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tif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xml" ContentType="application/vnd.openxmlformats-officedocument.drawing+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xml" ContentType="application/vnd.openxmlformats-officedocument.drawing+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xml" ContentType="application/vnd.openxmlformats-officedocument.drawing+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1.xml" ContentType="application/vnd.openxmlformats-officedocument.drawing+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2.xml" ContentType="application/vnd.openxmlformats-officedocument.drawing+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3.xml" ContentType="application/vnd.openxmlformats-officedocument.drawing+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4.xml" ContentType="application/vnd.openxmlformats-officedocument.drawing+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5.xml" ContentType="application/vnd.openxmlformats-officedocument.drawing+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6.xml" ContentType="application/vnd.openxmlformats-officedocument.drawing+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7.xml" ContentType="application/vnd.openxmlformats-officedocument.drawing+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8.xml" ContentType="application/vnd.openxmlformats-officedocument.drawing+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9.xml" ContentType="application/vnd.openxmlformats-officedocument.drawing+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20.xml" ContentType="application/vnd.openxmlformats-officedocument.drawing+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21.xml" ContentType="application/vnd.openxmlformats-officedocument.drawing+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22.xml" ContentType="application/vnd.openxmlformats-officedocument.drawing+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23.xml" ContentType="application/vnd.openxmlformats-officedocument.drawing+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24.xml" ContentType="application/vnd.openxmlformats-officedocument.drawing+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25.xml" ContentType="application/vnd.openxmlformats-officedocument.drawing+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26.xml" ContentType="application/vnd.openxmlformats-officedocument.drawing+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27.xml" ContentType="application/vnd.openxmlformats-officedocument.drawing+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28.xml" ContentType="application/vnd.openxmlformats-officedocument.drawing+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29.xml" ContentType="application/vnd.openxmlformats-officedocument.drawing+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1.xml" ContentType="application/vnd.openxmlformats-officedocument.themeOverrid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2.xml" ContentType="application/vnd.openxmlformats-officedocument.themeOverrid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3.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64011"/>
  <mc:AlternateContent xmlns:mc="http://schemas.openxmlformats.org/markup-compatibility/2006">
    <mc:Choice Requires="x15">
      <x15ac:absPath xmlns:x15ac="http://schemas.microsoft.com/office/spreadsheetml/2010/11/ac" url="G:\Drives compartilhados\Anuários\Anuário 14\0. Anuário completo\Excel\"/>
    </mc:Choice>
  </mc:AlternateContent>
  <bookViews>
    <workbookView xWindow="-105" yWindow="-105" windowWidth="19425" windowHeight="10425" tabRatio="843" activeTab="6"/>
  </bookViews>
  <sheets>
    <sheet name="Índice" sheetId="146" r:id="rId1"/>
    <sheet name="T1" sheetId="1" r:id="rId2"/>
    <sheet name="T2" sheetId="2" r:id="rId3"/>
    <sheet name="T3" sheetId="3" r:id="rId4"/>
    <sheet name="T4" sheetId="4" r:id="rId5"/>
    <sheet name="T5" sheetId="5" r:id="rId6"/>
    <sheet name="T6" sheetId="6" r:id="rId7"/>
    <sheet name="T7" sheetId="7" r:id="rId8"/>
    <sheet name="T8" sheetId="8" r:id="rId9"/>
    <sheet name="T9" sheetId="9" r:id="rId10"/>
    <sheet name="T10" sheetId="10" r:id="rId11"/>
    <sheet name="T11" sheetId="11" r:id="rId12"/>
    <sheet name="T12" sheetId="12" r:id="rId13"/>
    <sheet name="Q1" sheetId="63" r:id="rId14"/>
    <sheet name="T13" sheetId="13" r:id="rId15"/>
    <sheet name="T14" sheetId="14" r:id="rId16"/>
    <sheet name="T15" sheetId="15" r:id="rId17"/>
    <sheet name="T16" sheetId="16" r:id="rId18"/>
    <sheet name="T17" sheetId="17" r:id="rId19"/>
    <sheet name="T18" sheetId="18" r:id="rId20"/>
    <sheet name="T19" sheetId="19" r:id="rId21"/>
    <sheet name="T20" sheetId="20" r:id="rId22"/>
    <sheet name="T21" sheetId="21" r:id="rId23"/>
    <sheet name="T22" sheetId="22" r:id="rId24"/>
    <sheet name="T23" sheetId="23" r:id="rId25"/>
    <sheet name="P1" sheetId="24" r:id="rId26"/>
    <sheet name="T24" sheetId="25" r:id="rId27"/>
    <sheet name="T25" sheetId="27" r:id="rId28"/>
    <sheet name="P2" sheetId="28" r:id="rId29"/>
    <sheet name="T26" sheetId="29" r:id="rId30"/>
    <sheet name="T27" sheetId="30" r:id="rId31"/>
    <sheet name="P3" sheetId="31" r:id="rId32"/>
    <sheet name="T28" sheetId="32" r:id="rId33"/>
    <sheet name="T29" sheetId="33" r:id="rId34"/>
    <sheet name="T30" sheetId="34" r:id="rId35"/>
    <sheet name="T31" sheetId="35" r:id="rId36"/>
    <sheet name="T32" sheetId="36" r:id="rId37"/>
    <sheet name="T33" sheetId="37" r:id="rId38"/>
    <sheet name="P4" sheetId="38" r:id="rId39"/>
    <sheet name="T34" sheetId="39" r:id="rId40"/>
    <sheet name="T35" sheetId="40" r:id="rId41"/>
    <sheet name="T36" sheetId="41" r:id="rId42"/>
    <sheet name="T37" sheetId="42" r:id="rId43"/>
    <sheet name="G24" sheetId="43" r:id="rId44"/>
    <sheet name="P5" sheetId="49" r:id="rId45"/>
    <sheet name="T38" sheetId="44" r:id="rId46"/>
    <sheet name="T39" sheetId="50" r:id="rId47"/>
    <sheet name="T40" sheetId="48" r:id="rId48"/>
    <sheet name="T41" sheetId="45" r:id="rId49"/>
    <sheet name="G31" sheetId="46" r:id="rId50"/>
    <sheet name="T42" sheetId="47" r:id="rId51"/>
    <sheet name="P6" sheetId="51" r:id="rId52"/>
    <sheet name="G.estupro" sheetId="93" state="hidden" r:id="rId53"/>
    <sheet name="T43" sheetId="52" r:id="rId54"/>
    <sheet name="T44" sheetId="53" r:id="rId55"/>
    <sheet name="T45" sheetId="54" r:id="rId56"/>
    <sheet name="T46" sheetId="55" r:id="rId57"/>
    <sheet name="T47" sheetId="56" r:id="rId58"/>
    <sheet name="T48" sheetId="57" r:id="rId59"/>
    <sheet name="T49" sheetId="58" r:id="rId60"/>
    <sheet name="T50" sheetId="59" r:id="rId61"/>
    <sheet name="T51" sheetId="60" r:id="rId62"/>
    <sheet name="T52" sheetId="61" r:id="rId63"/>
    <sheet name="T53" sheetId="62" r:id="rId64"/>
    <sheet name="Q2" sheetId="143" r:id="rId65"/>
    <sheet name="Q3" sheetId="144" r:id="rId66"/>
    <sheet name="G42" sheetId="71" r:id="rId67"/>
    <sheet name="G43" sheetId="77" r:id="rId68"/>
    <sheet name="T54" sheetId="64" r:id="rId69"/>
    <sheet name="G44" sheetId="65" r:id="rId70"/>
    <sheet name="T55" sheetId="66" r:id="rId71"/>
    <sheet name="T56" sheetId="67" r:id="rId72"/>
    <sheet name="T57" sheetId="68" r:id="rId73"/>
    <sheet name="T58" sheetId="69" r:id="rId74"/>
    <sheet name="T59" sheetId="70" r:id="rId75"/>
    <sheet name="T60" sheetId="72" r:id="rId76"/>
    <sheet name="T61" sheetId="73" r:id="rId77"/>
    <sheet name="T62" sheetId="74" r:id="rId78"/>
    <sheet name="T63" sheetId="75" r:id="rId79"/>
    <sheet name="T64" sheetId="76" r:id="rId80"/>
    <sheet name="T65" sheetId="78" r:id="rId81"/>
    <sheet name="T66" sheetId="79" r:id="rId82"/>
    <sheet name="T67" sheetId="80" r:id="rId83"/>
    <sheet name="T68" sheetId="81" r:id="rId84"/>
    <sheet name="T69" sheetId="82" r:id="rId85"/>
    <sheet name="G45" sheetId="83" r:id="rId86"/>
    <sheet name="T70" sheetId="84" r:id="rId87"/>
    <sheet name="T71" sheetId="85" r:id="rId88"/>
    <sheet name="T72" sheetId="86" r:id="rId89"/>
    <sheet name="T73" sheetId="87" r:id="rId90"/>
    <sheet name="T74" sheetId="88" r:id="rId91"/>
    <sheet name="T75" sheetId="89" r:id="rId92"/>
    <sheet name="T76" sheetId="90" r:id="rId93"/>
    <sheet name="T77" sheetId="91" r:id="rId94"/>
    <sheet name="G48" sheetId="92" r:id="rId95"/>
    <sheet name="T78" sheetId="94" r:id="rId96"/>
    <sheet name="G49" sheetId="105" r:id="rId97"/>
    <sheet name="T79" sheetId="95" r:id="rId98"/>
    <sheet name="T80" sheetId="96" r:id="rId99"/>
    <sheet name="G50" sheetId="97" r:id="rId100"/>
    <sheet name="T81" sheetId="98" r:id="rId101"/>
    <sheet name="T82" sheetId="99" r:id="rId102"/>
    <sheet name="T83" sheetId="100" r:id="rId103"/>
    <sheet name="T84" sheetId="101" r:id="rId104"/>
    <sheet name="T85" sheetId="102" r:id="rId105"/>
    <sheet name="G53" sheetId="103" r:id="rId106"/>
    <sheet name="T86" sheetId="106" r:id="rId107"/>
    <sheet name="T87" sheetId="107" r:id="rId108"/>
    <sheet name="T88" sheetId="108" r:id="rId109"/>
    <sheet name="P7" sheetId="119" r:id="rId110"/>
    <sheet name="P8" sheetId="121" r:id="rId111"/>
    <sheet name="T89" sheetId="109" r:id="rId112"/>
    <sheet name="T90" sheetId="110" r:id="rId113"/>
    <sheet name="T91" sheetId="111" r:id="rId114"/>
    <sheet name="T92" sheetId="112" r:id="rId115"/>
    <sheet name="T93" sheetId="113" r:id="rId116"/>
    <sheet name="T94" sheetId="114" r:id="rId117"/>
    <sheet name="T95" sheetId="115" r:id="rId118"/>
    <sheet name="T96" sheetId="116" r:id="rId119"/>
    <sheet name="T97" sheetId="117" r:id="rId120"/>
    <sheet name="T98" sheetId="118" r:id="rId121"/>
    <sheet name="T99" sheetId="122" r:id="rId122"/>
    <sheet name="T100" sheetId="123" r:id="rId123"/>
    <sheet name="T101" sheetId="124" r:id="rId124"/>
    <sheet name="T102" sheetId="125" r:id="rId125"/>
    <sheet name="T103" sheetId="126" r:id="rId126"/>
    <sheet name="T104" sheetId="127" r:id="rId127"/>
    <sheet name="T105" sheetId="128" r:id="rId128"/>
    <sheet name="T106" sheetId="129" r:id="rId129"/>
    <sheet name="T107" sheetId="130" r:id="rId130"/>
    <sheet name="T108" sheetId="131" r:id="rId131"/>
    <sheet name="G59" sheetId="132" r:id="rId132"/>
    <sheet name="G60" sheetId="133" r:id="rId133"/>
    <sheet name="Q6" sheetId="135" r:id="rId134"/>
    <sheet name="Q7" sheetId="136" r:id="rId135"/>
    <sheet name="G61" sheetId="137" r:id="rId136"/>
    <sheet name="T109" sheetId="134" r:id="rId137"/>
    <sheet name="T110" sheetId="138" r:id="rId138"/>
    <sheet name="T111" sheetId="139" r:id="rId139"/>
    <sheet name="G62" sheetId="140" r:id="rId140"/>
    <sheet name="P9" sheetId="141" r:id="rId141"/>
    <sheet name="P10" sheetId="142" r:id="rId142"/>
  </sheets>
  <definedNames>
    <definedName name="_FilterDatabase" localSheetId="92" hidden="1">'T76'!$A$9:$B$36</definedName>
    <definedName name="_FilterDatabase" localSheetId="93" hidden="1">'T77'!$A$9:$M$36</definedName>
    <definedName name="_xlnm._FilterDatabase" localSheetId="105" hidden="1">'G53'!#REF!</definedName>
    <definedName name="_xlnm._FilterDatabase" localSheetId="0" hidden="1">Índice!$A$3:$B$3</definedName>
    <definedName name="_xlnm._FilterDatabase" localSheetId="125" hidden="1">'T103'!$A$10:$I$37</definedName>
    <definedName name="_xlnm._FilterDatabase" localSheetId="126" hidden="1">'T104'!$A$10:$I$37</definedName>
    <definedName name="_xlnm._FilterDatabase" localSheetId="19" hidden="1">'T18'!$A$7:$A$25</definedName>
    <definedName name="_xlnm._FilterDatabase" localSheetId="20" hidden="1">'T19'!$A$12:$P$39</definedName>
    <definedName name="_xlnm._FilterDatabase" localSheetId="21" hidden="1">'T20'!$A$10:$R$46</definedName>
    <definedName name="_xlnm._FilterDatabase" localSheetId="22" hidden="1">'T21'!$A$11:$K$38</definedName>
    <definedName name="_xlnm._FilterDatabase" localSheetId="23" hidden="1">'T22'!$A$11:$K$38</definedName>
    <definedName name="_xlnm._FilterDatabase" localSheetId="24" hidden="1">'T23'!$A$11:$K$38</definedName>
    <definedName name="_xlnm._FilterDatabase" localSheetId="26" hidden="1">'T24'!$A$10:$N$37</definedName>
    <definedName name="_xlnm._FilterDatabase" localSheetId="27" hidden="1">'T25'!$A$10:$C$37</definedName>
    <definedName name="_xlnm._FilterDatabase" localSheetId="29" hidden="1">'T26'!$A$10:$N$37</definedName>
    <definedName name="_xlnm._FilterDatabase" localSheetId="30" hidden="1">'T27'!$A$12:$G$40</definedName>
    <definedName name="_xlnm._FilterDatabase" localSheetId="33" hidden="1">'T29'!$A$5:$O$7</definedName>
    <definedName name="_xlnm._FilterDatabase" localSheetId="36" hidden="1">'T32'!$A$10:$D$37</definedName>
    <definedName name="_xlnm._FilterDatabase" localSheetId="39" hidden="1">'T34'!$A$11:$E$38</definedName>
    <definedName name="_xlnm._FilterDatabase" localSheetId="53" hidden="1">'T43'!$A$12:$Q$38</definedName>
    <definedName name="_xlnm._FilterDatabase" localSheetId="54" hidden="1">'T44'!$A$11:$G$38</definedName>
    <definedName name="_xlnm._FilterDatabase" localSheetId="55" hidden="1">'T45'!$A$11:$G$38</definedName>
    <definedName name="_xlnm._FilterDatabase" localSheetId="56" hidden="1">'T46'!$A$11:$G$38</definedName>
    <definedName name="_xlnm._FilterDatabase" localSheetId="57" hidden="1">'T47'!$A$12:$H$39</definedName>
    <definedName name="_xlnm._FilterDatabase" localSheetId="58" hidden="1">'T48'!$A$10:$D$37</definedName>
    <definedName name="_xlnm._FilterDatabase" localSheetId="59" hidden="1">'T49'!$A$10:$D$37</definedName>
    <definedName name="_xlnm._FilterDatabase" localSheetId="60" hidden="1">'T50'!$A$10:$D$37</definedName>
    <definedName name="_xlnm._FilterDatabase" localSheetId="61" hidden="1">'T51'!$A$10:$N$37</definedName>
    <definedName name="_xlnm._FilterDatabase" localSheetId="62" hidden="1">'T52'!$A$10:$H$37</definedName>
    <definedName name="_xlnm._FilterDatabase" localSheetId="63" hidden="1">'T53'!$A$10:$I$37</definedName>
    <definedName name="_xlnm._FilterDatabase" localSheetId="102" hidden="1">'T83'!#REF!</definedName>
    <definedName name="_xlnm._FilterDatabase" localSheetId="103" hidden="1">'T84'!#REF!</definedName>
    <definedName name="_xlnm._FilterDatabase" localSheetId="104" hidden="1">'T85'!#REF!</definedName>
    <definedName name="_xlnm._FilterDatabase" localSheetId="112" hidden="1">'T90'!#REF!</definedName>
    <definedName name="ms" localSheetId="65">#REF!</definedName>
    <definedName name="ms">#REF!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8" i="133" l="1"/>
  <c r="C18" i="133"/>
  <c r="B18" i="133"/>
  <c r="U8" i="131"/>
  <c r="V8" i="131" s="1"/>
  <c r="T8" i="131"/>
  <c r="S8" i="131"/>
  <c r="R8" i="131"/>
  <c r="V7" i="131"/>
  <c r="V6" i="131"/>
  <c r="V8" i="130"/>
  <c r="V7" i="130"/>
  <c r="V6" i="130"/>
  <c r="E19" i="125" l="1"/>
  <c r="E13" i="92" l="1"/>
  <c r="D9" i="88"/>
  <c r="D8" i="88"/>
  <c r="D7" i="88"/>
  <c r="D6" i="88"/>
  <c r="Q14" i="78" l="1"/>
  <c r="Q10" i="78" s="1"/>
  <c r="P14" i="78"/>
  <c r="P10" i="78" s="1"/>
  <c r="O14" i="78"/>
  <c r="O10" i="78" s="1"/>
  <c r="N13" i="78"/>
  <c r="N12" i="78"/>
  <c r="N11" i="78"/>
  <c r="D11" i="71"/>
  <c r="C11" i="71"/>
  <c r="B11" i="71"/>
  <c r="M12" i="68"/>
  <c r="L12" i="68"/>
  <c r="M11" i="68"/>
  <c r="M10" i="68"/>
  <c r="L10" i="68"/>
  <c r="M9" i="68"/>
  <c r="L9" i="68"/>
  <c r="M8" i="68"/>
  <c r="L8" i="68"/>
  <c r="O12" i="67"/>
  <c r="L12" i="67"/>
  <c r="L8" i="67" s="1"/>
  <c r="N8" i="67" s="1"/>
  <c r="O11" i="67"/>
  <c r="N11" i="67"/>
  <c r="O10" i="67"/>
  <c r="N10" i="67"/>
  <c r="O9" i="67"/>
  <c r="N9" i="67"/>
  <c r="M8" i="67"/>
  <c r="O8" i="67" s="1"/>
  <c r="F12" i="66"/>
  <c r="E12" i="66"/>
  <c r="D12" i="66"/>
  <c r="C12" i="66"/>
  <c r="B12" i="66"/>
  <c r="F11" i="66"/>
  <c r="E11" i="66"/>
  <c r="D11" i="66"/>
  <c r="C11" i="66"/>
  <c r="B11" i="66"/>
  <c r="F10" i="66"/>
  <c r="E10" i="66"/>
  <c r="D10" i="66"/>
  <c r="C10" i="66"/>
  <c r="B10" i="66"/>
  <c r="D9" i="66"/>
  <c r="C9" i="66"/>
  <c r="B9" i="66"/>
  <c r="H8" i="66"/>
  <c r="E8" i="66"/>
  <c r="D8" i="66"/>
  <c r="C8" i="66"/>
  <c r="B8" i="66"/>
  <c r="B12" i="65"/>
  <c r="C11" i="65"/>
  <c r="B11" i="65"/>
  <c r="C10" i="65"/>
  <c r="B10" i="65"/>
  <c r="D10" i="65" s="1"/>
  <c r="C9" i="65"/>
  <c r="E8" i="65"/>
  <c r="C8" i="65"/>
  <c r="B8" i="65"/>
  <c r="D8" i="65" s="1"/>
  <c r="O12" i="64"/>
  <c r="E12" i="65" s="1"/>
  <c r="L12" i="64"/>
  <c r="C12" i="65" s="1"/>
  <c r="O11" i="64"/>
  <c r="N11" i="64"/>
  <c r="O10" i="64"/>
  <c r="E10" i="65" s="1"/>
  <c r="N10" i="64"/>
  <c r="O9" i="64"/>
  <c r="J9" i="64"/>
  <c r="H9" i="64"/>
  <c r="E9" i="66" s="1"/>
  <c r="N12" i="64" l="1"/>
  <c r="H12" i="66" s="1"/>
  <c r="N12" i="67"/>
  <c r="N14" i="78"/>
  <c r="B9" i="65"/>
  <c r="D9" i="65" s="1"/>
  <c r="H11" i="66"/>
  <c r="D11" i="65"/>
  <c r="D12" i="65"/>
  <c r="N10" i="78"/>
  <c r="H10" i="66"/>
  <c r="E9" i="65"/>
  <c r="N9" i="64"/>
  <c r="H9" i="66" s="1"/>
  <c r="E11" i="65"/>
  <c r="F9" i="66"/>
  <c r="D38" i="37" l="1"/>
  <c r="D36" i="37"/>
  <c r="D35" i="37"/>
  <c r="D34" i="37"/>
  <c r="D28" i="37"/>
  <c r="D22" i="37"/>
  <c r="D20" i="37"/>
  <c r="D19" i="37"/>
  <c r="D16" i="37"/>
  <c r="D14" i="37"/>
  <c r="G38" i="16" l="1"/>
  <c r="D38" i="16"/>
</calcChain>
</file>

<file path=xl/comments1.xml><?xml version="1.0" encoding="utf-8"?>
<comments xmlns="http://schemas.openxmlformats.org/spreadsheetml/2006/main">
  <authors>
    <author>tc={605859FF-A7CD-4B8E-889B-CECA5040E301}</author>
  </authors>
  <commentList>
    <comment ref="D33" authorId="0" shapeId="0">
      <text>
        <r>
          <rPr>
            <sz val="11"/>
            <color theme="1"/>
            <rFont val="Calibri"/>
            <family val="2"/>
            <scheme val="minor"/>
          </rPr>
          <t>[Comentário encadeado]
Sua versão do Excel permite que você leia este comentário encadeado, no entanto, as edições serão removidas se o arquivo for aberto em uma versão mais recente do Excel. Saiba mais: https://go.microsoft.com/fwlink/?linkid=870924
Comentário:
    13,2
Responder:
    variação</t>
        </r>
      </text>
    </comment>
  </commentList>
</comments>
</file>

<file path=xl/sharedStrings.xml><?xml version="1.0" encoding="utf-8"?>
<sst xmlns="http://schemas.openxmlformats.org/spreadsheetml/2006/main" count="9132" uniqueCount="2019">
  <si>
    <r>
      <t xml:space="preserve">Mortes violentas intencionais </t>
    </r>
    <r>
      <rPr>
        <vertAlign val="superscript"/>
        <sz val="8"/>
        <rFont val="Arial"/>
        <family val="2"/>
      </rPr>
      <t>(1)</t>
    </r>
    <r>
      <rPr>
        <sz val="8"/>
        <rFont val="Arial"/>
        <family val="2"/>
      </rPr>
      <t>, por número de vítimas - 1º semestre</t>
    </r>
  </si>
  <si>
    <t>Brasil e Unidades da Federação – 2019-2020</t>
  </si>
  <si>
    <t>Brasil e Unidades da Federação</t>
  </si>
  <si>
    <t>Crimes Violentos Letais Intencionais - CVLI</t>
  </si>
  <si>
    <t>Policiais Civis e Militares Vítimas de CVLI</t>
  </si>
  <si>
    <t>Morte Decorrente de Intervenção Policial (em serviço e fora de serviço)</t>
  </si>
  <si>
    <t>Mortes Violentas Intencionais - MVI</t>
  </si>
  <si>
    <t>Homicídios dolosos</t>
  </si>
  <si>
    <t>Latrocínio</t>
  </si>
  <si>
    <t>Lesão Corporal Seguida de Morte</t>
  </si>
  <si>
    <t>Ns. Absolutos</t>
  </si>
  <si>
    <t>Variação (%)</t>
  </si>
  <si>
    <t>1º semestre</t>
  </si>
  <si>
    <t>Brasil</t>
  </si>
  <si>
    <r>
      <t>Acre</t>
    </r>
    <r>
      <rPr>
        <vertAlign val="superscript"/>
        <sz val="8"/>
        <color theme="1"/>
        <rFont val="Arial"/>
        <family val="2"/>
      </rPr>
      <t xml:space="preserve"> (2)</t>
    </r>
  </si>
  <si>
    <t>-</t>
  </si>
  <si>
    <t>Alagoas</t>
  </si>
  <si>
    <t>Amapá</t>
  </si>
  <si>
    <t>Amazonas</t>
  </si>
  <si>
    <t>Bahia</t>
  </si>
  <si>
    <t>Ceará</t>
  </si>
  <si>
    <t>Distrito Federal</t>
  </si>
  <si>
    <t>Espírito Santo</t>
  </si>
  <si>
    <r>
      <t xml:space="preserve">Goiás </t>
    </r>
    <r>
      <rPr>
        <vertAlign val="superscript"/>
        <sz val="8"/>
        <color theme="1"/>
        <rFont val="Arial"/>
        <family val="2"/>
      </rPr>
      <t>(3)</t>
    </r>
  </si>
  <si>
    <t>...</t>
  </si>
  <si>
    <t>Maranhão</t>
  </si>
  <si>
    <r>
      <t>Mato Grosso</t>
    </r>
    <r>
      <rPr>
        <vertAlign val="superscript"/>
        <sz val="8"/>
        <color theme="1"/>
        <rFont val="Arial"/>
        <family val="2"/>
      </rPr>
      <t xml:space="preserve"> (2)</t>
    </r>
  </si>
  <si>
    <r>
      <t xml:space="preserve">Mato Grosso do Sul </t>
    </r>
    <r>
      <rPr>
        <vertAlign val="superscript"/>
        <sz val="8"/>
        <color theme="1"/>
        <rFont val="Arial"/>
        <family val="2"/>
      </rPr>
      <t>(2)</t>
    </r>
  </si>
  <si>
    <r>
      <t xml:space="preserve">Minas Gerais </t>
    </r>
    <r>
      <rPr>
        <vertAlign val="superscript"/>
        <sz val="8"/>
        <color theme="1"/>
        <rFont val="Arial"/>
        <family val="2"/>
      </rPr>
      <t>(2) (4)</t>
    </r>
  </si>
  <si>
    <t>Pará</t>
  </si>
  <si>
    <r>
      <t>Paraíba</t>
    </r>
    <r>
      <rPr>
        <vertAlign val="superscript"/>
        <sz val="8"/>
        <color theme="1"/>
        <rFont val="Arial"/>
        <family val="2"/>
      </rPr>
      <t xml:space="preserve"> (2)</t>
    </r>
  </si>
  <si>
    <t>Paraná</t>
  </si>
  <si>
    <r>
      <t xml:space="preserve">Pernambuco </t>
    </r>
    <r>
      <rPr>
        <vertAlign val="superscript"/>
        <sz val="8"/>
        <color theme="1"/>
        <rFont val="Arial"/>
        <family val="2"/>
      </rPr>
      <t>(2) (5)</t>
    </r>
  </si>
  <si>
    <r>
      <t xml:space="preserve">Piauí </t>
    </r>
    <r>
      <rPr>
        <vertAlign val="superscript"/>
        <sz val="8"/>
        <color theme="1"/>
        <rFont val="Arial"/>
        <family val="2"/>
      </rPr>
      <t>(2)</t>
    </r>
  </si>
  <si>
    <t>Rio de Janeiro</t>
  </si>
  <si>
    <t>Rio Grande do Norte</t>
  </si>
  <si>
    <r>
      <t xml:space="preserve">Rio Grande do Sul </t>
    </r>
    <r>
      <rPr>
        <vertAlign val="superscript"/>
        <sz val="8"/>
        <color theme="1"/>
        <rFont val="Arial"/>
        <family val="2"/>
      </rPr>
      <t>(2) (6)</t>
    </r>
  </si>
  <si>
    <r>
      <t xml:space="preserve">Rondônia </t>
    </r>
    <r>
      <rPr>
        <vertAlign val="superscript"/>
        <sz val="8"/>
        <color theme="1"/>
        <rFont val="Arial"/>
        <family val="2"/>
      </rPr>
      <t>(2)</t>
    </r>
  </si>
  <si>
    <t>Roraima</t>
  </si>
  <si>
    <t>Santa Catarina</t>
  </si>
  <si>
    <r>
      <t xml:space="preserve">São Paulo </t>
    </r>
    <r>
      <rPr>
        <vertAlign val="superscript"/>
        <sz val="8"/>
        <color theme="1"/>
        <rFont val="Arial"/>
        <family val="2"/>
      </rPr>
      <t>(7)</t>
    </r>
  </si>
  <si>
    <t>Sergipe</t>
  </si>
  <si>
    <t>Tocantins</t>
  </si>
  <si>
    <r>
      <rPr>
        <b/>
        <sz val="8"/>
        <rFont val="Arial"/>
        <family val="2"/>
      </rPr>
      <t>Fonte:</t>
    </r>
    <r>
      <rPr>
        <sz val="8"/>
        <rFont val="Arial"/>
        <family val="2"/>
      </rPr>
      <t xml:space="preserve"> Secretarias Estaduais de Segurança Pública e/ou Defesa Social; Instituto Brasileiro de Geografia e Estatística (IBGE); Fórum Brasileiro de Segurança Pública. </t>
    </r>
  </si>
  <si>
    <t>(-) Fenômeno inexistente.</t>
  </si>
  <si>
    <t>(...) Informação não disponível.</t>
  </si>
  <si>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t>
  </si>
  <si>
    <t>(2) A categoria homicídio doloso inclui as mortes decorrentes de intervenções policiais.</t>
  </si>
  <si>
    <t>(3) Goiás não disponibilizou os dados sobre mortes decorrentes de intervenções policiais e de policiais mortos.</t>
  </si>
  <si>
    <t>(4) Em Minas Gerais, existe apenas a categoria "homicídio consumado", que inclui homicídios dolosos e homicídios culposos, excetuando homicídios culposos de trânsito.</t>
  </si>
  <si>
    <t xml:space="preserve">(5) Em Pernambuco, estão contabilizadas somente as vítimas de mortes decorrentes de intervenções policiais em serviço. </t>
  </si>
  <si>
    <t xml:space="preserve">(6) No Rio Grande do Sul, estão contabilizadas somente as mortes decorrentes de intevenções policiais em serviço e os policiais mortos em serviço. </t>
  </si>
  <si>
    <t>(7) Para São Paulo, estão disponíveis somente os dados de ocorrências de lesões corporais seguidas de morte, em ambos os anos. Assim, foram considerados os dados de registros deste crime.</t>
  </si>
  <si>
    <t>Homicídios dolosos, por número de vítimas - 1º semestre</t>
  </si>
  <si>
    <r>
      <t xml:space="preserve">Acre </t>
    </r>
    <r>
      <rPr>
        <vertAlign val="superscript"/>
        <sz val="8"/>
        <color theme="1"/>
        <rFont val="Arial"/>
        <family val="2"/>
      </rPr>
      <t>(1)</t>
    </r>
  </si>
  <si>
    <r>
      <t xml:space="preserve">Amapá </t>
    </r>
    <r>
      <rPr>
        <vertAlign val="superscript"/>
        <sz val="8"/>
        <color theme="1"/>
        <rFont val="Arial"/>
        <family val="2"/>
      </rPr>
      <t>(2)</t>
    </r>
  </si>
  <si>
    <r>
      <t xml:space="preserve">Bahia </t>
    </r>
    <r>
      <rPr>
        <vertAlign val="superscript"/>
        <sz val="8"/>
        <color theme="1"/>
        <rFont val="Arial"/>
        <family val="2"/>
      </rPr>
      <t>(2)</t>
    </r>
  </si>
  <si>
    <t>Goiás</t>
  </si>
  <si>
    <r>
      <t xml:space="preserve">Maranhão </t>
    </r>
    <r>
      <rPr>
        <vertAlign val="superscript"/>
        <sz val="8"/>
        <color theme="1"/>
        <rFont val="Arial"/>
        <family val="2"/>
      </rPr>
      <t>(2)</t>
    </r>
  </si>
  <si>
    <r>
      <t>Mato Grosso</t>
    </r>
    <r>
      <rPr>
        <vertAlign val="superscript"/>
        <sz val="8"/>
        <color theme="1"/>
        <rFont val="Arial"/>
        <family val="2"/>
      </rPr>
      <t xml:space="preserve"> (1)</t>
    </r>
  </si>
  <si>
    <r>
      <t xml:space="preserve">Mato Grosso do Sul </t>
    </r>
    <r>
      <rPr>
        <vertAlign val="superscript"/>
        <sz val="8"/>
        <color theme="1"/>
        <rFont val="Arial"/>
        <family val="2"/>
      </rPr>
      <t>(1)</t>
    </r>
  </si>
  <si>
    <r>
      <t xml:space="preserve">Minas Gerais </t>
    </r>
    <r>
      <rPr>
        <vertAlign val="superscript"/>
        <sz val="8"/>
        <color theme="1"/>
        <rFont val="Arial"/>
        <family val="2"/>
      </rPr>
      <t>(1) (3)</t>
    </r>
  </si>
  <si>
    <r>
      <t>Paraíba</t>
    </r>
    <r>
      <rPr>
        <vertAlign val="superscript"/>
        <sz val="8"/>
        <color theme="1"/>
        <rFont val="Arial"/>
        <family val="2"/>
      </rPr>
      <t xml:space="preserve"> (1)</t>
    </r>
  </si>
  <si>
    <r>
      <t xml:space="preserve">Pernambuco </t>
    </r>
    <r>
      <rPr>
        <vertAlign val="superscript"/>
        <sz val="8"/>
        <color theme="1"/>
        <rFont val="Arial"/>
        <family val="2"/>
      </rPr>
      <t>(1)</t>
    </r>
  </si>
  <si>
    <r>
      <t xml:space="preserve">Piauí </t>
    </r>
    <r>
      <rPr>
        <vertAlign val="superscript"/>
        <sz val="8"/>
        <color theme="1"/>
        <rFont val="Arial"/>
        <family val="2"/>
      </rPr>
      <t>(1)</t>
    </r>
  </si>
  <si>
    <r>
      <t xml:space="preserve">Rio Grande do Sul </t>
    </r>
    <r>
      <rPr>
        <vertAlign val="superscript"/>
        <sz val="8"/>
        <color theme="1"/>
        <rFont val="Arial"/>
        <family val="2"/>
      </rPr>
      <t>(1)</t>
    </r>
  </si>
  <si>
    <r>
      <t xml:space="preserve">Roraima </t>
    </r>
    <r>
      <rPr>
        <vertAlign val="superscript"/>
        <sz val="8"/>
        <color theme="1"/>
        <rFont val="Arial"/>
        <family val="2"/>
      </rPr>
      <t>(2)</t>
    </r>
  </si>
  <si>
    <t>São Paulo</t>
  </si>
  <si>
    <t>(1) A categoria homicídio doloso inclui as mortes decorrentes de intervenções policiais.</t>
  </si>
  <si>
    <t>(2) A fonte do dado é o Monitor da Violência, elaborado pelo G1, em parceira com o Núcleo de Estudos da Violência da Universidade de São Paulo (NEV-USP) e o Fórum Brasileiro de Segurança Pública.</t>
  </si>
  <si>
    <t>(3) Em Minas Gerais, existe apenas a categoria "homicídio consumado", que inclui homicídios dolosos e homicídios culposos, excetuando homicídios culposos de trânsito.</t>
  </si>
  <si>
    <t>Latrocínio, por número de vítimas - 1º semestre</t>
  </si>
  <si>
    <t>Acre</t>
  </si>
  <si>
    <r>
      <t xml:space="preserve">Amapá </t>
    </r>
    <r>
      <rPr>
        <vertAlign val="superscript"/>
        <sz val="8"/>
        <color theme="1"/>
        <rFont val="Arial"/>
        <family val="2"/>
      </rPr>
      <t>(1)</t>
    </r>
  </si>
  <si>
    <r>
      <t xml:space="preserve">Bahia </t>
    </r>
    <r>
      <rPr>
        <vertAlign val="superscript"/>
        <sz val="8"/>
        <color theme="1"/>
        <rFont val="Arial"/>
        <family val="2"/>
      </rPr>
      <t>(1)</t>
    </r>
  </si>
  <si>
    <r>
      <t xml:space="preserve">Maranhão </t>
    </r>
    <r>
      <rPr>
        <vertAlign val="superscript"/>
        <sz val="8"/>
        <color theme="1"/>
        <rFont val="Arial"/>
        <family val="2"/>
      </rPr>
      <t>(1)</t>
    </r>
  </si>
  <si>
    <t>Mato Grosso</t>
  </si>
  <si>
    <t>Mato Grosso do Sul</t>
  </si>
  <si>
    <t>Minas Gerais</t>
  </si>
  <si>
    <t>Paraíba</t>
  </si>
  <si>
    <t>Pernambuco</t>
  </si>
  <si>
    <t>Piauí</t>
  </si>
  <si>
    <t>Rio Grande do Sul</t>
  </si>
  <si>
    <t>Rondônia</t>
  </si>
  <si>
    <r>
      <t xml:space="preserve">Roraima </t>
    </r>
    <r>
      <rPr>
        <vertAlign val="superscript"/>
        <sz val="8"/>
        <color theme="1"/>
        <rFont val="Arial"/>
        <family val="2"/>
      </rPr>
      <t>(1)</t>
    </r>
  </si>
  <si>
    <t>(1) A fonte do dado é o Monitor da Violência, elaborado pelo G1, em parceira com o Núcleo de Estudos da Violência da Universidade de São Paulo (NEV-USP) e o Fórum Brasileiro de Segurança Pública.</t>
  </si>
  <si>
    <t>Lesão corporal seguida de morte, por número de vítimas - 1º semestre</t>
  </si>
  <si>
    <t>Lesão corporal seguida de morte</t>
  </si>
  <si>
    <r>
      <t xml:space="preserve">São Paulo </t>
    </r>
    <r>
      <rPr>
        <vertAlign val="superscript"/>
        <sz val="8"/>
        <color theme="1"/>
        <rFont val="Arial"/>
        <family val="2"/>
      </rPr>
      <t>(2)</t>
    </r>
  </si>
  <si>
    <t>(2) Para São Paulo, estão disponíveis somente os dados de ocorrências em ambos os anos. Para o dado referente ao número de vítimas de lesão corporal seguida de morte, foi considerado o dado de registros deste crime.</t>
  </si>
  <si>
    <t>Policiais Civis e Militares Vítimas de CVLI, por número de vítimas - 1º semestre</t>
  </si>
  <si>
    <r>
      <t xml:space="preserve">Goiás </t>
    </r>
    <r>
      <rPr>
        <vertAlign val="superscript"/>
        <sz val="8"/>
        <color theme="1"/>
        <rFont val="Arial"/>
        <family val="2"/>
      </rPr>
      <t>(2)</t>
    </r>
  </si>
  <si>
    <r>
      <t xml:space="preserve">Minas Gerais </t>
    </r>
    <r>
      <rPr>
        <vertAlign val="superscript"/>
        <sz val="8"/>
        <color theme="1"/>
        <rFont val="Arial"/>
        <family val="2"/>
      </rPr>
      <t>(1)</t>
    </r>
  </si>
  <si>
    <r>
      <t xml:space="preserve">Rio Grande do Sul </t>
    </r>
    <r>
      <rPr>
        <vertAlign val="superscript"/>
        <sz val="8"/>
        <color theme="1"/>
        <rFont val="Arial"/>
        <family val="2"/>
      </rPr>
      <t>(3)</t>
    </r>
  </si>
  <si>
    <r>
      <t>Tocantins</t>
    </r>
    <r>
      <rPr>
        <vertAlign val="superscript"/>
        <sz val="8"/>
        <color theme="1"/>
        <rFont val="Arial"/>
        <family val="2"/>
      </rPr>
      <t xml:space="preserve"> (1)</t>
    </r>
  </si>
  <si>
    <r>
      <rPr>
        <b/>
        <sz val="8"/>
        <rFont val="Arial"/>
        <family val="2"/>
      </rPr>
      <t>Fonte:</t>
    </r>
    <r>
      <rPr>
        <sz val="8"/>
        <rFont val="Arial"/>
        <family val="2"/>
      </rPr>
      <t xml:space="preserve"> Secretarias Estaduais de Segurança Pública e/ou Defesa Social; MJSP; Instituto Brasileiro de Geografia e Estatística (IBGE); Fórum Brasileiro de Segurança Pública. </t>
    </r>
  </si>
  <si>
    <t>(2) Goiás não disponibilizou os dados sobre policiais mortos.</t>
  </si>
  <si>
    <t xml:space="preserve">(3) No Rio Grande do Sul, estão contabilizadas somente os policiais mortos em serviço. </t>
  </si>
  <si>
    <t>Mortes decorrentes de intervenção policial, por número de vítimas - 1º semestre</t>
  </si>
  <si>
    <t>Mortes decorrentes de intervenção policial</t>
  </si>
  <si>
    <r>
      <t xml:space="preserve">Goiás </t>
    </r>
    <r>
      <rPr>
        <vertAlign val="superscript"/>
        <sz val="8"/>
        <color theme="1"/>
        <rFont val="Arial"/>
        <family val="2"/>
      </rPr>
      <t>(2</t>
    </r>
  </si>
  <si>
    <r>
      <t xml:space="preserve">Pernambuco </t>
    </r>
    <r>
      <rPr>
        <vertAlign val="superscript"/>
        <sz val="8"/>
        <color theme="1"/>
        <rFont val="Arial"/>
        <family val="2"/>
      </rPr>
      <t>(3)</t>
    </r>
  </si>
  <si>
    <r>
      <t xml:space="preserve">Rondônia </t>
    </r>
    <r>
      <rPr>
        <vertAlign val="superscript"/>
        <sz val="8"/>
        <color theme="1"/>
        <rFont val="Arial"/>
        <family val="2"/>
      </rPr>
      <t>(1)</t>
    </r>
  </si>
  <si>
    <r>
      <t xml:space="preserve">Tocantins </t>
    </r>
    <r>
      <rPr>
        <vertAlign val="superscript"/>
        <sz val="8"/>
        <color theme="1"/>
        <rFont val="Arial"/>
        <family val="2"/>
      </rPr>
      <t>(1)</t>
    </r>
  </si>
  <si>
    <t>(2) Goiás não disponibilizou os dados sobre mortes decorrentes de intervenções policiais.</t>
  </si>
  <si>
    <t xml:space="preserve">(3) Estão contabilizadas somente as vítimas de mortes decorrentes de intervenções policiais em serviço. </t>
  </si>
  <si>
    <t>TABELA 01</t>
  </si>
  <si>
    <t>TABELA 02</t>
  </si>
  <si>
    <t>TABELA 03</t>
  </si>
  <si>
    <t>TABELA 04</t>
  </si>
  <si>
    <t>TABELA 05</t>
  </si>
  <si>
    <t>TABELA 06</t>
  </si>
  <si>
    <t>Homicídio doloso - vítimas do sexo feminino e Feminicídios, por número de vítimas - 1º semestre</t>
  </si>
  <si>
    <t>Homicídio doloso (vítimas do sexo feminino)</t>
  </si>
  <si>
    <t>Feminicídio</t>
  </si>
  <si>
    <r>
      <t xml:space="preserve">Paraíba </t>
    </r>
    <r>
      <rPr>
        <vertAlign val="superscript"/>
        <sz val="8"/>
        <color theme="1"/>
        <rFont val="Arial"/>
        <family val="2"/>
      </rPr>
      <t>(2)</t>
    </r>
  </si>
  <si>
    <t>(2) Na Paraíba, o número de homicídios dolosos de mulheres incluem todos os Crimes Violentos Letais Intencionais (homicídios dolosos, latrocínios e lesões corporais seguidas de morte).</t>
  </si>
  <si>
    <t>TABELA 07</t>
  </si>
  <si>
    <t>Lesão corporal dolosa, por número de vítimas do sexo feminino - 1º semestre</t>
  </si>
  <si>
    <t>Lesão corporal dolosa (vítimas do sexo feminino)</t>
  </si>
  <si>
    <r>
      <t xml:space="preserve">Mato Grosso </t>
    </r>
    <r>
      <rPr>
        <vertAlign val="superscript"/>
        <sz val="8"/>
        <color theme="1"/>
        <rFont val="Arial"/>
        <family val="2"/>
      </rPr>
      <t>(2)</t>
    </r>
  </si>
  <si>
    <r>
      <rPr>
        <b/>
        <sz val="8"/>
        <rFont val="Arial"/>
        <family val="2"/>
      </rPr>
      <t>Fonte:</t>
    </r>
    <r>
      <rPr>
        <sz val="8"/>
        <rFont val="Arial"/>
        <family val="2"/>
      </rPr>
      <t xml:space="preserve"> Secretarias Estaduais de Segurança Pública e/ou Defesa Social; Fórum Brasileiro de Segurança Pública. </t>
    </r>
  </si>
  <si>
    <t>(1) A fonte dos dados é o Monitor da Violência, elaborado pelo G1, em parceira com o Núcleo de Estudos da Violência da Universidade de São Paulo (NEV-USP) e o Fórum Brasileiro de Segurança Pública.</t>
  </si>
  <si>
    <t>(2) No Mato Grosso, os dados se referem apenas às vítimas do sexo feminino com idades entre 18 e 59 anos.</t>
  </si>
  <si>
    <t>Ameaça, por número de vítimas do sexo feminino - 1º semestre</t>
  </si>
  <si>
    <t>Ameaça (vítimas do sexo feminino)</t>
  </si>
  <si>
    <r>
      <t xml:space="preserve">Mato Grosso </t>
    </r>
    <r>
      <rPr>
        <vertAlign val="superscript"/>
        <sz val="8"/>
        <color theme="1"/>
        <rFont val="Arial"/>
        <family val="2"/>
      </rPr>
      <t>(1)</t>
    </r>
  </si>
  <si>
    <t>(1) No Mato Grosso, os dados se referem apenas às vítimas do sexo feminino com idades entre 18 e 59 anos.</t>
  </si>
  <si>
    <t>Estupro e estupro de vulnerável, por número de vítimas - 1º semestre</t>
  </si>
  <si>
    <t>Estupro</t>
  </si>
  <si>
    <t>Estupro de vulnerável</t>
  </si>
  <si>
    <t>Estupro (total)</t>
  </si>
  <si>
    <r>
      <t>Goiás</t>
    </r>
    <r>
      <rPr>
        <vertAlign val="superscript"/>
        <sz val="8"/>
        <color theme="1"/>
        <rFont val="Arial"/>
        <family val="2"/>
      </rPr>
      <t xml:space="preserve"> (1)</t>
    </r>
  </si>
  <si>
    <t>(1) Em Goiás, os dados do 1º semestre de 2020 se referem apenas aos meses de janeiro a maio.</t>
  </si>
  <si>
    <t>Estupro e estupro de vulnerável, por número de vítimas do sexo feminino - 1º semestre</t>
  </si>
  <si>
    <t>Estupro - vítimas do sexo feminino</t>
  </si>
  <si>
    <t>Estupro de vulnerável - vítimas do sexo feminino</t>
  </si>
  <si>
    <t>Total de Estupro - vítimas do sexo feminino</t>
  </si>
  <si>
    <r>
      <t xml:space="preserve">Paraíba </t>
    </r>
    <r>
      <rPr>
        <vertAlign val="superscript"/>
        <sz val="8"/>
        <color theme="1"/>
        <rFont val="Arial"/>
        <family val="2"/>
      </rPr>
      <t>(3)</t>
    </r>
  </si>
  <si>
    <t>(3) Na Paraíba, fonte do dado de estupro de vulnerável de 2019 é o Monitor da Violência, elaborado pelo G1, em parceira com o Núcleo de Estudos da Violência da Universidade de São Paulo (NEV-USP) e o Fórum Brasileiro de Segurança Pública.</t>
  </si>
  <si>
    <t>Total de ligações ao 190 registradas sob a natureza violência doméstica - 1º semestre</t>
  </si>
  <si>
    <t>Ligações ao 190 registradas sob a natureza violência doméstica</t>
  </si>
  <si>
    <t xml:space="preserve">Mato Grosso </t>
  </si>
  <si>
    <t xml:space="preserve">Rio de Janeiro </t>
  </si>
  <si>
    <t>TABELA 08</t>
  </si>
  <si>
    <t>TABELA 09</t>
  </si>
  <si>
    <t>TABELA 10</t>
  </si>
  <si>
    <t>TABELA 11</t>
  </si>
  <si>
    <t>TABELA 12</t>
  </si>
  <si>
    <t>Roubo e furto de veículos - 1º semestre</t>
  </si>
  <si>
    <t>Roubo de veículos</t>
  </si>
  <si>
    <t>Furto de veículos</t>
  </si>
  <si>
    <t>Roubo e furto de veículos</t>
  </si>
  <si>
    <t>Outros roubos, por tipo - 1º semestre</t>
  </si>
  <si>
    <t>Roubo a estabelecimento comercial</t>
  </si>
  <si>
    <t>Roubo a residência</t>
  </si>
  <si>
    <t>Roubo a transeunte</t>
  </si>
  <si>
    <t>Roubo a instituição financeira</t>
  </si>
  <si>
    <t>Roubo de carga</t>
  </si>
  <si>
    <t>Roubo (total)</t>
  </si>
  <si>
    <r>
      <t>Amapá</t>
    </r>
    <r>
      <rPr>
        <vertAlign val="superscript"/>
        <sz val="8"/>
        <color theme="1"/>
        <rFont val="Arial"/>
        <family val="2"/>
      </rPr>
      <t xml:space="preserve"> (1)</t>
    </r>
  </si>
  <si>
    <r>
      <t xml:space="preserve">Mato Grosso do Sul </t>
    </r>
    <r>
      <rPr>
        <vertAlign val="superscript"/>
        <sz val="8"/>
        <color theme="1"/>
        <rFont val="Arial"/>
        <family val="2"/>
      </rPr>
      <t>(3)</t>
    </r>
  </si>
  <si>
    <r>
      <t xml:space="preserve">Minas Gerais </t>
    </r>
    <r>
      <rPr>
        <vertAlign val="superscript"/>
        <sz val="8"/>
        <color theme="1"/>
        <rFont val="Arial"/>
        <family val="2"/>
      </rPr>
      <t>(4)</t>
    </r>
  </si>
  <si>
    <r>
      <t xml:space="preserve">Paraná </t>
    </r>
    <r>
      <rPr>
        <vertAlign val="superscript"/>
        <sz val="8"/>
        <color theme="1"/>
        <rFont val="Arial"/>
        <family val="2"/>
      </rPr>
      <t>(5)</t>
    </r>
  </si>
  <si>
    <r>
      <t xml:space="preserve">Santa Catarina </t>
    </r>
    <r>
      <rPr>
        <vertAlign val="superscript"/>
        <sz val="8"/>
        <color theme="1"/>
        <rFont val="Arial"/>
        <family val="2"/>
      </rPr>
      <t>(6)</t>
    </r>
  </si>
  <si>
    <r>
      <t>Tocantins</t>
    </r>
    <r>
      <rPr>
        <vertAlign val="superscript"/>
        <sz val="8"/>
        <color theme="1"/>
        <rFont val="Arial"/>
        <family val="2"/>
      </rPr>
      <t>(6)</t>
    </r>
  </si>
  <si>
    <r>
      <t>(1) Os dados referentes ao 1</t>
    </r>
    <r>
      <rPr>
        <vertAlign val="superscript"/>
        <sz val="8"/>
        <color theme="1"/>
        <rFont val="Arial"/>
        <family val="2"/>
      </rPr>
      <t>o</t>
    </r>
    <r>
      <rPr>
        <sz val="8"/>
        <color theme="1"/>
        <rFont val="Arial"/>
        <family val="2"/>
      </rPr>
      <t xml:space="preserve"> semestre de 2020 não contemplam o mês de junho.</t>
    </r>
  </si>
  <si>
    <r>
      <t>(2) Os dados referentes a ocorrências de roubo de transeuntes, roubo a instituição financeira, roubo de carga e roubo total do 1</t>
    </r>
    <r>
      <rPr>
        <vertAlign val="superscript"/>
        <sz val="8"/>
        <color theme="1"/>
        <rFont val="Arial"/>
        <family val="2"/>
      </rPr>
      <t>o</t>
    </r>
    <r>
      <rPr>
        <sz val="8"/>
        <color theme="1"/>
        <rFont val="Arial"/>
        <family val="2"/>
      </rPr>
      <t xml:space="preserve"> semestre de 2020 não contemplam o mês de junho.</t>
    </r>
  </si>
  <si>
    <t>(3) Os dados referentes às ocorrêncidas de roubos a transeuntes correspondem aos dados informados para roubos em via urbana.</t>
  </si>
  <si>
    <r>
      <t>(4) Os dados referentes às ocorrências de roubo à instituição financeira do 1</t>
    </r>
    <r>
      <rPr>
        <vertAlign val="superscript"/>
        <sz val="8"/>
        <color theme="1"/>
        <rFont val="Arial"/>
        <family val="2"/>
      </rPr>
      <t>o</t>
    </r>
    <r>
      <rPr>
        <sz val="8"/>
        <color theme="1"/>
        <rFont val="Arial"/>
        <family val="2"/>
      </rPr>
      <t xml:space="preserve"> semestre de 2020 não contemplam o mês de junho.</t>
    </r>
  </si>
  <si>
    <t>(5) Os dados referentes às ocorrências de roubo a transeuntes correspondem aos dados informados para roubos ao público.</t>
  </si>
  <si>
    <t>(6) Os dados referentes às ocorrências de roubo a transeuntes correspondem aos dados informados para roubos em via pública.</t>
  </si>
  <si>
    <t>(7) Os números de ocorrências de roubo a estabelecimento comercial, roubo a residência e roubo a transeunte foram calculadas a partir das bases de dados de boletins de ocorrências fornecidas pela Secretaria de Segurança Pública do Estado de São Paulo.</t>
  </si>
  <si>
    <t>(8) Os dados referentes às ocorrências de roubo a transeuntes correspondem aos dados informados para roubos em via pública.</t>
  </si>
  <si>
    <t>TABELA 13</t>
  </si>
  <si>
    <t>TABELA 14</t>
  </si>
  <si>
    <t>Armas de fogo apreendidas - 1º semestre</t>
  </si>
  <si>
    <t>Apreensão de Armas de Fogo</t>
  </si>
  <si>
    <t>(1) Os dados do Amapá de 2020 compreendem apenas os meses de janeiro a maio.</t>
  </si>
  <si>
    <t>(2) Na Bahia, foram apreendidas 1.673 armas no primeiro semestre de 2020. No entanto, como o dado referente ao primeiro semestre de 2019 está indisponível, optou-se por não incluir o número de 2020 na tabela.</t>
  </si>
  <si>
    <t>Tráfico de entorpecentes e Posse e Uso de entorpecentes - 1º semestre</t>
  </si>
  <si>
    <t>Tráfico de entorpecentes</t>
  </si>
  <si>
    <t>Posse e Uso de Entorpecentes</t>
  </si>
  <si>
    <r>
      <t xml:space="preserve">Goiás </t>
    </r>
    <r>
      <rPr>
        <vertAlign val="superscript"/>
        <sz val="8"/>
        <color theme="1"/>
        <rFont val="Arial"/>
        <family val="2"/>
      </rPr>
      <t>(1)</t>
    </r>
  </si>
  <si>
    <t>(1) Os dados referentes ao 1o semestre de 2020 não contemplam o mês de junho.</t>
  </si>
  <si>
    <t>Drogas ilícitas apreendidas pela Polícia Federal por tipo, quantidade/volume apreendido e número de apreensões - 1º semestre</t>
  </si>
  <si>
    <t>Brasil - 2019-2020</t>
  </si>
  <si>
    <t>Tipo de droga (unidade de medida)</t>
  </si>
  <si>
    <t>Quantidade/
volume apreendido</t>
  </si>
  <si>
    <t>Número de apreensões</t>
  </si>
  <si>
    <t>Var. (%)</t>
  </si>
  <si>
    <t>Pés de Maconha (unid.)</t>
  </si>
  <si>
    <t>Maconha (Kg)</t>
  </si>
  <si>
    <t>Metanfetamina (com)</t>
  </si>
  <si>
    <t>Mudas de Maconha (unid.)</t>
  </si>
  <si>
    <t>Ecstasy (com.)</t>
  </si>
  <si>
    <t>Cocaina (Kg)</t>
  </si>
  <si>
    <t>Anfetaminas (com.)</t>
  </si>
  <si>
    <t>Sementes de Maconha (gramas)</t>
  </si>
  <si>
    <t>Pasta Base (Kg)</t>
  </si>
  <si>
    <t>Folhas de Coca/Epadu (gramas)</t>
  </si>
  <si>
    <t>Skunk (Kg)</t>
  </si>
  <si>
    <t>Crack (Kg)</t>
  </si>
  <si>
    <t>LSD (ponto)</t>
  </si>
  <si>
    <t>Lança-Perfume (unid.)</t>
  </si>
  <si>
    <t>Haxixe (Kg)</t>
  </si>
  <si>
    <t>Heroina (gramas)</t>
  </si>
  <si>
    <t>GBL (gramas)</t>
  </si>
  <si>
    <t>Drogas ilícitas apreendidas pela Polícia Rodoviária Federal por tipo, quantidade/volume apreendido e número de apreensões - 1º semestre</t>
  </si>
  <si>
    <t>Anfetaminas (unid.)</t>
  </si>
  <si>
    <t>Cocaína (Kg)</t>
  </si>
  <si>
    <t>Ecstasy (unid.)</t>
  </si>
  <si>
    <t>Haxixe (unid.)</t>
  </si>
  <si>
    <t>Barbitúricos (unid.)</t>
  </si>
  <si>
    <t>Merla (Kg)</t>
  </si>
  <si>
    <t>Lança-perfume (L)</t>
  </si>
  <si>
    <t>Lança-perfume (DL)</t>
  </si>
  <si>
    <t>Merla (unid.)</t>
  </si>
  <si>
    <t>Ecstasy (Kg)</t>
  </si>
  <si>
    <t>Heroína (Kg)</t>
  </si>
  <si>
    <t>TABELA 15</t>
  </si>
  <si>
    <t>TABELA 16</t>
  </si>
  <si>
    <t>TABELA 17</t>
  </si>
  <si>
    <t>TABELA 18</t>
  </si>
  <si>
    <r>
      <rPr>
        <b/>
        <sz val="8"/>
        <color theme="1"/>
        <rFont val="Arial"/>
        <family val="2"/>
      </rPr>
      <t>Fonte:</t>
    </r>
    <r>
      <rPr>
        <sz val="8"/>
        <color theme="1"/>
        <rFont val="Arial"/>
        <family val="2"/>
      </rPr>
      <t xml:space="preserve"> Polícia Federal - Coordenação Geral de Polícia de Repressão a Drogas e Facções Criminosas; Fórum Brasileiro de Segurança Pública.</t>
    </r>
  </si>
  <si>
    <r>
      <rPr>
        <b/>
        <sz val="8"/>
        <color rgb="FF000000"/>
        <rFont val="Arial"/>
        <family val="2"/>
      </rPr>
      <t>Fonte:</t>
    </r>
    <r>
      <rPr>
        <sz val="8"/>
        <color rgb="FF000000"/>
        <rFont val="Arial"/>
        <family val="2"/>
      </rPr>
      <t xml:space="preserve"> Polícia Rodoviária Federal; Fórum Brasileiro de Segurança Pública.</t>
    </r>
  </si>
  <si>
    <t>(Voltar ao índice)</t>
  </si>
  <si>
    <r>
      <t>Mortes violentas intencionais</t>
    </r>
    <r>
      <rPr>
        <vertAlign val="superscript"/>
        <sz val="8"/>
        <rFont val="Arial"/>
        <family val="2"/>
      </rPr>
      <t xml:space="preserve"> (1)</t>
    </r>
  </si>
  <si>
    <t>Brasil e Unidades da Federação –  2018-2019</t>
  </si>
  <si>
    <t xml:space="preserve">Mortes Violentas Intencionais - MVI </t>
  </si>
  <si>
    <t>Homicídio Doloso</t>
  </si>
  <si>
    <t>Número Absoluto</t>
  </si>
  <si>
    <r>
      <t xml:space="preserve">Taxa </t>
    </r>
    <r>
      <rPr>
        <b/>
        <vertAlign val="superscript"/>
        <sz val="8"/>
        <color theme="1"/>
        <rFont val="Arial"/>
        <family val="2"/>
      </rPr>
      <t>(2)</t>
    </r>
  </si>
  <si>
    <r>
      <t xml:space="preserve">2018 </t>
    </r>
    <r>
      <rPr>
        <b/>
        <vertAlign val="superscript"/>
        <sz val="8"/>
        <color theme="1"/>
        <rFont val="Arial"/>
        <family val="2"/>
      </rPr>
      <t>(3)</t>
    </r>
  </si>
  <si>
    <r>
      <t xml:space="preserve">Acre </t>
    </r>
    <r>
      <rPr>
        <vertAlign val="superscript"/>
        <sz val="8"/>
        <color theme="1"/>
        <rFont val="Arial"/>
        <family val="2"/>
      </rPr>
      <t>(4)</t>
    </r>
  </si>
  <si>
    <r>
      <t xml:space="preserve">Ceará </t>
    </r>
    <r>
      <rPr>
        <vertAlign val="superscript"/>
        <sz val="8"/>
        <color theme="1"/>
        <rFont val="Arial"/>
        <family val="2"/>
      </rPr>
      <t>(5)</t>
    </r>
  </si>
  <si>
    <r>
      <t>Mato Grosso</t>
    </r>
    <r>
      <rPr>
        <vertAlign val="superscript"/>
        <sz val="8"/>
        <color theme="1"/>
        <rFont val="Arial"/>
        <family val="2"/>
      </rPr>
      <t xml:space="preserve"> (4)</t>
    </r>
  </si>
  <si>
    <r>
      <t xml:space="preserve">Mato Grosso do Sul </t>
    </r>
    <r>
      <rPr>
        <vertAlign val="superscript"/>
        <sz val="8"/>
        <color theme="1"/>
        <rFont val="Arial"/>
        <family val="2"/>
      </rPr>
      <t>(4)</t>
    </r>
  </si>
  <si>
    <r>
      <t xml:space="preserve">Minas Gerais </t>
    </r>
    <r>
      <rPr>
        <vertAlign val="superscript"/>
        <sz val="8"/>
        <color theme="1"/>
        <rFont val="Arial"/>
        <family val="2"/>
      </rPr>
      <t>(4) (6)</t>
    </r>
  </si>
  <si>
    <r>
      <t xml:space="preserve">Paraíba </t>
    </r>
    <r>
      <rPr>
        <vertAlign val="superscript"/>
        <sz val="8"/>
        <color theme="1"/>
        <rFont val="Arial"/>
        <family val="2"/>
      </rPr>
      <t>(4)</t>
    </r>
  </si>
  <si>
    <r>
      <t xml:space="preserve">Pernambuco </t>
    </r>
    <r>
      <rPr>
        <vertAlign val="superscript"/>
        <sz val="8"/>
        <color theme="1"/>
        <rFont val="Arial"/>
        <family val="2"/>
      </rPr>
      <t>(4)</t>
    </r>
  </si>
  <si>
    <r>
      <t xml:space="preserve">Piauí </t>
    </r>
    <r>
      <rPr>
        <vertAlign val="superscript"/>
        <sz val="8"/>
        <color theme="1"/>
        <rFont val="Arial"/>
        <family val="2"/>
      </rPr>
      <t>(4)</t>
    </r>
  </si>
  <si>
    <r>
      <t xml:space="preserve">Rio Grande do Sul </t>
    </r>
    <r>
      <rPr>
        <vertAlign val="superscript"/>
        <sz val="8"/>
        <color theme="1"/>
        <rFont val="Arial"/>
        <family val="2"/>
      </rPr>
      <t>(4)</t>
    </r>
  </si>
  <si>
    <r>
      <t xml:space="preserve">Rondônia </t>
    </r>
    <r>
      <rPr>
        <vertAlign val="superscript"/>
        <sz val="8"/>
        <color theme="1"/>
        <rFont val="Arial"/>
        <family val="2"/>
      </rPr>
      <t>(4)</t>
    </r>
  </si>
  <si>
    <r>
      <rPr>
        <b/>
        <sz val="8"/>
        <rFont val="Arial"/>
        <family val="2"/>
      </rPr>
      <t xml:space="preserve">Fonte: </t>
    </r>
    <r>
      <rPr>
        <sz val="8"/>
        <rFont val="Arial"/>
        <family val="2"/>
      </rPr>
      <t xml:space="preserve">Secretarias Estaduais de Segurança Pública e/ou Defesa Social; Instituto Brasileiro de Geografia e Estatística (IBGE); Fórum Brasileiro de Segurança Pública. </t>
    </r>
  </si>
  <si>
    <t>(-) Fenômeno Inexistente.</t>
  </si>
  <si>
    <t>(2) Taxa por 100 mil habitantes.</t>
  </si>
  <si>
    <t>(3) Atualização das informações publicadas no Anuário Brasileiro de Segurança Pública, ano 13, 2019.</t>
  </si>
  <si>
    <t>(4) A categoria homicídio doloso inclui as mortes decorrentes de intervenções policiais.</t>
  </si>
  <si>
    <t>(5) Número de vítimas inclui 49  homicídios ocorridos em unidades prisionais, em 2018, e 3 homicídios, também em unidades prisionais, em 2019.</t>
  </si>
  <si>
    <t>(6) Em Minas Gerais, existe apenas a categoria "homicídio consumado", que inclui homicídios dolosos e homicídios culposos, excetuando homicídios culposos de trânsito.</t>
  </si>
  <si>
    <t>(7) O estado de São Paulo publica somente os dados de ocorrências de lesão corporal seguida de morte em ambos os anos. Para o dado referente ao número de vítimas de lesão corporal seguida de morte, foi considerado o dado de ocorrências deste crime.</t>
  </si>
  <si>
    <r>
      <t xml:space="preserve">Série histórica das Mortes Violentas Intencionais </t>
    </r>
    <r>
      <rPr>
        <vertAlign val="superscript"/>
        <sz val="8"/>
        <color theme="1"/>
        <rFont val="Arial"/>
        <family val="2"/>
      </rPr>
      <t>(1)</t>
    </r>
  </si>
  <si>
    <t>Brasil, Regiões e Unidades da Federação - 2011-2019</t>
  </si>
  <si>
    <t>Brasil, Regiões e Unidades da Federação</t>
  </si>
  <si>
    <r>
      <t xml:space="preserve">Taxas </t>
    </r>
    <r>
      <rPr>
        <b/>
        <vertAlign val="superscript"/>
        <sz val="8"/>
        <color theme="1"/>
        <rFont val="Arial"/>
        <family val="2"/>
      </rPr>
      <t>(2)</t>
    </r>
  </si>
  <si>
    <t>Região Norte</t>
  </si>
  <si>
    <t>Região Nordeste</t>
  </si>
  <si>
    <t>Região Centro-Oeste</t>
  </si>
  <si>
    <t>Região Sudeste</t>
  </si>
  <si>
    <t>Região Sul</t>
  </si>
  <si>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 A categoria MVI só passou a ser calculada pelo FBSP a partir de 2013. Para os anos de 2011 e 2012, o indicador foi calculado retroativamente a partir dos critérios informados pelas Unidades da Federação para a 9ª edição do Anuário Brasileiro de Segurança Pública, elaborado em 2015.</t>
  </si>
  <si>
    <t>(2) Por 100 mil habitantes.</t>
  </si>
  <si>
    <r>
      <t xml:space="preserve">Homicídios dolosos, por número de vítimas e ocorrências </t>
    </r>
    <r>
      <rPr>
        <vertAlign val="superscript"/>
        <sz val="8"/>
        <rFont val="Arial"/>
        <family val="2"/>
      </rPr>
      <t>(1)</t>
    </r>
  </si>
  <si>
    <t>Brasil e Unidades da Federação – 2018-2019</t>
  </si>
  <si>
    <t xml:space="preserve"> Brasil e Unidades da Federação</t>
  </si>
  <si>
    <t>Nº de Vítimas</t>
  </si>
  <si>
    <t>Nº de Ocorrências</t>
  </si>
  <si>
    <r>
      <t xml:space="preserve">Taxas </t>
    </r>
    <r>
      <rPr>
        <b/>
        <vertAlign val="superscript"/>
        <sz val="8"/>
        <rFont val="Arial"/>
        <family val="2"/>
      </rPr>
      <t>(2)</t>
    </r>
  </si>
  <si>
    <r>
      <t xml:space="preserve">2018 </t>
    </r>
    <r>
      <rPr>
        <b/>
        <vertAlign val="superscript"/>
        <sz val="8"/>
        <rFont val="Arial"/>
        <family val="2"/>
      </rPr>
      <t>(3)</t>
    </r>
  </si>
  <si>
    <r>
      <t xml:space="preserve">Acre </t>
    </r>
    <r>
      <rPr>
        <vertAlign val="superscript"/>
        <sz val="8"/>
        <color theme="1"/>
        <rFont val="Arial"/>
        <family val="2"/>
      </rPr>
      <t>(5)</t>
    </r>
  </si>
  <si>
    <r>
      <t xml:space="preserve">Ceará </t>
    </r>
    <r>
      <rPr>
        <vertAlign val="superscript"/>
        <sz val="8"/>
        <color theme="1"/>
        <rFont val="Arial"/>
        <family val="2"/>
      </rPr>
      <t>(4)</t>
    </r>
  </si>
  <si>
    <r>
      <t xml:space="preserve">Maranhão </t>
    </r>
    <r>
      <rPr>
        <vertAlign val="superscript"/>
        <sz val="8"/>
        <color theme="1"/>
        <rFont val="Arial"/>
        <family val="2"/>
      </rPr>
      <t>(6)</t>
    </r>
  </si>
  <si>
    <r>
      <t xml:space="preserve">Mato Grosso </t>
    </r>
    <r>
      <rPr>
        <vertAlign val="superscript"/>
        <sz val="8"/>
        <color theme="1"/>
        <rFont val="Arial"/>
        <family val="2"/>
      </rPr>
      <t>(5) (6)</t>
    </r>
  </si>
  <si>
    <r>
      <t xml:space="preserve">Mato Grosso do Sul </t>
    </r>
    <r>
      <rPr>
        <vertAlign val="superscript"/>
        <sz val="8"/>
        <color theme="1"/>
        <rFont val="Arial"/>
        <family val="2"/>
      </rPr>
      <t>(5)</t>
    </r>
  </si>
  <si>
    <r>
      <t xml:space="preserve">Minas Gerais </t>
    </r>
    <r>
      <rPr>
        <vertAlign val="superscript"/>
        <sz val="8"/>
        <color theme="1"/>
        <rFont val="Arial"/>
        <family val="2"/>
      </rPr>
      <t>(5) (7)</t>
    </r>
  </si>
  <si>
    <r>
      <t xml:space="preserve">Paraíba </t>
    </r>
    <r>
      <rPr>
        <vertAlign val="superscript"/>
        <sz val="8"/>
        <color theme="1"/>
        <rFont val="Arial"/>
        <family val="2"/>
      </rPr>
      <t>(5)</t>
    </r>
  </si>
  <si>
    <r>
      <t xml:space="preserve">Pernambuco </t>
    </r>
    <r>
      <rPr>
        <vertAlign val="superscript"/>
        <sz val="8"/>
        <color theme="1"/>
        <rFont val="Arial"/>
        <family val="2"/>
      </rPr>
      <t>(5)</t>
    </r>
  </si>
  <si>
    <r>
      <t xml:space="preserve">Piauí </t>
    </r>
    <r>
      <rPr>
        <vertAlign val="superscript"/>
        <sz val="8"/>
        <color theme="1"/>
        <rFont val="Arial"/>
        <family val="2"/>
      </rPr>
      <t>(5) (6)</t>
    </r>
  </si>
  <si>
    <r>
      <t xml:space="preserve">Rio Grande do Sul </t>
    </r>
    <r>
      <rPr>
        <vertAlign val="superscript"/>
        <sz val="8"/>
        <color theme="1"/>
        <rFont val="Arial"/>
        <family val="2"/>
      </rPr>
      <t>(5)</t>
    </r>
  </si>
  <si>
    <r>
      <t xml:space="preserve">Rondônia </t>
    </r>
    <r>
      <rPr>
        <vertAlign val="superscript"/>
        <sz val="8"/>
        <color theme="1"/>
        <rFont val="Arial"/>
        <family val="2"/>
      </rPr>
      <t>(5)</t>
    </r>
  </si>
  <si>
    <r>
      <rPr>
        <b/>
        <sz val="8"/>
        <rFont val="Arial"/>
        <family val="2"/>
      </rPr>
      <t>Fonte:</t>
    </r>
    <r>
      <rPr>
        <sz val="8"/>
        <rFont val="Arial"/>
        <family val="2"/>
      </rPr>
      <t xml:space="preserve"> Secretarias Estaduais de Segurança Pública e/ou Defesa Social; Ministério Público do Acre; Instituto de Segurança Pública do Rio de Janeiro; Instituto Brasileiro de Geografia e Estatística (IBGE); Fórum Brasileiro de Segurança Pública. </t>
    </r>
  </si>
  <si>
    <t>(1) Incluindo feminicídio.</t>
  </si>
  <si>
    <t>(4) Número de vítimas inclui 49  homicídios ocorridos em unidades prisionais, em 2018, e 3 homicídios, também em unidades prisionais, em 2019.</t>
  </si>
  <si>
    <t>(5) A categoria homicídio doloso inclui as mortes decorrentes de intervenções policiais.</t>
  </si>
  <si>
    <t>(6) O estado informou o mesmo número para vítimas e ocorrências.</t>
  </si>
  <si>
    <t>(7) Em Minas Gerais, existe apenas a categoria "homicídio consumado", que inclui homicídios dolosos e homicídios culposos, excetuando homicídios culposos de trânsito.</t>
  </si>
  <si>
    <t>Latrocínio, por número de vítimas e número de ocorrências</t>
  </si>
  <si>
    <r>
      <t xml:space="preserve">Taxas </t>
    </r>
    <r>
      <rPr>
        <b/>
        <vertAlign val="superscript"/>
        <sz val="8"/>
        <rFont val="Arial"/>
        <family val="2"/>
      </rPr>
      <t>(1)</t>
    </r>
  </si>
  <si>
    <r>
      <t xml:space="preserve">2018 </t>
    </r>
    <r>
      <rPr>
        <b/>
        <vertAlign val="superscript"/>
        <sz val="8"/>
        <rFont val="Arial"/>
        <family val="2"/>
      </rPr>
      <t>(2)</t>
    </r>
  </si>
  <si>
    <r>
      <rPr>
        <b/>
        <sz val="8"/>
        <color theme="1"/>
        <rFont val="Arial"/>
        <family val="2"/>
      </rPr>
      <t xml:space="preserve">Fonte: </t>
    </r>
    <r>
      <rPr>
        <sz val="8"/>
        <color theme="1"/>
        <rFont val="Arial"/>
        <family val="2"/>
      </rPr>
      <t xml:space="preserve">Secretarias Estaduais de Segurança Pública e/ou Defesa Social; Ministério Público do Acre; Instituto de Segurança Pública do Rio de Janeiro; Instituto Brasileiro de Geografia e Estatística (IBGE); Fórum Brasileiro de Segurança Pública. </t>
    </r>
  </si>
  <si>
    <t>(1) Por 100 mil habitantes.</t>
  </si>
  <si>
    <t>(2) Atualização das informações publicadas no Anuário Brasileiro de Segurança Pública, ano 13, 2019.</t>
  </si>
  <si>
    <r>
      <t>Lesão corporal seguida de morte</t>
    </r>
    <r>
      <rPr>
        <sz val="8"/>
        <color theme="1"/>
        <rFont val="Arial"/>
        <family val="2"/>
      </rPr>
      <t>, por número de ocorrências e número de vitimas</t>
    </r>
  </si>
  <si>
    <r>
      <t xml:space="preserve">Taxa </t>
    </r>
    <r>
      <rPr>
        <b/>
        <vertAlign val="superscript"/>
        <sz val="8"/>
        <rFont val="Arial"/>
        <family val="2"/>
      </rPr>
      <t>(1)</t>
    </r>
  </si>
  <si>
    <t>Variação 
(%)</t>
  </si>
  <si>
    <r>
      <t xml:space="preserve">São Paulo </t>
    </r>
    <r>
      <rPr>
        <vertAlign val="superscript"/>
        <sz val="8"/>
        <color theme="1"/>
        <rFont val="Arial"/>
        <family val="2"/>
      </rPr>
      <t>(3)</t>
    </r>
  </si>
  <si>
    <r>
      <rPr>
        <b/>
        <sz val="8"/>
        <color theme="1"/>
        <rFont val="Arial"/>
        <family val="2"/>
      </rPr>
      <t>Fonte:</t>
    </r>
    <r>
      <rPr>
        <sz val="8"/>
        <color theme="1"/>
        <rFont val="Arial"/>
        <family val="2"/>
      </rPr>
      <t xml:space="preserve"> Secretarias Estaduais de Segurança Pública e/ou Defesa Social; Ministério Público do Acre; Instituto de Segurança Pública do Rio de Janeiro; Instituto Brasileiro de Geografia e Estatística (IBGE); Fórum Brasileiro de Segurança Pública. </t>
    </r>
  </si>
  <si>
    <t>(3) Para São Paulo, estão disponíveis somente os dados de ocorrências em ambos os anos. Para o dado referente ao número de vítimas de lesão corporal seguida de morte, foi considerado o dado de registros deste crime.</t>
  </si>
  <si>
    <t>TABELA 19</t>
  </si>
  <si>
    <t>TABELA 20</t>
  </si>
  <si>
    <t>TABELA 21</t>
  </si>
  <si>
    <t>TABELA 22</t>
  </si>
  <si>
    <t>TABELA 23</t>
  </si>
  <si>
    <t>PAINEL 01</t>
  </si>
  <si>
    <r>
      <t>Policiais Civis e Militares vítimas de CVLI, em serviço e fora de serviço</t>
    </r>
    <r>
      <rPr>
        <vertAlign val="superscript"/>
        <sz val="8"/>
        <rFont val="Arial"/>
        <family val="2"/>
      </rPr>
      <t xml:space="preserve"> (1)</t>
    </r>
  </si>
  <si>
    <t xml:space="preserve">Policiais Civis mortos em confronto em serviço </t>
  </si>
  <si>
    <t xml:space="preserve">Policiais Militares mortos em confronto em serviço </t>
  </si>
  <si>
    <t xml:space="preserve">Policiais Civis mortos em confronto ou por lesão não natural fora de serviço </t>
  </si>
  <si>
    <t xml:space="preserve">Policiais Militares mortos em confronto ou por lesão não natural fora de serviço </t>
  </si>
  <si>
    <t>Total</t>
  </si>
  <si>
    <r>
      <t xml:space="preserve">Taxa </t>
    </r>
    <r>
      <rPr>
        <b/>
        <vertAlign val="superscript"/>
        <sz val="8"/>
        <rFont val="Arial"/>
        <family val="2"/>
      </rPr>
      <t>(2) (3)</t>
    </r>
  </si>
  <si>
    <r>
      <t xml:space="preserve">2018 </t>
    </r>
    <r>
      <rPr>
        <b/>
        <vertAlign val="superscript"/>
        <sz val="8"/>
        <color theme="1"/>
        <rFont val="Arial"/>
        <family val="2"/>
      </rPr>
      <t>(4)</t>
    </r>
  </si>
  <si>
    <r>
      <t xml:space="preserve">Alagoas </t>
    </r>
    <r>
      <rPr>
        <vertAlign val="superscript"/>
        <sz val="8"/>
        <color theme="1"/>
        <rFont val="Arial"/>
        <family val="2"/>
      </rPr>
      <t>(5)</t>
    </r>
  </si>
  <si>
    <r>
      <t>Espírito S</t>
    </r>
    <r>
      <rPr>
        <sz val="8"/>
        <color theme="1"/>
        <rFont val="Arial"/>
        <family val="2"/>
      </rPr>
      <t>anto</t>
    </r>
  </si>
  <si>
    <r>
      <t xml:space="preserve">Pernambuco </t>
    </r>
    <r>
      <rPr>
        <vertAlign val="superscript"/>
        <sz val="8"/>
        <rFont val="Arial"/>
        <family val="2"/>
      </rPr>
      <t>(6)</t>
    </r>
  </si>
  <si>
    <r>
      <t xml:space="preserve">Roraima </t>
    </r>
    <r>
      <rPr>
        <vertAlign val="superscript"/>
        <sz val="8"/>
        <rFont val="Arial"/>
        <family val="2"/>
      </rPr>
      <t>(5)</t>
    </r>
  </si>
  <si>
    <r>
      <rPr>
        <b/>
        <sz val="8"/>
        <rFont val="Arial"/>
        <family val="2"/>
      </rPr>
      <t>Fonte:</t>
    </r>
    <r>
      <rPr>
        <sz val="8"/>
        <rFont val="Arial"/>
        <family val="2"/>
      </rPr>
      <t xml:space="preserve"> Secretarias Estaduais de Segurança Pública e/ou Defesa Social; Monitor da Violência; Instituto de Segurança Pública do Rio de Janeiro; MJSP; Fórum Brasileiro de Segurança Pública. </t>
    </r>
  </si>
  <si>
    <t>(2) Por grupo de mil policiais da ativa.</t>
  </si>
  <si>
    <t>(3) As taxas de policiais mortos foram calculadas a partir dos efetivos informados à Pesquisa Perfil das Instituições de Segurança Pública, do Ministério da Justiça, tendo como referência as datas de 31 de dezembro de 2018 para 2018 e de 31 de dezembro de 2019 para 2019.</t>
  </si>
  <si>
    <t>(4) Retificação das informações publicadas no Anuário Brasileiro de Segurança Pública, ano 13, 2019.</t>
  </si>
  <si>
    <t xml:space="preserve">(5) A fonte dos dados é o Monitor da Violência, elaborado pelo G1, em parceira com o Núcleo de Estudos da Violência da Universidade de São Paulo (NEV-USP) e o Fórum Brasileiro de Segurança Pública. </t>
  </si>
  <si>
    <t xml:space="preserve">(6) A fonte dos dados sobre vitimização de policiais civis é o Monitor da Violência, elaborado pelo G1, em parceira com o Núcleo de Estudos da Violência da Universidade de São Paulo (NEV-USP) e o Fórum Brasileiro de Segurança Pública. </t>
  </si>
  <si>
    <t>TABELA 24</t>
  </si>
  <si>
    <t>Suicídio de Policiais Civis e Militares</t>
  </si>
  <si>
    <t>Brasil e Unidades da Federação - 2018-2019</t>
  </si>
  <si>
    <t>Brasil, União e Unidades da Federação</t>
  </si>
  <si>
    <t>Suicídio de Policiais da Ativa</t>
  </si>
  <si>
    <t>Polícia Militar</t>
  </si>
  <si>
    <t>Polícia Civil</t>
  </si>
  <si>
    <t>PM e PC</t>
  </si>
  <si>
    <r>
      <t xml:space="preserve">Taxa (por 1.000 policiais) </t>
    </r>
    <r>
      <rPr>
        <b/>
        <vertAlign val="superscript"/>
        <sz val="8"/>
        <color theme="1"/>
        <rFont val="Arial"/>
        <family val="2"/>
      </rPr>
      <t>(1)</t>
    </r>
  </si>
  <si>
    <t>Variação (em %)</t>
  </si>
  <si>
    <r>
      <t xml:space="preserve">Minas Gerais </t>
    </r>
    <r>
      <rPr>
        <vertAlign val="superscript"/>
        <sz val="8"/>
        <rFont val="Arial"/>
        <family val="2"/>
      </rPr>
      <t>(2)</t>
    </r>
  </si>
  <si>
    <r>
      <rPr>
        <b/>
        <sz val="8"/>
        <rFont val="Arial"/>
        <family val="2"/>
      </rPr>
      <t>Fonte</t>
    </r>
    <r>
      <rPr>
        <sz val="8"/>
        <rFont val="Arial"/>
        <family val="2"/>
      </rPr>
      <t>: Secretarias de Estado de Segurança Pública e/ou Defesa Social, Polícias Civis e Instituto de Segurança Pública/RJ (ISP).</t>
    </r>
  </si>
  <si>
    <t>(-) Fenômeno inexistente</t>
  </si>
  <si>
    <t>(...) Informação não disponível</t>
  </si>
  <si>
    <t>(1) As taxas de policiais mortos foram calculadas a partir dos efetivos informados à Pesquisa Perfil das Instituições de Segurança Pública, do Ministério da Justiça, tendo como referência as datas de 31 de dezembro de 2018 para 2018 e de 31 de dezembro de 2019 para 2019.</t>
  </si>
  <si>
    <t>(2) Os dados de suicídios da Polícia Militar de Minas Gerais são classificados com grau de sigilo reservado.</t>
  </si>
  <si>
    <t>TABELA 25</t>
  </si>
  <si>
    <t>PAINEL 03</t>
  </si>
  <si>
    <t>PAINEL 02</t>
  </si>
  <si>
    <r>
      <t xml:space="preserve">Mortes decorrentes de intervenções policiais, segundo corporação e situação (em serviço e fora de serviço) </t>
    </r>
    <r>
      <rPr>
        <vertAlign val="superscript"/>
        <sz val="8"/>
        <rFont val="Arial"/>
        <family val="2"/>
      </rPr>
      <t>(1)</t>
    </r>
  </si>
  <si>
    <t>Mortes decorrentes de intervenções de Policiais Civis em serviço</t>
  </si>
  <si>
    <t>Mortes decorrentes de intervenções de Policiais Militares em serviço</t>
  </si>
  <si>
    <t>Mortes decorrentes de intervenções de Policiais Civis fora de serviço</t>
  </si>
  <si>
    <t>Mortes decorrentes de intervenções de Policiais Militares fora de serviço</t>
  </si>
  <si>
    <r>
      <t xml:space="preserve">Taxa </t>
    </r>
    <r>
      <rPr>
        <b/>
        <vertAlign val="superscript"/>
        <sz val="8"/>
        <rFont val="Arial"/>
        <family val="2"/>
      </rPr>
      <t>(2)</t>
    </r>
  </si>
  <si>
    <r>
      <t xml:space="preserve">Maranhão </t>
    </r>
    <r>
      <rPr>
        <vertAlign val="superscript"/>
        <sz val="8"/>
        <rFont val="Arial"/>
        <family val="2"/>
      </rPr>
      <t>(6)</t>
    </r>
  </si>
  <si>
    <r>
      <t xml:space="preserve">Pernambuco </t>
    </r>
    <r>
      <rPr>
        <vertAlign val="superscript"/>
        <sz val="8"/>
        <rFont val="Arial"/>
        <family val="2"/>
      </rPr>
      <t>(5)</t>
    </r>
  </si>
  <si>
    <r>
      <t xml:space="preserve">Rio de Janeiro </t>
    </r>
    <r>
      <rPr>
        <vertAlign val="superscript"/>
        <sz val="8"/>
        <rFont val="Arial"/>
        <family val="2"/>
      </rPr>
      <t>(4)</t>
    </r>
  </si>
  <si>
    <r>
      <t xml:space="preserve">Sergipe </t>
    </r>
    <r>
      <rPr>
        <vertAlign val="superscript"/>
        <sz val="8"/>
        <rFont val="Arial"/>
        <family val="2"/>
      </rPr>
      <t>(4)</t>
    </r>
  </si>
  <si>
    <r>
      <t xml:space="preserve">Tocantins </t>
    </r>
    <r>
      <rPr>
        <vertAlign val="superscript"/>
        <sz val="8"/>
        <color theme="1"/>
        <rFont val="Arial"/>
        <family val="2"/>
      </rPr>
      <t>(7)</t>
    </r>
  </si>
  <si>
    <r>
      <rPr>
        <b/>
        <sz val="8"/>
        <rFont val="Arial"/>
        <family val="2"/>
      </rPr>
      <t xml:space="preserve">Fonte: </t>
    </r>
    <r>
      <rPr>
        <sz val="8"/>
        <rFont val="Arial"/>
        <family val="2"/>
      </rPr>
      <t xml:space="preserve">Secretarias Estaduais de Segurança Pública e/ou Defesa Social; Monitor da Violência; Instituto de Segurança Pública do Rio de Janeiro; Instituto Brasileiro de Geografia e Estatística (IBGE); Fórum Brasileiro de Segurança Pública. </t>
    </r>
  </si>
  <si>
    <t>(1) Número de vítimas registrado.</t>
  </si>
  <si>
    <t>(4) O estado disponibilizou apenas os dados agregados.</t>
  </si>
  <si>
    <t>(6) Os dados sobre mortes decorrentes de intervenções de policiais civis e militares fora de serviço são registrados na categoria "pessoas mortas por policiais (civis ou militares) em outras circunstâncias".</t>
  </si>
  <si>
    <t xml:space="preserve">(7) Em 2019, o total de pessoas mortas pelas polícias no Tocantins inclui um caso onde a corporação do policial envolvido não foi informada. </t>
  </si>
  <si>
    <r>
      <t>Proporção de Mortes decorrentes de intervenções policiais em relação às Mortes Violentas Intencionais</t>
    </r>
    <r>
      <rPr>
        <vertAlign val="superscript"/>
        <sz val="8"/>
        <rFont val="Arial"/>
        <family val="2"/>
      </rPr>
      <t xml:space="preserve"> (1)</t>
    </r>
  </si>
  <si>
    <t>Morte Decorrente de Intervenções Policiais (MDIP) em serviço e fora de serviço</t>
  </si>
  <si>
    <t>Proporção de MDIP em relação às MVI</t>
  </si>
  <si>
    <t>Em percentual (%)</t>
  </si>
  <si>
    <r>
      <t xml:space="preserve">2018 </t>
    </r>
    <r>
      <rPr>
        <b/>
        <vertAlign val="superscript"/>
        <sz val="8"/>
        <color theme="1"/>
        <rFont val="Arial"/>
        <family val="2"/>
      </rPr>
      <t>(2)</t>
    </r>
  </si>
  <si>
    <r>
      <rPr>
        <b/>
        <sz val="8"/>
        <rFont val="Arial"/>
        <family val="2"/>
      </rPr>
      <t>Fonte</t>
    </r>
    <r>
      <rPr>
        <sz val="8"/>
        <rFont val="Arial"/>
        <family val="2"/>
      </rPr>
      <t xml:space="preserve">: Secretarias Estaduais de Segurança Pública e/ou Defesa Social; Monitor da Violência/G1; Instituto Brasileiro de Geografia e Estatística (IBGE); Fórum Brasileiro de Segurança Pública. </t>
    </r>
  </si>
  <si>
    <t>(1) A categoria Mortes Violentas Intencionais (MVI) corresponde à soma das vítimas de homicídio doloso, latrocínio, lesão corporal seguida de morte e mortes decorrentes de intervenções policiais em serviço e fora (em alguns casos,  contabilizadas dentro dos homicídios dolosos). Sendo assim, a categoria MVI representa o total de vítimas de mortes violentas com intencionalidade definida de determinado território.</t>
  </si>
  <si>
    <t>TABELA 26</t>
  </si>
  <si>
    <t>TABELA 27</t>
  </si>
  <si>
    <r>
      <t xml:space="preserve">Pessoas desaparecidas e pessoas localizadas </t>
    </r>
    <r>
      <rPr>
        <vertAlign val="superscript"/>
        <sz val="8"/>
        <color theme="1"/>
        <rFont val="Arial"/>
        <family val="2"/>
      </rPr>
      <t>(1)</t>
    </r>
  </si>
  <si>
    <t>Pessoas desaparecidas</t>
  </si>
  <si>
    <r>
      <t xml:space="preserve">Pessoas localizadas </t>
    </r>
    <r>
      <rPr>
        <b/>
        <vertAlign val="superscript"/>
        <sz val="8"/>
        <color theme="1"/>
        <rFont val="Arial"/>
        <family val="2"/>
      </rPr>
      <t>(NT)</t>
    </r>
  </si>
  <si>
    <r>
      <t xml:space="preserve">Taxas </t>
    </r>
    <r>
      <rPr>
        <b/>
        <vertAlign val="superscript"/>
        <sz val="8"/>
        <color rgb="FF000000"/>
        <rFont val="Arial"/>
        <family val="2"/>
      </rPr>
      <t>(2)</t>
    </r>
  </si>
  <si>
    <r>
      <t xml:space="preserve">Amapá </t>
    </r>
    <r>
      <rPr>
        <vertAlign val="superscript"/>
        <sz val="8"/>
        <color rgb="FF000000"/>
        <rFont val="Arial"/>
        <family val="2"/>
      </rPr>
      <t>(4)</t>
    </r>
  </si>
  <si>
    <r>
      <rPr>
        <b/>
        <sz val="8"/>
        <color theme="1"/>
        <rFont val="Arial"/>
        <family val="2"/>
      </rPr>
      <t>Fonte</t>
    </r>
    <r>
      <rPr>
        <sz val="8"/>
        <color theme="1"/>
        <rFont val="Arial"/>
        <family val="2"/>
      </rPr>
      <t>: Secretarias Estaduais de Segurança Pública e/ou Defesa Social; Secretarias Estaduais de Justiça e/ou Cidadania;  PLID/MP - Programa de Localização e Identificação de Desaparecidos do Ministério Público do Estado de São Paulo; Instituto Brasileiro de Geografia e Estatística (IBGE); Fórum Brasileiro de Segurança Pública.</t>
    </r>
  </si>
  <si>
    <t>(1) Os números se referem ao total de registros de pessoas desaparecidas e de pessoas localizadas.</t>
  </si>
  <si>
    <t>(4) Os números se referem ao total de pessoas desaparecidas e de pessoas localizadas.</t>
  </si>
  <si>
    <t>(NT) Nota técnica: As informações sobre pessoas localizadas foram fornecidas pelas UFs. No entanto, não foi possível apurar como o registro é realizado: qual o documento de base (por exemplo, Boletim de Ocorrência); se diz respeito a pessoas localizadas vivas ou mortas; se o encontro está ou não vinculado a eventos de desaparecimento previamente reportados; a que ano se refere o desaparecimento eventualmente antes reportado, ou seja, em que ano essa pessoa foi dada como desaparecida. Assim, os registros de pessoas localizadas no ano de 2018 e 2019 não correspondem necessariamente aos casos de pessoas desaparecidas registrados no mesmo.</t>
  </si>
  <si>
    <t>TABELA 28</t>
  </si>
  <si>
    <r>
      <t xml:space="preserve">Crimes violentos não letais contra o patrimônio: roubo e furto de veículos </t>
    </r>
    <r>
      <rPr>
        <vertAlign val="superscript"/>
        <sz val="8"/>
        <rFont val="Arial"/>
        <family val="2"/>
      </rPr>
      <t>(1)</t>
    </r>
  </si>
  <si>
    <t>Roubo de veículo</t>
  </si>
  <si>
    <t>Furto de veículo</t>
  </si>
  <si>
    <t>Roubo e Furto de Veículo</t>
  </si>
  <si>
    <r>
      <rPr>
        <b/>
        <sz val="8"/>
        <rFont val="Arial"/>
        <family val="2"/>
      </rPr>
      <t>Fonte:</t>
    </r>
    <r>
      <rPr>
        <sz val="8"/>
        <rFont val="Arial"/>
        <family val="2"/>
      </rPr>
      <t xml:space="preserve"> Secretarias Estaduais de Segurança Pública e/ou Defesa Social; Fórum Brasileiro de Segurança Pública.</t>
    </r>
  </si>
  <si>
    <t>(1) Os dados informados correspondem ao volume de ocorrências policiais registradas.</t>
  </si>
  <si>
    <t>(2) Taxas por 100 mil veículos, calculadas a partir da frota de veículos informada pelo Departamento Nacional de Trânsito (Denatran) em dezembro/2018 e dezembro/2019.</t>
  </si>
  <si>
    <t xml:space="preserve">(3) Atualização das informações publicadas no Anuário Brasileiro de Segurança Pública, ano 13, 2019.
</t>
  </si>
  <si>
    <t xml:space="preserve">Alagoas </t>
  </si>
  <si>
    <t xml:space="preserve">Ceará </t>
  </si>
  <si>
    <t xml:space="preserve">Goiás </t>
  </si>
  <si>
    <t xml:space="preserve">Mato Grosso do Sul </t>
  </si>
  <si>
    <t>Paraíba (6) - ROUBO E FURTO</t>
  </si>
  <si>
    <t xml:space="preserve">Rio Grande do Sul </t>
  </si>
  <si>
    <t xml:space="preserve">Santa Catarina </t>
  </si>
  <si>
    <t>Outros roubos, por tipo</t>
  </si>
  <si>
    <t>Ns. Abs.</t>
  </si>
  <si>
    <r>
      <t xml:space="preserve">Taxas </t>
    </r>
    <r>
      <rPr>
        <b/>
        <vertAlign val="superscript"/>
        <sz val="8"/>
        <color theme="1"/>
        <rFont val="Arial"/>
        <family val="2"/>
      </rPr>
      <t>(1)</t>
    </r>
  </si>
  <si>
    <r>
      <t xml:space="preserve">Distrito Federal </t>
    </r>
    <r>
      <rPr>
        <vertAlign val="superscript"/>
        <sz val="8"/>
        <color theme="1"/>
        <rFont val="Arial"/>
        <family val="2"/>
      </rPr>
      <t>(4)</t>
    </r>
  </si>
  <si>
    <r>
      <t>Maranhão</t>
    </r>
    <r>
      <rPr>
        <vertAlign val="superscript"/>
        <sz val="8"/>
        <color theme="1"/>
        <rFont val="Arial"/>
        <family val="2"/>
      </rPr>
      <t xml:space="preserve"> (5)</t>
    </r>
  </si>
  <si>
    <r>
      <t xml:space="preserve">Rio de Janeiro </t>
    </r>
    <r>
      <rPr>
        <vertAlign val="superscript"/>
        <sz val="8"/>
        <color theme="1"/>
        <rFont val="Arial"/>
        <family val="2"/>
      </rPr>
      <t>(6)</t>
    </r>
  </si>
  <si>
    <r>
      <t xml:space="preserve">Rio Grande do Sul </t>
    </r>
    <r>
      <rPr>
        <vertAlign val="superscript"/>
        <sz val="8"/>
        <color theme="1"/>
        <rFont val="Arial"/>
        <family val="2"/>
      </rPr>
      <t>(7)</t>
    </r>
  </si>
  <si>
    <r>
      <rPr>
        <b/>
        <sz val="8"/>
        <color theme="1"/>
        <rFont val="Arial"/>
        <family val="2"/>
      </rPr>
      <t>Fonte</t>
    </r>
    <r>
      <rPr>
        <sz val="8"/>
        <color theme="1"/>
        <rFont val="Arial"/>
        <family val="2"/>
      </rPr>
      <t xml:space="preserve">: Secretarias Estaduais de Segurança Pública e/ou Defesa Social; Instituto Brasileiro de Geografia e Estatística - IBGE; Banco Central do Brasil; Fórum Brasileiro de Segurança Pública. </t>
    </r>
  </si>
  <si>
    <t xml:space="preserve">(...) Informação não disponível. </t>
  </si>
  <si>
    <t>(1) Taxas por 100 mil habitantes.</t>
  </si>
  <si>
    <t>(2) Taxas por 100 instituições financeiras.</t>
  </si>
  <si>
    <t>(4) O dado de roubo a instituição financeira é a soma dos roubos a caixas eletrônicos e a bancos.</t>
  </si>
  <si>
    <t>(5) O dado de roubo a instituição financeira inclui roubo a veículo de transporte de valores.</t>
  </si>
  <si>
    <t>(6) O dado de roubo a instituição financeira inclui "roubo a Instituição Financeira", "roubo em caixa eletrônico", "roubo com subtração do caixa eletrônico" e "roubo a veículo de transporte de valores - carro forte"</t>
  </si>
  <si>
    <t>(7) O dado de roubo a instituição financeira inclui roubos a estabelecimento bancário, a estabelecimento bancário com lesões e a posto bancário. O dado de roubo de carga inclui registros de roubo a motorista de carga de caminhão e roubo a motorista de carro de entregas.</t>
  </si>
  <si>
    <t>TABELA 29</t>
  </si>
  <si>
    <t>TABELA 30</t>
  </si>
  <si>
    <t>Tráfico de entorpecentes e Posse e Uso de entorpecentes</t>
  </si>
  <si>
    <t>Tráfico de Entorpecentes</t>
  </si>
  <si>
    <r>
      <rPr>
        <b/>
        <sz val="8"/>
        <rFont val="Arial"/>
        <family val="2"/>
      </rPr>
      <t>Fonte:</t>
    </r>
    <r>
      <rPr>
        <sz val="8"/>
        <rFont val="Arial"/>
        <family val="2"/>
      </rPr>
      <t xml:space="preserve"> Secretarias Estaduais de Segurança Pública e/ou Defesa Social; Instituto Brasileiro de Geografia e Estatística (IBGE); Fórum Brasileiro de Segurança Pública.</t>
    </r>
  </si>
  <si>
    <t>TABELA 31</t>
  </si>
  <si>
    <t>Registros de Injúria Racial e de Racismo</t>
  </si>
  <si>
    <t>Registros de Injúria Racial</t>
  </si>
  <si>
    <t>Racismo</t>
  </si>
  <si>
    <r>
      <t xml:space="preserve">Taxa  </t>
    </r>
    <r>
      <rPr>
        <b/>
        <vertAlign val="superscript"/>
        <sz val="8"/>
        <color theme="1"/>
        <rFont val="Arial"/>
        <family val="2"/>
      </rPr>
      <t>(1)</t>
    </r>
  </si>
  <si>
    <r>
      <t>Maranhão</t>
    </r>
    <r>
      <rPr>
        <vertAlign val="superscript"/>
        <sz val="8"/>
        <rFont val="Arial"/>
        <family val="2"/>
      </rPr>
      <t xml:space="preserve"> (2)</t>
    </r>
  </si>
  <si>
    <r>
      <t>Mato Grosso</t>
    </r>
    <r>
      <rPr>
        <vertAlign val="superscript"/>
        <sz val="8"/>
        <rFont val="Arial"/>
        <family val="2"/>
      </rPr>
      <t xml:space="preserve"> (3)</t>
    </r>
  </si>
  <si>
    <r>
      <t xml:space="preserve">Pernambuco </t>
    </r>
    <r>
      <rPr>
        <vertAlign val="superscript"/>
        <sz val="8"/>
        <rFont val="Arial"/>
        <family val="2"/>
      </rPr>
      <t>(4)</t>
    </r>
  </si>
  <si>
    <r>
      <t xml:space="preserve">Rio de Janeiro </t>
    </r>
    <r>
      <rPr>
        <vertAlign val="superscript"/>
        <sz val="8"/>
        <rFont val="Arial"/>
        <family val="2"/>
      </rPr>
      <t>(5)</t>
    </r>
  </si>
  <si>
    <r>
      <t xml:space="preserve">Rio Grande do Sul </t>
    </r>
    <r>
      <rPr>
        <vertAlign val="superscript"/>
        <sz val="8"/>
        <rFont val="Arial"/>
        <family val="2"/>
      </rPr>
      <t>(6)</t>
    </r>
  </si>
  <si>
    <r>
      <t>São Paulo</t>
    </r>
    <r>
      <rPr>
        <vertAlign val="superscript"/>
        <sz val="8"/>
        <rFont val="Arial"/>
        <family val="2"/>
      </rPr>
      <t xml:space="preserve"> (7)</t>
    </r>
  </si>
  <si>
    <r>
      <rPr>
        <b/>
        <sz val="8"/>
        <rFont val="Arial"/>
        <family val="2"/>
      </rPr>
      <t>Fonte</t>
    </r>
    <r>
      <rPr>
        <sz val="8"/>
        <rFont val="Arial"/>
        <family val="2"/>
      </rPr>
      <t>: Secretarias de Estado de Segurança Pública e/ou Defesa Social; Instituto de Segurança Pública/RJ (ISP); Fórum Brasileiro de Segurança Pública.</t>
    </r>
  </si>
  <si>
    <t>(2) Os dados refentes a racismo são identificados como "racismo, preconceito e discriminação".</t>
  </si>
  <si>
    <t>(3) Os dados referentes a injúria racial dizem respeito aos registros classificados como injúria mediante preconceito</t>
  </si>
  <si>
    <t>(4) Os dados refentes a racismo são identificados como "racismo, preconceito e discriminação".</t>
  </si>
  <si>
    <r>
      <t>(5) Os dados referente a injúria racial dizem respeito aos registros de injúria por preconceito (art. 140 § 3</t>
    </r>
    <r>
      <rPr>
        <vertAlign val="superscript"/>
        <sz val="8"/>
        <color theme="1"/>
        <rFont val="Arial"/>
        <family val="2"/>
      </rPr>
      <t>o</t>
    </r>
    <r>
      <rPr>
        <sz val="8"/>
        <color theme="1"/>
        <rFont val="Arial"/>
        <family val="2"/>
      </rPr>
      <t xml:space="preserve"> do Código Penal). Os dados referentes a racismo dizem respeito aos registros de preconceito de raça ou de cor (art. 1º da Lei nº 7.716/1989).</t>
    </r>
  </si>
  <si>
    <t>(6) Os dados referente a injúria racial dizem respeito ao número de vítimas de injúria qualificada por raça, cor, etnia, religião ou origem.</t>
  </si>
  <si>
    <t>(7) Os dados referente a racismo dizem respeito aos registros de preconceito de raça ou cor (Lei 7.171/89).</t>
  </si>
  <si>
    <t>Lesão Corporal Dolosa</t>
  </si>
  <si>
    <r>
      <t xml:space="preserve">Mato Grosso </t>
    </r>
    <r>
      <rPr>
        <vertAlign val="superscript"/>
        <sz val="8"/>
        <color theme="1"/>
        <rFont val="Arial"/>
        <family val="2"/>
      </rPr>
      <t>(3)</t>
    </r>
  </si>
  <si>
    <r>
      <t xml:space="preserve">Tocantins </t>
    </r>
    <r>
      <rPr>
        <vertAlign val="superscript"/>
        <sz val="8"/>
        <color theme="1"/>
        <rFont val="Arial"/>
        <family val="2"/>
      </rPr>
      <t>(3)</t>
    </r>
  </si>
  <si>
    <t>( - ) Fenômeno inexistente</t>
  </si>
  <si>
    <t>(2) Na Bahia, os dados de homicídio doloso contra vítima LGBT e lesão corporal dolosa contra vítima LGBT se refere ao número de vítimas.</t>
  </si>
  <si>
    <t>(3) Os estupros incluem os casos de Estupro de Vulnerável.</t>
  </si>
  <si>
    <t xml:space="preserve">(4) Para a categoria Lesão Corporal Dolosa, Pernambuco informou o total de vítimas nas seguintes naturezas: Lesão Corporal, Lesão Corporal de Trânsito, Lesão Corporal por Violência Doméstica/Familiar. Para a categoria Homicídio Doloso, Pernmbuco informou os registros de crimes violentos letais intencionais (CVLI). </t>
  </si>
  <si>
    <t>TABELA 32</t>
  </si>
  <si>
    <t>TABELA 33</t>
  </si>
  <si>
    <r>
      <t xml:space="preserve">Registros de crimes contra população LGBTQI+ </t>
    </r>
    <r>
      <rPr>
        <vertAlign val="superscript"/>
        <sz val="8"/>
        <color theme="1"/>
        <rFont val="Arial"/>
        <family val="2"/>
      </rPr>
      <t>(1)</t>
    </r>
    <r>
      <rPr>
        <sz val="8"/>
        <color theme="1"/>
        <rFont val="Arial"/>
        <family val="2"/>
      </rPr>
      <t>, por tipo</t>
    </r>
  </si>
  <si>
    <r>
      <t xml:space="preserve">Mortes a esclarecer </t>
    </r>
    <r>
      <rPr>
        <vertAlign val="superscript"/>
        <sz val="8"/>
        <rFont val="Arial"/>
        <family val="2"/>
      </rPr>
      <t>(1)</t>
    </r>
  </si>
  <si>
    <t>Mortes a esclarecer</t>
  </si>
  <si>
    <r>
      <t xml:space="preserve">Acre </t>
    </r>
    <r>
      <rPr>
        <vertAlign val="superscript"/>
        <sz val="8"/>
        <rFont val="Arial"/>
        <family val="2"/>
      </rPr>
      <t>(4)</t>
    </r>
  </si>
  <si>
    <t xml:space="preserve">Minas Gerais </t>
  </si>
  <si>
    <t xml:space="preserve">Pará </t>
  </si>
  <si>
    <r>
      <t xml:space="preserve">Paraíba </t>
    </r>
    <r>
      <rPr>
        <vertAlign val="superscript"/>
        <sz val="8"/>
        <rFont val="Arial"/>
        <family val="2"/>
      </rPr>
      <t>(5)</t>
    </r>
  </si>
  <si>
    <r>
      <t xml:space="preserve">Rio de Janeiro </t>
    </r>
    <r>
      <rPr>
        <vertAlign val="superscript"/>
        <sz val="8"/>
        <rFont val="Arial"/>
        <family val="2"/>
      </rPr>
      <t>(6)</t>
    </r>
  </si>
  <si>
    <t xml:space="preserve">Rio Grande do Norte </t>
  </si>
  <si>
    <r>
      <t xml:space="preserve">Rio Grande do Sul </t>
    </r>
    <r>
      <rPr>
        <vertAlign val="superscript"/>
        <sz val="8"/>
        <rFont val="Arial"/>
        <family val="2"/>
      </rPr>
      <t>(7)</t>
    </r>
  </si>
  <si>
    <r>
      <t xml:space="preserve">São Paulo </t>
    </r>
    <r>
      <rPr>
        <vertAlign val="superscript"/>
        <sz val="8"/>
        <color theme="1"/>
        <rFont val="Arial"/>
        <family val="2"/>
      </rPr>
      <t>(8)</t>
    </r>
  </si>
  <si>
    <r>
      <rPr>
        <b/>
        <sz val="8"/>
        <color theme="1"/>
        <rFont val="Arial"/>
        <family val="2"/>
      </rPr>
      <t>Fonte:</t>
    </r>
    <r>
      <rPr>
        <sz val="8"/>
        <color theme="1"/>
        <rFont val="Arial"/>
        <family val="2"/>
      </rPr>
      <t xml:space="preserve"> Secretarias Estaduais de Segurança Pública e/ou Defesa Social; Instituto Brasileiro de Geografia e Estatística (IBGE); Fórum Brasileiro de Segurança Pública.</t>
    </r>
  </si>
  <si>
    <t>(1) Os dados informados correspondem ao volume de ocorrências policiais registradas e não, necessariamente, indicam o número de vítimas envolvidas.</t>
  </si>
  <si>
    <t>(4)  Nas mortes suspeitas, não há distinção a respeito de eventos com indícios de violência.</t>
  </si>
  <si>
    <t>(5) Na Paraíba, a categoria "morte a esclarecer" é aplicada a casos que dependem de laudos periciais para determinar a causa da morte, tais como aqueles em que a vítima não apresenta vestígios de violência, em que as famílias reclamam de erros médicos, encontro de cadáver sem vestígios aparentes de violência, incluindo situações como afogamento. São casos passíveis de esclarecimentos e, após investigações advindas do inquérito policial, caso se configure que houve um vestígio de crime, a tipificação é comunicada ao setor e os dados são atualizados no sistema.</t>
  </si>
  <si>
    <t>(6) Nos registros de ocorrência lavrados pela Polícia Civil do Estado do Rio de Janeiro, não existe a capitulação "morte a esclarecer" ou "morte suspeita". Para compor a categoria Mortes a esclarecer, foram somadas as categorias existentes "encontro de cadáver", "encontro de ossada", "morte sem assistência médica" e "encontro de desaparecido morto".</t>
  </si>
  <si>
    <t>(7) No Rio Grande do Sul, a categoria "morte a esclarecer" diz respeito aos registros de encontro de cadáveres.</t>
  </si>
  <si>
    <t>(8) Em São Paulo, a categoria correspondente a "morte a esclarecer" é denominada "morte suspeita". O dado foi obtido a partir das orientações da Secretaria da Segurança na base de dados Transparência, disponível no site da Secretaria da Segurança Pública do Estado de São Paulo. Nesta base, os registros de "morte suspeita" correspondem a um vultoso universo de ocorrências que estão classificadas em quatros subgrupos: I- Encontro de cadáver sem lesões aparentes; II- Dúvidas razoáveis quanto a suicídio ou morte provocada; III- Morte acidental; IV- Morte súbita e natural. Foi aqui considerado o conjunto de ocorrências dos dois primeiros subgrupos (I- Encontro de cadáver sem lesões aparentes; II- Dúvidas razoáveis quanto a suicídio ou morte provocada).</t>
  </si>
  <si>
    <t>Suicídios</t>
  </si>
  <si>
    <t>Suicídio</t>
  </si>
  <si>
    <t>Crimes violentos não letais intencionais contra a pessoa</t>
  </si>
  <si>
    <t>Tentativa de homicídio</t>
  </si>
  <si>
    <t>Lesão corporal dolosa</t>
  </si>
  <si>
    <r>
      <t xml:space="preserve">Distrito Federal </t>
    </r>
    <r>
      <rPr>
        <vertAlign val="superscript"/>
        <sz val="8"/>
        <color theme="1"/>
        <rFont val="Arial"/>
        <family val="2"/>
      </rPr>
      <t>(3)</t>
    </r>
  </si>
  <si>
    <r>
      <t xml:space="preserve">Goiás </t>
    </r>
    <r>
      <rPr>
        <vertAlign val="superscript"/>
        <sz val="8"/>
        <color theme="1"/>
        <rFont val="Arial"/>
        <family val="2"/>
      </rPr>
      <t>(4)</t>
    </r>
  </si>
  <si>
    <t>(3) Os dados referentes à tentativa de homicídio compreendem a soma de tentativa de homicídio e tentantiva de feminicídio.</t>
  </si>
  <si>
    <t>(4) Os dados referentes à tentativa de homicídio não compreendem as tentativas de feminicídio.</t>
  </si>
  <si>
    <t>(5) Os dados referentes à tentativa de homicídio compreendem todas as tentativas de crimes violentos letais intencionais (CVLI).</t>
  </si>
  <si>
    <t>TABELA 34</t>
  </si>
  <si>
    <t>TABELA 35</t>
  </si>
  <si>
    <t>TABELA 36</t>
  </si>
  <si>
    <r>
      <t>Homicídios de mulheres e feminicídios</t>
    </r>
    <r>
      <rPr>
        <vertAlign val="superscript"/>
        <sz val="8"/>
        <rFont val="Arial"/>
        <family val="2"/>
      </rPr>
      <t xml:space="preserve"> (1)</t>
    </r>
  </si>
  <si>
    <t>Homicídios</t>
  </si>
  <si>
    <t>Feminicídios</t>
  </si>
  <si>
    <t>Proporção de Feminicídios em relação aos homicídios de mulheres</t>
  </si>
  <si>
    <t>Vítimas Sexo Feminino</t>
  </si>
  <si>
    <t>Variação
(%)</t>
  </si>
  <si>
    <r>
      <t>Taxa</t>
    </r>
    <r>
      <rPr>
        <b/>
        <vertAlign val="superscript"/>
        <sz val="8"/>
        <rFont val="Arial"/>
        <family val="2"/>
      </rPr>
      <t xml:space="preserve"> (2)</t>
    </r>
  </si>
  <si>
    <r>
      <t xml:space="preserve">Minas Gerais </t>
    </r>
    <r>
      <rPr>
        <vertAlign val="superscript"/>
        <sz val="8"/>
        <color theme="1"/>
        <rFont val="Arial"/>
        <family val="2"/>
      </rPr>
      <t>(3)</t>
    </r>
  </si>
  <si>
    <r>
      <rPr>
        <b/>
        <sz val="8"/>
        <color theme="1"/>
        <rFont val="Arial"/>
        <family val="2"/>
      </rPr>
      <t>Fonte</t>
    </r>
    <r>
      <rPr>
        <sz val="8"/>
        <color theme="1"/>
        <rFont val="Arial"/>
        <family val="2"/>
      </rPr>
      <t>: Secretarias Estaduais de Segurança Pública e/ou Defesa Social; Observatório de Análise Criminal / NAT / MPAC; Coordenadoria de Informações Estatísticas e Análises Criminais - COINE/RN; Monitor da Violência; Instituto Brasileiro de Geografia e Estatística (IBGE); Fórum Brasileiro de Segurança Pública.</t>
    </r>
  </si>
  <si>
    <t xml:space="preserve">(1) A Lei 13.104, de 9 de março de 2015, qualificou o crime de feminicídio quando ele é cometido contra a mulher por razões da condição de sexo feminino. Considera-se que há razões de condição de sexo feminino quando o crime envolve violência doméstica e familiar e menosprezo ou discriminação à condição de mulher. </t>
  </si>
  <si>
    <t>(2) Taxa por 100 mil mulheres. População: IBGE. Projeção da população do Brasil e Unidades da Federação por sexo e idade para o período 2000-2030.</t>
  </si>
  <si>
    <t>(3) O Em Minas Gerais, existe apenas a categoria "homicídio consumado", que inclui homicídios dolosos e homicídios culposos, excetuando homicídios culposos de trânsito.</t>
  </si>
  <si>
    <r>
      <t xml:space="preserve">Lesão corporal dolosa - violência doméstica </t>
    </r>
    <r>
      <rPr>
        <vertAlign val="superscript"/>
        <sz val="8"/>
        <rFont val="Arial"/>
        <family val="2"/>
      </rPr>
      <t>(1)</t>
    </r>
  </si>
  <si>
    <t>Lesão corporal dolosa - Violência doméstica</t>
  </si>
  <si>
    <r>
      <t>Taxas</t>
    </r>
    <r>
      <rPr>
        <b/>
        <vertAlign val="superscript"/>
        <sz val="8"/>
        <rFont val="Arial"/>
        <family val="2"/>
      </rPr>
      <t xml:space="preserve"> (2)</t>
    </r>
  </si>
  <si>
    <r>
      <t xml:space="preserve">Acre </t>
    </r>
    <r>
      <rPr>
        <vertAlign val="superscript"/>
        <sz val="8"/>
        <color theme="1"/>
        <rFont val="Arial"/>
        <family val="2"/>
      </rPr>
      <t>(3)</t>
    </r>
  </si>
  <si>
    <r>
      <t xml:space="preserve">Amazonas </t>
    </r>
    <r>
      <rPr>
        <vertAlign val="superscript"/>
        <sz val="8"/>
        <color theme="1"/>
        <rFont val="Arial"/>
        <family val="2"/>
      </rPr>
      <t>(3)</t>
    </r>
  </si>
  <si>
    <t xml:space="preserve">Bahia </t>
  </si>
  <si>
    <r>
      <t xml:space="preserve">Ceará </t>
    </r>
    <r>
      <rPr>
        <vertAlign val="superscript"/>
        <sz val="8"/>
        <color theme="1"/>
        <rFont val="Arial"/>
        <family val="2"/>
      </rPr>
      <t>(3)</t>
    </r>
  </si>
  <si>
    <r>
      <t xml:space="preserve">Maranhão </t>
    </r>
    <r>
      <rPr>
        <vertAlign val="superscript"/>
        <sz val="8"/>
        <color theme="1"/>
        <rFont val="Arial"/>
        <family val="2"/>
      </rPr>
      <t>(3)</t>
    </r>
  </si>
  <si>
    <r>
      <t xml:space="preserve">Minas Gerais </t>
    </r>
    <r>
      <rPr>
        <vertAlign val="superscript"/>
        <sz val="8"/>
        <color theme="1"/>
        <rFont val="Arial"/>
        <family val="2"/>
      </rPr>
      <t>(3) (5)</t>
    </r>
  </si>
  <si>
    <r>
      <t xml:space="preserve">São Paulo </t>
    </r>
    <r>
      <rPr>
        <vertAlign val="superscript"/>
        <sz val="8"/>
        <color theme="1"/>
        <rFont val="Arial"/>
        <family val="2"/>
      </rPr>
      <t>(6)</t>
    </r>
  </si>
  <si>
    <t xml:space="preserve">Tocantins </t>
  </si>
  <si>
    <r>
      <rPr>
        <b/>
        <sz val="8"/>
        <rFont val="Arial"/>
        <family val="2"/>
      </rPr>
      <t>Fonte:</t>
    </r>
    <r>
      <rPr>
        <sz val="8"/>
        <rFont val="Arial"/>
        <family val="2"/>
      </rPr>
      <t xml:space="preserve"> Secretarias Estaduais de Segurança Pública e/ou Defesa Social;  Observatório de Análise Criminal / NAT / MPAC; Coordenadoria de Informações Estatísticas e Análises Criminais - COINE/RN; Instituto Brasileiro de Geografia e Estatística (IBGE); Fórum Brasileiro de Segurança Pública. </t>
    </r>
  </si>
  <si>
    <t>(1) A lesão corporal dolosa praticada em contexto doméstico refere-se a todo ato de violência física praticado contra a mulher no ambiente familiar.</t>
  </si>
  <si>
    <t xml:space="preserve">(3) O Estado informou apenas o número de vítimas mulheres. </t>
  </si>
  <si>
    <t>(4) Total de registros de violência doméstica.</t>
  </si>
  <si>
    <t>(5) O Estado de Minas Gerais não diferencia lesão corporal dolosa e lesão corporal culposa. Os dados se referem à categoria "lesão corporal consumada'.</t>
  </si>
  <si>
    <t>(6) Total de ocorrências de lesão corporal dolosa contra mulheres.</t>
  </si>
  <si>
    <r>
      <t xml:space="preserve">Estupro/Estupro de Vulnerável e Tentativa de Estupro/Estupro de Vulnerável </t>
    </r>
    <r>
      <rPr>
        <vertAlign val="superscript"/>
        <sz val="8"/>
        <rFont val="Arial"/>
        <family val="2"/>
      </rPr>
      <t>(1)</t>
    </r>
  </si>
  <si>
    <r>
      <t xml:space="preserve">Estupro e estupro de vulnerável </t>
    </r>
    <r>
      <rPr>
        <b/>
        <vertAlign val="superscript"/>
        <sz val="8"/>
        <color rgb="FF000000"/>
        <rFont val="Arial"/>
        <family val="2"/>
      </rPr>
      <t>(2)</t>
    </r>
  </si>
  <si>
    <r>
      <t xml:space="preserve">Tentativa de Estupro </t>
    </r>
    <r>
      <rPr>
        <b/>
        <vertAlign val="superscript"/>
        <sz val="8"/>
        <color rgb="FF000000"/>
        <rFont val="Arial"/>
        <family val="2"/>
      </rPr>
      <t>(3)</t>
    </r>
  </si>
  <si>
    <t>Total de vítimas</t>
  </si>
  <si>
    <t>Somente vítimas mulheres</t>
  </si>
  <si>
    <r>
      <t>Taxas</t>
    </r>
    <r>
      <rPr>
        <b/>
        <vertAlign val="superscript"/>
        <sz val="8"/>
        <rFont val="Arial"/>
        <family val="2"/>
      </rPr>
      <t xml:space="preserve"> (4)</t>
    </r>
  </si>
  <si>
    <r>
      <t>Taxas</t>
    </r>
    <r>
      <rPr>
        <b/>
        <vertAlign val="superscript"/>
        <sz val="8"/>
        <color theme="1"/>
        <rFont val="Arial"/>
        <family val="2"/>
      </rPr>
      <t xml:space="preserve"> (5)</t>
    </r>
  </si>
  <si>
    <r>
      <t xml:space="preserve">Taxas </t>
    </r>
    <r>
      <rPr>
        <b/>
        <vertAlign val="superscript"/>
        <sz val="8"/>
        <color theme="1"/>
        <rFont val="Arial"/>
        <family val="2"/>
      </rPr>
      <t>(4)</t>
    </r>
  </si>
  <si>
    <r>
      <t xml:space="preserve">Rio Grande do Norte </t>
    </r>
    <r>
      <rPr>
        <vertAlign val="superscript"/>
        <sz val="8"/>
        <color theme="1"/>
        <rFont val="Arial"/>
        <family val="2"/>
      </rPr>
      <t>(6)</t>
    </r>
  </si>
  <si>
    <t xml:space="preserve">Roraima </t>
  </si>
  <si>
    <r>
      <t xml:space="preserve">Sergipe </t>
    </r>
    <r>
      <rPr>
        <vertAlign val="superscript"/>
        <sz val="8"/>
        <color theme="1"/>
        <rFont val="Arial"/>
        <family val="2"/>
      </rPr>
      <t>(6)</t>
    </r>
  </si>
  <si>
    <r>
      <rPr>
        <b/>
        <sz val="8"/>
        <rFont val="Arial"/>
        <family val="2"/>
      </rPr>
      <t>Fonte:</t>
    </r>
    <r>
      <rPr>
        <sz val="8"/>
        <rFont val="Arial"/>
        <family val="2"/>
      </rPr>
      <t xml:space="preserve"> Secretarias Estaduais de Segurança Pública e/ou Defesa Social; Coordenadoria de Informações Estatísticas e Análises Criminais - COINE/RN; Observatório de Análise Criminal / NAT / MPAC; Instituto Brasileiro de Geografia e Estatística (IBGE); Fórum Brasileiro de Segurança Pública. </t>
    </r>
  </si>
  <si>
    <t>(1) Os dados informados nesta seção correspondem ao número total de vítimas de estupro, consumados ou tentados, inclusos nessa categoria os registros de estupro de vulnerável.</t>
  </si>
  <si>
    <t>(2) A Lei Federal 12.015/2009 altera a conceituação de "estupro", passando a incluir, além da conjunção carnal, os "atos libidinosos" e "atentados violentos ao pudor".</t>
  </si>
  <si>
    <t>(3) Em razão da alteração trazida pela lei supracitada, "Tentativa de estupro" passa, portanto, a incluir "tentativa de atentado violento ao pudor".</t>
  </si>
  <si>
    <t>(4) Taxa por 100 mil habitantes. População: IBGE. Projeção da população do Brasil e Unidades da Federação por sexo e idade para o período 2000-2030.</t>
  </si>
  <si>
    <t>(5) Taxa por 100 mil mulheres. População: IBGE. Projeção da população do Brasil e Unidades da Federação por sexo e idade para o período 2000-2030.</t>
  </si>
  <si>
    <t>(6) Os números se referem ao total de ocorrências registradas, tanto para estupro quanto para tentativa de estupro.</t>
  </si>
  <si>
    <t>Assédio sexual</t>
  </si>
  <si>
    <r>
      <t xml:space="preserve">Importunação sexual </t>
    </r>
    <r>
      <rPr>
        <b/>
        <vertAlign val="superscript"/>
        <sz val="8"/>
        <color rgb="FF000000"/>
        <rFont val="Arial"/>
        <family val="2"/>
      </rPr>
      <t>(2)</t>
    </r>
  </si>
  <si>
    <r>
      <t>Taxas</t>
    </r>
    <r>
      <rPr>
        <b/>
        <vertAlign val="superscript"/>
        <sz val="8"/>
        <rFont val="Arial"/>
        <family val="2"/>
      </rPr>
      <t xml:space="preserve"> (3)</t>
    </r>
  </si>
  <si>
    <r>
      <rPr>
        <b/>
        <sz val="8"/>
        <rFont val="Arial"/>
        <family val="2"/>
      </rPr>
      <t>Fonte:</t>
    </r>
    <r>
      <rPr>
        <sz val="8"/>
        <rFont val="Arial"/>
        <family val="2"/>
      </rPr>
      <t xml:space="preserve"> Secretarias Estaduais de Segurança Pública e/ou Defesa Social; Observatório de Análise Criminal / NAT / MPAC; Coordenadoria de Informações Estatísticas e Análises Criminais - COINE/RN; Instituto Brasileiro de Geografia e Estatística (IBGE); Fórum Brasileiro de Segurança Pública. </t>
    </r>
  </si>
  <si>
    <t>(1) O assédio sexual é todo tipo de comportamento de caráter sexual, não solicitado pela vítima, mas imputado com o objetivo de lhe constranger ou lhe criar um ambiente hostil. A importunação sexual, por sua vez, caracteriza-se como todo ato libidinoso realizado na presença da vítima, sem o seu consentimento. A importunação se difere do assédio, porque neste não existe como no primeiro uma relação hierárquica ou de subordinação.</t>
  </si>
  <si>
    <t>(2) Lei 13.718 de 24 de setembro de 2018.</t>
  </si>
  <si>
    <t>Ameaça - vítimas mulheres</t>
  </si>
  <si>
    <t>Ameaça - somente vítimas mulheres</t>
  </si>
  <si>
    <t>TABELA 37</t>
  </si>
  <si>
    <t>Brasil - 2016-2019</t>
  </si>
  <si>
    <t>TABELA 38</t>
  </si>
  <si>
    <t>TABELA XX</t>
  </si>
  <si>
    <t>Medidas protetivas de urgência solicitadas pela Polícia Civil no âmbito da Lei 11.340/2006 (Lei Maria da Penha)</t>
  </si>
  <si>
    <t>Solicitação de medidas protetivas de urgência</t>
  </si>
  <si>
    <r>
      <t>Taxa</t>
    </r>
    <r>
      <rPr>
        <b/>
        <vertAlign val="superscript"/>
        <sz val="8"/>
        <rFont val="Arial"/>
        <family val="2"/>
      </rPr>
      <t xml:space="preserve"> (1)</t>
    </r>
  </si>
  <si>
    <r>
      <rPr>
        <b/>
        <sz val="8"/>
        <color theme="1"/>
        <rFont val="Arial"/>
        <family val="2"/>
      </rPr>
      <t>Fonte</t>
    </r>
    <r>
      <rPr>
        <sz val="8"/>
        <color theme="1"/>
        <rFont val="Arial"/>
        <family val="2"/>
      </rPr>
      <t>: Polícias Civis; Instituto Brasileiro de Geografia e Estatística (IBGE); Fórum Brasileiro de Segurança Pública.</t>
    </r>
  </si>
  <si>
    <t xml:space="preserve">(1) Taxa por 100 mil habitantes. População: IBGE. </t>
  </si>
  <si>
    <t>TABELA 39</t>
  </si>
  <si>
    <t>TABELA 40</t>
  </si>
  <si>
    <t>Evolução do número de estupros e estupros de vulnerável</t>
  </si>
  <si>
    <t>Brasil - 2011-2019</t>
  </si>
  <si>
    <t>TABELA 41</t>
  </si>
  <si>
    <r>
      <t xml:space="preserve">Assédio e importunação sexual </t>
    </r>
    <r>
      <rPr>
        <vertAlign val="superscript"/>
        <sz val="8"/>
        <color theme="1"/>
        <rFont val="Arial"/>
        <family val="2"/>
      </rPr>
      <t>(1)</t>
    </r>
  </si>
  <si>
    <t>TABELA 42</t>
  </si>
  <si>
    <r>
      <t>Mortes violentas intencionais (MVI)</t>
    </r>
    <r>
      <rPr>
        <vertAlign val="superscript"/>
        <sz val="8"/>
        <rFont val="Arial"/>
        <family val="2"/>
      </rPr>
      <t xml:space="preserve"> (1)</t>
    </r>
  </si>
  <si>
    <t>Capitais e Distrito Federal - 2018-2019</t>
  </si>
  <si>
    <t>UF</t>
  </si>
  <si>
    <t>Capitais e Distrito Federal</t>
  </si>
  <si>
    <t>Policiais Civis e Militares Mortos em Situação de Confronto</t>
  </si>
  <si>
    <r>
      <t xml:space="preserve">Taxa </t>
    </r>
    <r>
      <rPr>
        <b/>
        <vertAlign val="superscript"/>
        <sz val="8"/>
        <color theme="1"/>
        <rFont val="Arial"/>
        <family val="2"/>
      </rPr>
      <t>(3)</t>
    </r>
  </si>
  <si>
    <t>Total Capitais</t>
  </si>
  <si>
    <t>AC</t>
  </si>
  <si>
    <t>Rio Branco</t>
  </si>
  <si>
    <t>AL</t>
  </si>
  <si>
    <t>Maceió</t>
  </si>
  <si>
    <t>AM</t>
  </si>
  <si>
    <t>Manaus</t>
  </si>
  <si>
    <t>AP</t>
  </si>
  <si>
    <t>Macapá</t>
  </si>
  <si>
    <t>BA</t>
  </si>
  <si>
    <t>Salvador</t>
  </si>
  <si>
    <t>CE</t>
  </si>
  <si>
    <t>Fortaleza</t>
  </si>
  <si>
    <t>DF</t>
  </si>
  <si>
    <t>ES</t>
  </si>
  <si>
    <t>Vitória</t>
  </si>
  <si>
    <t>GO</t>
  </si>
  <si>
    <t>Goiânia</t>
  </si>
  <si>
    <t>MA</t>
  </si>
  <si>
    <t>São Luís</t>
  </si>
  <si>
    <t>MG</t>
  </si>
  <si>
    <r>
      <t xml:space="preserve">Belo Horizonte </t>
    </r>
    <r>
      <rPr>
        <vertAlign val="superscript"/>
        <sz val="8"/>
        <color theme="1"/>
        <rFont val="Arial"/>
        <family val="2"/>
      </rPr>
      <t>(5) (6)</t>
    </r>
  </si>
  <si>
    <t>MS</t>
  </si>
  <si>
    <r>
      <t xml:space="preserve">Campo Grande </t>
    </r>
    <r>
      <rPr>
        <vertAlign val="superscript"/>
        <sz val="8"/>
        <color theme="1"/>
        <rFont val="Arial"/>
        <family val="2"/>
      </rPr>
      <t>(5)</t>
    </r>
  </si>
  <si>
    <t>MT</t>
  </si>
  <si>
    <r>
      <t xml:space="preserve">Cuiabá </t>
    </r>
    <r>
      <rPr>
        <vertAlign val="superscript"/>
        <sz val="8"/>
        <color theme="1"/>
        <rFont val="Arial"/>
        <family val="2"/>
      </rPr>
      <t>(5)</t>
    </r>
  </si>
  <si>
    <t>PA</t>
  </si>
  <si>
    <t>Belém</t>
  </si>
  <si>
    <t>PB</t>
  </si>
  <si>
    <r>
      <t xml:space="preserve">João Pessoa </t>
    </r>
    <r>
      <rPr>
        <vertAlign val="superscript"/>
        <sz val="8"/>
        <color theme="1"/>
        <rFont val="Arial"/>
        <family val="2"/>
      </rPr>
      <t>(5)</t>
    </r>
  </si>
  <si>
    <t>PE</t>
  </si>
  <si>
    <r>
      <t xml:space="preserve">Recife </t>
    </r>
    <r>
      <rPr>
        <vertAlign val="superscript"/>
        <sz val="8"/>
        <color theme="1"/>
        <rFont val="Arial"/>
        <family val="2"/>
      </rPr>
      <t>(5)</t>
    </r>
  </si>
  <si>
    <t>PI</t>
  </si>
  <si>
    <r>
      <t xml:space="preserve">Teresina </t>
    </r>
    <r>
      <rPr>
        <vertAlign val="superscript"/>
        <sz val="8"/>
        <color theme="1"/>
        <rFont val="Arial"/>
        <family val="2"/>
      </rPr>
      <t>(5)</t>
    </r>
  </si>
  <si>
    <t>PR</t>
  </si>
  <si>
    <t>Curitiba</t>
  </si>
  <si>
    <t>RJ</t>
  </si>
  <si>
    <t>RN</t>
  </si>
  <si>
    <t>Natal</t>
  </si>
  <si>
    <t>RO</t>
  </si>
  <si>
    <r>
      <t xml:space="preserve">Porto Velho </t>
    </r>
    <r>
      <rPr>
        <vertAlign val="superscript"/>
        <sz val="8"/>
        <color theme="1"/>
        <rFont val="Arial"/>
        <family val="2"/>
      </rPr>
      <t>(5)</t>
    </r>
  </si>
  <si>
    <t>RR</t>
  </si>
  <si>
    <t>Boa Vista</t>
  </si>
  <si>
    <t>RS</t>
  </si>
  <si>
    <r>
      <t xml:space="preserve">Porto Alegre </t>
    </r>
    <r>
      <rPr>
        <vertAlign val="superscript"/>
        <sz val="8"/>
        <color theme="1"/>
        <rFont val="Arial"/>
        <family val="2"/>
      </rPr>
      <t>(5)</t>
    </r>
  </si>
  <si>
    <t>SC</t>
  </si>
  <si>
    <t>Florianópolis</t>
  </si>
  <si>
    <t>SE</t>
  </si>
  <si>
    <t>Aracaju</t>
  </si>
  <si>
    <t>SP</t>
  </si>
  <si>
    <t>TO</t>
  </si>
  <si>
    <t>Palmas</t>
  </si>
  <si>
    <t>(1) A categoria Mortes Violentas Intencionais (MVI) corresponde à soma das vítimas de homicídio doloso (incluindo os feminicídios), latrocínio, lesão corporal seguida de morte e mortes decorrentes de intervenções policiais em serviço e fora (em alguns casos, contabilizadas dentro dos homicídios dolosos, conforme notas explicativas). Sendo assim, a categoria MVI representa o total de vítimas de mortes violentas com intencionalidade definida de determinado território. O número de policiais mortos já está contido no total de homicídios dolosos e é aqui apresentado apenas para mensuração do fenômeno.</t>
  </si>
  <si>
    <t>(3) Por 100 mil habitantes.</t>
  </si>
  <si>
    <t>(4) Atualização das informações publicadas no Anuário Brasileiro de Segurança Pública, ano 13, 2019.</t>
  </si>
  <si>
    <t>(5) Considera as mortes decorrentes de intervenções policiais em homicídios dolosos.</t>
  </si>
  <si>
    <t>(7) Para São Paulo, estão disponíveis somente os dados de ocorrências de lesão corporal seguida de morte.</t>
  </si>
  <si>
    <t>Homicídios dolosos, por número de vítimas</t>
  </si>
  <si>
    <r>
      <t>2018</t>
    </r>
    <r>
      <rPr>
        <b/>
        <vertAlign val="superscript"/>
        <sz val="8"/>
        <rFont val="Arial"/>
        <family val="2"/>
      </rPr>
      <t xml:space="preserve"> (2)</t>
    </r>
  </si>
  <si>
    <r>
      <t xml:space="preserve">São Luís </t>
    </r>
    <r>
      <rPr>
        <vertAlign val="superscript"/>
        <sz val="8"/>
        <color theme="1"/>
        <rFont val="Arial"/>
        <family val="2"/>
      </rPr>
      <t>(3)</t>
    </r>
  </si>
  <si>
    <r>
      <t xml:space="preserve">Belo Horizonte </t>
    </r>
    <r>
      <rPr>
        <vertAlign val="superscript"/>
        <sz val="8"/>
        <color theme="1"/>
        <rFont val="Arial"/>
        <family val="2"/>
      </rPr>
      <t>(4) (5)</t>
    </r>
  </si>
  <si>
    <r>
      <t xml:space="preserve">Campo Grande </t>
    </r>
    <r>
      <rPr>
        <vertAlign val="superscript"/>
        <sz val="8"/>
        <color theme="1"/>
        <rFont val="Arial"/>
        <family val="2"/>
      </rPr>
      <t>(4)</t>
    </r>
  </si>
  <si>
    <r>
      <t xml:space="preserve">Cuiabá </t>
    </r>
    <r>
      <rPr>
        <vertAlign val="superscript"/>
        <sz val="8"/>
        <color theme="1"/>
        <rFont val="Arial"/>
        <family val="2"/>
      </rPr>
      <t>(4)</t>
    </r>
  </si>
  <si>
    <r>
      <t>João Pessoa</t>
    </r>
    <r>
      <rPr>
        <vertAlign val="superscript"/>
        <sz val="8"/>
        <color theme="1"/>
        <rFont val="Arial"/>
        <family val="2"/>
      </rPr>
      <t xml:space="preserve"> (4)</t>
    </r>
  </si>
  <si>
    <r>
      <t xml:space="preserve">Recife </t>
    </r>
    <r>
      <rPr>
        <vertAlign val="superscript"/>
        <sz val="8"/>
        <color theme="1"/>
        <rFont val="Arial"/>
        <family val="2"/>
      </rPr>
      <t>(4)</t>
    </r>
  </si>
  <si>
    <r>
      <t xml:space="preserve">Teresina </t>
    </r>
    <r>
      <rPr>
        <vertAlign val="superscript"/>
        <sz val="8"/>
        <color theme="1"/>
        <rFont val="Arial"/>
        <family val="2"/>
      </rPr>
      <t>(4)</t>
    </r>
  </si>
  <si>
    <r>
      <t>Porto Velho</t>
    </r>
    <r>
      <rPr>
        <vertAlign val="superscript"/>
        <sz val="8"/>
        <color theme="1"/>
        <rFont val="Arial"/>
        <family val="2"/>
      </rPr>
      <t xml:space="preserve"> (4)</t>
    </r>
  </si>
  <si>
    <r>
      <t xml:space="preserve">Porto Alegre </t>
    </r>
    <r>
      <rPr>
        <vertAlign val="superscript"/>
        <sz val="8"/>
        <color theme="1"/>
        <rFont val="Arial"/>
        <family val="2"/>
      </rPr>
      <t>(4)</t>
    </r>
  </si>
  <si>
    <r>
      <rPr>
        <b/>
        <sz val="8"/>
        <rFont val="Arial"/>
        <family val="2"/>
      </rPr>
      <t>Fonte:</t>
    </r>
    <r>
      <rPr>
        <sz val="8"/>
        <rFont val="Arial"/>
        <family val="2"/>
      </rPr>
      <t xml:space="preserve"> Secretarias Estaduais de Segurança Pública e/ou Defesa Social; Observatório de Análise Criminal/NAT/MPAC e Setor de Estatística da Diretoria
de Inteligência da PCAC; Instituto Brasileiro de Geografia e Estatística (IBGE); Fórum Brasileiro de Segurança Pública. </t>
    </r>
  </si>
  <si>
    <t>(3) Para São Luís, os números correspondem ao total de ocorrências registradas.</t>
  </si>
  <si>
    <t>(5) Em Minas Gerais, existe apenas a categoria "homicídio consumado", que inclui homicídios dolosos e homicídios culposos, excetuando homicídios culposos de trânsito.</t>
  </si>
  <si>
    <t>Latrocínio, por número de vítimas</t>
  </si>
  <si>
    <t>Belo Horizonte</t>
  </si>
  <si>
    <t>Campo Grande</t>
  </si>
  <si>
    <t>Cuiabá</t>
  </si>
  <si>
    <t>João Pessoa</t>
  </si>
  <si>
    <t>Recife</t>
  </si>
  <si>
    <t>Teresina</t>
  </si>
  <si>
    <t>Porto Velho</t>
  </si>
  <si>
    <t>Porto Alegre</t>
  </si>
  <si>
    <t>(3) Dados informados correspondem às ocorrências de latrocínio.</t>
  </si>
  <si>
    <r>
      <t>Lesão corporal seguida de morte</t>
    </r>
    <r>
      <rPr>
        <sz val="8"/>
        <color theme="1"/>
        <rFont val="Arial"/>
        <family val="2"/>
      </rPr>
      <t>, por número de vítimas</t>
    </r>
  </si>
  <si>
    <r>
      <rPr>
        <b/>
        <sz val="8"/>
        <rFont val="Arial"/>
        <family val="2"/>
      </rPr>
      <t>Fonte:</t>
    </r>
    <r>
      <rPr>
        <sz val="8"/>
        <rFont val="Arial"/>
        <family val="2"/>
      </rPr>
      <t xml:space="preserve"> Secretarias Estaduais de Segurança Pública e/ou Defesa Social; Observatório de Análise Criminal/NAT/MPAC e Setor de Estatística da Diretoria de Inteligência da PCAC; Instituto Brasileiro de Geografia e Estatística (IBGE); Fórum Brasileiro de Segurança Pública. </t>
    </r>
  </si>
  <si>
    <t>(3) Dados informados correspondem as ocorrências de lesão corporal seguida de morte.</t>
  </si>
  <si>
    <r>
      <t>Proporção de Mortes Decorrentes de Intervenções Policiais (MDIP) em relação às Mortes Violentas Intencionais (MVI)</t>
    </r>
    <r>
      <rPr>
        <vertAlign val="superscript"/>
        <sz val="8"/>
        <rFont val="Arial"/>
        <family val="2"/>
      </rPr>
      <t xml:space="preserve"> (1)</t>
    </r>
  </si>
  <si>
    <t>Capitais e Distrito Federal –  2018-2019</t>
  </si>
  <si>
    <r>
      <t>2018</t>
    </r>
    <r>
      <rPr>
        <b/>
        <vertAlign val="superscript"/>
        <sz val="8"/>
        <color theme="1"/>
        <rFont val="Arial"/>
        <family val="2"/>
      </rPr>
      <t xml:space="preserve"> (2)</t>
    </r>
  </si>
  <si>
    <r>
      <rPr>
        <b/>
        <sz val="8"/>
        <rFont val="Arial"/>
        <family val="2"/>
      </rPr>
      <t>Fonte</t>
    </r>
    <r>
      <rPr>
        <sz val="8"/>
        <rFont val="Arial"/>
        <family val="2"/>
      </rPr>
      <t xml:space="preserve">: Secretarias Estaduais de Segurança Pública e/ou Defesa Social; Instituto Brasileiro de Geografia e Estatística (IBGE); Fórum Brasileiro de Segurança Pública. </t>
    </r>
  </si>
  <si>
    <t xml:space="preserve">(1) A categoria Mortes Violentas Intencionais (MVI) corresponde à soma das vítimas de homicídio doloso (que inclui os feminicídios), latrocínio, lesão corporal seguida de morte e mortes decorrentes de intervenções policiais em serviço e fora (em alguns casos, contabilizadas dentro dos homicídios dolosos). Sendo assim, a categoria MVI representa o total de vítimas de mortes violentas com intencionalidade definida de determinado território. </t>
  </si>
  <si>
    <t>Feminicídios, por número de vítimas</t>
  </si>
  <si>
    <t>Capitais e Distrito Federal – 2018-2019</t>
  </si>
  <si>
    <t>Brasília</t>
  </si>
  <si>
    <r>
      <rPr>
        <b/>
        <sz val="8"/>
        <rFont val="Arial"/>
        <family val="2"/>
      </rPr>
      <t>Fonte:</t>
    </r>
    <r>
      <rPr>
        <sz val="8"/>
        <rFont val="Arial"/>
        <family val="2"/>
      </rPr>
      <t xml:space="preserve"> Secretarias Estaduais de Segurança Pública e/ou Defesa Social; Observatório de Análise Criminal/NAT/MPAC e Setor de Estatística da Diretoria de Inteligência da PC-AC; PC-MG; Estimativas populacionais elaboradas pelo Ministério da Saúde/SVS/DASNT/CGIAE; Fórum Brasileiro de Segurança Pública. </t>
    </r>
  </si>
  <si>
    <t>(1) Taxas por 100 mil habitantes do sexo feminino.</t>
  </si>
  <si>
    <t>Lesão corporal dolosa - violência doméstica</t>
  </si>
  <si>
    <r>
      <rPr>
        <b/>
        <sz val="8"/>
        <color theme="1"/>
        <rFont val="Arial"/>
        <family val="2"/>
      </rPr>
      <t>Fonte</t>
    </r>
    <r>
      <rPr>
        <sz val="8"/>
        <color theme="1"/>
        <rFont val="Arial"/>
        <family val="2"/>
      </rPr>
      <t xml:space="preserve">: Secretarias Estaduais de Segurança Pública e/ou Defesa Social; Sistema Oráculo/SEJUSP-AC; PC-MG; Instituto Brasileiro de Geografia e Estatística - IBGE; Fórum Brasileiro de Segurança Pública. </t>
    </r>
  </si>
  <si>
    <r>
      <t xml:space="preserve">Estupros </t>
    </r>
    <r>
      <rPr>
        <vertAlign val="superscript"/>
        <sz val="8"/>
        <color theme="1"/>
        <rFont val="Arial"/>
        <family val="2"/>
      </rPr>
      <t>(1)</t>
    </r>
  </si>
  <si>
    <t xml:space="preserve">Manaus </t>
  </si>
  <si>
    <t xml:space="preserve">Salvador </t>
  </si>
  <si>
    <t xml:space="preserve">Recife </t>
  </si>
  <si>
    <r>
      <rPr>
        <b/>
        <sz val="8"/>
        <color theme="1"/>
        <rFont val="Arial"/>
        <family val="2"/>
      </rPr>
      <t>Fonte</t>
    </r>
    <r>
      <rPr>
        <sz val="8"/>
        <color theme="1"/>
        <rFont val="Arial"/>
        <family val="2"/>
      </rPr>
      <t xml:space="preserve">: Secretarias Estaduais de Segurança Pública e/ou Defesa Social; Sistema Oráculo/SEJUSP-AC; Instituto Brasileiro de Geografia e Estatística - IBGE; Fórum Brasileiro de Segurança Pública. </t>
    </r>
  </si>
  <si>
    <t>(1) Inclui estupro de vulnerável.</t>
  </si>
  <si>
    <t>(2) Taxas por 100 mil habitantes.</t>
  </si>
  <si>
    <t>Roubo e furto de veículo</t>
  </si>
  <si>
    <r>
      <rPr>
        <b/>
        <sz val="8"/>
        <color theme="1"/>
        <rFont val="Arial"/>
        <family val="2"/>
      </rPr>
      <t>Fonte</t>
    </r>
    <r>
      <rPr>
        <sz val="8"/>
        <color theme="1"/>
        <rFont val="Arial"/>
        <family val="2"/>
      </rPr>
      <t xml:space="preserve">: Secretarias Estaduais de Segurança Pública e/ou Defesa Social; Instituto Brasileiro de Geografia e Estatística - IBGE; Departamento Nacional de Trânsito - DENATRAN; Fórum Brasileiro de Segurança Pública. </t>
    </r>
  </si>
  <si>
    <t>(1) Taxas por 100 mil veículos, calculadas a partir da frota de veículos informada pelo Departamento Nacional de Trânsito (Denatran) em dezembro/2018 e dezembro/2019.</t>
  </si>
  <si>
    <t>Posse e porte ilegal de arma de fogo</t>
  </si>
  <si>
    <t>Posse ilegal de arma de fogo</t>
  </si>
  <si>
    <t>Porte ilegal de arma de fogo</t>
  </si>
  <si>
    <t>TABELA 43</t>
  </si>
  <si>
    <t>TABELA 44</t>
  </si>
  <si>
    <t>TABELA 45</t>
  </si>
  <si>
    <t>TABELA 46</t>
  </si>
  <si>
    <t>TABELA 47</t>
  </si>
  <si>
    <t>TABELA 48</t>
  </si>
  <si>
    <t>TABELA 49</t>
  </si>
  <si>
    <t>TABELA 50</t>
  </si>
  <si>
    <t>TABELA 51</t>
  </si>
  <si>
    <t>TABELA 52</t>
  </si>
  <si>
    <t>TABELA 53</t>
  </si>
  <si>
    <t>QUADRO 01</t>
  </si>
  <si>
    <t>Dia</t>
  </si>
  <si>
    <t>% do total</t>
  </si>
  <si>
    <t>Domingo</t>
  </si>
  <si>
    <t>Segunda-feira</t>
  </si>
  <si>
    <t>Terça-feira</t>
  </si>
  <si>
    <t>Quarta-feira</t>
  </si>
  <si>
    <t>Quinta-feira</t>
  </si>
  <si>
    <t>Sexta-feira</t>
  </si>
  <si>
    <t>Sábado</t>
  </si>
  <si>
    <t>Brasil - 2019</t>
  </si>
  <si>
    <t>Hora</t>
  </si>
  <si>
    <t>Instrumento</t>
  </si>
  <si>
    <t>Arma de fogo</t>
  </si>
  <si>
    <t>Arma branca</t>
  </si>
  <si>
    <t>Outros</t>
  </si>
  <si>
    <t>Percentual válido</t>
  </si>
  <si>
    <t>Crime</t>
  </si>
  <si>
    <t>Masculino</t>
  </si>
  <si>
    <t>Feminino</t>
  </si>
  <si>
    <t>Homicídio</t>
  </si>
  <si>
    <t>MDIP</t>
  </si>
  <si>
    <t>Rótulos de Linha</t>
  </si>
  <si>
    <t>Negra</t>
  </si>
  <si>
    <t>Branca</t>
  </si>
  <si>
    <t>Amarela</t>
  </si>
  <si>
    <t>Indígena</t>
  </si>
  <si>
    <t>População residente</t>
  </si>
  <si>
    <t>Faixa etária</t>
  </si>
  <si>
    <t>0 a 9</t>
  </si>
  <si>
    <t>10 a 14</t>
  </si>
  <si>
    <t>15 a 19</t>
  </si>
  <si>
    <t>20 a 24</t>
  </si>
  <si>
    <t>25 a 29</t>
  </si>
  <si>
    <t>30 a 34</t>
  </si>
  <si>
    <t>35 a 39</t>
  </si>
  <si>
    <t>40 a 44</t>
  </si>
  <si>
    <t>45 a 49</t>
  </si>
  <si>
    <t>50 a 54</t>
  </si>
  <si>
    <t>55 a 59</t>
  </si>
  <si>
    <t>60 ou mais</t>
  </si>
  <si>
    <t>Sem instrução e menos de 1 ano de estudo</t>
  </si>
  <si>
    <t>Ensino fundamental incompleto ou equivalente</t>
  </si>
  <si>
    <t>Ensino fundamental completo ou equivalente</t>
  </si>
  <si>
    <t>Ensino médio incompleto ou equivalente</t>
  </si>
  <si>
    <t>Ensino médio completo ou equivalente</t>
  </si>
  <si>
    <t>Ensino superior incompleto ou equivalente</t>
  </si>
  <si>
    <t>Ensino superior completo ou equivalente</t>
  </si>
  <si>
    <t>Homicídio e Lesão corporal seguida de morte</t>
  </si>
  <si>
    <t>0 a 14</t>
  </si>
  <si>
    <t>Perfil das Mortes Violentas Intencionais (MVI)</t>
  </si>
  <si>
    <t xml:space="preserve">Número de integrantes de Forças de Segurança candidatos e de eleitos </t>
  </si>
  <si>
    <t>2010-2020</t>
  </si>
  <si>
    <t>Ocupação</t>
  </si>
  <si>
    <t>Total do Período</t>
  </si>
  <si>
    <t>Candidatos</t>
  </si>
  <si>
    <t>Eleitos</t>
  </si>
  <si>
    <t>Eleitos(2)</t>
  </si>
  <si>
    <t>…</t>
  </si>
  <si>
    <t>Polícia Civil/Federal/Rodoviária Federal (4)</t>
  </si>
  <si>
    <t>Bombeiro Militar</t>
  </si>
  <si>
    <t>FFAA</t>
  </si>
  <si>
    <t>(1) Os dados de 2020 tem como última atualização a base de 30 de setembro de 2020 às 12:30h.</t>
  </si>
  <si>
    <t>(2) Exceto 2020.</t>
  </si>
  <si>
    <t>(3) Um candidato consta como ocupação não informada.</t>
  </si>
  <si>
    <t>(4) A categoria agrega policiais civis e federais/rodoviários federais já que na base do TSE não consta a ocupação Polícia Federal/Rodoviária Federal. Assim sendo, como nas três organizações podem existir os mesmos cargos (delegado, agente, etc.), foram todos incluídos na mesma variável.</t>
  </si>
  <si>
    <t xml:space="preserve">Profissionais das Forças de Segurança Candidatos e Eleitos </t>
  </si>
  <si>
    <t>Total do Período 2010-2018</t>
  </si>
  <si>
    <t>Total de candidatos</t>
  </si>
  <si>
    <t>Eleitos (1)</t>
  </si>
  <si>
    <t>2010 a 2018</t>
  </si>
  <si>
    <t>Policia Militar</t>
  </si>
  <si>
    <t>(1) Considera os eleitos nos pleitos de 2010, 2012, 2014, 2016 e 2018.</t>
  </si>
  <si>
    <t>(2) A categoria agrega policiais civis e federais/rodoviários federais já que na base do TSE não consta a ocupação Polícia Federal/Rodoviária Federal. Assim sendo, como nas três organizações podem existir os mesmos cargos (delegado, agente, etc.), foram todos incluídos na mesma variável.</t>
  </si>
  <si>
    <t>Percentual de integrantes de Forças de Segurança eleitos em relação ao total de candidatos destas categorias</t>
  </si>
  <si>
    <t xml:space="preserve">Percentual de Eleitos </t>
  </si>
  <si>
    <t>PERÍODO</t>
  </si>
  <si>
    <t>(1) A categoria agrega policiais civis e federais/rodoviários federais já que na base do TSE não consta a ocupação Polícia Federal/Rodoviária Federal. Assim sendo, como nas três organizações podem existir os mesmos cargos (delegado, agente, etc.), foram todos incluídos na mesma variável.</t>
  </si>
  <si>
    <t>Número de integrantes de Forças de Segurança candidatos, segundo gênero</t>
  </si>
  <si>
    <t>Mulheres</t>
  </si>
  <si>
    <t>Homens</t>
  </si>
  <si>
    <t xml:space="preserve">Homens </t>
  </si>
  <si>
    <t>(1) A soma da coluna do total de homens da coluna totaliza 1.318 em razão de um caso não ter sido identificado na base de forma desagregada nas categorias, mas apenas no total do período.</t>
  </si>
  <si>
    <t>Número de integrantes de Forças de Segurança eleitos, segundo gênero</t>
  </si>
  <si>
    <t>2010-2018</t>
  </si>
  <si>
    <t>Número de integrantes de Forças de Segurança candidatos segundo Cor/Raça</t>
  </si>
  <si>
    <t>2014-2020</t>
  </si>
  <si>
    <t>Amarelos</t>
  </si>
  <si>
    <t>Brancos</t>
  </si>
  <si>
    <t>Indígenas</t>
  </si>
  <si>
    <t>Pardo</t>
  </si>
  <si>
    <t>Preto</t>
  </si>
  <si>
    <t>Brancos (1)</t>
  </si>
  <si>
    <t>Sem Informação</t>
  </si>
  <si>
    <t>Sem informação</t>
  </si>
  <si>
    <t>(1) A soma da coluna do total de candidatos brancos em 2018 totaliza 673 em razão de um caso não ter sido identificado na base de forma desagregada nas categorias, mas apenas no total do período.</t>
  </si>
  <si>
    <t>Número de integrantes de Forças de Segurança eleitos segundo Cor/Raça</t>
  </si>
  <si>
    <t>2014-2018</t>
  </si>
  <si>
    <t>Período 2014-2020</t>
  </si>
  <si>
    <t xml:space="preserve">Brancos </t>
  </si>
  <si>
    <t>Razão</t>
  </si>
  <si>
    <t>Número de integrantes de Forças de Segurança Candidatos por Unidade da Federação</t>
  </si>
  <si>
    <t>Forças Armadas</t>
  </si>
  <si>
    <t>BRASIL</t>
  </si>
  <si>
    <t>BR</t>
  </si>
  <si>
    <t>Número de integrantes de Forças de Segurança Eleitos por Unidade da Federação</t>
  </si>
  <si>
    <t xml:space="preserve">BR </t>
  </si>
  <si>
    <t>Participação de Candidaturas Policiais no Total de Candidaturas para Cargos de Natureza Eleitoral</t>
  </si>
  <si>
    <t>Eleição</t>
  </si>
  <si>
    <t>Todas as candidaturas (1)</t>
  </si>
  <si>
    <t>Candidaturas de Policiais</t>
  </si>
  <si>
    <t>Participação Proporcional dos Policiais</t>
  </si>
  <si>
    <t>(1) Última consulta ao site do TSE feita em 03/10/2020, às 9:36</t>
  </si>
  <si>
    <t>Número de integrantes de Forças de Segurança Candidatos segundo Partido Político</t>
  </si>
  <si>
    <t>Partido(1)</t>
  </si>
  <si>
    <t>Espectro Ideológico</t>
  </si>
  <si>
    <t>Polícia Civil/Federal/Rodoviária Federal (2)</t>
  </si>
  <si>
    <t>Total Geral</t>
  </si>
  <si>
    <t>CIDADANIA</t>
  </si>
  <si>
    <t>Centro-Direita</t>
  </si>
  <si>
    <t>DEM</t>
  </si>
  <si>
    <t>MDB</t>
  </si>
  <si>
    <t>PMDB</t>
  </si>
  <si>
    <t>PP</t>
  </si>
  <si>
    <t>PPS</t>
  </si>
  <si>
    <t>PSD</t>
  </si>
  <si>
    <t>PSDB</t>
  </si>
  <si>
    <t>PDT</t>
  </si>
  <si>
    <t>Centro-Esquerda</t>
  </si>
  <si>
    <t>PSB</t>
  </si>
  <si>
    <t>PV</t>
  </si>
  <si>
    <t>REDE</t>
  </si>
  <si>
    <t>AVANTE</t>
  </si>
  <si>
    <t>Direita</t>
  </si>
  <si>
    <t>DC</t>
  </si>
  <si>
    <t>NOVO</t>
  </si>
  <si>
    <t>PATRI</t>
  </si>
  <si>
    <t>PATRIOTA</t>
  </si>
  <si>
    <t>PEN</t>
  </si>
  <si>
    <t>PHS</t>
  </si>
  <si>
    <t>PL</t>
  </si>
  <si>
    <t>PMB</t>
  </si>
  <si>
    <t>PMN</t>
  </si>
  <si>
    <t>PODE</t>
  </si>
  <si>
    <t>PPL</t>
  </si>
  <si>
    <t>PRB</t>
  </si>
  <si>
    <t>PROS</t>
  </si>
  <si>
    <t>PRP</t>
  </si>
  <si>
    <t>PRTB</t>
  </si>
  <si>
    <t>PSC</t>
  </si>
  <si>
    <t>PSDC</t>
  </si>
  <si>
    <t>PSL</t>
  </si>
  <si>
    <t>PT do B</t>
  </si>
  <si>
    <t>PTB</t>
  </si>
  <si>
    <t>PTC</t>
  </si>
  <si>
    <t>PTN</t>
  </si>
  <si>
    <t>REPUBLICANOS</t>
  </si>
  <si>
    <t>SD</t>
  </si>
  <si>
    <t>SOLIDARIEDADE</t>
  </si>
  <si>
    <t>PC do B</t>
  </si>
  <si>
    <t>Esquerda</t>
  </si>
  <si>
    <t>PCB</t>
  </si>
  <si>
    <t>PSOL</t>
  </si>
  <si>
    <t>PSTU</t>
  </si>
  <si>
    <t>PT</t>
  </si>
  <si>
    <t>(1) Siglas que mudaram de nome estão duplicadas para manter a nomenclatura de cada pleito</t>
  </si>
  <si>
    <t>Número de integrantes de Forças de Segurança Eleitos segundo Partido Político</t>
  </si>
  <si>
    <t>Bombeiro</t>
  </si>
  <si>
    <t>Espectro/Ano</t>
  </si>
  <si>
    <t>Número de integrantes de Forças de Segurança Candidatos e Eleitos por cargo</t>
  </si>
  <si>
    <t>Eleições Municipais</t>
  </si>
  <si>
    <t>2012, 2016 e 2020</t>
  </si>
  <si>
    <t>Prefeito</t>
  </si>
  <si>
    <t>Vereador</t>
  </si>
  <si>
    <t>Vice-Prefeito</t>
  </si>
  <si>
    <t>Eleições Gerais</t>
  </si>
  <si>
    <t>2010, 2014 e 2018</t>
  </si>
  <si>
    <t>Governador</t>
  </si>
  <si>
    <t>Senador</t>
  </si>
  <si>
    <t>Deputado Federal</t>
  </si>
  <si>
    <t>Deputado Estadual</t>
  </si>
  <si>
    <t>Candidatos (1)</t>
  </si>
  <si>
    <t>(1) A soma da coluna do total de candidatos a deputado estadual em 2018 totaliza 993 em razão de um caso não ter sido identificado na base de forma desagregada nas categorias, mas apenas no total do período.</t>
  </si>
  <si>
    <r>
      <t>2020</t>
    </r>
    <r>
      <rPr>
        <b/>
        <vertAlign val="superscript"/>
        <sz val="8"/>
        <rFont val="Arial"/>
        <family val="2"/>
      </rPr>
      <t xml:space="preserve"> (1)</t>
    </r>
  </si>
  <si>
    <r>
      <rPr>
        <b/>
        <sz val="8"/>
        <rFont val="Arial"/>
        <family val="2"/>
      </rPr>
      <t>Fonte:</t>
    </r>
    <r>
      <rPr>
        <sz val="8"/>
        <rFont val="Arial"/>
        <family val="2"/>
      </rPr>
      <t xml:space="preserve"> FGV CEPESPDATA; Fórum Brasileiro de Segurança Pública, a partir de dados do TSE</t>
    </r>
  </si>
  <si>
    <r>
      <rPr>
        <b/>
        <sz val="8"/>
        <rFont val="Arial"/>
        <family val="2"/>
      </rPr>
      <t>Nota</t>
    </r>
    <r>
      <rPr>
        <sz val="8"/>
        <rFont val="Arial"/>
        <family val="2"/>
      </rPr>
      <t>: coleta feita pela ocupação declarada e pelo nome do candidato na urna, podendo existir diferenças entre as carreiras militares, que utlizam os mesmos postos e patentes</t>
    </r>
  </si>
  <si>
    <t>TABELA 54</t>
  </si>
  <si>
    <r>
      <t xml:space="preserve">Polícia Civil/PF/DPRF </t>
    </r>
    <r>
      <rPr>
        <vertAlign val="superscript"/>
        <sz val="8"/>
        <rFont val="Arial"/>
        <family val="2"/>
      </rPr>
      <t>(2)</t>
    </r>
  </si>
  <si>
    <r>
      <t xml:space="preserve">Polícia Civil/Federal/Rodoviária Federal </t>
    </r>
    <r>
      <rPr>
        <vertAlign val="superscript"/>
        <sz val="8"/>
        <rFont val="Arial"/>
        <family val="2"/>
      </rPr>
      <t>(1)</t>
    </r>
  </si>
  <si>
    <t>TABELA 55</t>
  </si>
  <si>
    <r>
      <t xml:space="preserve">Polícia Civil/Federal/Rodoviária Federal </t>
    </r>
    <r>
      <rPr>
        <vertAlign val="superscript"/>
        <sz val="8"/>
        <rFont val="Arial"/>
        <family val="2"/>
      </rPr>
      <t>(2)</t>
    </r>
  </si>
  <si>
    <t>TABELA 56</t>
  </si>
  <si>
    <t>TABELA 57</t>
  </si>
  <si>
    <t>TABELA 58</t>
  </si>
  <si>
    <t>TABELA 59</t>
  </si>
  <si>
    <r>
      <rPr>
        <b/>
        <sz val="8"/>
        <rFont val="Arial"/>
        <family val="2"/>
      </rPr>
      <t>Fonte:</t>
    </r>
    <r>
      <rPr>
        <sz val="8"/>
        <rFont val="Arial"/>
        <family val="2"/>
      </rPr>
      <t xml:space="preserve"> FGV CEPESPDATA a partir de dados do TSE; Fórum Brasileiro de Segurança Pública.</t>
    </r>
  </si>
  <si>
    <t>Razão entre número policiais candidatos e de eleitos, segundo raça/cor</t>
  </si>
  <si>
    <t>Brasil - 2014-2020</t>
  </si>
  <si>
    <t>TABELA 60</t>
  </si>
  <si>
    <t>TABELA 61</t>
  </si>
  <si>
    <r>
      <rPr>
        <b/>
        <sz val="8"/>
        <rFont val="Arial"/>
        <family val="2"/>
      </rPr>
      <t>Nota</t>
    </r>
    <r>
      <rPr>
        <sz val="8"/>
        <rFont val="Arial"/>
        <family val="2"/>
      </rPr>
      <t>: coleta feita pela ocupação declarada e pelo nome do candidato na urna</t>
    </r>
  </si>
  <si>
    <t>TABELA 62</t>
  </si>
  <si>
    <t>TABELA 63</t>
  </si>
  <si>
    <t>TABELA 64</t>
  </si>
  <si>
    <t>Proporção de Profissionais da Segurança Pública Candidatos por Espectro Político-Ideológico</t>
  </si>
  <si>
    <t>Brasil - 2010-2020</t>
  </si>
  <si>
    <t>TABELA 65</t>
  </si>
  <si>
    <t>TABELA 66</t>
  </si>
  <si>
    <t>Medidas de Enfrentamento à Violência de Gênero Adotadas pelos Países na Pandemia</t>
  </si>
  <si>
    <t>Recomendações da ONU</t>
  </si>
  <si>
    <t>França</t>
  </si>
  <si>
    <t>Itália</t>
  </si>
  <si>
    <t>Espanha</t>
  </si>
  <si>
    <t>Uruguai</t>
  </si>
  <si>
    <t>Argentina</t>
  </si>
  <si>
    <t>Criação de abrigos temporários para vítimas de violência de gênero</t>
  </si>
  <si>
    <t>Transformação de quartos de hotéis em abrigos temporários para mulheres em situação de violência doméstica</t>
  </si>
  <si>
    <t>Estabelecimento de serviços de alerta de emergências em supermercados e farmácias</t>
  </si>
  <si>
    <t>Criação de centros de aconselhamentos em supermercados e farmácias para que as mulheres possam fazer a denúncia ao saírem para fazer compras</t>
  </si>
  <si>
    <t>Maiores investimentos em serviços de atendimento online</t>
  </si>
  <si>
    <t>Expansão dos canais de denúncia telefônica</t>
  </si>
  <si>
    <t>Criação ou adaptação de aplicativos online para a realização de denúncias</t>
  </si>
  <si>
    <t>Criação ou adaptação de aplicativos online para a realização de denúncias; Serviços de apoio e atendimento psicológico à mulheres em situação de violência doméstica por whatsaap</t>
  </si>
  <si>
    <t>Criação ou adaptação de aplicativos online para a realização de denúncias; Expansão dos canais de denúncia telefônica</t>
  </si>
  <si>
    <t>Maiores investimentos em organizações da sociedade civil</t>
  </si>
  <si>
    <t>Liberação de recursos para organizações da sociedade civil que trabalham no enfrentamento à violência contra a mulher</t>
  </si>
  <si>
    <t>Declaração de abrigos e serviços de atendimento à mulher como essenciais</t>
  </si>
  <si>
    <t>Decretação dos serviços de atendimento à mulher como essenciais</t>
  </si>
  <si>
    <t>Número de armas de fogo apreendidas, segundo instituições estaduais e Polícia Rodoviária Federal</t>
  </si>
  <si>
    <t>Secretarias Estaduais de Segurança Pública e/ou Defesa Social</t>
  </si>
  <si>
    <t>Polícia Rodoviária Federal</t>
  </si>
  <si>
    <t>Roraima (3)</t>
  </si>
  <si>
    <r>
      <rPr>
        <b/>
        <sz val="8"/>
        <color theme="1"/>
        <rFont val="Arial"/>
        <family val="2"/>
      </rPr>
      <t xml:space="preserve">Fonte: </t>
    </r>
    <r>
      <rPr>
        <sz val="8"/>
        <color theme="1"/>
        <rFont val="Arial"/>
        <family val="2"/>
      </rPr>
      <t>Secretarias Estaduais de Segurança Pública e/ou Defesa Social; MP-AC; Polícia Rodoviária Federal; Fórum Brasileiro de Segurança Pública.</t>
    </r>
  </si>
  <si>
    <t>(3) A SSP de Roraima informou dados referentes a exames periciais realizados pelo Instituto de Criminalística em armas de fogo apreendidas, até agosto de 2019.</t>
  </si>
  <si>
    <t>Obs.: A Polícia Federal não consegue informar a quantidade de armas apreendidas exclusivamente por esta instituição, por este motivo não compõe a presente tabela.</t>
  </si>
  <si>
    <t>Obs. 2: Parte das armas apreendidas pela Polícia Rodoviária Federal pode estar contida no quantitativo de registros de apreensão de armas de fogo das Secretarias Estaduais de Segurança Pública e Defesa Social.</t>
  </si>
  <si>
    <t>Armas de fogo apreendidas, em ns. Absolutos</t>
  </si>
  <si>
    <t>Brasil, Regiões e Unidades da Federação – 2013-2019</t>
  </si>
  <si>
    <t>Brasil, Regiões e UF</t>
  </si>
  <si>
    <t>Armas apreendidas -
Secretarias Estaduais de Segurança Pública e/ou Defesa Social</t>
  </si>
  <si>
    <t>Norte</t>
  </si>
  <si>
    <t xml:space="preserve">Rondônia </t>
  </si>
  <si>
    <t>Nordeste</t>
  </si>
  <si>
    <r>
      <t>Maranhão</t>
    </r>
    <r>
      <rPr>
        <vertAlign val="superscript"/>
        <sz val="8"/>
        <rFont val="Arial"/>
        <family val="2"/>
      </rPr>
      <t xml:space="preserve"> </t>
    </r>
  </si>
  <si>
    <t xml:space="preserve">Maranhão </t>
  </si>
  <si>
    <t xml:space="preserve">Piauí </t>
  </si>
  <si>
    <t>Centro-Oeste</t>
  </si>
  <si>
    <t>Sudeste</t>
  </si>
  <si>
    <t xml:space="preserve">São Paulo </t>
  </si>
  <si>
    <t>Sul</t>
  </si>
  <si>
    <r>
      <rPr>
        <b/>
        <sz val="8"/>
        <color theme="1"/>
        <rFont val="Arial"/>
        <family val="2"/>
      </rPr>
      <t xml:space="preserve">Fonte: </t>
    </r>
    <r>
      <rPr>
        <sz val="8"/>
        <color theme="1"/>
        <rFont val="Arial"/>
        <family val="2"/>
      </rPr>
      <t>Secretarias Estaduais de Segurança Pública e/ou Defesa Social; MP-AC; Fórum Brasileiro de Segurança Pública.</t>
    </r>
  </si>
  <si>
    <t>(1) A SSP de Roraima informou dados referentes a exames periciais realizados pelo Instituto de Criminalística em armas de fogo apreendidas, até agosto de 2019.</t>
  </si>
  <si>
    <t>Taxas de Armas de fogo apreendidas, por Região, por 100 mil habitantes</t>
  </si>
  <si>
    <t>Brasil e Unidades da Federação – 2013-2019</t>
  </si>
  <si>
    <t>Brasil e Regiões</t>
  </si>
  <si>
    <r>
      <t xml:space="preserve">Armas de fogo apreendidas - Taxas </t>
    </r>
    <r>
      <rPr>
        <b/>
        <vertAlign val="superscript"/>
        <sz val="8"/>
        <color theme="1"/>
        <rFont val="Arial"/>
        <family val="2"/>
      </rPr>
      <t>(1)</t>
    </r>
  </si>
  <si>
    <t>Armas de fogo apreendidas, taxa por efetivos da PM e PC</t>
  </si>
  <si>
    <r>
      <t xml:space="preserve">Armas apreendidas -
Taxas </t>
    </r>
    <r>
      <rPr>
        <b/>
        <vertAlign val="superscript"/>
        <sz val="8"/>
        <rFont val="Arial"/>
        <family val="2"/>
      </rPr>
      <t>(1)</t>
    </r>
  </si>
  <si>
    <t>(1) Por mil policiais na ativa. Fonte para efetivos policiais: Pesquisa Perfil das Instituições de Segurança Pública - 2018 e 2019.</t>
  </si>
  <si>
    <t>Registros de porte e posse ilegais de arma de fogo, em ns. absolutos e taxas</t>
  </si>
  <si>
    <t>Posse e porte ilegais de arma de fogo</t>
  </si>
  <si>
    <r>
      <t xml:space="preserve">Taxas </t>
    </r>
    <r>
      <rPr>
        <b/>
        <vertAlign val="superscript"/>
        <sz val="8"/>
        <color rgb="FF000000"/>
        <rFont val="Arial"/>
        <family val="2"/>
      </rPr>
      <t>(1)</t>
    </r>
  </si>
  <si>
    <r>
      <t xml:space="preserve">2018 </t>
    </r>
    <r>
      <rPr>
        <b/>
        <vertAlign val="superscript"/>
        <sz val="8"/>
        <color rgb="FF000000"/>
        <rFont val="Arial"/>
        <family val="2"/>
      </rPr>
      <t>(2)</t>
    </r>
  </si>
  <si>
    <r>
      <t xml:space="preserve">Paraná </t>
    </r>
    <r>
      <rPr>
        <vertAlign val="superscript"/>
        <sz val="8"/>
        <color theme="1"/>
        <rFont val="Arial"/>
        <family val="2"/>
      </rPr>
      <t>(3)</t>
    </r>
  </si>
  <si>
    <r>
      <t xml:space="preserve">Rio de Janeiro </t>
    </r>
    <r>
      <rPr>
        <vertAlign val="superscript"/>
        <sz val="8"/>
        <color theme="1"/>
        <rFont val="Arial"/>
        <family val="2"/>
      </rPr>
      <t>(3)</t>
    </r>
  </si>
  <si>
    <r>
      <t xml:space="preserve">Sergipe </t>
    </r>
    <r>
      <rPr>
        <vertAlign val="superscript"/>
        <sz val="8"/>
        <color theme="1"/>
        <rFont val="Arial"/>
        <family val="2"/>
      </rPr>
      <t>(3)</t>
    </r>
  </si>
  <si>
    <r>
      <rPr>
        <b/>
        <sz val="8"/>
        <color theme="1"/>
        <rFont val="Arial"/>
        <family val="2"/>
      </rPr>
      <t xml:space="preserve">Fonte: </t>
    </r>
    <r>
      <rPr>
        <sz val="8"/>
        <color theme="1"/>
        <rFont val="Arial"/>
        <family val="2"/>
      </rPr>
      <t>Secretarias Estaduais de Segurança Pública e/ou Defesa Social; Fórum Brasileiro de Segurança Pública.</t>
    </r>
  </si>
  <si>
    <t>(3) UF não informou os números desagregados de porte e de posse ilegal de arma de fogo.</t>
  </si>
  <si>
    <t>(4) Número agregado inclui registros de Posse/Porte ilegal de arma de fogo de uso restrito.</t>
  </si>
  <si>
    <t>(5) Número agregado inclui registros de Posse ou porte ilegal de arma de fogo de uso restrito.</t>
  </si>
  <si>
    <t>Registros de apreensão de armas de fogo e cadastro no Sinarm e Sigma, em ns. Absolutos e percentual</t>
  </si>
  <si>
    <t>Brasil e Unidades da Federação –  2017-2019</t>
  </si>
  <si>
    <t>Número de armas de fogo apreendidas - Secretarias Estaduais de Segurança Pública e/ou Defesa Social</t>
  </si>
  <si>
    <r>
      <t xml:space="preserve">Número de armas apreendidas e cadastradas no SINARM/Polícia Federal </t>
    </r>
    <r>
      <rPr>
        <b/>
        <vertAlign val="superscript"/>
        <sz val="8"/>
        <color theme="1"/>
        <rFont val="Arial"/>
        <family val="2"/>
      </rPr>
      <t>(1)</t>
    </r>
  </si>
  <si>
    <r>
      <t xml:space="preserve">Número de armas apreendidas e cadastradas no SIGMA/Exército Brasileiro </t>
    </r>
    <r>
      <rPr>
        <b/>
        <vertAlign val="superscript"/>
        <sz val="8"/>
        <color theme="1"/>
        <rFont val="Arial"/>
        <family val="2"/>
      </rPr>
      <t>(1)</t>
    </r>
  </si>
  <si>
    <t>Total de armas apreendidas e registradas nos sistemas federais de controle de armas - SINARM e SIGMA</t>
  </si>
  <si>
    <t>Proporção de armas apreendidas e cadastradas no SINARM e no SIGMA em relação ao total de registros de armas apreendidas nos Estados</t>
  </si>
  <si>
    <t>Percentual</t>
  </si>
  <si>
    <t xml:space="preserve">Brasil </t>
  </si>
  <si>
    <t xml:space="preserve">Pernambuco </t>
  </si>
  <si>
    <r>
      <rPr>
        <b/>
        <sz val="8"/>
        <color theme="1"/>
        <rFont val="Arial"/>
        <family val="2"/>
      </rPr>
      <t xml:space="preserve">Fonte: </t>
    </r>
    <r>
      <rPr>
        <sz val="8"/>
        <color theme="1"/>
        <rFont val="Arial"/>
        <family val="2"/>
      </rPr>
      <t>Secretarias Estaduais de Segurança Pública e/ou Defesa Social; MP-AC; Sinesp/MJSP; Polícia Federal; Exército Brasileiro; Fórum Brasileiro de Segurança Pública.</t>
    </r>
  </si>
  <si>
    <t>(1) O SINARM e o SIGMA não são capazes de individualizar a instituição responsável pela apreensão.</t>
  </si>
  <si>
    <t>Registros de armas de fogo extraviadas, perdidas, furtadas ou roubadas cadastradas no SINARM/Polícia Federal e no SIGMA/Exército Brasileiro, em ns. Absolutos e percentual</t>
  </si>
  <si>
    <t>Total de armas de fogo extraviadas, perdidas, furtadas ou roubadas - cadastradas no SINARM</t>
  </si>
  <si>
    <t>Total de armas de fogo perdidas, furtadas ou roubadas - cadastradas no SIGMA</t>
  </si>
  <si>
    <t>Total de armas de fogo extraviadas, perdidas, furtadas ou roubadas - cadastradas no SINARM e no SIGMA</t>
  </si>
  <si>
    <r>
      <t xml:space="preserve">Percentual </t>
    </r>
    <r>
      <rPr>
        <b/>
        <vertAlign val="superscript"/>
        <sz val="8"/>
        <color theme="1"/>
        <rFont val="Arial"/>
        <family val="2"/>
      </rPr>
      <t>(1)</t>
    </r>
  </si>
  <si>
    <r>
      <t xml:space="preserve">Rio Grande do Norte </t>
    </r>
    <r>
      <rPr>
        <vertAlign val="superscript"/>
        <sz val="8"/>
        <color theme="1"/>
        <rFont val="Arial"/>
        <family val="2"/>
      </rPr>
      <t>(3)</t>
    </r>
  </si>
  <si>
    <r>
      <rPr>
        <b/>
        <sz val="8"/>
        <color theme="1"/>
        <rFont val="Arial"/>
        <family val="2"/>
      </rPr>
      <t xml:space="preserve">Fonte: </t>
    </r>
    <r>
      <rPr>
        <sz val="8"/>
        <color theme="1"/>
        <rFont val="Arial"/>
        <family val="2"/>
      </rPr>
      <t>Secretarias Estaduais de Segurança Pública e/ou Defesa Social; MP-AC; Polícia Federal; Exército Brasileiro; Fórum Brasileiro de Segurança Pública.</t>
    </r>
  </si>
  <si>
    <t>(1) Percentual em relação ao total de armas de fogo apreendidas em cada ano.</t>
  </si>
  <si>
    <t>Registros de armas de fogo de Caçadores, Atiradores e Colecionadores (CAC) ativos no SIGMA/Exército Brasileiro, ns. absolutos</t>
  </si>
  <si>
    <t>Brasil - 2019-ago/2020</t>
  </si>
  <si>
    <t xml:space="preserve">Atirador desportivo </t>
  </si>
  <si>
    <t xml:space="preserve">Colecionador </t>
  </si>
  <si>
    <t xml:space="preserve">Caçador </t>
  </si>
  <si>
    <t>Total de registros de armas de fogo de Caçadores, Atiradores e Colecionadores (CAC) ativos no SIGMA/Exército Brasileiro</t>
  </si>
  <si>
    <r>
      <rPr>
        <b/>
        <sz val="8"/>
        <color theme="1"/>
        <rFont val="Arial"/>
        <family val="2"/>
      </rPr>
      <t xml:space="preserve">Fonte: </t>
    </r>
    <r>
      <rPr>
        <sz val="8"/>
        <color theme="1"/>
        <rFont val="Arial"/>
        <family val="2"/>
      </rPr>
      <t>Exército Brasileiro; Fórum Brasileiro de Segurança Pública.</t>
    </r>
  </si>
  <si>
    <t>Registros de arma de fogo ativos no SIGMA/Exército Brasileiro, por categoria, ns. absolutos</t>
  </si>
  <si>
    <t>Brasil - ago/2020</t>
  </si>
  <si>
    <t>Categoria</t>
  </si>
  <si>
    <r>
      <t xml:space="preserve">Militares das Forças Armadas </t>
    </r>
    <r>
      <rPr>
        <vertAlign val="superscript"/>
        <sz val="8"/>
        <color theme="1"/>
        <rFont val="Arial"/>
        <family val="2"/>
      </rPr>
      <t>(3)</t>
    </r>
  </si>
  <si>
    <t>Policial Militar e Bombeiro Militar</t>
  </si>
  <si>
    <t>Agentes Abin e GSI</t>
  </si>
  <si>
    <t>Entidades desportivas de tiro</t>
  </si>
  <si>
    <t>Outros - PJ</t>
  </si>
  <si>
    <t>Caçadores, Atiradores e Colecionadores (CAC)</t>
  </si>
  <si>
    <t>Total de registros de armas de fogo ativos no SIGMA</t>
  </si>
  <si>
    <t>Registros de arma de fogo ativos no SINARM, ns. Absolutos</t>
  </si>
  <si>
    <t>Brasil e Unidades da Federação - 2017-2019</t>
  </si>
  <si>
    <t>Total de registros de posse ativos</t>
  </si>
  <si>
    <r>
      <rPr>
        <b/>
        <sz val="8"/>
        <color theme="1"/>
        <rFont val="Arial"/>
        <family val="2"/>
      </rPr>
      <t>Fonte:</t>
    </r>
    <r>
      <rPr>
        <sz val="8"/>
        <color theme="1"/>
        <rFont val="Arial"/>
        <family val="2"/>
      </rPr>
      <t xml:space="preserve"> Polícia Federal; Fórum Brasileiro de Segurança Pública.</t>
    </r>
  </si>
  <si>
    <t>Registros de arma de fogo ativos no SINARM, por categoria, ns. Absolutos</t>
  </si>
  <si>
    <t>Brasil e Unidades da Federação - 2019</t>
  </si>
  <si>
    <t>Cidadão</t>
  </si>
  <si>
    <t xml:space="preserve">Órgão público com taxa </t>
  </si>
  <si>
    <t>Empresa de Segurança Privada</t>
  </si>
  <si>
    <t xml:space="preserve">Empresa Comercial </t>
  </si>
  <si>
    <t>Servidor Público 
(porte por prerrogativa de função)</t>
  </si>
  <si>
    <t xml:space="preserve">Órgão público sem taxa </t>
  </si>
  <si>
    <t>Caçador de Subsistência</t>
  </si>
  <si>
    <t xml:space="preserve">Empresa com Segurança Orgânica </t>
  </si>
  <si>
    <t>Revendedor</t>
  </si>
  <si>
    <t>Fabricante/
Importador</t>
  </si>
  <si>
    <t xml:space="preserve">Outras Categorias </t>
  </si>
  <si>
    <t>Total de registros ativos</t>
  </si>
  <si>
    <t>Obs: Mudanças nas categorias utilizadas pelo Sinarm/Polícia Federal prejudicaram a comparação com os dados de anos anteriores</t>
  </si>
  <si>
    <r>
      <t xml:space="preserve">Armas de fogo destruídas, ns. Absolutos </t>
    </r>
    <r>
      <rPr>
        <vertAlign val="superscript"/>
        <sz val="8"/>
        <rFont val="Arial"/>
        <family val="2"/>
      </rPr>
      <t>(1)</t>
    </r>
  </si>
  <si>
    <t>Armas de fogo destruídas pelo Exército Brasileiro</t>
  </si>
  <si>
    <t>TABELA 67</t>
  </si>
  <si>
    <r>
      <t xml:space="preserve">Roraima </t>
    </r>
    <r>
      <rPr>
        <vertAlign val="superscript"/>
        <sz val="8"/>
        <rFont val="Arial"/>
        <family val="2"/>
      </rPr>
      <t>(1)</t>
    </r>
  </si>
  <si>
    <t>TABELA 68</t>
  </si>
  <si>
    <t>TABELA 69</t>
  </si>
  <si>
    <r>
      <t xml:space="preserve">Fonte: </t>
    </r>
    <r>
      <rPr>
        <sz val="8"/>
        <color theme="1"/>
        <rFont val="Arial"/>
        <family val="2"/>
      </rPr>
      <t>Secretarias Estaduais de Segurança Pública e/ou Defesa Social; MP-AC; Fórum Brasileiro de Segurança Pública.</t>
    </r>
  </si>
  <si>
    <t>TABELA 70</t>
  </si>
  <si>
    <t>TABELA 71</t>
  </si>
  <si>
    <t>TABELA 72</t>
  </si>
  <si>
    <t>TABELA 73</t>
  </si>
  <si>
    <t>TABELA 74</t>
  </si>
  <si>
    <t>TABELA 75</t>
  </si>
  <si>
    <t>TABELA 76</t>
  </si>
  <si>
    <t>Perfil dos Policiais Civis e Militares vítimas de CVLI</t>
  </si>
  <si>
    <t>raça/cor</t>
  </si>
  <si>
    <t>Branco</t>
  </si>
  <si>
    <t>Negro</t>
  </si>
  <si>
    <r>
      <rPr>
        <b/>
        <sz val="8"/>
        <color theme="1"/>
        <rFont val="Arial"/>
        <family val="2"/>
      </rPr>
      <t>Fonte:</t>
    </r>
    <r>
      <rPr>
        <sz val="8"/>
        <color theme="1"/>
        <rFont val="Arial"/>
        <family val="2"/>
      </rPr>
      <t xml:space="preserve"> Análise produzida a partir dos microdados dos registros policiais e das Secretarias estaduais de Segurança Pública e/ou Defesa Social.</t>
    </r>
  </si>
  <si>
    <t>Policiais por raça/cor (Pesquisa Perfil)</t>
  </si>
  <si>
    <t>Policiais assassinados por raça/cor</t>
  </si>
  <si>
    <t>Negros</t>
  </si>
  <si>
    <t>20 a 29</t>
  </si>
  <si>
    <t>30 a 39</t>
  </si>
  <si>
    <t>40 a 49</t>
  </si>
  <si>
    <t>50 a 59</t>
  </si>
  <si>
    <t>60 e mais</t>
  </si>
  <si>
    <t>Suicídio de PMs e PCs da ativa</t>
  </si>
  <si>
    <t>PMs e PCs mortos fora de serviço</t>
  </si>
  <si>
    <t>PMs e PCs mortos em serviço</t>
  </si>
  <si>
    <t>Perfil das Mortes Decorrentes de Intervenções Policiais</t>
  </si>
  <si>
    <t>1º sem. 2019</t>
  </si>
  <si>
    <t>1º sem. 2020</t>
  </si>
  <si>
    <t>Gênero</t>
  </si>
  <si>
    <t xml:space="preserve">25 a 29 </t>
  </si>
  <si>
    <t xml:space="preserve">30 a 34 </t>
  </si>
  <si>
    <t xml:space="preserve">35 a 39 </t>
  </si>
  <si>
    <t xml:space="preserve">40 a 44 </t>
  </si>
  <si>
    <t xml:space="preserve">45 a 49 </t>
  </si>
  <si>
    <t>Amarelo</t>
  </si>
  <si>
    <t>Manhã</t>
  </si>
  <si>
    <t>Tarde</t>
  </si>
  <si>
    <t>Noite</t>
  </si>
  <si>
    <t>Madrugada</t>
  </si>
  <si>
    <t>Demais UFs</t>
  </si>
  <si>
    <t>PAINEL 04</t>
  </si>
  <si>
    <t>Injúria racial e LGBTQI+</t>
  </si>
  <si>
    <t>Brasil - 2018-2019</t>
  </si>
  <si>
    <t>Racismo e injúria racial</t>
  </si>
  <si>
    <t>PAINEL 05</t>
  </si>
  <si>
    <t>Perfil dos Feminicídios</t>
  </si>
  <si>
    <t>Homicídio (vítimas do sexo feminino - exceto Feminicídio)</t>
  </si>
  <si>
    <t>Proporção</t>
  </si>
  <si>
    <t>Raça/cor</t>
  </si>
  <si>
    <t>0 a 4</t>
  </si>
  <si>
    <t>5 a 9</t>
  </si>
  <si>
    <t>Tipo de local</t>
  </si>
  <si>
    <t>Residência</t>
  </si>
  <si>
    <t>Via pública</t>
  </si>
  <si>
    <t>Relação</t>
  </si>
  <si>
    <t>Companheiro/ Ex-companheiro</t>
  </si>
  <si>
    <t>Parente</t>
  </si>
  <si>
    <t>Conhecido/ outro vínculo</t>
  </si>
  <si>
    <t>Desconhecido/ sem vínculo</t>
  </si>
  <si>
    <t>PAINEL 06</t>
  </si>
  <si>
    <t>Tipo de crime</t>
  </si>
  <si>
    <t>%</t>
  </si>
  <si>
    <t>10 a 13</t>
  </si>
  <si>
    <t>14 a 17</t>
  </si>
  <si>
    <t>18 a 21</t>
  </si>
  <si>
    <t>22 a 24</t>
  </si>
  <si>
    <t>Sexo</t>
  </si>
  <si>
    <t>Idade</t>
  </si>
  <si>
    <t>Tipo de autor</t>
  </si>
  <si>
    <t>Conhecido</t>
  </si>
  <si>
    <t>Desconhecido</t>
  </si>
  <si>
    <t>Turno</t>
  </si>
  <si>
    <t>Dia da semana</t>
  </si>
  <si>
    <t>Despesas realizadas com a Função Segurança Pública, por Subfunções</t>
  </si>
  <si>
    <t>União, Unidades da Federação e Municípios. Período 2018-2019</t>
  </si>
  <si>
    <t>Em R$ constantes de 2019</t>
  </si>
  <si>
    <t>União e Unidades da Federação</t>
  </si>
  <si>
    <t>Policiamento</t>
  </si>
  <si>
    <t>Defesa Civil</t>
  </si>
  <si>
    <t>Informação e Inteligência</t>
  </si>
  <si>
    <t>Demais subfunções</t>
  </si>
  <si>
    <t>União</t>
  </si>
  <si>
    <t>Municípios</t>
  </si>
  <si>
    <t>Unidades da Federação</t>
  </si>
  <si>
    <r>
      <t xml:space="preserve">Minas Gerais </t>
    </r>
    <r>
      <rPr>
        <vertAlign val="superscript"/>
        <sz val="8"/>
        <rFont val="Arial"/>
        <family val="2"/>
      </rPr>
      <t>(1) (2)</t>
    </r>
  </si>
  <si>
    <r>
      <t xml:space="preserve">Fonte: </t>
    </r>
    <r>
      <rPr>
        <sz val="8"/>
        <rFont val="Arial"/>
        <family val="2"/>
      </rPr>
      <t>Ministério da Fazenda/Secretaria do Tesouro Nacional – STN; Fórum Brasileiro de Segurança Pública.</t>
    </r>
  </si>
  <si>
    <r>
      <rPr>
        <b/>
        <sz val="8"/>
        <rFont val="Arial"/>
        <family val="2"/>
      </rPr>
      <t>Nota:</t>
    </r>
    <r>
      <rPr>
        <sz val="8"/>
        <rFont val="Arial"/>
        <family val="2"/>
      </rPr>
      <t xml:space="preserve"> valores atualizados pelo IPCA de dezembro/2019. Despesas empenhadas.</t>
    </r>
  </si>
  <si>
    <t xml:space="preserve">(1) No ano de 2018, o Estado de Minas Gerais declarou a subfunção "Previdência do Regime Estatutário" na Função Segurança Pública no valor de R$ 5.385.923.911,71. </t>
  </si>
  <si>
    <t>(2) No ano de 2019, o Estado de Minas Gerais declarou a subfunção "Previdência do Regime Estatutário" na Função Segurança Pública no valor de R$ 5.675.420.414,60. O total da função, com as despesas previdenciárias, é de R$14.694.463.569,89.</t>
  </si>
  <si>
    <t>Participação das despesas realizadas com a Função Segurança Pública no total das despesas realizadas</t>
  </si>
  <si>
    <t>União e Unidades da Federação - 2015-2019</t>
  </si>
  <si>
    <t>em porcentagem (%)</t>
  </si>
  <si>
    <t>Nota: Valores atualizados pelo IPCA de dezembro/2019. Despesas empenhadas.</t>
  </si>
  <si>
    <r>
      <t>Despesa per capita</t>
    </r>
    <r>
      <rPr>
        <i/>
        <sz val="8"/>
        <rFont val="Arial"/>
        <family val="2"/>
      </rPr>
      <t xml:space="preserve"> </t>
    </r>
    <r>
      <rPr>
        <sz val="8"/>
        <rFont val="Arial"/>
        <family val="2"/>
      </rPr>
      <t>realizada com a Função Segurança Pública</t>
    </r>
  </si>
  <si>
    <r>
      <t xml:space="preserve">Fonte: </t>
    </r>
    <r>
      <rPr>
        <sz val="8"/>
        <rFont val="Arial"/>
        <family val="2"/>
      </rPr>
      <t>Ministério da Fazenda/Secretaria do Tesouro Nacional – STN; Instituto Brasileiro de Geografia e Estatística - IBGE; Fórum Brasileiro de Segurança Pública.</t>
    </r>
  </si>
  <si>
    <r>
      <rPr>
        <b/>
        <sz val="8"/>
        <rFont val="Arial"/>
        <family val="2"/>
      </rPr>
      <t>Nota:</t>
    </r>
    <r>
      <rPr>
        <sz val="8"/>
        <rFont val="Arial"/>
        <family val="2"/>
      </rPr>
      <t xml:space="preserve"> Valores atualizados pelo IPCA de dezembro/2019. Despesas empenhadas.</t>
    </r>
  </si>
  <si>
    <t>Gasto per capita com segurança pública, por UF, 2019</t>
  </si>
  <si>
    <t>Gasto per capita</t>
  </si>
  <si>
    <t>Brasil - valor médio</t>
  </si>
  <si>
    <t>Execução Orçamentária do Ministério da Justiça por Órgão/Unidade Orçamentária - 2019</t>
  </si>
  <si>
    <t>Órgão/Unidade Orçamentária</t>
  </si>
  <si>
    <t>Valor (em R$)</t>
  </si>
  <si>
    <t>Polícia Federal</t>
  </si>
  <si>
    <t>Fundo Penitenciário Nacional - FUNPEN</t>
  </si>
  <si>
    <t>Fundo Nacional de Segurança Pública - FNSP</t>
  </si>
  <si>
    <t>Fundo Nacional Antidrogas</t>
  </si>
  <si>
    <r>
      <rPr>
        <b/>
        <sz val="8"/>
        <color theme="1"/>
        <rFont val="Arial"/>
        <family val="2"/>
      </rPr>
      <t>Fonte:</t>
    </r>
    <r>
      <rPr>
        <sz val="8"/>
        <color theme="1"/>
        <rFont val="Arial"/>
        <family val="2"/>
      </rPr>
      <t xml:space="preserve"> Portal da Transparência.</t>
    </r>
  </si>
  <si>
    <r>
      <rPr>
        <b/>
        <sz val="8"/>
        <color theme="1"/>
        <rFont val="Arial"/>
        <family val="2"/>
      </rPr>
      <t>Nota:</t>
    </r>
    <r>
      <rPr>
        <sz val="8"/>
        <color theme="1"/>
        <rFont val="Arial"/>
        <family val="2"/>
      </rPr>
      <t xml:space="preserve"> Despesas empenhadas.</t>
    </r>
  </si>
  <si>
    <t>Em R$ constantes de 2018</t>
  </si>
  <si>
    <t>Fundo de Defesa de Direitos Difusos</t>
  </si>
  <si>
    <r>
      <rPr>
        <b/>
        <sz val="8"/>
        <color theme="1"/>
        <rFont val="Arial"/>
        <family val="2"/>
      </rPr>
      <t>Fonte:</t>
    </r>
    <r>
      <rPr>
        <sz val="8"/>
        <color theme="1"/>
        <rFont val="Arial"/>
        <family val="2"/>
      </rPr>
      <t xml:space="preserve"> SIGA Brasil - Senado Federal. </t>
    </r>
  </si>
  <si>
    <r>
      <rPr>
        <b/>
        <sz val="8"/>
        <color theme="1"/>
        <rFont val="Arial"/>
        <family val="2"/>
      </rPr>
      <t>Nota:</t>
    </r>
    <r>
      <rPr>
        <sz val="8"/>
        <color theme="1"/>
        <rFont val="Arial"/>
        <family val="2"/>
      </rPr>
      <t xml:space="preserve"> Valores corrigidos IPCA dez/2019. Despesas empenhadas.</t>
    </r>
  </si>
  <si>
    <t>Evolução das despesas com a Função Segurança Pública</t>
  </si>
  <si>
    <t>Regiões e Unidades da Federação - 2011-2019</t>
  </si>
  <si>
    <t>Regiões e UF</t>
  </si>
  <si>
    <t>Nota 2: Para fins comparativos, a tabela não inclui as despesas com as subfunções "Previdência do Regime Estatutário" e "Previdência Básica"" do Estado do Maranhão nos anos de 2013 até 2017. Também não inclui as despesas com a subfunção "Previdência do Regime Estatutário" do Estado de Minas Gerais nos anos de 2014 até 2019. Não inclui ainda as despesas intra-orçamentárias referentes às obrigações patronais a favor da São Paulo Previdência - SPPREV, entidade do Regime Próprio de Previdência (RPPS) no ano de 2011.</t>
  </si>
  <si>
    <r>
      <t xml:space="preserve">Evolução das despesas </t>
    </r>
    <r>
      <rPr>
        <i/>
        <sz val="8"/>
        <rFont val="Arial"/>
        <family val="2"/>
      </rPr>
      <t>per capita</t>
    </r>
    <r>
      <rPr>
        <sz val="8"/>
        <rFont val="Arial"/>
        <family val="2"/>
      </rPr>
      <t xml:space="preserve"> com a Função Segurança Pública, por região</t>
    </r>
  </si>
  <si>
    <t>Regiões - 2011-2019</t>
  </si>
  <si>
    <t>Regiões</t>
  </si>
  <si>
    <t>Variação 2011-2019 (em %)</t>
  </si>
  <si>
    <t>Média</t>
  </si>
  <si>
    <t>Nota 2: Para fins comparativos, a tabela não inclui as despesas com a subfunção "Previdência do Regime Estatutário" e "Previdência Básica" do Estado do Maranhão nos anos de 2013 até 2018. Também não incluem as despesas com a subfunção "Previdência do Regime Estatutário" do Estado de Minas Gerais nos anos de 2014 até 2018. Não inclui ainda as despesas intra-orçamentárias: despesas referentes às obrigações patronais a favor da São Paulo Previdência - SPPREV, entidade do Regime Próprio de Previdência (RPPS) no ano de 2011.</t>
  </si>
  <si>
    <t>Evolução das despesas com a Função Segurança Pública, por ente federativo</t>
  </si>
  <si>
    <t>Entes federativos - 2011-2019</t>
  </si>
  <si>
    <t>Evolução das despesas com a Função Segurança Pública, por ente federativo - 2011-2019.</t>
  </si>
  <si>
    <t>TABELA 78</t>
  </si>
  <si>
    <t>TABELA 79</t>
  </si>
  <si>
    <t>TABELA 80</t>
  </si>
  <si>
    <t>TABELA 81</t>
  </si>
  <si>
    <t>TABELA 82</t>
  </si>
  <si>
    <t>Despesas dos Fundos vinculados ao Ministério da Justiça, 2011-2019</t>
  </si>
  <si>
    <t>TABELA 83</t>
  </si>
  <si>
    <t>TABELA 84</t>
  </si>
  <si>
    <t>TABELA 85</t>
  </si>
  <si>
    <t>Variação das despesas com a função Segurança Pública entre 2018 e 2019</t>
  </si>
  <si>
    <r>
      <rPr>
        <b/>
        <sz val="8"/>
        <color theme="1"/>
        <rFont val="Arial"/>
        <family val="2"/>
      </rPr>
      <t>Fonte:</t>
    </r>
    <r>
      <rPr>
        <sz val="8"/>
        <color theme="1"/>
        <rFont val="Arial"/>
        <family val="2"/>
      </rPr>
      <t xml:space="preserve"> Ministério da Fazenda/Secretaria do Tesouro Nacional – STN; Fórum Brasileiro de Segurança Pública.</t>
    </r>
  </si>
  <si>
    <t>Quantidade de municípios por UF e porte populacional que declararam despesas com segurança pública em 2019</t>
  </si>
  <si>
    <t>Porte populacional do município</t>
  </si>
  <si>
    <t>Até 5.000</t>
  </si>
  <si>
    <t>5.001 a 10.000</t>
  </si>
  <si>
    <t>10.001 a 20.000</t>
  </si>
  <si>
    <t>20.001 a 50.000</t>
  </si>
  <si>
    <t>50.001 a 100.000</t>
  </si>
  <si>
    <t>100.001 a 500.000</t>
  </si>
  <si>
    <t>Mais de 500.000</t>
  </si>
  <si>
    <r>
      <t xml:space="preserve">Fonte: </t>
    </r>
    <r>
      <rPr>
        <sz val="8"/>
        <rFont val="Arial"/>
        <family val="2"/>
      </rPr>
      <t>Finanças do Brasil (FINBRA)– STN; Fórum Brasileiro de Segurança Pública.</t>
    </r>
  </si>
  <si>
    <t>Despesas em segurança pública dos municípios em relação a UF e porte populacional em 2019</t>
  </si>
  <si>
    <t>% em relação ao total</t>
  </si>
  <si>
    <t>Despesas na função segurança pública dos municípios em 2019</t>
  </si>
  <si>
    <t>Subfunção</t>
  </si>
  <si>
    <t>Total - Função</t>
  </si>
  <si>
    <t>Administração Geral</t>
  </si>
  <si>
    <t>Outras Subfunções</t>
  </si>
  <si>
    <t>Segurança Pública</t>
  </si>
  <si>
    <t>TABELA 86</t>
  </si>
  <si>
    <t>TABELA 87</t>
  </si>
  <si>
    <t>TABELA 88</t>
  </si>
  <si>
    <t>Quantidade de vigilantes com vínculos ativos</t>
  </si>
  <si>
    <t>Brasil, Regiões e Unidades da Federação - abril/2020</t>
  </si>
  <si>
    <t>Vigilantes</t>
  </si>
  <si>
    <t>Percentual do total</t>
  </si>
  <si>
    <t>Especializadas</t>
  </si>
  <si>
    <t>Orgânicas</t>
  </si>
  <si>
    <r>
      <rPr>
        <b/>
        <sz val="8"/>
        <color theme="1"/>
        <rFont val="Arial"/>
        <family val="2"/>
      </rPr>
      <t>Fonte:</t>
    </r>
    <r>
      <rPr>
        <sz val="8"/>
        <color theme="1"/>
        <rFont val="Arial"/>
        <family val="2"/>
      </rPr>
      <t xml:space="preserve"> Departamento de Polícia Federal;</t>
    </r>
    <r>
      <rPr>
        <b/>
        <sz val="8"/>
        <color theme="1"/>
        <rFont val="Arial"/>
        <family val="2"/>
      </rPr>
      <t xml:space="preserve"> </t>
    </r>
    <r>
      <rPr>
        <sz val="8"/>
        <color theme="1"/>
        <rFont val="Arial"/>
        <family val="2"/>
      </rPr>
      <t>Federação Nacional das Empresas de Segurança e Transporte de Valores (Fenavist); Fórum Brasileiro de Segurança Pública.</t>
    </r>
  </si>
  <si>
    <t>Tipo de empresa</t>
  </si>
  <si>
    <t>Vínculos ativos</t>
  </si>
  <si>
    <r>
      <rPr>
        <b/>
        <sz val="8"/>
        <color theme="1"/>
        <rFont val="Arial"/>
        <family val="2"/>
      </rPr>
      <t>Obs:</t>
    </r>
    <r>
      <rPr>
        <sz val="8"/>
        <color theme="1"/>
        <rFont val="Arial"/>
        <family val="2"/>
      </rPr>
      <t xml:space="preserve"> O dado de 2020 se refere ao mês de abril. </t>
    </r>
  </si>
  <si>
    <t>Fonte: Departamento de Polícia Federal; Federação Nacional das Empresas de Segurança e Transporte de Valores (Fenavist); Fórum Brasileiro de Segurança Pública.</t>
  </si>
  <si>
    <t>Quantidade de estabelecimentos, por tipo</t>
  </si>
  <si>
    <t>Brasil - 2015-2020</t>
  </si>
  <si>
    <t>Tipo</t>
  </si>
  <si>
    <t>Quantidade de estabelecimentos</t>
  </si>
  <si>
    <r>
      <rPr>
        <b/>
        <sz val="8"/>
        <color theme="1"/>
        <rFont val="Arial"/>
        <family val="2"/>
      </rPr>
      <t>Obs:</t>
    </r>
    <r>
      <rPr>
        <sz val="8"/>
        <color theme="1"/>
        <rFont val="Arial"/>
        <family val="2"/>
      </rPr>
      <t xml:space="preserve"> O dado de 2020 é referente ao mês de junho.</t>
    </r>
  </si>
  <si>
    <t>(...) Infomação não disponível.</t>
  </si>
  <si>
    <t>Quantidade de empresas, por tipo</t>
  </si>
  <si>
    <t>Brasil e Regiões - junho/2020</t>
  </si>
  <si>
    <t>Total (sem curso de formação)</t>
  </si>
  <si>
    <t>Empresas de curso de formação</t>
  </si>
  <si>
    <t>Total (incluindo curso de formação)</t>
  </si>
  <si>
    <t>Ns. Abs</t>
  </si>
  <si>
    <t xml:space="preserve">% </t>
  </si>
  <si>
    <t>Sem curso de formação</t>
  </si>
  <si>
    <t>Incluindo curso de formação</t>
  </si>
  <si>
    <t>Receita bruta de prestação de serviços, por tipo de atividade</t>
  </si>
  <si>
    <t>Brasil e Regiões - 2015-2019</t>
  </si>
  <si>
    <t>Em R$ correntes</t>
  </si>
  <si>
    <t>Receita bruta de prestação de serviços no ano</t>
  </si>
  <si>
    <r>
      <t>Atividades de vigilância e segurança privada</t>
    </r>
    <r>
      <rPr>
        <b/>
        <vertAlign val="superscript"/>
        <sz val="8"/>
        <color theme="1"/>
        <rFont val="Arial"/>
        <family val="2"/>
      </rPr>
      <t xml:space="preserve"> (1)</t>
    </r>
  </si>
  <si>
    <r>
      <t xml:space="preserve">Atividades de transporte de valores </t>
    </r>
    <r>
      <rPr>
        <b/>
        <vertAlign val="superscript"/>
        <sz val="8"/>
        <color theme="1"/>
        <rFont val="Arial"/>
        <family val="2"/>
      </rPr>
      <t>(2)</t>
    </r>
  </si>
  <si>
    <r>
      <t xml:space="preserve">Total - Atividades de vigilância e segurança privada e transporte de valores </t>
    </r>
    <r>
      <rPr>
        <b/>
        <vertAlign val="superscript"/>
        <sz val="8"/>
        <color theme="1"/>
        <rFont val="Arial"/>
        <family val="2"/>
      </rPr>
      <t>(3)</t>
    </r>
  </si>
  <si>
    <r>
      <rPr>
        <b/>
        <sz val="8"/>
        <color theme="1"/>
        <rFont val="Arial"/>
        <family val="2"/>
      </rPr>
      <t>Fonte:</t>
    </r>
    <r>
      <rPr>
        <sz val="8"/>
        <color theme="1"/>
        <rFont val="Arial"/>
        <family val="2"/>
      </rPr>
      <t xml:space="preserve"> Federação Nacional das Empresas de Segurança e Transporte de Valores (Fenavist); Instituto Brasileiro de Geografia e Estatística (IBGE); Fórum Brasileiro de Segurança Pública.</t>
    </r>
  </si>
  <si>
    <t>(1) Código CNAE 8011-1/01 (Classificação Nacional de Atividades Econômicas).</t>
  </si>
  <si>
    <t>(2) Código CNAE 8012-9/00 (Classificação Nacional de Atividades Econômicas).</t>
  </si>
  <si>
    <t>(3) Soma dos CNAEs 8011-1/01 e 8012-9/00</t>
  </si>
  <si>
    <t>Saldo, admissões e desligamentos dos trabalhadores em atividades de vigilância e segurança privada e de transporte de valores</t>
  </si>
  <si>
    <t>Ano</t>
  </si>
  <si>
    <t>Atividades de Vigilância e Segurança Privada</t>
  </si>
  <si>
    <t>Atividades de Transporte de Valores</t>
  </si>
  <si>
    <t>Admissões</t>
  </si>
  <si>
    <t>Desligamentos</t>
  </si>
  <si>
    <t>Saldo</t>
  </si>
  <si>
    <r>
      <rPr>
        <b/>
        <sz val="8"/>
        <color theme="1"/>
        <rFont val="Arial"/>
        <family val="2"/>
      </rPr>
      <t>Fonte:</t>
    </r>
    <r>
      <rPr>
        <sz val="8"/>
        <color theme="1"/>
        <rFont val="Arial"/>
        <family val="2"/>
      </rPr>
      <t xml:space="preserve"> Ministério da Economia - CAGED; Federação Nacional das Empresas de Segurança e Transporte de Valores (Fenavist); Fórum Brasileiro de Segurança Pública.</t>
    </r>
  </si>
  <si>
    <t>Reajuste dos pisos salariais dos vigilantes</t>
  </si>
  <si>
    <t>Brasil e Regiões - 2015-2020</t>
  </si>
  <si>
    <t>Índice</t>
  </si>
  <si>
    <t>Reajuste dos pisos salariais dos vigilantes, INPC e IPCA</t>
  </si>
  <si>
    <t>INPC</t>
  </si>
  <si>
    <t>IPCA</t>
  </si>
  <si>
    <t>Reajuste</t>
  </si>
  <si>
    <r>
      <rPr>
        <b/>
        <sz val="8"/>
        <color theme="1"/>
        <rFont val="Arial"/>
        <family val="2"/>
      </rPr>
      <t>Fonte:</t>
    </r>
    <r>
      <rPr>
        <sz val="8"/>
        <color theme="1"/>
        <rFont val="Arial"/>
        <family val="2"/>
      </rPr>
      <t xml:space="preserve"> Federação Nacional das Empresas de Segurança e Transporte de Valores (Fenavist); Fórum Brasileiro de Segurança Pública; Instituto Brasileiro de Geografia e Estatística (IBGE).</t>
    </r>
  </si>
  <si>
    <t>Valores pagos pelas empresas de segurança privada em multas e taxas</t>
  </si>
  <si>
    <t>Brasil - 2015-mai/20</t>
  </si>
  <si>
    <t>Tipo de pagamento</t>
  </si>
  <si>
    <t>Valor pago em multas e taxas</t>
  </si>
  <si>
    <r>
      <t xml:space="preserve">2020 </t>
    </r>
    <r>
      <rPr>
        <b/>
        <vertAlign val="superscript"/>
        <sz val="8"/>
        <color theme="1"/>
        <rFont val="Arial"/>
        <family val="2"/>
      </rPr>
      <t>(1)</t>
    </r>
  </si>
  <si>
    <t>Total geral</t>
  </si>
  <si>
    <t>Subtotal taxas</t>
  </si>
  <si>
    <t>Alteração de atos constitutivos</t>
  </si>
  <si>
    <t>Registro de certificado de formação de vigilantes</t>
  </si>
  <si>
    <t>Vistoria das instalações de empresa de segurança privada ou de empresa que mantenha segurança própria</t>
  </si>
  <si>
    <t>Vistoria de veículos especiais de transporte de valores</t>
  </si>
  <si>
    <t>Renovação de certificados das instalações da empresa de segurança privada ou de empresa que mantenha segurança própria</t>
  </si>
  <si>
    <t>Renovação de certificado de vistoria de veículos especiais de transporte de valores</t>
  </si>
  <si>
    <t>Autorização para compra de armas, munições, explosivos e apetrechos de recarga</t>
  </si>
  <si>
    <t>Autorização para transporte de armas, munições, explosivos e apetrechos de recarga</t>
  </si>
  <si>
    <t>Autorização para mudança de uniforme</t>
  </si>
  <si>
    <t>Expedição de alvará de funcionamento de empresa de segurança privada ou de empresa que mantenha segurança própria</t>
  </si>
  <si>
    <t>Expedição de alvará de funcionamento de escola de formação de vigilantes</t>
  </si>
  <si>
    <t>Expedição de carteira de vigilante</t>
  </si>
  <si>
    <t xml:space="preserve">Vistoria de estabelecimentos financeiros por agência ou posto </t>
  </si>
  <si>
    <t>Subtotal multas</t>
  </si>
  <si>
    <t>Multa segurança privada, categoria vigilante, transporte valores e cursos de formação (Min: 532,05 – Max: 5.320,50)</t>
  </si>
  <si>
    <r>
      <rPr>
        <b/>
        <sz val="8"/>
        <color theme="1"/>
        <rFont val="Arial"/>
        <family val="2"/>
      </rPr>
      <t>Fonte:</t>
    </r>
    <r>
      <rPr>
        <sz val="8"/>
        <color theme="1"/>
        <rFont val="Arial"/>
        <family val="2"/>
      </rPr>
      <t xml:space="preserve"> Polícia Federal; Federação Nacional das Empresas de Segurança e Transporte de Valores (Fenavist); Fórum Brasileiro de Segurança Pública.</t>
    </r>
  </si>
  <si>
    <t xml:space="preserve">(1) Os dados de 2020 se referem aos valores pagos até o mês de maio. </t>
  </si>
  <si>
    <t>Registros de armas e munições novas e transferências de armas munições entre empresas de segurança privada, publicadas no Diário Oficial da União</t>
  </si>
  <si>
    <t>Brasil e Regiões - 2018-jun/20</t>
  </si>
  <si>
    <t>Registros de armas novas</t>
  </si>
  <si>
    <t>Transferências entre empresas</t>
  </si>
  <si>
    <t>Armas Letais</t>
  </si>
  <si>
    <t>Armas não letais</t>
  </si>
  <si>
    <t>Munição</t>
  </si>
  <si>
    <r>
      <rPr>
        <b/>
        <sz val="8"/>
        <color theme="1"/>
        <rFont val="Arial"/>
        <family val="2"/>
      </rPr>
      <t xml:space="preserve">Fonte: </t>
    </r>
    <r>
      <rPr>
        <sz val="8"/>
        <color theme="1"/>
        <rFont val="Arial"/>
        <family val="2"/>
      </rPr>
      <t xml:space="preserve">Diário Oficial da União - Polícia Federal; Federação Nacional das Empresas de Segurança e Transporte de Valores (Fenavist); Fórum Brasileiro de Segurança Pública. </t>
    </r>
  </si>
  <si>
    <t>Veículos comprados pelas empresas de segurança privada, por tipo de veículo</t>
  </si>
  <si>
    <t>Brasil e Regiões - janeiro a julho de 2020</t>
  </si>
  <si>
    <t>Veículos comprados</t>
  </si>
  <si>
    <t>Carro de Escolta Armada</t>
  </si>
  <si>
    <t>Carro Forte (Veículo Especial de T.V.)</t>
  </si>
  <si>
    <t>Carro Leve de Transporte de Valores</t>
  </si>
  <si>
    <r>
      <rPr>
        <b/>
        <sz val="8"/>
        <color theme="1"/>
        <rFont val="Arial"/>
        <family val="2"/>
      </rPr>
      <t>Fonte:</t>
    </r>
    <r>
      <rPr>
        <sz val="8"/>
        <color theme="1"/>
        <rFont val="Arial"/>
        <family val="2"/>
      </rPr>
      <t xml:space="preserve"> Federação Nacional das Empresas de Segurança e Transporte de Valores (Fenavist); Fórum Brasileiro de Segurança Pública; Polícia Federal.</t>
    </r>
  </si>
  <si>
    <t>TABELA 89</t>
  </si>
  <si>
    <t>Vigilantes com vínculos ativos, por tipo de empresa</t>
  </si>
  <si>
    <t>TABELA 90</t>
  </si>
  <si>
    <t>TABELA 91</t>
  </si>
  <si>
    <t>TABELA 92</t>
  </si>
  <si>
    <t>TABELA 93</t>
  </si>
  <si>
    <t>TABELA 94</t>
  </si>
  <si>
    <t>TABELA 95</t>
  </si>
  <si>
    <t>TABELA 96</t>
  </si>
  <si>
    <t>TABELA 97</t>
  </si>
  <si>
    <t>TABELA 98</t>
  </si>
  <si>
    <t>Segurança Privada no Brasil</t>
  </si>
  <si>
    <t>Vigilantes aptos a trabalhar</t>
  </si>
  <si>
    <t>Vigilantes com vínculo ativo com empresas somente especializadas</t>
  </si>
  <si>
    <t>Vigilantes com vínculo ativo com empresas somente orgânicas</t>
  </si>
  <si>
    <t>Vigilantes com vínculo ativo com empresas especializadas e orgânicas</t>
  </si>
  <si>
    <t>Vigilantes inativos</t>
  </si>
  <si>
    <t>Quantidade de empresas, por tipo de autorização de funcionamento</t>
  </si>
  <si>
    <t>Brasil - junho/2020</t>
  </si>
  <si>
    <t>Empresas por tipo de autorização de funcionamento</t>
  </si>
  <si>
    <t>Total e tipos de autorizações de funcionamento</t>
  </si>
  <si>
    <t>Total de empresas</t>
  </si>
  <si>
    <t>Vigilância patrimonial</t>
  </si>
  <si>
    <t>Transporte de valores</t>
  </si>
  <si>
    <t>Escolta armada</t>
  </si>
  <si>
    <t>Valor pago em multas e taxas (em R$ correntes)</t>
  </si>
  <si>
    <t>Segurança pessoal</t>
  </si>
  <si>
    <r>
      <t xml:space="preserve">2020 </t>
    </r>
    <r>
      <rPr>
        <vertAlign val="superscript"/>
        <sz val="9"/>
        <color theme="1"/>
        <rFont val="Arial"/>
        <family val="2"/>
      </rPr>
      <t>(1)</t>
    </r>
  </si>
  <si>
    <r>
      <rPr>
        <b/>
        <sz val="8"/>
        <color theme="1"/>
        <rFont val="Arial"/>
        <family val="2"/>
      </rPr>
      <t xml:space="preserve">Nota: </t>
    </r>
    <r>
      <rPr>
        <sz val="8"/>
        <color theme="1"/>
        <rFont val="Arial"/>
        <family val="2"/>
      </rPr>
      <t>Uma empresa pode possuir mais de uma autorização de funcionamento.</t>
    </r>
  </si>
  <si>
    <t>(1) Os dados de 2020 se referem aos valores pagos até o mês de maio.</t>
  </si>
  <si>
    <t>Fonte: Polícia Federal; Federação Nacional das Empresas de Segurança e Transporte de Valores (Fenavist); Fórum Brasileiro de Segurança Pública.</t>
  </si>
  <si>
    <t>Total de vigilantes aptos a trabalhar</t>
  </si>
  <si>
    <t>Atuação por região</t>
  </si>
  <si>
    <t>Vigilantes, por faixa etária</t>
  </si>
  <si>
    <t>Percentual de vigilantes</t>
  </si>
  <si>
    <t>Até 29 anos</t>
  </si>
  <si>
    <t>30 a 39 anos</t>
  </si>
  <si>
    <t>40 a 49 anos</t>
  </si>
  <si>
    <t>Mais de 50 anos</t>
  </si>
  <si>
    <t>Médio Incompleto</t>
  </si>
  <si>
    <t>Médio Completo</t>
  </si>
  <si>
    <t>Superior Incompleto</t>
  </si>
  <si>
    <t>Superior Completo</t>
  </si>
  <si>
    <t>Perfil do vigilante na segurança privada no Brasil</t>
  </si>
  <si>
    <t>Quantidade de operações da Força Nacional por ano</t>
  </si>
  <si>
    <t>Brasil e Unidades da Federação – 2017-2019</t>
  </si>
  <si>
    <t>Operações ativas</t>
  </si>
  <si>
    <r>
      <t>76</t>
    </r>
    <r>
      <rPr>
        <b/>
        <vertAlign val="superscript"/>
        <sz val="8"/>
        <color theme="1"/>
        <rFont val="Arial"/>
        <family val="2"/>
      </rPr>
      <t>(1)</t>
    </r>
  </si>
  <si>
    <r>
      <t xml:space="preserve">Fonte: </t>
    </r>
    <r>
      <rPr>
        <sz val="8"/>
        <color theme="1"/>
        <rFont val="Arial"/>
        <family val="2"/>
      </rPr>
      <t>Ministério da Justiça; Fórum Brasileiro de Segurança Pública.</t>
    </r>
  </si>
  <si>
    <t xml:space="preserve">(-) Fenômeno inexistente. </t>
  </si>
  <si>
    <r>
      <rPr>
        <sz val="8"/>
        <rFont val="Arial"/>
        <family val="2"/>
      </rPr>
      <t>(1)</t>
    </r>
    <r>
      <rPr>
        <sz val="8"/>
        <color theme="1"/>
        <rFont val="Arial"/>
        <family val="2"/>
      </rPr>
      <t xml:space="preserve"> No ano de 2019, foi realizada uma operação classificada como Missão Humanitária em Moçambique. </t>
    </r>
  </si>
  <si>
    <t>Operações da Força Nacional ativas em cada ano, por tipo</t>
  </si>
  <si>
    <t>Brasil – 2017-2019</t>
  </si>
  <si>
    <t>Tipo de operação</t>
  </si>
  <si>
    <t>Aéreo</t>
  </si>
  <si>
    <t>Ambiental</t>
  </si>
  <si>
    <t>Bombeiros</t>
  </si>
  <si>
    <t>Fronteiras</t>
  </si>
  <si>
    <t>Judiciária</t>
  </si>
  <si>
    <t>Ostensiva</t>
  </si>
  <si>
    <t>Outras</t>
  </si>
  <si>
    <t>Perícia</t>
  </si>
  <si>
    <t>Presídio</t>
  </si>
  <si>
    <t>Efetivo e Despesas com a Força Nacional</t>
  </si>
  <si>
    <t>Efetivo</t>
  </si>
  <si>
    <r>
      <t>2018</t>
    </r>
    <r>
      <rPr>
        <b/>
        <vertAlign val="superscript"/>
        <sz val="8"/>
        <color theme="1"/>
        <rFont val="Arial"/>
        <family val="2"/>
      </rPr>
      <t>(1)</t>
    </r>
  </si>
  <si>
    <r>
      <t>2019</t>
    </r>
    <r>
      <rPr>
        <b/>
        <vertAlign val="superscript"/>
        <sz val="8"/>
        <color theme="1"/>
        <rFont val="Arial"/>
        <family val="2"/>
      </rPr>
      <t>(1)</t>
    </r>
  </si>
  <si>
    <t>Profissionais mobilizados</t>
  </si>
  <si>
    <t>Profissionais capacitados</t>
  </si>
  <si>
    <t>Despesas</t>
  </si>
  <si>
    <r>
      <t>2017</t>
    </r>
    <r>
      <rPr>
        <b/>
        <vertAlign val="superscript"/>
        <sz val="8"/>
        <color theme="1"/>
        <rFont val="Arial"/>
        <family val="2"/>
      </rPr>
      <t xml:space="preserve"> (1)</t>
    </r>
  </si>
  <si>
    <t>Diárias</t>
  </si>
  <si>
    <t>Aquisição de armamento</t>
  </si>
  <si>
    <t>Aquisição de viaturas</t>
  </si>
  <si>
    <t>Abastecimento de viaturas</t>
  </si>
  <si>
    <t>Manutenção de viaturas</t>
  </si>
  <si>
    <t>R$ 128.855.881,82</t>
  </si>
  <si>
    <r>
      <rPr>
        <b/>
        <sz val="8"/>
        <color theme="1"/>
        <rFont val="Arial"/>
        <family val="2"/>
      </rPr>
      <t>Fonte:</t>
    </r>
    <r>
      <rPr>
        <sz val="8"/>
        <color theme="1"/>
        <rFont val="Arial"/>
        <family val="2"/>
      </rPr>
      <t xml:space="preserve"> Ministério da Justiça e Segurança Pública; Fórum Brasileiro de Segurança Pública.</t>
    </r>
  </si>
  <si>
    <r>
      <rPr>
        <b/>
        <sz val="8"/>
        <color theme="1"/>
        <rFont val="Arial"/>
        <family val="2"/>
      </rPr>
      <t>Nota:</t>
    </r>
    <r>
      <rPr>
        <sz val="8"/>
        <color theme="1"/>
        <rFont val="Arial"/>
        <family val="2"/>
      </rPr>
      <t xml:space="preserve"> Valores corrigidos segundo o IPCA de dez/2019.</t>
    </r>
  </si>
  <si>
    <t>(1) Considera o efetivo empregado por ano, segundo informações do DFNSP.</t>
  </si>
  <si>
    <t>Recursos recebidos pelo Estado Maior Conjunto das Forças Armadas para atender às Operações de Garantia da Lei e da Ordem - GLO e efetivo empregado, no período de 2018 a 2019</t>
  </si>
  <si>
    <t>Operação, localo, período, efetivo e custo</t>
  </si>
  <si>
    <t>Operação</t>
  </si>
  <si>
    <t>Período</t>
  </si>
  <si>
    <t>Local</t>
  </si>
  <si>
    <t>Custo</t>
  </si>
  <si>
    <t>Operação Varredura</t>
  </si>
  <si>
    <t>17/jan/2017 a 17/jan/2018</t>
  </si>
  <si>
    <t>Em todo o território nacional</t>
  </si>
  <si>
    <r>
      <t xml:space="preserve">Operação Rio de Janeiro </t>
    </r>
    <r>
      <rPr>
        <vertAlign val="superscript"/>
        <sz val="8"/>
        <color rgb="FF000000"/>
        <rFont val="Arial"/>
        <family val="2"/>
      </rPr>
      <t>(1)</t>
    </r>
  </si>
  <si>
    <t>28/jul/2017 a 31/dez/2018</t>
  </si>
  <si>
    <t>Operação Potiguar III</t>
  </si>
  <si>
    <t>29/dez/2017 a 12/jan/2018</t>
  </si>
  <si>
    <t>Operação São Cristóvão</t>
  </si>
  <si>
    <t>25/mai/2018 a 04/jun/2018</t>
  </si>
  <si>
    <t>Eleições Suplementares no Estado do Tocantins</t>
  </si>
  <si>
    <t>03/jun/2018 a 24/jun/2018</t>
  </si>
  <si>
    <t>Operação Tucuxi</t>
  </si>
  <si>
    <t>29/ago/2018 a 30/out/2018</t>
  </si>
  <si>
    <t>Eleições 2018</t>
  </si>
  <si>
    <t>07/out/2018 e 28/out/2018</t>
  </si>
  <si>
    <t>29.669 no 1º turno</t>
  </si>
  <si>
    <t>27.615 no 2º turno</t>
  </si>
  <si>
    <t>Operação Tucuxi II</t>
  </si>
  <si>
    <t>31/out/2018 a 31/mar/2019</t>
  </si>
  <si>
    <t>Operação Tranca Forte</t>
  </si>
  <si>
    <t>13/fev/2019 a 27/02/2019 (Mossoró)</t>
  </si>
  <si>
    <t>Rio Grande do Norte e Roraima</t>
  </si>
  <si>
    <t>13/fev/2019 a 29/mar/2019 (Porto Velho)</t>
  </si>
  <si>
    <t>Operação Verde Brasil</t>
  </si>
  <si>
    <t>24/ago/2019 a 24/10/2019</t>
  </si>
  <si>
    <t>Áreas de fronteira, terras indígenas e unidades federais de conservação ambiental da área compreendida pela Amazônia Legal; área da amazônia legal dos estados de Roraima, Rondônia, Pará, Tocantins, Acre, Mato Grosso, Amazonas, Amapá e Maranhão</t>
  </si>
  <si>
    <t>Operação BRICS 2019</t>
  </si>
  <si>
    <t>11/nov/2019 a 15/11/2019</t>
  </si>
  <si>
    <r>
      <rPr>
        <b/>
        <sz val="8"/>
        <color theme="1"/>
        <rFont val="Arial"/>
        <family val="2"/>
      </rPr>
      <t>Fonte:</t>
    </r>
    <r>
      <rPr>
        <sz val="8"/>
        <color theme="1"/>
        <rFont val="Arial"/>
        <family val="2"/>
      </rPr>
      <t xml:space="preserve"> Ministério da Defesa; Fórum Brasileiro de Segurança Pública.</t>
    </r>
  </si>
  <si>
    <t xml:space="preserve">(1) Na Operação Rio de Janeiro, o efetivo empregado foi de 700 por fase, em média. </t>
  </si>
  <si>
    <t>TABELA 99</t>
  </si>
  <si>
    <t>TABELA 100</t>
  </si>
  <si>
    <t>TABELA 101</t>
  </si>
  <si>
    <t>TABELA 102</t>
  </si>
  <si>
    <t xml:space="preserve">Presos no Sistema Penitenciário e Sob Custódia das Polícias e taxas por 100 mil habitantes </t>
  </si>
  <si>
    <t>Sistema Penitenciário</t>
  </si>
  <si>
    <t>Custódia das Polícias</t>
  </si>
  <si>
    <r>
      <t xml:space="preserve">Taxa geral </t>
    </r>
    <r>
      <rPr>
        <b/>
        <vertAlign val="superscript"/>
        <sz val="8"/>
        <color theme="1"/>
        <rFont val="Arial"/>
        <family val="2"/>
      </rPr>
      <t>(1)</t>
    </r>
  </si>
  <si>
    <r>
      <t xml:space="preserve">Brasil </t>
    </r>
    <r>
      <rPr>
        <b/>
        <vertAlign val="superscript"/>
        <sz val="8"/>
        <rFont val="Arial"/>
        <family val="2"/>
      </rPr>
      <t>(2)</t>
    </r>
  </si>
  <si>
    <r>
      <rPr>
        <b/>
        <sz val="8"/>
        <color theme="1"/>
        <rFont val="Arial"/>
        <family val="2"/>
      </rPr>
      <t>Fonte</t>
    </r>
    <r>
      <rPr>
        <sz val="8"/>
        <color theme="1"/>
        <rFont val="Arial"/>
        <family val="2"/>
      </rPr>
      <t>: Ministério da Justiça/Departamento Penitenciário Nacional – Depen; SENASP; Instituto Brasileiro de Geografia e Estatística (IBGE); Fórum Brasileiro de Segurança Pública.</t>
    </r>
  </si>
  <si>
    <t>(1)  Taxa por 100 mil habitantes.</t>
  </si>
  <si>
    <t>(2) O total de pessoas encarceradas considera também os presos em unidades federais, sendo 488 apenados em 2018 e 673 em 2019. As unidades federais são: Penitenciária Federal em Brasília, Penitenciária Federal em Campo Grande, Penitenciária Federal em Catanduvas, Penitenciária Federal em Mossoró e Penitenciária Federal em Porto Velho.</t>
  </si>
  <si>
    <t>Total de pessoas privadas de liberdade no Sistema Penitenciário, vagas no sistema prisional e percentual de ocupação</t>
  </si>
  <si>
    <r>
      <t xml:space="preserve">Presos no sistema penitenciário </t>
    </r>
    <r>
      <rPr>
        <b/>
        <vertAlign val="superscript"/>
        <sz val="8"/>
        <color theme="1"/>
        <rFont val="Arial"/>
        <family val="2"/>
      </rPr>
      <t>(1)</t>
    </r>
  </si>
  <si>
    <t>Vagas do sistema penitenciário</t>
  </si>
  <si>
    <t>Déficit de vagas no sistema penitenciário</t>
  </si>
  <si>
    <t>Razão preso/vaga</t>
  </si>
  <si>
    <r>
      <rPr>
        <b/>
        <sz val="8"/>
        <color theme="1"/>
        <rFont val="Arial"/>
        <family val="2"/>
      </rPr>
      <t>Fonte</t>
    </r>
    <r>
      <rPr>
        <sz val="8"/>
        <color theme="1"/>
        <rFont val="Arial"/>
        <family val="2"/>
      </rPr>
      <t>: Ministério da Justiça/Departamento Penitenciário Nacional – Depen; SENASP; Fórum Brasileiro de Segurança Pública.</t>
    </r>
  </si>
  <si>
    <t>(1) Não considera presos sob custódia das polícias em carceragens.</t>
  </si>
  <si>
    <t>(2) Foram consideradas pessoas encarceradas no Sistema Penitenciário Federal.</t>
  </si>
  <si>
    <t>Total de pessoas privadas de liberdade, por tipo de estabelecimento e sexo</t>
  </si>
  <si>
    <t xml:space="preserve">Pessoas privadas de liberdade em carceragens nas delegacias </t>
  </si>
  <si>
    <t>Pessoas privadas de liberdade no
Sistema Prisional Estadual e Federal</t>
  </si>
  <si>
    <t xml:space="preserve">Total de pessoas privadas 
de liberdade </t>
  </si>
  <si>
    <r>
      <t xml:space="preserve">18.884 </t>
    </r>
    <r>
      <rPr>
        <b/>
        <vertAlign val="superscript"/>
        <sz val="8"/>
        <color theme="1"/>
        <rFont val="Arial"/>
        <family val="2"/>
      </rPr>
      <t>(1)</t>
    </r>
  </si>
  <si>
    <t>(1) Considera também 22 presos sobre os quais não foi informado sexo</t>
  </si>
  <si>
    <t>Pessoas privadas de liberdade: condenados e provisórios</t>
  </si>
  <si>
    <t>Condenados</t>
  </si>
  <si>
    <t>Provisórios</t>
  </si>
  <si>
    <t>Evolução da população prisional</t>
  </si>
  <si>
    <t>Brasil, 2000-2019</t>
  </si>
  <si>
    <r>
      <t xml:space="preserve">2016 </t>
    </r>
    <r>
      <rPr>
        <b/>
        <vertAlign val="superscript"/>
        <sz val="8"/>
        <color theme="1"/>
        <rFont val="Arial"/>
        <family val="2"/>
      </rPr>
      <t>(1)</t>
    </r>
  </si>
  <si>
    <t>Variação entre 2000 e 2019 (em %)</t>
  </si>
  <si>
    <t>Presos no Sistema Penitenciário</t>
  </si>
  <si>
    <t>Presos sob Custódia das Polícias</t>
  </si>
  <si>
    <t>Total de pessoas encarceradas</t>
  </si>
  <si>
    <r>
      <rPr>
        <b/>
        <sz val="8"/>
        <color theme="1"/>
        <rFont val="Arial"/>
        <family val="2"/>
      </rPr>
      <t>Fonte:</t>
    </r>
    <r>
      <rPr>
        <sz val="8"/>
        <color theme="1"/>
        <rFont val="Arial"/>
        <family val="2"/>
      </rPr>
      <t xml:space="preserve"> Relatórios Estatísticos - Sintéticos do Sistema Prisional Brasileiro. Departamento Penitenciário Nacional. Fórum Brasileiro de Segurança Pública.</t>
    </r>
  </si>
  <si>
    <t>(1) Os dados foram retificados em relação àqueles divulgados no Anuário de Segurança Pública 2019.</t>
  </si>
  <si>
    <t>Evolução da população prisional, vagas e presos provisórios</t>
  </si>
  <si>
    <t>Brasil - 2000-2019</t>
  </si>
  <si>
    <t>Pessoas encarceradas</t>
  </si>
  <si>
    <t>N. de Vagas</t>
  </si>
  <si>
    <t>Evolução da população prisional masculina e feminina</t>
  </si>
  <si>
    <t>Pessoas do sexo feminino no sistema prisional</t>
  </si>
  <si>
    <t>Pessoas do sexo masculino no sistema prisional</t>
  </si>
  <si>
    <t>Total de pessoas no sistema prisional</t>
  </si>
  <si>
    <t>(1) O total de pessoas encarceradas leva em conta os 68.101 presos sob custódia da polícia sobre os quais não se informa o sexo.</t>
  </si>
  <si>
    <t>(2) O total de pessoas encarceradas leva em conta os 7.267 presos sob custódia da polícia sobre os quais não se informa o sexo.</t>
  </si>
  <si>
    <t xml:space="preserve">(3) O total de pessoas encarceradas leva em conta os 35.463 presos sob custódia da polícia sobre os quais não se informa o sexo. </t>
  </si>
  <si>
    <t xml:space="preserve">(4) O total de pessoas encarceradas leva em conta os 2.597 presos sob custódia da polícia sobre os quais não se informa o sexo. </t>
  </si>
  <si>
    <t xml:space="preserve">(5) O total de pessoas encarceradas leva em conta os 15 presos sob custódia da polícia sobre os quais não se informa o sexo. </t>
  </si>
  <si>
    <t xml:space="preserve">(6) O total de pessoas encarceradas leva em conta os 22 presos sob custódia da polícia sobre os quais não se informa o sexo. </t>
  </si>
  <si>
    <t>Evolução da população prisional por cor/raça</t>
  </si>
  <si>
    <t>Brasil, 2005-2019</t>
  </si>
  <si>
    <r>
      <t xml:space="preserve">Negra </t>
    </r>
    <r>
      <rPr>
        <b/>
        <vertAlign val="superscript"/>
        <sz val="8"/>
        <color theme="1"/>
        <rFont val="Arial"/>
        <family val="2"/>
      </rPr>
      <t>(1)</t>
    </r>
  </si>
  <si>
    <t>Total presos com informações sobre cor/raça</t>
  </si>
  <si>
    <t>Razão entre total presos com cor/raça informado e total de pessoas encarceradas (em %)</t>
  </si>
  <si>
    <t>Variação (entre 2005-2019 em %)</t>
  </si>
  <si>
    <t>(1) Considera os valores informados para presos de cor negra e parda</t>
  </si>
  <si>
    <t>TABELA 103</t>
  </si>
  <si>
    <t>TABELA 104</t>
  </si>
  <si>
    <t>TABELA 105</t>
  </si>
  <si>
    <t>TABELA 106</t>
  </si>
  <si>
    <r>
      <t>2017</t>
    </r>
    <r>
      <rPr>
        <b/>
        <vertAlign val="superscript"/>
        <sz val="8"/>
        <color theme="1"/>
        <rFont val="Arial"/>
        <family val="2"/>
      </rPr>
      <t>(1)</t>
    </r>
  </si>
  <si>
    <t>TABELA 107</t>
  </si>
  <si>
    <t>TABELA 108</t>
  </si>
  <si>
    <r>
      <rPr>
        <b/>
        <sz val="8"/>
        <color theme="1"/>
        <rFont val="Arial"/>
        <family val="2"/>
      </rPr>
      <t>Fonte:</t>
    </r>
    <r>
      <rPr>
        <sz val="8"/>
        <color theme="1"/>
        <rFont val="Arial"/>
        <family val="2"/>
      </rPr>
      <t xml:space="preserve"> Relatórios Estatísticos - Analíticos do Sistema Prisional Brasileiro. Departamento Penitenciário Nacional. Fórum Brasileiro de Segurança Pública.</t>
    </r>
  </si>
  <si>
    <t>TABELA 109</t>
  </si>
  <si>
    <t>Casos acumulados</t>
  </si>
  <si>
    <t>Óbitos acumulados</t>
  </si>
  <si>
    <t>Letalidade</t>
  </si>
  <si>
    <t>(1)  Dados informados pelo Painel de Monitoramento Medidas Contra o Covid-19, produzido pelo Departamento Penitenciário Nacional. Posição dos dados em 27/09/2020.</t>
  </si>
  <si>
    <t>(2)  A população prisional e os casos registrados nas cinco unidades do Sistema Penitenciário Federal foram somados aos estados em que as unidades se encontram: DF, MS, PR, RN e RO.</t>
  </si>
  <si>
    <t>(3)  Dados informados pelo Ministério da Saúde, a partir de informações das secretarias estaduais de saúde. Posição dos dados em 27/09/2020.</t>
  </si>
  <si>
    <t>(4)  Taxas por 100 mil pessoas.</t>
  </si>
  <si>
    <t>(5) Dados do Instituto de Administração Penitenciária do Amapá.</t>
  </si>
  <si>
    <t>(6) Dados da Secretaria de Estado de Administração Penitenciária.</t>
  </si>
  <si>
    <t>(7) Dados da Diretoria-Geral de Administração Penitenciária.</t>
  </si>
  <si>
    <t>(8) Dados da Secretaria Adjunta de Administração Penitenciária.</t>
  </si>
  <si>
    <t>(9) Dados da Agência Estadual de Administração do Sistema Penitenciário.</t>
  </si>
  <si>
    <t>(10) Dados do Painel de Controle do Coronavírus no Paraná.</t>
  </si>
  <si>
    <t>(11) Dados da Secretaria de Estado da Administração Prisional e Socioeducativa.</t>
  </si>
  <si>
    <t>(12) Dados do Boletim Diário da Secretaria da Administração Penitenciária.</t>
  </si>
  <si>
    <r>
      <t xml:space="preserve">Sistema Penitenciário </t>
    </r>
    <r>
      <rPr>
        <b/>
        <vertAlign val="superscript"/>
        <sz val="8"/>
        <color theme="1"/>
        <rFont val="Arial"/>
        <family val="2"/>
      </rPr>
      <t>(1)</t>
    </r>
    <r>
      <rPr>
        <b/>
        <sz val="8"/>
        <color theme="1"/>
        <rFont val="Arial"/>
        <family val="2"/>
      </rPr>
      <t xml:space="preserve"> </t>
    </r>
    <r>
      <rPr>
        <b/>
        <vertAlign val="superscript"/>
        <sz val="8"/>
        <color theme="1"/>
        <rFont val="Arial"/>
        <family val="2"/>
      </rPr>
      <t>(2)</t>
    </r>
  </si>
  <si>
    <r>
      <t>Brasil</t>
    </r>
    <r>
      <rPr>
        <b/>
        <vertAlign val="superscript"/>
        <sz val="8"/>
        <color theme="1"/>
        <rFont val="Arial"/>
        <family val="2"/>
      </rPr>
      <t xml:space="preserve"> (3)</t>
    </r>
  </si>
  <si>
    <r>
      <t xml:space="preserve">Taxa de incidência </t>
    </r>
    <r>
      <rPr>
        <b/>
        <vertAlign val="superscript"/>
        <sz val="8"/>
        <color theme="1"/>
        <rFont val="Arial"/>
        <family val="2"/>
      </rPr>
      <t>(4)</t>
    </r>
  </si>
  <si>
    <r>
      <t>Taxa de mortalidade</t>
    </r>
    <r>
      <rPr>
        <b/>
        <vertAlign val="superscript"/>
        <sz val="8"/>
        <color theme="1"/>
        <rFont val="Arial"/>
        <family val="2"/>
      </rPr>
      <t xml:space="preserve"> (4)</t>
    </r>
  </si>
  <si>
    <r>
      <t xml:space="preserve">Amapá </t>
    </r>
    <r>
      <rPr>
        <vertAlign val="superscript"/>
        <sz val="8"/>
        <rFont val="Arial"/>
        <family val="2"/>
      </rPr>
      <t>(5)</t>
    </r>
  </si>
  <si>
    <r>
      <t xml:space="preserve">Amazonas </t>
    </r>
    <r>
      <rPr>
        <vertAlign val="superscript"/>
        <sz val="8"/>
        <rFont val="Arial"/>
        <family val="2"/>
      </rPr>
      <t>(6)</t>
    </r>
  </si>
  <si>
    <r>
      <t xml:space="preserve">Goiás </t>
    </r>
    <r>
      <rPr>
        <vertAlign val="superscript"/>
        <sz val="8"/>
        <rFont val="Arial"/>
        <family val="2"/>
      </rPr>
      <t>(7)</t>
    </r>
  </si>
  <si>
    <r>
      <t xml:space="preserve">Mato Grosso </t>
    </r>
    <r>
      <rPr>
        <vertAlign val="superscript"/>
        <sz val="8"/>
        <rFont val="Arial"/>
        <family val="2"/>
      </rPr>
      <t>(8)</t>
    </r>
  </si>
  <si>
    <r>
      <t xml:space="preserve">Mato Grosso do Sul </t>
    </r>
    <r>
      <rPr>
        <vertAlign val="superscript"/>
        <sz val="8"/>
        <rFont val="Arial"/>
        <family val="2"/>
      </rPr>
      <t>(9)</t>
    </r>
  </si>
  <si>
    <r>
      <t xml:space="preserve">Paraná </t>
    </r>
    <r>
      <rPr>
        <vertAlign val="superscript"/>
        <sz val="8"/>
        <rFont val="Arial"/>
        <family val="2"/>
      </rPr>
      <t>(10)</t>
    </r>
  </si>
  <si>
    <r>
      <t xml:space="preserve">Santa Catarina </t>
    </r>
    <r>
      <rPr>
        <vertAlign val="superscript"/>
        <sz val="8"/>
        <rFont val="Arial"/>
        <family val="2"/>
      </rPr>
      <t>(11)</t>
    </r>
  </si>
  <si>
    <r>
      <t xml:space="preserve">São Paulo </t>
    </r>
    <r>
      <rPr>
        <vertAlign val="superscript"/>
        <sz val="8"/>
        <rFont val="Arial"/>
        <family val="2"/>
      </rPr>
      <t>(12)</t>
    </r>
  </si>
  <si>
    <r>
      <rPr>
        <b/>
        <sz val="8"/>
        <color theme="1"/>
        <rFont val="Arial"/>
        <family val="2"/>
      </rPr>
      <t>Fonte</t>
    </r>
    <r>
      <rPr>
        <sz val="8"/>
        <color theme="1"/>
        <rFont val="Arial"/>
        <family val="2"/>
      </rPr>
      <t>: Ministério da Justiça/Departamento Penitenciário Nacional – Depen; Instituto Brasileiro de Geografia e Estatística (IBGE); Fórum Brasileiro de Segurança Pública: Ministério da Saúde.</t>
    </r>
  </si>
  <si>
    <t>(1)  Óbitos naturais por motivos de saúde registrados no primeiro semestre de 2019 nas unidades do sistema prisional.</t>
  </si>
  <si>
    <t>(2)  Óbitos naturais por Covid-19 registrados entre abril e setembro de 2020 nas unidades do sistema prisional.</t>
  </si>
  <si>
    <t>(3)  Taxas por 100 mil pessoas.</t>
  </si>
  <si>
    <r>
      <t xml:space="preserve">Óbitos naturais por motivos de saúde 
(2019) </t>
    </r>
    <r>
      <rPr>
        <b/>
        <vertAlign val="superscript"/>
        <sz val="8"/>
        <color theme="1"/>
        <rFont val="Arial"/>
        <family val="2"/>
      </rPr>
      <t>(1)</t>
    </r>
  </si>
  <si>
    <r>
      <t xml:space="preserve">Óbitos naturais por Covid-19 
(2020) </t>
    </r>
    <r>
      <rPr>
        <b/>
        <vertAlign val="superscript"/>
        <sz val="8"/>
        <color theme="1"/>
        <rFont val="Arial"/>
        <family val="2"/>
      </rPr>
      <t>(2)</t>
    </r>
  </si>
  <si>
    <r>
      <t xml:space="preserve">Taxa de mortalidade </t>
    </r>
    <r>
      <rPr>
        <b/>
        <vertAlign val="superscript"/>
        <sz val="8"/>
        <color theme="1"/>
        <rFont val="Arial"/>
        <family val="2"/>
      </rPr>
      <t>(3)</t>
    </r>
  </si>
  <si>
    <r>
      <rPr>
        <b/>
        <sz val="8"/>
        <color theme="1"/>
        <rFont val="Arial"/>
        <family val="2"/>
      </rPr>
      <t>Fonte</t>
    </r>
    <r>
      <rPr>
        <sz val="8"/>
        <color theme="1"/>
        <rFont val="Arial"/>
        <family val="2"/>
      </rPr>
      <t>: Ministério da Justiça/Departamento Penitenciário Nacional – Depen; Instituto Brasileiro de Geografia e Estatística (IBGE); 
Fórum Brasileiro de Segurança Pública: Ministério da Saúde.</t>
    </r>
  </si>
  <si>
    <t>Painel sobre a pandemia de Covid-19 no sistema prisional</t>
  </si>
  <si>
    <t>Brasil e Unidades da Federação - 2020</t>
  </si>
  <si>
    <t>Distribuição da população prisional de acordo com a faixa etária</t>
  </si>
  <si>
    <t>18 a 24 anos</t>
  </si>
  <si>
    <t>25 a 29 anos</t>
  </si>
  <si>
    <t>30 a 34 anos</t>
  </si>
  <si>
    <t>35 a 45 anos</t>
  </si>
  <si>
    <t>46 a 60 anos</t>
  </si>
  <si>
    <t>mais de 60</t>
  </si>
  <si>
    <t>sem info</t>
  </si>
  <si>
    <t>total</t>
  </si>
  <si>
    <r>
      <t>Adolescentes em cumprimento de medida socioeducativa no meio fechado</t>
    </r>
    <r>
      <rPr>
        <vertAlign val="superscript"/>
        <sz val="8"/>
        <rFont val="Arial"/>
        <family val="2"/>
      </rPr>
      <t>(1)</t>
    </r>
  </si>
  <si>
    <t>Brasil e Unidades da Federação – 2016-2017</t>
  </si>
  <si>
    <r>
      <rPr>
        <b/>
        <sz val="8"/>
        <rFont val="Arial"/>
        <family val="2"/>
      </rPr>
      <t>Fonte:</t>
    </r>
    <r>
      <rPr>
        <sz val="8"/>
        <rFont val="Arial"/>
        <family val="2"/>
      </rPr>
      <t xml:space="preserve"> Ministério dos Direitos Humanos. Levantamento Nacional do Atendimento Socioeducativo ao Adolescente em Conflito com a Lei; Instituto Brasileiro de Geografia e Estatística - IBGE; Fórum Brasileiro de Segurança Pública.</t>
    </r>
  </si>
  <si>
    <t>(1) São considerados adolescentes atendidos em regime de internação, internação provisória, internação sanção, semiliberdade e medida protetiva.</t>
  </si>
  <si>
    <t>(2) Por 100 mil habitantes entre 12 e 21 anos (estimativa).</t>
  </si>
  <si>
    <t xml:space="preserve">Adolescentes em cumprimento de medida socioeducativa no meio fechado e no meio aberto por UF </t>
  </si>
  <si>
    <t>Brasil  e Unidades da Federação – 2017</t>
  </si>
  <si>
    <t>Adolescentes em cumprimento de medida socioeducativa</t>
  </si>
  <si>
    <r>
      <t xml:space="preserve">Meio fechado </t>
    </r>
    <r>
      <rPr>
        <b/>
        <vertAlign val="superscript"/>
        <sz val="8"/>
        <rFont val="Arial"/>
        <family val="2"/>
      </rPr>
      <t>(1)</t>
    </r>
  </si>
  <si>
    <r>
      <t>Total em medidas socioeducativas</t>
    </r>
    <r>
      <rPr>
        <b/>
        <vertAlign val="superscript"/>
        <sz val="8"/>
        <rFont val="Arial"/>
        <family val="2"/>
      </rPr>
      <t>(3)</t>
    </r>
  </si>
  <si>
    <t>(...)</t>
  </si>
  <si>
    <t>(2) São considerados adolescentes atendidos em meio aberto.</t>
  </si>
  <si>
    <t>(3) Proporação em relação ao total de adolescentes em atendimento socioeducativo</t>
  </si>
  <si>
    <r>
      <t xml:space="preserve">Evolução do número de adolescentes em cumprimento de medida socioeducativa em meio fechado </t>
    </r>
    <r>
      <rPr>
        <vertAlign val="superscript"/>
        <sz val="8"/>
        <color theme="1"/>
        <rFont val="Arial"/>
        <family val="2"/>
      </rPr>
      <t>(1)</t>
    </r>
  </si>
  <si>
    <t>Brasil – 1996-2017</t>
  </si>
  <si>
    <t>Variação entre 1996 e 2017 (%)</t>
  </si>
  <si>
    <r>
      <rPr>
        <b/>
        <sz val="8"/>
        <rFont val="Arial"/>
        <family val="2"/>
      </rPr>
      <t>Fonte:</t>
    </r>
    <r>
      <rPr>
        <sz val="8"/>
        <rFont val="Arial"/>
        <family val="2"/>
      </rPr>
      <t xml:space="preserve"> Ministério dos Direitos Humanos. Levantamento Nacional do Atendimento Socioeducativo ao Adolescente em Conflito com a Lei; Fórum Brasileiro de Segurança Pública.</t>
    </r>
  </si>
  <si>
    <t>TABELA 110</t>
  </si>
  <si>
    <t>TABELA 111</t>
  </si>
  <si>
    <r>
      <t xml:space="preserve">Adolescentes em cumprimento de medida socioeducativa no meio fechado </t>
    </r>
    <r>
      <rPr>
        <b/>
        <vertAlign val="superscript"/>
        <sz val="8"/>
        <rFont val="Arial"/>
        <family val="2"/>
      </rPr>
      <t>(1)</t>
    </r>
  </si>
  <si>
    <r>
      <t xml:space="preserve">Meio aberto </t>
    </r>
    <r>
      <rPr>
        <b/>
        <vertAlign val="superscript"/>
        <sz val="8"/>
        <rFont val="Arial"/>
        <family val="2"/>
      </rPr>
      <t>(2)</t>
    </r>
  </si>
  <si>
    <t>% de MVI em relação ao total de menores de 19 anos</t>
  </si>
  <si>
    <t>Menores que 10 anos</t>
  </si>
  <si>
    <t>% mortos</t>
  </si>
  <si>
    <t>10-14 Anos</t>
  </si>
  <si>
    <t>15 - 19 Anos</t>
  </si>
  <si>
    <t>F</t>
  </si>
  <si>
    <t>M</t>
  </si>
  <si>
    <t xml:space="preserve">Faixa Etária </t>
  </si>
  <si>
    <t>Outro</t>
  </si>
  <si>
    <t>Morte decorrente de intervenção policial</t>
  </si>
  <si>
    <t>Segunda-Feira</t>
  </si>
  <si>
    <t>Terça-Feira</t>
  </si>
  <si>
    <t>Quarta-Feira</t>
  </si>
  <si>
    <t>Quinta-Feira</t>
  </si>
  <si>
    <t>Sexta-Feira</t>
  </si>
  <si>
    <t>Homicídio - Vít. Branca</t>
  </si>
  <si>
    <t>Homicídio - Vit. Negra</t>
  </si>
  <si>
    <t>MDIP - Vít. Branca</t>
  </si>
  <si>
    <t>MDIP - Vít. Negra</t>
  </si>
  <si>
    <t>0 a 9 anos</t>
  </si>
  <si>
    <t>10 a 14 anos</t>
  </si>
  <si>
    <t>15 a 19 anos</t>
  </si>
  <si>
    <t>Violência contra crianças e adolescentes: Mortes Violentas Intencionais</t>
  </si>
  <si>
    <t>Morte Decorrente de Intervenção Policial</t>
  </si>
  <si>
    <t>% de Estupros de 0 - 19 anos</t>
  </si>
  <si>
    <t>Faixas Etárias</t>
  </si>
  <si>
    <t>Violência contra crianças e adolescentes: Estupros</t>
  </si>
  <si>
    <t>Aposentado, militar res. ou refor., pens. prev.</t>
  </si>
  <si>
    <t>Aposentado, militar refor. ou pens. prev. com moléstia grave</t>
  </si>
  <si>
    <t>Policiais Civis. Federais, PRF</t>
  </si>
  <si>
    <t>Policiais Militares</t>
  </si>
  <si>
    <t>Militar Da Aeronáutica</t>
  </si>
  <si>
    <t>Militar Da Marinha</t>
  </si>
  <si>
    <t>Militar Do Exército</t>
  </si>
  <si>
    <t>Subtotal</t>
  </si>
  <si>
    <t>Número de Eleitores Aptos a Votar (1)</t>
  </si>
  <si>
    <t>Percentual de Eleitores das Forças de Segurança</t>
  </si>
  <si>
    <t>(1) Posição de outubro de cada ano.</t>
  </si>
  <si>
    <t>É preciso deixar o posto para se candidatar?</t>
  </si>
  <si>
    <t>Há exceções?</t>
  </si>
  <si>
    <t>Chile</t>
  </si>
  <si>
    <t>Sim</t>
  </si>
  <si>
    <t>Inglaterra</t>
  </si>
  <si>
    <t>Estados Unidos</t>
  </si>
  <si>
    <t>Membros de forças de segurança só não podem se candidatar para cargos eletivos nas regiões onde desempenham suas atividades.</t>
  </si>
  <si>
    <t>Portugal</t>
  </si>
  <si>
    <t>Os membros da Polícia de Segurança Pública, instituição civil, podem se candidatar. Militares e forças militarizadas da ativa não.</t>
  </si>
  <si>
    <t>Alemanha</t>
  </si>
  <si>
    <t>Não</t>
  </si>
  <si>
    <t>Canadá</t>
  </si>
  <si>
    <t>Militares e policiais militares com menos de dez anos de serviço precisam se afastar definitivamente do cargo para concorrer. Os com mais de dez anos de serviço e os policiais civis e federais não.</t>
  </si>
  <si>
    <r>
      <rPr>
        <b/>
        <sz val="8"/>
        <color theme="1"/>
        <rFont val="Arial"/>
        <family val="2"/>
      </rPr>
      <t>Fonte:</t>
    </r>
    <r>
      <rPr>
        <sz val="8"/>
        <color theme="1"/>
        <rFont val="Arial"/>
        <family val="2"/>
      </rPr>
      <t xml:space="preserve"> Relatório dos Grandes Números do Imposto de Renda Pessoa Física; Tribunal Superior Eleitoral - TSE; Fórum Brasileiro de Segurança Pública</t>
    </r>
  </si>
  <si>
    <t>Legislações sobre candidaturas de policiais para cargos eletivos, por país</t>
  </si>
  <si>
    <t>País</t>
  </si>
  <si>
    <t>GRÁFICO 24</t>
  </si>
  <si>
    <t>Número de vítimas de Feminicídio, por ano</t>
  </si>
  <si>
    <r>
      <rPr>
        <b/>
        <sz val="8"/>
        <color theme="1"/>
        <rFont val="Arial"/>
        <family val="2"/>
      </rPr>
      <t>Fonte</t>
    </r>
    <r>
      <rPr>
        <sz val="8"/>
        <color theme="1"/>
        <rFont val="Arial"/>
        <family val="2"/>
      </rPr>
      <t>: Secretarias Estaduais de Segurança Pública e/ou Defesa Social; Fórum Brasileiro de Segurança Pública.</t>
    </r>
  </si>
  <si>
    <t>GRÁFICO 31</t>
  </si>
  <si>
    <t>GRÁFICO 42</t>
  </si>
  <si>
    <t>GRÁFICO 43</t>
  </si>
  <si>
    <t>GRÁFICO 44</t>
  </si>
  <si>
    <t>GRÁFICO 45</t>
  </si>
  <si>
    <t>GRÁFICO 49</t>
  </si>
  <si>
    <t>GRÁFICO 50</t>
  </si>
  <si>
    <t>GRÁFICO 53</t>
  </si>
  <si>
    <t>PAINEL 07</t>
  </si>
  <si>
    <t>PAINEL 08</t>
  </si>
  <si>
    <t>PAINEL 09</t>
  </si>
  <si>
    <t>PAINEL 10</t>
  </si>
  <si>
    <t>QUADRO 02</t>
  </si>
  <si>
    <t>QUADRO 03</t>
  </si>
  <si>
    <r>
      <rPr>
        <b/>
        <sz val="9"/>
        <color theme="1"/>
        <rFont val="Arial"/>
        <family val="2"/>
      </rPr>
      <t>QUADRO 04</t>
    </r>
    <r>
      <rPr>
        <sz val="9"/>
        <color theme="1"/>
        <rFont val="Arial"/>
        <family val="2"/>
      </rPr>
      <t>: Vigilantes aptos a trabalhar</t>
    </r>
  </si>
  <si>
    <r>
      <t xml:space="preserve">QUADRO 05: </t>
    </r>
    <r>
      <rPr>
        <sz val="9"/>
        <color theme="1"/>
        <rFont val="Arial"/>
        <family val="2"/>
      </rPr>
      <t>Quantidade de empresas, por tipo de autorização de funcionamento</t>
    </r>
  </si>
  <si>
    <t>QUADRO 06</t>
  </si>
  <si>
    <t>QUADRO 07</t>
  </si>
  <si>
    <t>Perfil dos estupros e estupros de vulnerável</t>
  </si>
  <si>
    <t>Óbitos naturais por motivos de saúde e óbitos naturais por Covid-19 no sistema prisional</t>
  </si>
  <si>
    <t>PARTE 1</t>
  </si>
  <si>
    <t>A PANDEMIA DE COVID-19 E O CRIME E A VIOLÊNCIA NO BRASIL: ESTATÍSTICAS DO PRIMEIRO SEMESTRE DE 2020</t>
  </si>
  <si>
    <t>Mortes violentas intencionais</t>
  </si>
  <si>
    <t>Tabela 01</t>
  </si>
  <si>
    <t>Mortes violentas intencionais, por número de vítimas - 1º semestre 2019-2020</t>
  </si>
  <si>
    <t>Tabela 02</t>
  </si>
  <si>
    <t>Homicídios dolosos, por número de vítimas - 1º semestre 2019-2020</t>
  </si>
  <si>
    <t>Tabela 03</t>
  </si>
  <si>
    <t>Latrocínio, por número de vítimas - 1º semestre 2019-2020</t>
  </si>
  <si>
    <t>Tabela 04</t>
  </si>
  <si>
    <t>Lesão corporal seguida de morte, por número de vítimas – 1º semestre 2019-2020</t>
  </si>
  <si>
    <t>Tabela 05</t>
  </si>
  <si>
    <t>Policiais Civis e Militares Vítimas de CVLI, por número de vítimas - 1º semestre 2019-2020</t>
  </si>
  <si>
    <t>Tabela 06</t>
  </si>
  <si>
    <t>Mortes decorrentes de intervenção policial, por número de vítimas – 1º semestre 2019-2020</t>
  </si>
  <si>
    <t>Tabela 07</t>
  </si>
  <si>
    <t>Homicídio doloso - vítimas do sexo feminino e Feminicídios, por número de vítimas – 1º semestre 2019-2020</t>
  </si>
  <si>
    <t xml:space="preserve"> </t>
  </si>
  <si>
    <t>Tabela 08</t>
  </si>
  <si>
    <t>Lesão corporal dolosa, por número de vítimas do sexo feminino – 1º semestre 2019-2020</t>
  </si>
  <si>
    <t>Tabela 09</t>
  </si>
  <si>
    <t>Ameaça, por número de vítimas do sexo feminino – 1º semestre 2019-2020</t>
  </si>
  <si>
    <t>Tabela 10</t>
  </si>
  <si>
    <t>Estupro e estupro de vulnerável, por número de vítimas – 1º semestre 2019-2020</t>
  </si>
  <si>
    <t>Tabela 11</t>
  </si>
  <si>
    <t>Estupro e estupro de vulnerável, por número de vítimas do sexo feminino – 1º semestre 2019-2020</t>
  </si>
  <si>
    <t>Tabela 12</t>
  </si>
  <si>
    <t>Total de ligações ao 190 registradas sob a natureza violência doméstica – 1º semestre 2019-2020</t>
  </si>
  <si>
    <t>Quadro 01</t>
  </si>
  <si>
    <t>Crimes contra o Patrimônio</t>
  </si>
  <si>
    <t>Tabela 13</t>
  </si>
  <si>
    <t>Roubo e furto de veículos – 1º semestre 2019-2020</t>
  </si>
  <si>
    <t>Tabela 14</t>
  </si>
  <si>
    <t>Outros roubos, por tipo – 1º semestre 2019-2020</t>
  </si>
  <si>
    <t>Armas de fogo e Entorpecentes</t>
  </si>
  <si>
    <t>Tabela 15</t>
  </si>
  <si>
    <t>Armas de fogo apreendidas - 1º semestre 2019-2020</t>
  </si>
  <si>
    <t>Tabela 16</t>
  </si>
  <si>
    <t>Tráfico de entorpecentes e Posse e Uso de entorpecentes - 1º semestre 2019-2020</t>
  </si>
  <si>
    <t>Tabela 17</t>
  </si>
  <si>
    <t>Drogas ilícitas apreendidas pela Polícia Federal por tipo, quantidade/volume apreendido e número de apreensões – 1º semestre 2019-2020</t>
  </si>
  <si>
    <t>Tabela 18</t>
  </si>
  <si>
    <t>Drogas ilícitas apreendidas pela Polícia Rodoviária Federal por tipo, quantidade/volume apreendido e número de apreensões – 1º semestre 2019-2020</t>
  </si>
  <si>
    <t>PARTE 2</t>
  </si>
  <si>
    <t>ESTATÍSTICAS CRIMINAIS POR UNIDADE DA FEDERAÇÃO (2018-2019)</t>
  </si>
  <si>
    <t>Tabela 19</t>
  </si>
  <si>
    <t>Tabela 20</t>
  </si>
  <si>
    <t>Série histórica das Mortes Violentas Intencionais</t>
  </si>
  <si>
    <t>Tabela 21</t>
  </si>
  <si>
    <t>Homicídios dolosos, por número de vítimas e ocorrências</t>
  </si>
  <si>
    <t>Tabela 22</t>
  </si>
  <si>
    <t>Tabela 23</t>
  </si>
  <si>
    <t>Lesão corporal seguida de morte, por número de ocorrências e número de vítimas</t>
  </si>
  <si>
    <t>Painel 01</t>
  </si>
  <si>
    <t>Perfil das Mortes Violentas Intencionais (MVI) - 2019</t>
  </si>
  <si>
    <t>Gráfico 01</t>
  </si>
  <si>
    <t>Dia da Semana de ocorrência das Mortes Violentas Intencionais - Brasil (2019)</t>
  </si>
  <si>
    <t>Gráfico 02</t>
  </si>
  <si>
    <t>Horário da ocorrência das Mortes Violentas Intencionais - Brasil (2019)</t>
  </si>
  <si>
    <t>Gráfico 03</t>
  </si>
  <si>
    <t>Mortes Violentas Intencionais, por instrumento empregado - Brasil (2019)</t>
  </si>
  <si>
    <t>Gráfico 04</t>
  </si>
  <si>
    <t>Vítimas de Mortes Violentas Intencionais - por tipo de crime, por sexo - Brasil (2019)</t>
  </si>
  <si>
    <t>Gráfico 05</t>
  </si>
  <si>
    <t>Vítimas de Mortes Violentas Intencionais e População Residente - por tipo de crime, por raça/cor - Brasil (2019)</t>
  </si>
  <si>
    <t>Gráfico 06</t>
  </si>
  <si>
    <t>Vítimas de Mortes Violentas Intencionais, por faixa etária - Brasil (2019)</t>
  </si>
  <si>
    <t>Gráfico 07</t>
  </si>
  <si>
    <t>Escolaridade das vítimas de Mortes Violentas Intencionais - Brasil (2019)</t>
  </si>
  <si>
    <t>Gráfico 08</t>
  </si>
  <si>
    <t>Vítimas de Mortes Violentas Intencionais - por tipo de crime, por faixa etária - Brasil (2019)</t>
  </si>
  <si>
    <t>Vitimização e letalidade policial</t>
  </si>
  <si>
    <t>Tabela 24</t>
  </si>
  <si>
    <t>Policiais Civis e Militares vítimas de CVLI, em serviço e fora de serviço</t>
  </si>
  <si>
    <t>Tabela 25</t>
  </si>
  <si>
    <t>Suicídio de policiais</t>
  </si>
  <si>
    <t>Painel 02</t>
  </si>
  <si>
    <t>Perfil dos Policiais Civis e Militares vítimas de CVLI - 2019</t>
  </si>
  <si>
    <t>Gráfico 09</t>
  </si>
  <si>
    <t>Raça/cor dos policiais vítimas de CVLI  - Brasil (2019)</t>
  </si>
  <si>
    <t>Gráfico 10</t>
  </si>
  <si>
    <t>Policiais por raça/cor (Pesquisa Perfil) e policiais assassinados por raça/cor</t>
  </si>
  <si>
    <t>Gráfico 11</t>
  </si>
  <si>
    <t>Faixa etária dos policiais vítimas de CVLI - Brasil, 2019</t>
  </si>
  <si>
    <t>Gráfico 12</t>
  </si>
  <si>
    <t>Policiais vítimas de CVLI - Instrumento utilizado - Brasil (2019)</t>
  </si>
  <si>
    <t>Gráfico 13</t>
  </si>
  <si>
    <t>Suicídio de PMs e PCs e PMs e PCs mortos em serviço e fora de serviço - Brasil (2019)</t>
  </si>
  <si>
    <t>Tabela 26</t>
  </si>
  <si>
    <t>Mortes decorrentes de intervenções policiais, segundo corporação e situação (em serviço e fora de serviço)</t>
  </si>
  <si>
    <t>Tabela 27</t>
  </si>
  <si>
    <t>Proporção de Mortes decorrentes de intervenções policiais em relação às Mortes Violentas Intencionais</t>
  </si>
  <si>
    <t>Painel 03</t>
  </si>
  <si>
    <t>Perfil das Mortes Decorrentes de Intervenções Policiais - 2019</t>
  </si>
  <si>
    <t>Gráfico 14</t>
  </si>
  <si>
    <t>Mortes decorrentes de intervenções policiais no Brasil, 2013 a 2019</t>
  </si>
  <si>
    <t>Gráfico 15</t>
  </si>
  <si>
    <t>Taxa de mortalidade por intervenções policiais - Brasil e UFs, 2019</t>
  </si>
  <si>
    <t>Gráfico 16</t>
  </si>
  <si>
    <t>Mortes decorrentes de intervenções policiais no Brasil - 1º semestre de 2019 e de 2020</t>
  </si>
  <si>
    <t>Gráfico 17</t>
  </si>
  <si>
    <t>Gênero das vítimas de intervenções policiais com resultado morte (Brasil, 2019)</t>
  </si>
  <si>
    <t>Gráfico 18</t>
  </si>
  <si>
    <t>Faixa etária das vítimas de intervenções policiais com resultado morte (Brasil, 2019)</t>
  </si>
  <si>
    <t>Gráfico 19</t>
  </si>
  <si>
    <t>Raça/cor das vítimas de intervenções policiais com resultado morte (Brasil, 2019)</t>
  </si>
  <si>
    <t>Gráfico 20</t>
  </si>
  <si>
    <t>Taxa de mortalidade por intervenções policiais por raça/cor  (Brasil, 2019)</t>
  </si>
  <si>
    <t>Gráfico 21</t>
  </si>
  <si>
    <t>Horário das ocorrências de intervenção policial com resultado morte - Rio de Janeiro e demais estados (2019)</t>
  </si>
  <si>
    <t>Desaparecimentos</t>
  </si>
  <si>
    <t>Tabela 28</t>
  </si>
  <si>
    <t>Pessoas desaparecidas e pessoas localizadas</t>
  </si>
  <si>
    <t>Crimes contra o patrimônio e Entorpecentes</t>
  </si>
  <si>
    <t>Tabela 29</t>
  </si>
  <si>
    <t>Tabela 30</t>
  </si>
  <si>
    <t>Outros roubos</t>
  </si>
  <si>
    <t>Tabela 31</t>
  </si>
  <si>
    <t>Tabela 32</t>
  </si>
  <si>
    <t>Tabela 33</t>
  </si>
  <si>
    <t>Registros de crimes contra população LGBTQI+</t>
  </si>
  <si>
    <t>Painel 04</t>
  </si>
  <si>
    <t>Racismo e injúria racial - 2018-2019</t>
  </si>
  <si>
    <t>Gráfico 22</t>
  </si>
  <si>
    <t>Taxas de registros de Injúria Racial, por UF (2018-2019)</t>
  </si>
  <si>
    <t>Gráfico 23</t>
  </si>
  <si>
    <t>Taxas de registros de Racismo, por UF (2018-2019)</t>
  </si>
  <si>
    <t>Outros registros</t>
  </si>
  <si>
    <t>Tabela 34</t>
  </si>
  <si>
    <t>Tabela 35</t>
  </si>
  <si>
    <t>Tabela 36</t>
  </si>
  <si>
    <t xml:space="preserve">Capítulo </t>
  </si>
  <si>
    <t>Tabela 37</t>
  </si>
  <si>
    <t>Homicídios de mulheres e feminicídios</t>
  </si>
  <si>
    <t>Gráfico 24</t>
  </si>
  <si>
    <t>Vítimas de feminicídio no Brasil</t>
  </si>
  <si>
    <t>Painel 05</t>
  </si>
  <si>
    <t>Perfil dos Feminicídios - 2019</t>
  </si>
  <si>
    <t>Gráfico 25</t>
  </si>
  <si>
    <t>Feminicídio e Homicídio doloso (apenas vítimas do sexo feminino) - Brasil, 2015-2019</t>
  </si>
  <si>
    <t>Gráfico 26</t>
  </si>
  <si>
    <t>Vítimas de Feminicídio, por raça/cor - Brasil (2019)</t>
  </si>
  <si>
    <t>Gráfico 27</t>
  </si>
  <si>
    <t>Vítimas de Feminicídio, por faixa etária - Brasil (2019)</t>
  </si>
  <si>
    <t>Gráfico 28</t>
  </si>
  <si>
    <t xml:space="preserve">Feminicídios, por instrumento empregado - Brasil (2019) </t>
  </si>
  <si>
    <t>Gráfico 29</t>
  </si>
  <si>
    <t>Feminicídios, por tipo de local do crime - Brasil (2019)</t>
  </si>
  <si>
    <t>Gráfico 30</t>
  </si>
  <si>
    <t>Feminicídios, por relação entre vítima e autor - Brasil (2019)</t>
  </si>
  <si>
    <t>Tabela 38</t>
  </si>
  <si>
    <t>Tabela 39</t>
  </si>
  <si>
    <t>Tabela 40</t>
  </si>
  <si>
    <t>Tabela 41</t>
  </si>
  <si>
    <t>Estupro/Estupro de Vulnerável e Tentativa de Estupro/Estupro de Vulnerável</t>
  </si>
  <si>
    <t>Gráfico 31</t>
  </si>
  <si>
    <t>Tabela 42</t>
  </si>
  <si>
    <t>Assédio e importunação sexual</t>
  </si>
  <si>
    <t>Painel 06</t>
  </si>
  <si>
    <t>Perfil dos estupros e estupros de vulnerável - 2019</t>
  </si>
  <si>
    <t>Gráfico 32</t>
  </si>
  <si>
    <t>Distribuição dos crimes de estupro e estupro de vulnerável - Brasil (2019)</t>
  </si>
  <si>
    <t>Gráfico 33</t>
  </si>
  <si>
    <t>Vítimas de estupro e estupro de vulnerável, por faixa etária - Brasil (2019)</t>
  </si>
  <si>
    <t>Gráfico 34</t>
  </si>
  <si>
    <t>Vítimas de estupro e estupro de vulnerável, por sexo - Brasil (2019)</t>
  </si>
  <si>
    <t>Gráfico 35</t>
  </si>
  <si>
    <t>Vítimas de estupro e estupro de vulnerável do gênero masculino, por idade - Brasil (2019)</t>
  </si>
  <si>
    <t>Gráfico 36</t>
  </si>
  <si>
    <t>Vítimas de estupro e estupro de vulnerável do gênero feminino, por idade - Brasil (2019)</t>
  </si>
  <si>
    <t>Gráfico 37</t>
  </si>
  <si>
    <t>Estupros e estupros de vulnerável, por relação entre vítima e autor - Brasil (2019)</t>
  </si>
  <si>
    <t>Gráfico 38</t>
  </si>
  <si>
    <t>Vítimas de estupro e estupro de vulnerável, por raça/cor - Brasil (2019)</t>
  </si>
  <si>
    <t>Gráfico 39</t>
  </si>
  <si>
    <t>Gráfico 40</t>
  </si>
  <si>
    <t>Estupro e estupro de vulnerável, por horário da ocorrência - Brasil (2019)</t>
  </si>
  <si>
    <t>Gráfico 41</t>
  </si>
  <si>
    <t>Estupro e estupro de vulnerável, por dia da ocorrência - Brasil (2019)</t>
  </si>
  <si>
    <t>PARTE 3</t>
  </si>
  <si>
    <t>ESTATÍSTICAS CRIMINAIS POR CAPITAIS (2018-2019)</t>
  </si>
  <si>
    <t>Tabela 43</t>
  </si>
  <si>
    <t>Mortes violentas intencionais (MVI)</t>
  </si>
  <si>
    <t>Tabela 44</t>
  </si>
  <si>
    <t>Tabela 45</t>
  </si>
  <si>
    <t>Tabela 46</t>
  </si>
  <si>
    <t>Lesão corporal seguida de morte, por número de vítimas</t>
  </si>
  <si>
    <t>Tabela 47</t>
  </si>
  <si>
    <t>Proporção de Mortes Decorrentes de Intervenções Policiais (MDIP) em relação às Mortes Violentas Intencionais (MVI)</t>
  </si>
  <si>
    <t>Tabela 48</t>
  </si>
  <si>
    <t>Tabela 49</t>
  </si>
  <si>
    <t>Lesão corporal dolosa – violência doméstica</t>
  </si>
  <si>
    <t>Tabela 50</t>
  </si>
  <si>
    <t>Estupros</t>
  </si>
  <si>
    <t>Tabela 51</t>
  </si>
  <si>
    <t>Tabela 52</t>
  </si>
  <si>
    <t>Tabela 53</t>
  </si>
  <si>
    <t>PARTE 4</t>
  </si>
  <si>
    <t>ELEIÇÕES E SEGURANÇA PÚBLICA</t>
  </si>
  <si>
    <t>Quadro 02</t>
  </si>
  <si>
    <t>Quadro 03</t>
  </si>
  <si>
    <t>Gráfico 42</t>
  </si>
  <si>
    <t>Gráfico 43</t>
  </si>
  <si>
    <t>Tabela 54</t>
  </si>
  <si>
    <t>Número de integrantes de Forças de Segurança candidatos e de eleitos</t>
  </si>
  <si>
    <t>Gráfico 44</t>
  </si>
  <si>
    <t>Profissionais das Forças de Segurança Candidatos e Eleitos</t>
  </si>
  <si>
    <t>Tabela 55</t>
  </si>
  <si>
    <t>Tabela 56</t>
  </si>
  <si>
    <t>Tabela 57</t>
  </si>
  <si>
    <t>Tabela 58</t>
  </si>
  <si>
    <t>Tabela 59</t>
  </si>
  <si>
    <t>Tabela 60</t>
  </si>
  <si>
    <t>Tabela 61</t>
  </si>
  <si>
    <t>Tabela 62</t>
  </si>
  <si>
    <t>Tabela 63</t>
  </si>
  <si>
    <t>Tabela 64</t>
  </si>
  <si>
    <t>Tabela 65</t>
  </si>
  <si>
    <t>Número de integrantes de Forças de Segurança Candidatos e Eleitos por cargo – Eleições Municipais</t>
  </si>
  <si>
    <t>Tabela 66</t>
  </si>
  <si>
    <t>Número de integrantes de Forças de Segurança Candidatos e Eleitos – Eleições Gerais</t>
  </si>
  <si>
    <t>PARTE 5</t>
  </si>
  <si>
    <t>ARMAS DE FOGO</t>
  </si>
  <si>
    <t>Tabela 67</t>
  </si>
  <si>
    <t>Tabela 68</t>
  </si>
  <si>
    <t>Armas de fogo apreendidas, em ns. Absolutos, por região - 2013-2019</t>
  </si>
  <si>
    <t>Tabela 69</t>
  </si>
  <si>
    <t>Gráfico 45</t>
  </si>
  <si>
    <t>Tabela 70</t>
  </si>
  <si>
    <t>Tabela 71</t>
  </si>
  <si>
    <t>Tabela 72</t>
  </si>
  <si>
    <t>Tabela 73</t>
  </si>
  <si>
    <t>Registros de armas de fogo extraviadas, perdidas, furtadas ou roubadas cadastradas no SINARM/PolíciaFederal e no SIGMA/Exército Brasileiro</t>
  </si>
  <si>
    <t>Tabela 74</t>
  </si>
  <si>
    <t>Registros de armas de fogo de Caçadores, Atiradores e Colecionadores (CAC) ativos no SIGMA/Exército Brasileiro</t>
  </si>
  <si>
    <t>Gráfico 46</t>
  </si>
  <si>
    <t>Tabela 75</t>
  </si>
  <si>
    <t>Registros de arma de fogo ativos no SIGMA/Exército Brasileiro, por categoria em 2020</t>
  </si>
  <si>
    <t>Tabela 76</t>
  </si>
  <si>
    <t>Gráfico 47</t>
  </si>
  <si>
    <t>Registros de arma de fogo ativos no SINARM</t>
  </si>
  <si>
    <t>Tabela 77</t>
  </si>
  <si>
    <t>Gráfico 48</t>
  </si>
  <si>
    <t>PARTE 6</t>
  </si>
  <si>
    <t>GASTOS COM SEGURANÇA PÚBLICA</t>
  </si>
  <si>
    <t>Tabela 78</t>
  </si>
  <si>
    <t>Tabela 79</t>
  </si>
  <si>
    <t>Tabela 80</t>
  </si>
  <si>
    <t>Despesa per capita realizada com a Função Segurança Pública</t>
  </si>
  <si>
    <t>Gráfico 50</t>
  </si>
  <si>
    <t>Gasto per capita com segurança pública, por UF</t>
  </si>
  <si>
    <t>Tabela 81</t>
  </si>
  <si>
    <t>Execução Orçamentária do Ministério da Justiça</t>
  </si>
  <si>
    <t>Gráfico 51</t>
  </si>
  <si>
    <t>Execução orçamentária do Ministério da Justiça por órgão/unidade orçamentária - 2019</t>
  </si>
  <si>
    <t>Tabela 82</t>
  </si>
  <si>
    <t>Gráfico 52</t>
  </si>
  <si>
    <t xml:space="preserve">Evolução das despesas dos Fundos vinculados ao Ministério da Justiça </t>
  </si>
  <si>
    <t>Tabela 83</t>
  </si>
  <si>
    <t>Tabela 84</t>
  </si>
  <si>
    <t>Tabela 85</t>
  </si>
  <si>
    <t>Gráfico 53</t>
  </si>
  <si>
    <t>Tabela 86</t>
  </si>
  <si>
    <t>Tabela 87</t>
  </si>
  <si>
    <t>Tabela 88</t>
  </si>
  <si>
    <t>PARTE 7</t>
  </si>
  <si>
    <t>SEGURANÇA PRIVADA</t>
  </si>
  <si>
    <t>Painel 7</t>
  </si>
  <si>
    <t>Gráfico 54</t>
  </si>
  <si>
    <t>Evolução do Saldo entre Admissões e Desligamentos</t>
  </si>
  <si>
    <t>Gráfico 55</t>
  </si>
  <si>
    <t>Gráfico 56</t>
  </si>
  <si>
    <t xml:space="preserve">Efetivo de vigilantes por gênero </t>
  </si>
  <si>
    <t>Gráfico 57</t>
  </si>
  <si>
    <t xml:space="preserve">Valores pagos pelas empresas de segurança privada em multas e taxas </t>
  </si>
  <si>
    <t>Gráfico 58</t>
  </si>
  <si>
    <t xml:space="preserve">Quantidade de estabelecimentos </t>
  </si>
  <si>
    <t>Quadro 04</t>
  </si>
  <si>
    <t>Quadro 05</t>
  </si>
  <si>
    <t>Painel 08</t>
  </si>
  <si>
    <t>Gráfico 59</t>
  </si>
  <si>
    <t>Gráfico 60</t>
  </si>
  <si>
    <t>Gráfico 61</t>
  </si>
  <si>
    <t>Gráfico 62</t>
  </si>
  <si>
    <t>Tabela 89</t>
  </si>
  <si>
    <t>Tabela 90</t>
  </si>
  <si>
    <t>Tabela 91</t>
  </si>
  <si>
    <t>Tabela 92</t>
  </si>
  <si>
    <t>Tabela 93</t>
  </si>
  <si>
    <t>Tabela 94</t>
  </si>
  <si>
    <t>Tabela 95</t>
  </si>
  <si>
    <t>Tabela 96</t>
  </si>
  <si>
    <t>Tabela 97</t>
  </si>
  <si>
    <t>Tabela 98</t>
  </si>
  <si>
    <t>PARTE 8</t>
  </si>
  <si>
    <t>FORÇA NACIONAL DE SEGURANÇA PÚBLICA E OPERAÇÕES DE GARANTIA DA LEI E DA ORDEM</t>
  </si>
  <si>
    <t>Tabela 99</t>
  </si>
  <si>
    <t>Tabela 100</t>
  </si>
  <si>
    <t>Tabela 101</t>
  </si>
  <si>
    <t>Tabela 102</t>
  </si>
  <si>
    <t>Recursos recebidos pelo Estado Maior Conjunto das Forças Armadas para atender às Operações de Garantia da Lei e da Ordem</t>
  </si>
  <si>
    <t>PARTE 9</t>
  </si>
  <si>
    <t>SISTEMA PRISIONAL</t>
  </si>
  <si>
    <t>Tabela 103</t>
  </si>
  <si>
    <t>Presos no Sistema Penitenciário e Sob Custódia das Polícias e taxas por 100 mil habitantes</t>
  </si>
  <si>
    <t>Tabela 104</t>
  </si>
  <si>
    <t>Total de pessoas privadas de liberdade no Sistema Penitenciário e sob custódia das polícias, vagas no sistema prisional e percentual de ocupação</t>
  </si>
  <si>
    <t>Tabela 105</t>
  </si>
  <si>
    <t>Tabela 106</t>
  </si>
  <si>
    <t>Tabela 107</t>
  </si>
  <si>
    <t>Tabela 108</t>
  </si>
  <si>
    <t>Gráfico 63</t>
  </si>
  <si>
    <t>Evolução da população prisional - 2000-2019</t>
  </si>
  <si>
    <t>Gráfico 64</t>
  </si>
  <si>
    <t>Evolução da população prisional masculina e feminina - 2000-2019</t>
  </si>
  <si>
    <t>Quadro 06</t>
  </si>
  <si>
    <t>Quadro 07</t>
  </si>
  <si>
    <t>Gráfico 65</t>
  </si>
  <si>
    <t xml:space="preserve">Distribuição da população prisional de acordo com a faixa etária </t>
  </si>
  <si>
    <t>Tabela 109</t>
  </si>
  <si>
    <t>Evolução população prisional por raça/cor</t>
  </si>
  <si>
    <t>PARTE 10</t>
  </si>
  <si>
    <t>SISTEMA SOCIOEDUCATIVO</t>
  </si>
  <si>
    <t>Tabela 110</t>
  </si>
  <si>
    <t>Adolescentes em cumprimento de medida socioeducativa no meio fechado</t>
  </si>
  <si>
    <t>Tabela 111</t>
  </si>
  <si>
    <t>Adolescentes em cumprimento de medida socioeducativa no meio fechado e no meio aberto por UF</t>
  </si>
  <si>
    <t>Gráfico 66</t>
  </si>
  <si>
    <t>Evolução do número de adolescentes em cumprimento de medida socioeducativa em meio fechado</t>
  </si>
  <si>
    <t>PARTE 11</t>
  </si>
  <si>
    <t>VIOLÊNCIA CONTRA CRIANÇAS E ADOLESCENTES</t>
  </si>
  <si>
    <t>Painel 09</t>
  </si>
  <si>
    <t>Gráfico 67</t>
  </si>
  <si>
    <t>Percentual de MVI em relação ao total de menores de 19 anos</t>
  </si>
  <si>
    <t>Gráfico 68</t>
  </si>
  <si>
    <t>Gráfico 69</t>
  </si>
  <si>
    <t>Faixa Etária por Cor</t>
  </si>
  <si>
    <t>Gráfico 70</t>
  </si>
  <si>
    <t>Faixa Etária das Vítimas por Sexo</t>
  </si>
  <si>
    <t>Gráfico 71</t>
  </si>
  <si>
    <t>Gráfico 72</t>
  </si>
  <si>
    <t>Gráfico 73</t>
  </si>
  <si>
    <t>Gráfico 74</t>
  </si>
  <si>
    <t>Tipo de crime por cor e faixa etária da vítima de MVI</t>
  </si>
  <si>
    <t>Gráfico 75</t>
  </si>
  <si>
    <t>Gráfico 76</t>
  </si>
  <si>
    <t>Painel 10</t>
  </si>
  <si>
    <t>Gráfico 49</t>
  </si>
  <si>
    <t>ÍNDICE - 14º ANUÁRIO BRASILEIRO DE SEGURANÇA PÚBLICA</t>
  </si>
  <si>
    <t>Brasil – 2013-2019</t>
  </si>
  <si>
    <t>Registros de crimes contra LGBTQI+</t>
  </si>
  <si>
    <t>(1) LGBTQI+ é o acrônimo para lésbicas, gays, bissexuais, transgêneros, travestis e intersexuais.</t>
  </si>
  <si>
    <t>Fonte: Rossi, 2020</t>
  </si>
  <si>
    <r>
      <t>Homens</t>
    </r>
    <r>
      <rPr>
        <b/>
        <vertAlign val="superscript"/>
        <sz val="8"/>
        <rFont val="Arial"/>
        <family val="2"/>
      </rPr>
      <t xml:space="preserve"> (1)</t>
    </r>
  </si>
  <si>
    <r>
      <t>Brancos</t>
    </r>
    <r>
      <rPr>
        <b/>
        <vertAlign val="superscript"/>
        <sz val="8"/>
        <rFont val="Arial"/>
        <family val="2"/>
      </rPr>
      <t xml:space="preserve"> (1)</t>
    </r>
  </si>
  <si>
    <t>Violência doméstica e sexual</t>
  </si>
  <si>
    <t>(1) Considera policiais da ativa mortos em confronto ou por lesão não natural (homicídios, latrocínios e/ou lesão corporal seguida de morte), descartando-se casos de acidente de trânsito e suicídio.</t>
  </si>
  <si>
    <t>TABELA 77</t>
  </si>
  <si>
    <t>GRÁFICO 48</t>
  </si>
  <si>
    <t>(2) Considera o déficit de vagas no sistema penitenciário e sob custódia das polícias.</t>
  </si>
  <si>
    <t>Evolução das despesas per capita com a Função Segurança Pública, por região  – 2011-2019</t>
  </si>
  <si>
    <t>Registros de armas e munições novas e transferências de armas munições entre empresas de segurança privada</t>
  </si>
  <si>
    <t>Efetivos das Forças de Segurança e relação ao número de eleitores do país (2009-2018)</t>
  </si>
  <si>
    <t xml:space="preserve">(1) As principais matérias utilizadas neste levantamento são as seguintes: REUTERS. In Italy, support groups fear lockdown is silencing domestic abuse victims. The New york times, NY, April 4, 2020; TAUB, Amanda. A new covid-19 crisis: domestic abuse rises worldwise. The New York Times, NY, April 6, 2020;  HIGGINS, Natalie. Coronavirus: when home gets violent under lockdown in Europe. BBC News, 13 April, 2020; Ministério da Mulher, da Família e dos Direitos Humanos. Governo lança canais digitais de atendimento para enfrentamento à violência doméstica na pandemia. Abril de 2020. Disponível em: https://www.gov.br/mdh/pt-br/assuntos/noticias/2020-2/abril/governo-lanca-canais-digitais-de-atendimento-para-enfrentamento-a-violencia-domestica-durante-a-pandemia </t>
  </si>
  <si>
    <r>
      <rPr>
        <b/>
        <sz val="8"/>
        <color theme="1"/>
        <rFont val="Arial"/>
        <family val="2"/>
      </rPr>
      <t>Fonte</t>
    </r>
    <r>
      <rPr>
        <sz val="8"/>
        <color theme="1"/>
        <rFont val="Arial"/>
        <family val="2"/>
      </rPr>
      <t xml:space="preserve">: Elaboração das autoras a partir de dados publicados na imprensa e em sites oficiais dos governos </t>
    </r>
    <r>
      <rPr>
        <vertAlign val="superscript"/>
        <sz val="8"/>
        <color theme="1"/>
        <rFont val="Arial"/>
        <family val="2"/>
      </rPr>
      <t>(1)</t>
    </r>
    <r>
      <rPr>
        <sz val="8"/>
        <color theme="1"/>
        <rFont val="Arial"/>
        <family val="2"/>
      </rPr>
      <t>.</t>
    </r>
  </si>
  <si>
    <r>
      <rPr>
        <b/>
        <sz val="8"/>
        <color theme="1"/>
        <rFont val="Arial"/>
        <family val="2"/>
      </rPr>
      <t>Fonte</t>
    </r>
    <r>
      <rPr>
        <sz val="8"/>
        <color theme="1"/>
        <rFont val="Arial"/>
        <family val="2"/>
      </rPr>
      <t>: Secretarias estaduais de Segurança Pública e/ou Defesa Social; Fórum Brasileiro de Segurança Pública.</t>
    </r>
  </si>
  <si>
    <t>Razão entre número de policiais candidatos e de eleitos, segundo raça/cor</t>
  </si>
  <si>
    <t>Número de integrantes de Forças de Segurança Candidatos e Eleitos, por cargo</t>
  </si>
  <si>
    <r>
      <rPr>
        <b/>
        <sz val="8"/>
        <color theme="1"/>
        <rFont val="Arial"/>
        <family val="2"/>
      </rPr>
      <t>Fonte</t>
    </r>
    <r>
      <rPr>
        <sz val="8"/>
        <color theme="1"/>
        <rFont val="Arial"/>
        <family val="2"/>
      </rPr>
      <t>: Ministério da Economia - CAGED; Federação Nacional das Empresas de Segurança e Transporte de Valores; Fórum Brasileiro de Segurança Pública.</t>
    </r>
  </si>
  <si>
    <r>
      <rPr>
        <b/>
        <sz val="8"/>
        <color theme="1"/>
        <rFont val="Arial"/>
        <family val="2"/>
      </rPr>
      <t>Obs</t>
    </r>
    <r>
      <rPr>
        <sz val="8"/>
        <color theme="1"/>
        <rFont val="Arial"/>
        <family val="2"/>
      </rPr>
      <t>: O dado de 2020 é referente ao primeiro semestre.</t>
    </r>
  </si>
  <si>
    <r>
      <rPr>
        <b/>
        <sz val="8"/>
        <color theme="1"/>
        <rFont val="Arial"/>
        <family val="2"/>
      </rPr>
      <t>Fonte</t>
    </r>
    <r>
      <rPr>
        <sz val="8"/>
        <color theme="1"/>
        <rFont val="Arial"/>
        <family val="2"/>
      </rPr>
      <t>: Departamento de Polícia Federal; Federação Nacional das Empresas de Segurança e Transporte de Valores; Fórum Brasileiro de Segurança Pública.</t>
    </r>
  </si>
  <si>
    <r>
      <rPr>
        <b/>
        <sz val="8"/>
        <color theme="1"/>
        <rFont val="Arial"/>
        <family val="2"/>
      </rPr>
      <t xml:space="preserve">Fonte: </t>
    </r>
    <r>
      <rPr>
        <sz val="8"/>
        <color theme="1"/>
        <rFont val="Arial"/>
        <family val="2"/>
      </rPr>
      <t>Departamento de Polícia Federal</t>
    </r>
    <r>
      <rPr>
        <b/>
        <sz val="8"/>
        <color theme="1"/>
        <rFont val="Arial"/>
        <family val="2"/>
      </rPr>
      <t xml:space="preserve">; </t>
    </r>
    <r>
      <rPr>
        <sz val="8"/>
        <color theme="1"/>
        <rFont val="Arial"/>
        <family val="2"/>
      </rPr>
      <t>Federação Nacional das Empresas de Segurança e Transporte de Valores; Fórum Brasileiro de Segurança Pública.</t>
    </r>
  </si>
  <si>
    <r>
      <rPr>
        <b/>
        <sz val="8"/>
        <color theme="1"/>
        <rFont val="Arial"/>
        <family val="2"/>
      </rPr>
      <t>Fonte:</t>
    </r>
    <r>
      <rPr>
        <sz val="8"/>
        <color theme="1"/>
        <rFont val="Arial"/>
        <family val="2"/>
      </rPr>
      <t xml:space="preserve"> Federação Nacional das Empresas de Segurança e Transporte de Valores (Fenavist); Fórum Brasileiro de Segurança Pública; Departamento da Polícia Federal e ABCFAV - Associação Brasileira de Cursos de Formação de Vigilantes.</t>
    </r>
  </si>
  <si>
    <r>
      <rPr>
        <b/>
        <sz val="8"/>
        <color theme="1"/>
        <rFont val="Arial"/>
        <family val="2"/>
      </rPr>
      <t xml:space="preserve">Fonte: </t>
    </r>
    <r>
      <rPr>
        <sz val="8"/>
        <color theme="1"/>
        <rFont val="Arial"/>
        <family val="2"/>
      </rPr>
      <t>Departamento de Polícia Federal, Federação Nacional das Empresas de Segurança e Transporte da Valores; Fórum Brasileiro de Segurança Pública.</t>
    </r>
  </si>
  <si>
    <r>
      <rPr>
        <b/>
        <sz val="8"/>
        <color theme="1"/>
        <rFont val="Arial"/>
        <family val="2"/>
      </rPr>
      <t>Obs</t>
    </r>
    <r>
      <rPr>
        <sz val="8"/>
        <color theme="1"/>
        <rFont val="Arial"/>
        <family val="2"/>
      </rPr>
      <t>: Os dados de 2020 se referem aos valores pagos até o mês de maio.</t>
    </r>
  </si>
  <si>
    <r>
      <rPr>
        <b/>
        <sz val="8"/>
        <color theme="1"/>
        <rFont val="Arial"/>
        <family val="2"/>
      </rPr>
      <t>Fonte:</t>
    </r>
    <r>
      <rPr>
        <sz val="8"/>
        <color theme="1"/>
        <rFont val="Arial"/>
        <family val="2"/>
      </rPr>
      <t xml:space="preserve"> Departamento de Polícia Federal;</t>
    </r>
    <r>
      <rPr>
        <b/>
        <sz val="8"/>
        <color theme="1"/>
        <rFont val="Arial"/>
        <family val="2"/>
      </rPr>
      <t xml:space="preserve"> </t>
    </r>
    <r>
      <rPr>
        <sz val="8"/>
        <color theme="1"/>
        <rFont val="Arial"/>
        <family val="2"/>
      </rPr>
      <t>Federação Nacional das Empresas de Segurança e Transporte de Valores; Fórum Brasileiro de Segurança Pública.</t>
    </r>
  </si>
  <si>
    <t>Perfil do vigilante na segurança privada no Brasil - abr/2020</t>
  </si>
  <si>
    <r>
      <t xml:space="preserve">Déficit de vagas </t>
    </r>
    <r>
      <rPr>
        <vertAlign val="superscript"/>
        <sz val="8"/>
        <color theme="1"/>
        <rFont val="Arial"/>
        <family val="2"/>
      </rPr>
      <t>(2)</t>
    </r>
  </si>
  <si>
    <t>Brasil, 2008-2019</t>
  </si>
  <si>
    <t>Média capitais Brasil</t>
  </si>
  <si>
    <t>MVI</t>
  </si>
  <si>
    <t xml:space="preserve">Cuiabá </t>
  </si>
  <si>
    <t xml:space="preserve">Porto Alegre </t>
  </si>
  <si>
    <t xml:space="preserve">Teresina </t>
  </si>
  <si>
    <t xml:space="preserve">Porto Velho </t>
  </si>
  <si>
    <t>Total de medidas</t>
  </si>
  <si>
    <t>Meio fechado</t>
  </si>
  <si>
    <t>Meio aberto</t>
  </si>
  <si>
    <t>Hora da ocorrência dos estupros e estupros de vulnerável - Brasil (2019)</t>
  </si>
  <si>
    <t>GRÁFICO 59</t>
  </si>
  <si>
    <t>GRÁFICO 60</t>
  </si>
  <si>
    <t>GRÁFICO 61</t>
  </si>
  <si>
    <t>GRÁFICO 62</t>
  </si>
  <si>
    <t>Percentual de crianças e adolescentes mortos, por idade da vítima. Brasil, 2019</t>
  </si>
  <si>
    <t>Idade das vítimas de MVI, por tipo de crime. Brasil, 2019</t>
  </si>
  <si>
    <t>Crianças e adolescentes mortos, por tipo de crime (0 a 9 anos). Brasil, 2019</t>
  </si>
  <si>
    <t>Crianças e adolescentes mortos, por tipo de crime (10 a 19 anos). Brasil, 2019</t>
  </si>
  <si>
    <t>Crianças e adolescentes vítimas de MVI, por dia da semana</t>
  </si>
  <si>
    <t>Tipo de crime que vitimou crianças e adolescentes por dia da semana. Brasil, 2019</t>
  </si>
  <si>
    <t>Distribuição dos estupros de crianças e adolescentes por idade. Brasil, 2019</t>
  </si>
  <si>
    <t>Distribuição dos estupros de crianças e adolescentes por sexo e idade. Brasil, 2019</t>
  </si>
  <si>
    <t>Crianças e adolescentes vítimas de estupro, por faixa etária e sexo. Brasil, 2019</t>
  </si>
  <si>
    <t>Ocorrências de estupros entre crianças e adolescentes, por dia da semana. Brasil, 2019</t>
  </si>
  <si>
    <t xml:space="preserve">(3) Taxa por 100 mil habitantes. </t>
  </si>
  <si>
    <t xml:space="preserve">(2) Taxa por 100 mil habitantes. </t>
  </si>
  <si>
    <t xml:space="preserve">(1) Taxa por 100 mil mulheres. </t>
  </si>
  <si>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 número de vítimas de homicídio doloso, latrocínio, lesão corporal seguida de morte em Rondônia e na Bahia, e da retificação no número de vítimas de mortes decorrentes de intervenção policial na Bahia. Essas modificações têm impacto no total de vítimas do Brasil, bem como no total de Mortes Violentas Intencionais no estado e no Brasil.</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</si>
  <si>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 número de vítimas de homicídio doloso na Bahia e em Rondônia. Essas modificações têm impacto no total de vítimas do Brasil.</t>
    </r>
  </si>
  <si>
    <r>
      <rPr>
        <b/>
        <sz val="8"/>
        <color theme="1"/>
        <rFont val="Arial"/>
        <family val="2"/>
      </rPr>
      <t>Observação:</t>
    </r>
    <r>
      <rPr>
        <sz val="8"/>
        <color theme="1"/>
        <rFont val="Arial"/>
        <family val="2"/>
      </rPr>
      <t xml:space="preserve"> Esta versão foi modificada em </t>
    </r>
    <r>
      <rPr>
        <b/>
        <sz val="8"/>
        <color theme="1"/>
        <rFont val="Arial"/>
        <family val="2"/>
      </rPr>
      <t xml:space="preserve">10/02/2021 </t>
    </r>
    <r>
      <rPr>
        <sz val="8"/>
        <color theme="1"/>
        <rFont val="Arial"/>
        <family val="2"/>
      </rPr>
      <t>a partir da retificação no número de vítimas de latrocínio na Bahia e em Rondônia. Essas modificações têm impacto no total de vítimas do Brasil.</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</si>
  <si>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 número de vítimas de lesão corporal seguida de morte na Bahia e em Rondônia. Essas modificações têm impacto no total de vítimas do Brasil.</t>
    </r>
  </si>
  <si>
    <r>
      <rPr>
        <b/>
        <sz val="8"/>
        <color theme="1"/>
        <rFont val="Arial"/>
        <family val="2"/>
      </rPr>
      <t>Observação:</t>
    </r>
    <r>
      <rPr>
        <sz val="8"/>
        <color theme="1"/>
        <rFont val="Arial"/>
        <family val="2"/>
      </rPr>
      <t xml:space="preserve"> Esta versão foi modificada em 10/02/2021 a partir da retificação no número de vítimas de mortes decorrentes de intervenções policiais na Bahia. Essas modificações têm impacto no total de vítimas do Brasil.</t>
    </r>
  </si>
  <si>
    <r>
      <rPr>
        <b/>
        <sz val="8"/>
        <color theme="1"/>
        <rFont val="Arial"/>
        <family val="2"/>
      </rPr>
      <t>Observação:</t>
    </r>
    <r>
      <rPr>
        <sz val="8"/>
        <color theme="1"/>
        <rFont val="Arial"/>
        <family val="2"/>
      </rPr>
      <t xml:space="preserve"> Esta versão foi modificada em </t>
    </r>
    <r>
      <rPr>
        <b/>
        <sz val="8"/>
        <color theme="1"/>
        <rFont val="Arial"/>
        <family val="2"/>
      </rPr>
      <t xml:space="preserve">10/02/2021 </t>
    </r>
    <r>
      <rPr>
        <sz val="8"/>
        <color theme="1"/>
        <rFont val="Arial"/>
        <family val="2"/>
      </rPr>
      <t xml:space="preserve"> a partir da retificação no número de vítimas de homicídio doloso do sexo feminino na Bahia e em Rondônia e da retificação no número de vítimas de feminicídio na Bahia. Essas modificações têm impacto no total de vítimas do Brasil.</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</si>
  <si>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 número de vítimas de lesão corporal dolosa do sexo feminino na Bahia e em Rondônia. Essas modificações têm impacto no total de vítimas do Brasil.</t>
    </r>
  </si>
  <si>
    <r>
      <rPr>
        <b/>
        <sz val="8"/>
        <color theme="1"/>
        <rFont val="Arial"/>
        <family val="2"/>
      </rPr>
      <t>Observação:</t>
    </r>
    <r>
      <rPr>
        <sz val="8"/>
        <color theme="1"/>
        <rFont val="Arial"/>
        <family val="2"/>
      </rPr>
      <t xml:space="preserve"> Esta versão foi modificada em </t>
    </r>
    <r>
      <rPr>
        <b/>
        <sz val="8"/>
        <color theme="1"/>
        <rFont val="Arial"/>
        <family val="2"/>
      </rPr>
      <t xml:space="preserve">10/02/2021 </t>
    </r>
    <r>
      <rPr>
        <sz val="8"/>
        <color theme="1"/>
        <rFont val="Arial"/>
        <family val="2"/>
      </rPr>
      <t xml:space="preserve"> a partir da retificação no número de registros de ameaça na Bahia e em Rondônia. Essas modificações têm impacto no total de vítimas do Brasil.</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</si>
  <si>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 número de registros de estupro e estupro de vulnerável em Rondônia. Essas modificações têm impacto no total de vítimas do Brasil.</t>
    </r>
  </si>
  <si>
    <r>
      <rPr>
        <b/>
        <sz val="8"/>
        <color theme="1"/>
        <rFont val="Arial"/>
        <family val="2"/>
      </rPr>
      <t>Observação:</t>
    </r>
    <r>
      <rPr>
        <sz val="8"/>
        <color theme="1"/>
        <rFont val="Arial"/>
        <family val="2"/>
      </rPr>
      <t xml:space="preserve"> Esta versão foi modificada em </t>
    </r>
    <r>
      <rPr>
        <b/>
        <sz val="8"/>
        <color theme="1"/>
        <rFont val="Arial"/>
        <family val="2"/>
      </rPr>
      <t xml:space="preserve">10/02/2021 </t>
    </r>
    <r>
      <rPr>
        <sz val="8"/>
        <color theme="1"/>
        <rFont val="Arial"/>
        <family val="2"/>
      </rPr>
      <t>a partir da retificação no número de registros de estupro e estupro de vulnerável de mulheres em Rondônia. Essas modificações têm impacto no total de vítimas do Brasil.</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</si>
  <si>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 número de ocorrências de roubo e furto de veículos na Bahia e em Rondônia. Essas modificações têm impacto no total de registros do Brasil.</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</si>
  <si>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 número de ocorrências de roubo a estabelecimento comercial, roubo a residência, roubo a instituição financeira, roubo de carga e roubo (total) na Bahia e em Rondônia, e da retificação no número de ocorrências de roubo a transeunte na Bahia. Essas modificações têm impacto no total de registros do Brasil.</t>
    </r>
  </si>
  <si>
    <r>
      <rPr>
        <b/>
        <sz val="8"/>
        <color theme="1"/>
        <rFont val="Arial"/>
        <family val="2"/>
      </rPr>
      <t>Observação:</t>
    </r>
    <r>
      <rPr>
        <sz val="8"/>
        <color theme="1"/>
        <rFont val="Arial"/>
        <family val="2"/>
      </rPr>
      <t xml:space="preserve"> Esta versão foi modificada em </t>
    </r>
    <r>
      <rPr>
        <b/>
        <sz val="8"/>
        <color theme="1"/>
        <rFont val="Arial"/>
        <family val="2"/>
      </rPr>
      <t xml:space="preserve">10/02/2021 </t>
    </r>
    <r>
      <rPr>
        <sz val="8"/>
        <color theme="1"/>
        <rFont val="Arial"/>
        <family val="2"/>
      </rPr>
      <t>a partir da retificação no número de ocorrências de tráfico e posse e uso de entorpecentes Bahia e em Rondônia. Essas modificações têm impacto no total de registros do Brasil.</t>
    </r>
  </si>
  <si>
    <r>
      <rPr>
        <b/>
        <sz val="8"/>
        <color theme="1"/>
        <rFont val="Arial"/>
        <family val="2"/>
      </rPr>
      <t>Observação:</t>
    </r>
    <r>
      <rPr>
        <sz val="8"/>
        <color theme="1"/>
        <rFont val="Arial"/>
        <family val="2"/>
      </rPr>
      <t xml:space="preserve"> Esta versão foi modificada em </t>
    </r>
    <r>
      <rPr>
        <b/>
        <sz val="8"/>
        <color theme="1"/>
        <rFont val="Arial"/>
        <family val="2"/>
      </rPr>
      <t xml:space="preserve">10/02/2021 </t>
    </r>
    <r>
      <rPr>
        <sz val="8"/>
        <color theme="1"/>
        <rFont val="Arial"/>
        <family val="2"/>
      </rPr>
      <t xml:space="preserve"> a partir da retificação no número de vítimas de homicídio doloso no Acre. Essas modificações têm impacto no total de homicídios dolosos do Brasil, bem como no total de Mortes Violentas Intencionais do estado e do Brasil.</t>
    </r>
  </si>
  <si>
    <r>
      <rPr>
        <b/>
        <sz val="8"/>
        <color theme="1"/>
        <rFont val="Arial"/>
        <family val="2"/>
      </rPr>
      <t>Observação:</t>
    </r>
    <r>
      <rPr>
        <sz val="8"/>
        <color theme="1"/>
        <rFont val="Arial"/>
        <family val="2"/>
      </rPr>
      <t xml:space="preserve"> Esta versão foi modificada em </t>
    </r>
    <r>
      <rPr>
        <b/>
        <sz val="8"/>
        <color theme="1"/>
        <rFont val="Arial"/>
        <family val="2"/>
      </rPr>
      <t>10/02/2020</t>
    </r>
    <r>
      <rPr>
        <sz val="8"/>
        <color theme="1"/>
        <rFont val="Arial"/>
        <family val="2"/>
      </rPr>
      <t xml:space="preserve"> a partir da retificação no número de vítimas de homicídio doloso no Acre. Essas modificações têm impacto no total de Mortes Violentas Intencionais no estado, na Região Norte e no Brasil nos anos de 2018 e 2019.</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</si>
  <si>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 número de vítimas e de ocorrências de homicídio doloso no Acre. Essas modificações têm impacto no total de ocorrências e de vítimas de homicídio doloso do Brasil.</t>
    </r>
  </si>
  <si>
    <r>
      <rPr>
        <b/>
        <sz val="8"/>
        <color theme="1"/>
        <rFont val="Arial"/>
        <family val="2"/>
      </rPr>
      <t>Observação:</t>
    </r>
    <r>
      <rPr>
        <sz val="8"/>
        <color theme="1"/>
        <rFont val="Arial"/>
        <family val="2"/>
      </rPr>
      <t xml:space="preserve"> Esta versão foi modificada em </t>
    </r>
    <r>
      <rPr>
        <b/>
        <sz val="8"/>
        <color theme="1"/>
        <rFont val="Arial"/>
        <family val="2"/>
      </rPr>
      <t xml:space="preserve">10/02/2021 </t>
    </r>
    <r>
      <rPr>
        <sz val="8"/>
        <color theme="1"/>
        <rFont val="Arial"/>
        <family val="2"/>
      </rPr>
      <t xml:space="preserve">a partir da retificação no Gráfico 6: Vítimas de Mortes Violentas Intencionais, por faixa etária.
</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</si>
  <si>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 Gráfico 11: Faixa etária dos policiais vítimas de CVLI.</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</si>
  <si>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 número de Mortes Violentas Intencionais (MVI) no Acre. Essas modificações têm impacto no total de MVI no estado e no Brasil, bem como na proporçao de Mortes Decorrentes de Intervenções Policiais em relação ao total de Mortes Violentas Intencionais. </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</si>
  <si>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 Gráfico 18: Faixa etária das vítimas de intervenções policiais com resultado morte.</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</si>
  <si>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 número de pessoas desaparecidas e de pessoas localizadas em Alagoas. Essas modificações têm impacto no total de ocorrências do Brasil.</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</si>
  <si>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do total de registros de furto de veículos em Alagoas. Essas modificações têm impacto no total de ocorrências do Brasil, assim como no total de registros de roubo e furto de veículos do estado de Alagoas e do Brasil.</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</si>
  <si>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nos registros de injúria racial e de racismo em Alagoas e de racismo no Paraná. Essas modificações têm impacto no total de ocorrências do Brasil.</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</si>
  <si>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nos registros de lesão corporal dolosa e de estupro contra LGBQI+ em Alagoas e de lesão corporal dolosa, homicídio doloso e estupro contra LGBTQI+ no Paraná. Essas modificações têm impacto no total de ocorrências do Brasil.</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</si>
  <si>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nos registros de mortes a esclarecer em Rondônia. Essas modificações têm impacto no total de ocorrências do Brasil.</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</si>
  <si>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nos registros de suicídio em Rondônia. Essas modificações têm impacto no total de ocorrências do Brasil.</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</si>
  <si>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nos registros de tentativa de homicídio e de lesão corporal dolosa em Alagoas. Essas modificações têm impacto no total de ocorrências do Brasil.</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</si>
  <si>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nos registros de lesão corporal dolosa em contexto de violência doméstica em Alagoas. Essas modificações têm impacto no total de ocorrências do Brasil.</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</si>
  <si>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 número de ameaças registradas em Alagoas. Essas modificações têm impacto no total de ocorrências do Brasil.</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</si>
  <si>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 total de vítimas, no total de vítimas mulheres e no total de tentativas de estupro de Alagoas. Essas modificações têm impacto no total de vítimas do Brasil nas três categorias.</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</si>
  <si>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dos registros de assédio e importunação sexual de Alagoas. Essas modificações têm impacto no total de ocorrências do Brasil.</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</si>
  <si>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nos Gráficos 33, 35 e 36.</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</si>
  <si>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 total de lesões corporais dolosas em contexto de violência doméstica registradas em Maceió. Essas modificações têm impacto no total de ocorrências do Brasil.</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</si>
  <si>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 total de estupros em Maceió. Essas modificações têm impacto no total de ocorrências do Brasil.</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</si>
  <si>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do total de registros de furto de veículos em Maceió. Essas modificações têm impacto no total de ocorrências do Brasil, assim como no total de registros de roubo e furto de veículos de Maceió e do Brasil.</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</si>
  <si>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nos Gráficos 63, 64 e 66.</t>
    </r>
  </si>
  <si>
    <r>
      <rPr>
        <b/>
        <sz val="8"/>
        <color theme="1"/>
        <rFont val="Arial"/>
        <family val="2"/>
      </rPr>
      <t>Observação:</t>
    </r>
    <r>
      <rPr>
        <sz val="8"/>
        <color theme="1"/>
        <rFont val="Arial"/>
        <family val="2"/>
      </rPr>
      <t xml:space="preserve"> Esta versão foi modificada em </t>
    </r>
    <r>
      <rPr>
        <b/>
        <sz val="8"/>
        <color theme="1"/>
        <rFont val="Arial"/>
        <family val="2"/>
      </rPr>
      <t>10/02/2021</t>
    </r>
    <r>
      <rPr>
        <sz val="8"/>
        <color theme="1"/>
        <rFont val="Arial"/>
        <family val="2"/>
      </rPr>
      <t xml:space="preserve"> a partir da retificação nos Gráficos 73, 74, 75 e 76.</t>
    </r>
  </si>
  <si>
    <t>Atualizações: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</si>
</sst>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8" formatCode="&quot;R$&quot;\ #,##0.00;[Red]\-&quot;R$&quot;\ #,##0.00"/>
    <numFmt numFmtId="43" formatCode="_-* #,##0.00_-;\-* #,##0.00_-;_-* &quot;-&quot;??_-;_-@_-"/>
    <numFmt numFmtId="164" formatCode="#,##0.0"/>
    <numFmt numFmtId="165" formatCode="0.0"/>
    <numFmt numFmtId="166" formatCode="_-* #,##0_-;\-* #,##0_-;_-* &quot;-&quot;??_-;_-@_-"/>
    <numFmt numFmtId="167" formatCode="_-* #,##0.0_-;\-* #,##0.0_-;_-* &quot;-&quot;??_-;_-@_-"/>
    <numFmt numFmtId="168" formatCode="0.0%"/>
    <numFmt numFmtId="169" formatCode="_-* #,##0.0_-;\-* #,##0.0_-;_-* &quot;-&quot;??_-;_-@"/>
    <numFmt numFmtId="170" formatCode="_-* #,##0_-;\-* #,##0_-;_-* &quot;-&quot;??_-;_-@"/>
    <numFmt numFmtId="171" formatCode="0.000"/>
    <numFmt numFmtId="172" formatCode="_(* #,##0.00_);_(* \(#,##0.00\);_(* &quot;-&quot;??_);_(@_)"/>
    <numFmt numFmtId="173" formatCode="_-* #,##0.0_-;\-* #,##0.0_-;_-* &quot;-&quot;?_-;_-@_-"/>
    <numFmt numFmtId="174" formatCode="&quot;R$&quot;\ #,##0.00"/>
    <numFmt numFmtId="175" formatCode="&quot;R$&quot;#,##0.00"/>
    <numFmt numFmtId="176" formatCode="&quot;$&quot;#,##0.00"/>
    <numFmt numFmtId="177" formatCode="_(&quot;$&quot;* #,##0.00_);_(&quot;$&quot;* \(#,##0.00\);_(&quot;$&quot;* &quot;-&quot;??_);_(@_)"/>
  </numFmts>
  <fonts count="45">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8"/>
      <color theme="1"/>
      <name val="Arial"/>
      <family val="2"/>
    </font>
    <font>
      <sz val="8"/>
      <color theme="1"/>
      <name val="Arial"/>
      <family val="2"/>
    </font>
    <font>
      <sz val="10"/>
      <name val="Arial"/>
      <family val="2"/>
    </font>
    <font>
      <sz val="8"/>
      <name val="Arial"/>
      <family val="2"/>
    </font>
    <font>
      <vertAlign val="superscript"/>
      <sz val="8"/>
      <name val="Arial"/>
      <family val="2"/>
    </font>
    <font>
      <vertAlign val="superscript"/>
      <sz val="8"/>
      <color theme="1"/>
      <name val="Arial"/>
      <family val="2"/>
    </font>
    <font>
      <b/>
      <sz val="8"/>
      <name val="Arial"/>
      <family val="2"/>
    </font>
    <font>
      <sz val="8"/>
      <color rgb="FF333333"/>
      <name val="Proxima"/>
    </font>
    <font>
      <sz val="11"/>
      <color rgb="FF000000"/>
      <name val="Calibri"/>
      <family val="2"/>
      <charset val="1"/>
    </font>
    <font>
      <b/>
      <sz val="8"/>
      <color rgb="FF000000"/>
      <name val="Arial"/>
      <family val="2"/>
    </font>
    <font>
      <sz val="8"/>
      <color rgb="FF000000"/>
      <name val="Arial"/>
      <family val="2"/>
    </font>
    <font>
      <sz val="8"/>
      <color rgb="FFFF0000"/>
      <name val="Arial"/>
      <family val="2"/>
    </font>
    <font>
      <u/>
      <sz val="11"/>
      <color theme="10"/>
      <name val="Calibri"/>
      <family val="2"/>
      <scheme val="minor"/>
    </font>
    <font>
      <u/>
      <sz val="8"/>
      <color theme="10"/>
      <name val="Arial"/>
      <family val="2"/>
    </font>
    <font>
      <b/>
      <vertAlign val="superscript"/>
      <sz val="8"/>
      <color theme="1"/>
      <name val="Arial"/>
      <family val="2"/>
    </font>
    <font>
      <b/>
      <vertAlign val="superscript"/>
      <sz val="8"/>
      <name val="Arial"/>
      <family val="2"/>
    </font>
    <font>
      <sz val="8"/>
      <color indexed="8"/>
      <name val="Arial"/>
      <family val="2"/>
    </font>
    <font>
      <b/>
      <sz val="8"/>
      <color rgb="FFFF0000"/>
      <name val="Arial"/>
      <family val="2"/>
    </font>
    <font>
      <sz val="11"/>
      <color theme="1"/>
      <name val="Arial"/>
      <family val="2"/>
    </font>
    <font>
      <sz val="11"/>
      <color indexed="8"/>
      <name val="Calibri"/>
      <family val="2"/>
    </font>
    <font>
      <b/>
      <vertAlign val="superscript"/>
      <sz val="8"/>
      <color rgb="FF000000"/>
      <name val="Arial"/>
      <family val="2"/>
    </font>
    <font>
      <vertAlign val="superscript"/>
      <sz val="8"/>
      <color rgb="FF000000"/>
      <name val="Arial"/>
      <family val="2"/>
    </font>
    <font>
      <sz val="8"/>
      <color theme="0"/>
      <name val="Arial"/>
      <family val="2"/>
    </font>
    <font>
      <b/>
      <sz val="8"/>
      <color indexed="8"/>
      <name val="Arial"/>
      <family val="2"/>
    </font>
    <font>
      <sz val="11"/>
      <color theme="1"/>
      <name val="Arial"/>
      <family val="2"/>
    </font>
    <font>
      <strike/>
      <sz val="8"/>
      <color theme="1"/>
      <name val="Arial"/>
      <family val="2"/>
    </font>
    <font>
      <sz val="8"/>
      <color theme="1"/>
      <name val="Calibri"/>
      <family val="2"/>
    </font>
    <font>
      <sz val="11"/>
      <name val="Arial"/>
      <family val="2"/>
    </font>
    <font>
      <sz val="11"/>
      <color theme="1"/>
      <name val="Calibri"/>
      <family val="2"/>
    </font>
    <font>
      <sz val="11"/>
      <name val="Calibri"/>
      <family val="2"/>
    </font>
    <font>
      <sz val="8"/>
      <color theme="1"/>
      <name val="Calibri"/>
      <family val="2"/>
      <scheme val="minor"/>
    </font>
    <font>
      <i/>
      <sz val="8"/>
      <name val="Arial"/>
      <family val="2"/>
    </font>
    <font>
      <sz val="7"/>
      <color theme="1"/>
      <name val="Calibri"/>
      <family val="2"/>
      <scheme val="minor"/>
    </font>
    <font>
      <sz val="9"/>
      <color theme="1"/>
      <name val="Arial"/>
      <family val="2"/>
    </font>
    <font>
      <vertAlign val="superscript"/>
      <sz val="9"/>
      <color theme="1"/>
      <name val="Arial"/>
      <family val="2"/>
    </font>
    <font>
      <b/>
      <sz val="9"/>
      <color theme="1"/>
      <name val="Arial"/>
      <family val="2"/>
    </font>
    <font>
      <sz val="9"/>
      <color theme="1"/>
      <name val="Calibri"/>
      <family val="2"/>
      <scheme val="minor"/>
    </font>
    <font>
      <sz val="11"/>
      <color rgb="FF000000"/>
      <name val="Calibri"/>
      <family val="2"/>
    </font>
    <font>
      <b/>
      <sz val="8"/>
      <color theme="1"/>
      <name val="Calibri"/>
      <family val="2"/>
      <scheme val="minor"/>
    </font>
    <font>
      <b/>
      <u/>
      <sz val="8"/>
      <color theme="10"/>
      <name val="Arial"/>
      <family val="2"/>
    </font>
    <font>
      <sz val="12"/>
      <color theme="1"/>
      <name val="Calibri"/>
      <family val="2"/>
      <scheme val="minor"/>
    </font>
  </fonts>
  <fills count="7">
    <fill>
      <patternFill patternType="none"/>
    </fill>
    <fill>
      <patternFill patternType="gray125"/>
    </fill>
    <fill>
      <patternFill patternType="solid">
        <fgColor theme="6"/>
      </patternFill>
    </fill>
    <fill>
      <patternFill patternType="solid">
        <fgColor theme="7"/>
      </patternFill>
    </fill>
    <fill>
      <patternFill patternType="solid">
        <fgColor theme="9"/>
      </patternFill>
    </fill>
    <fill>
      <patternFill patternType="solid">
        <fgColor theme="4" tint="0.59999389629810485"/>
        <bgColor indexed="64"/>
      </patternFill>
    </fill>
    <fill>
      <patternFill patternType="solid">
        <fgColor theme="0"/>
        <bgColor indexed="64"/>
      </patternFill>
    </fill>
  </fills>
  <borders count="47">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auto="1"/>
      </right>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s>
  <cellStyleXfs count="2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6" fillId="0" borderId="0"/>
    <xf numFmtId="0" fontId="12" fillId="0" borderId="0"/>
    <xf numFmtId="43" fontId="6" fillId="0" borderId="0" applyBorder="0" applyAlignment="0" applyProtection="0"/>
    <xf numFmtId="0" fontId="16" fillId="0" borderId="0" applyNumberFormat="0" applyFill="0" applyBorder="0" applyAlignment="0" applyProtection="0"/>
    <xf numFmtId="0" fontId="6" fillId="0" borderId="0"/>
    <xf numFmtId="0" fontId="6" fillId="0" borderId="0"/>
    <xf numFmtId="0" fontId="23" fillId="0" borderId="0"/>
    <xf numFmtId="0" fontId="28" fillId="0" borderId="0"/>
    <xf numFmtId="43" fontId="22" fillId="0" borderId="0" applyFont="0" applyFill="0" applyBorder="0" applyAlignment="0" applyProtection="0"/>
    <xf numFmtId="0" fontId="33" fillId="0" borderId="0"/>
    <xf numFmtId="0" fontId="33" fillId="0" borderId="0"/>
    <xf numFmtId="0" fontId="23" fillId="0" borderId="0"/>
    <xf numFmtId="43" fontId="1" fillId="0" borderId="0" applyFont="0" applyFill="0" applyBorder="0" applyAlignment="0" applyProtection="0"/>
    <xf numFmtId="0" fontId="6" fillId="0" borderId="0"/>
    <xf numFmtId="0" fontId="6" fillId="0" borderId="0"/>
    <xf numFmtId="0" fontId="22" fillId="0" borderId="0"/>
    <xf numFmtId="0" fontId="6" fillId="0" borderId="0"/>
    <xf numFmtId="0" fontId="6" fillId="0" borderId="0"/>
    <xf numFmtId="0" fontId="1" fillId="0" borderId="0"/>
    <xf numFmtId="0" fontId="6" fillId="0" borderId="0"/>
    <xf numFmtId="0" fontId="44" fillId="0" borderId="0"/>
    <xf numFmtId="9" fontId="44" fillId="0" borderId="0" applyFont="0" applyFill="0" applyBorder="0" applyAlignment="0" applyProtection="0"/>
  </cellStyleXfs>
  <cellXfs count="1632">
    <xf numFmtId="0" fontId="0" fillId="0" borderId="0" xfId="0"/>
    <xf numFmtId="0" fontId="4" fillId="0" borderId="0" xfId="0" applyFont="1"/>
    <xf numFmtId="0" fontId="5" fillId="0" borderId="0" xfId="0" applyFont="1"/>
    <xf numFmtId="0" fontId="7" fillId="0" borderId="0" xfId="6" applyFont="1" applyAlignment="1">
      <alignment vertical="center"/>
    </xf>
    <xf numFmtId="0" fontId="4" fillId="0" borderId="2" xfId="0" applyFont="1" applyBorder="1" applyAlignment="1">
      <alignment horizontal="center" vertical="center" wrapText="1"/>
    </xf>
    <xf numFmtId="0" fontId="4" fillId="0" borderId="4" xfId="0" applyFont="1" applyBorder="1" applyAlignment="1">
      <alignment horizontal="center"/>
    </xf>
    <xf numFmtId="3" fontId="4" fillId="0" borderId="4" xfId="0" applyNumberFormat="1" applyFont="1" applyBorder="1"/>
    <xf numFmtId="164" fontId="4" fillId="0" borderId="4" xfId="0" applyNumberFormat="1" applyFont="1" applyBorder="1"/>
    <xf numFmtId="0" fontId="5" fillId="0" borderId="0" xfId="0" applyFont="1" applyBorder="1"/>
    <xf numFmtId="3" fontId="5" fillId="0" borderId="0" xfId="0" applyNumberFormat="1" applyFont="1"/>
    <xf numFmtId="164" fontId="5" fillId="0" borderId="0" xfId="0" applyNumberFormat="1" applyFont="1"/>
    <xf numFmtId="0" fontId="5" fillId="0" borderId="5" xfId="0" applyFont="1" applyFill="1" applyBorder="1"/>
    <xf numFmtId="3" fontId="5" fillId="0" borderId="5" xfId="0" applyNumberFormat="1" applyFont="1" applyFill="1" applyBorder="1" applyAlignment="1">
      <alignment horizontal="right"/>
    </xf>
    <xf numFmtId="3" fontId="5" fillId="0" borderId="5" xfId="0" applyNumberFormat="1" applyFont="1" applyFill="1" applyBorder="1"/>
    <xf numFmtId="164" fontId="5" fillId="0" borderId="5" xfId="0" applyNumberFormat="1" applyFont="1" applyBorder="1"/>
    <xf numFmtId="0" fontId="5" fillId="0" borderId="0" xfId="0" applyFont="1" applyFill="1" applyBorder="1"/>
    <xf numFmtId="3" fontId="5" fillId="0" borderId="0" xfId="0" applyNumberFormat="1" applyFont="1" applyFill="1" applyBorder="1" applyAlignment="1">
      <alignment horizontal="right"/>
    </xf>
    <xf numFmtId="3" fontId="5" fillId="0" borderId="0" xfId="0" applyNumberFormat="1" applyFont="1" applyFill="1" applyBorder="1"/>
    <xf numFmtId="164" fontId="5" fillId="0" borderId="0" xfId="0" applyNumberFormat="1" applyFont="1" applyBorder="1"/>
    <xf numFmtId="0" fontId="5" fillId="0" borderId="6" xfId="0" applyFont="1" applyFill="1" applyBorder="1"/>
    <xf numFmtId="3" fontId="5" fillId="0" borderId="6" xfId="0" applyNumberFormat="1" applyFont="1" applyFill="1" applyBorder="1" applyAlignment="1">
      <alignment horizontal="right"/>
    </xf>
    <xf numFmtId="3" fontId="5" fillId="0" borderId="6" xfId="0" applyNumberFormat="1" applyFont="1" applyFill="1" applyBorder="1"/>
    <xf numFmtId="164" fontId="5" fillId="0" borderId="6" xfId="0" applyNumberFormat="1" applyFont="1" applyBorder="1"/>
    <xf numFmtId="0" fontId="5" fillId="0" borderId="0" xfId="6" applyFont="1" applyAlignment="1">
      <alignment horizontal="left" vertical="center"/>
    </xf>
    <xf numFmtId="0" fontId="7" fillId="0" borderId="0" xfId="0" applyFont="1" applyAlignment="1">
      <alignment vertical="center"/>
    </xf>
    <xf numFmtId="0" fontId="5" fillId="0" borderId="0" xfId="0" applyFont="1" applyFill="1"/>
    <xf numFmtId="0" fontId="5" fillId="0" borderId="0" xfId="0" applyFont="1" applyAlignment="1">
      <alignment vertical="center"/>
    </xf>
    <xf numFmtId="165" fontId="4" fillId="0" borderId="4" xfId="0" applyNumberFormat="1" applyFont="1" applyBorder="1"/>
    <xf numFmtId="165" fontId="5" fillId="0" borderId="0" xfId="0" applyNumberFormat="1" applyFont="1"/>
    <xf numFmtId="165" fontId="5" fillId="0" borderId="5" xfId="0" applyNumberFormat="1" applyFont="1" applyBorder="1"/>
    <xf numFmtId="165" fontId="5" fillId="0" borderId="0" xfId="0" applyNumberFormat="1" applyFont="1" applyBorder="1"/>
    <xf numFmtId="165" fontId="5" fillId="0" borderId="6" xfId="0" applyNumberFormat="1" applyFont="1" applyBorder="1"/>
    <xf numFmtId="0" fontId="5" fillId="0" borderId="5" xfId="0" applyFont="1" applyBorder="1"/>
    <xf numFmtId="0" fontId="5" fillId="0" borderId="6" xfId="0" applyFont="1" applyBorder="1"/>
    <xf numFmtId="0" fontId="11" fillId="0" borderId="0" xfId="0" applyFont="1" applyFill="1" applyBorder="1" applyAlignment="1">
      <alignment vertical="top" wrapText="1"/>
    </xf>
    <xf numFmtId="165" fontId="5" fillId="0" borderId="0" xfId="0" applyNumberFormat="1" applyFont="1" applyBorder="1" applyAlignment="1">
      <alignment horizontal="right"/>
    </xf>
    <xf numFmtId="0" fontId="5" fillId="0" borderId="0" xfId="0" applyFont="1" applyFill="1" applyBorder="1" applyAlignment="1">
      <alignment horizontal="right"/>
    </xf>
    <xf numFmtId="165" fontId="5" fillId="0" borderId="6" xfId="0" applyNumberFormat="1" applyFont="1" applyBorder="1" applyAlignment="1">
      <alignment horizontal="right"/>
    </xf>
    <xf numFmtId="0" fontId="5" fillId="0" borderId="6" xfId="0" applyFont="1" applyFill="1" applyBorder="1" applyAlignment="1">
      <alignment horizontal="right"/>
    </xf>
    <xf numFmtId="0" fontId="4" fillId="0" borderId="0" xfId="0" applyFont="1" applyFill="1"/>
    <xf numFmtId="0" fontId="7" fillId="0" borderId="0" xfId="6" applyFont="1" applyFill="1" applyAlignment="1">
      <alignment vertical="center"/>
    </xf>
    <xf numFmtId="165" fontId="5" fillId="0" borderId="0" xfId="0" applyNumberFormat="1" applyFont="1" applyFill="1"/>
    <xf numFmtId="0" fontId="4" fillId="0" borderId="0" xfId="0" applyFont="1" applyFill="1" applyAlignment="1">
      <alignment horizontal="center" vertical="center"/>
    </xf>
    <xf numFmtId="0" fontId="4" fillId="0" borderId="0" xfId="0" applyFont="1" applyFill="1" applyAlignment="1">
      <alignment horizontal="center" vertical="center" wrapText="1"/>
    </xf>
    <xf numFmtId="0" fontId="4" fillId="0" borderId="2" xfId="0" applyFont="1" applyFill="1" applyBorder="1" applyAlignment="1">
      <alignment horizontal="center" vertical="center" wrapText="1"/>
    </xf>
    <xf numFmtId="0" fontId="4" fillId="0" borderId="4" xfId="0" applyFont="1" applyFill="1" applyBorder="1" applyAlignment="1">
      <alignment horizontal="center"/>
    </xf>
    <xf numFmtId="3" fontId="4" fillId="0" borderId="4" xfId="0" applyNumberFormat="1" applyFont="1" applyFill="1" applyBorder="1"/>
    <xf numFmtId="165" fontId="4" fillId="0" borderId="4" xfId="0" applyNumberFormat="1" applyFont="1" applyFill="1" applyBorder="1"/>
    <xf numFmtId="3" fontId="5" fillId="0" borderId="0" xfId="0" applyNumberFormat="1" applyFont="1" applyFill="1"/>
    <xf numFmtId="165" fontId="5" fillId="0" borderId="0" xfId="0" applyNumberFormat="1" applyFont="1" applyFill="1" applyBorder="1"/>
    <xf numFmtId="165" fontId="5" fillId="0" borderId="5" xfId="0" applyNumberFormat="1" applyFont="1" applyFill="1" applyBorder="1"/>
    <xf numFmtId="165" fontId="5" fillId="0" borderId="0" xfId="0" applyNumberFormat="1" applyFont="1" applyFill="1" applyAlignment="1">
      <alignment horizontal="right"/>
    </xf>
    <xf numFmtId="165" fontId="5" fillId="0" borderId="6" xfId="0" applyNumberFormat="1" applyFont="1" applyFill="1" applyBorder="1"/>
    <xf numFmtId="0" fontId="4" fillId="0" borderId="0" xfId="0" applyFont="1" applyAlignment="1">
      <alignment vertical="center"/>
    </xf>
    <xf numFmtId="0" fontId="4" fillId="0" borderId="4" xfId="0" applyFont="1" applyBorder="1" applyAlignment="1">
      <alignment horizontal="center" vertical="center"/>
    </xf>
    <xf numFmtId="165" fontId="4" fillId="0" borderId="4" xfId="0" applyNumberFormat="1" applyFont="1" applyBorder="1" applyAlignment="1">
      <alignment vertical="center"/>
    </xf>
    <xf numFmtId="0" fontId="5" fillId="0" borderId="0" xfId="0" applyFont="1" applyBorder="1" applyAlignment="1">
      <alignment vertical="center"/>
    </xf>
    <xf numFmtId="166" fontId="5" fillId="0" borderId="0" xfId="1" applyNumberFormat="1" applyFont="1" applyAlignment="1">
      <alignment vertical="center"/>
    </xf>
    <xf numFmtId="165" fontId="5" fillId="0" borderId="0" xfId="0" applyNumberFormat="1" applyFont="1" applyAlignment="1">
      <alignment vertical="center"/>
    </xf>
    <xf numFmtId="0" fontId="5" fillId="0" borderId="5" xfId="0" applyFont="1" applyBorder="1" applyAlignment="1">
      <alignment vertical="center"/>
    </xf>
    <xf numFmtId="166" fontId="5" fillId="0" borderId="5" xfId="1" applyNumberFormat="1" applyFont="1" applyBorder="1" applyAlignment="1">
      <alignment vertical="center"/>
    </xf>
    <xf numFmtId="165" fontId="5" fillId="0" borderId="5" xfId="0" applyNumberFormat="1" applyFont="1" applyBorder="1" applyAlignment="1">
      <alignment vertical="center"/>
    </xf>
    <xf numFmtId="166" fontId="5" fillId="0" borderId="0" xfId="1" applyNumberFormat="1" applyFont="1" applyBorder="1" applyAlignment="1">
      <alignment horizontal="right" vertical="center"/>
    </xf>
    <xf numFmtId="165" fontId="5" fillId="0" borderId="0" xfId="0" applyNumberFormat="1" applyFont="1" applyBorder="1" applyAlignment="1">
      <alignment horizontal="right" vertical="center"/>
    </xf>
    <xf numFmtId="166" fontId="5" fillId="0" borderId="0" xfId="1" applyNumberFormat="1" applyFont="1" applyBorder="1" applyAlignment="1">
      <alignment vertical="center"/>
    </xf>
    <xf numFmtId="165" fontId="5" fillId="0" borderId="0" xfId="0" applyNumberFormat="1" applyFont="1" applyBorder="1" applyAlignment="1">
      <alignment vertical="center"/>
    </xf>
    <xf numFmtId="0" fontId="5" fillId="0" borderId="0" xfId="0" applyFont="1" applyFill="1" applyBorder="1" applyAlignment="1">
      <alignment vertical="center"/>
    </xf>
    <xf numFmtId="166" fontId="5" fillId="0" borderId="0" xfId="1" applyNumberFormat="1" applyFont="1" applyFill="1" applyBorder="1" applyAlignment="1">
      <alignment vertical="center"/>
    </xf>
    <xf numFmtId="165" fontId="5" fillId="0" borderId="0" xfId="0" applyNumberFormat="1" applyFont="1" applyFill="1" applyBorder="1" applyAlignment="1">
      <alignment vertical="center"/>
    </xf>
    <xf numFmtId="0" fontId="5" fillId="0" borderId="6" xfId="0" applyFont="1" applyBorder="1" applyAlignment="1">
      <alignment vertical="center"/>
    </xf>
    <xf numFmtId="166" fontId="5" fillId="0" borderId="6" xfId="1" applyNumberFormat="1" applyFont="1" applyBorder="1" applyAlignment="1">
      <alignment vertical="center"/>
    </xf>
    <xf numFmtId="165" fontId="5" fillId="0" borderId="6" xfId="0" applyNumberFormat="1" applyFont="1" applyBorder="1" applyAlignment="1">
      <alignment vertical="center"/>
    </xf>
    <xf numFmtId="3" fontId="5" fillId="0" borderId="0" xfId="0" applyNumberFormat="1" applyFont="1" applyBorder="1" applyAlignment="1">
      <alignment vertical="center"/>
    </xf>
    <xf numFmtId="165" fontId="4" fillId="0" borderId="5" xfId="0" applyNumberFormat="1" applyFont="1" applyBorder="1" applyAlignment="1">
      <alignment vertical="center"/>
    </xf>
    <xf numFmtId="3" fontId="5" fillId="0" borderId="5" xfId="0" applyNumberFormat="1" applyFont="1" applyFill="1" applyBorder="1" applyAlignment="1">
      <alignment horizontal="right" vertical="center"/>
    </xf>
    <xf numFmtId="3" fontId="5" fillId="0" borderId="0" xfId="0" applyNumberFormat="1" applyFont="1" applyFill="1" applyBorder="1" applyAlignment="1">
      <alignment horizontal="right" vertical="center"/>
    </xf>
    <xf numFmtId="3" fontId="5" fillId="0" borderId="6" xfId="0" applyNumberFormat="1" applyFont="1" applyBorder="1" applyAlignment="1">
      <alignment vertical="center"/>
    </xf>
    <xf numFmtId="0" fontId="4" fillId="0" borderId="0" xfId="0" applyFont="1" applyFill="1" applyAlignment="1">
      <alignment vertical="center"/>
    </xf>
    <xf numFmtId="0" fontId="5" fillId="0" borderId="0" xfId="0" applyFont="1" applyFill="1" applyAlignment="1">
      <alignment vertical="center"/>
    </xf>
    <xf numFmtId="0" fontId="0" fillId="0" borderId="0" xfId="0" applyFill="1" applyAlignment="1">
      <alignment vertical="center"/>
    </xf>
    <xf numFmtId="0" fontId="4" fillId="0" borderId="4" xfId="0" applyFont="1" applyFill="1" applyBorder="1" applyAlignment="1">
      <alignment horizontal="center" vertical="center"/>
    </xf>
    <xf numFmtId="3" fontId="4" fillId="0" borderId="4" xfId="0" applyNumberFormat="1" applyFont="1" applyFill="1" applyBorder="1" applyAlignment="1">
      <alignment vertical="center"/>
    </xf>
    <xf numFmtId="165" fontId="4" fillId="0" borderId="4" xfId="0" applyNumberFormat="1" applyFont="1" applyFill="1" applyBorder="1" applyAlignment="1">
      <alignment vertical="center"/>
    </xf>
    <xf numFmtId="3" fontId="0" fillId="0" borderId="0" xfId="0" applyNumberFormat="1" applyFill="1" applyAlignment="1">
      <alignment vertical="center"/>
    </xf>
    <xf numFmtId="3" fontId="5" fillId="0" borderId="0" xfId="0" applyNumberFormat="1" applyFont="1" applyFill="1" applyBorder="1" applyAlignment="1">
      <alignment vertical="center"/>
    </xf>
    <xf numFmtId="0" fontId="5" fillId="0" borderId="5" xfId="0" applyFont="1" applyFill="1" applyBorder="1" applyAlignment="1">
      <alignment vertical="center"/>
    </xf>
    <xf numFmtId="165" fontId="5" fillId="0" borderId="5" xfId="0" applyNumberFormat="1" applyFont="1" applyFill="1" applyBorder="1" applyAlignment="1">
      <alignment horizontal="right" vertical="center"/>
    </xf>
    <xf numFmtId="165" fontId="5" fillId="0" borderId="0" xfId="0" applyNumberFormat="1" applyFont="1" applyFill="1" applyBorder="1" applyAlignment="1">
      <alignment horizontal="right" vertical="center"/>
    </xf>
    <xf numFmtId="0" fontId="5" fillId="0" borderId="6" xfId="0" applyFont="1" applyFill="1" applyBorder="1" applyAlignment="1">
      <alignment vertical="center"/>
    </xf>
    <xf numFmtId="3" fontId="5" fillId="0" borderId="6" xfId="0" applyNumberFormat="1" applyFont="1" applyFill="1" applyBorder="1" applyAlignment="1">
      <alignment horizontal="right" vertical="center"/>
    </xf>
    <xf numFmtId="165" fontId="5" fillId="0" borderId="6" xfId="0" applyNumberFormat="1" applyFont="1" applyFill="1" applyBorder="1" applyAlignment="1">
      <alignment horizontal="right" vertical="center"/>
    </xf>
    <xf numFmtId="1" fontId="5" fillId="0" borderId="0" xfId="0" applyNumberFormat="1" applyFont="1" applyFill="1" applyBorder="1" applyAlignment="1">
      <alignment vertical="center"/>
    </xf>
    <xf numFmtId="1" fontId="5" fillId="0" borderId="5" xfId="0" applyNumberFormat="1" applyFont="1" applyFill="1" applyBorder="1" applyAlignment="1">
      <alignment horizontal="right" vertical="center"/>
    </xf>
    <xf numFmtId="0" fontId="5" fillId="0" borderId="5" xfId="0" applyFont="1" applyFill="1" applyBorder="1" applyAlignment="1">
      <alignment horizontal="right" vertical="center"/>
    </xf>
    <xf numFmtId="1" fontId="5" fillId="0" borderId="0" xfId="0" applyNumberFormat="1" applyFont="1" applyFill="1" applyBorder="1" applyAlignment="1">
      <alignment horizontal="right" vertical="center"/>
    </xf>
    <xf numFmtId="0" fontId="5" fillId="0" borderId="0" xfId="0" applyFont="1" applyFill="1" applyAlignment="1">
      <alignment horizontal="right" vertical="center"/>
    </xf>
    <xf numFmtId="3" fontId="5" fillId="0" borderId="0" xfId="0" applyNumberFormat="1" applyFont="1" applyFill="1" applyAlignment="1">
      <alignment horizontal="right" vertical="center"/>
    </xf>
    <xf numFmtId="166" fontId="5" fillId="0" borderId="0" xfId="1" applyNumberFormat="1" applyFont="1" applyFill="1" applyBorder="1" applyAlignment="1">
      <alignment horizontal="right" vertical="center"/>
    </xf>
    <xf numFmtId="166" fontId="5" fillId="0" borderId="0" xfId="1" applyNumberFormat="1" applyFont="1" applyFill="1" applyAlignment="1">
      <alignment horizontal="right" vertical="center"/>
    </xf>
    <xf numFmtId="1" fontId="5" fillId="0" borderId="6" xfId="0" applyNumberFormat="1" applyFont="1" applyFill="1" applyBorder="1" applyAlignment="1">
      <alignment horizontal="right" vertical="center"/>
    </xf>
    <xf numFmtId="0" fontId="5" fillId="0" borderId="6" xfId="0" applyFont="1" applyFill="1" applyBorder="1" applyAlignment="1">
      <alignment horizontal="right" vertical="center"/>
    </xf>
    <xf numFmtId="0" fontId="5" fillId="0" borderId="0" xfId="0" applyFont="1" applyAlignment="1">
      <alignment horizontal="right" vertical="center"/>
    </xf>
    <xf numFmtId="0" fontId="0" fillId="0" borderId="0" xfId="0" applyAlignment="1">
      <alignment vertical="center"/>
    </xf>
    <xf numFmtId="3" fontId="4" fillId="0" borderId="4" xfId="0" applyNumberFormat="1" applyFont="1" applyBorder="1" applyAlignment="1">
      <alignment horizontal="right" vertical="center"/>
    </xf>
    <xf numFmtId="3" fontId="4" fillId="0" borderId="4" xfId="0" applyNumberFormat="1" applyFont="1" applyBorder="1" applyAlignment="1">
      <alignment vertical="center"/>
    </xf>
    <xf numFmtId="165" fontId="4" fillId="0" borderId="4" xfId="0" applyNumberFormat="1" applyFont="1" applyBorder="1" applyAlignment="1">
      <alignment horizontal="right" vertical="center"/>
    </xf>
    <xf numFmtId="3" fontId="5" fillId="0" borderId="0" xfId="0" applyNumberFormat="1" applyFont="1" applyAlignment="1">
      <alignment horizontal="right" vertical="center"/>
    </xf>
    <xf numFmtId="165" fontId="5" fillId="0" borderId="0" xfId="0" applyNumberFormat="1" applyFont="1" applyAlignment="1">
      <alignment horizontal="right" vertical="center"/>
    </xf>
    <xf numFmtId="165" fontId="5" fillId="0" borderId="5" xfId="0" applyNumberFormat="1" applyFont="1" applyBorder="1" applyAlignment="1">
      <alignment horizontal="right" vertical="center"/>
    </xf>
    <xf numFmtId="3" fontId="5" fillId="0" borderId="6" xfId="0" applyNumberFormat="1" applyFont="1" applyBorder="1" applyAlignment="1">
      <alignment horizontal="right" vertical="center"/>
    </xf>
    <xf numFmtId="165" fontId="5" fillId="0" borderId="6" xfId="0" applyNumberFormat="1" applyFont="1" applyBorder="1" applyAlignment="1">
      <alignment horizontal="right" vertical="center"/>
    </xf>
    <xf numFmtId="0" fontId="0" fillId="0" borderId="0" xfId="0" applyAlignment="1">
      <alignment horizontal="right" vertical="center"/>
    </xf>
    <xf numFmtId="165" fontId="5" fillId="0" borderId="0" xfId="0" applyNumberFormat="1" applyFont="1" applyFill="1" applyBorder="1" applyAlignment="1">
      <alignment horizontal="right"/>
    </xf>
    <xf numFmtId="164" fontId="5" fillId="0" borderId="6" xfId="0" applyNumberFormat="1" applyFont="1" applyFill="1" applyBorder="1" applyAlignment="1">
      <alignment horizontal="right"/>
    </xf>
    <xf numFmtId="165" fontId="5" fillId="0" borderId="6" xfId="0" applyNumberFormat="1" applyFont="1" applyFill="1" applyBorder="1" applyAlignment="1">
      <alignment horizontal="right"/>
    </xf>
    <xf numFmtId="0" fontId="4" fillId="0" borderId="4" xfId="0" applyFont="1" applyBorder="1"/>
    <xf numFmtId="3" fontId="5" fillId="0" borderId="0" xfId="0" applyNumberFormat="1" applyFont="1" applyBorder="1"/>
    <xf numFmtId="165" fontId="5" fillId="0" borderId="5" xfId="0" applyNumberFormat="1" applyFont="1" applyFill="1" applyBorder="1" applyAlignment="1">
      <alignment horizontal="right"/>
    </xf>
    <xf numFmtId="164" fontId="5" fillId="0" borderId="0" xfId="0" applyNumberFormat="1" applyFont="1" applyFill="1" applyBorder="1" applyAlignment="1">
      <alignment horizontal="right"/>
    </xf>
    <xf numFmtId="1" fontId="5" fillId="0" borderId="0" xfId="0" applyNumberFormat="1" applyFont="1" applyFill="1" applyBorder="1" applyAlignment="1">
      <alignment horizontal="right"/>
    </xf>
    <xf numFmtId="0" fontId="5" fillId="0" borderId="0" xfId="0" applyFont="1" applyFill="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wrapText="1"/>
    </xf>
    <xf numFmtId="3" fontId="5" fillId="0" borderId="5" xfId="0" applyNumberFormat="1" applyFont="1" applyFill="1" applyBorder="1" applyAlignment="1">
      <alignment horizontal="left" vertical="center"/>
    </xf>
    <xf numFmtId="3" fontId="5"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5" fillId="0" borderId="0" xfId="0" applyNumberFormat="1" applyFont="1" applyFill="1" applyBorder="1" applyAlignment="1">
      <alignment horizontal="right" vertical="center"/>
    </xf>
    <xf numFmtId="3" fontId="5" fillId="0" borderId="6" xfId="0" applyNumberFormat="1" applyFont="1" applyFill="1" applyBorder="1" applyAlignment="1">
      <alignment horizontal="left" vertical="center"/>
    </xf>
    <xf numFmtId="4" fontId="5" fillId="0" borderId="6" xfId="0" applyNumberFormat="1" applyFont="1" applyFill="1" applyBorder="1" applyAlignment="1">
      <alignment horizontal="right" vertical="center"/>
    </xf>
    <xf numFmtId="0" fontId="5" fillId="0" borderId="6" xfId="0" applyNumberFormat="1" applyFont="1" applyFill="1" applyBorder="1" applyAlignment="1">
      <alignment horizontal="right" vertical="center"/>
    </xf>
    <xf numFmtId="4" fontId="5" fillId="0" borderId="0" xfId="0" applyNumberFormat="1" applyFont="1" applyFill="1" applyBorder="1" applyAlignment="1">
      <alignment horizontal="right" vertical="center"/>
    </xf>
    <xf numFmtId="0" fontId="5" fillId="0" borderId="0" xfId="0" applyFont="1" applyFill="1" applyAlignment="1">
      <alignment horizontal="center"/>
    </xf>
    <xf numFmtId="0" fontId="13" fillId="0" borderId="0" xfId="7" applyFont="1" applyFill="1" applyAlignment="1">
      <alignment vertical="center"/>
    </xf>
    <xf numFmtId="0" fontId="14" fillId="0" borderId="0" xfId="7" applyFont="1" applyFill="1" applyAlignment="1">
      <alignment vertical="center"/>
    </xf>
    <xf numFmtId="0" fontId="4" fillId="0" borderId="2" xfId="7" applyFont="1" applyFill="1" applyBorder="1" applyAlignment="1">
      <alignment horizontal="center" vertical="center" wrapText="1"/>
    </xf>
    <xf numFmtId="0" fontId="4" fillId="0" borderId="0" xfId="7" applyFont="1" applyFill="1" applyBorder="1" applyAlignment="1">
      <alignment horizontal="center" vertical="center" wrapText="1"/>
    </xf>
    <xf numFmtId="0" fontId="14" fillId="0" borderId="5" xfId="7" applyFont="1" applyFill="1" applyBorder="1" applyAlignment="1">
      <alignment vertical="center"/>
    </xf>
    <xf numFmtId="166" fontId="7" fillId="0" borderId="5" xfId="8" applyNumberFormat="1" applyFont="1" applyBorder="1" applyAlignment="1">
      <alignment horizontal="right" vertical="center"/>
    </xf>
    <xf numFmtId="165" fontId="7" fillId="0" borderId="5" xfId="8" applyNumberFormat="1" applyFont="1" applyBorder="1" applyAlignment="1">
      <alignment horizontal="right" vertical="center"/>
    </xf>
    <xf numFmtId="1" fontId="7" fillId="0" borderId="5" xfId="8" applyNumberFormat="1" applyFont="1" applyBorder="1" applyAlignment="1">
      <alignment horizontal="right" vertical="center"/>
    </xf>
    <xf numFmtId="165" fontId="7" fillId="0" borderId="5" xfId="8" applyNumberFormat="1" applyFont="1" applyBorder="1" applyAlignment="1">
      <alignment vertical="center"/>
    </xf>
    <xf numFmtId="0" fontId="14" fillId="0" borderId="0" xfId="7" applyFont="1" applyFill="1" applyBorder="1" applyAlignment="1">
      <alignment vertical="center"/>
    </xf>
    <xf numFmtId="166" fontId="7" fillId="0" borderId="0" xfId="8" applyNumberFormat="1" applyFont="1" applyBorder="1" applyAlignment="1">
      <alignment horizontal="right" vertical="center"/>
    </xf>
    <xf numFmtId="165" fontId="7" fillId="0" borderId="0" xfId="8" applyNumberFormat="1" applyFont="1" applyBorder="1" applyAlignment="1">
      <alignment horizontal="right" vertical="center"/>
    </xf>
    <xf numFmtId="1" fontId="7" fillId="0" borderId="0" xfId="8" applyNumberFormat="1" applyFont="1" applyBorder="1" applyAlignment="1">
      <alignment horizontal="right" vertical="center"/>
    </xf>
    <xf numFmtId="165" fontId="7" fillId="0" borderId="0" xfId="8" applyNumberFormat="1" applyFont="1" applyBorder="1" applyAlignment="1">
      <alignment vertical="center"/>
    </xf>
    <xf numFmtId="167" fontId="7" fillId="0" borderId="0" xfId="1" applyNumberFormat="1" applyFont="1" applyBorder="1" applyAlignment="1">
      <alignment horizontal="right" vertical="center"/>
    </xf>
    <xf numFmtId="0" fontId="7" fillId="0" borderId="0" xfId="8" applyNumberFormat="1" applyFont="1" applyBorder="1" applyAlignment="1">
      <alignment horizontal="right" vertical="center"/>
    </xf>
    <xf numFmtId="0" fontId="14" fillId="0" borderId="6" xfId="7" applyFont="1" applyFill="1" applyBorder="1" applyAlignment="1">
      <alignment vertical="center"/>
    </xf>
    <xf numFmtId="166" fontId="7" fillId="0" borderId="6" xfId="8" applyNumberFormat="1" applyFont="1" applyBorder="1" applyAlignment="1">
      <alignment horizontal="right" vertical="center"/>
    </xf>
    <xf numFmtId="2" fontId="7" fillId="0" borderId="6" xfId="8" applyNumberFormat="1" applyFont="1" applyBorder="1" applyAlignment="1">
      <alignment horizontal="right" vertical="center"/>
    </xf>
    <xf numFmtId="165" fontId="7" fillId="0" borderId="6" xfId="8" applyNumberFormat="1" applyFont="1" applyBorder="1" applyAlignment="1">
      <alignment horizontal="right" vertical="center"/>
    </xf>
    <xf numFmtId="1" fontId="7" fillId="0" borderId="6" xfId="8" applyNumberFormat="1" applyFont="1" applyBorder="1" applyAlignment="1">
      <alignment horizontal="right" vertical="center"/>
    </xf>
    <xf numFmtId="0" fontId="10" fillId="0" borderId="0" xfId="6" applyFont="1" applyAlignment="1">
      <alignment vertical="center"/>
    </xf>
    <xf numFmtId="0" fontId="15" fillId="0" borderId="0" xfId="0" applyFont="1" applyAlignment="1">
      <alignment vertical="center"/>
    </xf>
    <xf numFmtId="0" fontId="17" fillId="0" borderId="0" xfId="9" applyFont="1" applyFill="1" applyAlignment="1">
      <alignment horizontal="right" vertical="center"/>
    </xf>
    <xf numFmtId="3" fontId="5" fillId="0" borderId="0" xfId="0" applyNumberFormat="1" applyFont="1" applyAlignment="1">
      <alignment vertical="center"/>
    </xf>
    <xf numFmtId="3" fontId="5" fillId="0" borderId="0" xfId="0" applyNumberFormat="1" applyFont="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center" vertical="center" wrapText="1"/>
    </xf>
    <xf numFmtId="0" fontId="4" fillId="0" borderId="5" xfId="0" applyFont="1" applyBorder="1" applyAlignment="1">
      <alignment vertical="center"/>
    </xf>
    <xf numFmtId="0" fontId="4" fillId="0" borderId="5" xfId="0" applyFont="1" applyBorder="1" applyAlignment="1">
      <alignment horizontal="center" vertical="center" wrapText="1"/>
    </xf>
    <xf numFmtId="165" fontId="4" fillId="0" borderId="4" xfId="2" applyNumberFormat="1" applyFont="1" applyFill="1" applyBorder="1" applyAlignment="1">
      <alignment horizontal="right" vertical="center"/>
    </xf>
    <xf numFmtId="3" fontId="5" fillId="0" borderId="0" xfId="0" applyNumberFormat="1" applyFont="1" applyBorder="1" applyAlignment="1">
      <alignment horizontal="right" vertical="center"/>
    </xf>
    <xf numFmtId="3" fontId="7" fillId="0" borderId="0" xfId="6" applyNumberFormat="1" applyFont="1" applyBorder="1" applyAlignment="1">
      <alignment horizontal="right" vertical="center" wrapText="1"/>
    </xf>
    <xf numFmtId="164" fontId="5" fillId="0" borderId="0" xfId="0" applyNumberFormat="1" applyFont="1" applyBorder="1" applyAlignment="1">
      <alignment horizontal="right" vertical="center"/>
    </xf>
    <xf numFmtId="165" fontId="5" fillId="0" borderId="0" xfId="2" applyNumberFormat="1" applyFont="1" applyFill="1" applyBorder="1" applyAlignment="1">
      <alignment horizontal="right" vertical="center"/>
    </xf>
    <xf numFmtId="164" fontId="5" fillId="0" borderId="5" xfId="0" applyNumberFormat="1" applyFont="1" applyFill="1" applyBorder="1" applyAlignment="1">
      <alignment horizontal="right" vertical="center"/>
    </xf>
    <xf numFmtId="165" fontId="5" fillId="0" borderId="5" xfId="2" applyNumberFormat="1" applyFont="1" applyFill="1" applyBorder="1" applyAlignment="1">
      <alignment horizontal="right" vertical="center"/>
    </xf>
    <xf numFmtId="164" fontId="5" fillId="0" borderId="0" xfId="0" applyNumberFormat="1" applyFont="1" applyFill="1" applyBorder="1" applyAlignment="1">
      <alignment horizontal="right" vertical="center"/>
    </xf>
    <xf numFmtId="164" fontId="5" fillId="0" borderId="6" xfId="0" applyNumberFormat="1" applyFont="1" applyFill="1" applyBorder="1" applyAlignment="1">
      <alignment horizontal="right" vertical="center"/>
    </xf>
    <xf numFmtId="165" fontId="5" fillId="0" borderId="6" xfId="2" applyNumberFormat="1" applyFont="1" applyFill="1" applyBorder="1" applyAlignment="1">
      <alignment horizontal="right" vertical="center"/>
    </xf>
    <xf numFmtId="3" fontId="5" fillId="0" borderId="0" xfId="1" applyNumberFormat="1" applyFont="1" applyFill="1" applyBorder="1" applyAlignment="1">
      <alignment horizontal="right" vertical="center"/>
    </xf>
    <xf numFmtId="164" fontId="5" fillId="0" borderId="0" xfId="0" applyNumberFormat="1" applyFont="1" applyAlignment="1">
      <alignment horizontal="right" vertical="center"/>
    </xf>
    <xf numFmtId="0" fontId="7" fillId="0" borderId="0" xfId="10" applyFont="1" applyAlignment="1">
      <alignment vertical="center"/>
    </xf>
    <xf numFmtId="0" fontId="7" fillId="0" borderId="0" xfId="10" applyFont="1" applyFill="1" applyAlignment="1">
      <alignment vertical="center"/>
    </xf>
    <xf numFmtId="3" fontId="5" fillId="0" borderId="6" xfId="0" applyNumberFormat="1" applyFont="1" applyBorder="1"/>
    <xf numFmtId="1" fontId="10" fillId="0" borderId="2" xfId="0" applyNumberFormat="1" applyFont="1" applyBorder="1" applyAlignment="1">
      <alignment horizontal="center" vertical="center" wrapText="1"/>
    </xf>
    <xf numFmtId="0" fontId="10" fillId="0" borderId="0" xfId="6" applyFont="1" applyAlignment="1">
      <alignment horizontal="center" vertical="center" wrapText="1"/>
    </xf>
    <xf numFmtId="1" fontId="10" fillId="0" borderId="0" xfId="10" applyNumberFormat="1" applyFont="1" applyAlignment="1">
      <alignment horizontal="center" vertical="center" wrapText="1"/>
    </xf>
    <xf numFmtId="2" fontId="10" fillId="0" borderId="0" xfId="0" applyNumberFormat="1" applyFont="1" applyAlignment="1">
      <alignment horizontal="center" vertical="center" wrapText="1"/>
    </xf>
    <xf numFmtId="2" fontId="10" fillId="0" borderId="0" xfId="6" applyNumberFormat="1" applyFont="1" applyAlignment="1">
      <alignment horizontal="center" vertical="center" wrapText="1"/>
    </xf>
    <xf numFmtId="0" fontId="10" fillId="0" borderId="4" xfId="6" applyFont="1" applyBorder="1" applyAlignment="1">
      <alignment horizontal="center" vertical="center" wrapText="1"/>
    </xf>
    <xf numFmtId="164" fontId="10" fillId="0" borderId="4" xfId="0" applyNumberFormat="1" applyFont="1" applyBorder="1" applyAlignment="1">
      <alignment horizontal="right" vertical="center" wrapText="1"/>
    </xf>
    <xf numFmtId="164" fontId="10" fillId="0" borderId="4" xfId="2" applyNumberFormat="1" applyFont="1" applyFill="1" applyBorder="1" applyAlignment="1">
      <alignment horizontal="right" vertical="center" wrapText="1"/>
    </xf>
    <xf numFmtId="164" fontId="7" fillId="0" borderId="0" xfId="0" applyNumberFormat="1" applyFont="1" applyBorder="1" applyAlignment="1">
      <alignment horizontal="right" vertical="center" wrapText="1"/>
    </xf>
    <xf numFmtId="164" fontId="7" fillId="0" borderId="0" xfId="2" applyNumberFormat="1" applyFont="1" applyFill="1" applyBorder="1" applyAlignment="1">
      <alignment horizontal="right" vertical="center" wrapText="1"/>
    </xf>
    <xf numFmtId="3" fontId="5" fillId="0" borderId="5" xfId="0" applyNumberFormat="1" applyFont="1" applyFill="1" applyBorder="1" applyAlignment="1">
      <alignment vertical="center"/>
    </xf>
    <xf numFmtId="164" fontId="7" fillId="0" borderId="5" xfId="0" applyNumberFormat="1" applyFont="1" applyFill="1" applyBorder="1" applyAlignment="1">
      <alignment horizontal="right" vertical="center" wrapText="1"/>
    </xf>
    <xf numFmtId="164" fontId="7" fillId="0" borderId="5" xfId="2" applyNumberFormat="1" applyFont="1" applyFill="1" applyBorder="1" applyAlignment="1">
      <alignment horizontal="right" vertical="center" wrapText="1"/>
    </xf>
    <xf numFmtId="164" fontId="7" fillId="0" borderId="0" xfId="0" applyNumberFormat="1" applyFont="1" applyFill="1" applyBorder="1" applyAlignment="1">
      <alignment horizontal="right" vertical="center" wrapText="1"/>
    </xf>
    <xf numFmtId="3" fontId="5" fillId="0" borderId="0" xfId="0" applyNumberFormat="1" applyFont="1" applyFill="1" applyAlignment="1">
      <alignment vertical="center"/>
    </xf>
    <xf numFmtId="3" fontId="5" fillId="0" borderId="6" xfId="0" applyNumberFormat="1" applyFont="1" applyFill="1" applyBorder="1" applyAlignment="1">
      <alignment vertical="center"/>
    </xf>
    <xf numFmtId="164" fontId="7" fillId="0" borderId="6" xfId="0" applyNumberFormat="1" applyFont="1" applyFill="1" applyBorder="1" applyAlignment="1">
      <alignment horizontal="right" vertical="center" wrapText="1"/>
    </xf>
    <xf numFmtId="164" fontId="7" fillId="0" borderId="6" xfId="2" applyNumberFormat="1" applyFont="1" applyFill="1" applyBorder="1" applyAlignment="1">
      <alignment horizontal="right" vertical="center" wrapText="1"/>
    </xf>
    <xf numFmtId="164" fontId="10" fillId="0" borderId="0" xfId="0" applyNumberFormat="1" applyFont="1" applyAlignment="1">
      <alignment horizontal="right" vertical="center" wrapText="1"/>
    </xf>
    <xf numFmtId="164" fontId="7" fillId="0" borderId="0" xfId="0" applyNumberFormat="1" applyFont="1" applyAlignment="1">
      <alignment horizontal="right" vertical="center" wrapText="1"/>
    </xf>
    <xf numFmtId="165" fontId="7" fillId="0" borderId="0" xfId="2" applyNumberFormat="1" applyFont="1" applyFill="1" applyBorder="1" applyAlignment="1">
      <alignment horizontal="right" vertical="center" wrapText="1"/>
    </xf>
    <xf numFmtId="0" fontId="20" fillId="0" borderId="0" xfId="0" applyFont="1" applyAlignment="1">
      <alignment vertical="center"/>
    </xf>
    <xf numFmtId="0" fontId="5" fillId="0" borderId="0" xfId="6" applyFont="1" applyAlignment="1">
      <alignment vertical="center"/>
    </xf>
    <xf numFmtId="3" fontId="7" fillId="0" borderId="0" xfId="10" applyNumberFormat="1" applyFont="1" applyAlignment="1">
      <alignment vertical="center"/>
    </xf>
    <xf numFmtId="0" fontId="10" fillId="0" borderId="0" xfId="6" applyFont="1" applyAlignment="1">
      <alignment vertical="center" wrapText="1"/>
    </xf>
    <xf numFmtId="3" fontId="10" fillId="0" borderId="0" xfId="6" applyNumberFormat="1" applyFont="1" applyAlignment="1">
      <alignment horizontal="center" vertical="center" wrapText="1"/>
    </xf>
    <xf numFmtId="0" fontId="10" fillId="0" borderId="2" xfId="10" applyFont="1" applyBorder="1" applyAlignment="1">
      <alignment horizontal="center" vertical="center" wrapText="1"/>
    </xf>
    <xf numFmtId="0" fontId="10" fillId="0" borderId="0" xfId="10" applyFont="1" applyAlignment="1">
      <alignment horizontal="center" vertical="center" wrapText="1"/>
    </xf>
    <xf numFmtId="165" fontId="10" fillId="0" borderId="4" xfId="2" applyNumberFormat="1" applyFont="1" applyFill="1" applyBorder="1" applyAlignment="1">
      <alignment horizontal="right" vertical="center" wrapText="1"/>
    </xf>
    <xf numFmtId="0" fontId="7" fillId="0" borderId="0" xfId="6" applyFont="1" applyBorder="1" applyAlignment="1">
      <alignment horizontal="center" vertical="center" wrapText="1"/>
    </xf>
    <xf numFmtId="165" fontId="7" fillId="0" borderId="5" xfId="2" applyNumberFormat="1" applyFont="1" applyFill="1" applyBorder="1" applyAlignment="1">
      <alignment horizontal="right" vertical="center" wrapText="1"/>
    </xf>
    <xf numFmtId="165" fontId="7" fillId="0" borderId="0" xfId="10" applyNumberFormat="1" applyFont="1" applyFill="1" applyAlignment="1">
      <alignment horizontal="center" vertical="center" wrapText="1"/>
    </xf>
    <xf numFmtId="3" fontId="7" fillId="0" borderId="0" xfId="10" applyNumberFormat="1" applyFont="1" applyFill="1" applyAlignment="1">
      <alignment vertical="center"/>
    </xf>
    <xf numFmtId="165" fontId="7" fillId="0" borderId="6" xfId="2" applyNumberFormat="1" applyFont="1" applyFill="1" applyBorder="1" applyAlignment="1">
      <alignment horizontal="right" vertical="center" wrapText="1"/>
    </xf>
    <xf numFmtId="0" fontId="5" fillId="0" borderId="0" xfId="0" applyFont="1" applyAlignment="1">
      <alignment horizontal="right"/>
    </xf>
    <xf numFmtId="49" fontId="20" fillId="0" borderId="0" xfId="10" applyNumberFormat="1" applyFont="1" applyAlignment="1">
      <alignment vertical="center"/>
    </xf>
    <xf numFmtId="0" fontId="21" fillId="0" borderId="0" xfId="10" applyFont="1" applyAlignment="1">
      <alignment vertical="center" wrapText="1"/>
    </xf>
    <xf numFmtId="0" fontId="4" fillId="0" borderId="4" xfId="0" applyFont="1" applyBorder="1" applyAlignment="1">
      <alignment vertical="center"/>
    </xf>
    <xf numFmtId="165" fontId="4" fillId="0" borderId="0" xfId="0" applyNumberFormat="1" applyFont="1" applyAlignment="1">
      <alignment vertical="center"/>
    </xf>
    <xf numFmtId="0" fontId="5" fillId="0" borderId="5" xfId="0" applyFont="1" applyFill="1" applyBorder="1" applyAlignment="1">
      <alignment horizontal="right"/>
    </xf>
    <xf numFmtId="165" fontId="5" fillId="0" borderId="0" xfId="0" applyNumberFormat="1" applyFont="1" applyFill="1" applyAlignment="1">
      <alignment vertical="center"/>
    </xf>
    <xf numFmtId="0" fontId="5" fillId="0" borderId="0" xfId="0" applyFont="1" applyFill="1" applyBorder="1" applyAlignment="1">
      <alignment horizontal="right" vertical="center"/>
    </xf>
    <xf numFmtId="0" fontId="5" fillId="0" borderId="0" xfId="6" applyFont="1" applyAlignment="1">
      <alignment horizontal="left" vertical="center" wrapText="1"/>
    </xf>
    <xf numFmtId="0" fontId="20" fillId="0" borderId="0" xfId="10" applyFont="1" applyAlignment="1">
      <alignment vertical="center" wrapText="1"/>
    </xf>
    <xf numFmtId="3" fontId="7" fillId="0" borderId="0" xfId="11" applyNumberFormat="1" applyFont="1" applyAlignment="1">
      <alignment vertical="center"/>
    </xf>
    <xf numFmtId="0" fontId="7" fillId="0" borderId="0" xfId="11" applyFont="1" applyAlignment="1">
      <alignment vertical="center"/>
    </xf>
    <xf numFmtId="0" fontId="15" fillId="0" borderId="0" xfId="11" applyFont="1" applyAlignment="1">
      <alignment vertical="center"/>
    </xf>
    <xf numFmtId="3" fontId="7" fillId="0" borderId="0" xfId="0" applyNumberFormat="1" applyFont="1" applyAlignment="1">
      <alignment horizontal="right" vertical="center"/>
    </xf>
    <xf numFmtId="165" fontId="7" fillId="0" borderId="0" xfId="11" applyNumberFormat="1" applyFont="1" applyAlignment="1">
      <alignment vertical="center"/>
    </xf>
    <xf numFmtId="0" fontId="10" fillId="0" borderId="5" xfId="6" applyFont="1" applyBorder="1" applyAlignment="1">
      <alignment horizontal="center" vertical="center" wrapText="1"/>
    </xf>
    <xf numFmtId="165" fontId="10" fillId="0" borderId="4" xfId="6" applyNumberFormat="1" applyFont="1" applyBorder="1" applyAlignment="1">
      <alignment horizontal="right" vertical="center" wrapText="1"/>
    </xf>
    <xf numFmtId="165" fontId="7" fillId="0" borderId="0" xfId="6" applyNumberFormat="1" applyFont="1" applyBorder="1" applyAlignment="1">
      <alignment horizontal="right" vertical="center" wrapText="1"/>
    </xf>
    <xf numFmtId="165" fontId="7" fillId="0" borderId="5" xfId="6" applyNumberFormat="1" applyFont="1" applyFill="1" applyBorder="1" applyAlignment="1">
      <alignment horizontal="right" vertical="center" wrapText="1"/>
    </xf>
    <xf numFmtId="1" fontId="5" fillId="0" borderId="0" xfId="1" applyNumberFormat="1" applyFont="1" applyFill="1" applyBorder="1" applyAlignment="1">
      <alignment horizontal="right" vertical="center" wrapText="1"/>
    </xf>
    <xf numFmtId="0" fontId="5" fillId="0" borderId="0" xfId="1" applyNumberFormat="1" applyFont="1" applyFill="1" applyBorder="1" applyAlignment="1">
      <alignment horizontal="right" vertical="center" wrapText="1"/>
    </xf>
    <xf numFmtId="1" fontId="7" fillId="0" borderId="0" xfId="6" quotePrefix="1" applyNumberFormat="1" applyFont="1" applyFill="1" applyBorder="1" applyAlignment="1">
      <alignment horizontal="right" vertical="center" wrapText="1"/>
    </xf>
    <xf numFmtId="165" fontId="7" fillId="0" borderId="0" xfId="6" applyNumberFormat="1" applyFont="1" applyFill="1" applyBorder="1" applyAlignment="1">
      <alignment horizontal="right" vertical="center" wrapText="1"/>
    </xf>
    <xf numFmtId="0" fontId="7" fillId="0" borderId="0" xfId="0" applyFont="1" applyFill="1" applyBorder="1" applyAlignment="1">
      <alignment vertical="center"/>
    </xf>
    <xf numFmtId="1" fontId="5" fillId="0" borderId="6" xfId="1" applyNumberFormat="1" applyFont="1" applyFill="1" applyBorder="1" applyAlignment="1">
      <alignment horizontal="right" vertical="center" wrapText="1"/>
    </xf>
    <xf numFmtId="0" fontId="5" fillId="0" borderId="6" xfId="1" applyNumberFormat="1" applyFont="1" applyFill="1" applyBorder="1" applyAlignment="1">
      <alignment horizontal="right" vertical="center" wrapText="1"/>
    </xf>
    <xf numFmtId="1" fontId="7" fillId="0" borderId="6" xfId="6" quotePrefix="1" applyNumberFormat="1" applyFont="1" applyFill="1" applyBorder="1" applyAlignment="1">
      <alignment horizontal="right" vertical="center" wrapText="1"/>
    </xf>
    <xf numFmtId="165" fontId="7" fillId="0" borderId="6" xfId="6" applyNumberFormat="1" applyFont="1" applyFill="1" applyBorder="1" applyAlignment="1">
      <alignment horizontal="right" vertical="center" wrapText="1"/>
    </xf>
    <xf numFmtId="0" fontId="7" fillId="0" borderId="0" xfId="6" quotePrefix="1" applyFont="1" applyAlignment="1">
      <alignment horizontal="right" vertical="center" wrapText="1"/>
    </xf>
    <xf numFmtId="1" fontId="7" fillId="0" borderId="0" xfId="6" applyNumberFormat="1" applyFont="1" applyAlignment="1">
      <alignment horizontal="right" vertical="center" wrapText="1"/>
    </xf>
    <xf numFmtId="1" fontId="7" fillId="0" borderId="0" xfId="6" quotePrefix="1" applyNumberFormat="1" applyFont="1" applyAlignment="1">
      <alignment horizontal="right" vertical="center" wrapText="1"/>
    </xf>
    <xf numFmtId="1" fontId="5" fillId="0" borderId="0" xfId="1" applyNumberFormat="1" applyFont="1" applyFill="1" applyBorder="1" applyAlignment="1">
      <alignment vertical="center"/>
    </xf>
    <xf numFmtId="165" fontId="7" fillId="0" borderId="0" xfId="6" applyNumberFormat="1" applyFont="1" applyAlignment="1">
      <alignment horizontal="right" vertical="center" wrapText="1"/>
    </xf>
    <xf numFmtId="0" fontId="5" fillId="0" borderId="0" xfId="10" applyFont="1" applyAlignment="1">
      <alignment vertical="center"/>
    </xf>
    <xf numFmtId="0" fontId="5" fillId="0" borderId="0" xfId="0" applyFont="1" applyAlignment="1">
      <alignment vertical="center" wrapText="1"/>
    </xf>
    <xf numFmtId="0" fontId="20" fillId="0" borderId="0" xfId="0" applyFont="1" applyAlignment="1">
      <alignment vertical="center" wrapText="1"/>
    </xf>
    <xf numFmtId="0" fontId="20" fillId="0" borderId="0" xfId="12" applyFont="1" applyAlignment="1">
      <alignment vertical="center"/>
    </xf>
    <xf numFmtId="0" fontId="20" fillId="0" borderId="0" xfId="10" applyFont="1" applyAlignment="1">
      <alignment vertical="center"/>
    </xf>
    <xf numFmtId="0" fontId="4" fillId="0" borderId="1" xfId="0" applyFont="1" applyFill="1" applyBorder="1" applyAlignment="1">
      <alignment horizontal="center" vertical="center" wrapText="1"/>
    </xf>
    <xf numFmtId="0" fontId="5" fillId="0" borderId="0" xfId="0" applyFont="1" applyFill="1" applyAlignment="1">
      <alignment horizontal="center" vertical="center" wrapText="1"/>
    </xf>
    <xf numFmtId="49" fontId="10" fillId="0" borderId="4" xfId="0" applyNumberFormat="1" applyFont="1" applyFill="1" applyBorder="1" applyAlignment="1">
      <alignment horizontal="center" vertical="center"/>
    </xf>
    <xf numFmtId="1" fontId="4" fillId="0" borderId="4" xfId="0" applyNumberFormat="1" applyFont="1" applyFill="1" applyBorder="1" applyAlignment="1">
      <alignment horizontal="right" vertical="center"/>
    </xf>
    <xf numFmtId="0" fontId="4" fillId="0" borderId="4" xfId="0" applyFont="1" applyFill="1" applyBorder="1"/>
    <xf numFmtId="1" fontId="4" fillId="0" borderId="4" xfId="0" applyNumberFormat="1" applyFont="1" applyFill="1" applyBorder="1"/>
    <xf numFmtId="49" fontId="7" fillId="0" borderId="0" xfId="5" applyNumberFormat="1" applyFont="1" applyFill="1" applyBorder="1" applyAlignment="1">
      <alignment horizontal="left" vertical="center"/>
    </xf>
    <xf numFmtId="1" fontId="5" fillId="0" borderId="0" xfId="0" applyNumberFormat="1" applyFont="1" applyFill="1" applyAlignment="1">
      <alignment horizontal="center" vertical="center"/>
    </xf>
    <xf numFmtId="49" fontId="7" fillId="0" borderId="5" xfId="5" applyNumberFormat="1" applyFont="1" applyFill="1" applyBorder="1" applyAlignment="1">
      <alignment horizontal="left" vertical="center"/>
    </xf>
    <xf numFmtId="3" fontId="7" fillId="0" borderId="5" xfId="4" applyNumberFormat="1" applyFont="1" applyFill="1" applyBorder="1" applyAlignment="1">
      <alignment horizontal="right" vertical="center"/>
    </xf>
    <xf numFmtId="1" fontId="5" fillId="0" borderId="5" xfId="0" applyNumberFormat="1" applyFont="1" applyFill="1" applyBorder="1" applyAlignment="1">
      <alignment horizontal="right"/>
    </xf>
    <xf numFmtId="2" fontId="5" fillId="0" borderId="0" xfId="0" applyNumberFormat="1" applyFont="1" applyFill="1"/>
    <xf numFmtId="49" fontId="7" fillId="0" borderId="0" xfId="4" applyNumberFormat="1" applyFont="1" applyFill="1" applyBorder="1" applyAlignment="1">
      <alignment horizontal="left" vertical="center"/>
    </xf>
    <xf numFmtId="3" fontId="7" fillId="0" borderId="0" xfId="4" applyNumberFormat="1" applyFont="1" applyFill="1" applyBorder="1" applyAlignment="1">
      <alignment horizontal="right" vertical="center"/>
    </xf>
    <xf numFmtId="1" fontId="5" fillId="0" borderId="0" xfId="0" applyNumberFormat="1" applyFont="1" applyFill="1" applyBorder="1"/>
    <xf numFmtId="1" fontId="7" fillId="0" borderId="0" xfId="4" applyNumberFormat="1" applyFont="1" applyFill="1" applyBorder="1" applyAlignment="1">
      <alignment horizontal="right" vertical="center"/>
    </xf>
    <xf numFmtId="49" fontId="7" fillId="0" borderId="0" xfId="3" applyNumberFormat="1" applyFont="1" applyFill="1" applyBorder="1" applyAlignment="1">
      <alignment horizontal="left" vertical="center"/>
    </xf>
    <xf numFmtId="49" fontId="7" fillId="0" borderId="0" xfId="0" applyNumberFormat="1" applyFont="1" applyFill="1" applyBorder="1" applyAlignment="1">
      <alignment horizontal="left" vertical="center"/>
    </xf>
    <xf numFmtId="49" fontId="7" fillId="0" borderId="6" xfId="0" applyNumberFormat="1" applyFont="1" applyFill="1" applyBorder="1" applyAlignment="1">
      <alignment horizontal="left" vertical="center"/>
    </xf>
    <xf numFmtId="3" fontId="7" fillId="0" borderId="6" xfId="4" applyNumberFormat="1" applyFont="1" applyFill="1" applyBorder="1" applyAlignment="1">
      <alignment horizontal="right" vertical="center"/>
    </xf>
    <xf numFmtId="1" fontId="5" fillId="0" borderId="6" xfId="0" applyNumberFormat="1" applyFont="1" applyFill="1" applyBorder="1" applyAlignment="1">
      <alignment horizontal="right"/>
    </xf>
    <xf numFmtId="1" fontId="5" fillId="0" borderId="6" xfId="0" applyNumberFormat="1" applyFont="1" applyFill="1" applyBorder="1"/>
    <xf numFmtId="49" fontId="7" fillId="0" borderId="0" xfId="0" applyNumberFormat="1" applyFont="1" applyFill="1" applyAlignment="1">
      <alignment horizontal="left" vertical="center"/>
    </xf>
    <xf numFmtId="1" fontId="5" fillId="0" borderId="0" xfId="0" applyNumberFormat="1" applyFont="1" applyFill="1" applyAlignment="1">
      <alignment horizontal="right"/>
    </xf>
    <xf numFmtId="0" fontId="5" fillId="0" borderId="0" xfId="0" applyFont="1" applyFill="1" applyAlignment="1">
      <alignment horizontal="right"/>
    </xf>
    <xf numFmtId="0" fontId="5" fillId="0" borderId="0" xfId="0" applyFont="1" applyFill="1" applyAlignment="1">
      <alignment horizontal="left" vertical="center"/>
    </xf>
    <xf numFmtId="0" fontId="5" fillId="0" borderId="0" xfId="0" applyFont="1" applyFill="1" applyAlignment="1">
      <alignment horizontal="left" vertical="center" wrapText="1"/>
    </xf>
    <xf numFmtId="3" fontId="15" fillId="0" borderId="0" xfId="11" applyNumberFormat="1" applyFont="1" applyAlignment="1">
      <alignment vertical="center"/>
    </xf>
    <xf numFmtId="0" fontId="5" fillId="0" borderId="0" xfId="0" applyFont="1" applyAlignment="1">
      <alignment horizontal="center" vertical="center"/>
    </xf>
    <xf numFmtId="0" fontId="10" fillId="0" borderId="0" xfId="6" applyFont="1" applyAlignment="1">
      <alignment horizontal="right" vertical="center" wrapText="1"/>
    </xf>
    <xf numFmtId="0" fontId="7" fillId="0" borderId="0" xfId="6" applyFont="1" applyBorder="1" applyAlignment="1">
      <alignment vertical="center" wrapText="1"/>
    </xf>
    <xf numFmtId="3" fontId="4" fillId="0" borderId="0" xfId="0" applyNumberFormat="1" applyFont="1" applyAlignment="1">
      <alignment vertical="center"/>
    </xf>
    <xf numFmtId="3" fontId="5" fillId="0" borderId="5" xfId="1" applyNumberFormat="1" applyFont="1" applyFill="1" applyBorder="1" applyAlignment="1">
      <alignment horizontal="right" vertical="center"/>
    </xf>
    <xf numFmtId="165" fontId="5" fillId="0" borderId="5" xfId="0" applyNumberFormat="1" applyFont="1" applyFill="1" applyBorder="1" applyAlignment="1">
      <alignment vertical="center"/>
    </xf>
    <xf numFmtId="0" fontId="7" fillId="0" borderId="0" xfId="0" applyFont="1" applyFill="1" applyAlignment="1">
      <alignment vertical="center"/>
    </xf>
    <xf numFmtId="3" fontId="5" fillId="0" borderId="6" xfId="1" applyNumberFormat="1" applyFont="1" applyFill="1" applyBorder="1" applyAlignment="1">
      <alignment horizontal="right" vertical="center"/>
    </xf>
    <xf numFmtId="165" fontId="5" fillId="0" borderId="6" xfId="0" applyNumberFormat="1" applyFont="1" applyFill="1" applyBorder="1" applyAlignment="1">
      <alignment vertical="center"/>
    </xf>
    <xf numFmtId="3" fontId="10" fillId="0" borderId="0" xfId="6" applyNumberFormat="1" applyFont="1" applyAlignment="1">
      <alignment horizontal="right" vertical="center" wrapText="1"/>
    </xf>
    <xf numFmtId="0" fontId="7" fillId="0" borderId="0" xfId="6" applyFont="1" applyAlignment="1">
      <alignment horizontal="left" vertical="center" wrapText="1"/>
    </xf>
    <xf numFmtId="0" fontId="7" fillId="0" borderId="0" xfId="6" applyFont="1" applyAlignment="1">
      <alignment horizontal="right" vertical="center" wrapText="1"/>
    </xf>
    <xf numFmtId="0" fontId="7" fillId="0" borderId="0" xfId="10" applyFont="1" applyAlignment="1">
      <alignment horizontal="left" vertical="center"/>
    </xf>
    <xf numFmtId="165" fontId="5" fillId="0" borderId="0" xfId="2" applyNumberFormat="1" applyFont="1" applyFill="1" applyAlignment="1">
      <alignment vertical="center"/>
    </xf>
    <xf numFmtId="0" fontId="5" fillId="0" borderId="0" xfId="0" applyFont="1" applyBorder="1" applyAlignment="1">
      <alignment horizontal="center" vertical="center"/>
    </xf>
    <xf numFmtId="165" fontId="5" fillId="0" borderId="0" xfId="2" applyNumberFormat="1" applyFont="1" applyFill="1" applyBorder="1"/>
    <xf numFmtId="3" fontId="5" fillId="0" borderId="5" xfId="0" applyNumberFormat="1" applyFont="1" applyBorder="1" applyAlignment="1">
      <alignment horizontal="right" vertical="center"/>
    </xf>
    <xf numFmtId="165" fontId="5" fillId="0" borderId="5" xfId="2" applyNumberFormat="1" applyFont="1" applyFill="1" applyBorder="1"/>
    <xf numFmtId="0" fontId="7" fillId="0" borderId="0" xfId="0" applyFont="1" applyBorder="1" applyAlignment="1">
      <alignment vertical="center"/>
    </xf>
    <xf numFmtId="165" fontId="5" fillId="0" borderId="0" xfId="2" applyNumberFormat="1" applyFont="1" applyFill="1" applyBorder="1" applyAlignment="1">
      <alignment vertical="center"/>
    </xf>
    <xf numFmtId="165" fontId="5" fillId="0" borderId="6" xfId="2" applyNumberFormat="1" applyFont="1" applyFill="1" applyBorder="1"/>
    <xf numFmtId="0" fontId="4" fillId="0" borderId="0" xfId="0" applyFont="1" applyAlignment="1">
      <alignment horizontal="left"/>
    </xf>
    <xf numFmtId="0" fontId="5" fillId="0" borderId="0" xfId="0" applyFont="1" applyAlignment="1">
      <alignment horizontal="left"/>
    </xf>
    <xf numFmtId="0" fontId="13" fillId="0" borderId="4" xfId="0" applyFont="1" applyBorder="1" applyAlignment="1">
      <alignment horizontal="center" vertical="center"/>
    </xf>
    <xf numFmtId="0" fontId="14" fillId="0" borderId="0" xfId="0" applyFont="1" applyBorder="1" applyAlignment="1">
      <alignment horizontal="left" vertical="center"/>
    </xf>
    <xf numFmtId="165" fontId="5" fillId="0" borderId="0" xfId="0" applyNumberFormat="1" applyFont="1" applyBorder="1" applyAlignment="1">
      <alignment horizontal="right" vertical="center" wrapText="1"/>
    </xf>
    <xf numFmtId="0" fontId="14" fillId="0" borderId="5" xfId="0" applyFont="1" applyBorder="1" applyAlignment="1">
      <alignment horizontal="left" vertical="center"/>
    </xf>
    <xf numFmtId="165" fontId="5" fillId="0" borderId="5" xfId="0" applyNumberFormat="1" applyFont="1" applyFill="1" applyBorder="1" applyAlignment="1">
      <alignment horizontal="right" vertical="center" wrapText="1"/>
    </xf>
    <xf numFmtId="3" fontId="5" fillId="0" borderId="0" xfId="0" applyNumberFormat="1" applyFont="1" applyBorder="1" applyAlignment="1">
      <alignment horizontal="right"/>
    </xf>
    <xf numFmtId="3" fontId="14" fillId="0" borderId="0" xfId="0" applyNumberFormat="1" applyFont="1" applyBorder="1" applyAlignment="1">
      <alignment horizontal="right" vertical="center"/>
    </xf>
    <xf numFmtId="0" fontId="14" fillId="0" borderId="6" xfId="0" applyFont="1" applyBorder="1" applyAlignment="1">
      <alignment horizontal="left" vertical="center"/>
    </xf>
    <xf numFmtId="165" fontId="5" fillId="0" borderId="6" xfId="0" applyNumberFormat="1" applyFont="1" applyFill="1" applyBorder="1" applyAlignment="1">
      <alignment horizontal="right" vertical="center" wrapText="1"/>
    </xf>
    <xf numFmtId="0" fontId="14" fillId="0" borderId="0" xfId="0" applyFont="1" applyAlignment="1">
      <alignment horizontal="left" vertical="center"/>
    </xf>
    <xf numFmtId="3" fontId="5" fillId="0" borderId="0" xfId="0" applyNumberFormat="1" applyFont="1" applyAlignment="1">
      <alignment horizontal="right" vertical="center" wrapText="1"/>
    </xf>
    <xf numFmtId="165" fontId="5" fillId="0" borderId="0" xfId="0" applyNumberFormat="1" applyFont="1" applyAlignment="1">
      <alignment horizontal="right" vertical="center" wrapText="1"/>
    </xf>
    <xf numFmtId="3" fontId="5" fillId="0" borderId="0" xfId="0" applyNumberFormat="1" applyFont="1" applyAlignment="1">
      <alignment horizontal="right"/>
    </xf>
    <xf numFmtId="0" fontId="5" fillId="0" borderId="0" xfId="0" applyFont="1" applyAlignment="1">
      <alignment horizontal="left" vertical="center"/>
    </xf>
    <xf numFmtId="0" fontId="5" fillId="0" borderId="0" xfId="0" applyFont="1" applyAlignment="1">
      <alignment horizontal="left" vertical="center" wrapText="1"/>
    </xf>
    <xf numFmtId="0" fontId="14" fillId="0" borderId="0" xfId="0" applyFont="1" applyAlignment="1">
      <alignment vertical="center"/>
    </xf>
    <xf numFmtId="0" fontId="14" fillId="0" borderId="0" xfId="0" applyFont="1" applyAlignment="1">
      <alignment horizontal="center" vertical="center"/>
    </xf>
    <xf numFmtId="0" fontId="14" fillId="0" borderId="0" xfId="0" applyFont="1" applyFill="1" applyAlignment="1">
      <alignment horizontal="center" vertical="center"/>
    </xf>
    <xf numFmtId="0" fontId="26" fillId="0" borderId="0" xfId="10" applyFont="1" applyAlignment="1">
      <alignment vertical="center" wrapText="1"/>
    </xf>
    <xf numFmtId="0" fontId="7" fillId="0" borderId="0" xfId="6" applyFont="1" applyAlignment="1">
      <alignment horizontal="center" vertical="center" wrapText="1"/>
    </xf>
    <xf numFmtId="2" fontId="5" fillId="0" borderId="0" xfId="0" applyNumberFormat="1" applyFont="1" applyAlignment="1">
      <alignment vertical="center"/>
    </xf>
    <xf numFmtId="164" fontId="7" fillId="0" borderId="0" xfId="6" applyNumberFormat="1" applyFont="1" applyBorder="1" applyAlignment="1">
      <alignment horizontal="right" vertical="center" wrapText="1"/>
    </xf>
    <xf numFmtId="49" fontId="5" fillId="0" borderId="5" xfId="0" applyNumberFormat="1" applyFont="1" applyFill="1" applyBorder="1" applyAlignment="1">
      <alignment vertical="center"/>
    </xf>
    <xf numFmtId="164" fontId="7" fillId="0" borderId="5" xfId="6" applyNumberFormat="1" applyFont="1" applyFill="1" applyBorder="1" applyAlignment="1">
      <alignment horizontal="right" vertical="center" wrapText="1"/>
    </xf>
    <xf numFmtId="164" fontId="5" fillId="0" borderId="5" xfId="0" applyNumberFormat="1" applyFont="1" applyBorder="1" applyAlignment="1">
      <alignment horizontal="right" vertical="center"/>
    </xf>
    <xf numFmtId="2" fontId="5" fillId="0" borderId="0" xfId="0" applyNumberFormat="1" applyFont="1" applyFill="1" applyAlignment="1">
      <alignment vertical="center"/>
    </xf>
    <xf numFmtId="49" fontId="5" fillId="0" borderId="0" xfId="0" applyNumberFormat="1" applyFont="1" applyBorder="1" applyAlignment="1">
      <alignment vertical="center"/>
    </xf>
    <xf numFmtId="49" fontId="7" fillId="0" borderId="0" xfId="0" applyNumberFormat="1" applyFont="1" applyBorder="1" applyAlignment="1">
      <alignment horizontal="left" vertical="center"/>
    </xf>
    <xf numFmtId="49" fontId="5" fillId="0" borderId="6" xfId="0" applyNumberFormat="1" applyFont="1" applyBorder="1" applyAlignment="1">
      <alignment vertical="center"/>
    </xf>
    <xf numFmtId="164" fontId="7" fillId="0" borderId="6" xfId="6" applyNumberFormat="1" applyFont="1" applyFill="1" applyBorder="1" applyAlignment="1">
      <alignment horizontal="right" vertical="center" wrapText="1"/>
    </xf>
    <xf numFmtId="164" fontId="5" fillId="0" borderId="6" xfId="0" applyNumberFormat="1" applyFont="1" applyBorder="1" applyAlignment="1">
      <alignment horizontal="right" vertical="center"/>
    </xf>
    <xf numFmtId="3" fontId="20" fillId="0" borderId="0" xfId="10" applyNumberFormat="1" applyFont="1" applyAlignment="1">
      <alignment horizontal="right" vertical="center"/>
    </xf>
    <xf numFmtId="165" fontId="7" fillId="0" borderId="0" xfId="10" applyNumberFormat="1" applyFont="1" applyAlignment="1">
      <alignment horizontal="right" vertical="center"/>
    </xf>
    <xf numFmtId="165" fontId="7" fillId="0" borderId="0" xfId="10" applyNumberFormat="1" applyFont="1" applyFill="1" applyAlignment="1">
      <alignment horizontal="right" vertical="center"/>
    </xf>
    <xf numFmtId="3" fontId="20" fillId="0" borderId="0" xfId="10" applyNumberFormat="1" applyFont="1" applyFill="1" applyAlignment="1">
      <alignment horizontal="right" vertical="center"/>
    </xf>
    <xf numFmtId="49" fontId="5" fillId="0" borderId="0" xfId="0" applyNumberFormat="1" applyFont="1" applyFill="1" applyAlignment="1">
      <alignment vertical="center"/>
    </xf>
    <xf numFmtId="0" fontId="4" fillId="0" borderId="4" xfId="0" applyFont="1" applyFill="1" applyBorder="1" applyAlignment="1">
      <alignment horizontal="center" vertical="center" wrapText="1"/>
    </xf>
    <xf numFmtId="164" fontId="4" fillId="0" borderId="4" xfId="0" applyNumberFormat="1" applyFont="1" applyFill="1" applyBorder="1" applyAlignment="1">
      <alignment horizontal="right"/>
    </xf>
    <xf numFmtId="0" fontId="5" fillId="0" borderId="0" xfId="0" applyFont="1" applyFill="1" applyBorder="1" applyAlignment="1">
      <alignment horizontal="center" vertical="center" wrapText="1"/>
    </xf>
    <xf numFmtId="164" fontId="5" fillId="0" borderId="5" xfId="0" applyNumberFormat="1" applyFont="1" applyFill="1" applyBorder="1" applyAlignment="1">
      <alignment horizontal="right"/>
    </xf>
    <xf numFmtId="164" fontId="5" fillId="0" borderId="0" xfId="0" applyNumberFormat="1" applyFont="1" applyAlignment="1">
      <alignment horizontal="right"/>
    </xf>
    <xf numFmtId="0" fontId="4" fillId="0" borderId="4" xfId="0" applyFont="1" applyBorder="1" applyAlignment="1">
      <alignment horizontal="center" vertical="center" wrapText="1"/>
    </xf>
    <xf numFmtId="165" fontId="4" fillId="0" borderId="4" xfId="0" applyNumberFormat="1" applyFont="1" applyBorder="1" applyAlignment="1">
      <alignment horizontal="right"/>
    </xf>
    <xf numFmtId="0" fontId="5" fillId="0" borderId="0" xfId="0" applyFont="1" applyBorder="1" applyAlignment="1">
      <alignment horizontal="center" vertical="center" wrapText="1"/>
    </xf>
    <xf numFmtId="0" fontId="5" fillId="0" borderId="0" xfId="0" applyFont="1" applyAlignment="1">
      <alignment horizontal="center" vertical="center" wrapText="1"/>
    </xf>
    <xf numFmtId="49" fontId="10" fillId="0" borderId="4" xfId="4" applyNumberFormat="1" applyFont="1" applyFill="1" applyBorder="1" applyAlignment="1">
      <alignment horizontal="center" vertical="center"/>
    </xf>
    <xf numFmtId="49" fontId="10" fillId="0" borderId="0" xfId="4" applyNumberFormat="1" applyFont="1" applyFill="1" applyBorder="1" applyAlignment="1">
      <alignment horizontal="center" vertical="center"/>
    </xf>
    <xf numFmtId="3" fontId="10" fillId="0" borderId="0" xfId="4" applyNumberFormat="1" applyFont="1" applyFill="1" applyBorder="1" applyAlignment="1">
      <alignment horizontal="center" vertical="center"/>
    </xf>
    <xf numFmtId="165" fontId="7" fillId="0" borderId="0" xfId="4" applyNumberFormat="1" applyFont="1" applyFill="1" applyBorder="1" applyAlignment="1">
      <alignment horizontal="right" vertical="center"/>
    </xf>
    <xf numFmtId="49" fontId="7" fillId="0" borderId="5" xfId="0" applyNumberFormat="1" applyFont="1" applyBorder="1" applyAlignment="1">
      <alignment horizontal="left" vertical="center"/>
    </xf>
    <xf numFmtId="49" fontId="7" fillId="0" borderId="6" xfId="4" applyNumberFormat="1" applyFont="1" applyFill="1" applyBorder="1" applyAlignment="1">
      <alignment horizontal="left" vertical="center"/>
    </xf>
    <xf numFmtId="165" fontId="7" fillId="0" borderId="6" xfId="4" applyNumberFormat="1" applyFont="1" applyFill="1" applyBorder="1" applyAlignment="1">
      <alignment horizontal="right" vertical="center"/>
    </xf>
    <xf numFmtId="49" fontId="7" fillId="0" borderId="0" xfId="4" applyNumberFormat="1" applyFont="1" applyFill="1" applyAlignment="1">
      <alignment horizontal="left" vertical="center"/>
    </xf>
    <xf numFmtId="3" fontId="7" fillId="0" borderId="0" xfId="4" applyNumberFormat="1" applyFont="1" applyFill="1" applyAlignment="1">
      <alignment horizontal="right" vertical="center"/>
    </xf>
    <xf numFmtId="2" fontId="7" fillId="0" borderId="0" xfId="4" applyNumberFormat="1" applyFont="1" applyFill="1" applyAlignment="1">
      <alignment horizontal="right" vertical="center"/>
    </xf>
    <xf numFmtId="2" fontId="5" fillId="0" borderId="0" xfId="0" applyNumberFormat="1" applyFont="1" applyAlignment="1">
      <alignment horizontal="right"/>
    </xf>
    <xf numFmtId="49" fontId="7" fillId="0" borderId="0" xfId="0" applyNumberFormat="1" applyFont="1" applyAlignment="1">
      <alignment horizontal="left" vertical="center"/>
    </xf>
    <xf numFmtId="0" fontId="4" fillId="0" borderId="0" xfId="0" applyFont="1" applyAlignment="1">
      <alignment horizontal="center" vertical="center"/>
    </xf>
    <xf numFmtId="0" fontId="5" fillId="0" borderId="5" xfId="0" applyFont="1" applyBorder="1" applyAlignment="1">
      <alignment horizontal="right"/>
    </xf>
    <xf numFmtId="0" fontId="5" fillId="0" borderId="0" xfId="0" applyFont="1" applyBorder="1" applyAlignment="1">
      <alignment horizontal="right"/>
    </xf>
    <xf numFmtId="0" fontId="5" fillId="0" borderId="6" xfId="0" applyFont="1" applyBorder="1" applyAlignment="1">
      <alignment horizontal="right"/>
    </xf>
    <xf numFmtId="9" fontId="5" fillId="0" borderId="0" xfId="2" applyFont="1" applyFill="1" applyAlignment="1">
      <alignment horizontal="right" vertical="center"/>
    </xf>
    <xf numFmtId="3" fontId="4" fillId="0" borderId="4" xfId="0" applyNumberFormat="1" applyFont="1" applyFill="1" applyBorder="1" applyAlignment="1">
      <alignment horizontal="right" vertical="center"/>
    </xf>
    <xf numFmtId="3" fontId="5" fillId="0" borderId="0" xfId="0" applyNumberFormat="1" applyFont="1" applyFill="1" applyAlignment="1">
      <alignment horizontal="center" vertical="center"/>
    </xf>
    <xf numFmtId="49" fontId="7" fillId="0" borderId="5" xfId="0" applyNumberFormat="1" applyFont="1" applyFill="1" applyBorder="1" applyAlignment="1">
      <alignment horizontal="left" vertical="center"/>
    </xf>
    <xf numFmtId="0" fontId="27" fillId="0" borderId="0" xfId="10" applyFont="1" applyAlignment="1">
      <alignment horizontal="center" vertical="center" wrapText="1"/>
    </xf>
    <xf numFmtId="0" fontId="10" fillId="0" borderId="2" xfId="6" applyFont="1" applyBorder="1" applyAlignment="1">
      <alignment horizontal="center" vertical="center" wrapText="1"/>
    </xf>
    <xf numFmtId="3" fontId="7" fillId="0" borderId="0" xfId="0" applyNumberFormat="1" applyFont="1" applyBorder="1" applyAlignment="1">
      <alignment horizontal="right" vertical="center" wrapText="1"/>
    </xf>
    <xf numFmtId="0" fontId="7" fillId="0" borderId="5" xfId="0" applyFont="1" applyBorder="1" applyAlignment="1">
      <alignment vertical="center"/>
    </xf>
    <xf numFmtId="0" fontId="7" fillId="0" borderId="0" xfId="0" applyFont="1" applyBorder="1" applyAlignment="1">
      <alignment horizontal="left" vertical="center"/>
    </xf>
    <xf numFmtId="0" fontId="7" fillId="0" borderId="0" xfId="0" applyFont="1" applyAlignment="1">
      <alignment horizontal="left" vertical="center"/>
    </xf>
    <xf numFmtId="0" fontId="20" fillId="0" borderId="0" xfId="10" applyFont="1" applyFill="1" applyAlignment="1">
      <alignment vertical="center" wrapText="1"/>
    </xf>
    <xf numFmtId="0" fontId="14" fillId="0" borderId="0" xfId="0" applyFont="1" applyFill="1" applyAlignment="1">
      <alignment vertical="center" wrapText="1"/>
    </xf>
    <xf numFmtId="0" fontId="14" fillId="0" borderId="0" xfId="0" applyFont="1" applyFill="1" applyAlignment="1">
      <alignment horizontal="left" vertical="center" wrapText="1"/>
    </xf>
    <xf numFmtId="0" fontId="5" fillId="0" borderId="0" xfId="0" applyFont="1" applyFill="1" applyAlignment="1">
      <alignment vertical="center" wrapText="1"/>
    </xf>
    <xf numFmtId="0" fontId="4" fillId="0" borderId="0" xfId="13" applyFont="1" applyAlignment="1">
      <alignment vertical="center"/>
    </xf>
    <xf numFmtId="0" fontId="5" fillId="0" borderId="0" xfId="13" applyFont="1" applyAlignment="1">
      <alignment vertical="center"/>
    </xf>
    <xf numFmtId="165" fontId="5" fillId="0" borderId="0" xfId="13" applyNumberFormat="1" applyFont="1" applyAlignment="1">
      <alignment vertical="center"/>
    </xf>
    <xf numFmtId="0" fontId="5" fillId="0" borderId="0" xfId="13" applyFont="1"/>
    <xf numFmtId="0" fontId="17" fillId="0" borderId="0" xfId="13" applyFont="1" applyAlignment="1">
      <alignment horizontal="right" vertical="center"/>
    </xf>
    <xf numFmtId="0" fontId="5" fillId="0" borderId="0" xfId="13" applyFont="1" applyAlignment="1"/>
    <xf numFmtId="1" fontId="5" fillId="0" borderId="0" xfId="13" applyNumberFormat="1" applyFont="1" applyAlignment="1">
      <alignment vertical="center"/>
    </xf>
    <xf numFmtId="168" fontId="5" fillId="0" borderId="0" xfId="13" applyNumberFormat="1" applyFont="1"/>
    <xf numFmtId="3" fontId="5" fillId="0" borderId="0" xfId="13" applyNumberFormat="1" applyFont="1" applyFill="1" applyAlignment="1">
      <alignment vertical="center"/>
    </xf>
    <xf numFmtId="0" fontId="5" fillId="0" borderId="0" xfId="13" applyFont="1" applyFill="1" applyAlignment="1">
      <alignment horizontal="right" vertical="center"/>
    </xf>
    <xf numFmtId="165" fontId="5" fillId="0" borderId="0" xfId="13" applyNumberFormat="1" applyFont="1" applyAlignment="1">
      <alignment horizontal="right" vertical="center" wrapText="1"/>
    </xf>
    <xf numFmtId="0" fontId="4" fillId="0" borderId="28" xfId="13" applyFont="1" applyBorder="1" applyAlignment="1">
      <alignment horizontal="center" vertical="center"/>
    </xf>
    <xf numFmtId="169" fontId="5" fillId="0" borderId="0" xfId="13" applyNumberFormat="1" applyFont="1"/>
    <xf numFmtId="165" fontId="5" fillId="0" borderId="0" xfId="13" applyNumberFormat="1" applyFont="1"/>
    <xf numFmtId="0" fontId="4" fillId="0" borderId="4" xfId="13" applyFont="1" applyBorder="1" applyAlignment="1">
      <alignment horizontal="center" vertical="center" wrapText="1"/>
    </xf>
    <xf numFmtId="170" fontId="4" fillId="0" borderId="4" xfId="13" applyNumberFormat="1" applyFont="1" applyBorder="1" applyAlignment="1">
      <alignment horizontal="center" wrapText="1"/>
    </xf>
    <xf numFmtId="165" fontId="4" fillId="0" borderId="4" xfId="13" applyNumberFormat="1" applyFont="1" applyBorder="1"/>
    <xf numFmtId="165" fontId="4" fillId="0" borderId="4" xfId="13" applyNumberFormat="1" applyFont="1" applyBorder="1" applyAlignment="1">
      <alignment horizontal="right" vertical="center" wrapText="1"/>
    </xf>
    <xf numFmtId="164" fontId="4" fillId="0" borderId="4" xfId="13" applyNumberFormat="1" applyFont="1" applyBorder="1"/>
    <xf numFmtId="165" fontId="4" fillId="0" borderId="4" xfId="13" applyNumberFormat="1" applyFont="1" applyBorder="1" applyAlignment="1">
      <alignment horizontal="right" vertical="center"/>
    </xf>
    <xf numFmtId="0" fontId="5" fillId="0" borderId="0" xfId="13" applyFont="1" applyAlignment="1">
      <alignment horizontal="center" vertical="center" wrapText="1"/>
    </xf>
    <xf numFmtId="3" fontId="5" fillId="0" borderId="0" xfId="13" applyNumberFormat="1" applyFont="1" applyAlignment="1">
      <alignment horizontal="center" vertical="center" wrapText="1"/>
    </xf>
    <xf numFmtId="164" fontId="5" fillId="0" borderId="0" xfId="13" applyNumberFormat="1" applyFont="1"/>
    <xf numFmtId="165" fontId="5" fillId="0" borderId="0" xfId="13" applyNumberFormat="1" applyFont="1" applyAlignment="1">
      <alignment horizontal="right" vertical="center"/>
    </xf>
    <xf numFmtId="0" fontId="5" fillId="0" borderId="5" xfId="13" applyFont="1" applyBorder="1"/>
    <xf numFmtId="3" fontId="5" fillId="0" borderId="5" xfId="13" applyNumberFormat="1" applyFont="1" applyFill="1" applyBorder="1" applyAlignment="1">
      <alignment horizontal="right" vertical="center" wrapText="1"/>
    </xf>
    <xf numFmtId="165" fontId="5" fillId="0" borderId="5" xfId="13" applyNumberFormat="1" applyFont="1" applyBorder="1"/>
    <xf numFmtId="165" fontId="5" fillId="0" borderId="5" xfId="13" applyNumberFormat="1" applyFont="1" applyBorder="1" applyAlignment="1">
      <alignment horizontal="right" vertical="center" wrapText="1"/>
    </xf>
    <xf numFmtId="3" fontId="5" fillId="0" borderId="5" xfId="13" applyNumberFormat="1" applyFont="1" applyFill="1" applyBorder="1" applyAlignment="1">
      <alignment horizontal="right"/>
    </xf>
    <xf numFmtId="164" fontId="5" fillId="0" borderId="5" xfId="13" applyNumberFormat="1" applyFont="1" applyBorder="1"/>
    <xf numFmtId="165" fontId="5" fillId="0" borderId="5" xfId="13" applyNumberFormat="1" applyFont="1" applyBorder="1" applyAlignment="1">
      <alignment horizontal="right" vertical="center"/>
    </xf>
    <xf numFmtId="0" fontId="5" fillId="0" borderId="0" xfId="13" applyFont="1" applyBorder="1"/>
    <xf numFmtId="3" fontId="5" fillId="0" borderId="0" xfId="13" applyNumberFormat="1" applyFont="1" applyFill="1" applyBorder="1" applyAlignment="1">
      <alignment horizontal="right" vertical="center" wrapText="1"/>
    </xf>
    <xf numFmtId="165" fontId="5" fillId="0" borderId="0" xfId="13" applyNumberFormat="1" applyFont="1" applyBorder="1"/>
    <xf numFmtId="165" fontId="5" fillId="0" borderId="0" xfId="13" applyNumberFormat="1" applyFont="1" applyBorder="1" applyAlignment="1">
      <alignment horizontal="right" vertical="center" wrapText="1"/>
    </xf>
    <xf numFmtId="3" fontId="5" fillId="0" borderId="0" xfId="13" applyNumberFormat="1" applyFont="1" applyFill="1" applyBorder="1" applyAlignment="1">
      <alignment horizontal="right"/>
    </xf>
    <xf numFmtId="164" fontId="5" fillId="0" borderId="0" xfId="13" applyNumberFormat="1" applyFont="1" applyBorder="1"/>
    <xf numFmtId="165" fontId="5" fillId="0" borderId="0" xfId="13" applyNumberFormat="1" applyFont="1" applyBorder="1" applyAlignment="1">
      <alignment horizontal="right" vertical="center"/>
    </xf>
    <xf numFmtId="0" fontId="5" fillId="0" borderId="0" xfId="13" applyFont="1" applyFill="1" applyBorder="1"/>
    <xf numFmtId="165" fontId="5" fillId="0" borderId="0" xfId="13" applyNumberFormat="1" applyFont="1" applyFill="1" applyBorder="1"/>
    <xf numFmtId="165" fontId="5" fillId="0" borderId="0" xfId="13" applyNumberFormat="1" applyFont="1" applyFill="1" applyBorder="1" applyAlignment="1">
      <alignment horizontal="right" vertical="center" wrapText="1"/>
    </xf>
    <xf numFmtId="3" fontId="5" fillId="0" borderId="0" xfId="13" applyNumberFormat="1" applyFont="1" applyBorder="1" applyAlignment="1">
      <alignment horizontal="right" vertical="center" wrapText="1"/>
    </xf>
    <xf numFmtId="164" fontId="5" fillId="0" borderId="0" xfId="13" applyNumberFormat="1" applyFont="1" applyFill="1" applyBorder="1"/>
    <xf numFmtId="0" fontId="5" fillId="0" borderId="6" xfId="13" applyFont="1" applyBorder="1"/>
    <xf numFmtId="3" fontId="5" fillId="0" borderId="6" xfId="13" applyNumberFormat="1" applyFont="1" applyFill="1" applyBorder="1" applyAlignment="1">
      <alignment horizontal="right" vertical="center" wrapText="1"/>
    </xf>
    <xf numFmtId="165" fontId="5" fillId="0" borderId="6" xfId="13" applyNumberFormat="1" applyFont="1" applyBorder="1"/>
    <xf numFmtId="165" fontId="5" fillId="0" borderId="6" xfId="13" applyNumberFormat="1" applyFont="1" applyBorder="1" applyAlignment="1">
      <alignment horizontal="right" vertical="center" wrapText="1"/>
    </xf>
    <xf numFmtId="3" fontId="5" fillId="0" borderId="6" xfId="13" applyNumberFormat="1" applyFont="1" applyFill="1" applyBorder="1" applyAlignment="1">
      <alignment horizontal="right"/>
    </xf>
    <xf numFmtId="164" fontId="5" fillId="0" borderId="6" xfId="13" applyNumberFormat="1" applyFont="1" applyBorder="1"/>
    <xf numFmtId="165" fontId="5" fillId="0" borderId="6" xfId="13" applyNumberFormat="1" applyFont="1" applyBorder="1" applyAlignment="1">
      <alignment horizontal="right" vertical="center"/>
    </xf>
    <xf numFmtId="165" fontId="5" fillId="0" borderId="0" xfId="13" applyNumberFormat="1" applyFont="1" applyAlignment="1">
      <alignment horizontal="right"/>
    </xf>
    <xf numFmtId="0" fontId="5" fillId="0" borderId="0" xfId="13" applyFont="1" applyAlignment="1">
      <alignment horizontal="right"/>
    </xf>
    <xf numFmtId="0" fontId="29" fillId="0" borderId="0" xfId="13" applyFont="1" applyFill="1"/>
    <xf numFmtId="0" fontId="5" fillId="0" borderId="0" xfId="13" applyFont="1" applyFill="1"/>
    <xf numFmtId="0" fontId="5" fillId="0" borderId="0" xfId="13" applyFont="1" applyFill="1" applyAlignment="1">
      <alignment horizontal="right"/>
    </xf>
    <xf numFmtId="0" fontId="14" fillId="0" borderId="0" xfId="13" applyFont="1" applyFill="1" applyBorder="1" applyAlignment="1"/>
    <xf numFmtId="165" fontId="5" fillId="0" borderId="0" xfId="13" applyNumberFormat="1" applyFont="1" applyFill="1"/>
    <xf numFmtId="0" fontId="30" fillId="0" borderId="0" xfId="13" applyFont="1" applyFill="1" applyAlignment="1"/>
    <xf numFmtId="0" fontId="28" fillId="0" borderId="0" xfId="13" applyFont="1" applyAlignment="1"/>
    <xf numFmtId="0" fontId="5" fillId="0" borderId="0" xfId="13" applyFont="1" applyFill="1" applyAlignment="1">
      <alignment vertical="center"/>
    </xf>
    <xf numFmtId="2" fontId="4" fillId="0" borderId="0" xfId="13" applyNumberFormat="1" applyFont="1" applyBorder="1" applyAlignment="1">
      <alignment horizontal="center" vertical="center" wrapText="1"/>
    </xf>
    <xf numFmtId="0" fontId="4" fillId="0" borderId="28" xfId="13" applyFont="1" applyBorder="1" applyAlignment="1">
      <alignment horizontal="center" vertical="center" wrapText="1"/>
    </xf>
    <xf numFmtId="0" fontId="4" fillId="0" borderId="0" xfId="13" applyFont="1" applyAlignment="1">
      <alignment horizontal="center" vertical="center" wrapText="1"/>
    </xf>
    <xf numFmtId="165" fontId="5" fillId="0" borderId="0" xfId="13" applyNumberFormat="1" applyFont="1" applyFill="1" applyAlignment="1">
      <alignment horizontal="right" vertical="center"/>
    </xf>
    <xf numFmtId="165" fontId="5" fillId="0" borderId="0" xfId="13" applyNumberFormat="1" applyFont="1" applyFill="1" applyAlignment="1">
      <alignment horizontal="right" vertical="center" wrapText="1"/>
    </xf>
    <xf numFmtId="0" fontId="5" fillId="0" borderId="5" xfId="13" applyFont="1" applyBorder="1" applyAlignment="1">
      <alignment vertical="center"/>
    </xf>
    <xf numFmtId="3" fontId="5" fillId="0" borderId="5" xfId="13" applyNumberFormat="1" applyFont="1" applyFill="1" applyBorder="1" applyAlignment="1">
      <alignment horizontal="right" vertical="center"/>
    </xf>
    <xf numFmtId="165" fontId="5" fillId="0" borderId="5" xfId="13" applyNumberFormat="1" applyFont="1" applyFill="1" applyBorder="1" applyAlignment="1">
      <alignment horizontal="right" vertical="center" wrapText="1"/>
    </xf>
    <xf numFmtId="165" fontId="5" fillId="0" borderId="5" xfId="13" applyNumberFormat="1" applyFont="1" applyFill="1" applyBorder="1" applyAlignment="1">
      <alignment horizontal="right" vertical="center"/>
    </xf>
    <xf numFmtId="0" fontId="5" fillId="0" borderId="0" xfId="13" applyFont="1" applyBorder="1" applyAlignment="1">
      <alignment vertical="center"/>
    </xf>
    <xf numFmtId="3" fontId="5" fillId="0" borderId="0" xfId="13" applyNumberFormat="1" applyFont="1" applyFill="1" applyBorder="1" applyAlignment="1">
      <alignment horizontal="right" vertical="center"/>
    </xf>
    <xf numFmtId="165" fontId="5" fillId="0" borderId="0" xfId="13" applyNumberFormat="1" applyFont="1" applyFill="1" applyBorder="1" applyAlignment="1">
      <alignment horizontal="right" vertical="center"/>
    </xf>
    <xf numFmtId="0" fontId="5" fillId="0" borderId="0" xfId="13" applyFont="1" applyFill="1" applyBorder="1" applyAlignment="1">
      <alignment vertical="center"/>
    </xf>
    <xf numFmtId="0" fontId="5" fillId="0" borderId="6" xfId="13" applyFont="1" applyBorder="1" applyAlignment="1">
      <alignment vertical="center"/>
    </xf>
    <xf numFmtId="3" fontId="5" fillId="0" borderId="6" xfId="13" applyNumberFormat="1" applyFont="1" applyFill="1" applyBorder="1" applyAlignment="1">
      <alignment horizontal="right" vertical="center"/>
    </xf>
    <xf numFmtId="165" fontId="5" fillId="0" borderId="6" xfId="13" applyNumberFormat="1" applyFont="1" applyFill="1" applyBorder="1" applyAlignment="1">
      <alignment horizontal="right" vertical="center" wrapText="1"/>
    </xf>
    <xf numFmtId="165" fontId="5" fillId="0" borderId="6" xfId="13" applyNumberFormat="1" applyFont="1" applyFill="1" applyBorder="1" applyAlignment="1">
      <alignment horizontal="right" vertical="center"/>
    </xf>
    <xf numFmtId="164" fontId="5" fillId="0" borderId="0" xfId="13" applyNumberFormat="1" applyFont="1" applyAlignment="1">
      <alignment horizontal="right" vertical="center"/>
    </xf>
    <xf numFmtId="0" fontId="4" fillId="0" borderId="0" xfId="13" applyFont="1" applyAlignment="1">
      <alignment horizontal="left" vertical="center"/>
    </xf>
    <xf numFmtId="0" fontId="14" fillId="0" borderId="0" xfId="13" applyFont="1" applyFill="1" applyBorder="1" applyAlignment="1">
      <alignment vertical="center"/>
    </xf>
    <xf numFmtId="3" fontId="5" fillId="0" borderId="0" xfId="13" applyNumberFormat="1" applyFont="1" applyAlignment="1">
      <alignment vertical="center"/>
    </xf>
    <xf numFmtId="0" fontId="13" fillId="0" borderId="28" xfId="13" applyFont="1" applyBorder="1" applyAlignment="1">
      <alignment vertical="center" wrapText="1"/>
    </xf>
    <xf numFmtId="3" fontId="4" fillId="0" borderId="0" xfId="13" applyNumberFormat="1" applyFont="1" applyAlignment="1">
      <alignment horizontal="center" vertical="center" wrapText="1"/>
    </xf>
    <xf numFmtId="3" fontId="5" fillId="0" borderId="0" xfId="13" applyNumberFormat="1" applyFont="1" applyAlignment="1">
      <alignment horizontal="right" vertical="center" wrapText="1"/>
    </xf>
    <xf numFmtId="164" fontId="5" fillId="0" borderId="0" xfId="13" applyNumberFormat="1" applyFont="1" applyAlignment="1">
      <alignment horizontal="right" vertical="center" wrapText="1"/>
    </xf>
    <xf numFmtId="3" fontId="5" fillId="0" borderId="0" xfId="13" applyNumberFormat="1" applyFont="1" applyAlignment="1">
      <alignment horizontal="right" vertical="center"/>
    </xf>
    <xf numFmtId="164" fontId="5" fillId="0" borderId="5" xfId="13" applyNumberFormat="1" applyFont="1" applyFill="1" applyBorder="1" applyAlignment="1">
      <alignment horizontal="right" vertical="center" wrapText="1"/>
    </xf>
    <xf numFmtId="3" fontId="5" fillId="0" borderId="0" xfId="13" applyNumberFormat="1" applyFont="1" applyFill="1" applyAlignment="1">
      <alignment horizontal="right" vertical="center"/>
    </xf>
    <xf numFmtId="164" fontId="5" fillId="0" borderId="0" xfId="13" applyNumberFormat="1" applyFont="1" applyFill="1" applyBorder="1" applyAlignment="1">
      <alignment horizontal="right" vertical="center" wrapText="1"/>
    </xf>
    <xf numFmtId="164" fontId="5" fillId="0" borderId="6" xfId="13" applyNumberFormat="1" applyFont="1" applyFill="1" applyBorder="1" applyAlignment="1">
      <alignment horizontal="right" vertical="center" wrapText="1"/>
    </xf>
    <xf numFmtId="0" fontId="21" fillId="0" borderId="0" xfId="13" applyFont="1" applyAlignment="1">
      <alignment horizontal="left" vertical="center"/>
    </xf>
    <xf numFmtId="0" fontId="15" fillId="0" borderId="0" xfId="13" applyFont="1" applyAlignment="1">
      <alignment vertical="center"/>
    </xf>
    <xf numFmtId="0" fontId="5" fillId="0" borderId="0" xfId="13" applyFont="1" applyFill="1" applyBorder="1" applyAlignment="1">
      <alignment horizontal="left" vertical="center"/>
    </xf>
    <xf numFmtId="0" fontId="15" fillId="0" borderId="0" xfId="13" applyFont="1" applyAlignment="1">
      <alignment horizontal="left" vertical="center"/>
    </xf>
    <xf numFmtId="0" fontId="14" fillId="0" borderId="0" xfId="13" applyFont="1" applyAlignment="1">
      <alignment vertical="center"/>
    </xf>
    <xf numFmtId="0" fontId="14" fillId="0" borderId="0" xfId="13" applyFont="1" applyAlignment="1">
      <alignment horizontal="left" vertical="center"/>
    </xf>
    <xf numFmtId="0" fontId="5" fillId="0" borderId="0" xfId="13" applyFont="1" applyAlignment="1">
      <alignment vertical="center" wrapText="1"/>
    </xf>
    <xf numFmtId="0" fontId="4" fillId="0" borderId="0" xfId="13" applyFont="1"/>
    <xf numFmtId="3" fontId="5" fillId="0" borderId="0" xfId="13" applyNumberFormat="1" applyFont="1"/>
    <xf numFmtId="1" fontId="5" fillId="0" borderId="0" xfId="13" applyNumberFormat="1" applyFont="1"/>
    <xf numFmtId="0" fontId="4" fillId="0" borderId="0" xfId="13" applyFont="1" applyFill="1" applyBorder="1" applyAlignment="1">
      <alignment vertical="center"/>
    </xf>
    <xf numFmtId="0" fontId="5" fillId="0" borderId="0" xfId="13" applyFont="1" applyAlignment="1">
      <alignment horizontal="right" vertical="center"/>
    </xf>
    <xf numFmtId="0" fontId="5" fillId="0" borderId="5" xfId="13" applyFont="1" applyFill="1" applyBorder="1" applyAlignment="1">
      <alignment horizontal="right" vertical="center"/>
    </xf>
    <xf numFmtId="0" fontId="5" fillId="0" borderId="0" xfId="13" applyFont="1" applyFill="1" applyBorder="1" applyAlignment="1">
      <alignment horizontal="right" vertical="center"/>
    </xf>
    <xf numFmtId="0" fontId="5" fillId="0" borderId="6" xfId="13" applyFont="1" applyFill="1" applyBorder="1" applyAlignment="1">
      <alignment horizontal="right" vertical="center"/>
    </xf>
    <xf numFmtId="0" fontId="14" fillId="0" borderId="0" xfId="13" applyFont="1" applyFill="1" applyAlignment="1">
      <alignment horizontal="left"/>
    </xf>
    <xf numFmtId="0" fontId="14" fillId="0" borderId="0" xfId="13" applyFont="1" applyFill="1" applyAlignment="1">
      <alignment horizontal="center" wrapText="1"/>
    </xf>
    <xf numFmtId="0" fontId="5" fillId="0" borderId="5" xfId="13" applyFont="1" applyFill="1" applyBorder="1" applyAlignment="1">
      <alignment vertical="center"/>
    </xf>
    <xf numFmtId="3" fontId="5" fillId="0" borderId="0" xfId="13" applyNumberFormat="1" applyFont="1" applyAlignment="1"/>
    <xf numFmtId="0" fontId="4" fillId="0" borderId="0" xfId="13" applyFont="1" applyAlignment="1"/>
    <xf numFmtId="0" fontId="4" fillId="0" borderId="29" xfId="13" applyFont="1" applyBorder="1" applyAlignment="1">
      <alignment vertical="center" wrapText="1"/>
    </xf>
    <xf numFmtId="0" fontId="4" fillId="0" borderId="18" xfId="13" applyFont="1" applyBorder="1" applyAlignment="1">
      <alignment vertical="center" wrapText="1"/>
    </xf>
    <xf numFmtId="3" fontId="4" fillId="0" borderId="18" xfId="13" applyNumberFormat="1" applyFont="1" applyBorder="1" applyAlignment="1">
      <alignment vertical="center"/>
    </xf>
    <xf numFmtId="165" fontId="4" fillId="0" borderId="18" xfId="13" applyNumberFormat="1" applyFont="1" applyBorder="1" applyAlignment="1">
      <alignment vertical="center"/>
    </xf>
    <xf numFmtId="165" fontId="5" fillId="0" borderId="21" xfId="13" applyNumberFormat="1" applyFont="1" applyBorder="1" applyAlignment="1">
      <alignment horizontal="right"/>
    </xf>
    <xf numFmtId="0" fontId="5" fillId="0" borderId="21" xfId="13" applyFont="1" applyBorder="1" applyAlignment="1">
      <alignment vertical="center"/>
    </xf>
    <xf numFmtId="3" fontId="5" fillId="0" borderId="21" xfId="13" applyNumberFormat="1" applyFont="1" applyBorder="1" applyAlignment="1">
      <alignment horizontal="right" vertical="center"/>
    </xf>
    <xf numFmtId="165" fontId="5" fillId="0" borderId="21" xfId="13" applyNumberFormat="1" applyFont="1" applyBorder="1" applyAlignment="1">
      <alignment horizontal="right" vertical="center"/>
    </xf>
    <xf numFmtId="166" fontId="5" fillId="0" borderId="0" xfId="14" applyNumberFormat="1" applyFont="1" applyAlignment="1">
      <alignment horizontal="right" vertical="center"/>
    </xf>
    <xf numFmtId="0" fontId="5" fillId="0" borderId="25" xfId="13" applyFont="1" applyBorder="1" applyAlignment="1">
      <alignment vertical="center"/>
    </xf>
    <xf numFmtId="0" fontId="5" fillId="0" borderId="25" xfId="13" applyFont="1" applyBorder="1" applyAlignment="1">
      <alignment horizontal="right" vertical="center"/>
    </xf>
    <xf numFmtId="165" fontId="5" fillId="0" borderId="25" xfId="13" applyNumberFormat="1" applyFont="1" applyBorder="1" applyAlignment="1">
      <alignment horizontal="right" vertical="center"/>
    </xf>
    <xf numFmtId="164" fontId="4" fillId="0" borderId="4" xfId="0" applyNumberFormat="1" applyFont="1" applyBorder="1" applyAlignment="1">
      <alignment vertical="center"/>
    </xf>
    <xf numFmtId="0" fontId="4" fillId="0" borderId="0" xfId="0" applyFont="1" applyBorder="1" applyAlignment="1">
      <alignment vertical="center"/>
    </xf>
    <xf numFmtId="0" fontId="4" fillId="0" borderId="0" xfId="0" applyFont="1" applyBorder="1" applyAlignment="1">
      <alignment horizontal="center" vertical="center"/>
    </xf>
    <xf numFmtId="3" fontId="4" fillId="0" borderId="0" xfId="0" applyNumberFormat="1" applyFont="1" applyBorder="1" applyAlignment="1">
      <alignment vertical="center"/>
    </xf>
    <xf numFmtId="164" fontId="4" fillId="0" borderId="0" xfId="0" applyNumberFormat="1" applyFont="1" applyBorder="1" applyAlignment="1">
      <alignment vertical="center"/>
    </xf>
    <xf numFmtId="0" fontId="5" fillId="0" borderId="5" xfId="0" applyFont="1" applyBorder="1" applyAlignment="1">
      <alignment horizontal="left" vertical="center"/>
    </xf>
    <xf numFmtId="0" fontId="5" fillId="0" borderId="5" xfId="0" applyFont="1" applyFill="1" applyBorder="1" applyAlignment="1">
      <alignment horizontal="left" vertical="center"/>
    </xf>
    <xf numFmtId="3" fontId="5" fillId="0" borderId="5" xfId="0" applyNumberFormat="1" applyFont="1" applyBorder="1" applyAlignment="1">
      <alignment vertical="center"/>
    </xf>
    <xf numFmtId="164" fontId="5" fillId="0" borderId="5" xfId="0" applyNumberFormat="1" applyFont="1" applyBorder="1" applyAlignment="1">
      <alignment vertical="center"/>
    </xf>
    <xf numFmtId="0" fontId="5" fillId="0" borderId="0" xfId="0" applyFont="1" applyBorder="1" applyAlignment="1">
      <alignment horizontal="left" vertical="center"/>
    </xf>
    <xf numFmtId="164" fontId="5" fillId="0" borderId="0" xfId="0" applyNumberFormat="1" applyFont="1" applyBorder="1" applyAlignment="1">
      <alignment vertical="center"/>
    </xf>
    <xf numFmtId="0" fontId="5" fillId="0" borderId="6" xfId="0" applyFont="1" applyBorder="1" applyAlignment="1">
      <alignment horizontal="left" vertical="center"/>
    </xf>
    <xf numFmtId="164" fontId="5" fillId="0" borderId="6" xfId="0" applyNumberFormat="1" applyFont="1" applyBorder="1" applyAlignment="1">
      <alignment vertical="center"/>
    </xf>
    <xf numFmtId="165" fontId="4" fillId="0" borderId="0" xfId="0" applyNumberFormat="1" applyFont="1" applyAlignment="1">
      <alignment horizontal="right" vertical="center"/>
    </xf>
    <xf numFmtId="1" fontId="10" fillId="0" borderId="2" xfId="0" applyNumberFormat="1" applyFont="1" applyFill="1" applyBorder="1" applyAlignment="1">
      <alignment horizontal="center" vertical="center" wrapText="1"/>
    </xf>
    <xf numFmtId="2" fontId="10" fillId="0" borderId="2" xfId="6" applyNumberFormat="1" applyFont="1" applyBorder="1" applyAlignment="1">
      <alignment horizontal="center" vertical="center" wrapText="1"/>
    </xf>
    <xf numFmtId="0" fontId="4" fillId="0" borderId="0" xfId="0" applyFont="1" applyAlignment="1">
      <alignment vertical="center" wrapText="1"/>
    </xf>
    <xf numFmtId="0" fontId="4" fillId="0" borderId="4" xfId="0" applyFont="1" applyBorder="1" applyAlignment="1">
      <alignment vertical="center" wrapText="1"/>
    </xf>
    <xf numFmtId="0" fontId="0" fillId="0" borderId="0" xfId="0" applyFill="1" applyBorder="1"/>
    <xf numFmtId="0" fontId="0" fillId="0" borderId="0" xfId="0" applyFill="1"/>
    <xf numFmtId="0" fontId="7" fillId="0" borderId="0" xfId="0" applyFont="1" applyFill="1" applyBorder="1" applyAlignment="1">
      <alignment horizontal="left" vertical="center"/>
    </xf>
    <xf numFmtId="0" fontId="5" fillId="0" borderId="6" xfId="0" applyFont="1" applyFill="1" applyBorder="1" applyAlignment="1">
      <alignment horizontal="left" vertical="center"/>
    </xf>
    <xf numFmtId="0" fontId="10" fillId="0" borderId="0" xfId="6" applyFont="1" applyFill="1" applyAlignment="1">
      <alignment vertical="center"/>
    </xf>
    <xf numFmtId="0" fontId="5" fillId="0" borderId="0" xfId="6" applyFont="1" applyFill="1" applyAlignment="1">
      <alignment vertical="center"/>
    </xf>
    <xf numFmtId="0" fontId="10" fillId="0" borderId="2" xfId="6" applyFont="1" applyFill="1" applyBorder="1" applyAlignment="1">
      <alignment vertical="center" wrapText="1"/>
    </xf>
    <xf numFmtId="0" fontId="10" fillId="0" borderId="0" xfId="6" applyFont="1" applyFill="1" applyAlignment="1">
      <alignment vertical="center" wrapText="1"/>
    </xf>
    <xf numFmtId="3" fontId="10" fillId="0" borderId="0" xfId="6" applyNumberFormat="1" applyFont="1" applyFill="1" applyAlignment="1">
      <alignment horizontal="center" vertical="center" wrapText="1"/>
    </xf>
    <xf numFmtId="0" fontId="10" fillId="0" borderId="2" xfId="10" applyFont="1" applyFill="1" applyBorder="1" applyAlignment="1">
      <alignment horizontal="center" vertical="center" wrapText="1"/>
    </xf>
    <xf numFmtId="0" fontId="10" fillId="0" borderId="0" xfId="6" applyFont="1" applyFill="1" applyAlignment="1">
      <alignment horizontal="center" vertical="center" wrapText="1"/>
    </xf>
    <xf numFmtId="0" fontId="10" fillId="0" borderId="0" xfId="10" applyFont="1" applyFill="1" applyAlignment="1">
      <alignment horizontal="center" vertical="center" wrapText="1"/>
    </xf>
    <xf numFmtId="0" fontId="4" fillId="0" borderId="4" xfId="0" applyFont="1" applyFill="1" applyBorder="1" applyAlignment="1">
      <alignment vertical="center"/>
    </xf>
    <xf numFmtId="164" fontId="10" fillId="0" borderId="4" xfId="0" applyNumberFormat="1" applyFont="1" applyFill="1" applyBorder="1" applyAlignment="1">
      <alignment horizontal="right" vertical="center" wrapText="1"/>
    </xf>
    <xf numFmtId="0" fontId="5" fillId="0" borderId="0" xfId="0" applyFont="1" applyFill="1" applyBorder="1" applyAlignment="1">
      <alignment horizontal="center" vertical="center"/>
    </xf>
    <xf numFmtId="0" fontId="7" fillId="0" borderId="0" xfId="0" applyFont="1" applyFill="1" applyAlignment="1">
      <alignment horizontal="left" vertical="center"/>
    </xf>
    <xf numFmtId="164" fontId="7" fillId="0" borderId="0" xfId="6" applyNumberFormat="1" applyFont="1" applyFill="1" applyAlignment="1">
      <alignment horizontal="right" vertical="center" wrapText="1"/>
    </xf>
    <xf numFmtId="0" fontId="21" fillId="0" borderId="0" xfId="10" applyFont="1" applyFill="1" applyAlignment="1">
      <alignment vertical="center" wrapText="1"/>
    </xf>
    <xf numFmtId="165" fontId="4" fillId="0" borderId="4" xfId="2" applyNumberFormat="1" applyFont="1" applyFill="1" applyBorder="1" applyAlignment="1">
      <alignment horizontal="right"/>
    </xf>
    <xf numFmtId="3" fontId="4" fillId="0" borderId="0" xfId="0" applyNumberFormat="1" applyFont="1" applyBorder="1" applyAlignment="1">
      <alignment horizontal="right" vertical="center"/>
    </xf>
    <xf numFmtId="165" fontId="4" fillId="0" borderId="0" xfId="2" applyNumberFormat="1" applyFont="1" applyFill="1" applyBorder="1" applyAlignment="1">
      <alignment horizontal="right"/>
    </xf>
    <xf numFmtId="165" fontId="5" fillId="0" borderId="5" xfId="2" applyNumberFormat="1" applyFont="1" applyFill="1" applyBorder="1" applyAlignment="1">
      <alignment horizontal="right"/>
    </xf>
    <xf numFmtId="165" fontId="5" fillId="0" borderId="0" xfId="2" applyNumberFormat="1" applyFont="1" applyFill="1" applyBorder="1" applyAlignment="1">
      <alignment horizontal="right"/>
    </xf>
    <xf numFmtId="165" fontId="5" fillId="0" borderId="6" xfId="2" applyNumberFormat="1" applyFont="1" applyFill="1" applyBorder="1" applyAlignment="1">
      <alignment horizontal="right"/>
    </xf>
    <xf numFmtId="0" fontId="7" fillId="0" borderId="0" xfId="0" applyFont="1" applyAlignment="1">
      <alignment vertical="center" wrapText="1"/>
    </xf>
    <xf numFmtId="0" fontId="5" fillId="0" borderId="0" xfId="0" applyFont="1" applyAlignment="1">
      <alignment wrapText="1"/>
    </xf>
    <xf numFmtId="165" fontId="5" fillId="0" borderId="5" xfId="0" applyNumberFormat="1" applyFont="1" applyBorder="1" applyAlignment="1">
      <alignment horizontal="right"/>
    </xf>
    <xf numFmtId="0" fontId="4" fillId="0" borderId="2" xfId="0" applyFont="1" applyFill="1" applyBorder="1" applyAlignment="1">
      <alignment horizontal="center" vertical="center"/>
    </xf>
    <xf numFmtId="3" fontId="4" fillId="0" borderId="4" xfId="0" applyNumberFormat="1" applyFont="1" applyFill="1" applyBorder="1" applyAlignment="1">
      <alignment horizontal="right"/>
    </xf>
    <xf numFmtId="165" fontId="4" fillId="0" borderId="4" xfId="0" applyNumberFormat="1" applyFont="1" applyFill="1" applyBorder="1" applyAlignment="1">
      <alignment horizontal="right"/>
    </xf>
    <xf numFmtId="3" fontId="5" fillId="0" borderId="0" xfId="0" applyNumberFormat="1" applyFont="1" applyFill="1" applyAlignment="1">
      <alignment horizontal="right"/>
    </xf>
    <xf numFmtId="0" fontId="5" fillId="0" borderId="4" xfId="0" applyFont="1" applyFill="1" applyBorder="1"/>
    <xf numFmtId="0" fontId="20" fillId="0" borderId="0" xfId="10" applyFont="1" applyFill="1" applyAlignment="1">
      <alignment vertical="center"/>
    </xf>
    <xf numFmtId="9" fontId="5" fillId="0" borderId="0" xfId="2" applyFont="1"/>
    <xf numFmtId="168" fontId="5" fillId="0" borderId="0" xfId="2" applyNumberFormat="1" applyFont="1"/>
    <xf numFmtId="20" fontId="5" fillId="0" borderId="0" xfId="0" applyNumberFormat="1" applyFont="1"/>
    <xf numFmtId="9" fontId="5" fillId="0" borderId="0" xfId="2" applyNumberFormat="1" applyFont="1"/>
    <xf numFmtId="0" fontId="7" fillId="0" borderId="0" xfId="15" applyFont="1"/>
    <xf numFmtId="3" fontId="7" fillId="0" borderId="0" xfId="15" applyNumberFormat="1" applyFont="1"/>
    <xf numFmtId="0" fontId="10" fillId="0" borderId="9" xfId="15" applyFont="1" applyBorder="1" applyAlignment="1">
      <alignment horizontal="center" vertical="center" wrapText="1"/>
    </xf>
    <xf numFmtId="0" fontId="10" fillId="0" borderId="6" xfId="15" applyFont="1" applyBorder="1" applyAlignment="1">
      <alignment horizontal="center" vertical="center"/>
    </xf>
    <xf numFmtId="0" fontId="10" fillId="0" borderId="2" xfId="15" applyFont="1" applyBorder="1" applyAlignment="1">
      <alignment horizontal="center" vertical="center" wrapText="1"/>
    </xf>
    <xf numFmtId="0" fontId="10" fillId="0" borderId="2" xfId="15" applyFont="1" applyBorder="1" applyAlignment="1">
      <alignment horizontal="center" vertical="center"/>
    </xf>
    <xf numFmtId="0" fontId="10" fillId="0" borderId="4" xfId="15" applyFont="1" applyBorder="1" applyAlignment="1">
      <alignment horizontal="center" vertical="center"/>
    </xf>
    <xf numFmtId="0" fontId="10" fillId="0" borderId="5" xfId="15" applyFont="1" applyBorder="1"/>
    <xf numFmtId="3" fontId="10" fillId="0" borderId="5" xfId="15" applyNumberFormat="1" applyFont="1" applyBorder="1" applyAlignment="1">
      <alignment horizontal="right"/>
    </xf>
    <xf numFmtId="3" fontId="10" fillId="6" borderId="5" xfId="15" applyNumberFormat="1" applyFont="1" applyFill="1" applyBorder="1" applyAlignment="1">
      <alignment horizontal="right"/>
    </xf>
    <xf numFmtId="0" fontId="7" fillId="0" borderId="0" xfId="15" applyFont="1" applyFill="1" applyBorder="1" applyAlignment="1">
      <alignment wrapText="1"/>
    </xf>
    <xf numFmtId="3" fontId="7" fillId="0" borderId="0" xfId="15" applyNumberFormat="1" applyFont="1" applyFill="1" applyBorder="1" applyAlignment="1">
      <alignment horizontal="right"/>
    </xf>
    <xf numFmtId="3" fontId="10" fillId="0" borderId="0" xfId="15" applyNumberFormat="1" applyFont="1" applyFill="1" applyBorder="1" applyAlignment="1">
      <alignment horizontal="right"/>
    </xf>
    <xf numFmtId="0" fontId="7" fillId="0" borderId="0" xfId="15" applyFont="1" applyFill="1" applyBorder="1"/>
    <xf numFmtId="0" fontId="7" fillId="0" borderId="6" xfId="15" applyFont="1" applyFill="1" applyBorder="1"/>
    <xf numFmtId="3" fontId="7" fillId="0" borderId="6" xfId="15" applyNumberFormat="1" applyFont="1" applyFill="1" applyBorder="1" applyAlignment="1">
      <alignment horizontal="right"/>
    </xf>
    <xf numFmtId="3" fontId="10" fillId="0" borderId="6" xfId="15" applyNumberFormat="1" applyFont="1" applyFill="1" applyBorder="1" applyAlignment="1">
      <alignment horizontal="right"/>
    </xf>
    <xf numFmtId="0" fontId="10" fillId="0" borderId="0" xfId="15" applyFont="1"/>
    <xf numFmtId="0" fontId="10" fillId="0" borderId="11" xfId="15" applyFont="1" applyBorder="1" applyAlignment="1">
      <alignment horizontal="center" vertical="center"/>
    </xf>
    <xf numFmtId="0" fontId="10" fillId="0" borderId="4" xfId="15" applyFont="1" applyBorder="1" applyAlignment="1">
      <alignment horizontal="center" vertical="center" wrapText="1"/>
    </xf>
    <xf numFmtId="0" fontId="10" fillId="0" borderId="0" xfId="15" applyFont="1" applyBorder="1"/>
    <xf numFmtId="3" fontId="10" fillId="0" borderId="0" xfId="15" applyNumberFormat="1" applyFont="1" applyBorder="1"/>
    <xf numFmtId="0" fontId="7" fillId="0" borderId="0" xfId="15" applyFont="1" applyBorder="1"/>
    <xf numFmtId="0" fontId="7" fillId="0" borderId="6" xfId="15" applyFont="1" applyBorder="1"/>
    <xf numFmtId="3" fontId="10" fillId="0" borderId="6" xfId="15" applyNumberFormat="1" applyFont="1" applyBorder="1"/>
    <xf numFmtId="0" fontId="10" fillId="0" borderId="2" xfId="15" applyFont="1" applyBorder="1" applyAlignment="1">
      <alignment horizontal="center"/>
    </xf>
    <xf numFmtId="0" fontId="10" fillId="0" borderId="1" xfId="15" applyFont="1" applyBorder="1" applyAlignment="1">
      <alignment horizontal="center"/>
    </xf>
    <xf numFmtId="0" fontId="10" fillId="0" borderId="11" xfId="15" applyFont="1" applyBorder="1"/>
    <xf numFmtId="165" fontId="10" fillId="0" borderId="11" xfId="15" applyNumberFormat="1" applyFont="1" applyBorder="1"/>
    <xf numFmtId="165" fontId="10" fillId="0" borderId="7" xfId="15" applyNumberFormat="1" applyFont="1" applyBorder="1"/>
    <xf numFmtId="165" fontId="10" fillId="0" borderId="0" xfId="15" applyNumberFormat="1" applyFont="1" applyBorder="1" applyAlignment="1">
      <alignment horizontal="center"/>
    </xf>
    <xf numFmtId="165" fontId="10" fillId="0" borderId="0" xfId="15" applyNumberFormat="1" applyFont="1"/>
    <xf numFmtId="0" fontId="7" fillId="0" borderId="13" xfId="15" applyFont="1" applyFill="1" applyBorder="1" applyAlignment="1">
      <alignment wrapText="1"/>
    </xf>
    <xf numFmtId="165" fontId="7" fillId="0" borderId="13" xfId="15" applyNumberFormat="1" applyFont="1" applyBorder="1"/>
    <xf numFmtId="165" fontId="7" fillId="0" borderId="8" xfId="15" applyNumberFormat="1" applyFont="1" applyBorder="1"/>
    <xf numFmtId="165" fontId="7" fillId="0" borderId="0" xfId="15" applyNumberFormat="1" applyFont="1" applyBorder="1" applyAlignment="1">
      <alignment horizontal="center"/>
    </xf>
    <xf numFmtId="165" fontId="7" fillId="0" borderId="0" xfId="15" applyNumberFormat="1" applyFont="1"/>
    <xf numFmtId="0" fontId="7" fillId="0" borderId="13" xfId="15" applyFont="1" applyBorder="1"/>
    <xf numFmtId="0" fontId="7" fillId="0" borderId="15" xfId="15" applyFont="1" applyBorder="1"/>
    <xf numFmtId="165" fontId="7" fillId="0" borderId="15" xfId="15" applyNumberFormat="1" applyFont="1" applyBorder="1"/>
    <xf numFmtId="165" fontId="7" fillId="0" borderId="9" xfId="15" applyNumberFormat="1" applyFont="1" applyBorder="1"/>
    <xf numFmtId="165" fontId="7" fillId="0" borderId="6" xfId="15" applyNumberFormat="1" applyFont="1" applyBorder="1" applyAlignment="1">
      <alignment horizontal="center"/>
    </xf>
    <xf numFmtId="165" fontId="7" fillId="0" borderId="6" xfId="15" applyNumberFormat="1" applyFont="1" applyBorder="1"/>
    <xf numFmtId="0" fontId="7" fillId="0" borderId="0" xfId="15" applyFont="1" applyFill="1" applyBorder="1" applyAlignment="1">
      <alignment horizontal="left" wrapText="1"/>
    </xf>
    <xf numFmtId="3" fontId="10" fillId="0" borderId="0" xfId="15" applyNumberFormat="1" applyFont="1"/>
    <xf numFmtId="3" fontId="10" fillId="0" borderId="10" xfId="15" applyNumberFormat="1" applyFont="1" applyBorder="1"/>
    <xf numFmtId="3" fontId="7" fillId="0" borderId="12" xfId="15" applyNumberFormat="1" applyFont="1" applyBorder="1"/>
    <xf numFmtId="3" fontId="10" fillId="0" borderId="12" xfId="15" applyNumberFormat="1" applyFont="1" applyBorder="1"/>
    <xf numFmtId="3" fontId="7" fillId="0" borderId="6" xfId="15" applyNumberFormat="1" applyFont="1" applyBorder="1"/>
    <xf numFmtId="3" fontId="7" fillId="0" borderId="14" xfId="15" applyNumberFormat="1" applyFont="1" applyBorder="1"/>
    <xf numFmtId="3" fontId="10" fillId="0" borderId="14" xfId="15" applyNumberFormat="1" applyFont="1" applyBorder="1"/>
    <xf numFmtId="3" fontId="7" fillId="0" borderId="0" xfId="15" applyNumberFormat="1" applyFont="1" applyBorder="1"/>
    <xf numFmtId="0" fontId="10" fillId="0" borderId="0" xfId="15" applyFont="1" applyAlignment="1">
      <alignment horizontal="right"/>
    </xf>
    <xf numFmtId="3" fontId="10" fillId="0" borderId="0" xfId="15" applyNumberFormat="1" applyFont="1" applyAlignment="1">
      <alignment horizontal="right"/>
    </xf>
    <xf numFmtId="0" fontId="7" fillId="0" borderId="0" xfId="15" applyFont="1" applyAlignment="1">
      <alignment horizontal="right"/>
    </xf>
    <xf numFmtId="0" fontId="7" fillId="0" borderId="6" xfId="15" applyFont="1" applyBorder="1" applyAlignment="1">
      <alignment horizontal="right"/>
    </xf>
    <xf numFmtId="3" fontId="10" fillId="0" borderId="6" xfId="15" applyNumberFormat="1" applyFont="1" applyBorder="1" applyAlignment="1">
      <alignment horizontal="right"/>
    </xf>
    <xf numFmtId="0" fontId="7" fillId="0" borderId="0" xfId="15" applyFont="1" applyBorder="1" applyAlignment="1">
      <alignment horizontal="right"/>
    </xf>
    <xf numFmtId="3" fontId="10" fillId="0" borderId="0" xfId="15" applyNumberFormat="1" applyFont="1" applyBorder="1" applyAlignment="1">
      <alignment horizontal="right"/>
    </xf>
    <xf numFmtId="0" fontId="10" fillId="0" borderId="8" xfId="15" applyFont="1" applyBorder="1" applyAlignment="1">
      <alignment horizontal="center" vertical="center" wrapText="1"/>
    </xf>
    <xf numFmtId="0" fontId="10" fillId="0" borderId="0" xfId="15" applyFont="1" applyBorder="1" applyAlignment="1">
      <alignment horizontal="center" vertical="center"/>
    </xf>
    <xf numFmtId="0" fontId="10" fillId="0" borderId="7" xfId="15" applyFont="1" applyBorder="1" applyAlignment="1">
      <alignment horizontal="center" vertical="center" wrapText="1"/>
    </xf>
    <xf numFmtId="0" fontId="10" fillId="0" borderId="10" xfId="15" applyFont="1" applyBorder="1" applyAlignment="1">
      <alignment horizontal="center" vertical="center"/>
    </xf>
    <xf numFmtId="0" fontId="10" fillId="0" borderId="8" xfId="15" applyFont="1" applyBorder="1" applyAlignment="1">
      <alignment horizontal="center" vertical="center"/>
    </xf>
    <xf numFmtId="0" fontId="10" fillId="0" borderId="7" xfId="15" applyFont="1" applyBorder="1" applyAlignment="1">
      <alignment horizontal="center" vertical="center"/>
    </xf>
    <xf numFmtId="0" fontId="10" fillId="0" borderId="13" xfId="15" applyFont="1" applyBorder="1" applyAlignment="1">
      <alignment horizontal="center" vertical="center"/>
    </xf>
    <xf numFmtId="0" fontId="10" fillId="0" borderId="12" xfId="15" applyFont="1" applyBorder="1" applyAlignment="1">
      <alignment horizontal="center" vertical="center" wrapText="1"/>
    </xf>
    <xf numFmtId="0" fontId="10" fillId="0" borderId="12" xfId="15" applyFont="1" applyFill="1" applyBorder="1" applyAlignment="1">
      <alignment horizontal="center" vertical="center" wrapText="1"/>
    </xf>
    <xf numFmtId="3" fontId="7" fillId="0" borderId="5" xfId="15" applyNumberFormat="1" applyFont="1" applyBorder="1" applyAlignment="1">
      <alignment horizontal="right"/>
    </xf>
    <xf numFmtId="3" fontId="10" fillId="0" borderId="5" xfId="15" applyNumberFormat="1" applyFont="1" applyFill="1" applyBorder="1" applyAlignment="1">
      <alignment horizontal="right"/>
    </xf>
    <xf numFmtId="3" fontId="7" fillId="0" borderId="0" xfId="15" applyNumberFormat="1" applyFont="1" applyBorder="1" applyAlignment="1">
      <alignment horizontal="right"/>
    </xf>
    <xf numFmtId="3" fontId="7" fillId="0" borderId="6" xfId="15" applyNumberFormat="1" applyFont="1" applyBorder="1" applyAlignment="1">
      <alignment horizontal="right"/>
    </xf>
    <xf numFmtId="0" fontId="7" fillId="0" borderId="12" xfId="15" applyFont="1" applyFill="1" applyBorder="1"/>
    <xf numFmtId="0" fontId="10" fillId="0" borderId="5" xfId="15" applyFont="1" applyBorder="1" applyAlignment="1">
      <alignment horizontal="center" vertical="center"/>
    </xf>
    <xf numFmtId="0" fontId="10" fillId="0" borderId="10" xfId="15" applyFont="1" applyBorder="1" applyAlignment="1">
      <alignment horizontal="center" vertical="center" wrapText="1"/>
    </xf>
    <xf numFmtId="0" fontId="10" fillId="0" borderId="5" xfId="15" applyFont="1" applyBorder="1" applyAlignment="1">
      <alignment horizontal="right"/>
    </xf>
    <xf numFmtId="0" fontId="10" fillId="0" borderId="0" xfId="15" applyFont="1" applyFill="1" applyBorder="1"/>
    <xf numFmtId="165" fontId="10" fillId="0" borderId="0" xfId="15" applyNumberFormat="1" applyFont="1" applyFill="1" applyBorder="1"/>
    <xf numFmtId="0" fontId="7" fillId="0" borderId="5" xfId="15" applyFont="1" applyBorder="1"/>
    <xf numFmtId="0" fontId="7" fillId="0" borderId="0" xfId="15" applyFont="1" applyAlignment="1"/>
    <xf numFmtId="0" fontId="7" fillId="0" borderId="2" xfId="15" applyFont="1" applyBorder="1" applyAlignment="1">
      <alignment horizontal="center"/>
    </xf>
    <xf numFmtId="0" fontId="7" fillId="0" borderId="1" xfId="15" applyFont="1" applyBorder="1" applyAlignment="1">
      <alignment horizontal="center"/>
    </xf>
    <xf numFmtId="3" fontId="7" fillId="0" borderId="8" xfId="15" applyNumberFormat="1" applyFont="1" applyBorder="1"/>
    <xf numFmtId="3" fontId="7" fillId="0" borderId="7" xfId="15" applyNumberFormat="1" applyFont="1" applyBorder="1"/>
    <xf numFmtId="0" fontId="7" fillId="0" borderId="8" xfId="15" applyFont="1" applyBorder="1"/>
    <xf numFmtId="0" fontId="10" fillId="0" borderId="6" xfId="15" applyFont="1" applyBorder="1"/>
    <xf numFmtId="165" fontId="10" fillId="0" borderId="9" xfId="15" applyNumberFormat="1" applyFont="1" applyBorder="1"/>
    <xf numFmtId="165" fontId="10" fillId="0" borderId="6" xfId="15" applyNumberFormat="1" applyFont="1" applyBorder="1"/>
    <xf numFmtId="0" fontId="10" fillId="0" borderId="3" xfId="15" applyFont="1" applyBorder="1" applyAlignment="1">
      <alignment horizontal="center" vertical="center" wrapText="1"/>
    </xf>
    <xf numFmtId="0" fontId="10" fillId="0" borderId="11" xfId="15" applyFont="1" applyBorder="1" applyAlignment="1">
      <alignment horizontal="left" vertical="center"/>
    </xf>
    <xf numFmtId="0" fontId="10" fillId="0" borderId="12" xfId="15" applyFont="1" applyBorder="1" applyAlignment="1">
      <alignment horizontal="right" vertical="center" wrapText="1"/>
    </xf>
    <xf numFmtId="0" fontId="10" fillId="0" borderId="13" xfId="15" applyFont="1" applyFill="1" applyBorder="1" applyAlignment="1">
      <alignment horizontal="right" vertical="center" wrapText="1"/>
    </xf>
    <xf numFmtId="0" fontId="7" fillId="0" borderId="12" xfId="15" applyFont="1" applyBorder="1"/>
    <xf numFmtId="0" fontId="7" fillId="0" borderId="13" xfId="15" applyFont="1" applyFill="1" applyBorder="1"/>
    <xf numFmtId="0" fontId="7" fillId="0" borderId="0" xfId="15" applyFont="1" applyFill="1"/>
    <xf numFmtId="0" fontId="10" fillId="0" borderId="2" xfId="15" applyFont="1" applyFill="1" applyBorder="1" applyAlignment="1">
      <alignment horizontal="center" vertical="center" wrapText="1"/>
    </xf>
    <xf numFmtId="0" fontId="10" fillId="0" borderId="3" xfId="15" applyFont="1" applyFill="1" applyBorder="1" applyAlignment="1">
      <alignment horizontal="center" vertical="center" wrapText="1"/>
    </xf>
    <xf numFmtId="0" fontId="10" fillId="0" borderId="1" xfId="15" applyFont="1" applyFill="1" applyBorder="1" applyAlignment="1">
      <alignment horizontal="center" vertical="center" wrapText="1"/>
    </xf>
    <xf numFmtId="0" fontId="10" fillId="0" borderId="11" xfId="15" applyFont="1" applyFill="1" applyBorder="1" applyAlignment="1">
      <alignment horizontal="left" vertical="center"/>
    </xf>
    <xf numFmtId="0" fontId="10" fillId="0" borderId="0" xfId="15" applyFont="1" applyFill="1" applyBorder="1" applyAlignment="1">
      <alignment horizontal="right" vertical="center" wrapText="1"/>
    </xf>
    <xf numFmtId="0" fontId="10" fillId="0" borderId="12" xfId="15" applyFont="1" applyFill="1" applyBorder="1" applyAlignment="1">
      <alignment horizontal="right" vertical="center" wrapText="1"/>
    </xf>
    <xf numFmtId="0" fontId="10" fillId="0" borderId="8" xfId="15" applyFont="1" applyFill="1" applyBorder="1" applyAlignment="1">
      <alignment horizontal="right" vertical="center" wrapText="1"/>
    </xf>
    <xf numFmtId="0" fontId="10" fillId="0" borderId="11" xfId="15" applyFont="1" applyFill="1" applyBorder="1" applyAlignment="1">
      <alignment horizontal="right" vertical="center" wrapText="1"/>
    </xf>
    <xf numFmtId="0" fontId="10" fillId="0" borderId="0" xfId="15" applyFont="1" applyFill="1"/>
    <xf numFmtId="0" fontId="7" fillId="0" borderId="0" xfId="15" applyFont="1" applyFill="1" applyAlignment="1">
      <alignment horizontal="right"/>
    </xf>
    <xf numFmtId="0" fontId="7" fillId="0" borderId="15" xfId="15" applyFont="1" applyFill="1" applyBorder="1"/>
    <xf numFmtId="0" fontId="7" fillId="0" borderId="14" xfId="15" applyFont="1" applyFill="1" applyBorder="1"/>
    <xf numFmtId="0" fontId="10" fillId="0" borderId="1" xfId="15" applyFont="1" applyBorder="1" applyAlignment="1">
      <alignment horizontal="center" vertical="center" wrapText="1"/>
    </xf>
    <xf numFmtId="0" fontId="7" fillId="0" borderId="14" xfId="15" applyFont="1" applyBorder="1"/>
    <xf numFmtId="0" fontId="7" fillId="0" borderId="9" xfId="15" applyFont="1" applyBorder="1"/>
    <xf numFmtId="0" fontId="7" fillId="0" borderId="0" xfId="15" applyFont="1" applyAlignment="1">
      <alignment wrapText="1"/>
    </xf>
    <xf numFmtId="0" fontId="10" fillId="0" borderId="0" xfId="15" applyFont="1" applyAlignment="1">
      <alignment horizontal="center" wrapText="1"/>
    </xf>
    <xf numFmtId="164" fontId="10" fillId="0" borderId="0" xfId="15" applyNumberFormat="1" applyFont="1"/>
    <xf numFmtId="164" fontId="7" fillId="0" borderId="0" xfId="15" applyNumberFormat="1" applyFont="1"/>
    <xf numFmtId="3" fontId="7" fillId="0" borderId="0" xfId="15" applyNumberFormat="1" applyFont="1" applyFill="1"/>
    <xf numFmtId="164" fontId="7" fillId="0" borderId="6" xfId="15" applyNumberFormat="1" applyFont="1" applyBorder="1"/>
    <xf numFmtId="164" fontId="7" fillId="0" borderId="0" xfId="15" applyNumberFormat="1" applyFont="1" applyBorder="1"/>
    <xf numFmtId="0" fontId="10" fillId="0" borderId="0" xfId="15" applyFont="1" applyBorder="1" applyAlignment="1">
      <alignment horizontal="center" vertical="center" wrapText="1"/>
    </xf>
    <xf numFmtId="0" fontId="10" fillId="0" borderId="10" xfId="15" applyFont="1" applyBorder="1" applyAlignment="1">
      <alignment horizontal="right"/>
    </xf>
    <xf numFmtId="0" fontId="10" fillId="0" borderId="0" xfId="15" applyFont="1" applyFill="1" applyAlignment="1">
      <alignment horizontal="right"/>
    </xf>
    <xf numFmtId="0" fontId="7" fillId="0" borderId="0" xfId="15" applyFont="1" applyFill="1" applyAlignment="1">
      <alignment horizontal="left"/>
    </xf>
    <xf numFmtId="0" fontId="7" fillId="0" borderId="12" xfId="15" applyFont="1" applyBorder="1" applyAlignment="1">
      <alignment horizontal="right"/>
    </xf>
    <xf numFmtId="0" fontId="7" fillId="0" borderId="13" xfId="15" applyFont="1" applyBorder="1" applyAlignment="1">
      <alignment horizontal="right"/>
    </xf>
    <xf numFmtId="0" fontId="7" fillId="0" borderId="0" xfId="15" applyFont="1" applyFill="1" applyBorder="1" applyAlignment="1">
      <alignment horizontal="right"/>
    </xf>
    <xf numFmtId="0" fontId="7" fillId="0" borderId="13" xfId="15" applyFont="1" applyFill="1" applyBorder="1" applyAlignment="1">
      <alignment horizontal="right"/>
    </xf>
    <xf numFmtId="0" fontId="7" fillId="0" borderId="0" xfId="15" applyFont="1" applyFill="1" applyBorder="1" applyAlignment="1">
      <alignment horizontal="left"/>
    </xf>
    <xf numFmtId="0" fontId="7" fillId="0" borderId="6" xfId="15" applyFont="1" applyFill="1" applyBorder="1" applyAlignment="1">
      <alignment horizontal="left"/>
    </xf>
    <xf numFmtId="0" fontId="4" fillId="0" borderId="0" xfId="15" applyFont="1" applyFill="1" applyBorder="1"/>
    <xf numFmtId="0" fontId="7" fillId="0" borderId="0" xfId="15" applyFont="1" applyBorder="1" applyAlignment="1">
      <alignment horizontal="center" vertical="center"/>
    </xf>
    <xf numFmtId="0" fontId="7" fillId="0" borderId="0" xfId="15" applyFont="1" applyAlignment="1">
      <alignment horizontal="left"/>
    </xf>
    <xf numFmtId="0" fontId="7" fillId="0" borderId="0" xfId="15" applyFont="1" applyBorder="1" applyAlignment="1">
      <alignment horizontal="left"/>
    </xf>
    <xf numFmtId="0" fontId="7" fillId="0" borderId="6" xfId="15" applyFont="1" applyBorder="1" applyAlignment="1">
      <alignment horizontal="left"/>
    </xf>
    <xf numFmtId="0" fontId="10" fillId="0" borderId="4" xfId="15" applyFont="1" applyBorder="1"/>
    <xf numFmtId="0" fontId="10" fillId="0" borderId="1" xfId="15" applyFont="1" applyBorder="1"/>
    <xf numFmtId="0" fontId="10" fillId="0" borderId="3" xfId="15" applyFont="1" applyBorder="1"/>
    <xf numFmtId="0" fontId="7" fillId="0" borderId="0" xfId="15" applyFont="1" applyBorder="1" applyAlignment="1">
      <alignment horizontal="left" vertical="center"/>
    </xf>
    <xf numFmtId="165" fontId="7" fillId="0" borderId="0" xfId="15" applyNumberFormat="1" applyFont="1" applyAlignment="1">
      <alignment horizontal="right"/>
    </xf>
    <xf numFmtId="0" fontId="7" fillId="0" borderId="0" xfId="16" applyFont="1"/>
    <xf numFmtId="0" fontId="10" fillId="0" borderId="2" xfId="16" applyFont="1" applyBorder="1" applyAlignment="1">
      <alignment horizontal="center" vertical="center"/>
    </xf>
    <xf numFmtId="0" fontId="10" fillId="0" borderId="2" xfId="16" applyFont="1" applyBorder="1" applyAlignment="1">
      <alignment horizontal="center"/>
    </xf>
    <xf numFmtId="0" fontId="10" fillId="0" borderId="4" xfId="16" applyFont="1" applyBorder="1" applyAlignment="1">
      <alignment horizontal="center"/>
    </xf>
    <xf numFmtId="0" fontId="10" fillId="0" borderId="3" xfId="16" applyFont="1" applyBorder="1" applyAlignment="1">
      <alignment horizontal="center"/>
    </xf>
    <xf numFmtId="0" fontId="10" fillId="0" borderId="6" xfId="16" applyFont="1" applyBorder="1" applyAlignment="1">
      <alignment horizontal="center"/>
    </xf>
    <xf numFmtId="0" fontId="10" fillId="0" borderId="0" xfId="16" applyFont="1"/>
    <xf numFmtId="0" fontId="10" fillId="0" borderId="10" xfId="16" applyFont="1" applyBorder="1"/>
    <xf numFmtId="0" fontId="10" fillId="0" borderId="11" xfId="16" applyFont="1" applyBorder="1"/>
    <xf numFmtId="0" fontId="10" fillId="0" borderId="13" xfId="16" applyFont="1" applyBorder="1"/>
    <xf numFmtId="0" fontId="10" fillId="0" borderId="12" xfId="16" applyFont="1" applyBorder="1"/>
    <xf numFmtId="0" fontId="7" fillId="0" borderId="13" xfId="16" applyFont="1" applyBorder="1" applyAlignment="1">
      <alignment wrapText="1"/>
    </xf>
    <xf numFmtId="0" fontId="7" fillId="0" borderId="12" xfId="16" applyFont="1" applyBorder="1"/>
    <xf numFmtId="0" fontId="7" fillId="0" borderId="13" xfId="16" applyFont="1" applyBorder="1"/>
    <xf numFmtId="0" fontId="7" fillId="0" borderId="13" xfId="16" applyFont="1" applyBorder="1" applyAlignment="1">
      <alignment horizontal="right"/>
    </xf>
    <xf numFmtId="0" fontId="7" fillId="0" borderId="6" xfId="16" applyFont="1" applyBorder="1"/>
    <xf numFmtId="0" fontId="7" fillId="0" borderId="14" xfId="16" applyFont="1" applyBorder="1"/>
    <xf numFmtId="0" fontId="7" fillId="0" borderId="15" xfId="16" applyFont="1" applyBorder="1"/>
    <xf numFmtId="0" fontId="10" fillId="0" borderId="14" xfId="16" applyFont="1" applyBorder="1"/>
    <xf numFmtId="0" fontId="7" fillId="0" borderId="0" xfId="16" applyFont="1" applyBorder="1"/>
    <xf numFmtId="0" fontId="7" fillId="0" borderId="5" xfId="16" applyFont="1" applyFill="1" applyBorder="1" applyAlignment="1">
      <alignment horizontal="right"/>
    </xf>
    <xf numFmtId="0" fontId="7" fillId="0" borderId="11" xfId="16" applyFont="1" applyFill="1" applyBorder="1" applyAlignment="1">
      <alignment horizontal="right"/>
    </xf>
    <xf numFmtId="0" fontId="7" fillId="0" borderId="0" xfId="16" applyFont="1" applyBorder="1" applyAlignment="1">
      <alignment wrapText="1"/>
    </xf>
    <xf numFmtId="0" fontId="7" fillId="0" borderId="0" xfId="16" applyFont="1" applyFill="1" applyBorder="1" applyAlignment="1">
      <alignment horizontal="right"/>
    </xf>
    <xf numFmtId="0" fontId="7" fillId="0" borderId="13" xfId="16" applyFont="1" applyFill="1" applyBorder="1" applyAlignment="1">
      <alignment horizontal="right"/>
    </xf>
    <xf numFmtId="0" fontId="7" fillId="0" borderId="6" xfId="16" applyFont="1" applyFill="1" applyBorder="1" applyAlignment="1">
      <alignment horizontal="right"/>
    </xf>
    <xf numFmtId="0" fontId="7" fillId="0" borderId="15" xfId="16" applyFont="1" applyFill="1" applyBorder="1" applyAlignment="1">
      <alignment horizontal="right"/>
    </xf>
    <xf numFmtId="0" fontId="10" fillId="0" borderId="5" xfId="16" applyFont="1" applyFill="1" applyBorder="1" applyAlignment="1">
      <alignment horizontal="right"/>
    </xf>
    <xf numFmtId="0" fontId="10" fillId="0" borderId="11" xfId="16" applyFont="1" applyFill="1" applyBorder="1" applyAlignment="1">
      <alignment horizontal="right"/>
    </xf>
    <xf numFmtId="0" fontId="10" fillId="0" borderId="7" xfId="16" applyFont="1" applyFill="1" applyBorder="1" applyAlignment="1">
      <alignment horizontal="center" vertical="center"/>
    </xf>
    <xf numFmtId="0" fontId="10" fillId="0" borderId="2" xfId="0" applyFont="1" applyBorder="1" applyAlignment="1">
      <alignment horizontal="center" vertical="center" wrapText="1"/>
    </xf>
    <xf numFmtId="0" fontId="10" fillId="0" borderId="2" xfId="0" applyFont="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7" fillId="0" borderId="0" xfId="6" applyFont="1" applyFill="1" applyAlignment="1">
      <alignment horizontal="left" vertical="center"/>
    </xf>
    <xf numFmtId="0" fontId="27" fillId="0" borderId="0" xfId="10" applyFont="1" applyFill="1" applyAlignment="1">
      <alignment horizontal="center" vertical="center" wrapText="1"/>
    </xf>
    <xf numFmtId="0" fontId="10" fillId="0" borderId="2" xfId="6" applyFont="1" applyFill="1" applyBorder="1" applyAlignment="1">
      <alignment horizontal="center" vertical="center" wrapText="1"/>
    </xf>
    <xf numFmtId="0" fontId="10" fillId="0" borderId="4" xfId="6" applyFont="1" applyFill="1" applyBorder="1" applyAlignment="1">
      <alignment horizontal="center" vertical="center" wrapText="1"/>
    </xf>
    <xf numFmtId="3" fontId="10" fillId="0" borderId="4" xfId="6" applyNumberFormat="1" applyFont="1" applyFill="1" applyBorder="1" applyAlignment="1">
      <alignment horizontal="right" vertical="center" wrapText="1"/>
    </xf>
    <xf numFmtId="164" fontId="10" fillId="0" borderId="4" xfId="6" applyNumberFormat="1" applyFont="1" applyFill="1" applyBorder="1" applyAlignment="1">
      <alignment horizontal="right" vertical="center" wrapText="1"/>
    </xf>
    <xf numFmtId="166" fontId="5" fillId="0" borderId="0" xfId="1" applyNumberFormat="1" applyFont="1" applyFill="1" applyAlignment="1">
      <alignment vertical="center"/>
    </xf>
    <xf numFmtId="167" fontId="5" fillId="0" borderId="0" xfId="1" applyNumberFormat="1" applyFont="1" applyFill="1" applyAlignment="1">
      <alignment vertical="center"/>
    </xf>
    <xf numFmtId="165" fontId="5" fillId="0" borderId="0" xfId="1" applyNumberFormat="1" applyFont="1" applyFill="1" applyAlignment="1">
      <alignment horizontal="right" vertical="center"/>
    </xf>
    <xf numFmtId="3" fontId="10" fillId="0" borderId="0" xfId="6" applyNumberFormat="1" applyFont="1" applyFill="1" applyAlignment="1">
      <alignment horizontal="right" vertical="center" wrapText="1"/>
    </xf>
    <xf numFmtId="0" fontId="14" fillId="0" borderId="5" xfId="0" applyFont="1" applyFill="1" applyBorder="1" applyAlignment="1">
      <alignment horizontal="right" vertical="center"/>
    </xf>
    <xf numFmtId="165" fontId="14" fillId="0" borderId="5" xfId="0" applyNumberFormat="1" applyFont="1" applyFill="1" applyBorder="1" applyAlignment="1">
      <alignment horizontal="right" vertical="center"/>
    </xf>
    <xf numFmtId="167" fontId="5" fillId="0" borderId="0" xfId="1" applyNumberFormat="1" applyFont="1" applyFill="1" applyAlignment="1">
      <alignment horizontal="right" vertical="center"/>
    </xf>
    <xf numFmtId="0" fontId="14" fillId="0" borderId="0" xfId="0" applyFont="1" applyFill="1" applyAlignment="1">
      <alignment horizontal="right" vertical="center"/>
    </xf>
    <xf numFmtId="165" fontId="14" fillId="0" borderId="0" xfId="0" applyNumberFormat="1" applyFont="1" applyFill="1" applyBorder="1" applyAlignment="1">
      <alignment horizontal="right" vertical="center"/>
    </xf>
    <xf numFmtId="3" fontId="14" fillId="0" borderId="0" xfId="0" applyNumberFormat="1" applyFont="1" applyFill="1" applyAlignment="1">
      <alignment horizontal="right" vertical="center"/>
    </xf>
    <xf numFmtId="0" fontId="20" fillId="0" borderId="0" xfId="17" applyFont="1" applyFill="1" applyAlignment="1">
      <alignment horizontal="left" vertical="center"/>
    </xf>
    <xf numFmtId="166" fontId="5" fillId="0" borderId="6" xfId="1" applyNumberFormat="1" applyFont="1" applyFill="1" applyBorder="1" applyAlignment="1">
      <alignment horizontal="right" vertical="center"/>
    </xf>
    <xf numFmtId="167" fontId="5" fillId="0" borderId="6" xfId="1" applyNumberFormat="1" applyFont="1" applyFill="1" applyBorder="1" applyAlignment="1">
      <alignment horizontal="right" vertical="center"/>
    </xf>
    <xf numFmtId="165" fontId="5" fillId="0" borderId="6" xfId="1" applyNumberFormat="1" applyFont="1" applyFill="1" applyBorder="1" applyAlignment="1">
      <alignment horizontal="right" vertical="center"/>
    </xf>
    <xf numFmtId="0" fontId="14" fillId="0" borderId="6" xfId="0" applyFont="1" applyFill="1" applyBorder="1" applyAlignment="1">
      <alignment horizontal="right" vertical="center"/>
    </xf>
    <xf numFmtId="165" fontId="14" fillId="0" borderId="6" xfId="0" applyNumberFormat="1" applyFont="1" applyFill="1" applyBorder="1" applyAlignment="1">
      <alignment horizontal="right" vertical="center"/>
    </xf>
    <xf numFmtId="167" fontId="5" fillId="0" borderId="0" xfId="1" applyNumberFormat="1" applyFont="1" applyFill="1" applyBorder="1" applyAlignment="1">
      <alignment horizontal="right" vertical="center"/>
    </xf>
    <xf numFmtId="165" fontId="5" fillId="0" borderId="0" xfId="1" applyNumberFormat="1" applyFont="1" applyFill="1" applyBorder="1" applyAlignment="1">
      <alignment horizontal="right" vertical="center"/>
    </xf>
    <xf numFmtId="165" fontId="14" fillId="0" borderId="0" xfId="0" applyNumberFormat="1" applyFont="1" applyFill="1" applyAlignment="1">
      <alignment horizontal="right" vertical="center"/>
    </xf>
    <xf numFmtId="0" fontId="7" fillId="0" borderId="0" xfId="6" applyFont="1" applyAlignment="1">
      <alignment horizontal="left" vertical="center"/>
    </xf>
    <xf numFmtId="0" fontId="10" fillId="0" borderId="2" xfId="11" applyFont="1" applyBorder="1" applyAlignment="1">
      <alignment horizontal="center" vertical="center"/>
    </xf>
    <xf numFmtId="0" fontId="10" fillId="0" borderId="0" xfId="11" applyFont="1" applyFill="1" applyBorder="1" applyAlignment="1">
      <alignment horizontal="center" vertical="center"/>
    </xf>
    <xf numFmtId="0" fontId="10" fillId="0" borderId="4" xfId="11" applyFont="1" applyBorder="1" applyAlignment="1">
      <alignment horizontal="center" vertical="center"/>
    </xf>
    <xf numFmtId="166" fontId="10" fillId="0" borderId="4" xfId="1" applyNumberFormat="1" applyFont="1" applyFill="1" applyBorder="1" applyAlignment="1">
      <alignment horizontal="right" vertical="center"/>
    </xf>
    <xf numFmtId="0" fontId="10" fillId="0" borderId="0" xfId="11" applyFont="1" applyAlignment="1">
      <alignment horizontal="left" vertical="center" indent="3"/>
    </xf>
    <xf numFmtId="3" fontId="10" fillId="0" borderId="4" xfId="6" applyNumberFormat="1" applyFont="1" applyBorder="1" applyAlignment="1">
      <alignment horizontal="right" vertical="center" wrapText="1"/>
    </xf>
    <xf numFmtId="166" fontId="5" fillId="0" borderId="0" xfId="1" applyNumberFormat="1" applyFont="1" applyFill="1"/>
    <xf numFmtId="0" fontId="10" fillId="0" borderId="4" xfId="11" applyFont="1" applyBorder="1" applyAlignment="1">
      <alignment horizontal="left" vertical="center" indent="3"/>
    </xf>
    <xf numFmtId="0" fontId="7" fillId="0" borderId="5" xfId="11" applyFont="1" applyBorder="1" applyAlignment="1">
      <alignment horizontal="left" vertical="center" indent="3"/>
    </xf>
    <xf numFmtId="3" fontId="5" fillId="0" borderId="5" xfId="0" applyNumberFormat="1" applyFont="1" applyBorder="1"/>
    <xf numFmtId="0" fontId="7" fillId="0" borderId="0" xfId="11" applyFont="1" applyAlignment="1">
      <alignment horizontal="left" vertical="center" indent="3"/>
    </xf>
    <xf numFmtId="166" fontId="5" fillId="0" borderId="0" xfId="1" applyNumberFormat="1" applyFont="1" applyBorder="1" applyAlignment="1">
      <alignment horizontal="right"/>
    </xf>
    <xf numFmtId="0" fontId="7" fillId="0" borderId="6" xfId="11" applyFont="1" applyBorder="1" applyAlignment="1">
      <alignment horizontal="left" vertical="center" indent="3"/>
    </xf>
    <xf numFmtId="166" fontId="4" fillId="0" borderId="4" xfId="1" applyNumberFormat="1" applyFont="1" applyBorder="1"/>
    <xf numFmtId="0" fontId="7" fillId="0" borderId="0" xfId="11" applyFont="1" applyFill="1" applyBorder="1" applyAlignment="1">
      <alignment horizontal="left" vertical="center"/>
    </xf>
    <xf numFmtId="0" fontId="10" fillId="0" borderId="0" xfId="11" applyFont="1" applyAlignment="1">
      <alignment horizontal="center" vertical="center"/>
    </xf>
    <xf numFmtId="165" fontId="10" fillId="0" borderId="4" xfId="11" applyNumberFormat="1" applyFont="1" applyBorder="1" applyAlignment="1">
      <alignment horizontal="right" vertical="center"/>
    </xf>
    <xf numFmtId="165" fontId="4" fillId="5" borderId="4" xfId="0" applyNumberFormat="1" applyFont="1" applyFill="1" applyBorder="1"/>
    <xf numFmtId="165" fontId="4" fillId="0" borderId="0" xfId="0" applyNumberFormat="1" applyFont="1" applyBorder="1"/>
    <xf numFmtId="165" fontId="10" fillId="0" borderId="0" xfId="11" applyNumberFormat="1" applyFont="1" applyAlignment="1">
      <alignment horizontal="center" vertical="center"/>
    </xf>
    <xf numFmtId="0" fontId="10" fillId="0" borderId="5" xfId="11" applyFont="1" applyBorder="1" applyAlignment="1">
      <alignment horizontal="left" vertical="center" indent="3"/>
    </xf>
    <xf numFmtId="165" fontId="5" fillId="5" borderId="5" xfId="0" applyNumberFormat="1" applyFont="1" applyFill="1" applyBorder="1"/>
    <xf numFmtId="165" fontId="5" fillId="5" borderId="0" xfId="0" applyNumberFormat="1" applyFont="1" applyFill="1" applyBorder="1"/>
    <xf numFmtId="0" fontId="10" fillId="0" borderId="6" xfId="11" applyFont="1" applyBorder="1" applyAlignment="1">
      <alignment horizontal="left" vertical="center" indent="3"/>
    </xf>
    <xf numFmtId="165" fontId="5" fillId="5" borderId="6" xfId="0" applyNumberFormat="1" applyFont="1" applyFill="1" applyBorder="1"/>
    <xf numFmtId="167" fontId="4" fillId="0" borderId="4" xfId="1" applyNumberFormat="1" applyFont="1" applyFill="1" applyBorder="1" applyAlignment="1">
      <alignment horizontal="center" vertical="center"/>
    </xf>
    <xf numFmtId="166" fontId="4" fillId="0" borderId="4" xfId="1" applyNumberFormat="1" applyFont="1" applyFill="1" applyBorder="1" applyAlignment="1">
      <alignment vertical="center"/>
    </xf>
    <xf numFmtId="0" fontId="34" fillId="0" borderId="0" xfId="0" applyFont="1"/>
    <xf numFmtId="167" fontId="5" fillId="0" borderId="5" xfId="1" applyNumberFormat="1" applyFont="1" applyFill="1" applyBorder="1" applyAlignment="1">
      <alignment horizontal="center" vertical="center"/>
    </xf>
    <xf numFmtId="164" fontId="5" fillId="0" borderId="5" xfId="1" applyNumberFormat="1" applyFont="1" applyFill="1" applyBorder="1" applyAlignment="1">
      <alignment horizontal="right" vertical="center"/>
    </xf>
    <xf numFmtId="166" fontId="5" fillId="0" borderId="5" xfId="1" applyNumberFormat="1" applyFont="1" applyFill="1" applyBorder="1" applyAlignment="1">
      <alignment horizontal="right" vertical="center"/>
    </xf>
    <xf numFmtId="164" fontId="5" fillId="0" borderId="0" xfId="1" applyNumberFormat="1" applyFont="1" applyFill="1" applyBorder="1" applyAlignment="1">
      <alignment horizontal="right" vertical="center"/>
    </xf>
    <xf numFmtId="164" fontId="5" fillId="0" borderId="6" xfId="1" applyNumberFormat="1" applyFont="1" applyFill="1" applyBorder="1" applyAlignment="1">
      <alignment horizontal="right" vertical="center"/>
    </xf>
    <xf numFmtId="3" fontId="5" fillId="0" borderId="0" xfId="1" applyNumberFormat="1" applyFont="1" applyFill="1" applyAlignment="1">
      <alignment horizontal="right" vertical="center"/>
    </xf>
    <xf numFmtId="166" fontId="5" fillId="0" borderId="0" xfId="18" applyNumberFormat="1" applyFont="1" applyFill="1" applyAlignment="1">
      <alignment horizontal="right" vertical="center"/>
    </xf>
    <xf numFmtId="0" fontId="17" fillId="0" borderId="0" xfId="9" applyFont="1" applyAlignment="1">
      <alignment horizontal="right"/>
    </xf>
    <xf numFmtId="0" fontId="27" fillId="0" borderId="2" xfId="10" applyFont="1" applyFill="1" applyBorder="1" applyAlignment="1">
      <alignment horizontal="center" vertical="center" wrapText="1"/>
    </xf>
    <xf numFmtId="166" fontId="4" fillId="0" borderId="4" xfId="1" applyNumberFormat="1" applyFont="1" applyFill="1" applyBorder="1"/>
    <xf numFmtId="167" fontId="4" fillId="0" borderId="4" xfId="1" applyNumberFormat="1" applyFont="1" applyFill="1" applyBorder="1"/>
    <xf numFmtId="165" fontId="4" fillId="0" borderId="4" xfId="1" applyNumberFormat="1" applyFont="1" applyFill="1" applyBorder="1"/>
    <xf numFmtId="167" fontId="4" fillId="0" borderId="4" xfId="0" applyNumberFormat="1" applyFont="1" applyBorder="1"/>
    <xf numFmtId="167" fontId="4" fillId="0" borderId="4" xfId="1" applyNumberFormat="1" applyFont="1" applyBorder="1"/>
    <xf numFmtId="165" fontId="5" fillId="0" borderId="4" xfId="1" applyNumberFormat="1" applyFont="1" applyFill="1" applyBorder="1"/>
    <xf numFmtId="167" fontId="5" fillId="0" borderId="0" xfId="1" applyNumberFormat="1" applyFont="1" applyFill="1"/>
    <xf numFmtId="166" fontId="5" fillId="0" borderId="5" xfId="1" applyNumberFormat="1" applyFont="1" applyFill="1" applyBorder="1" applyAlignment="1">
      <alignment horizontal="right"/>
    </xf>
    <xf numFmtId="167" fontId="5" fillId="0" borderId="5" xfId="1" applyNumberFormat="1" applyFont="1" applyFill="1" applyBorder="1" applyAlignment="1">
      <alignment horizontal="right"/>
    </xf>
    <xf numFmtId="167" fontId="5" fillId="0" borderId="0" xfId="1" applyNumberFormat="1" applyFont="1" applyFill="1" applyBorder="1" applyAlignment="1">
      <alignment horizontal="right"/>
    </xf>
    <xf numFmtId="165" fontId="5" fillId="0" borderId="5" xfId="1" applyNumberFormat="1" applyFont="1" applyFill="1" applyBorder="1" applyAlignment="1">
      <alignment horizontal="right"/>
    </xf>
    <xf numFmtId="167" fontId="5" fillId="0" borderId="5" xfId="0" applyNumberFormat="1" applyFont="1" applyBorder="1" applyAlignment="1">
      <alignment horizontal="right"/>
    </xf>
    <xf numFmtId="0" fontId="5" fillId="0" borderId="5" xfId="0" applyNumberFormat="1" applyFont="1" applyBorder="1" applyAlignment="1">
      <alignment horizontal="right"/>
    </xf>
    <xf numFmtId="166" fontId="5" fillId="0" borderId="0" xfId="1" applyNumberFormat="1" applyFont="1" applyFill="1" applyAlignment="1">
      <alignment horizontal="right"/>
    </xf>
    <xf numFmtId="166" fontId="5" fillId="0" borderId="0" xfId="1" applyNumberFormat="1" applyFont="1" applyFill="1" applyBorder="1" applyAlignment="1">
      <alignment horizontal="right"/>
    </xf>
    <xf numFmtId="165" fontId="5" fillId="0" borderId="0" xfId="1" applyNumberFormat="1" applyFont="1" applyFill="1" applyBorder="1" applyAlignment="1">
      <alignment horizontal="right"/>
    </xf>
    <xf numFmtId="167" fontId="5" fillId="0" borderId="0" xfId="0" applyNumberFormat="1" applyFont="1" applyAlignment="1">
      <alignment horizontal="right"/>
    </xf>
    <xf numFmtId="0" fontId="5" fillId="0" borderId="0" xfId="0" applyNumberFormat="1" applyFont="1" applyBorder="1" applyAlignment="1">
      <alignment horizontal="right"/>
    </xf>
    <xf numFmtId="0" fontId="20" fillId="0" borderId="0" xfId="17" applyFont="1" applyAlignment="1">
      <alignment horizontal="left" vertical="center"/>
    </xf>
    <xf numFmtId="166" fontId="5" fillId="0" borderId="6" xfId="1" applyNumberFormat="1" applyFont="1" applyFill="1" applyBorder="1" applyAlignment="1">
      <alignment horizontal="right"/>
    </xf>
    <xf numFmtId="167" fontId="5" fillId="0" borderId="6" xfId="1" applyNumberFormat="1" applyFont="1" applyFill="1" applyBorder="1" applyAlignment="1">
      <alignment horizontal="right"/>
    </xf>
    <xf numFmtId="165" fontId="5" fillId="0" borderId="6" xfId="1" applyNumberFormat="1" applyFont="1" applyFill="1" applyBorder="1" applyAlignment="1">
      <alignment horizontal="right"/>
    </xf>
    <xf numFmtId="167" fontId="5" fillId="0" borderId="6" xfId="0" applyNumberFormat="1" applyFont="1" applyBorder="1" applyAlignment="1">
      <alignment horizontal="right"/>
    </xf>
    <xf numFmtId="167" fontId="5" fillId="0" borderId="0" xfId="1" applyNumberFormat="1" applyFont="1" applyBorder="1" applyAlignment="1">
      <alignment horizontal="right"/>
    </xf>
    <xf numFmtId="165" fontId="5" fillId="0" borderId="0" xfId="1" applyNumberFormat="1" applyFont="1" applyBorder="1" applyAlignment="1">
      <alignment horizontal="right"/>
    </xf>
    <xf numFmtId="167" fontId="5" fillId="0" borderId="0" xfId="0" applyNumberFormat="1" applyFont="1" applyFill="1" applyAlignment="1">
      <alignment vertical="center"/>
    </xf>
    <xf numFmtId="166" fontId="5" fillId="0" borderId="5" xfId="1" applyNumberFormat="1" applyFont="1" applyFill="1" applyBorder="1" applyAlignment="1">
      <alignment vertical="center"/>
    </xf>
    <xf numFmtId="166" fontId="14" fillId="0" borderId="5" xfId="1" applyNumberFormat="1" applyFont="1" applyFill="1" applyBorder="1" applyAlignment="1">
      <alignment horizontal="right" vertical="center"/>
    </xf>
    <xf numFmtId="167" fontId="14" fillId="0" borderId="5" xfId="1" applyNumberFormat="1" applyFont="1" applyFill="1" applyBorder="1" applyAlignment="1">
      <alignment horizontal="right" vertical="center"/>
    </xf>
    <xf numFmtId="166" fontId="14" fillId="0" borderId="0" xfId="1" applyNumberFormat="1" applyFont="1" applyFill="1" applyAlignment="1">
      <alignment horizontal="right" vertical="center"/>
    </xf>
    <xf numFmtId="166" fontId="14" fillId="0" borderId="0" xfId="1" applyNumberFormat="1" applyFont="1" applyFill="1" applyBorder="1" applyAlignment="1">
      <alignment horizontal="right" vertical="center"/>
    </xf>
    <xf numFmtId="167" fontId="14" fillId="0" borderId="0" xfId="1" applyNumberFormat="1" applyFont="1" applyFill="1" applyBorder="1" applyAlignment="1">
      <alignment horizontal="right" vertical="center"/>
    </xf>
    <xf numFmtId="166" fontId="5" fillId="0" borderId="6" xfId="1" applyNumberFormat="1" applyFont="1" applyFill="1" applyBorder="1" applyAlignment="1">
      <alignment vertical="center"/>
    </xf>
    <xf numFmtId="166" fontId="14" fillId="0" borderId="6" xfId="1" applyNumberFormat="1" applyFont="1" applyFill="1" applyBorder="1" applyAlignment="1">
      <alignment horizontal="right" vertical="center"/>
    </xf>
    <xf numFmtId="167" fontId="14" fillId="0" borderId="6" xfId="1" applyNumberFormat="1" applyFont="1" applyFill="1" applyBorder="1" applyAlignment="1">
      <alignment horizontal="right" vertical="center"/>
    </xf>
    <xf numFmtId="166" fontId="10" fillId="0" borderId="4" xfId="1" applyNumberFormat="1" applyFont="1" applyFill="1" applyBorder="1" applyAlignment="1">
      <alignment horizontal="right" vertical="center" wrapText="1"/>
    </xf>
    <xf numFmtId="166" fontId="10" fillId="0" borderId="0" xfId="1" applyNumberFormat="1" applyFont="1" applyFill="1" applyAlignment="1">
      <alignment horizontal="right" vertical="center" wrapText="1"/>
    </xf>
    <xf numFmtId="166" fontId="5" fillId="0" borderId="0" xfId="1" applyNumberFormat="1" applyFont="1" applyAlignment="1">
      <alignment horizontal="right" vertical="center"/>
    </xf>
    <xf numFmtId="166" fontId="20" fillId="0" borderId="0" xfId="1" applyNumberFormat="1" applyFont="1" applyFill="1" applyAlignment="1">
      <alignment horizontal="right" vertical="center"/>
    </xf>
    <xf numFmtId="17" fontId="10" fillId="0" borderId="4" xfId="6" applyNumberFormat="1" applyFont="1" applyBorder="1" applyAlignment="1">
      <alignment horizontal="center" vertical="center" wrapText="1"/>
    </xf>
    <xf numFmtId="0" fontId="5" fillId="0" borderId="5" xfId="0" applyFont="1" applyBorder="1" applyAlignment="1">
      <alignment horizontal="left" vertical="center" wrapText="1"/>
    </xf>
    <xf numFmtId="3" fontId="7" fillId="0" borderId="5" xfId="6" applyNumberFormat="1" applyFont="1" applyBorder="1" applyAlignment="1">
      <alignment horizontal="right" vertical="center" wrapText="1"/>
    </xf>
    <xf numFmtId="0" fontId="5" fillId="0" borderId="0" xfId="0" applyFont="1" applyBorder="1" applyAlignment="1">
      <alignment vertical="center" wrapText="1"/>
    </xf>
    <xf numFmtId="0" fontId="5" fillId="0" borderId="6" xfId="0" applyFont="1" applyBorder="1" applyAlignment="1">
      <alignment vertical="center" wrapText="1"/>
    </xf>
    <xf numFmtId="3" fontId="7" fillId="0" borderId="6" xfId="6" applyNumberFormat="1" applyFont="1" applyBorder="1" applyAlignment="1">
      <alignment horizontal="right" vertical="center" wrapText="1"/>
    </xf>
    <xf numFmtId="3" fontId="10" fillId="0" borderId="0" xfId="6" applyNumberFormat="1" applyFont="1" applyBorder="1" applyAlignment="1">
      <alignment horizontal="right" vertical="center" wrapText="1"/>
    </xf>
    <xf numFmtId="0" fontId="4" fillId="0" borderId="12" xfId="0" applyFont="1" applyBorder="1" applyAlignment="1">
      <alignment vertical="center" wrapText="1"/>
    </xf>
    <xf numFmtId="0" fontId="5" fillId="0" borderId="0" xfId="0" applyFont="1" applyBorder="1" applyAlignment="1">
      <alignment horizontal="left" vertical="center" wrapText="1"/>
    </xf>
    <xf numFmtId="0" fontId="4" fillId="0" borderId="4" xfId="0" applyFont="1" applyBorder="1" applyAlignment="1">
      <alignment horizontal="left" vertical="center" wrapText="1"/>
    </xf>
    <xf numFmtId="17" fontId="7" fillId="0" borderId="0" xfId="6" applyNumberFormat="1" applyFont="1" applyBorder="1" applyAlignment="1">
      <alignment horizontal="center" vertical="center" wrapText="1"/>
    </xf>
    <xf numFmtId="167" fontId="5" fillId="0" borderId="0" xfId="0" applyNumberFormat="1" applyFont="1"/>
    <xf numFmtId="167" fontId="4" fillId="0" borderId="5" xfId="0" applyNumberFormat="1" applyFont="1" applyBorder="1"/>
    <xf numFmtId="0" fontId="5" fillId="0" borderId="5" xfId="0" applyFont="1" applyBorder="1" applyAlignment="1">
      <alignment horizontal="left"/>
    </xf>
    <xf numFmtId="3" fontId="5" fillId="0" borderId="5" xfId="0" applyNumberFormat="1" applyFont="1" applyBorder="1" applyAlignment="1">
      <alignment horizontal="right"/>
    </xf>
    <xf numFmtId="167" fontId="5" fillId="0" borderId="5" xfId="0" applyNumberFormat="1" applyFont="1" applyBorder="1"/>
    <xf numFmtId="0" fontId="5" fillId="0" borderId="0" xfId="0" applyFont="1" applyBorder="1" applyAlignment="1">
      <alignment horizontal="left"/>
    </xf>
    <xf numFmtId="167" fontId="5" fillId="0" borderId="0" xfId="0" applyNumberFormat="1" applyFont="1" applyBorder="1"/>
    <xf numFmtId="0" fontId="5" fillId="0" borderId="6" xfId="0" applyFont="1" applyBorder="1" applyAlignment="1">
      <alignment horizontal="left"/>
    </xf>
    <xf numFmtId="3" fontId="5" fillId="0" borderId="6" xfId="0" applyNumberFormat="1" applyFont="1" applyBorder="1" applyAlignment="1">
      <alignment horizontal="right"/>
    </xf>
    <xf numFmtId="167" fontId="5" fillId="0" borderId="6" xfId="0" applyNumberFormat="1" applyFont="1" applyBorder="1"/>
    <xf numFmtId="0" fontId="4" fillId="0" borderId="2" xfId="0" applyFont="1" applyBorder="1" applyAlignment="1">
      <alignment vertical="center" wrapText="1"/>
    </xf>
    <xf numFmtId="167" fontId="4" fillId="0" borderId="4" xfId="1" applyNumberFormat="1" applyFont="1" applyFill="1" applyBorder="1" applyAlignment="1">
      <alignment vertical="center"/>
    </xf>
    <xf numFmtId="165" fontId="4" fillId="0" borderId="4" xfId="1" applyNumberFormat="1" applyFont="1" applyFill="1" applyBorder="1" applyAlignment="1">
      <alignment horizontal="right" vertical="center"/>
    </xf>
    <xf numFmtId="167" fontId="5" fillId="0" borderId="5" xfId="1" applyNumberFormat="1" applyFont="1" applyFill="1" applyBorder="1" applyAlignment="1">
      <alignment horizontal="right" vertical="center"/>
    </xf>
    <xf numFmtId="165" fontId="5" fillId="0" borderId="5" xfId="1" applyNumberFormat="1" applyFont="1" applyFill="1" applyBorder="1" applyAlignment="1">
      <alignment horizontal="right" vertical="center"/>
    </xf>
    <xf numFmtId="166" fontId="5" fillId="0" borderId="6" xfId="1" applyNumberFormat="1" applyFont="1" applyFill="1" applyBorder="1"/>
    <xf numFmtId="166" fontId="4" fillId="0" borderId="0" xfId="1" applyNumberFormat="1" applyFont="1" applyFill="1"/>
    <xf numFmtId="0" fontId="10" fillId="0" borderId="2" xfId="11" applyFont="1" applyFill="1" applyBorder="1" applyAlignment="1">
      <alignment horizontal="center" vertical="center"/>
    </xf>
    <xf numFmtId="0" fontId="10" fillId="0" borderId="3" xfId="11" applyFont="1" applyFill="1" applyBorder="1" applyAlignment="1">
      <alignment horizontal="center" vertical="center"/>
    </xf>
    <xf numFmtId="0" fontId="10" fillId="0" borderId="4" xfId="11" applyFont="1" applyFill="1" applyBorder="1" applyAlignment="1">
      <alignment horizontal="center" vertical="center"/>
    </xf>
    <xf numFmtId="0" fontId="10" fillId="0" borderId="0" xfId="11" applyFont="1" applyFill="1" applyAlignment="1">
      <alignment horizontal="left" vertical="center" indent="3"/>
    </xf>
    <xf numFmtId="0" fontId="10" fillId="0" borderId="4" xfId="11" applyFont="1" applyFill="1" applyBorder="1" applyAlignment="1">
      <alignment horizontal="left" vertical="center" indent="3"/>
    </xf>
    <xf numFmtId="0" fontId="7" fillId="0" borderId="5" xfId="11" applyFont="1" applyFill="1" applyBorder="1" applyAlignment="1">
      <alignment horizontal="left" vertical="center" indent="3"/>
    </xf>
    <xf numFmtId="0" fontId="7" fillId="0" borderId="0" xfId="11" applyFont="1" applyFill="1" applyAlignment="1">
      <alignment horizontal="left" vertical="center" indent="3"/>
    </xf>
    <xf numFmtId="0" fontId="7" fillId="0" borderId="6" xfId="11" applyFont="1" applyFill="1" applyBorder="1" applyAlignment="1">
      <alignment horizontal="left" vertical="center" indent="3"/>
    </xf>
    <xf numFmtId="0" fontId="4" fillId="0" borderId="0" xfId="0" applyNumberFormat="1" applyFont="1" applyFill="1"/>
    <xf numFmtId="0" fontId="4" fillId="0" borderId="0" xfId="0" applyFont="1" applyFill="1" applyBorder="1" applyAlignment="1">
      <alignment horizontal="center" vertical="center"/>
    </xf>
    <xf numFmtId="0" fontId="10" fillId="0" borderId="0" xfId="11" applyFont="1" applyFill="1" applyAlignment="1">
      <alignment horizontal="center" vertical="center"/>
    </xf>
    <xf numFmtId="165" fontId="10" fillId="0" borderId="4" xfId="11" applyNumberFormat="1" applyFont="1" applyFill="1" applyBorder="1" applyAlignment="1">
      <alignment horizontal="right" vertical="center"/>
    </xf>
    <xf numFmtId="165" fontId="4" fillId="0" borderId="0" xfId="0" applyNumberFormat="1" applyFont="1" applyFill="1" applyBorder="1"/>
    <xf numFmtId="165" fontId="10" fillId="0" borderId="0" xfId="11" applyNumberFormat="1" applyFont="1" applyFill="1" applyAlignment="1">
      <alignment horizontal="center" vertical="center"/>
    </xf>
    <xf numFmtId="0" fontId="10" fillId="0" borderId="5" xfId="11" applyFont="1" applyFill="1" applyBorder="1" applyAlignment="1">
      <alignment horizontal="left" vertical="center" indent="3"/>
    </xf>
    <xf numFmtId="0" fontId="10" fillId="0" borderId="6" xfId="11" applyFont="1" applyFill="1" applyBorder="1" applyAlignment="1">
      <alignment horizontal="left" vertical="center" indent="3"/>
    </xf>
    <xf numFmtId="0" fontId="4" fillId="0" borderId="0" xfId="0" applyFont="1" applyFill="1" applyAlignment="1">
      <alignment vertical="center" wrapText="1"/>
    </xf>
    <xf numFmtId="0" fontId="34" fillId="0" borderId="0" xfId="0" applyFont="1" applyFill="1"/>
    <xf numFmtId="164" fontId="7" fillId="0" borderId="5" xfId="0" applyNumberFormat="1" applyFont="1" applyFill="1" applyBorder="1" applyAlignment="1">
      <alignment horizontal="right" vertical="center"/>
    </xf>
    <xf numFmtId="164" fontId="7" fillId="0" borderId="0" xfId="0" applyNumberFormat="1" applyFont="1" applyFill="1" applyAlignment="1">
      <alignment horizontal="right" vertical="center"/>
    </xf>
    <xf numFmtId="164" fontId="5" fillId="0" borderId="0" xfId="0" applyNumberFormat="1" applyFont="1" applyFill="1" applyAlignment="1">
      <alignment horizontal="right"/>
    </xf>
    <xf numFmtId="164" fontId="7" fillId="0" borderId="6" xfId="0" applyNumberFormat="1" applyFont="1" applyFill="1" applyBorder="1" applyAlignment="1">
      <alignment horizontal="right" vertical="center"/>
    </xf>
    <xf numFmtId="3" fontId="7" fillId="0" borderId="0" xfId="0" applyNumberFormat="1" applyFont="1" applyFill="1" applyAlignment="1">
      <alignment horizontal="right"/>
    </xf>
    <xf numFmtId="0" fontId="5" fillId="0" borderId="0" xfId="0" applyFont="1" applyFill="1" applyAlignment="1">
      <alignment wrapText="1"/>
    </xf>
    <xf numFmtId="166" fontId="10" fillId="0" borderId="5" xfId="1" applyNumberFormat="1" applyFont="1" applyFill="1" applyBorder="1" applyAlignment="1">
      <alignment horizontal="right" vertical="center" wrapText="1"/>
    </xf>
    <xf numFmtId="166" fontId="7" fillId="0" borderId="0" xfId="1" applyNumberFormat="1" applyFont="1" applyFill="1" applyBorder="1" applyAlignment="1">
      <alignment horizontal="right" vertical="center" wrapText="1"/>
    </xf>
    <xf numFmtId="166" fontId="7" fillId="0" borderId="6" xfId="1" applyNumberFormat="1" applyFont="1" applyFill="1" applyBorder="1" applyAlignment="1">
      <alignment horizontal="right" vertical="center" wrapText="1"/>
    </xf>
    <xf numFmtId="165" fontId="5" fillId="0" borderId="0" xfId="0" applyNumberFormat="1" applyFont="1" applyFill="1" applyAlignment="1">
      <alignment horizontal="right" vertical="center"/>
    </xf>
    <xf numFmtId="0" fontId="4" fillId="0" borderId="0" xfId="0" applyFont="1" applyBorder="1" applyAlignment="1">
      <alignment horizontal="left" vertical="center" wrapText="1"/>
    </xf>
    <xf numFmtId="0" fontId="4" fillId="0" borderId="9" xfId="0" applyFont="1" applyBorder="1" applyAlignment="1">
      <alignment horizontal="center" vertical="center" wrapText="1"/>
    </xf>
    <xf numFmtId="171" fontId="5" fillId="0" borderId="0" xfId="0" applyNumberFormat="1" applyFont="1"/>
    <xf numFmtId="2" fontId="5" fillId="0" borderId="0" xfId="0" applyNumberFormat="1" applyFont="1"/>
    <xf numFmtId="0" fontId="0" fillId="0" borderId="0" xfId="0" applyNumberFormat="1"/>
    <xf numFmtId="9" fontId="0" fillId="0" borderId="0" xfId="2" applyFont="1"/>
    <xf numFmtId="0" fontId="10" fillId="0" borderId="0" xfId="11" applyFont="1" applyAlignment="1">
      <alignment vertical="center"/>
    </xf>
    <xf numFmtId="4" fontId="5" fillId="0" borderId="0" xfId="0" applyNumberFormat="1" applyFont="1"/>
    <xf numFmtId="4" fontId="10" fillId="0" borderId="0" xfId="11" applyNumberFormat="1" applyFont="1" applyAlignment="1">
      <alignment horizontal="right" vertical="center"/>
    </xf>
    <xf numFmtId="0" fontId="7" fillId="0" borderId="0" xfId="11" applyFont="1" applyAlignment="1">
      <alignment vertical="center" wrapText="1"/>
    </xf>
    <xf numFmtId="0" fontId="10" fillId="0" borderId="0" xfId="11" applyFont="1" applyAlignment="1">
      <alignment vertical="center" wrapText="1"/>
    </xf>
    <xf numFmtId="4" fontId="7" fillId="0" borderId="0" xfId="11" applyNumberFormat="1" applyFont="1" applyAlignment="1">
      <alignment vertical="center" wrapText="1"/>
    </xf>
    <xf numFmtId="0" fontId="17" fillId="0" borderId="0" xfId="9" applyFont="1" applyAlignment="1">
      <alignment horizontal="right" vertical="center"/>
    </xf>
    <xf numFmtId="4" fontId="7" fillId="0" borderId="0" xfId="11" applyNumberFormat="1" applyFont="1" applyAlignment="1">
      <alignment vertical="center"/>
    </xf>
    <xf numFmtId="4" fontId="10" fillId="0" borderId="0" xfId="11" applyNumberFormat="1" applyFont="1" applyAlignment="1">
      <alignment vertical="center"/>
    </xf>
    <xf numFmtId="3" fontId="7" fillId="0" borderId="0" xfId="11" applyNumberFormat="1" applyFont="1" applyAlignment="1">
      <alignment vertical="center" wrapText="1"/>
    </xf>
    <xf numFmtId="4" fontId="5" fillId="0" borderId="0" xfId="0" applyNumberFormat="1" applyFont="1" applyAlignment="1">
      <alignment horizontal="right"/>
    </xf>
    <xf numFmtId="4" fontId="10" fillId="0" borderId="0" xfId="11" applyNumberFormat="1" applyFont="1" applyAlignment="1">
      <alignment vertical="center" wrapText="1"/>
    </xf>
    <xf numFmtId="0" fontId="10" fillId="0" borderId="0" xfId="11" applyFont="1" applyAlignment="1">
      <alignment horizontal="center" vertical="center" wrapText="1"/>
    </xf>
    <xf numFmtId="0" fontId="10" fillId="0" borderId="0" xfId="0" applyFont="1" applyAlignment="1">
      <alignment horizontal="right"/>
    </xf>
    <xf numFmtId="0" fontId="10" fillId="0" borderId="2" xfId="11" applyFont="1" applyFill="1" applyBorder="1" applyAlignment="1">
      <alignment horizontal="center" vertical="center" wrapText="1"/>
    </xf>
    <xf numFmtId="0" fontId="7" fillId="0" borderId="0" xfId="11" applyFont="1" applyFill="1" applyAlignment="1">
      <alignment horizontal="center" vertical="center"/>
    </xf>
    <xf numFmtId="0" fontId="10" fillId="0" borderId="0" xfId="11" applyFont="1" applyFill="1" applyAlignment="1">
      <alignment horizontal="center" vertical="center" wrapText="1"/>
    </xf>
    <xf numFmtId="4" fontId="4" fillId="0" borderId="4" xfId="0" applyNumberFormat="1" applyFont="1" applyFill="1" applyBorder="1"/>
    <xf numFmtId="164" fontId="4" fillId="0" borderId="4" xfId="0" applyNumberFormat="1" applyFont="1" applyFill="1" applyBorder="1"/>
    <xf numFmtId="0" fontId="10" fillId="0" borderId="0" xfId="11" applyFont="1" applyFill="1" applyBorder="1" applyAlignment="1">
      <alignment vertical="center"/>
    </xf>
    <xf numFmtId="4" fontId="4" fillId="0" borderId="0" xfId="0" applyNumberFormat="1" applyFont="1" applyFill="1" applyBorder="1"/>
    <xf numFmtId="164" fontId="4" fillId="0" borderId="0" xfId="0" applyNumberFormat="1" applyFont="1" applyFill="1" applyBorder="1"/>
    <xf numFmtId="164" fontId="4" fillId="0" borderId="0" xfId="0" applyNumberFormat="1" applyFont="1" applyFill="1" applyBorder="1" applyAlignment="1">
      <alignment horizontal="right"/>
    </xf>
    <xf numFmtId="165" fontId="4" fillId="0" borderId="0" xfId="0" applyNumberFormat="1" applyFont="1" applyFill="1" applyBorder="1" applyAlignment="1">
      <alignment horizontal="right"/>
    </xf>
    <xf numFmtId="4" fontId="4" fillId="0" borderId="0" xfId="0" applyNumberFormat="1" applyFont="1" applyAlignment="1">
      <alignment vertical="center"/>
    </xf>
    <xf numFmtId="4" fontId="4" fillId="0" borderId="0" xfId="0" applyNumberFormat="1" applyFont="1" applyFill="1"/>
    <xf numFmtId="4" fontId="5" fillId="0" borderId="5" xfId="0" applyNumberFormat="1" applyFont="1" applyFill="1" applyBorder="1"/>
    <xf numFmtId="164" fontId="5" fillId="0" borderId="5" xfId="0" applyNumberFormat="1" applyFont="1" applyFill="1" applyBorder="1"/>
    <xf numFmtId="4" fontId="5" fillId="0" borderId="5" xfId="0" applyNumberFormat="1" applyFont="1" applyFill="1" applyBorder="1" applyAlignment="1">
      <alignment vertical="center"/>
    </xf>
    <xf numFmtId="0" fontId="7" fillId="0" borderId="0" xfId="11" applyFont="1" applyFill="1" applyBorder="1" applyAlignment="1">
      <alignment horizontal="left" vertical="center" indent="3"/>
    </xf>
    <xf numFmtId="4" fontId="5" fillId="0" borderId="0" xfId="0" applyNumberFormat="1" applyFont="1" applyFill="1" applyBorder="1"/>
    <xf numFmtId="164" fontId="5" fillId="0" borderId="0" xfId="0" applyNumberFormat="1" applyFont="1" applyFill="1" applyBorder="1"/>
    <xf numFmtId="4" fontId="5" fillId="0" borderId="0" xfId="0" applyNumberFormat="1" applyFont="1" applyFill="1" applyBorder="1" applyAlignment="1">
      <alignment vertical="center"/>
    </xf>
    <xf numFmtId="4" fontId="5" fillId="0" borderId="6" xfId="0" applyNumberFormat="1" applyFont="1" applyFill="1" applyBorder="1"/>
    <xf numFmtId="164" fontId="5" fillId="0" borderId="6" xfId="0" applyNumberFormat="1" applyFont="1" applyFill="1" applyBorder="1"/>
    <xf numFmtId="4" fontId="5" fillId="0" borderId="6" xfId="0" applyNumberFormat="1" applyFont="1" applyFill="1" applyBorder="1" applyAlignment="1">
      <alignment vertical="center"/>
    </xf>
    <xf numFmtId="4" fontId="5" fillId="0" borderId="0" xfId="0" applyNumberFormat="1" applyFont="1" applyAlignment="1">
      <alignment vertical="center"/>
    </xf>
    <xf numFmtId="164" fontId="5" fillId="0" borderId="0" xfId="0" applyNumberFormat="1" applyFont="1" applyAlignment="1">
      <alignment vertical="center"/>
    </xf>
    <xf numFmtId="164" fontId="7" fillId="0" borderId="0" xfId="11" applyNumberFormat="1" applyFont="1" applyAlignment="1">
      <alignment vertical="center"/>
    </xf>
    <xf numFmtId="4" fontId="5" fillId="0" borderId="0" xfId="0" applyNumberFormat="1" applyFont="1" applyFill="1" applyAlignment="1">
      <alignment vertical="center"/>
    </xf>
    <xf numFmtId="4" fontId="7" fillId="0" borderId="0" xfId="11" applyNumberFormat="1" applyFont="1" applyFill="1" applyAlignment="1">
      <alignment vertical="center"/>
    </xf>
    <xf numFmtId="0" fontId="7" fillId="0" borderId="0" xfId="11" applyFont="1" applyFill="1" applyAlignment="1">
      <alignment vertical="center" wrapText="1"/>
    </xf>
    <xf numFmtId="0" fontId="7" fillId="0" borderId="0" xfId="11" applyFont="1"/>
    <xf numFmtId="3" fontId="7" fillId="0" borderId="0" xfId="11" applyNumberFormat="1" applyFont="1" applyFill="1" applyAlignment="1">
      <alignment vertical="center"/>
    </xf>
    <xf numFmtId="172" fontId="7" fillId="0" borderId="0" xfId="11" applyNumberFormat="1" applyFont="1" applyFill="1" applyAlignment="1">
      <alignment vertical="center" wrapText="1"/>
    </xf>
    <xf numFmtId="4" fontId="0" fillId="0" borderId="0" xfId="0" applyNumberFormat="1" applyFill="1"/>
    <xf numFmtId="0" fontId="10" fillId="0" borderId="0" xfId="11" applyFont="1" applyFill="1" applyAlignment="1">
      <alignment vertical="center" wrapText="1"/>
    </xf>
    <xf numFmtId="8" fontId="4" fillId="0" borderId="0" xfId="0" applyNumberFormat="1" applyFont="1" applyAlignment="1">
      <alignment vertical="center"/>
    </xf>
    <xf numFmtId="4" fontId="5" fillId="0" borderId="0" xfId="0" applyNumberFormat="1" applyFont="1" applyAlignment="1">
      <alignment horizontal="right" vertical="center"/>
    </xf>
    <xf numFmtId="0" fontId="10" fillId="0" borderId="0" xfId="11" applyFont="1"/>
    <xf numFmtId="0" fontId="7" fillId="0" borderId="0" xfId="11" applyFont="1" applyAlignment="1">
      <alignment horizontal="left"/>
    </xf>
    <xf numFmtId="0" fontId="10" fillId="0" borderId="0" xfId="11" applyFont="1" applyAlignment="1">
      <alignment horizontal="right"/>
    </xf>
    <xf numFmtId="0" fontId="10" fillId="0" borderId="4" xfId="11" applyFont="1" applyBorder="1" applyAlignment="1">
      <alignment horizontal="center" wrapText="1"/>
    </xf>
    <xf numFmtId="0" fontId="10" fillId="0" borderId="2" xfId="11" applyFont="1" applyBorder="1" applyAlignment="1">
      <alignment horizontal="center" vertical="center" wrapText="1"/>
    </xf>
    <xf numFmtId="0" fontId="7" fillId="0" borderId="4" xfId="11" applyFont="1" applyBorder="1" applyAlignment="1">
      <alignment horizontal="center" wrapText="1"/>
    </xf>
    <xf numFmtId="0" fontId="10" fillId="0" borderId="4" xfId="11" applyFont="1" applyBorder="1" applyAlignment="1">
      <alignment horizontal="center"/>
    </xf>
    <xf numFmtId="165" fontId="10" fillId="0" borderId="4" xfId="11" applyNumberFormat="1" applyFont="1" applyBorder="1"/>
    <xf numFmtId="0" fontId="7" fillId="0" borderId="5" xfId="11" applyFont="1" applyBorder="1"/>
    <xf numFmtId="165" fontId="7" fillId="0" borderId="5" xfId="11" applyNumberFormat="1" applyFont="1" applyBorder="1"/>
    <xf numFmtId="165" fontId="7" fillId="0" borderId="0" xfId="11" applyNumberFormat="1" applyFont="1"/>
    <xf numFmtId="0" fontId="7" fillId="0" borderId="0" xfId="19" applyFont="1"/>
    <xf numFmtId="0" fontId="7" fillId="0" borderId="6" xfId="19" applyFont="1" applyBorder="1"/>
    <xf numFmtId="165" fontId="7" fillId="0" borderId="6" xfId="11" applyNumberFormat="1" applyFont="1" applyBorder="1"/>
    <xf numFmtId="0" fontId="7" fillId="0" borderId="0" xfId="11" applyFont="1" applyFill="1"/>
    <xf numFmtId="0" fontId="10" fillId="0" borderId="6" xfId="11" applyFont="1" applyFill="1" applyBorder="1" applyAlignment="1">
      <alignment vertical="center" wrapText="1"/>
    </xf>
    <xf numFmtId="0" fontId="10" fillId="0" borderId="0" xfId="0" applyFont="1" applyFill="1" applyAlignment="1">
      <alignment horizontal="right"/>
    </xf>
    <xf numFmtId="0" fontId="10" fillId="0" borderId="2" xfId="11" applyFont="1" applyBorder="1" applyAlignment="1">
      <alignment vertical="center" wrapText="1"/>
    </xf>
    <xf numFmtId="0" fontId="10" fillId="0" borderId="4" xfId="11" applyFont="1" applyBorder="1" applyAlignment="1">
      <alignment horizontal="center" vertical="center" wrapText="1"/>
    </xf>
    <xf numFmtId="0" fontId="10" fillId="0" borderId="4" xfId="11" applyFont="1" applyFill="1" applyBorder="1"/>
    <xf numFmtId="0" fontId="10" fillId="0" borderId="0" xfId="11" applyFont="1" applyFill="1"/>
    <xf numFmtId="4" fontId="10" fillId="0" borderId="4" xfId="11" applyNumberFormat="1" applyFont="1" applyBorder="1" applyAlignment="1">
      <alignment horizontal="center"/>
    </xf>
    <xf numFmtId="2" fontId="4" fillId="0" borderId="4" xfId="0" applyNumberFormat="1" applyFont="1" applyFill="1" applyBorder="1"/>
    <xf numFmtId="2" fontId="10" fillId="0" borderId="4" xfId="11" applyNumberFormat="1" applyFont="1" applyFill="1" applyBorder="1" applyAlignment="1">
      <alignment horizontal="right"/>
    </xf>
    <xf numFmtId="4" fontId="10" fillId="0" borderId="4" xfId="11" applyNumberFormat="1" applyFont="1" applyBorder="1"/>
    <xf numFmtId="2" fontId="10" fillId="0" borderId="0" xfId="11" applyNumberFormat="1" applyFont="1" applyFill="1" applyBorder="1" applyAlignment="1">
      <alignment horizontal="right"/>
    </xf>
    <xf numFmtId="2" fontId="10" fillId="0" borderId="0" xfId="11" applyNumberFormat="1" applyFont="1" applyFill="1" applyAlignment="1">
      <alignment horizontal="right"/>
    </xf>
    <xf numFmtId="4" fontId="7" fillId="0" borderId="0" xfId="11" applyNumberFormat="1" applyFont="1"/>
    <xf numFmtId="2" fontId="4" fillId="0" borderId="5" xfId="0" applyNumberFormat="1" applyFont="1" applyFill="1" applyBorder="1"/>
    <xf numFmtId="2" fontId="10" fillId="0" borderId="5" xfId="11" applyNumberFormat="1" applyFont="1" applyFill="1" applyBorder="1" applyAlignment="1">
      <alignment horizontal="right"/>
    </xf>
    <xf numFmtId="4" fontId="7" fillId="0" borderId="5" xfId="11" applyNumberFormat="1" applyFont="1" applyBorder="1"/>
    <xf numFmtId="2" fontId="5" fillId="0" borderId="5" xfId="0" applyNumberFormat="1" applyFont="1" applyFill="1" applyBorder="1"/>
    <xf numFmtId="2" fontId="7" fillId="0" borderId="5" xfId="11" applyNumberFormat="1" applyFont="1" applyFill="1" applyBorder="1" applyAlignment="1">
      <alignment horizontal="right"/>
    </xf>
    <xf numFmtId="4" fontId="7" fillId="0" borderId="0" xfId="11" applyNumberFormat="1" applyFont="1" applyBorder="1"/>
    <xf numFmtId="2" fontId="5" fillId="0" borderId="0" xfId="0" applyNumberFormat="1" applyFont="1" applyFill="1" applyBorder="1"/>
    <xf numFmtId="2" fontId="7" fillId="0" borderId="0" xfId="11" applyNumberFormat="1" applyFont="1" applyFill="1" applyBorder="1" applyAlignment="1">
      <alignment horizontal="right"/>
    </xf>
    <xf numFmtId="4" fontId="7" fillId="0" borderId="0" xfId="20" applyNumberFormat="1" applyFont="1" applyBorder="1"/>
    <xf numFmtId="4" fontId="7" fillId="0" borderId="6" xfId="20" applyNumberFormat="1" applyFont="1" applyBorder="1"/>
    <xf numFmtId="2" fontId="5" fillId="0" borderId="6" xfId="0" applyNumberFormat="1" applyFont="1" applyFill="1" applyBorder="1"/>
    <xf numFmtId="2" fontId="7" fillId="0" borderId="6" xfId="11" applyNumberFormat="1" applyFont="1" applyFill="1" applyBorder="1" applyAlignment="1">
      <alignment horizontal="right"/>
    </xf>
    <xf numFmtId="4" fontId="7" fillId="0" borderId="0" xfId="20" applyNumberFormat="1" applyFont="1"/>
    <xf numFmtId="2" fontId="7" fillId="0" borderId="0" xfId="11" applyNumberFormat="1" applyFont="1" applyFill="1" applyAlignment="1">
      <alignment horizontal="right"/>
    </xf>
    <xf numFmtId="2" fontId="5" fillId="0" borderId="5" xfId="0" applyNumberFormat="1" applyFont="1" applyBorder="1"/>
    <xf numFmtId="2" fontId="5" fillId="0" borderId="0" xfId="0" applyNumberFormat="1" applyFont="1" applyBorder="1"/>
    <xf numFmtId="2" fontId="5" fillId="0" borderId="6" xfId="0" applyNumberFormat="1" applyFont="1" applyBorder="1"/>
    <xf numFmtId="49" fontId="20" fillId="0" borderId="5" xfId="0" applyNumberFormat="1" applyFont="1" applyBorder="1" applyAlignment="1">
      <alignment wrapText="1"/>
    </xf>
    <xf numFmtId="4" fontId="5" fillId="0" borderId="5" xfId="0" applyNumberFormat="1" applyFont="1" applyBorder="1"/>
    <xf numFmtId="49" fontId="20" fillId="0" borderId="0" xfId="0" applyNumberFormat="1" applyFont="1" applyAlignment="1">
      <alignment wrapText="1"/>
    </xf>
    <xf numFmtId="0" fontId="5" fillId="0" borderId="4" xfId="0" applyFont="1" applyBorder="1"/>
    <xf numFmtId="4" fontId="5" fillId="0" borderId="4" xfId="0" applyNumberFormat="1" applyFont="1" applyBorder="1"/>
    <xf numFmtId="0" fontId="0" fillId="0" borderId="0" xfId="0" applyFill="1" applyBorder="1" applyAlignment="1">
      <alignment horizontal="left"/>
    </xf>
    <xf numFmtId="4" fontId="0" fillId="0" borderId="0" xfId="0" applyNumberFormat="1" applyFill="1" applyBorder="1"/>
    <xf numFmtId="0" fontId="2" fillId="0" borderId="0" xfId="0" applyFont="1" applyFill="1" applyBorder="1" applyAlignment="1">
      <alignment horizontal="left"/>
    </xf>
    <xf numFmtId="4" fontId="2" fillId="0" borderId="0" xfId="0" applyNumberFormat="1" applyFont="1" applyFill="1" applyBorder="1"/>
    <xf numFmtId="4" fontId="5" fillId="0" borderId="0" xfId="0" applyNumberFormat="1" applyFont="1" applyAlignment="1">
      <alignment horizontal="center" vertical="center"/>
    </xf>
    <xf numFmtId="0" fontId="5" fillId="0" borderId="6" xfId="0" applyFont="1" applyBorder="1" applyAlignment="1">
      <alignment horizontal="left" vertical="center" wrapText="1"/>
    </xf>
    <xf numFmtId="4" fontId="5" fillId="0" borderId="0" xfId="0" applyNumberFormat="1" applyFont="1" applyFill="1" applyAlignment="1">
      <alignment horizontal="center" vertical="center"/>
    </xf>
    <xf numFmtId="0" fontId="36" fillId="0" borderId="0" xfId="0" applyFont="1" applyFill="1" applyAlignment="1">
      <alignment horizontal="left"/>
    </xf>
    <xf numFmtId="173" fontId="5" fillId="0" borderId="0" xfId="0" applyNumberFormat="1" applyFont="1" applyFill="1" applyAlignment="1">
      <alignment horizontal="center" vertical="center"/>
    </xf>
    <xf numFmtId="0" fontId="10" fillId="0" borderId="4" xfId="11" applyFont="1" applyFill="1" applyBorder="1" applyAlignment="1">
      <alignment horizontal="center" vertical="center" wrapText="1"/>
    </xf>
    <xf numFmtId="4" fontId="4" fillId="0" borderId="0" xfId="0" applyNumberFormat="1" applyFont="1" applyFill="1" applyAlignment="1">
      <alignment horizontal="center" vertical="center"/>
    </xf>
    <xf numFmtId="0" fontId="10" fillId="0" borderId="5" xfId="11" applyFont="1" applyFill="1" applyBorder="1" applyAlignment="1">
      <alignment horizontal="center" vertical="center" wrapText="1"/>
    </xf>
    <xf numFmtId="0" fontId="7" fillId="0" borderId="0" xfId="11" applyFont="1" applyBorder="1" applyAlignment="1">
      <alignment horizontal="left" vertical="center" indent="3"/>
    </xf>
    <xf numFmtId="164" fontId="4" fillId="0" borderId="5" xfId="0" applyNumberFormat="1" applyFont="1" applyFill="1" applyBorder="1"/>
    <xf numFmtId="164" fontId="4" fillId="0" borderId="6" xfId="0" applyNumberFormat="1" applyFont="1" applyFill="1" applyBorder="1"/>
    <xf numFmtId="4" fontId="4" fillId="0" borderId="0" xfId="0" applyNumberFormat="1" applyFont="1"/>
    <xf numFmtId="164" fontId="4" fillId="0" borderId="0" xfId="0" applyNumberFormat="1" applyFont="1"/>
    <xf numFmtId="0" fontId="4" fillId="0" borderId="2" xfId="0" applyFont="1" applyBorder="1" applyAlignment="1">
      <alignment horizontal="left" vertical="center"/>
    </xf>
    <xf numFmtId="0" fontId="4" fillId="0" borderId="0" xfId="0" applyFont="1" applyAlignment="1">
      <alignment horizontal="left" vertical="center"/>
    </xf>
    <xf numFmtId="0" fontId="7" fillId="0" borderId="6" xfId="0" applyFont="1" applyBorder="1" applyAlignment="1">
      <alignment vertical="center"/>
    </xf>
    <xf numFmtId="4" fontId="4" fillId="0" borderId="4" xfId="0" applyNumberFormat="1" applyFont="1" applyBorder="1"/>
    <xf numFmtId="43" fontId="5" fillId="0" borderId="0" xfId="0" applyNumberFormat="1" applyFont="1"/>
    <xf numFmtId="0" fontId="4" fillId="0" borderId="0" xfId="0" applyFont="1" applyBorder="1" applyAlignment="1">
      <alignment vertical="center" wrapText="1"/>
    </xf>
    <xf numFmtId="0" fontId="4" fillId="0" borderId="0" xfId="0" applyFont="1" applyBorder="1" applyAlignment="1">
      <alignment horizontal="center" vertical="center" wrapText="1"/>
    </xf>
    <xf numFmtId="4" fontId="5" fillId="0" borderId="5" xfId="0" applyNumberFormat="1" applyFont="1" applyBorder="1" applyAlignment="1">
      <alignment horizontal="center" vertical="center"/>
    </xf>
    <xf numFmtId="4" fontId="5" fillId="0" borderId="0" xfId="0" applyNumberFormat="1" applyFont="1" applyBorder="1" applyAlignment="1">
      <alignment horizontal="center" vertical="center"/>
    </xf>
    <xf numFmtId="4" fontId="5" fillId="0" borderId="6" xfId="0" applyNumberFormat="1" applyFont="1" applyBorder="1" applyAlignment="1">
      <alignment horizontal="center" vertical="center"/>
    </xf>
    <xf numFmtId="4" fontId="5" fillId="0" borderId="4" xfId="0" applyNumberFormat="1" applyFont="1" applyBorder="1" applyAlignment="1">
      <alignment horizontal="center" vertical="center"/>
    </xf>
    <xf numFmtId="0" fontId="10" fillId="0" borderId="0" xfId="11" applyFont="1" applyBorder="1" applyAlignment="1">
      <alignment vertical="center"/>
    </xf>
    <xf numFmtId="1" fontId="4" fillId="0" borderId="5" xfId="0" applyNumberFormat="1" applyFont="1" applyBorder="1"/>
    <xf numFmtId="1" fontId="4" fillId="0" borderId="5" xfId="0" applyNumberFormat="1" applyFont="1" applyBorder="1" applyAlignment="1">
      <alignment horizontal="right"/>
    </xf>
    <xf numFmtId="4" fontId="5" fillId="0" borderId="0" xfId="0" applyNumberFormat="1" applyFont="1" applyBorder="1"/>
    <xf numFmtId="4" fontId="5" fillId="0" borderId="6" xfId="0" applyNumberFormat="1" applyFont="1" applyBorder="1"/>
    <xf numFmtId="0" fontId="4" fillId="0" borderId="0" xfId="0" applyFont="1" applyBorder="1"/>
    <xf numFmtId="4" fontId="4" fillId="0" borderId="0" xfId="0" applyNumberFormat="1" applyFont="1" applyBorder="1"/>
    <xf numFmtId="0" fontId="7" fillId="0" borderId="0" xfId="11" applyFont="1" applyFill="1" applyBorder="1"/>
    <xf numFmtId="0" fontId="7" fillId="0" borderId="0" xfId="19" applyFont="1" applyFill="1" applyBorder="1"/>
    <xf numFmtId="0" fontId="4" fillId="0" borderId="4" xfId="0" applyFont="1" applyFill="1" applyBorder="1" applyAlignment="1">
      <alignment horizontal="left"/>
    </xf>
    <xf numFmtId="4" fontId="5" fillId="0" borderId="5" xfId="0" applyNumberFormat="1" applyFont="1" applyFill="1" applyBorder="1" applyAlignment="1">
      <alignment horizontal="right"/>
    </xf>
    <xf numFmtId="4" fontId="5" fillId="0" borderId="0" xfId="0" applyNumberFormat="1" applyFont="1" applyFill="1" applyBorder="1" applyAlignment="1">
      <alignment horizontal="right"/>
    </xf>
    <xf numFmtId="4" fontId="5" fillId="0" borderId="0" xfId="0" applyNumberFormat="1" applyFont="1" applyFill="1" applyAlignment="1">
      <alignment horizontal="right"/>
    </xf>
    <xf numFmtId="0" fontId="7" fillId="0" borderId="0" xfId="19" applyFont="1" applyFill="1"/>
    <xf numFmtId="4" fontId="4" fillId="0" borderId="4" xfId="0" applyNumberFormat="1" applyFont="1" applyFill="1" applyBorder="1" applyAlignment="1">
      <alignment horizontal="right"/>
    </xf>
    <xf numFmtId="0" fontId="4" fillId="0" borderId="0" xfId="0" applyFont="1" applyFill="1" applyBorder="1" applyAlignment="1">
      <alignment horizontal="left"/>
    </xf>
    <xf numFmtId="3" fontId="4" fillId="0" borderId="0" xfId="0" applyNumberFormat="1" applyFont="1" applyFill="1" applyBorder="1" applyAlignment="1">
      <alignment horizontal="right"/>
    </xf>
    <xf numFmtId="0" fontId="4" fillId="0" borderId="0" xfId="0" applyFont="1" applyAlignment="1">
      <alignment horizontal="right"/>
    </xf>
    <xf numFmtId="4" fontId="4" fillId="0" borderId="0" xfId="0" applyNumberFormat="1" applyFont="1" applyFill="1" applyBorder="1" applyAlignment="1">
      <alignment horizontal="right"/>
    </xf>
    <xf numFmtId="3" fontId="4" fillId="0" borderId="0" xfId="0" applyNumberFormat="1" applyFont="1" applyAlignment="1">
      <alignment horizontal="center" vertical="center"/>
    </xf>
    <xf numFmtId="0" fontId="5" fillId="0" borderId="0" xfId="0" applyFont="1" applyAlignment="1">
      <alignment horizontal="left" wrapText="1"/>
    </xf>
    <xf numFmtId="0" fontId="4" fillId="0" borderId="5" xfId="0" applyFont="1" applyBorder="1"/>
    <xf numFmtId="0" fontId="4" fillId="0" borderId="6" xfId="0" applyFont="1" applyBorder="1"/>
    <xf numFmtId="168" fontId="5" fillId="0" borderId="5" xfId="2" applyNumberFormat="1" applyFont="1" applyBorder="1"/>
    <xf numFmtId="168" fontId="5" fillId="0" borderId="0" xfId="2" applyNumberFormat="1" applyFont="1" applyBorder="1"/>
    <xf numFmtId="168" fontId="4" fillId="0" borderId="6" xfId="2" applyNumberFormat="1" applyFont="1" applyBorder="1"/>
    <xf numFmtId="17" fontId="4" fillId="0" borderId="2" xfId="0" applyNumberFormat="1" applyFont="1" applyBorder="1" applyAlignment="1">
      <alignment horizontal="center" vertical="center"/>
    </xf>
    <xf numFmtId="0" fontId="5" fillId="0" borderId="0" xfId="0" applyFont="1" applyAlignment="1">
      <alignment horizontal="center"/>
    </xf>
    <xf numFmtId="3" fontId="4" fillId="0" borderId="4" xfId="0" applyNumberFormat="1" applyFont="1" applyBorder="1" applyAlignment="1">
      <alignment horizontal="right"/>
    </xf>
    <xf numFmtId="0" fontId="37" fillId="0" borderId="0" xfId="0" applyFont="1"/>
    <xf numFmtId="9" fontId="5" fillId="0" borderId="0" xfId="2" applyFont="1" applyBorder="1"/>
    <xf numFmtId="0" fontId="4" fillId="0" borderId="0" xfId="0" applyFont="1" applyFill="1" applyBorder="1"/>
    <xf numFmtId="0" fontId="37" fillId="0" borderId="0" xfId="0" applyFont="1" applyBorder="1" applyAlignment="1">
      <alignment vertical="center" wrapText="1"/>
    </xf>
    <xf numFmtId="0" fontId="37" fillId="0" borderId="0" xfId="0" applyFont="1" applyBorder="1" applyAlignment="1">
      <alignment horizontal="right"/>
    </xf>
    <xf numFmtId="0" fontId="37" fillId="0" borderId="0" xfId="0" applyFont="1" applyBorder="1" applyAlignment="1">
      <alignment wrapText="1"/>
    </xf>
    <xf numFmtId="0" fontId="37" fillId="0" borderId="0" xfId="0" applyFont="1" applyBorder="1"/>
    <xf numFmtId="0" fontId="39" fillId="0" borderId="0" xfId="0" applyFont="1" applyBorder="1" applyAlignment="1">
      <alignment wrapText="1"/>
    </xf>
    <xf numFmtId="4" fontId="39" fillId="0" borderId="0" xfId="0" applyNumberFormat="1" applyFont="1" applyBorder="1"/>
    <xf numFmtId="0" fontId="40" fillId="0" borderId="0" xfId="0" applyFont="1" applyBorder="1"/>
    <xf numFmtId="0" fontId="4" fillId="0" borderId="0" xfId="0" applyFont="1" applyBorder="1" applyAlignment="1">
      <alignment horizontal="center"/>
    </xf>
    <xf numFmtId="3" fontId="4" fillId="0" borderId="0" xfId="0" applyNumberFormat="1" applyFont="1" applyBorder="1"/>
    <xf numFmtId="0" fontId="0" fillId="0" borderId="0" xfId="0" applyBorder="1"/>
    <xf numFmtId="0" fontId="13" fillId="0" borderId="30" xfId="0" applyFont="1" applyBorder="1" applyAlignment="1">
      <alignment vertical="center"/>
    </xf>
    <xf numFmtId="3" fontId="13" fillId="0" borderId="31" xfId="0" applyNumberFormat="1" applyFont="1" applyBorder="1" applyAlignment="1">
      <alignment horizontal="right" vertical="center"/>
    </xf>
    <xf numFmtId="0" fontId="14" fillId="0" borderId="34" xfId="0" applyFont="1" applyBorder="1" applyAlignment="1">
      <alignment vertical="center" wrapText="1"/>
    </xf>
    <xf numFmtId="3" fontId="14" fillId="0" borderId="35" xfId="0" applyNumberFormat="1" applyFont="1" applyBorder="1" applyAlignment="1">
      <alignment horizontal="right" vertical="center"/>
    </xf>
    <xf numFmtId="0" fontId="14" fillId="0" borderId="36" xfId="0" applyFont="1" applyBorder="1" applyAlignment="1">
      <alignment vertical="center" wrapText="1"/>
    </xf>
    <xf numFmtId="3" fontId="14" fillId="0" borderId="37" xfId="0" applyNumberFormat="1" applyFont="1" applyBorder="1" applyAlignment="1">
      <alignment horizontal="right" vertical="center"/>
    </xf>
    <xf numFmtId="0" fontId="14" fillId="0" borderId="38" xfId="0" applyFont="1" applyBorder="1" applyAlignment="1">
      <alignment vertical="center" wrapText="1"/>
    </xf>
    <xf numFmtId="3" fontId="14" fillId="0" borderId="39" xfId="0" applyNumberFormat="1" applyFont="1" applyBorder="1" applyAlignment="1">
      <alignment horizontal="right" vertical="center"/>
    </xf>
    <xf numFmtId="0" fontId="5" fillId="0" borderId="0" xfId="0" applyFont="1" applyAlignment="1"/>
    <xf numFmtId="0" fontId="39" fillId="0" borderId="0" xfId="0" applyFont="1"/>
    <xf numFmtId="0" fontId="5" fillId="0" borderId="36" xfId="0" applyFont="1" applyBorder="1"/>
    <xf numFmtId="165" fontId="5" fillId="0" borderId="37" xfId="0" applyNumberFormat="1" applyFont="1" applyBorder="1" applyAlignment="1">
      <alignment horizontal="right"/>
    </xf>
    <xf numFmtId="0" fontId="5" fillId="0" borderId="38" xfId="0" applyFont="1" applyBorder="1"/>
    <xf numFmtId="3" fontId="5" fillId="0" borderId="33" xfId="0" applyNumberFormat="1" applyFont="1" applyBorder="1" applyAlignment="1">
      <alignment horizontal="right"/>
    </xf>
    <xf numFmtId="165" fontId="5" fillId="0" borderId="33" xfId="0" applyNumberFormat="1" applyFont="1" applyBorder="1" applyAlignment="1">
      <alignment horizontal="right"/>
    </xf>
    <xf numFmtId="165" fontId="5" fillId="0" borderId="39" xfId="0" applyNumberFormat="1" applyFont="1" applyBorder="1" applyAlignment="1">
      <alignment horizontal="right"/>
    </xf>
    <xf numFmtId="0" fontId="4" fillId="0" borderId="7" xfId="0" applyFont="1" applyBorder="1" applyAlignment="1">
      <alignment horizontal="center" vertical="center" wrapText="1"/>
    </xf>
    <xf numFmtId="0" fontId="4" fillId="0" borderId="46" xfId="0" applyFont="1" applyBorder="1" applyAlignment="1">
      <alignment horizontal="center" vertical="center" wrapText="1"/>
    </xf>
    <xf numFmtId="0" fontId="4" fillId="0" borderId="30" xfId="0" applyFont="1" applyBorder="1"/>
    <xf numFmtId="3" fontId="4" fillId="0" borderId="32" xfId="0" applyNumberFormat="1" applyFont="1" applyBorder="1" applyAlignment="1">
      <alignment horizontal="right"/>
    </xf>
    <xf numFmtId="0" fontId="4" fillId="0" borderId="32" xfId="0" applyFont="1" applyBorder="1" applyAlignment="1">
      <alignment horizontal="right"/>
    </xf>
    <xf numFmtId="0" fontId="4" fillId="0" borderId="31" xfId="0" applyFont="1" applyBorder="1" applyAlignment="1">
      <alignment horizontal="right"/>
    </xf>
    <xf numFmtId="0" fontId="5" fillId="0" borderId="0" xfId="0" applyFont="1" applyBorder="1" applyAlignment="1">
      <alignment wrapText="1"/>
    </xf>
    <xf numFmtId="0" fontId="5" fillId="0" borderId="0" xfId="0" applyFont="1" applyFill="1" applyBorder="1" applyAlignment="1">
      <alignment wrapText="1"/>
    </xf>
    <xf numFmtId="9" fontId="5" fillId="0" borderId="0" xfId="0" applyNumberFormat="1" applyFont="1" applyBorder="1"/>
    <xf numFmtId="0" fontId="4" fillId="0" borderId="0" xfId="21" applyFont="1"/>
    <xf numFmtId="0" fontId="5" fillId="0" borderId="0" xfId="21" applyFont="1"/>
    <xf numFmtId="0" fontId="5" fillId="0" borderId="0" xfId="21" applyFont="1" applyAlignment="1"/>
    <xf numFmtId="0" fontId="5" fillId="0" borderId="0" xfId="21" applyFont="1" applyAlignment="1">
      <alignment vertical="center"/>
    </xf>
    <xf numFmtId="0" fontId="4" fillId="0" borderId="28" xfId="21" applyFont="1" applyBorder="1" applyAlignment="1">
      <alignment horizontal="center" vertical="center"/>
    </xf>
    <xf numFmtId="0" fontId="13" fillId="0" borderId="28" xfId="21" applyFont="1" applyBorder="1" applyAlignment="1">
      <alignment horizontal="center" vertical="center"/>
    </xf>
    <xf numFmtId="0" fontId="4" fillId="0" borderId="0" xfId="21" applyFont="1" applyAlignment="1">
      <alignment horizontal="center"/>
    </xf>
    <xf numFmtId="0" fontId="4" fillId="0" borderId="18" xfId="21" applyFont="1" applyBorder="1" applyAlignment="1">
      <alignment horizontal="center"/>
    </xf>
    <xf numFmtId="0" fontId="5" fillId="0" borderId="0" xfId="21" applyFont="1" applyAlignment="1">
      <alignment horizontal="center"/>
    </xf>
    <xf numFmtId="0" fontId="5" fillId="0" borderId="5" xfId="21" applyFont="1" applyBorder="1"/>
    <xf numFmtId="0" fontId="5" fillId="0" borderId="0" xfId="21" applyFont="1" applyBorder="1"/>
    <xf numFmtId="0" fontId="5" fillId="0" borderId="6" xfId="21" applyFont="1" applyBorder="1"/>
    <xf numFmtId="0" fontId="4" fillId="0" borderId="0" xfId="21" applyFont="1" applyAlignment="1">
      <alignment horizontal="left"/>
    </xf>
    <xf numFmtId="0" fontId="5" fillId="0" borderId="0" xfId="21" applyFont="1" applyAlignment="1">
      <alignment horizontal="left"/>
    </xf>
    <xf numFmtId="0" fontId="22" fillId="0" borderId="0" xfId="21" applyFont="1" applyAlignment="1"/>
    <xf numFmtId="0" fontId="13" fillId="0" borderId="18" xfId="21" applyFont="1" applyBorder="1" applyAlignment="1">
      <alignment horizontal="center"/>
    </xf>
    <xf numFmtId="0" fontId="5" fillId="0" borderId="21" xfId="21" applyFont="1" applyBorder="1" applyAlignment="1">
      <alignment horizontal="center"/>
    </xf>
    <xf numFmtId="0" fontId="14" fillId="0" borderId="0" xfId="21" applyFont="1" applyAlignment="1">
      <alignment horizontal="center"/>
    </xf>
    <xf numFmtId="0" fontId="32" fillId="0" borderId="0" xfId="21" applyFont="1" applyAlignment="1">
      <alignment horizontal="left"/>
    </xf>
    <xf numFmtId="0" fontId="14" fillId="0" borderId="0" xfId="21" applyFont="1" applyAlignment="1"/>
    <xf numFmtId="0" fontId="5" fillId="0" borderId="0" xfId="21" applyFont="1" applyFill="1"/>
    <xf numFmtId="0" fontId="4" fillId="0" borderId="18" xfId="21" applyFont="1" applyBorder="1"/>
    <xf numFmtId="0" fontId="4" fillId="0" borderId="18" xfId="21" applyFont="1" applyFill="1" applyBorder="1" applyAlignment="1">
      <alignment horizontal="center"/>
    </xf>
    <xf numFmtId="0" fontId="5" fillId="0" borderId="21" xfId="21" applyFont="1" applyBorder="1"/>
    <xf numFmtId="3" fontId="5" fillId="0" borderId="21" xfId="21" applyNumberFormat="1" applyFont="1" applyBorder="1"/>
    <xf numFmtId="3" fontId="5" fillId="0" borderId="21" xfId="21" applyNumberFormat="1" applyFont="1" applyFill="1" applyBorder="1"/>
    <xf numFmtId="3" fontId="14" fillId="0" borderId="21" xfId="21" applyNumberFormat="1" applyFont="1" applyFill="1" applyBorder="1" applyAlignment="1"/>
    <xf numFmtId="0" fontId="5" fillId="0" borderId="25" xfId="21" applyFont="1" applyBorder="1"/>
    <xf numFmtId="3" fontId="5" fillId="0" borderId="25" xfId="21" applyNumberFormat="1" applyFont="1" applyBorder="1"/>
    <xf numFmtId="3" fontId="5" fillId="0" borderId="25" xfId="21" applyNumberFormat="1" applyFont="1" applyFill="1" applyBorder="1"/>
    <xf numFmtId="3" fontId="14" fillId="0" borderId="25" xfId="21" applyNumberFormat="1" applyFont="1" applyFill="1" applyBorder="1" applyAlignment="1"/>
    <xf numFmtId="174" fontId="4" fillId="0" borderId="0" xfId="21" applyNumberFormat="1" applyFont="1" applyAlignment="1">
      <alignment horizontal="right"/>
    </xf>
    <xf numFmtId="175" fontId="4" fillId="0" borderId="0" xfId="21" applyNumberFormat="1" applyFont="1" applyFill="1" applyAlignment="1">
      <alignment horizontal="right"/>
    </xf>
    <xf numFmtId="0" fontId="4" fillId="0" borderId="0" xfId="21" applyFont="1" applyFill="1" applyAlignment="1">
      <alignment horizontal="right"/>
    </xf>
    <xf numFmtId="0" fontId="4" fillId="0" borderId="21" xfId="21" applyFont="1" applyFill="1" applyBorder="1" applyAlignment="1">
      <alignment horizontal="center"/>
    </xf>
    <xf numFmtId="0" fontId="5" fillId="0" borderId="21" xfId="21" applyFont="1" applyFill="1" applyBorder="1"/>
    <xf numFmtId="174" fontId="5" fillId="0" borderId="21" xfId="21" applyNumberFormat="1" applyFont="1" applyBorder="1" applyAlignment="1">
      <alignment horizontal="right"/>
    </xf>
    <xf numFmtId="175" fontId="5" fillId="0" borderId="21" xfId="21" applyNumberFormat="1" applyFont="1" applyFill="1" applyBorder="1"/>
    <xf numFmtId="175" fontId="14" fillId="0" borderId="21" xfId="21" applyNumberFormat="1" applyFont="1" applyFill="1" applyBorder="1" applyAlignment="1">
      <alignment horizontal="right"/>
    </xf>
    <xf numFmtId="0" fontId="41" fillId="0" borderId="0" xfId="21" applyFont="1" applyAlignment="1"/>
    <xf numFmtId="174" fontId="5" fillId="0" borderId="0" xfId="21" applyNumberFormat="1" applyFont="1" applyAlignment="1">
      <alignment horizontal="right"/>
    </xf>
    <xf numFmtId="175" fontId="5" fillId="0" borderId="0" xfId="21" applyNumberFormat="1" applyFont="1" applyFill="1"/>
    <xf numFmtId="175" fontId="5" fillId="0" borderId="0" xfId="21" applyNumberFormat="1" applyFont="1" applyFill="1" applyAlignment="1">
      <alignment horizontal="right"/>
    </xf>
    <xf numFmtId="175" fontId="14" fillId="0" borderId="0" xfId="21" applyNumberFormat="1" applyFont="1" applyFill="1" applyAlignment="1">
      <alignment horizontal="right"/>
    </xf>
    <xf numFmtId="0" fontId="4" fillId="0" borderId="25" xfId="21" applyFont="1" applyBorder="1"/>
    <xf numFmtId="174" fontId="4" fillId="0" borderId="25" xfId="21" applyNumberFormat="1" applyFont="1" applyBorder="1" applyAlignment="1">
      <alignment horizontal="right"/>
    </xf>
    <xf numFmtId="175" fontId="4" fillId="0" borderId="25" xfId="21" applyNumberFormat="1" applyFont="1" applyBorder="1"/>
    <xf numFmtId="176" fontId="4" fillId="0" borderId="25" xfId="21" applyNumberFormat="1" applyFont="1" applyBorder="1" applyAlignment="1">
      <alignment horizontal="right"/>
    </xf>
    <xf numFmtId="175" fontId="4" fillId="0" borderId="0" xfId="21" applyNumberFormat="1" applyFont="1"/>
    <xf numFmtId="3" fontId="5" fillId="0" borderId="0" xfId="21" applyNumberFormat="1" applyFont="1"/>
    <xf numFmtId="0" fontId="5" fillId="0" borderId="0" xfId="21" applyFont="1" applyAlignment="1">
      <alignment wrapText="1"/>
    </xf>
    <xf numFmtId="0" fontId="5" fillId="0" borderId="0" xfId="21" applyFont="1" applyAlignment="1">
      <alignment horizontal="left" wrapText="1"/>
    </xf>
    <xf numFmtId="0" fontId="4" fillId="0" borderId="0" xfId="21" applyFont="1" applyAlignment="1">
      <alignment horizontal="right"/>
    </xf>
    <xf numFmtId="0" fontId="13" fillId="0" borderId="4" xfId="21" applyFont="1" applyBorder="1" applyAlignment="1">
      <alignment horizontal="justify" vertical="center" wrapText="1"/>
    </xf>
    <xf numFmtId="0" fontId="14" fillId="0" borderId="5" xfId="21" applyFont="1" applyBorder="1" applyAlignment="1">
      <alignment horizontal="justify" vertical="center" wrapText="1"/>
    </xf>
    <xf numFmtId="0" fontId="14" fillId="0" borderId="5" xfId="21" applyFont="1" applyBorder="1" applyAlignment="1">
      <alignment horizontal="justify" vertical="center"/>
    </xf>
    <xf numFmtId="3" fontId="14" fillId="0" borderId="5" xfId="21" applyNumberFormat="1" applyFont="1" applyBorder="1" applyAlignment="1">
      <alignment horizontal="right" vertical="center" wrapText="1"/>
    </xf>
    <xf numFmtId="8" fontId="14" fillId="0" borderId="5" xfId="21" applyNumberFormat="1" applyFont="1" applyBorder="1" applyAlignment="1">
      <alignment horizontal="right" vertical="center" wrapText="1"/>
    </xf>
    <xf numFmtId="0" fontId="14" fillId="0" borderId="0" xfId="21" applyFont="1" applyBorder="1" applyAlignment="1">
      <alignment horizontal="justify" vertical="center" wrapText="1"/>
    </xf>
    <xf numFmtId="0" fontId="14" fillId="0" borderId="0" xfId="21" applyFont="1" applyBorder="1" applyAlignment="1">
      <alignment horizontal="justify" vertical="center"/>
    </xf>
    <xf numFmtId="0" fontId="14" fillId="0" borderId="0" xfId="21" applyFont="1" applyBorder="1" applyAlignment="1">
      <alignment horizontal="right" vertical="center" wrapText="1"/>
    </xf>
    <xf numFmtId="8" fontId="14" fillId="0" borderId="0" xfId="21" applyNumberFormat="1" applyFont="1" applyBorder="1" applyAlignment="1">
      <alignment horizontal="right" vertical="center" wrapText="1"/>
    </xf>
    <xf numFmtId="3" fontId="14" fillId="0" borderId="0" xfId="21" applyNumberFormat="1" applyFont="1" applyBorder="1" applyAlignment="1">
      <alignment horizontal="right" vertical="center" wrapText="1"/>
    </xf>
    <xf numFmtId="8" fontId="14" fillId="0" borderId="0" xfId="21" applyNumberFormat="1" applyFont="1" applyBorder="1" applyAlignment="1">
      <alignment horizontal="right" vertical="center"/>
    </xf>
    <xf numFmtId="0" fontId="14" fillId="0" borderId="0" xfId="21" applyFont="1" applyBorder="1" applyAlignment="1">
      <alignment vertical="center" wrapText="1"/>
    </xf>
    <xf numFmtId="0" fontId="14" fillId="0" borderId="6" xfId="21" applyFont="1" applyBorder="1" applyAlignment="1">
      <alignment vertical="center"/>
    </xf>
    <xf numFmtId="0" fontId="14" fillId="0" borderId="6" xfId="21" applyFont="1" applyBorder="1" applyAlignment="1">
      <alignment horizontal="justify" vertical="center" wrapText="1"/>
    </xf>
    <xf numFmtId="0" fontId="14" fillId="0" borderId="6" xfId="21" applyFont="1" applyBorder="1" applyAlignment="1">
      <alignment vertical="center" wrapText="1"/>
    </xf>
    <xf numFmtId="3" fontId="14" fillId="0" borderId="6" xfId="21" applyNumberFormat="1" applyFont="1" applyBorder="1" applyAlignment="1">
      <alignment horizontal="right" vertical="center"/>
    </xf>
    <xf numFmtId="8" fontId="14" fillId="0" borderId="6" xfId="21" applyNumberFormat="1" applyFont="1" applyBorder="1" applyAlignment="1">
      <alignment horizontal="right" vertical="center"/>
    </xf>
    <xf numFmtId="8" fontId="4" fillId="0" borderId="4" xfId="21" applyNumberFormat="1" applyFont="1" applyBorder="1"/>
    <xf numFmtId="177" fontId="5" fillId="0" borderId="0" xfId="21" applyNumberFormat="1" applyFont="1" applyAlignment="1"/>
    <xf numFmtId="0" fontId="4" fillId="0" borderId="6" xfId="0" applyFont="1" applyBorder="1" applyAlignment="1">
      <alignment horizontal="center" vertical="center" wrapText="1"/>
    </xf>
    <xf numFmtId="3" fontId="10" fillId="0" borderId="4" xfId="4" applyNumberFormat="1" applyFont="1" applyFill="1" applyBorder="1" applyAlignment="1">
      <alignment horizontal="right" vertical="center"/>
    </xf>
    <xf numFmtId="164" fontId="10" fillId="0" borderId="4" xfId="4" applyNumberFormat="1" applyFont="1" applyFill="1" applyBorder="1" applyAlignment="1">
      <alignment horizontal="right" vertical="center"/>
    </xf>
    <xf numFmtId="49" fontId="7" fillId="0" borderId="0" xfId="4" applyNumberFormat="1" applyFont="1" applyFill="1" applyBorder="1" applyAlignment="1">
      <alignment horizontal="center" vertical="center"/>
    </xf>
    <xf numFmtId="3" fontId="5" fillId="0" borderId="0" xfId="0" applyNumberFormat="1" applyFont="1" applyFill="1" applyAlignment="1">
      <alignment horizontal="center"/>
    </xf>
    <xf numFmtId="164" fontId="10" fillId="0" borderId="5" xfId="4" applyNumberFormat="1" applyFont="1" applyFill="1" applyBorder="1" applyAlignment="1">
      <alignment horizontal="right" vertical="center"/>
    </xf>
    <xf numFmtId="3" fontId="7" fillId="0" borderId="5" xfId="0" applyNumberFormat="1" applyFont="1" applyFill="1" applyBorder="1" applyAlignment="1">
      <alignment horizontal="right" vertical="center"/>
    </xf>
    <xf numFmtId="164" fontId="7" fillId="0" borderId="5" xfId="4" applyNumberFormat="1" applyFont="1" applyFill="1" applyBorder="1" applyAlignment="1">
      <alignment horizontal="right" vertical="center"/>
    </xf>
    <xf numFmtId="3" fontId="7" fillId="0" borderId="0" xfId="5" applyNumberFormat="1" applyFont="1" applyFill="1" applyBorder="1" applyAlignment="1">
      <alignment horizontal="right" vertical="center"/>
    </xf>
    <xf numFmtId="164" fontId="7" fillId="0" borderId="0" xfId="4" applyNumberFormat="1" applyFont="1" applyFill="1" applyBorder="1" applyAlignment="1">
      <alignment horizontal="right" vertical="center"/>
    </xf>
    <xf numFmtId="3" fontId="7" fillId="0" borderId="0" xfId="4" applyNumberFormat="1" applyFont="1" applyFill="1" applyBorder="1" applyAlignment="1">
      <alignment vertical="center"/>
    </xf>
    <xf numFmtId="3" fontId="7" fillId="0" borderId="0" xfId="3" applyNumberFormat="1" applyFont="1" applyFill="1" applyBorder="1" applyAlignment="1">
      <alignment horizontal="right" vertical="center"/>
    </xf>
    <xf numFmtId="3" fontId="7" fillId="0" borderId="0" xfId="0" applyNumberFormat="1" applyFont="1" applyFill="1" applyAlignment="1">
      <alignment horizontal="right" vertical="center"/>
    </xf>
    <xf numFmtId="3" fontId="7" fillId="0" borderId="6" xfId="3" applyNumberFormat="1" applyFont="1" applyFill="1" applyBorder="1" applyAlignment="1">
      <alignment horizontal="right" vertical="center"/>
    </xf>
    <xf numFmtId="164" fontId="7" fillId="0" borderId="6" xfId="4" applyNumberFormat="1" applyFont="1" applyFill="1" applyBorder="1" applyAlignment="1">
      <alignment horizontal="right" vertical="center"/>
    </xf>
    <xf numFmtId="49" fontId="5" fillId="0" borderId="0" xfId="0" applyNumberFormat="1" applyFont="1" applyAlignment="1">
      <alignment vertical="center"/>
    </xf>
    <xf numFmtId="49" fontId="5" fillId="0" borderId="0" xfId="0" applyNumberFormat="1" applyFont="1" applyAlignment="1">
      <alignment horizontal="left" vertical="center"/>
    </xf>
    <xf numFmtId="3" fontId="7" fillId="0" borderId="0" xfId="4" applyNumberFormat="1" applyFont="1" applyFill="1" applyBorder="1" applyAlignment="1">
      <alignment horizontal="left" vertical="center"/>
    </xf>
    <xf numFmtId="3" fontId="7" fillId="0" borderId="5" xfId="4" applyNumberFormat="1" applyFont="1" applyFill="1" applyBorder="1" applyAlignment="1">
      <alignment horizontal="left" vertical="center"/>
    </xf>
    <xf numFmtId="3" fontId="7" fillId="0" borderId="6" xfId="4" applyNumberFormat="1" applyFont="1" applyFill="1" applyBorder="1" applyAlignment="1">
      <alignment horizontal="left" vertical="center"/>
    </xf>
    <xf numFmtId="49" fontId="5" fillId="0" borderId="0" xfId="0" applyNumberFormat="1" applyFont="1" applyFill="1" applyAlignment="1">
      <alignment vertical="center" wrapText="1"/>
    </xf>
    <xf numFmtId="0" fontId="7" fillId="0" borderId="0" xfId="22" applyFont="1" applyAlignment="1">
      <alignment vertical="center"/>
    </xf>
    <xf numFmtId="0" fontId="10" fillId="0" borderId="2" xfId="22" applyFont="1" applyBorder="1" applyAlignment="1">
      <alignment horizontal="center" vertical="center" wrapText="1"/>
    </xf>
    <xf numFmtId="0" fontId="10" fillId="0" borderId="0" xfId="22" applyFont="1" applyAlignment="1">
      <alignment horizontal="center" vertical="center" wrapText="1"/>
    </xf>
    <xf numFmtId="0" fontId="10" fillId="0" borderId="4" xfId="22" applyFont="1" applyBorder="1" applyAlignment="1">
      <alignment horizontal="center" vertical="center" wrapText="1"/>
    </xf>
    <xf numFmtId="3" fontId="27" fillId="0" borderId="4" xfId="0" applyNumberFormat="1" applyFont="1" applyBorder="1" applyAlignment="1">
      <alignment vertical="center"/>
    </xf>
    <xf numFmtId="164" fontId="27" fillId="0" borderId="4" xfId="0" applyNumberFormat="1" applyFont="1" applyBorder="1" applyAlignment="1">
      <alignment vertical="center"/>
    </xf>
    <xf numFmtId="165" fontId="27" fillId="0" borderId="4" xfId="0" applyNumberFormat="1" applyFont="1" applyBorder="1" applyAlignment="1">
      <alignment vertical="center"/>
    </xf>
    <xf numFmtId="3" fontId="4" fillId="6" borderId="4" xfId="0" applyNumberFormat="1" applyFont="1" applyFill="1" applyBorder="1" applyAlignment="1">
      <alignment vertical="center"/>
    </xf>
    <xf numFmtId="164" fontId="4" fillId="6" borderId="4" xfId="0" applyNumberFormat="1" applyFont="1" applyFill="1" applyBorder="1" applyAlignment="1">
      <alignment vertical="center"/>
    </xf>
    <xf numFmtId="0" fontId="10" fillId="0" borderId="0" xfId="22" applyFont="1" applyFill="1" applyAlignment="1">
      <alignment horizontal="center" vertical="center" wrapText="1"/>
    </xf>
    <xf numFmtId="3" fontId="20" fillId="0" borderId="0" xfId="0" applyNumberFormat="1" applyFont="1" applyFill="1" applyAlignment="1">
      <alignment vertical="center"/>
    </xf>
    <xf numFmtId="165" fontId="27" fillId="0" borderId="5" xfId="0" applyNumberFormat="1" applyFont="1" applyFill="1" applyBorder="1" applyAlignment="1">
      <alignment vertical="center"/>
    </xf>
    <xf numFmtId="165" fontId="27" fillId="0" borderId="0" xfId="0" applyNumberFormat="1" applyFont="1" applyFill="1" applyBorder="1" applyAlignment="1">
      <alignment vertical="center"/>
    </xf>
    <xf numFmtId="0" fontId="7" fillId="0" borderId="5" xfId="22" applyFont="1" applyBorder="1" applyAlignment="1">
      <alignment vertical="center"/>
    </xf>
    <xf numFmtId="3" fontId="20" fillId="0" borderId="5" xfId="0" applyNumberFormat="1" applyFont="1" applyBorder="1" applyAlignment="1">
      <alignment vertical="center"/>
    </xf>
    <xf numFmtId="165" fontId="20" fillId="0" borderId="5" xfId="0" applyNumberFormat="1" applyFont="1" applyBorder="1" applyAlignment="1">
      <alignment vertical="center"/>
    </xf>
    <xf numFmtId="3" fontId="20" fillId="0" borderId="0" xfId="0" applyNumberFormat="1" applyFont="1" applyAlignment="1">
      <alignment vertical="center"/>
    </xf>
    <xf numFmtId="165" fontId="20" fillId="0" borderId="0" xfId="0" applyNumberFormat="1" applyFont="1" applyBorder="1" applyAlignment="1">
      <alignment vertical="center"/>
    </xf>
    <xf numFmtId="0" fontId="7" fillId="0" borderId="6" xfId="22" applyFont="1" applyBorder="1" applyAlignment="1">
      <alignment vertical="center"/>
    </xf>
    <xf numFmtId="3" fontId="20" fillId="0" borderId="6" xfId="0" applyNumberFormat="1" applyFont="1" applyBorder="1" applyAlignment="1">
      <alignment vertical="center"/>
    </xf>
    <xf numFmtId="165" fontId="20" fillId="0" borderId="6" xfId="0" applyNumberFormat="1" applyFont="1" applyBorder="1" applyAlignment="1">
      <alignment vertical="center"/>
    </xf>
    <xf numFmtId="165" fontId="20" fillId="0" borderId="0" xfId="0" applyNumberFormat="1" applyFont="1" applyAlignment="1">
      <alignment vertical="center"/>
    </xf>
    <xf numFmtId="0" fontId="5" fillId="0" borderId="0" xfId="1" applyNumberFormat="1" applyFont="1"/>
    <xf numFmtId="0" fontId="5" fillId="0" borderId="4" xfId="0" applyFont="1" applyBorder="1" applyAlignment="1">
      <alignment horizontal="center" vertical="center"/>
    </xf>
    <xf numFmtId="1" fontId="4" fillId="0" borderId="5" xfId="0" applyNumberFormat="1" applyFont="1" applyBorder="1" applyAlignment="1">
      <alignment horizontal="center" vertical="center"/>
    </xf>
    <xf numFmtId="1" fontId="4" fillId="0" borderId="5" xfId="0" applyNumberFormat="1" applyFont="1" applyFill="1" applyBorder="1" applyAlignment="1">
      <alignment horizontal="center" vertical="center"/>
    </xf>
    <xf numFmtId="1" fontId="5" fillId="0" borderId="0" xfId="0" applyNumberFormat="1" applyFont="1" applyAlignment="1">
      <alignment horizontal="center" vertical="center"/>
    </xf>
    <xf numFmtId="0" fontId="5" fillId="0" borderId="6" xfId="0" applyFont="1" applyBorder="1" applyAlignment="1">
      <alignment horizontal="center" wrapText="1"/>
    </xf>
    <xf numFmtId="3" fontId="10" fillId="0" borderId="4" xfId="4" applyNumberFormat="1" applyFont="1" applyFill="1" applyBorder="1" applyAlignment="1">
      <alignment horizontal="center" vertical="center"/>
    </xf>
    <xf numFmtId="0" fontId="5" fillId="0" borderId="4" xfId="0" applyFont="1" applyFill="1" applyBorder="1" applyAlignment="1">
      <alignment horizontal="center" vertical="center"/>
    </xf>
    <xf numFmtId="0" fontId="4" fillId="0" borderId="5" xfId="0" applyFont="1" applyFill="1" applyBorder="1" applyAlignment="1">
      <alignment horizontal="center" vertical="center" wrapText="1"/>
    </xf>
    <xf numFmtId="0" fontId="5" fillId="0" borderId="0" xfId="1" applyNumberFormat="1" applyFont="1" applyFill="1"/>
    <xf numFmtId="1" fontId="5" fillId="0" borderId="0" xfId="0" applyNumberFormat="1" applyFont="1" applyFill="1" applyAlignment="1">
      <alignment horizontal="left" vertical="center"/>
    </xf>
    <xf numFmtId="49" fontId="9" fillId="0" borderId="0" xfId="0" applyNumberFormat="1" applyFont="1" applyFill="1"/>
    <xf numFmtId="1" fontId="5" fillId="0" borderId="0" xfId="0" applyNumberFormat="1" applyFont="1" applyFill="1" applyAlignment="1">
      <alignment horizontal="center" vertical="center" wrapText="1"/>
    </xf>
    <xf numFmtId="164" fontId="5" fillId="0" borderId="0" xfId="0" applyNumberFormat="1" applyFont="1" applyFill="1"/>
    <xf numFmtId="0" fontId="5" fillId="0" borderId="6" xfId="0" applyFont="1" applyBorder="1" applyAlignment="1">
      <alignment horizontal="right" vertical="center"/>
    </xf>
    <xf numFmtId="168" fontId="4" fillId="0" borderId="4" xfId="2" applyNumberFormat="1" applyFont="1" applyFill="1" applyBorder="1" applyAlignment="1">
      <alignment horizontal="right"/>
    </xf>
    <xf numFmtId="164" fontId="4" fillId="0" borderId="4" xfId="0" applyNumberFormat="1" applyFont="1" applyBorder="1" applyAlignment="1">
      <alignment horizontal="right"/>
    </xf>
    <xf numFmtId="3" fontId="4" fillId="0" borderId="0" xfId="0" applyNumberFormat="1" applyFont="1" applyAlignment="1">
      <alignment horizontal="right"/>
    </xf>
    <xf numFmtId="168" fontId="5" fillId="0" borderId="5" xfId="2" applyNumberFormat="1" applyFont="1" applyFill="1" applyBorder="1" applyAlignment="1">
      <alignment horizontal="right"/>
    </xf>
    <xf numFmtId="168" fontId="5" fillId="0" borderId="0" xfId="2" applyNumberFormat="1" applyFont="1" applyFill="1" applyBorder="1" applyAlignment="1">
      <alignment horizontal="right"/>
    </xf>
    <xf numFmtId="168" fontId="5" fillId="0" borderId="6" xfId="2" applyNumberFormat="1" applyFont="1" applyFill="1" applyBorder="1" applyAlignment="1">
      <alignment horizontal="right"/>
    </xf>
    <xf numFmtId="4" fontId="5" fillId="0" borderId="0" xfId="0" applyNumberFormat="1" applyFont="1" applyAlignment="1">
      <alignment vertical="center" wrapText="1"/>
    </xf>
    <xf numFmtId="4" fontId="34" fillId="0" borderId="0" xfId="0" applyNumberFormat="1" applyFont="1"/>
    <xf numFmtId="4" fontId="42" fillId="0" borderId="0" xfId="0" applyNumberFormat="1" applyFont="1"/>
    <xf numFmtId="0" fontId="5" fillId="0" borderId="0" xfId="0" applyFont="1" applyBorder="1" applyAlignment="1">
      <alignment horizontal="right" vertical="center"/>
    </xf>
    <xf numFmtId="49" fontId="10" fillId="0" borderId="1" xfId="4" applyNumberFormat="1" applyFont="1" applyFill="1" applyBorder="1" applyAlignment="1">
      <alignment horizontal="center" vertical="center"/>
    </xf>
    <xf numFmtId="164" fontId="4" fillId="0" borderId="3" xfId="0" applyNumberFormat="1" applyFont="1" applyBorder="1" applyAlignment="1">
      <alignment horizontal="right"/>
    </xf>
    <xf numFmtId="49" fontId="7" fillId="0" borderId="10" xfId="0" applyNumberFormat="1" applyFont="1" applyBorder="1" applyAlignment="1">
      <alignment horizontal="left" vertical="center"/>
    </xf>
    <xf numFmtId="164" fontId="7" fillId="0" borderId="11" xfId="4" applyNumberFormat="1" applyFont="1" applyFill="1" applyBorder="1" applyAlignment="1">
      <alignment horizontal="right" vertical="center"/>
    </xf>
    <xf numFmtId="49" fontId="7" fillId="0" borderId="12" xfId="5" applyNumberFormat="1" applyFont="1" applyFill="1" applyBorder="1" applyAlignment="1">
      <alignment horizontal="left" vertical="center"/>
    </xf>
    <xf numFmtId="164" fontId="7" fillId="0" borderId="13" xfId="4" applyNumberFormat="1" applyFont="1" applyFill="1" applyBorder="1" applyAlignment="1">
      <alignment horizontal="right" vertical="center"/>
    </xf>
    <xf numFmtId="49" fontId="7" fillId="0" borderId="12" xfId="4" applyNumberFormat="1" applyFont="1" applyFill="1" applyBorder="1" applyAlignment="1">
      <alignment horizontal="left" vertical="center"/>
    </xf>
    <xf numFmtId="49" fontId="7" fillId="0" borderId="12" xfId="3" applyNumberFormat="1" applyFont="1" applyFill="1" applyBorder="1" applyAlignment="1">
      <alignment horizontal="left" vertical="center"/>
    </xf>
    <xf numFmtId="49" fontId="7" fillId="0" borderId="12" xfId="0" applyNumberFormat="1" applyFont="1" applyBorder="1" applyAlignment="1">
      <alignment horizontal="left" vertical="center"/>
    </xf>
    <xf numFmtId="49" fontId="7" fillId="0" borderId="14" xfId="4" applyNumberFormat="1" applyFont="1" applyFill="1" applyBorder="1" applyAlignment="1">
      <alignment horizontal="left" vertical="center"/>
    </xf>
    <xf numFmtId="164" fontId="7" fillId="0" borderId="15" xfId="4" applyNumberFormat="1" applyFont="1" applyFill="1" applyBorder="1" applyAlignment="1">
      <alignment horizontal="right" vertical="center"/>
    </xf>
    <xf numFmtId="0" fontId="4" fillId="0" borderId="1" xfId="0" applyFont="1" applyBorder="1" applyAlignment="1">
      <alignment horizontal="center" vertical="center" wrapText="1"/>
    </xf>
    <xf numFmtId="164" fontId="4" fillId="0" borderId="0" xfId="0" applyNumberFormat="1" applyFont="1" applyAlignment="1">
      <alignment horizontal="right"/>
    </xf>
    <xf numFmtId="9" fontId="4" fillId="0" borderId="3" xfId="2" applyFont="1" applyFill="1" applyBorder="1" applyAlignment="1">
      <alignment horizontal="right"/>
    </xf>
    <xf numFmtId="9" fontId="7" fillId="0" borderId="11" xfId="2" applyFont="1" applyFill="1" applyBorder="1" applyAlignment="1">
      <alignment horizontal="right" vertical="center"/>
    </xf>
    <xf numFmtId="0" fontId="5" fillId="0" borderId="13" xfId="0" applyFont="1" applyBorder="1" applyAlignment="1">
      <alignment horizontal="right" vertical="center"/>
    </xf>
    <xf numFmtId="9" fontId="7" fillId="0" borderId="13" xfId="2" applyFont="1" applyFill="1" applyBorder="1" applyAlignment="1">
      <alignment horizontal="right" vertical="center"/>
    </xf>
    <xf numFmtId="0" fontId="5" fillId="0" borderId="15" xfId="0" applyFont="1" applyBorder="1" applyAlignment="1">
      <alignment horizontal="right" vertical="center"/>
    </xf>
    <xf numFmtId="0" fontId="10" fillId="0" borderId="0" xfId="23" applyFont="1"/>
    <xf numFmtId="0" fontId="20" fillId="0" borderId="0" xfId="24" applyFont="1"/>
    <xf numFmtId="0" fontId="5" fillId="0" borderId="0" xfId="24" applyFont="1"/>
    <xf numFmtId="0" fontId="43" fillId="0" borderId="0" xfId="9" applyFont="1" applyFill="1" applyAlignment="1">
      <alignment horizontal="right" vertical="center"/>
    </xf>
    <xf numFmtId="0" fontId="7" fillId="0" borderId="0" xfId="22" applyFont="1"/>
    <xf numFmtId="0" fontId="7" fillId="0" borderId="0" xfId="23" applyFont="1"/>
    <xf numFmtId="0" fontId="4" fillId="0" borderId="2" xfId="24" applyFont="1" applyFill="1" applyBorder="1" applyAlignment="1">
      <alignment horizontal="center" vertical="center" wrapText="1"/>
    </xf>
    <xf numFmtId="0" fontId="4" fillId="0" borderId="2" xfId="24" applyFont="1" applyFill="1" applyBorder="1" applyAlignment="1">
      <alignment horizontal="center" vertical="center"/>
    </xf>
    <xf numFmtId="0" fontId="10" fillId="0" borderId="0" xfId="25" applyFont="1" applyFill="1" applyAlignment="1">
      <alignment horizontal="center" vertical="center" wrapText="1"/>
    </xf>
    <xf numFmtId="0" fontId="5" fillId="0" borderId="0" xfId="24" applyFont="1" applyFill="1"/>
    <xf numFmtId="0" fontId="10" fillId="0" borderId="4" xfId="25" applyFont="1" applyFill="1" applyBorder="1" applyAlignment="1">
      <alignment vertical="center" wrapText="1"/>
    </xf>
    <xf numFmtId="3" fontId="4" fillId="0" borderId="4" xfId="24" applyNumberFormat="1" applyFont="1" applyFill="1" applyBorder="1"/>
    <xf numFmtId="165" fontId="4" fillId="0" borderId="4" xfId="24" applyNumberFormat="1" applyFont="1" applyFill="1" applyBorder="1"/>
    <xf numFmtId="0" fontId="7" fillId="0" borderId="0" xfId="25" applyFont="1" applyFill="1" applyAlignment="1">
      <alignment vertical="center" wrapText="1"/>
    </xf>
    <xf numFmtId="3" fontId="5" fillId="0" borderId="5" xfId="24" applyNumberFormat="1" applyFont="1" applyFill="1" applyBorder="1"/>
    <xf numFmtId="165" fontId="4" fillId="0" borderId="5" xfId="24" applyNumberFormat="1" applyFont="1" applyFill="1" applyBorder="1"/>
    <xf numFmtId="165" fontId="4" fillId="0" borderId="5" xfId="0" applyNumberFormat="1" applyFont="1" applyFill="1" applyBorder="1"/>
    <xf numFmtId="0" fontId="7" fillId="0" borderId="5" xfId="23" applyFont="1" applyFill="1" applyBorder="1"/>
    <xf numFmtId="165" fontId="5" fillId="0" borderId="5" xfId="24" applyNumberFormat="1" applyFont="1" applyFill="1" applyBorder="1"/>
    <xf numFmtId="0" fontId="7" fillId="0" borderId="0" xfId="23" applyFont="1" applyFill="1" applyBorder="1"/>
    <xf numFmtId="3" fontId="5" fillId="0" borderId="0" xfId="24" applyNumberFormat="1" applyFont="1" applyFill="1" applyBorder="1"/>
    <xf numFmtId="165" fontId="5" fillId="0" borderId="0" xfId="24" applyNumberFormat="1" applyFont="1" applyFill="1" applyBorder="1"/>
    <xf numFmtId="0" fontId="7" fillId="0" borderId="6" xfId="23" applyFont="1" applyFill="1" applyBorder="1"/>
    <xf numFmtId="3" fontId="5" fillId="0" borderId="6" xfId="24" applyNumberFormat="1" applyFont="1" applyFill="1" applyBorder="1"/>
    <xf numFmtId="165" fontId="5" fillId="0" borderId="6" xfId="24" applyNumberFormat="1" applyFont="1" applyFill="1" applyBorder="1"/>
    <xf numFmtId="0" fontId="7" fillId="0" borderId="0" xfId="25" applyFont="1"/>
    <xf numFmtId="3" fontId="5" fillId="0" borderId="0" xfId="24" applyNumberFormat="1" applyFont="1"/>
    <xf numFmtId="165" fontId="5" fillId="0" borderId="0" xfId="24" applyNumberFormat="1" applyFont="1"/>
    <xf numFmtId="0" fontId="10" fillId="0" borderId="2" xfId="25" applyFont="1" applyBorder="1" applyAlignment="1">
      <alignment horizontal="center" vertical="center" wrapText="1"/>
    </xf>
    <xf numFmtId="171" fontId="10" fillId="0" borderId="2" xfId="2" applyNumberFormat="1" applyFont="1" applyBorder="1" applyAlignment="1">
      <alignment horizontal="center" vertical="center" wrapText="1"/>
    </xf>
    <xf numFmtId="0" fontId="10" fillId="0" borderId="0" xfId="25" applyFont="1" applyAlignment="1">
      <alignment horizontal="center" vertical="center" wrapText="1"/>
    </xf>
    <xf numFmtId="164" fontId="4" fillId="0" borderId="4" xfId="24" applyNumberFormat="1" applyFont="1" applyFill="1" applyBorder="1"/>
    <xf numFmtId="0" fontId="7" fillId="0" borderId="0" xfId="23" applyFont="1" applyFill="1"/>
    <xf numFmtId="0" fontId="5" fillId="0" borderId="0" xfId="24" applyFont="1" applyAlignment="1">
      <alignment vertical="center"/>
    </xf>
    <xf numFmtId="0" fontId="4" fillId="0" borderId="5" xfId="24" applyFont="1" applyBorder="1" applyAlignment="1">
      <alignment horizontal="center" vertical="center"/>
    </xf>
    <xf numFmtId="0" fontId="4" fillId="0" borderId="5" xfId="24" applyFont="1" applyBorder="1" applyAlignment="1">
      <alignment horizontal="center" vertical="center" wrapText="1"/>
    </xf>
    <xf numFmtId="0" fontId="5" fillId="0" borderId="4" xfId="24" applyFont="1" applyBorder="1"/>
    <xf numFmtId="3" fontId="5" fillId="0" borderId="4" xfId="24" applyNumberFormat="1" applyFont="1" applyBorder="1"/>
    <xf numFmtId="3" fontId="5" fillId="0" borderId="4" xfId="24" applyNumberFormat="1" applyFont="1" applyFill="1" applyBorder="1"/>
    <xf numFmtId="3" fontId="5" fillId="0" borderId="4" xfId="24" applyNumberFormat="1" applyFont="1" applyFill="1" applyBorder="1" applyAlignment="1">
      <alignment horizontal="center"/>
    </xf>
    <xf numFmtId="165" fontId="5" fillId="0" borderId="4" xfId="24" applyNumberFormat="1" applyFont="1" applyFill="1" applyBorder="1"/>
    <xf numFmtId="171" fontId="5" fillId="0" borderId="0" xfId="2" applyNumberFormat="1" applyFont="1"/>
    <xf numFmtId="171" fontId="5" fillId="0" borderId="4" xfId="2" applyNumberFormat="1" applyFont="1" applyFill="1" applyBorder="1"/>
    <xf numFmtId="3" fontId="5" fillId="0" borderId="4" xfId="0" applyNumberFormat="1" applyFont="1" applyFill="1" applyBorder="1"/>
    <xf numFmtId="165" fontId="5" fillId="0" borderId="4" xfId="0" applyNumberFormat="1" applyFont="1" applyFill="1" applyBorder="1"/>
    <xf numFmtId="0" fontId="4" fillId="0" borderId="1" xfId="24" applyFont="1" applyBorder="1" applyAlignment="1">
      <alignment horizontal="center" vertical="center"/>
    </xf>
    <xf numFmtId="0" fontId="4" fillId="0" borderId="0" xfId="26" applyFont="1"/>
    <xf numFmtId="0" fontId="5" fillId="0" borderId="0" xfId="26" applyFont="1"/>
    <xf numFmtId="10" fontId="5" fillId="0" borderId="0" xfId="27" applyNumberFormat="1" applyFont="1"/>
    <xf numFmtId="168" fontId="5" fillId="0" borderId="0" xfId="26" applyNumberFormat="1" applyFont="1"/>
    <xf numFmtId="9" fontId="5" fillId="0" borderId="0" xfId="27" applyFont="1"/>
    <xf numFmtId="168" fontId="5" fillId="0" borderId="0" xfId="27" applyNumberFormat="1" applyFont="1"/>
    <xf numFmtId="1" fontId="7" fillId="0" borderId="2" xfId="0" applyNumberFormat="1" applyFont="1" applyBorder="1" applyAlignment="1">
      <alignment horizontal="center" vertical="center" wrapText="1"/>
    </xf>
    <xf numFmtId="1" fontId="7" fillId="0" borderId="2" xfId="0"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3" fontId="7" fillId="0" borderId="0" xfId="0" quotePrefix="1" applyNumberFormat="1" applyFont="1" applyBorder="1" applyAlignment="1">
      <alignment horizontal="right" vertical="center"/>
    </xf>
    <xf numFmtId="3" fontId="7" fillId="0" borderId="6" xfId="0" applyNumberFormat="1" applyFont="1" applyBorder="1" applyAlignment="1">
      <alignment horizontal="right" vertical="center"/>
    </xf>
    <xf numFmtId="3" fontId="10" fillId="0" borderId="6" xfId="0" quotePrefix="1" applyNumberFormat="1" applyFont="1" applyBorder="1" applyAlignment="1">
      <alignment horizontal="right" vertical="center"/>
    </xf>
    <xf numFmtId="4" fontId="7" fillId="0" borderId="13" xfId="0" applyNumberFormat="1" applyFont="1" applyBorder="1" applyAlignment="1">
      <alignment horizontal="right" vertical="center"/>
    </xf>
    <xf numFmtId="3" fontId="10" fillId="0" borderId="13" xfId="0" quotePrefix="1" applyNumberFormat="1" applyFont="1" applyBorder="1" applyAlignment="1">
      <alignment horizontal="right" vertical="center"/>
    </xf>
    <xf numFmtId="3" fontId="10" fillId="0" borderId="15" xfId="0" quotePrefix="1" applyNumberFormat="1" applyFont="1" applyBorder="1" applyAlignment="1">
      <alignment horizontal="right" vertical="center"/>
    </xf>
    <xf numFmtId="3" fontId="7" fillId="0" borderId="0" xfId="0" applyNumberFormat="1" applyFont="1" applyBorder="1" applyAlignment="1">
      <alignment horizontal="right" vertical="center"/>
    </xf>
    <xf numFmtId="3" fontId="10" fillId="0" borderId="0" xfId="0" applyNumberFormat="1" applyFont="1" applyBorder="1" applyAlignment="1">
      <alignment horizontal="right" vertical="center"/>
    </xf>
    <xf numFmtId="166" fontId="7" fillId="0" borderId="0" xfId="1" applyNumberFormat="1" applyFont="1" applyBorder="1" applyAlignment="1">
      <alignment vertical="center"/>
    </xf>
    <xf numFmtId="3" fontId="5" fillId="0" borderId="0" xfId="0" applyNumberFormat="1" applyFont="1" applyBorder="1" applyAlignment="1">
      <alignment horizontal="center" vertical="center"/>
    </xf>
    <xf numFmtId="1" fontId="7" fillId="0" borderId="12" xfId="0" applyNumberFormat="1" applyFont="1" applyBorder="1" applyAlignment="1">
      <alignment horizontal="right" vertical="center"/>
    </xf>
    <xf numFmtId="1" fontId="7" fillId="0" borderId="14" xfId="0" applyNumberFormat="1" applyFont="1" applyBorder="1" applyAlignment="1">
      <alignment horizontal="right" vertical="center"/>
    </xf>
    <xf numFmtId="3" fontId="10" fillId="0" borderId="6" xfId="0" applyNumberFormat="1" applyFont="1" applyBorder="1" applyAlignment="1">
      <alignment horizontal="right" vertical="center"/>
    </xf>
    <xf numFmtId="0" fontId="13" fillId="0" borderId="2" xfId="0" applyFont="1" applyFill="1" applyBorder="1" applyAlignment="1">
      <alignment horizontal="center" vertical="center" wrapText="1"/>
    </xf>
    <xf numFmtId="0" fontId="13" fillId="0" borderId="2" xfId="0" applyFont="1" applyFill="1" applyBorder="1" applyAlignment="1">
      <alignment vertical="center" wrapText="1"/>
    </xf>
    <xf numFmtId="0" fontId="14" fillId="0" borderId="2" xfId="0" applyFont="1" applyFill="1" applyBorder="1" applyAlignment="1">
      <alignment vertical="center" wrapText="1"/>
    </xf>
    <xf numFmtId="0" fontId="14" fillId="0" borderId="2" xfId="0" applyFont="1" applyFill="1" applyBorder="1" applyAlignment="1">
      <alignment horizontal="center" vertical="center" wrapText="1"/>
    </xf>
    <xf numFmtId="0" fontId="7" fillId="0" borderId="12" xfId="15" applyFont="1" applyFill="1" applyBorder="1" applyAlignment="1">
      <alignment horizontal="right"/>
    </xf>
    <xf numFmtId="0" fontId="7" fillId="0" borderId="14" xfId="15" applyFont="1" applyFill="1" applyBorder="1" applyAlignment="1">
      <alignment horizontal="right"/>
    </xf>
    <xf numFmtId="0" fontId="7" fillId="0" borderId="6" xfId="15" applyFont="1" applyFill="1" applyBorder="1" applyAlignment="1">
      <alignment horizontal="right"/>
    </xf>
    <xf numFmtId="0" fontId="7" fillId="0" borderId="15" xfId="15" applyFont="1" applyFill="1" applyBorder="1" applyAlignment="1">
      <alignment horizontal="right"/>
    </xf>
    <xf numFmtId="0" fontId="7" fillId="0" borderId="0" xfId="15" applyFont="1" applyFill="1" applyBorder="1" applyAlignment="1">
      <alignment horizontal="center" vertical="center"/>
    </xf>
    <xf numFmtId="0" fontId="4" fillId="0" borderId="18" xfId="21" applyFont="1" applyBorder="1" applyAlignment="1">
      <alignment horizontal="right"/>
    </xf>
    <xf numFmtId="0" fontId="5" fillId="0" borderId="0" xfId="21" applyFont="1" applyAlignment="1">
      <alignment horizontal="right"/>
    </xf>
    <xf numFmtId="0" fontId="5" fillId="0" borderId="5" xfId="21" quotePrefix="1" applyFont="1" applyBorder="1" applyAlignment="1">
      <alignment horizontal="right"/>
    </xf>
    <xf numFmtId="0" fontId="5" fillId="0" borderId="5" xfId="21" applyFont="1" applyBorder="1" applyAlignment="1">
      <alignment horizontal="right"/>
    </xf>
    <xf numFmtId="0" fontId="5" fillId="0" borderId="0" xfId="21" quotePrefix="1" applyFont="1" applyBorder="1" applyAlignment="1">
      <alignment horizontal="right"/>
    </xf>
    <xf numFmtId="0" fontId="14" fillId="0" borderId="0" xfId="21" applyFont="1" applyBorder="1" applyAlignment="1">
      <alignment horizontal="right"/>
    </xf>
    <xf numFmtId="0" fontId="5" fillId="0" borderId="0" xfId="21" applyFont="1" applyBorder="1" applyAlignment="1">
      <alignment horizontal="right"/>
    </xf>
    <xf numFmtId="0" fontId="5" fillId="0" borderId="6" xfId="21" quotePrefix="1" applyFont="1" applyBorder="1" applyAlignment="1">
      <alignment horizontal="right"/>
    </xf>
    <xf numFmtId="0" fontId="14" fillId="0" borderId="6" xfId="21" applyFont="1" applyBorder="1" applyAlignment="1">
      <alignment horizontal="right"/>
    </xf>
    <xf numFmtId="0" fontId="5" fillId="0" borderId="21" xfId="21" applyFont="1" applyBorder="1" applyAlignment="1">
      <alignment horizontal="right"/>
    </xf>
    <xf numFmtId="0" fontId="14" fillId="0" borderId="0" xfId="21" applyFont="1" applyAlignment="1">
      <alignment horizontal="right"/>
    </xf>
    <xf numFmtId="0" fontId="10" fillId="0" borderId="0" xfId="16" applyFont="1" applyBorder="1"/>
    <xf numFmtId="0" fontId="5" fillId="0" borderId="0" xfId="0" applyFont="1" applyFill="1" applyAlignment="1">
      <alignment horizontal="left" indent="2"/>
    </xf>
    <xf numFmtId="0" fontId="5" fillId="0" borderId="0" xfId="0" applyFont="1" applyFill="1" applyAlignment="1">
      <alignment horizontal="left" indent="4"/>
    </xf>
    <xf numFmtId="0" fontId="17" fillId="0" borderId="0" xfId="9" applyFont="1" applyFill="1" applyAlignment="1">
      <alignment horizontal="left" indent="2"/>
    </xf>
    <xf numFmtId="0" fontId="17" fillId="0" borderId="0" xfId="9" applyFont="1" applyFill="1" applyAlignment="1">
      <alignment horizontal="left" wrapText="1" indent="4"/>
    </xf>
    <xf numFmtId="0" fontId="17" fillId="0" borderId="0" xfId="9" applyFont="1" applyFill="1" applyAlignment="1">
      <alignment horizontal="left" indent="4"/>
    </xf>
    <xf numFmtId="0" fontId="17" fillId="0" borderId="0" xfId="9" applyFont="1" applyFill="1" applyAlignment="1">
      <alignment horizontal="left" wrapText="1" indent="2"/>
    </xf>
    <xf numFmtId="0" fontId="17" fillId="0" borderId="0" xfId="9" applyFont="1" applyFill="1" applyAlignment="1">
      <alignment horizontal="left" vertical="center"/>
    </xf>
    <xf numFmtId="0" fontId="10" fillId="0" borderId="4" xfId="15" applyFont="1" applyFill="1" applyBorder="1" applyAlignment="1">
      <alignment horizontal="center" vertical="center"/>
    </xf>
    <xf numFmtId="0" fontId="10" fillId="0" borderId="2" xfId="16" applyFont="1" applyFill="1" applyBorder="1" applyAlignment="1">
      <alignment horizontal="center" vertical="center"/>
    </xf>
    <xf numFmtId="0" fontId="4" fillId="0" borderId="4" xfId="0" applyFont="1" applyBorder="1" applyAlignment="1">
      <alignment horizontal="center" vertical="center"/>
    </xf>
    <xf numFmtId="0" fontId="4" fillId="0" borderId="0" xfId="0" applyFont="1" applyBorder="1" applyAlignment="1">
      <alignment horizontal="center" vertical="center"/>
    </xf>
    <xf numFmtId="0" fontId="10" fillId="0" borderId="2" xfId="25" applyFont="1" applyBorder="1" applyAlignment="1">
      <alignment horizontal="center" vertical="center" wrapText="1"/>
    </xf>
    <xf numFmtId="0" fontId="10" fillId="0" borderId="4" xfId="15" applyFont="1" applyFill="1" applyBorder="1" applyAlignment="1">
      <alignment horizontal="center" vertical="center" wrapText="1"/>
    </xf>
    <xf numFmtId="0" fontId="10" fillId="0" borderId="1" xfId="15" applyFont="1" applyFill="1" applyBorder="1" applyAlignment="1">
      <alignment horizontal="right"/>
    </xf>
    <xf numFmtId="0" fontId="10" fillId="0" borderId="4" xfId="15" applyFont="1" applyFill="1" applyBorder="1" applyAlignment="1">
      <alignment horizontal="right"/>
    </xf>
    <xf numFmtId="0" fontId="5" fillId="0" borderId="0" xfId="0" applyFont="1" applyFill="1" applyAlignment="1">
      <alignment horizontal="left" vertical="center" indent="5"/>
    </xf>
    <xf numFmtId="0" fontId="5" fillId="0" borderId="0" xfId="0" applyFont="1" applyFill="1" applyAlignment="1">
      <alignment horizontal="left" vertical="center" indent="4"/>
    </xf>
    <xf numFmtId="0" fontId="4" fillId="0" borderId="0" xfId="0" applyFont="1" applyFill="1" applyAlignment="1">
      <alignment horizontal="left" vertical="center" indent="5"/>
    </xf>
    <xf numFmtId="0" fontId="4" fillId="0" borderId="0" xfId="0" applyFont="1" applyFill="1" applyAlignment="1">
      <alignment horizontal="left" vertical="center"/>
    </xf>
    <xf numFmtId="0" fontId="4" fillId="0" borderId="2" xfId="0" applyFont="1" applyBorder="1" applyAlignment="1">
      <alignment horizontal="center" vertical="center" wrapText="1"/>
    </xf>
    <xf numFmtId="0" fontId="4" fillId="0" borderId="4" xfId="0" applyFont="1" applyBorder="1" applyAlignment="1">
      <alignment horizontal="center" vertical="center"/>
    </xf>
    <xf numFmtId="0" fontId="7" fillId="0" borderId="0" xfId="13" applyFont="1" applyBorder="1"/>
    <xf numFmtId="0" fontId="4" fillId="0" borderId="0" xfId="13" applyFont="1" applyFill="1" applyAlignment="1">
      <alignment vertical="center"/>
    </xf>
    <xf numFmtId="164" fontId="4" fillId="0" borderId="4" xfId="0" applyNumberFormat="1" applyFont="1" applyFill="1" applyBorder="1" applyAlignment="1">
      <alignment horizontal="right" vertical="center"/>
    </xf>
    <xf numFmtId="0" fontId="5" fillId="0" borderId="0" xfId="0" applyFont="1" applyFill="1" applyAlignment="1"/>
    <xf numFmtId="165" fontId="4" fillId="0" borderId="4" xfId="2" applyNumberFormat="1" applyFont="1" applyFill="1" applyBorder="1"/>
    <xf numFmtId="0" fontId="14" fillId="0" borderId="0" xfId="0" applyFont="1" applyFill="1" applyBorder="1" applyAlignment="1">
      <alignment horizontal="left" vertical="center"/>
    </xf>
    <xf numFmtId="165" fontId="4" fillId="0" borderId="4" xfId="0" applyNumberFormat="1" applyFont="1" applyFill="1" applyBorder="1" applyAlignment="1">
      <alignment horizontal="right" vertical="center" wrapText="1"/>
    </xf>
    <xf numFmtId="49" fontId="5" fillId="0" borderId="0" xfId="0" applyNumberFormat="1" applyFont="1" applyFill="1" applyBorder="1" applyAlignment="1">
      <alignment vertical="center"/>
    </xf>
    <xf numFmtId="164" fontId="7" fillId="0" borderId="0" xfId="6" applyNumberFormat="1" applyFont="1" applyFill="1" applyBorder="1" applyAlignment="1">
      <alignment horizontal="right" vertical="center" wrapText="1"/>
    </xf>
    <xf numFmtId="165" fontId="10" fillId="0" borderId="4" xfId="4" applyNumberFormat="1" applyFont="1" applyFill="1" applyBorder="1" applyAlignment="1">
      <alignment horizontal="right" vertical="center"/>
    </xf>
    <xf numFmtId="3" fontId="4" fillId="0" borderId="4" xfId="13" applyNumberFormat="1" applyFont="1" applyFill="1" applyBorder="1" applyAlignment="1">
      <alignment vertical="center"/>
    </xf>
    <xf numFmtId="165" fontId="4" fillId="0" borderId="4" xfId="13" applyNumberFormat="1" applyFont="1" applyFill="1" applyBorder="1" applyAlignment="1">
      <alignment horizontal="right" vertical="center" wrapText="1"/>
    </xf>
    <xf numFmtId="165" fontId="4" fillId="0" borderId="4" xfId="13" applyNumberFormat="1" applyFont="1" applyFill="1" applyBorder="1" applyAlignment="1">
      <alignment horizontal="right" vertical="center"/>
    </xf>
    <xf numFmtId="3" fontId="4" fillId="0" borderId="4" xfId="13" applyNumberFormat="1" applyFont="1" applyFill="1" applyBorder="1" applyAlignment="1">
      <alignment horizontal="right" vertical="center"/>
    </xf>
    <xf numFmtId="164" fontId="4" fillId="0" borderId="4" xfId="13" applyNumberFormat="1" applyFont="1" applyFill="1" applyBorder="1" applyAlignment="1">
      <alignment horizontal="right" vertical="center" wrapText="1"/>
    </xf>
    <xf numFmtId="164" fontId="5" fillId="0" borderId="0" xfId="13" applyNumberFormat="1" applyFont="1" applyFill="1" applyBorder="1" applyAlignment="1">
      <alignment horizontal="right" vertical="center"/>
    </xf>
    <xf numFmtId="165" fontId="4" fillId="0" borderId="4" xfId="13" applyNumberFormat="1" applyFont="1" applyFill="1" applyBorder="1" applyAlignment="1">
      <alignment vertical="center"/>
    </xf>
    <xf numFmtId="165" fontId="4" fillId="0" borderId="4" xfId="0" applyNumberFormat="1" applyFont="1" applyFill="1" applyBorder="1" applyAlignment="1">
      <alignment horizontal="right" vertical="center"/>
    </xf>
    <xf numFmtId="0" fontId="4" fillId="0" borderId="2" xfId="0" applyFont="1" applyFill="1" applyBorder="1" applyAlignment="1">
      <alignment horizontal="center" vertical="center" wrapText="1"/>
    </xf>
    <xf numFmtId="0" fontId="5" fillId="0" borderId="0" xfId="13" applyFont="1" applyAlignment="1"/>
    <xf numFmtId="0" fontId="5" fillId="0" borderId="0" xfId="26" applyFont="1" applyFill="1"/>
    <xf numFmtId="3" fontId="5" fillId="0" borderId="0" xfId="13" applyNumberFormat="1" applyFont="1" applyAlignment="1">
      <alignment horizontal="right"/>
    </xf>
    <xf numFmtId="0" fontId="5" fillId="0" borderId="0" xfId="13" applyFont="1" applyAlignment="1">
      <alignment horizontal="center"/>
    </xf>
    <xf numFmtId="1" fontId="5" fillId="0" borderId="0" xfId="13" applyNumberFormat="1" applyFont="1" applyAlignment="1">
      <alignment horizontal="right"/>
    </xf>
    <xf numFmtId="14" fontId="5" fillId="0" borderId="0" xfId="0" applyNumberFormat="1" applyFont="1" applyFill="1" applyAlignment="1">
      <alignment horizontal="left" vertical="center" indent="4"/>
    </xf>
    <xf numFmtId="0" fontId="4" fillId="0" borderId="0" xfId="0" applyFont="1" applyFill="1" applyAlignment="1">
      <alignment horizontal="left" vertical="center"/>
    </xf>
    <xf numFmtId="0" fontId="5" fillId="0" borderId="0" xfId="0" applyFont="1" applyFill="1" applyAlignment="1">
      <alignment horizontal="left" wrapText="1"/>
    </xf>
    <xf numFmtId="0" fontId="4" fillId="0" borderId="2" xfId="0" applyFont="1" applyBorder="1" applyAlignment="1">
      <alignment horizontal="center" vertical="center" wrapText="1"/>
    </xf>
    <xf numFmtId="0" fontId="4" fillId="0" borderId="2" xfId="0" applyFont="1" applyBorder="1" applyAlignment="1">
      <alignment horizontal="center" vertical="center"/>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7" fillId="0" borderId="0" xfId="6" applyFont="1" applyAlignment="1">
      <alignment horizontal="left" vertical="center" wrapText="1"/>
    </xf>
    <xf numFmtId="0" fontId="4" fillId="0" borderId="1" xfId="0" applyFont="1" applyBorder="1" applyAlignment="1">
      <alignment horizontal="center" vertical="center"/>
    </xf>
    <xf numFmtId="0" fontId="4" fillId="0" borderId="4"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wrapText="1"/>
    </xf>
    <xf numFmtId="0" fontId="4" fillId="0" borderId="2" xfId="0" applyFont="1" applyFill="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7" fillId="0" borderId="2" xfId="0" applyFont="1" applyBorder="1"/>
    <xf numFmtId="0" fontId="4" fillId="0" borderId="2" xfId="0" applyFont="1" applyFill="1" applyBorder="1" applyAlignment="1">
      <alignment horizontal="center" vertical="center"/>
    </xf>
    <xf numFmtId="0" fontId="4" fillId="0" borderId="2" xfId="7" applyFont="1" applyFill="1" applyBorder="1" applyAlignment="1">
      <alignment horizontal="center" vertical="center" wrapText="1"/>
    </xf>
    <xf numFmtId="0" fontId="5" fillId="0" borderId="0" xfId="0" applyFont="1" applyFill="1" applyAlignment="1">
      <alignment horizontal="left" vertical="center" wrapText="1"/>
    </xf>
    <xf numFmtId="0" fontId="5" fillId="0" borderId="0" xfId="0" applyFont="1" applyAlignment="1">
      <alignment horizontal="left"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10" fillId="0" borderId="2" xfId="0" applyFont="1" applyBorder="1" applyAlignment="1">
      <alignment horizontal="center" vertical="center" wrapText="1"/>
    </xf>
    <xf numFmtId="0" fontId="5" fillId="0" borderId="0" xfId="0" applyFont="1" applyFill="1" applyAlignment="1">
      <alignment horizontal="left" vertical="center"/>
    </xf>
    <xf numFmtId="0" fontId="10" fillId="0" borderId="7" xfId="6" applyFont="1" applyBorder="1" applyAlignment="1">
      <alignment horizontal="center" vertical="center" wrapText="1"/>
    </xf>
    <xf numFmtId="0" fontId="10" fillId="0" borderId="8" xfId="6" applyFont="1" applyBorder="1" applyAlignment="1">
      <alignment horizontal="center" vertical="center" wrapText="1"/>
    </xf>
    <xf numFmtId="0" fontId="10" fillId="0" borderId="9" xfId="6" applyFont="1" applyBorder="1" applyAlignment="1">
      <alignment horizontal="center" vertical="center" wrapText="1"/>
    </xf>
    <xf numFmtId="0" fontId="10" fillId="0" borderId="1" xfId="6" applyFont="1" applyBorder="1" applyAlignment="1">
      <alignment horizontal="center" vertical="center" wrapText="1"/>
    </xf>
    <xf numFmtId="0" fontId="10" fillId="0" borderId="4" xfId="6" applyFont="1" applyBorder="1" applyAlignment="1">
      <alignment horizontal="center" vertical="center" wrapText="1"/>
    </xf>
    <xf numFmtId="0" fontId="10" fillId="0" borderId="3" xfId="6" applyFont="1" applyBorder="1" applyAlignment="1">
      <alignment horizontal="center" vertical="center" wrapText="1"/>
    </xf>
    <xf numFmtId="2" fontId="10" fillId="0" borderId="1" xfId="6" applyNumberFormat="1" applyFont="1" applyBorder="1" applyAlignment="1">
      <alignment horizontal="center" vertical="center" wrapText="1"/>
    </xf>
    <xf numFmtId="2" fontId="10" fillId="0" borderId="3" xfId="6" applyNumberFormat="1" applyFont="1" applyBorder="1" applyAlignment="1">
      <alignment horizontal="center" vertical="center" wrapText="1"/>
    </xf>
    <xf numFmtId="2" fontId="10" fillId="0" borderId="7" xfId="6" applyNumberFormat="1" applyFont="1" applyBorder="1" applyAlignment="1">
      <alignment horizontal="center" vertical="center" wrapText="1"/>
    </xf>
    <xf numFmtId="2" fontId="10" fillId="0" borderId="9" xfId="6" applyNumberFormat="1" applyFont="1" applyBorder="1" applyAlignment="1">
      <alignment horizontal="center" vertical="center" wrapText="1"/>
    </xf>
    <xf numFmtId="0" fontId="5" fillId="0" borderId="0" xfId="6" applyFont="1" applyAlignment="1">
      <alignment horizontal="left" vertical="center" wrapText="1"/>
    </xf>
    <xf numFmtId="0" fontId="10" fillId="0" borderId="2" xfId="6" applyFont="1" applyBorder="1" applyAlignment="1">
      <alignment horizontal="center" vertical="center" wrapText="1"/>
    </xf>
    <xf numFmtId="0" fontId="10" fillId="0" borderId="2" xfId="10" applyFont="1" applyBorder="1" applyAlignment="1">
      <alignment horizontal="center" vertical="center"/>
    </xf>
    <xf numFmtId="0" fontId="10" fillId="0" borderId="2" xfId="10" applyFont="1" applyBorder="1" applyAlignment="1">
      <alignment horizontal="center" vertical="center" wrapText="1"/>
    </xf>
    <xf numFmtId="0" fontId="10" fillId="0" borderId="7" xfId="10" applyFont="1" applyBorder="1" applyAlignment="1">
      <alignment horizontal="center" vertical="center" wrapText="1"/>
    </xf>
    <xf numFmtId="0" fontId="10" fillId="0" borderId="9" xfId="10" applyFont="1" applyBorder="1" applyAlignment="1">
      <alignment horizontal="center" vertical="center" wrapText="1"/>
    </xf>
    <xf numFmtId="0" fontId="7" fillId="0" borderId="0" xfId="10" applyFont="1" applyFill="1" applyAlignment="1">
      <alignment horizontal="left" vertical="center" wrapText="1"/>
    </xf>
    <xf numFmtId="0" fontId="7" fillId="0" borderId="0" xfId="0" applyFont="1" applyAlignment="1">
      <alignment horizontal="left" vertical="center" wrapText="1"/>
    </xf>
    <xf numFmtId="0" fontId="13" fillId="0" borderId="2"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9" xfId="0" applyFont="1" applyBorder="1" applyAlignment="1">
      <alignment horizontal="center" vertical="center" wrapText="1"/>
    </xf>
    <xf numFmtId="49" fontId="5" fillId="0" borderId="0" xfId="0" applyNumberFormat="1" applyFont="1" applyFill="1" applyAlignment="1">
      <alignment horizontal="left" vertical="center" wrapText="1"/>
    </xf>
    <xf numFmtId="0" fontId="27" fillId="0" borderId="1" xfId="10" applyFont="1" applyBorder="1" applyAlignment="1">
      <alignment horizontal="center" vertical="center" wrapText="1"/>
    </xf>
    <xf numFmtId="0" fontId="27" fillId="0" borderId="4" xfId="10" applyFont="1" applyBorder="1" applyAlignment="1">
      <alignment horizontal="center" vertical="center" wrapText="1"/>
    </xf>
    <xf numFmtId="0" fontId="27" fillId="0" borderId="3" xfId="10" applyFont="1" applyBorder="1" applyAlignment="1">
      <alignment horizontal="center" vertical="center" wrapText="1"/>
    </xf>
    <xf numFmtId="0" fontId="7" fillId="0" borderId="0" xfId="0" applyFont="1" applyFill="1" applyAlignment="1">
      <alignment horizontal="left" vertical="center" wrapText="1"/>
    </xf>
    <xf numFmtId="0" fontId="20" fillId="0" borderId="0" xfId="0" applyFont="1" applyAlignment="1">
      <alignment horizontal="left" vertical="center" wrapText="1"/>
    </xf>
    <xf numFmtId="0" fontId="20" fillId="0" borderId="0" xfId="10" applyFont="1" applyAlignment="1">
      <alignment horizontal="left" vertical="center" wrapText="1"/>
    </xf>
    <xf numFmtId="0" fontId="20" fillId="0" borderId="0" xfId="10" applyFont="1" applyFill="1" applyAlignment="1">
      <alignment horizontal="left" vertical="center" wrapText="1"/>
    </xf>
    <xf numFmtId="0" fontId="14" fillId="0" borderId="0" xfId="0" applyFont="1" applyFill="1" applyAlignment="1">
      <alignment horizontal="left" vertical="center" wrapText="1"/>
    </xf>
    <xf numFmtId="0" fontId="4" fillId="0" borderId="16" xfId="13" applyFont="1" applyBorder="1" applyAlignment="1">
      <alignment horizontal="center" vertical="center" wrapText="1"/>
    </xf>
    <xf numFmtId="0" fontId="7" fillId="0" borderId="27" xfId="13" applyFont="1" applyBorder="1"/>
    <xf numFmtId="0" fontId="4" fillId="0" borderId="17" xfId="13" applyFont="1" applyBorder="1" applyAlignment="1">
      <alignment horizontal="center" vertical="center" wrapText="1"/>
    </xf>
    <xf numFmtId="0" fontId="7" fillId="0" borderId="19" xfId="13" applyFont="1" applyBorder="1"/>
    <xf numFmtId="0" fontId="5" fillId="0" borderId="0" xfId="13" applyFont="1" applyFill="1" applyAlignment="1">
      <alignment horizontal="left" wrapText="1"/>
    </xf>
    <xf numFmtId="0" fontId="7" fillId="0" borderId="23" xfId="13" applyFont="1" applyBorder="1"/>
    <xf numFmtId="0" fontId="4" fillId="0" borderId="18" xfId="13" applyFont="1" applyBorder="1" applyAlignment="1">
      <alignment horizontal="center" vertical="center" wrapText="1"/>
    </xf>
    <xf numFmtId="0" fontId="4" fillId="0" borderId="19" xfId="13" applyFont="1" applyBorder="1" applyAlignment="1">
      <alignment horizontal="center" vertical="center" wrapText="1"/>
    </xf>
    <xf numFmtId="0" fontId="4" fillId="0" borderId="20" xfId="13" applyFont="1" applyBorder="1" applyAlignment="1">
      <alignment horizontal="center" vertical="center"/>
    </xf>
    <xf numFmtId="0" fontId="4" fillId="0" borderId="21" xfId="13" applyFont="1" applyBorder="1" applyAlignment="1">
      <alignment horizontal="center" vertical="center"/>
    </xf>
    <xf numFmtId="0" fontId="4" fillId="0" borderId="22" xfId="13" applyFont="1" applyBorder="1" applyAlignment="1">
      <alignment horizontal="center" vertical="center"/>
    </xf>
    <xf numFmtId="0" fontId="4" fillId="0" borderId="24" xfId="13" applyFont="1" applyBorder="1" applyAlignment="1">
      <alignment horizontal="center" vertical="center"/>
    </xf>
    <xf numFmtId="0" fontId="4" fillId="0" borderId="25" xfId="13" applyFont="1" applyBorder="1" applyAlignment="1">
      <alignment horizontal="center" vertical="center"/>
    </xf>
    <xf numFmtId="0" fontId="4" fillId="0" borderId="26" xfId="13" applyFont="1" applyBorder="1" applyAlignment="1">
      <alignment horizontal="center" vertical="center"/>
    </xf>
    <xf numFmtId="0" fontId="4" fillId="0" borderId="20" xfId="13" applyFont="1" applyBorder="1" applyAlignment="1">
      <alignment horizontal="center" vertical="center" wrapText="1"/>
    </xf>
    <xf numFmtId="0" fontId="7" fillId="0" borderId="22" xfId="13" applyFont="1" applyBorder="1"/>
    <xf numFmtId="0" fontId="7" fillId="0" borderId="24" xfId="13" applyFont="1" applyBorder="1"/>
    <xf numFmtId="0" fontId="7" fillId="0" borderId="26" xfId="13" applyFont="1" applyBorder="1"/>
    <xf numFmtId="165" fontId="4" fillId="0" borderId="16" xfId="13" applyNumberFormat="1" applyFont="1" applyBorder="1" applyAlignment="1">
      <alignment horizontal="center" vertical="center" wrapText="1"/>
    </xf>
    <xf numFmtId="0" fontId="7" fillId="0" borderId="0" xfId="13" applyFont="1" applyAlignment="1">
      <alignment horizontal="left" vertical="center" wrapText="1"/>
    </xf>
    <xf numFmtId="0" fontId="5" fillId="0" borderId="0" xfId="13" applyFont="1" applyAlignment="1"/>
    <xf numFmtId="0" fontId="13" fillId="0" borderId="17" xfId="13" applyFont="1" applyBorder="1" applyAlignment="1">
      <alignment horizontal="center" vertical="center" wrapText="1"/>
    </xf>
    <xf numFmtId="0" fontId="13" fillId="0" borderId="18" xfId="13" applyFont="1" applyBorder="1" applyAlignment="1">
      <alignment horizontal="center" vertical="center" wrapText="1"/>
    </xf>
    <xf numFmtId="0" fontId="13" fillId="0" borderId="19" xfId="13" applyFont="1" applyBorder="1" applyAlignment="1">
      <alignment horizontal="center" vertical="center" wrapText="1"/>
    </xf>
    <xf numFmtId="2" fontId="4" fillId="0" borderId="16" xfId="13" applyNumberFormat="1" applyFont="1" applyBorder="1" applyAlignment="1">
      <alignment horizontal="center" vertical="center" wrapText="1"/>
    </xf>
    <xf numFmtId="0" fontId="7" fillId="0" borderId="18" xfId="13" applyFont="1" applyBorder="1"/>
    <xf numFmtId="0" fontId="5" fillId="0" borderId="0" xfId="13" applyFont="1" applyFill="1" applyAlignment="1">
      <alignment horizontal="left" vertical="center" wrapText="1"/>
    </xf>
    <xf numFmtId="0" fontId="28" fillId="0" borderId="0" xfId="13" applyFont="1" applyAlignment="1"/>
    <xf numFmtId="0" fontId="31" fillId="0" borderId="23" xfId="13" applyFont="1" applyBorder="1"/>
    <xf numFmtId="0" fontId="31" fillId="0" borderId="27" xfId="13" applyFont="1" applyBorder="1"/>
    <xf numFmtId="0" fontId="13" fillId="0" borderId="17" xfId="13" applyFont="1" applyBorder="1" applyAlignment="1">
      <alignment horizontal="center" vertical="center"/>
    </xf>
    <xf numFmtId="0" fontId="31" fillId="0" borderId="18" xfId="13" applyFont="1" applyBorder="1"/>
    <xf numFmtId="0" fontId="31" fillId="0" borderId="19" xfId="13" applyFont="1" applyBorder="1"/>
    <xf numFmtId="0" fontId="5" fillId="0" borderId="0" xfId="13" applyFont="1" applyFill="1" applyBorder="1" applyAlignment="1">
      <alignment horizontal="left" vertical="center" wrapText="1"/>
    </xf>
    <xf numFmtId="0" fontId="13" fillId="0" borderId="18" xfId="13" applyFont="1" applyBorder="1" applyAlignment="1">
      <alignment horizontal="center" vertical="center"/>
    </xf>
    <xf numFmtId="0" fontId="13" fillId="0" borderId="19" xfId="13" applyFont="1" applyBorder="1" applyAlignment="1">
      <alignment horizontal="center" vertical="center"/>
    </xf>
    <xf numFmtId="0" fontId="13" fillId="0" borderId="20" xfId="13" applyFont="1" applyBorder="1" applyAlignment="1">
      <alignment horizontal="center" vertical="center"/>
    </xf>
    <xf numFmtId="0" fontId="13" fillId="0" borderId="21" xfId="13" applyFont="1" applyBorder="1" applyAlignment="1">
      <alignment horizontal="center" vertical="center"/>
    </xf>
    <xf numFmtId="0" fontId="13" fillId="0" borderId="22" xfId="13" applyFont="1" applyBorder="1" applyAlignment="1">
      <alignment horizontal="center" vertical="center"/>
    </xf>
    <xf numFmtId="0" fontId="13" fillId="0" borderId="24" xfId="13" applyFont="1" applyBorder="1" applyAlignment="1">
      <alignment horizontal="center" vertical="center"/>
    </xf>
    <xf numFmtId="0" fontId="13" fillId="0" borderId="25" xfId="13" applyFont="1" applyBorder="1" applyAlignment="1">
      <alignment horizontal="center" vertical="center"/>
    </xf>
    <xf numFmtId="0" fontId="13" fillId="0" borderId="26" xfId="13" applyFont="1" applyBorder="1" applyAlignment="1">
      <alignment horizontal="center" vertical="center"/>
    </xf>
    <xf numFmtId="0" fontId="14" fillId="0" borderId="0" xfId="13" applyFont="1" applyFill="1" applyAlignment="1">
      <alignment horizontal="left" wrapText="1"/>
    </xf>
    <xf numFmtId="2" fontId="10" fillId="0" borderId="4" xfId="6" applyNumberFormat="1" applyFont="1" applyFill="1" applyBorder="1" applyAlignment="1">
      <alignment horizontal="center" vertical="center" wrapText="1"/>
    </xf>
    <xf numFmtId="2" fontId="10" fillId="0" borderId="3" xfId="6" applyNumberFormat="1" applyFont="1" applyFill="1" applyBorder="1" applyAlignment="1">
      <alignment horizontal="center" vertical="center" wrapText="1"/>
    </xf>
    <xf numFmtId="2" fontId="10" fillId="0" borderId="2" xfId="6" applyNumberFormat="1" applyFont="1" applyBorder="1" applyAlignment="1">
      <alignment horizontal="center" vertical="center" wrapText="1"/>
    </xf>
    <xf numFmtId="0" fontId="10" fillId="0" borderId="2" xfId="6" applyFont="1" applyFill="1" applyBorder="1" applyAlignment="1">
      <alignment horizontal="center" vertical="center" wrapText="1"/>
    </xf>
    <xf numFmtId="0" fontId="10" fillId="0" borderId="1" xfId="10" applyFont="1" applyFill="1" applyBorder="1" applyAlignment="1">
      <alignment horizontal="center" vertical="center"/>
    </xf>
    <xf numFmtId="0" fontId="10" fillId="0" borderId="4" xfId="10" applyFont="1" applyFill="1" applyBorder="1" applyAlignment="1">
      <alignment horizontal="center" vertical="center"/>
    </xf>
    <xf numFmtId="0" fontId="10" fillId="0" borderId="3" xfId="10" applyFont="1" applyFill="1" applyBorder="1" applyAlignment="1">
      <alignment horizontal="center" vertical="center"/>
    </xf>
    <xf numFmtId="0" fontId="10" fillId="0" borderId="1" xfId="6" applyFont="1" applyFill="1" applyBorder="1" applyAlignment="1">
      <alignment horizontal="center" vertical="center" wrapText="1"/>
    </xf>
    <xf numFmtId="0" fontId="10" fillId="0" borderId="4" xfId="6" applyFont="1" applyFill="1" applyBorder="1" applyAlignment="1">
      <alignment horizontal="center" vertical="center" wrapText="1"/>
    </xf>
    <xf numFmtId="0" fontId="10" fillId="0" borderId="3" xfId="6" applyFont="1" applyFill="1" applyBorder="1" applyAlignment="1">
      <alignment horizontal="center" vertical="center" wrapText="1"/>
    </xf>
    <xf numFmtId="0" fontId="10" fillId="0" borderId="7" xfId="10" applyFont="1" applyFill="1" applyBorder="1" applyAlignment="1">
      <alignment horizontal="center" vertical="center" wrapText="1"/>
    </xf>
    <xf numFmtId="0" fontId="10" fillId="0" borderId="9" xfId="10" applyFont="1" applyFill="1" applyBorder="1" applyAlignment="1">
      <alignment horizontal="center" vertical="center" wrapText="1"/>
    </xf>
    <xf numFmtId="0" fontId="10" fillId="0" borderId="1" xfId="6" applyFont="1" applyFill="1" applyBorder="1" applyAlignment="1">
      <alignment horizontal="center" vertical="center"/>
    </xf>
    <xf numFmtId="0" fontId="10" fillId="0" borderId="4" xfId="6" applyFont="1" applyFill="1" applyBorder="1" applyAlignment="1">
      <alignment horizontal="center" vertical="center"/>
    </xf>
    <xf numFmtId="0" fontId="10" fillId="0" borderId="3" xfId="6" applyFont="1" applyFill="1" applyBorder="1" applyAlignment="1">
      <alignment horizontal="center" vertical="center"/>
    </xf>
    <xf numFmtId="0" fontId="10" fillId="0" borderId="2" xfId="10" applyFont="1" applyFill="1" applyBorder="1" applyAlignment="1">
      <alignment horizontal="center" vertical="center" wrapText="1"/>
    </xf>
    <xf numFmtId="0" fontId="7" fillId="0" borderId="10" xfId="15" applyFont="1" applyBorder="1" applyAlignment="1">
      <alignment horizontal="center"/>
    </xf>
    <xf numFmtId="0" fontId="7" fillId="0" borderId="5" xfId="15" applyFont="1" applyBorder="1" applyAlignment="1">
      <alignment horizontal="center"/>
    </xf>
    <xf numFmtId="0" fontId="10" fillId="0" borderId="1" xfId="15" applyFont="1" applyBorder="1" applyAlignment="1">
      <alignment horizontal="center" vertical="center"/>
    </xf>
    <xf numFmtId="0" fontId="10" fillId="0" borderId="4" xfId="15" applyFont="1" applyBorder="1" applyAlignment="1">
      <alignment horizontal="center" vertical="center"/>
    </xf>
    <xf numFmtId="0" fontId="10" fillId="0" borderId="4" xfId="15" applyFont="1" applyBorder="1" applyAlignment="1">
      <alignment horizontal="center" vertical="center" wrapText="1"/>
    </xf>
    <xf numFmtId="0" fontId="10" fillId="0" borderId="11" xfId="15" applyFont="1" applyBorder="1" applyAlignment="1">
      <alignment horizontal="center" vertical="center"/>
    </xf>
    <xf numFmtId="0" fontId="10" fillId="0" borderId="15" xfId="15" applyFont="1" applyBorder="1" applyAlignment="1">
      <alignment horizontal="center" vertical="center"/>
    </xf>
    <xf numFmtId="0" fontId="10" fillId="0" borderId="3" xfId="15" applyFont="1" applyBorder="1" applyAlignment="1">
      <alignment horizontal="center" vertical="center"/>
    </xf>
    <xf numFmtId="0" fontId="10" fillId="0" borderId="1" xfId="15" applyFont="1" applyBorder="1" applyAlignment="1">
      <alignment horizontal="center" vertical="center" wrapText="1"/>
    </xf>
    <xf numFmtId="0" fontId="10" fillId="0" borderId="3" xfId="15" applyFont="1" applyBorder="1" applyAlignment="1">
      <alignment horizontal="center" vertical="center" wrapText="1"/>
    </xf>
    <xf numFmtId="0" fontId="10" fillId="0" borderId="7" xfId="15" applyFont="1" applyBorder="1" applyAlignment="1">
      <alignment horizontal="center" vertical="center" wrapText="1"/>
    </xf>
    <xf numFmtId="0" fontId="10" fillId="0" borderId="9" xfId="15" applyFont="1" applyBorder="1" applyAlignment="1">
      <alignment horizontal="center" vertical="center" wrapText="1"/>
    </xf>
    <xf numFmtId="0" fontId="10" fillId="0" borderId="1" xfId="15" applyFont="1" applyBorder="1" applyAlignment="1">
      <alignment horizontal="center"/>
    </xf>
    <xf numFmtId="0" fontId="10" fillId="0" borderId="4" xfId="15" applyFont="1" applyBorder="1" applyAlignment="1">
      <alignment horizontal="center"/>
    </xf>
    <xf numFmtId="0" fontId="7" fillId="0" borderId="0" xfId="15" applyFont="1" applyFill="1" applyBorder="1" applyAlignment="1">
      <alignment horizontal="left" wrapText="1"/>
    </xf>
    <xf numFmtId="0" fontId="10" fillId="0" borderId="1" xfId="15" applyFont="1" applyFill="1" applyBorder="1" applyAlignment="1">
      <alignment horizontal="center" vertical="center"/>
    </xf>
    <xf numFmtId="0" fontId="10" fillId="0" borderId="4" xfId="15" applyFont="1" applyFill="1" applyBorder="1" applyAlignment="1">
      <alignment horizontal="center" vertical="center"/>
    </xf>
    <xf numFmtId="0" fontId="10" fillId="0" borderId="11" xfId="15" applyFont="1" applyFill="1" applyBorder="1" applyAlignment="1">
      <alignment horizontal="center" vertical="center"/>
    </xf>
    <xf numFmtId="0" fontId="10" fillId="0" borderId="15" xfId="15" applyFont="1" applyFill="1" applyBorder="1" applyAlignment="1">
      <alignment horizontal="center" vertical="center"/>
    </xf>
    <xf numFmtId="0" fontId="10" fillId="0" borderId="3" xfId="15" applyFont="1" applyFill="1" applyBorder="1" applyAlignment="1">
      <alignment horizontal="center" vertical="center"/>
    </xf>
    <xf numFmtId="0" fontId="7" fillId="0" borderId="2" xfId="15" applyFont="1" applyFill="1" applyBorder="1" applyAlignment="1">
      <alignment horizontal="center" vertical="center"/>
    </xf>
    <xf numFmtId="0" fontId="10" fillId="0" borderId="5" xfId="15" applyFont="1" applyFill="1" applyBorder="1" applyAlignment="1">
      <alignment horizontal="center" vertical="center"/>
    </xf>
    <xf numFmtId="0" fontId="10" fillId="0" borderId="6" xfId="15" applyFont="1" applyFill="1" applyBorder="1" applyAlignment="1">
      <alignment horizontal="center" vertical="center"/>
    </xf>
    <xf numFmtId="0" fontId="10" fillId="0" borderId="11" xfId="15" applyFont="1" applyFill="1" applyBorder="1" applyAlignment="1">
      <alignment horizontal="center" vertical="center" wrapText="1"/>
    </xf>
    <xf numFmtId="0" fontId="10" fillId="0" borderId="15" xfId="15" applyFont="1" applyFill="1" applyBorder="1" applyAlignment="1">
      <alignment horizontal="center" vertical="center" wrapText="1"/>
    </xf>
    <xf numFmtId="0" fontId="10" fillId="0" borderId="1" xfId="15" applyFont="1" applyFill="1" applyBorder="1" applyAlignment="1">
      <alignment horizontal="center"/>
    </xf>
    <xf numFmtId="0" fontId="10" fillId="0" borderId="4" xfId="15" applyFont="1" applyFill="1" applyBorder="1" applyAlignment="1">
      <alignment horizontal="center"/>
    </xf>
    <xf numFmtId="0" fontId="10" fillId="0" borderId="3" xfId="15" applyFont="1" applyFill="1" applyBorder="1" applyAlignment="1">
      <alignment horizontal="center"/>
    </xf>
    <xf numFmtId="0" fontId="10" fillId="0" borderId="2" xfId="15" applyFont="1" applyFill="1" applyBorder="1" applyAlignment="1">
      <alignment horizontal="center"/>
    </xf>
    <xf numFmtId="0" fontId="7" fillId="0" borderId="9" xfId="15" applyFont="1" applyFill="1" applyBorder="1" applyAlignment="1">
      <alignment horizontal="center" vertical="center"/>
    </xf>
    <xf numFmtId="0" fontId="10" fillId="0" borderId="5" xfId="15" applyFont="1" applyBorder="1" applyAlignment="1">
      <alignment horizontal="center" vertical="center"/>
    </xf>
    <xf numFmtId="0" fontId="10" fillId="0" borderId="6" xfId="15" applyFont="1" applyBorder="1" applyAlignment="1">
      <alignment horizontal="center" vertical="center"/>
    </xf>
    <xf numFmtId="0" fontId="10" fillId="0" borderId="11" xfId="15" applyFont="1" applyBorder="1" applyAlignment="1">
      <alignment horizontal="center" vertical="center" wrapText="1"/>
    </xf>
    <xf numFmtId="0" fontId="10" fillId="0" borderId="15" xfId="15" applyFont="1" applyBorder="1" applyAlignment="1">
      <alignment horizontal="center" vertical="center" wrapText="1"/>
    </xf>
    <xf numFmtId="0" fontId="10" fillId="0" borderId="3" xfId="15" applyFont="1" applyBorder="1" applyAlignment="1">
      <alignment horizontal="center"/>
    </xf>
    <xf numFmtId="0" fontId="10" fillId="0" borderId="11" xfId="15" applyFont="1" applyBorder="1" applyAlignment="1">
      <alignment horizontal="center"/>
    </xf>
    <xf numFmtId="0" fontId="7" fillId="0" borderId="13" xfId="15" applyFont="1" applyBorder="1" applyAlignment="1">
      <alignment horizontal="center" vertical="center"/>
    </xf>
    <xf numFmtId="0" fontId="7" fillId="0" borderId="15" xfId="15" applyFont="1" applyBorder="1" applyAlignment="1">
      <alignment horizontal="center" vertical="center"/>
    </xf>
    <xf numFmtId="0" fontId="10" fillId="0" borderId="5" xfId="16" applyFont="1" applyBorder="1" applyAlignment="1">
      <alignment horizontal="center" vertical="center"/>
    </xf>
    <xf numFmtId="0" fontId="10" fillId="0" borderId="0" xfId="16" applyFont="1" applyAlignment="1">
      <alignment horizontal="center" vertical="center"/>
    </xf>
    <xf numFmtId="0" fontId="10" fillId="0" borderId="6" xfId="16" applyFont="1" applyBorder="1" applyAlignment="1">
      <alignment horizontal="center" vertical="center"/>
    </xf>
    <xf numFmtId="0" fontId="10" fillId="0" borderId="1" xfId="16" applyFont="1" applyBorder="1" applyAlignment="1">
      <alignment horizontal="center"/>
    </xf>
    <xf numFmtId="0" fontId="10" fillId="0" borderId="4" xfId="16" applyFont="1" applyBorder="1" applyAlignment="1">
      <alignment horizontal="center"/>
    </xf>
    <xf numFmtId="0" fontId="10" fillId="0" borderId="3" xfId="16" applyFont="1" applyBorder="1" applyAlignment="1">
      <alignment horizontal="center"/>
    </xf>
    <xf numFmtId="0" fontId="10" fillId="0" borderId="1" xfId="16" applyFont="1" applyBorder="1" applyAlignment="1">
      <alignment horizontal="center" vertical="center"/>
    </xf>
    <xf numFmtId="0" fontId="10" fillId="0" borderId="3" xfId="16" applyFont="1" applyBorder="1" applyAlignment="1">
      <alignment horizontal="center" vertical="center"/>
    </xf>
    <xf numFmtId="0" fontId="10" fillId="0" borderId="2" xfId="16" applyFont="1" applyBorder="1" applyAlignment="1">
      <alignment horizontal="center"/>
    </xf>
    <xf numFmtId="0" fontId="10" fillId="0" borderId="4" xfId="16" applyFont="1" applyBorder="1" applyAlignment="1">
      <alignment horizontal="center" vertical="center"/>
    </xf>
    <xf numFmtId="0" fontId="10" fillId="0" borderId="2" xfId="16" applyFont="1" applyFill="1" applyBorder="1" applyAlignment="1">
      <alignment horizontal="center" vertical="center"/>
    </xf>
    <xf numFmtId="0" fontId="10" fillId="0" borderId="1" xfId="16" applyFont="1" applyFill="1" applyBorder="1" applyAlignment="1">
      <alignment horizontal="center" vertical="center"/>
    </xf>
    <xf numFmtId="0" fontId="10" fillId="0" borderId="4" xfId="16" applyFont="1" applyFill="1" applyBorder="1" applyAlignment="1">
      <alignment horizontal="center" vertical="center"/>
    </xf>
    <xf numFmtId="0" fontId="10" fillId="0" borderId="3" xfId="16" applyFont="1" applyFill="1" applyBorder="1" applyAlignment="1">
      <alignment horizontal="center" vertical="center"/>
    </xf>
    <xf numFmtId="0" fontId="4" fillId="0" borderId="7"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10" fillId="0" borderId="2" xfId="11" applyFont="1" applyFill="1" applyBorder="1" applyAlignment="1">
      <alignment horizontal="center" vertical="center"/>
    </xf>
    <xf numFmtId="0" fontId="10" fillId="0" borderId="2" xfId="11" applyFont="1" applyBorder="1" applyAlignment="1">
      <alignment horizontal="center" vertical="center"/>
    </xf>
    <xf numFmtId="0" fontId="10" fillId="0" borderId="10" xfId="6" applyFont="1" applyFill="1" applyBorder="1" applyAlignment="1">
      <alignment horizontal="center" vertical="center" wrapText="1"/>
    </xf>
    <xf numFmtId="0" fontId="10" fillId="0" borderId="5" xfId="6" applyFont="1" applyFill="1" applyBorder="1" applyAlignment="1">
      <alignment horizontal="center" vertical="center" wrapText="1"/>
    </xf>
    <xf numFmtId="0" fontId="10" fillId="0" borderId="11" xfId="6" applyFont="1" applyFill="1" applyBorder="1" applyAlignment="1">
      <alignment horizontal="center" vertical="center" wrapText="1"/>
    </xf>
    <xf numFmtId="0" fontId="10" fillId="0" borderId="7" xfId="6" applyFont="1" applyFill="1" applyBorder="1" applyAlignment="1">
      <alignment horizontal="center" vertical="center" wrapText="1"/>
    </xf>
    <xf numFmtId="0" fontId="10" fillId="0" borderId="9" xfId="6" applyFont="1" applyFill="1" applyBorder="1" applyAlignment="1">
      <alignment horizontal="center" vertical="center" wrapText="1"/>
    </xf>
    <xf numFmtId="0" fontId="27" fillId="0" borderId="1" xfId="10" applyFont="1" applyFill="1" applyBorder="1" applyAlignment="1">
      <alignment horizontal="center" vertical="center" wrapText="1"/>
    </xf>
    <xf numFmtId="0" fontId="27" fillId="0" borderId="3" xfId="10" applyFont="1" applyFill="1" applyBorder="1" applyAlignment="1">
      <alignment horizontal="center" vertical="center" wrapText="1"/>
    </xf>
    <xf numFmtId="0" fontId="27" fillId="0" borderId="2" xfId="10" applyFont="1" applyFill="1" applyBorder="1" applyAlignment="1">
      <alignment horizontal="center" vertical="center" wrapText="1"/>
    </xf>
    <xf numFmtId="0" fontId="27" fillId="0" borderId="4" xfId="10" applyFont="1" applyFill="1" applyBorder="1" applyAlignment="1">
      <alignment horizontal="center" vertical="center" wrapText="1"/>
    </xf>
    <xf numFmtId="0" fontId="27" fillId="0" borderId="2" xfId="10" applyFont="1" applyBorder="1" applyAlignment="1">
      <alignment horizontal="center" vertical="center" wrapText="1"/>
    </xf>
    <xf numFmtId="0" fontId="4" fillId="0" borderId="14"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7" fillId="0" borderId="0" xfId="11" applyFont="1" applyFill="1" applyAlignment="1">
      <alignment horizontal="left" vertical="center" wrapText="1"/>
    </xf>
    <xf numFmtId="0" fontId="10" fillId="0" borderId="2" xfId="11" applyFont="1" applyFill="1" applyBorder="1" applyAlignment="1">
      <alignment horizontal="center" vertical="center" wrapText="1"/>
    </xf>
    <xf numFmtId="0" fontId="7" fillId="0" borderId="2" xfId="11" applyFont="1" applyFill="1" applyBorder="1" applyAlignment="1">
      <alignment horizontal="center" vertical="center"/>
    </xf>
    <xf numFmtId="0" fontId="10" fillId="0" borderId="1" xfId="11" applyFont="1" applyFill="1" applyBorder="1" applyAlignment="1">
      <alignment horizontal="center" vertical="center" wrapText="1"/>
    </xf>
    <xf numFmtId="0" fontId="10" fillId="0" borderId="4" xfId="11" applyFont="1" applyFill="1" applyBorder="1" applyAlignment="1">
      <alignment horizontal="center" vertical="center" wrapText="1"/>
    </xf>
    <xf numFmtId="0" fontId="10" fillId="0" borderId="3" xfId="11" applyFont="1" applyFill="1" applyBorder="1" applyAlignment="1">
      <alignment horizontal="center" vertical="center" wrapText="1"/>
    </xf>
    <xf numFmtId="0" fontId="5" fillId="0" borderId="0" xfId="0" applyFont="1" applyAlignment="1">
      <alignment horizontal="left" wrapText="1"/>
    </xf>
    <xf numFmtId="0" fontId="5" fillId="0" borderId="0" xfId="0" applyFont="1" applyAlignment="1">
      <alignment horizontal="center"/>
    </xf>
    <xf numFmtId="0" fontId="5" fillId="0" borderId="0" xfId="0" applyFont="1" applyBorder="1" applyAlignment="1">
      <alignment horizontal="center"/>
    </xf>
    <xf numFmtId="0" fontId="13" fillId="0" borderId="34" xfId="0" applyFont="1" applyBorder="1" applyAlignment="1">
      <alignment horizontal="center" vertical="center"/>
    </xf>
    <xf numFmtId="0" fontId="13" fillId="0" borderId="35" xfId="0" applyFont="1" applyBorder="1" applyAlignment="1">
      <alignment horizontal="center" vertical="center"/>
    </xf>
    <xf numFmtId="0" fontId="4" fillId="0" borderId="0" xfId="0" applyFont="1" applyBorder="1" applyAlignment="1">
      <alignment horizontal="center" vertical="center"/>
    </xf>
    <xf numFmtId="0" fontId="5" fillId="0" borderId="0" xfId="0" applyFont="1" applyBorder="1" applyAlignment="1">
      <alignment horizontal="left" vertical="center" wrapText="1"/>
    </xf>
    <xf numFmtId="0" fontId="40" fillId="0" borderId="0" xfId="0" applyFont="1" applyBorder="1" applyAlignment="1">
      <alignment horizontal="center" vertical="center"/>
    </xf>
    <xf numFmtId="0" fontId="4" fillId="0" borderId="40"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44" xfId="0" applyFont="1" applyBorder="1" applyAlignment="1">
      <alignment horizontal="center" vertical="center" wrapText="1"/>
    </xf>
    <xf numFmtId="0" fontId="37" fillId="0" borderId="0" xfId="0" applyFont="1" applyBorder="1" applyAlignment="1">
      <alignment horizontal="center"/>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center"/>
    </xf>
    <xf numFmtId="0" fontId="4" fillId="0" borderId="16" xfId="21" applyFont="1" applyBorder="1" applyAlignment="1">
      <alignment horizontal="center" vertical="center" wrapText="1"/>
    </xf>
    <xf numFmtId="0" fontId="7" fillId="0" borderId="27" xfId="21" applyFont="1" applyBorder="1"/>
    <xf numFmtId="0" fontId="4" fillId="0" borderId="17" xfId="21" applyFont="1" applyBorder="1" applyAlignment="1">
      <alignment horizontal="center" vertical="center"/>
    </xf>
    <xf numFmtId="0" fontId="7" fillId="0" borderId="18" xfId="21" applyFont="1" applyBorder="1"/>
    <xf numFmtId="0" fontId="7" fillId="0" borderId="19" xfId="21" applyFont="1" applyBorder="1"/>
    <xf numFmtId="0" fontId="5" fillId="0" borderId="0" xfId="21" applyFont="1" applyAlignment="1">
      <alignment horizontal="center"/>
    </xf>
    <xf numFmtId="0" fontId="22" fillId="0" borderId="0" xfId="21" applyFont="1" applyAlignment="1"/>
    <xf numFmtId="0" fontId="4" fillId="0" borderId="4" xfId="21" applyFont="1" applyBorder="1" applyAlignment="1">
      <alignment horizontal="left"/>
    </xf>
    <xf numFmtId="0" fontId="14" fillId="0" borderId="0" xfId="21" applyFont="1" applyBorder="1" applyAlignment="1">
      <alignment horizontal="justify" vertical="center" wrapText="1"/>
    </xf>
    <xf numFmtId="0" fontId="14" fillId="0" borderId="0" xfId="21" applyFont="1" applyBorder="1" applyAlignment="1">
      <alignment horizontal="justify" vertical="center"/>
    </xf>
    <xf numFmtId="8" fontId="14" fillId="0" borderId="0" xfId="21" applyNumberFormat="1" applyFont="1" applyBorder="1" applyAlignment="1">
      <alignment horizontal="right" vertical="center" wrapText="1"/>
    </xf>
    <xf numFmtId="0" fontId="14" fillId="0" borderId="0" xfId="21" applyFont="1" applyBorder="1" applyAlignment="1">
      <alignment horizontal="left" vertical="center" wrapText="1"/>
    </xf>
    <xf numFmtId="3" fontId="14" fillId="0" borderId="0" xfId="21" applyNumberFormat="1" applyFont="1" applyBorder="1" applyAlignment="1">
      <alignment horizontal="right" vertical="center" wrapText="1"/>
    </xf>
    <xf numFmtId="0" fontId="4" fillId="0" borderId="10"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10" fillId="0" borderId="7" xfId="22" applyFont="1" applyBorder="1" applyAlignment="1">
      <alignment horizontal="center" vertical="center" wrapText="1"/>
    </xf>
    <xf numFmtId="0" fontId="10" fillId="0" borderId="8" xfId="22" applyFont="1" applyBorder="1" applyAlignment="1">
      <alignment horizontal="center" vertical="center" wrapText="1"/>
    </xf>
    <xf numFmtId="0" fontId="10" fillId="0" borderId="9" xfId="22" applyFont="1" applyBorder="1" applyAlignment="1">
      <alignment horizontal="center" vertical="center" wrapText="1"/>
    </xf>
    <xf numFmtId="0" fontId="10" fillId="0" borderId="2" xfId="22" applyFont="1" applyBorder="1" applyAlignment="1">
      <alignment horizontal="center" vertical="center" wrapText="1"/>
    </xf>
    <xf numFmtId="0" fontId="10" fillId="0" borderId="10" xfId="22" applyFont="1" applyBorder="1" applyAlignment="1">
      <alignment horizontal="center" vertical="center" wrapText="1"/>
    </xf>
    <xf numFmtId="0" fontId="10" fillId="0" borderId="11" xfId="22" applyFont="1" applyBorder="1" applyAlignment="1">
      <alignment horizontal="center" vertical="center" wrapText="1"/>
    </xf>
    <xf numFmtId="0" fontId="10" fillId="0" borderId="14" xfId="22" applyFont="1" applyBorder="1" applyAlignment="1">
      <alignment horizontal="center" vertical="center" wrapText="1"/>
    </xf>
    <xf numFmtId="0" fontId="10" fillId="0" borderId="15" xfId="22" applyFont="1" applyBorder="1" applyAlignment="1">
      <alignment horizontal="center" vertical="center" wrapText="1"/>
    </xf>
    <xf numFmtId="0" fontId="10" fillId="0" borderId="1" xfId="22" applyFont="1" applyBorder="1" applyAlignment="1">
      <alignment horizontal="center" vertical="center" wrapText="1"/>
    </xf>
    <xf numFmtId="0" fontId="10" fillId="0" borderId="3" xfId="22" applyFont="1" applyBorder="1" applyAlignment="1">
      <alignment horizontal="center" vertical="center" wrapText="1"/>
    </xf>
    <xf numFmtId="49" fontId="5" fillId="0" borderId="0" xfId="0" applyNumberFormat="1" applyFont="1" applyBorder="1" applyAlignment="1">
      <alignment horizontal="left" vertical="center" wrapText="1"/>
    </xf>
    <xf numFmtId="0" fontId="4" fillId="0" borderId="11" xfId="0" applyFont="1" applyBorder="1" applyAlignment="1">
      <alignment horizontal="center" vertical="center"/>
    </xf>
    <xf numFmtId="0" fontId="4" fillId="0" borderId="15" xfId="0" applyFont="1" applyBorder="1" applyAlignment="1">
      <alignment horizontal="center" vertical="center"/>
    </xf>
    <xf numFmtId="0" fontId="10" fillId="0" borderId="2" xfId="25" applyFont="1" applyFill="1" applyBorder="1" applyAlignment="1">
      <alignment horizontal="center" vertical="center" wrapText="1"/>
    </xf>
    <xf numFmtId="0" fontId="10" fillId="0" borderId="2" xfId="25" applyFont="1" applyBorder="1" applyAlignment="1">
      <alignment horizontal="center" vertical="center" wrapText="1"/>
    </xf>
    <xf numFmtId="0" fontId="10" fillId="0" borderId="1" xfId="25" applyFont="1" applyBorder="1" applyAlignment="1">
      <alignment horizontal="center" vertical="center" wrapText="1"/>
    </xf>
    <xf numFmtId="0" fontId="10" fillId="0" borderId="4" xfId="25" applyFont="1" applyBorder="1" applyAlignment="1">
      <alignment horizontal="center" vertical="center" wrapText="1"/>
    </xf>
    <xf numFmtId="0" fontId="10" fillId="0" borderId="3" xfId="25" applyFont="1" applyBorder="1" applyAlignment="1">
      <alignment horizontal="center" vertical="center" wrapText="1"/>
    </xf>
  </cellXfs>
  <cellStyles count="28">
    <cellStyle name="Ênfase3" xfId="3" builtinId="37"/>
    <cellStyle name="Ênfase4" xfId="4" builtinId="41"/>
    <cellStyle name="Ênfase6" xfId="5" builtinId="49"/>
    <cellStyle name="Hiperlink" xfId="9" builtinId="8"/>
    <cellStyle name="Normal" xfId="0" builtinId="0"/>
    <cellStyle name="Normal 2" xfId="11"/>
    <cellStyle name="Normal 2 2" xfId="16"/>
    <cellStyle name="Normal 2 2 2" xfId="22"/>
    <cellStyle name="Normal 2 4" xfId="24"/>
    <cellStyle name="Normal 3" xfId="7"/>
    <cellStyle name="Normal 3 3" xfId="17"/>
    <cellStyle name="Normal 4" xfId="13"/>
    <cellStyle name="Normal 5" xfId="15"/>
    <cellStyle name="Normal 6" xfId="21"/>
    <cellStyle name="Normal 7" xfId="26"/>
    <cellStyle name="Normal_Mapa_Gasto" xfId="19"/>
    <cellStyle name="Normal_Pasta1" xfId="10"/>
    <cellStyle name="Normal_Pasta1 2 2" xfId="23"/>
    <cellStyle name="Normal_Piso_CBM" xfId="12"/>
    <cellStyle name="Normal_Tab_Gastos2009" xfId="20"/>
    <cellStyle name="Normal_Tab_SistemaPenitenciario" xfId="25"/>
    <cellStyle name="Normal_Tabelas_Finais_2009" xfId="6"/>
    <cellStyle name="Porcentagem" xfId="2" builtinId="5"/>
    <cellStyle name="Porcentagem 2" xfId="27"/>
    <cellStyle name="Vírgula" xfId="1" builtinId="3"/>
    <cellStyle name="Vírgula 2" xfId="8"/>
    <cellStyle name="Vírgula 2 2" xfId="18"/>
    <cellStyle name="Vírgula 3" xfId="14"/>
  </cellStyles>
  <dxfs count="45">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C7CE"/>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81.xml"/><Relationship Id="rId1" Type="http://schemas.microsoft.com/office/2011/relationships/chartStyle" Target="style81.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1: </a:t>
            </a:r>
            <a:r>
              <a:rPr lang="pt-BR" sz="1200"/>
              <a:t>Dia da Semana de ocorrência das</a:t>
            </a:r>
            <a:r>
              <a:rPr lang="pt-BR" sz="1200" baseline="0"/>
              <a:t> Mortes Violentas Intencionais - Brasil (2019)</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'P1'!$B$6</c:f>
              <c:strCache>
                <c:ptCount val="1"/>
                <c:pt idx="0">
                  <c:v>% do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'P1'!$A$7:$A$13</c:f>
              <c:strCache>
                <c:ptCount val="7"/>
                <c:pt idx="0">
                  <c:v>Domingo</c:v>
                </c:pt>
                <c:pt idx="1">
                  <c:v>Segunda-feira</c:v>
                </c:pt>
                <c:pt idx="2">
                  <c:v>Terça-feira</c:v>
                </c:pt>
                <c:pt idx="3">
                  <c:v>Quarta-feira</c:v>
                </c:pt>
                <c:pt idx="4">
                  <c:v>Quinta-feira</c:v>
                </c:pt>
                <c:pt idx="5">
                  <c:v>Sexta-feira</c:v>
                </c:pt>
                <c:pt idx="6">
                  <c:v>Sábado</c:v>
                </c:pt>
              </c:strCache>
            </c:strRef>
          </c:cat>
          <c:val>
            <c:numRef>
              <c:f>'P1'!$B$7:$B$13</c:f>
              <c:numCache>
                <c:formatCode>0.0%</c:formatCode>
                <c:ptCount val="7"/>
                <c:pt idx="0">
                  <c:v>0.183</c:v>
                </c:pt>
                <c:pt idx="1">
                  <c:v>0.13100000000000001</c:v>
                </c:pt>
                <c:pt idx="2">
                  <c:v>0.124</c:v>
                </c:pt>
                <c:pt idx="3">
                  <c:v>0.126</c:v>
                </c:pt>
                <c:pt idx="4">
                  <c:v>0.125</c:v>
                </c:pt>
                <c:pt idx="5">
                  <c:v>0.13800000000000001</c:v>
                </c:pt>
                <c:pt idx="6">
                  <c:v>0.17199999999999999</c:v>
                </c:pt>
              </c:numCache>
            </c:numRef>
          </c:val>
          <c:extLst>
            <c:ext xmlns:c16="http://schemas.microsoft.com/office/drawing/2014/chart" uri="{C3380CC4-5D6E-409C-BE32-E72D297353CC}">
              <c16:uniqueId val="{00000000-644E-464E-8B3B-567AD10ACA03}"/>
            </c:ext>
          </c:extLst>
        </c:ser>
        <c:dLbls>
          <c:dLblPos val="outEnd"/>
          <c:showLegendKey val="0"/>
          <c:showVal val="1"/>
          <c:showCatName val="0"/>
          <c:showSerName val="0"/>
          <c:showPercent val="0"/>
          <c:showBubbleSize val="0"/>
        </c:dLbls>
        <c:gapWidth val="219"/>
        <c:overlap val="-27"/>
        <c:axId val="1195078584"/>
        <c:axId val="362273568"/>
      </c:barChart>
      <c:catAx>
        <c:axId val="1195078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62273568"/>
        <c:crosses val="autoZero"/>
        <c:auto val="1"/>
        <c:lblAlgn val="ctr"/>
        <c:lblOffset val="100"/>
        <c:noMultiLvlLbl val="0"/>
      </c:catAx>
      <c:valAx>
        <c:axId val="362273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950785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10: </a:t>
            </a:r>
            <a:r>
              <a:rPr lang="pt-BR" sz="1200" b="0" baseline="0"/>
              <a:t>Policiais por raça/cor (Pesquisa Perfil) e policiais assassinados por raça/cor</a:t>
            </a:r>
            <a:endParaRPr lang="pt-BR" sz="12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'P2'!$J$7</c:f>
              <c:strCache>
                <c:ptCount val="1"/>
                <c:pt idx="0">
                  <c:v>Policiais por raça/cor (Pesquisa Perfil)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'P2'!$K$6:$L$6</c:f>
              <c:strCache>
                <c:ptCount val="2"/>
                <c:pt idx="0">
                  <c:v>Brancos</c:v>
                </c:pt>
                <c:pt idx="1">
                  <c:v>Negros</c:v>
                </c:pt>
              </c:strCache>
            </c:strRef>
          </c:cat>
          <c:val>
            <c:numRef>
              <c:f>'P2'!$K$7:$L$7</c:f>
              <c:numCache>
                <c:formatCode>0.0%</c:formatCode>
                <c:ptCount val="2"/>
                <c:pt idx="0">
                  <c:v>0.53</c:v>
                </c:pt>
                <c:pt idx="1">
                  <c:v>0.44900000000000001</c:v>
                </c:pt>
              </c:numCache>
            </c:numRef>
          </c:val>
          <c:extLst>
            <c:ext xmlns:c16="http://schemas.microsoft.com/office/drawing/2014/chart" uri="{C3380CC4-5D6E-409C-BE32-E72D297353CC}">
              <c16:uniqueId val="{00000000-DE55-4320-80E9-1C3271CA6940}"/>
            </c:ext>
          </c:extLst>
        </c:ser>
        <c:ser>
          <c:idx val="1"/>
          <c:order val="1"/>
          <c:tx>
            <c:strRef>
              <c:f>'P2'!$J$8</c:f>
              <c:strCache>
                <c:ptCount val="1"/>
                <c:pt idx="0">
                  <c:v>Policiais assassinados por raça/cor</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'P2'!$K$6:$L$6</c:f>
              <c:strCache>
                <c:ptCount val="2"/>
                <c:pt idx="0">
                  <c:v>Brancos</c:v>
                </c:pt>
                <c:pt idx="1">
                  <c:v>Negros</c:v>
                </c:pt>
              </c:strCache>
            </c:strRef>
          </c:cat>
          <c:val>
            <c:numRef>
              <c:f>'P2'!$K$8:$L$8</c:f>
              <c:numCache>
                <c:formatCode>0.0%</c:formatCode>
                <c:ptCount val="2"/>
                <c:pt idx="0">
                  <c:v>0.34899999999999998</c:v>
                </c:pt>
                <c:pt idx="1">
                  <c:v>0.65100000000000002</c:v>
                </c:pt>
              </c:numCache>
            </c:numRef>
          </c:val>
          <c:extLst>
            <c:ext xmlns:c16="http://schemas.microsoft.com/office/drawing/2014/chart" uri="{C3380CC4-5D6E-409C-BE32-E72D297353CC}">
              <c16:uniqueId val="{00000001-DE55-4320-80E9-1C3271CA6940}"/>
            </c:ext>
          </c:extLst>
        </c:ser>
        <c:dLbls>
          <c:showLegendKey val="0"/>
          <c:showVal val="0"/>
          <c:showCatName val="0"/>
          <c:showSerName val="0"/>
          <c:showPercent val="0"/>
          <c:showBubbleSize val="0"/>
        </c:dLbls>
        <c:gapWidth val="219"/>
        <c:overlap val="-27"/>
        <c:axId val="1944743295"/>
        <c:axId val="1944741215"/>
      </c:barChart>
      <c:catAx>
        <c:axId val="1944743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44741215"/>
        <c:crosses val="autoZero"/>
        <c:auto val="1"/>
        <c:lblAlgn val="ctr"/>
        <c:lblOffset val="100"/>
        <c:noMultiLvlLbl val="0"/>
      </c:catAx>
      <c:valAx>
        <c:axId val="19447412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44743295"/>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 11: </a:t>
            </a:r>
            <a:r>
              <a:rPr lang="en-US" sz="1200"/>
              <a:t>Faixa etária dos</a:t>
            </a:r>
            <a:r>
              <a:rPr lang="en-US" sz="1200" baseline="0"/>
              <a:t> policiais vítimas de CVLI - Brasil, 2019</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'P2'!$Q$7:$Q$11</c:f>
              <c:strCache>
                <c:ptCount val="5"/>
                <c:pt idx="0">
                  <c:v>20 a 29</c:v>
                </c:pt>
                <c:pt idx="1">
                  <c:v>30 a 39</c:v>
                </c:pt>
                <c:pt idx="2">
                  <c:v>40 a 49</c:v>
                </c:pt>
                <c:pt idx="3">
                  <c:v>50 a 59</c:v>
                </c:pt>
                <c:pt idx="4">
                  <c:v>60 e mais</c:v>
                </c:pt>
              </c:strCache>
            </c:strRef>
          </c:cat>
          <c:val>
            <c:numRef>
              <c:f>'P2'!$R$7:$R$11</c:f>
              <c:numCache>
                <c:formatCode>0.0%</c:formatCode>
                <c:ptCount val="5"/>
                <c:pt idx="0">
                  <c:v>0.19626168224299065</c:v>
                </c:pt>
                <c:pt idx="1">
                  <c:v>0.25233644859813081</c:v>
                </c:pt>
                <c:pt idx="2">
                  <c:v>0.29906542056074764</c:v>
                </c:pt>
                <c:pt idx="3">
                  <c:v>0.21495327102803738</c:v>
                </c:pt>
                <c:pt idx="4">
                  <c:v>3.7383177570093455E-2</c:v>
                </c:pt>
              </c:numCache>
            </c:numRef>
          </c:val>
          <c:extLst>
            <c:ext xmlns:c16="http://schemas.microsoft.com/office/drawing/2014/chart" uri="{C3380CC4-5D6E-409C-BE32-E72D297353CC}">
              <c16:uniqueId val="{00000000-476A-4EB2-AEA6-037C00B34054}"/>
            </c:ext>
          </c:extLst>
        </c:ser>
        <c:dLbls>
          <c:showLegendKey val="0"/>
          <c:showVal val="0"/>
          <c:showCatName val="0"/>
          <c:showSerName val="0"/>
          <c:showPercent val="0"/>
          <c:showBubbleSize val="0"/>
        </c:dLbls>
        <c:gapWidth val="182"/>
        <c:axId val="1170042287"/>
        <c:axId val="291173695"/>
      </c:barChart>
      <c:catAx>
        <c:axId val="11700422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91173695"/>
        <c:crosses val="autoZero"/>
        <c:auto val="1"/>
        <c:lblAlgn val="ctr"/>
        <c:lblOffset val="100"/>
        <c:noMultiLvlLbl val="0"/>
      </c:catAx>
      <c:valAx>
        <c:axId val="2911736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700422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12: </a:t>
            </a:r>
            <a:r>
              <a:rPr lang="pt-BR" sz="1200"/>
              <a:t>Policiais vítimas de CVLI - Instrumento utilizado -</a:t>
            </a:r>
            <a:r>
              <a:rPr lang="pt-BR" sz="1200" baseline="0"/>
              <a:t> Brasil (2019)</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688-48BC-B477-D0527A1A091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688-48BC-B477-D0527A1A091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688-48BC-B477-D0527A1A091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'P2'!$B$35:$B$37</c:f>
              <c:strCache>
                <c:ptCount val="3"/>
                <c:pt idx="0">
                  <c:v>Arma branca</c:v>
                </c:pt>
                <c:pt idx="1">
                  <c:v>Arma de fogo</c:v>
                </c:pt>
                <c:pt idx="2">
                  <c:v>Outros</c:v>
                </c:pt>
              </c:strCache>
            </c:strRef>
          </c:cat>
          <c:val>
            <c:numRef>
              <c:f>'P2'!$C$35:$C$37</c:f>
              <c:numCache>
                <c:formatCode>0.0%</c:formatCode>
                <c:ptCount val="3"/>
                <c:pt idx="0">
                  <c:v>5.1948051948051945E-2</c:v>
                </c:pt>
                <c:pt idx="1">
                  <c:v>0.90909090909090906</c:v>
                </c:pt>
                <c:pt idx="2">
                  <c:v>3.896103896103896E-2</c:v>
                </c:pt>
              </c:numCache>
            </c:numRef>
          </c:val>
          <c:extLst>
            <c:ext xmlns:c16="http://schemas.microsoft.com/office/drawing/2014/chart" uri="{C3380CC4-5D6E-409C-BE32-E72D297353CC}">
              <c16:uniqueId val="{00000006-2688-48BC-B477-D0527A1A0911}"/>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13: </a:t>
            </a:r>
            <a:r>
              <a:rPr lang="pt-BR" sz="1200"/>
              <a:t>Suicídio de PMs e PCs e PMs</a:t>
            </a:r>
            <a:r>
              <a:rPr lang="pt-BR" sz="1200" baseline="0"/>
              <a:t> e PCs mortos em serviço e fora de serviço - Brasil (2019)</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'P2'!$J$33:$J$35</c:f>
              <c:strCache>
                <c:ptCount val="3"/>
                <c:pt idx="0">
                  <c:v>Suicídio de PMs e PCs da ativa</c:v>
                </c:pt>
                <c:pt idx="1">
                  <c:v>PMs e PCs mortos fora de serviço</c:v>
                </c:pt>
                <c:pt idx="2">
                  <c:v>PMs e PCs mortos em serviço</c:v>
                </c:pt>
              </c:strCache>
            </c:strRef>
          </c:cat>
          <c:val>
            <c:numRef>
              <c:f>'P2'!$K$33:$K$35</c:f>
              <c:numCache>
                <c:formatCode>General</c:formatCode>
                <c:ptCount val="3"/>
                <c:pt idx="0">
                  <c:v>91</c:v>
                </c:pt>
                <c:pt idx="1">
                  <c:v>110</c:v>
                </c:pt>
                <c:pt idx="2">
                  <c:v>62</c:v>
                </c:pt>
              </c:numCache>
            </c:numRef>
          </c:val>
          <c:extLst>
            <c:ext xmlns:c16="http://schemas.microsoft.com/office/drawing/2014/chart" uri="{C3380CC4-5D6E-409C-BE32-E72D297353CC}">
              <c16:uniqueId val="{00000000-AE91-4252-A6EE-8CC1B3A9663D}"/>
            </c:ext>
          </c:extLst>
        </c:ser>
        <c:dLbls>
          <c:showLegendKey val="0"/>
          <c:showVal val="0"/>
          <c:showCatName val="0"/>
          <c:showSerName val="0"/>
          <c:showPercent val="0"/>
          <c:showBubbleSize val="0"/>
        </c:dLbls>
        <c:gapWidth val="182"/>
        <c:axId val="1804356975"/>
        <c:axId val="1804354063"/>
      </c:barChart>
      <c:catAx>
        <c:axId val="180435697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04354063"/>
        <c:crosses val="autoZero"/>
        <c:auto val="1"/>
        <c:lblAlgn val="ctr"/>
        <c:lblOffset val="100"/>
        <c:noMultiLvlLbl val="0"/>
      </c:catAx>
      <c:valAx>
        <c:axId val="180435406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0435697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pt-BR" sz="1200" b="1" i="0" baseline="0">
                <a:effectLst/>
              </a:rPr>
              <a:t>Gráfico 14</a:t>
            </a:r>
            <a:r>
              <a:rPr lang="pt-BR" sz="1200" b="0" i="0" baseline="0">
                <a:effectLst/>
              </a:rPr>
              <a:t>: Mortes decorrentes de intervenções policiais no Brasil, 2013 a 2019</a:t>
            </a:r>
            <a:endParaRPr lang="pt-BR" sz="1200" b="0">
              <a:effectLst/>
            </a:endParaRPr>
          </a:p>
        </c:rich>
      </c:tx>
      <c:layout>
        <c:manualLayout>
          <c:xMode val="edge"/>
          <c:yMode val="edge"/>
          <c:x val="0.1289306649168854"/>
          <c:y val="4.6296296296296294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'P3'!$A$7:$A$13</c:f>
              <c:numCache>
                <c:formatCode>General</c:formatCode>
                <c:ptCount val="7"/>
                <c:pt idx="0">
                  <c:v>2013</c:v>
                </c:pt>
                <c:pt idx="1">
                  <c:v>2014</c:v>
                </c:pt>
                <c:pt idx="2">
                  <c:v>2015</c:v>
                </c:pt>
                <c:pt idx="3">
                  <c:v>2016</c:v>
                </c:pt>
                <c:pt idx="4">
                  <c:v>2017</c:v>
                </c:pt>
                <c:pt idx="5">
                  <c:v>2018</c:v>
                </c:pt>
                <c:pt idx="6">
                  <c:v>2019</c:v>
                </c:pt>
              </c:numCache>
            </c:numRef>
          </c:cat>
          <c:val>
            <c:numRef>
              <c:f>'P3'!$B$7:$B$13</c:f>
              <c:numCache>
                <c:formatCode>#,##0</c:formatCode>
                <c:ptCount val="7"/>
                <c:pt idx="0">
                  <c:v>2212</c:v>
                </c:pt>
                <c:pt idx="1">
                  <c:v>3146</c:v>
                </c:pt>
                <c:pt idx="2">
                  <c:v>3330</c:v>
                </c:pt>
                <c:pt idx="3">
                  <c:v>4220</c:v>
                </c:pt>
                <c:pt idx="4">
                  <c:v>5179</c:v>
                </c:pt>
                <c:pt idx="5">
                  <c:v>6175</c:v>
                </c:pt>
                <c:pt idx="6">
                  <c:v>6375</c:v>
                </c:pt>
              </c:numCache>
            </c:numRef>
          </c:val>
          <c:smooth val="0"/>
          <c:extLst>
            <c:ext xmlns:c16="http://schemas.microsoft.com/office/drawing/2014/chart" uri="{C3380CC4-5D6E-409C-BE32-E72D297353CC}">
              <c16:uniqueId val="{00000000-FEDA-405B-9164-37BBB7B61DCF}"/>
            </c:ext>
          </c:extLst>
        </c:ser>
        <c:dLbls>
          <c:showLegendKey val="0"/>
          <c:showVal val="0"/>
          <c:showCatName val="0"/>
          <c:showSerName val="0"/>
          <c:showPercent val="0"/>
          <c:showBubbleSize val="0"/>
        </c:dLbls>
        <c:smooth val="0"/>
        <c:axId val="869876255"/>
        <c:axId val="869916783"/>
      </c:lineChart>
      <c:catAx>
        <c:axId val="869876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69916783"/>
        <c:crosses val="autoZero"/>
        <c:auto val="1"/>
        <c:lblAlgn val="ctr"/>
        <c:lblOffset val="100"/>
        <c:noMultiLvlLbl val="0"/>
      </c:catAx>
      <c:valAx>
        <c:axId val="8699167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6987625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15</a:t>
            </a:r>
            <a:r>
              <a:rPr lang="pt-BR" sz="1200" b="0" i="0" baseline="0">
                <a:effectLst/>
              </a:rPr>
              <a:t>: Taxa de mortalidade por intervenções policiais</a:t>
            </a:r>
            <a:endParaRPr lang="pt-BR" sz="1200">
              <a:effectLst/>
            </a:endParaRPr>
          </a:p>
          <a:p>
            <a:pPr>
              <a:defRPr/>
            </a:pPr>
            <a:r>
              <a:rPr lang="pt-BR" sz="1200" b="0" i="0" baseline="0">
                <a:effectLst/>
              </a:rPr>
              <a:t>Brasil e UFs, 2019</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'P3'!$J$5:$J$33</c:f>
              <c:strCache>
                <c:ptCount val="29"/>
                <c:pt idx="0">
                  <c:v>DF</c:v>
                </c:pt>
                <c:pt idx="1">
                  <c:v>MG</c:v>
                </c:pt>
                <c:pt idx="2">
                  <c:v>PB</c:v>
                </c:pt>
                <c:pt idx="3">
                  <c:v>ES</c:v>
                </c:pt>
                <c:pt idx="4">
                  <c:v>PE</c:v>
                </c:pt>
                <c:pt idx="5">
                  <c:v>MA</c:v>
                </c:pt>
                <c:pt idx="6">
                  <c:v>TO</c:v>
                </c:pt>
                <c:pt idx="7">
                  <c:v>RS</c:v>
                </c:pt>
                <c:pt idx="8">
                  <c:v>SC</c:v>
                </c:pt>
                <c:pt idx="9">
                  <c:v>RO</c:v>
                </c:pt>
                <c:pt idx="10">
                  <c:v>PI</c:v>
                </c:pt>
                <c:pt idx="11">
                  <c:v>CE</c:v>
                </c:pt>
                <c:pt idx="12">
                  <c:v>SP</c:v>
                </c:pt>
                <c:pt idx="13">
                  <c:v>RR</c:v>
                </c:pt>
                <c:pt idx="14">
                  <c:v>AM</c:v>
                </c:pt>
                <c:pt idx="15">
                  <c:v>MT</c:v>
                </c:pt>
                <c:pt idx="16">
                  <c:v>MS</c:v>
                </c:pt>
                <c:pt idx="17">
                  <c:v>PR</c:v>
                </c:pt>
                <c:pt idx="18">
                  <c:v>AC</c:v>
                </c:pt>
                <c:pt idx="19">
                  <c:v>AL</c:v>
                </c:pt>
                <c:pt idx="20">
                  <c:v>RN</c:v>
                </c:pt>
                <c:pt idx="21">
                  <c:v>BA</c:v>
                </c:pt>
                <c:pt idx="22">
                  <c:v>PA</c:v>
                </c:pt>
                <c:pt idx="23">
                  <c:v>SE</c:v>
                </c:pt>
                <c:pt idx="24">
                  <c:v>GO</c:v>
                </c:pt>
                <c:pt idx="25">
                  <c:v>RJ</c:v>
                </c:pt>
                <c:pt idx="26">
                  <c:v>AP</c:v>
                </c:pt>
                <c:pt idx="28">
                  <c:v>Brasil</c:v>
                </c:pt>
              </c:strCache>
            </c:strRef>
          </c:cat>
          <c:val>
            <c:numRef>
              <c:f>'P3'!$K$5:$K$33</c:f>
              <c:numCache>
                <c:formatCode>General</c:formatCode>
                <c:ptCount val="29"/>
                <c:pt idx="0">
                  <c:v>0.3</c:v>
                </c:pt>
                <c:pt idx="1">
                  <c:v>0.5</c:v>
                </c:pt>
                <c:pt idx="2">
                  <c:v>0.6</c:v>
                </c:pt>
                <c:pt idx="3">
                  <c:v>0.8</c:v>
                </c:pt>
                <c:pt idx="4">
                  <c:v>0.8</c:v>
                </c:pt>
                <c:pt idx="5">
                  <c:v>1</c:v>
                </c:pt>
                <c:pt idx="6">
                  <c:v>1</c:v>
                </c:pt>
                <c:pt idx="7">
                  <c:v>1</c:v>
                </c:pt>
                <c:pt idx="8">
                  <c:v>1.1000000000000001</c:v>
                </c:pt>
                <c:pt idx="9">
                  <c:v>1.2</c:v>
                </c:pt>
                <c:pt idx="10">
                  <c:v>1.3</c:v>
                </c:pt>
                <c:pt idx="11">
                  <c:v>1.5</c:v>
                </c:pt>
                <c:pt idx="12">
                  <c:v>1.9</c:v>
                </c:pt>
                <c:pt idx="13">
                  <c:v>2</c:v>
                </c:pt>
                <c:pt idx="14">
                  <c:v>2.1</c:v>
                </c:pt>
                <c:pt idx="15">
                  <c:v>2.1</c:v>
                </c:pt>
                <c:pt idx="16">
                  <c:v>2.2000000000000002</c:v>
                </c:pt>
                <c:pt idx="17">
                  <c:v>2.5</c:v>
                </c:pt>
                <c:pt idx="18">
                  <c:v>2.6</c:v>
                </c:pt>
                <c:pt idx="19">
                  <c:v>2.8</c:v>
                </c:pt>
                <c:pt idx="20">
                  <c:v>4.7</c:v>
                </c:pt>
                <c:pt idx="21">
                  <c:v>4.8</c:v>
                </c:pt>
                <c:pt idx="22">
                  <c:v>7.1</c:v>
                </c:pt>
                <c:pt idx="23">
                  <c:v>7.2</c:v>
                </c:pt>
                <c:pt idx="24">
                  <c:v>7.6</c:v>
                </c:pt>
                <c:pt idx="25">
                  <c:v>10.5</c:v>
                </c:pt>
                <c:pt idx="26">
                  <c:v>14.3</c:v>
                </c:pt>
                <c:pt idx="28" formatCode="0.0">
                  <c:v>3</c:v>
                </c:pt>
              </c:numCache>
            </c:numRef>
          </c:val>
          <c:extLst>
            <c:ext xmlns:c16="http://schemas.microsoft.com/office/drawing/2014/chart" uri="{C3380CC4-5D6E-409C-BE32-E72D297353CC}">
              <c16:uniqueId val="{00000000-7D99-4C7B-B6ED-5232630C8FD9}"/>
            </c:ext>
          </c:extLst>
        </c:ser>
        <c:dLbls>
          <c:showLegendKey val="0"/>
          <c:showVal val="0"/>
          <c:showCatName val="0"/>
          <c:showSerName val="0"/>
          <c:showPercent val="0"/>
          <c:showBubbleSize val="0"/>
        </c:dLbls>
        <c:gapWidth val="182"/>
        <c:axId val="982024831"/>
        <c:axId val="866087983"/>
      </c:barChart>
      <c:catAx>
        <c:axId val="98202483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66087983"/>
        <c:crosses val="autoZero"/>
        <c:auto val="1"/>
        <c:lblAlgn val="ctr"/>
        <c:lblOffset val="100"/>
        <c:noMultiLvlLbl val="0"/>
      </c:catAx>
      <c:valAx>
        <c:axId val="866087983"/>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8202483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baseline="0">
                <a:effectLst/>
              </a:rPr>
              <a:t>Gráfico 16</a:t>
            </a:r>
            <a:r>
              <a:rPr lang="en-US" sz="1200" b="0" i="0" baseline="0">
                <a:effectLst/>
              </a:rPr>
              <a:t>: Mortes decorrentes de intervenções policiais no Brasil - 1º semestre de 2019 e de 2020</a:t>
            </a:r>
            <a:endParaRPr lang="pt-BR"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'P3'!$T$7:$T$8</c:f>
              <c:strCache>
                <c:ptCount val="2"/>
                <c:pt idx="0">
                  <c:v>1º sem. 2019</c:v>
                </c:pt>
                <c:pt idx="1">
                  <c:v>1º sem. 2020</c:v>
                </c:pt>
              </c:strCache>
            </c:strRef>
          </c:cat>
          <c:val>
            <c:numRef>
              <c:f>'P3'!$U$7:$U$8</c:f>
              <c:numCache>
                <c:formatCode>#,##0</c:formatCode>
                <c:ptCount val="2"/>
                <c:pt idx="0">
                  <c:v>3002</c:v>
                </c:pt>
                <c:pt idx="1">
                  <c:v>3181</c:v>
                </c:pt>
              </c:numCache>
            </c:numRef>
          </c:val>
          <c:extLst>
            <c:ext xmlns:c16="http://schemas.microsoft.com/office/drawing/2014/chart" uri="{C3380CC4-5D6E-409C-BE32-E72D297353CC}">
              <c16:uniqueId val="{00000000-8AB1-4058-82DA-ABA40B1403FB}"/>
            </c:ext>
          </c:extLst>
        </c:ser>
        <c:dLbls>
          <c:showLegendKey val="0"/>
          <c:showVal val="0"/>
          <c:showCatName val="0"/>
          <c:showSerName val="0"/>
          <c:showPercent val="0"/>
          <c:showBubbleSize val="0"/>
        </c:dLbls>
        <c:gapWidth val="219"/>
        <c:overlap val="-27"/>
        <c:axId val="1097484639"/>
        <c:axId val="1006969567"/>
      </c:barChart>
      <c:catAx>
        <c:axId val="109748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06969567"/>
        <c:crosses val="autoZero"/>
        <c:auto val="1"/>
        <c:lblAlgn val="ctr"/>
        <c:lblOffset val="100"/>
        <c:noMultiLvlLbl val="0"/>
      </c:catAx>
      <c:valAx>
        <c:axId val="10069695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9748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17</a:t>
            </a:r>
            <a:r>
              <a:rPr lang="en-US" sz="1200" b="0" i="0" baseline="0">
                <a:effectLst/>
              </a:rPr>
              <a:t>: Gênero das vítimas de intervenções policiais com resultado morte (Brasil, 2019)</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'P3'!$C$30</c:f>
              <c:strCache>
                <c:ptCount val="1"/>
                <c:pt idx="0">
                  <c:v>Gênero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399-4E8D-B48B-D46845AA773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399-4E8D-B48B-D46845AA773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'P3'!$B$31:$B$32</c:f>
              <c:strCache>
                <c:ptCount val="2"/>
                <c:pt idx="0">
                  <c:v>Feminino</c:v>
                </c:pt>
                <c:pt idx="1">
                  <c:v>Masculino</c:v>
                </c:pt>
              </c:strCache>
            </c:strRef>
          </c:cat>
          <c:val>
            <c:numRef>
              <c:f>'P3'!$C$31:$C$32</c:f>
              <c:numCache>
                <c:formatCode>0.0%</c:formatCode>
                <c:ptCount val="2"/>
                <c:pt idx="0">
                  <c:v>7.9904115061925681E-3</c:v>
                </c:pt>
                <c:pt idx="1">
                  <c:v>0.99200958849380738</c:v>
                </c:pt>
              </c:numCache>
            </c:numRef>
          </c:val>
          <c:extLst>
            <c:ext xmlns:c16="http://schemas.microsoft.com/office/drawing/2014/chart" uri="{C3380CC4-5D6E-409C-BE32-E72D297353CC}">
              <c16:uniqueId val="{00000004-6399-4E8D-B48B-D46845AA7737}"/>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18: </a:t>
            </a:r>
            <a:r>
              <a:rPr lang="pt-BR" sz="1200" b="0" i="0" baseline="0">
                <a:effectLst/>
              </a:rPr>
              <a:t>Faixa etária das vítimas de</a:t>
            </a:r>
            <a:r>
              <a:rPr lang="en-US" sz="1200" b="0" i="0" baseline="0">
                <a:effectLst/>
              </a:rPr>
              <a:t> intervenções policiais com resultado morte (Brasil, 2019</a:t>
            </a:r>
            <a:r>
              <a:rPr lang="pt-BR" sz="1200" b="0" i="0" baseline="0">
                <a:effectLst/>
              </a:rPr>
              <a:t>)</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'P3'!$J$43:$J$54</c:f>
              <c:strCache>
                <c:ptCount val="12"/>
                <c:pt idx="0">
                  <c:v>0 a 9</c:v>
                </c:pt>
                <c:pt idx="1">
                  <c:v>10 a 14</c:v>
                </c:pt>
                <c:pt idx="2">
                  <c:v>15 a 19</c:v>
                </c:pt>
                <c:pt idx="3">
                  <c:v>20 a 24</c:v>
                </c:pt>
                <c:pt idx="4">
                  <c:v>25 a 29 </c:v>
                </c:pt>
                <c:pt idx="5">
                  <c:v>30 a 34 </c:v>
                </c:pt>
                <c:pt idx="6">
                  <c:v>35 a 39 </c:v>
                </c:pt>
                <c:pt idx="7">
                  <c:v>40 a 44 </c:v>
                </c:pt>
                <c:pt idx="8">
                  <c:v>45 a 49 </c:v>
                </c:pt>
                <c:pt idx="9">
                  <c:v>50 a 54</c:v>
                </c:pt>
                <c:pt idx="10">
                  <c:v>55 a 59</c:v>
                </c:pt>
                <c:pt idx="11">
                  <c:v>60 ou mais</c:v>
                </c:pt>
              </c:strCache>
            </c:strRef>
          </c:cat>
          <c:val>
            <c:numRef>
              <c:f>'P3'!$K$43:$K$54</c:f>
              <c:numCache>
                <c:formatCode>0%</c:formatCode>
                <c:ptCount val="12"/>
                <c:pt idx="0">
                  <c:v>1.3097576948264572E-3</c:v>
                </c:pt>
                <c:pt idx="1">
                  <c:v>3.929273084479371E-3</c:v>
                </c:pt>
                <c:pt idx="2">
                  <c:v>0.23477406679764243</c:v>
                </c:pt>
                <c:pt idx="3">
                  <c:v>0.31204977079240342</c:v>
                </c:pt>
                <c:pt idx="4">
                  <c:v>0.19122462344466273</c:v>
                </c:pt>
                <c:pt idx="5">
                  <c:v>0.12442698100851342</c:v>
                </c:pt>
                <c:pt idx="6">
                  <c:v>7.4001309757694825E-2</c:v>
                </c:pt>
                <c:pt idx="7">
                  <c:v>3.1761624099541585E-2</c:v>
                </c:pt>
                <c:pt idx="8">
                  <c:v>1.4079895219384414E-2</c:v>
                </c:pt>
                <c:pt idx="9">
                  <c:v>5.893909626719057E-3</c:v>
                </c:pt>
                <c:pt idx="10">
                  <c:v>4.2567125081859856E-3</c:v>
                </c:pt>
                <c:pt idx="11">
                  <c:v>2.2920759659463001E-3</c:v>
                </c:pt>
              </c:numCache>
            </c:numRef>
          </c:val>
          <c:extLst>
            <c:ext xmlns:c16="http://schemas.microsoft.com/office/drawing/2014/chart" uri="{C3380CC4-5D6E-409C-BE32-E72D297353CC}">
              <c16:uniqueId val="{00000000-79DB-492F-BB50-B7FECFAC7801}"/>
            </c:ext>
          </c:extLst>
        </c:ser>
        <c:dLbls>
          <c:showLegendKey val="0"/>
          <c:showVal val="0"/>
          <c:showCatName val="0"/>
          <c:showSerName val="0"/>
          <c:showPercent val="0"/>
          <c:showBubbleSize val="0"/>
        </c:dLbls>
        <c:gapWidth val="219"/>
        <c:overlap val="-27"/>
        <c:axId val="1120658287"/>
        <c:axId val="866088399"/>
      </c:barChart>
      <c:catAx>
        <c:axId val="11206582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66088399"/>
        <c:crosses val="autoZero"/>
        <c:auto val="1"/>
        <c:lblAlgn val="ctr"/>
        <c:lblOffset val="100"/>
        <c:noMultiLvlLbl val="0"/>
      </c:catAx>
      <c:valAx>
        <c:axId val="8660883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2065828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19</a:t>
            </a:r>
            <a:r>
              <a:rPr lang="en-US" sz="1200" b="0" i="0" baseline="0">
                <a:effectLst/>
              </a:rPr>
              <a:t>: Raça/cor das vítimas de intervenções policiais com resultado morte (Brasil, 2019)</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958-49E6-B39B-8701AE10645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958-49E6-B39B-8701AE10645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958-49E6-B39B-8701AE10645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958-49E6-B39B-8701AE10645C}"/>
              </c:ext>
            </c:extLst>
          </c:dPt>
          <c:dLbls>
            <c:dLbl>
              <c:idx val="2"/>
              <c:layout>
                <c:manualLayout>
                  <c:x val="5.5555555555555558E-3"/>
                  <c:y val="4.666666666666666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958-49E6-B39B-8701AE1064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'P3'!$U$37:$U$40</c:f>
              <c:strCache>
                <c:ptCount val="4"/>
                <c:pt idx="0">
                  <c:v>Branco</c:v>
                </c:pt>
                <c:pt idx="1">
                  <c:v>Amarelo</c:v>
                </c:pt>
                <c:pt idx="2">
                  <c:v>Indígena</c:v>
                </c:pt>
                <c:pt idx="3">
                  <c:v>Negro</c:v>
                </c:pt>
              </c:strCache>
            </c:strRef>
          </c:cat>
          <c:val>
            <c:numRef>
              <c:f>'P3'!$V$37:$V$40</c:f>
              <c:numCache>
                <c:formatCode>0.0%</c:formatCode>
                <c:ptCount val="4"/>
                <c:pt idx="0">
                  <c:v>0.2077771329077191</c:v>
                </c:pt>
                <c:pt idx="1">
                  <c:v>1.4509576320371445E-3</c:v>
                </c:pt>
                <c:pt idx="2">
                  <c:v>0</c:v>
                </c:pt>
                <c:pt idx="3">
                  <c:v>0.79077190946024378</c:v>
                </c:pt>
              </c:numCache>
            </c:numRef>
          </c:val>
          <c:extLst>
            <c:ext xmlns:c16="http://schemas.microsoft.com/office/drawing/2014/chart" uri="{C3380CC4-5D6E-409C-BE32-E72D297353CC}">
              <c16:uniqueId val="{00000008-C958-49E6-B39B-8701AE10645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2: </a:t>
            </a:r>
            <a:r>
              <a:rPr lang="en-US" sz="1200"/>
              <a:t>Horário da ocorrência das</a:t>
            </a:r>
            <a:r>
              <a:rPr lang="en-US" sz="1200" baseline="0"/>
              <a:t> Mortes Violentas Intencionais - </a:t>
            </a:r>
          </a:p>
          <a:p>
            <a:pPr>
              <a:defRPr/>
            </a:pPr>
            <a:r>
              <a:rPr lang="en-US" sz="1200" baseline="0"/>
              <a:t>Brasil (2019)</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cat>
            <c:numRef>
              <c:f>'P1'!$L$7:$L$30</c:f>
              <c:numCache>
                <c:formatCode>h:mm</c:formatCode>
                <c:ptCount val="24"/>
                <c:pt idx="0">
                  <c:v>0</c:v>
                </c:pt>
                <c:pt idx="1">
                  <c:v>4.1666666666666664E-2</c:v>
                </c:pt>
                <c:pt idx="2">
                  <c:v>8.3333333333333329E-2</c:v>
                </c:pt>
                <c:pt idx="3">
                  <c:v>0.125</c:v>
                </c:pt>
                <c:pt idx="4">
                  <c:v>0.16666666666666699</c:v>
                </c:pt>
                <c:pt idx="5">
                  <c:v>0.20833333333333301</c:v>
                </c:pt>
                <c:pt idx="6">
                  <c:v>0.25</c:v>
                </c:pt>
                <c:pt idx="7">
                  <c:v>0.29166666666666702</c:v>
                </c:pt>
                <c:pt idx="8">
                  <c:v>0.33333333333333298</c:v>
                </c:pt>
                <c:pt idx="9">
                  <c:v>0.375</c:v>
                </c:pt>
                <c:pt idx="10">
                  <c:v>0.41666666666666702</c:v>
                </c:pt>
                <c:pt idx="11">
                  <c:v>0.45833333333333298</c:v>
                </c:pt>
                <c:pt idx="12">
                  <c:v>0.5</c:v>
                </c:pt>
                <c:pt idx="13">
                  <c:v>0.54166666666666696</c:v>
                </c:pt>
                <c:pt idx="14">
                  <c:v>0.58333333333333304</c:v>
                </c:pt>
                <c:pt idx="15">
                  <c:v>0.625</c:v>
                </c:pt>
                <c:pt idx="16">
                  <c:v>0.66666666666666696</c:v>
                </c:pt>
                <c:pt idx="17">
                  <c:v>0.70833333333333304</c:v>
                </c:pt>
                <c:pt idx="18">
                  <c:v>0.75</c:v>
                </c:pt>
                <c:pt idx="19">
                  <c:v>0.79166666666666696</c:v>
                </c:pt>
                <c:pt idx="20">
                  <c:v>0.83333333333333304</c:v>
                </c:pt>
                <c:pt idx="21">
                  <c:v>0.875</c:v>
                </c:pt>
                <c:pt idx="22">
                  <c:v>0.91666666666666696</c:v>
                </c:pt>
                <c:pt idx="23">
                  <c:v>0.95833333333333304</c:v>
                </c:pt>
              </c:numCache>
            </c:numRef>
          </c:cat>
          <c:val>
            <c:numRef>
              <c:f>'P1'!$M$7:$M$30</c:f>
              <c:numCache>
                <c:formatCode>0.0%</c:formatCode>
                <c:ptCount val="24"/>
                <c:pt idx="0">
                  <c:v>3.5284636585557902E-2</c:v>
                </c:pt>
                <c:pt idx="1">
                  <c:v>4.2103052733811042E-2</c:v>
                </c:pt>
                <c:pt idx="2">
                  <c:v>3.7667007900884571E-2</c:v>
                </c:pt>
                <c:pt idx="3">
                  <c:v>3.0553586896606019E-2</c:v>
                </c:pt>
                <c:pt idx="4">
                  <c:v>2.6301283565635082E-2</c:v>
                </c:pt>
                <c:pt idx="5">
                  <c:v>2.5881302989736718E-2</c:v>
                </c:pt>
                <c:pt idx="6">
                  <c:v>3.6380817387195834E-2</c:v>
                </c:pt>
                <c:pt idx="7">
                  <c:v>3.4832139013570608E-2</c:v>
                </c:pt>
                <c:pt idx="8">
                  <c:v>3.4543402367640488E-2</c:v>
                </c:pt>
                <c:pt idx="9">
                  <c:v>3.5278368375462631E-2</c:v>
                </c:pt>
                <c:pt idx="10">
                  <c:v>3.6958290679056087E-2</c:v>
                </c:pt>
                <c:pt idx="11">
                  <c:v>3.2495997060135957E-2</c:v>
                </c:pt>
                <c:pt idx="12">
                  <c:v>3.0474840538625078E-2</c:v>
                </c:pt>
                <c:pt idx="13">
                  <c:v>2.8269942515158665E-2</c:v>
                </c:pt>
                <c:pt idx="14">
                  <c:v>3.6459563745176775E-2</c:v>
                </c:pt>
                <c:pt idx="15">
                  <c:v>3.9084442344541552E-2</c:v>
                </c:pt>
                <c:pt idx="16">
                  <c:v>3.9031944772554256E-2</c:v>
                </c:pt>
                <c:pt idx="17">
                  <c:v>4.4937921621125011E-2</c:v>
                </c:pt>
                <c:pt idx="18">
                  <c:v>4.9426464026038779E-2</c:v>
                </c:pt>
                <c:pt idx="19">
                  <c:v>6.5175735622227449E-2</c:v>
                </c:pt>
                <c:pt idx="20">
                  <c:v>7.1816678478620333E-2</c:v>
                </c:pt>
                <c:pt idx="21">
                  <c:v>6.845683387143342E-2</c:v>
                </c:pt>
                <c:pt idx="22">
                  <c:v>6.4125784182481535E-2</c:v>
                </c:pt>
                <c:pt idx="23">
                  <c:v>5.4912460298711163E-2</c:v>
                </c:pt>
              </c:numCache>
            </c:numRef>
          </c:val>
          <c:smooth val="0"/>
          <c:extLst>
            <c:ext xmlns:c16="http://schemas.microsoft.com/office/drawing/2014/chart" uri="{C3380CC4-5D6E-409C-BE32-E72D297353CC}">
              <c16:uniqueId val="{00000000-7438-4F4C-8FB9-F7925259FC9E}"/>
            </c:ext>
          </c:extLst>
        </c:ser>
        <c:dLbls>
          <c:showLegendKey val="0"/>
          <c:showVal val="0"/>
          <c:showCatName val="0"/>
          <c:showSerName val="0"/>
          <c:showPercent val="0"/>
          <c:showBubbleSize val="0"/>
        </c:dLbls>
        <c:smooth val="0"/>
        <c:axId val="562827112"/>
        <c:axId val="562827768"/>
      </c:lineChart>
      <c:catAx>
        <c:axId val="562827112"/>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62827768"/>
        <c:crosses val="autoZero"/>
        <c:auto val="1"/>
        <c:lblAlgn val="ctr"/>
        <c:lblOffset val="100"/>
        <c:noMultiLvlLbl val="0"/>
      </c:catAx>
      <c:valAx>
        <c:axId val="5628277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6282711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Gráfico 20</a:t>
            </a:r>
            <a:r>
              <a:rPr lang="en-US" sz="1200" b="0" i="0" baseline="0">
                <a:effectLst/>
              </a:rPr>
              <a:t>: Taxa de mortalidade por intervenções policiais por raça/cor  (Brasil, 2019)</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'P3'!$B$60:$B$61</c:f>
              <c:strCache>
                <c:ptCount val="2"/>
                <c:pt idx="0">
                  <c:v>Brancos</c:v>
                </c:pt>
                <c:pt idx="1">
                  <c:v>Negros</c:v>
                </c:pt>
              </c:strCache>
            </c:strRef>
          </c:cat>
          <c:val>
            <c:numRef>
              <c:f>'P3'!$C$60:$C$61</c:f>
              <c:numCache>
                <c:formatCode>0.0</c:formatCode>
                <c:ptCount val="2"/>
                <c:pt idx="0">
                  <c:v>1.488705687180887</c:v>
                </c:pt>
                <c:pt idx="1">
                  <c:v>4.2159911338438958</c:v>
                </c:pt>
              </c:numCache>
            </c:numRef>
          </c:val>
          <c:extLst>
            <c:ext xmlns:c16="http://schemas.microsoft.com/office/drawing/2014/chart" uri="{C3380CC4-5D6E-409C-BE32-E72D297353CC}">
              <c16:uniqueId val="{00000000-CEDF-4142-B84C-D8C2BBE9CB54}"/>
            </c:ext>
          </c:extLst>
        </c:ser>
        <c:dLbls>
          <c:showLegendKey val="0"/>
          <c:showVal val="0"/>
          <c:showCatName val="0"/>
          <c:showSerName val="0"/>
          <c:showPercent val="0"/>
          <c:showBubbleSize val="0"/>
        </c:dLbls>
        <c:gapWidth val="219"/>
        <c:overlap val="-27"/>
        <c:axId val="980885215"/>
        <c:axId val="866090063"/>
      </c:barChart>
      <c:catAx>
        <c:axId val="980885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66090063"/>
        <c:crosses val="autoZero"/>
        <c:auto val="1"/>
        <c:lblAlgn val="ctr"/>
        <c:lblOffset val="100"/>
        <c:noMultiLvlLbl val="0"/>
      </c:catAx>
      <c:valAx>
        <c:axId val="86609006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80885215"/>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21: </a:t>
            </a:r>
            <a:r>
              <a:rPr lang="pt-BR" sz="1200" b="0" i="0" baseline="0">
                <a:effectLst/>
              </a:rPr>
              <a:t>Horário das ocorrências de intervenção policial com resultado morte - Rio de Janeiro e demais estados (2019)</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'P3'!$L$67</c:f>
              <c:strCache>
                <c:ptCount val="1"/>
                <c:pt idx="0">
                  <c:v>Demais UFs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'P3'!$K$68:$K$71</c:f>
              <c:strCache>
                <c:ptCount val="4"/>
                <c:pt idx="0">
                  <c:v>Manhã</c:v>
                </c:pt>
                <c:pt idx="1">
                  <c:v>Tarde</c:v>
                </c:pt>
                <c:pt idx="2">
                  <c:v>Noite</c:v>
                </c:pt>
                <c:pt idx="3">
                  <c:v>Madrugada</c:v>
                </c:pt>
              </c:strCache>
            </c:strRef>
          </c:cat>
          <c:val>
            <c:numRef>
              <c:f>'P3'!$L$68:$L$71</c:f>
              <c:numCache>
                <c:formatCode>0.0%</c:formatCode>
                <c:ptCount val="4"/>
                <c:pt idx="0">
                  <c:v>0.19812269527321491</c:v>
                </c:pt>
                <c:pt idx="1">
                  <c:v>0.26952732148843445</c:v>
                </c:pt>
                <c:pt idx="2">
                  <c:v>0.34663090848139455</c:v>
                </c:pt>
                <c:pt idx="3">
                  <c:v>0.18571907475695607</c:v>
                </c:pt>
              </c:numCache>
            </c:numRef>
          </c:val>
          <c:extLst>
            <c:ext xmlns:c16="http://schemas.microsoft.com/office/drawing/2014/chart" uri="{C3380CC4-5D6E-409C-BE32-E72D297353CC}">
              <c16:uniqueId val="{00000000-AF5F-4DED-B4B7-3F30A4DCDE22}"/>
            </c:ext>
          </c:extLst>
        </c:ser>
        <c:ser>
          <c:idx val="1"/>
          <c:order val="1"/>
          <c:tx>
            <c:strRef>
              <c:f>'P3'!$M$67</c:f>
              <c:strCache>
                <c:ptCount val="1"/>
                <c:pt idx="0">
                  <c:v>RJ</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'P3'!$K$68:$K$71</c:f>
              <c:strCache>
                <c:ptCount val="4"/>
                <c:pt idx="0">
                  <c:v>Manhã</c:v>
                </c:pt>
                <c:pt idx="1">
                  <c:v>Tarde</c:v>
                </c:pt>
                <c:pt idx="2">
                  <c:v>Noite</c:v>
                </c:pt>
                <c:pt idx="3">
                  <c:v>Madrugada</c:v>
                </c:pt>
              </c:strCache>
            </c:strRef>
          </c:cat>
          <c:val>
            <c:numRef>
              <c:f>'P3'!$M$68:$M$71</c:f>
              <c:numCache>
                <c:formatCode>0.0%</c:formatCode>
                <c:ptCount val="4"/>
                <c:pt idx="0">
                  <c:v>0.34326710816777045</c:v>
                </c:pt>
                <c:pt idx="1">
                  <c:v>0.2671081677704194</c:v>
                </c:pt>
                <c:pt idx="2">
                  <c:v>0.25</c:v>
                </c:pt>
                <c:pt idx="3">
                  <c:v>0.13962472406181015</c:v>
                </c:pt>
              </c:numCache>
            </c:numRef>
          </c:val>
          <c:extLst>
            <c:ext xmlns:c16="http://schemas.microsoft.com/office/drawing/2014/chart" uri="{C3380CC4-5D6E-409C-BE32-E72D297353CC}">
              <c16:uniqueId val="{00000001-AF5F-4DED-B4B7-3F30A4DCDE22}"/>
            </c:ext>
          </c:extLst>
        </c:ser>
        <c:dLbls>
          <c:showLegendKey val="0"/>
          <c:showVal val="0"/>
          <c:showCatName val="0"/>
          <c:showSerName val="0"/>
          <c:showPercent val="0"/>
          <c:showBubbleSize val="0"/>
        </c:dLbls>
        <c:gapWidth val="219"/>
        <c:overlap val="-27"/>
        <c:axId val="1123135615"/>
        <c:axId val="984754175"/>
      </c:barChart>
      <c:catAx>
        <c:axId val="11231356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84754175"/>
        <c:crosses val="autoZero"/>
        <c:auto val="1"/>
        <c:lblAlgn val="ctr"/>
        <c:lblOffset val="100"/>
        <c:noMultiLvlLbl val="0"/>
      </c:catAx>
      <c:valAx>
        <c:axId val="98475417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231356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22: </a:t>
            </a:r>
            <a:r>
              <a:rPr lang="pt-BR" sz="1200" b="0" i="0" u="none" strike="noStrike" baseline="0">
                <a:effectLst/>
              </a:rPr>
              <a:t>Taxas de registros de Injúria Racial, por UF (2018-2019)</a:t>
            </a:r>
            <a:endParaRPr lang="pt-BR" sz="11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'P4'!$B$6</c:f>
              <c:strCache>
                <c:ptCount val="1"/>
                <c:pt idx="0">
                  <c:v>2018</c:v>
                </c:pt>
              </c:strCache>
            </c:strRef>
          </c:tx>
          <c:spPr>
            <a:solidFill>
              <a:schemeClr val="accent1"/>
            </a:solidFill>
            <a:ln>
              <a:noFill/>
            </a:ln>
            <a:effectLst/>
          </c:spPr>
          <c:invertIfNegative val="0"/>
          <c:cat>
            <c:strRef>
              <c:f>'P4'!$A$7:$A$33</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 </c:v>
                </c:pt>
                <c:pt idx="10">
                  <c:v>Mato Grosso </c:v>
                </c:pt>
                <c:pt idx="11">
                  <c:v>Mato Grosso do Sul</c:v>
                </c:pt>
                <c:pt idx="12">
                  <c:v>Minas Gerais</c:v>
                </c:pt>
                <c:pt idx="13">
                  <c:v>Pará</c:v>
                </c:pt>
                <c:pt idx="14">
                  <c:v>Paraíba</c:v>
                </c:pt>
                <c:pt idx="15">
                  <c:v>Paraná</c:v>
                </c:pt>
                <c:pt idx="16">
                  <c:v>Pernambuco </c:v>
                </c:pt>
                <c:pt idx="17">
                  <c:v>Piauí</c:v>
                </c:pt>
                <c:pt idx="18">
                  <c:v>Rio de Janeiro </c:v>
                </c:pt>
                <c:pt idx="19">
                  <c:v>Rio Grande do Norte</c:v>
                </c:pt>
                <c:pt idx="20">
                  <c:v>Rio Grande do Sul</c:v>
                </c:pt>
                <c:pt idx="21">
                  <c:v>Rondônia</c:v>
                </c:pt>
                <c:pt idx="22">
                  <c:v>Roraima</c:v>
                </c:pt>
                <c:pt idx="23">
                  <c:v>Santa Catarina</c:v>
                </c:pt>
                <c:pt idx="24">
                  <c:v>São Paulo </c:v>
                </c:pt>
                <c:pt idx="25">
                  <c:v>Sergipe</c:v>
                </c:pt>
                <c:pt idx="26">
                  <c:v>Tocantins</c:v>
                </c:pt>
              </c:strCache>
            </c:strRef>
          </c:cat>
          <c:val>
            <c:numRef>
              <c:f>'P4'!$B$7:$B$33</c:f>
              <c:numCache>
                <c:formatCode>General</c:formatCode>
                <c:ptCount val="27"/>
                <c:pt idx="0">
                  <c:v>0</c:v>
                </c:pt>
                <c:pt idx="1">
                  <c:v>0</c:v>
                </c:pt>
                <c:pt idx="2">
                  <c:v>7.5949916455091895</c:v>
                </c:pt>
                <c:pt idx="3">
                  <c:v>1.5438864424959888</c:v>
                </c:pt>
                <c:pt idx="4">
                  <c:v>0.40506009167725054</c:v>
                </c:pt>
                <c:pt idx="5">
                  <c:v>1.1018495757162932</c:v>
                </c:pt>
                <c:pt idx="6">
                  <c:v>0</c:v>
                </c:pt>
                <c:pt idx="7">
                  <c:v>0</c:v>
                </c:pt>
                <c:pt idx="8">
                  <c:v>3.8577342731949167</c:v>
                </c:pt>
                <c:pt idx="9">
                  <c:v>0</c:v>
                </c:pt>
                <c:pt idx="10">
                  <c:v>12.173162215666597</c:v>
                </c:pt>
                <c:pt idx="11">
                  <c:v>10.953328993243506</c:v>
                </c:pt>
                <c:pt idx="12">
                  <c:v>1.4828430778461248</c:v>
                </c:pt>
                <c:pt idx="13">
                  <c:v>0.22317503606332392</c:v>
                </c:pt>
                <c:pt idx="14">
                  <c:v>0</c:v>
                </c:pt>
                <c:pt idx="15">
                  <c:v>10.917322036416275</c:v>
                </c:pt>
                <c:pt idx="16">
                  <c:v>3.9173176399130014</c:v>
                </c:pt>
                <c:pt idx="17">
                  <c:v>0</c:v>
                </c:pt>
                <c:pt idx="18">
                  <c:v>6.2529283285042627</c:v>
                </c:pt>
                <c:pt idx="19">
                  <c:v>31.474471185768362</c:v>
                </c:pt>
                <c:pt idx="20">
                  <c:v>6.4962547237966373</c:v>
                </c:pt>
                <c:pt idx="21">
                  <c:v>0</c:v>
                </c:pt>
                <c:pt idx="22">
                  <c:v>4.8563222377932869</c:v>
                </c:pt>
                <c:pt idx="23">
                  <c:v>15.348751620734893</c:v>
                </c:pt>
                <c:pt idx="24">
                  <c:v>3.9109389819735796</c:v>
                </c:pt>
                <c:pt idx="25">
                  <c:v>0</c:v>
                </c:pt>
                <c:pt idx="26">
                  <c:v>6.1727244026442403</c:v>
                </c:pt>
              </c:numCache>
            </c:numRef>
          </c:val>
          <c:extLst>
            <c:ext xmlns:c16="http://schemas.microsoft.com/office/drawing/2014/chart" uri="{C3380CC4-5D6E-409C-BE32-E72D297353CC}">
              <c16:uniqueId val="{00000000-8949-4542-87ED-E3940EEF5E77}"/>
            </c:ext>
          </c:extLst>
        </c:ser>
        <c:ser>
          <c:idx val="1"/>
          <c:order val="1"/>
          <c:tx>
            <c:strRef>
              <c:f>'P4'!$C$6</c:f>
              <c:strCache>
                <c:ptCount val="1"/>
                <c:pt idx="0">
                  <c:v>2019</c:v>
                </c:pt>
              </c:strCache>
            </c:strRef>
          </c:tx>
          <c:spPr>
            <a:solidFill>
              <a:schemeClr val="accent2"/>
            </a:solidFill>
            <a:ln>
              <a:noFill/>
            </a:ln>
            <a:effectLst/>
          </c:spPr>
          <c:invertIfNegative val="0"/>
          <c:cat>
            <c:strRef>
              <c:f>'P4'!$A$7:$A$33</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 </c:v>
                </c:pt>
                <c:pt idx="10">
                  <c:v>Mato Grosso </c:v>
                </c:pt>
                <c:pt idx="11">
                  <c:v>Mato Grosso do Sul</c:v>
                </c:pt>
                <c:pt idx="12">
                  <c:v>Minas Gerais</c:v>
                </c:pt>
                <c:pt idx="13">
                  <c:v>Pará</c:v>
                </c:pt>
                <c:pt idx="14">
                  <c:v>Paraíba</c:v>
                </c:pt>
                <c:pt idx="15">
                  <c:v>Paraná</c:v>
                </c:pt>
                <c:pt idx="16">
                  <c:v>Pernambuco </c:v>
                </c:pt>
                <c:pt idx="17">
                  <c:v>Piauí</c:v>
                </c:pt>
                <c:pt idx="18">
                  <c:v>Rio de Janeiro </c:v>
                </c:pt>
                <c:pt idx="19">
                  <c:v>Rio Grande do Norte</c:v>
                </c:pt>
                <c:pt idx="20">
                  <c:v>Rio Grande do Sul</c:v>
                </c:pt>
                <c:pt idx="21">
                  <c:v>Rondônia</c:v>
                </c:pt>
                <c:pt idx="22">
                  <c:v>Roraima</c:v>
                </c:pt>
                <c:pt idx="23">
                  <c:v>Santa Catarina</c:v>
                </c:pt>
                <c:pt idx="24">
                  <c:v>São Paulo </c:v>
                </c:pt>
                <c:pt idx="25">
                  <c:v>Sergipe</c:v>
                </c:pt>
                <c:pt idx="26">
                  <c:v>Tocantins</c:v>
                </c:pt>
              </c:strCache>
            </c:strRef>
          </c:cat>
          <c:val>
            <c:numRef>
              <c:f>'P4'!$C$7:$C$33</c:f>
              <c:numCache>
                <c:formatCode>General</c:formatCode>
                <c:ptCount val="27"/>
                <c:pt idx="0">
                  <c:v>0</c:v>
                </c:pt>
                <c:pt idx="1">
                  <c:v>0</c:v>
                </c:pt>
                <c:pt idx="2">
                  <c:v>11.824090638749201</c:v>
                </c:pt>
                <c:pt idx="3">
                  <c:v>1.2063899095617741</c:v>
                </c:pt>
                <c:pt idx="4">
                  <c:v>0.32273107948705121</c:v>
                </c:pt>
                <c:pt idx="5">
                  <c:v>1.4126029146925814</c:v>
                </c:pt>
                <c:pt idx="6">
                  <c:v>0</c:v>
                </c:pt>
                <c:pt idx="7">
                  <c:v>0</c:v>
                </c:pt>
                <c:pt idx="8">
                  <c:v>7.8793403695510369</c:v>
                </c:pt>
                <c:pt idx="9">
                  <c:v>0</c:v>
                </c:pt>
                <c:pt idx="10">
                  <c:v>14.033714204701669</c:v>
                </c:pt>
                <c:pt idx="11">
                  <c:v>12.990349717486882</c:v>
                </c:pt>
                <c:pt idx="12">
                  <c:v>1.535278986882151</c:v>
                </c:pt>
                <c:pt idx="13">
                  <c:v>9.2992276410242408E-2</c:v>
                </c:pt>
                <c:pt idx="14">
                  <c:v>0</c:v>
                </c:pt>
                <c:pt idx="15">
                  <c:v>10.477562579603894</c:v>
                </c:pt>
                <c:pt idx="16">
                  <c:v>3.662209896735098</c:v>
                </c:pt>
                <c:pt idx="17">
                  <c:v>0</c:v>
                </c:pt>
                <c:pt idx="18">
                  <c:v>6.3828765609014759</c:v>
                </c:pt>
                <c:pt idx="19">
                  <c:v>50.330025239153166</c:v>
                </c:pt>
                <c:pt idx="20">
                  <c:v>6.0823192692005499</c:v>
                </c:pt>
                <c:pt idx="21">
                  <c:v>0</c:v>
                </c:pt>
                <c:pt idx="22">
                  <c:v>4.9524482427888232</c:v>
                </c:pt>
                <c:pt idx="23">
                  <c:v>25.039121883299266</c:v>
                </c:pt>
                <c:pt idx="24">
                  <c:v>4.8041064613511484</c:v>
                </c:pt>
                <c:pt idx="25">
                  <c:v>5.8728948934526359</c:v>
                </c:pt>
                <c:pt idx="26">
                  <c:v>8.3923233129840682</c:v>
                </c:pt>
              </c:numCache>
            </c:numRef>
          </c:val>
          <c:extLst>
            <c:ext xmlns:c16="http://schemas.microsoft.com/office/drawing/2014/chart" uri="{C3380CC4-5D6E-409C-BE32-E72D297353CC}">
              <c16:uniqueId val="{00000001-8949-4542-87ED-E3940EEF5E77}"/>
            </c:ext>
          </c:extLst>
        </c:ser>
        <c:dLbls>
          <c:showLegendKey val="0"/>
          <c:showVal val="0"/>
          <c:showCatName val="0"/>
          <c:showSerName val="0"/>
          <c:showPercent val="0"/>
          <c:showBubbleSize val="0"/>
        </c:dLbls>
        <c:gapWidth val="219"/>
        <c:overlap val="-27"/>
        <c:axId val="1369561327"/>
        <c:axId val="1376829871"/>
      </c:barChart>
      <c:catAx>
        <c:axId val="136956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76829871"/>
        <c:crosses val="autoZero"/>
        <c:auto val="1"/>
        <c:lblAlgn val="ctr"/>
        <c:lblOffset val="100"/>
        <c:noMultiLvlLbl val="0"/>
      </c:catAx>
      <c:valAx>
        <c:axId val="13768298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69561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23: </a:t>
            </a:r>
            <a:r>
              <a:rPr lang="pt-BR" sz="1200" b="0" i="0" u="none" strike="noStrike" baseline="0">
                <a:effectLst/>
              </a:rPr>
              <a:t>Taxas de registros de Racismo, por UF (2018-2019)</a:t>
            </a:r>
            <a:endParaRPr lang="pt-BR" sz="11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'P4'!$Q$6</c:f>
              <c:strCache>
                <c:ptCount val="1"/>
                <c:pt idx="0">
                  <c:v>2018</c:v>
                </c:pt>
              </c:strCache>
            </c:strRef>
          </c:tx>
          <c:spPr>
            <a:solidFill>
              <a:schemeClr val="accent1"/>
            </a:solidFill>
            <a:ln>
              <a:noFill/>
            </a:ln>
            <a:effectLst/>
          </c:spPr>
          <c:invertIfNegative val="0"/>
          <c:cat>
            <c:strRef>
              <c:f>'P4'!$P$7:$P$33</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 </c:v>
                </c:pt>
                <c:pt idx="10">
                  <c:v>Mato Grosso </c:v>
                </c:pt>
                <c:pt idx="11">
                  <c:v>Mato Grosso do Sul</c:v>
                </c:pt>
                <c:pt idx="12">
                  <c:v>Minas Gerais</c:v>
                </c:pt>
                <c:pt idx="13">
                  <c:v>Pará</c:v>
                </c:pt>
                <c:pt idx="14">
                  <c:v>Paraíba</c:v>
                </c:pt>
                <c:pt idx="15">
                  <c:v>Paraná</c:v>
                </c:pt>
                <c:pt idx="16">
                  <c:v>Pernambuco </c:v>
                </c:pt>
                <c:pt idx="17">
                  <c:v>Piauí</c:v>
                </c:pt>
                <c:pt idx="18">
                  <c:v>Rio de Janeiro </c:v>
                </c:pt>
                <c:pt idx="19">
                  <c:v>Rio Grande do Norte</c:v>
                </c:pt>
                <c:pt idx="20">
                  <c:v>Rio Grande do Sul</c:v>
                </c:pt>
                <c:pt idx="21">
                  <c:v>Rondônia</c:v>
                </c:pt>
                <c:pt idx="22">
                  <c:v>Roraima</c:v>
                </c:pt>
                <c:pt idx="23">
                  <c:v>Santa Catarina</c:v>
                </c:pt>
                <c:pt idx="24">
                  <c:v>São Paulo </c:v>
                </c:pt>
                <c:pt idx="25">
                  <c:v>Sergipe</c:v>
                </c:pt>
                <c:pt idx="26">
                  <c:v>Tocantins</c:v>
                </c:pt>
              </c:strCache>
            </c:strRef>
          </c:cat>
          <c:val>
            <c:numRef>
              <c:f>'P4'!$Q$7:$Q$33</c:f>
              <c:numCache>
                <c:formatCode>General</c:formatCode>
                <c:ptCount val="27"/>
                <c:pt idx="0">
                  <c:v>0</c:v>
                </c:pt>
                <c:pt idx="1">
                  <c:v>0</c:v>
                </c:pt>
                <c:pt idx="2">
                  <c:v>2.0494421900580355</c:v>
                </c:pt>
                <c:pt idx="3">
                  <c:v>0</c:v>
                </c:pt>
                <c:pt idx="4">
                  <c:v>0.51307611612451742</c:v>
                </c:pt>
                <c:pt idx="5">
                  <c:v>0.27546239392907329</c:v>
                </c:pt>
                <c:pt idx="6">
                  <c:v>0</c:v>
                </c:pt>
                <c:pt idx="7">
                  <c:v>3.2474169189918003</c:v>
                </c:pt>
                <c:pt idx="8">
                  <c:v>0.14448442970767478</c:v>
                </c:pt>
                <c:pt idx="9">
                  <c:v>4.0084974460043314</c:v>
                </c:pt>
                <c:pt idx="10">
                  <c:v>8.0476513931733837</c:v>
                </c:pt>
                <c:pt idx="11">
                  <c:v>0.65501635175542561</c:v>
                </c:pt>
                <c:pt idx="12">
                  <c:v>0.53705534550196188</c:v>
                </c:pt>
                <c:pt idx="13">
                  <c:v>0</c:v>
                </c:pt>
                <c:pt idx="14">
                  <c:v>0.17515343440854186</c:v>
                </c:pt>
                <c:pt idx="15">
                  <c:v>0</c:v>
                </c:pt>
                <c:pt idx="16">
                  <c:v>0.67394712084524766</c:v>
                </c:pt>
                <c:pt idx="17">
                  <c:v>0</c:v>
                </c:pt>
                <c:pt idx="18">
                  <c:v>0.35547868409949673</c:v>
                </c:pt>
                <c:pt idx="19">
                  <c:v>0</c:v>
                </c:pt>
                <c:pt idx="20">
                  <c:v>0</c:v>
                </c:pt>
                <c:pt idx="21">
                  <c:v>0</c:v>
                </c:pt>
                <c:pt idx="22">
                  <c:v>1.0406404795271329</c:v>
                </c:pt>
                <c:pt idx="23">
                  <c:v>3.3637227308792856</c:v>
                </c:pt>
                <c:pt idx="24">
                  <c:v>0.23276784508096543</c:v>
                </c:pt>
                <c:pt idx="25">
                  <c:v>0</c:v>
                </c:pt>
                <c:pt idx="26">
                  <c:v>0</c:v>
                </c:pt>
              </c:numCache>
            </c:numRef>
          </c:val>
          <c:extLst>
            <c:ext xmlns:c16="http://schemas.microsoft.com/office/drawing/2014/chart" uri="{C3380CC4-5D6E-409C-BE32-E72D297353CC}">
              <c16:uniqueId val="{00000000-000B-4A06-8AB2-EF7F8041444E}"/>
            </c:ext>
          </c:extLst>
        </c:ser>
        <c:ser>
          <c:idx val="1"/>
          <c:order val="1"/>
          <c:tx>
            <c:strRef>
              <c:f>'P4'!$R$6</c:f>
              <c:strCache>
                <c:ptCount val="1"/>
                <c:pt idx="0">
                  <c:v>2019</c:v>
                </c:pt>
              </c:strCache>
            </c:strRef>
          </c:tx>
          <c:spPr>
            <a:solidFill>
              <a:schemeClr val="accent2"/>
            </a:solidFill>
            <a:ln>
              <a:noFill/>
            </a:ln>
            <a:effectLst/>
          </c:spPr>
          <c:invertIfNegative val="0"/>
          <c:cat>
            <c:strRef>
              <c:f>'P4'!$P$7:$P$33</c:f>
              <c:strCache>
                <c:ptCount val="27"/>
                <c:pt idx="0">
                  <c:v>Acre</c:v>
                </c:pt>
                <c:pt idx="1">
                  <c:v>Alagoas</c:v>
                </c:pt>
                <c:pt idx="2">
                  <c:v>Amapá</c:v>
                </c:pt>
                <c:pt idx="3">
                  <c:v>Amazonas</c:v>
                </c:pt>
                <c:pt idx="4">
                  <c:v>Bahia</c:v>
                </c:pt>
                <c:pt idx="5">
                  <c:v>Ceará</c:v>
                </c:pt>
                <c:pt idx="6">
                  <c:v>Distrito Federal</c:v>
                </c:pt>
                <c:pt idx="7">
                  <c:v>Espírito Santo</c:v>
                </c:pt>
                <c:pt idx="8">
                  <c:v>Goiás</c:v>
                </c:pt>
                <c:pt idx="9">
                  <c:v>Maranhão </c:v>
                </c:pt>
                <c:pt idx="10">
                  <c:v>Mato Grosso </c:v>
                </c:pt>
                <c:pt idx="11">
                  <c:v>Mato Grosso do Sul</c:v>
                </c:pt>
                <c:pt idx="12">
                  <c:v>Minas Gerais</c:v>
                </c:pt>
                <c:pt idx="13">
                  <c:v>Pará</c:v>
                </c:pt>
                <c:pt idx="14">
                  <c:v>Paraíba</c:v>
                </c:pt>
                <c:pt idx="15">
                  <c:v>Paraná</c:v>
                </c:pt>
                <c:pt idx="16">
                  <c:v>Pernambuco </c:v>
                </c:pt>
                <c:pt idx="17">
                  <c:v>Piauí</c:v>
                </c:pt>
                <c:pt idx="18">
                  <c:v>Rio de Janeiro </c:v>
                </c:pt>
                <c:pt idx="19">
                  <c:v>Rio Grande do Norte</c:v>
                </c:pt>
                <c:pt idx="20">
                  <c:v>Rio Grande do Sul</c:v>
                </c:pt>
                <c:pt idx="21">
                  <c:v>Rondônia</c:v>
                </c:pt>
                <c:pt idx="22">
                  <c:v>Roraima</c:v>
                </c:pt>
                <c:pt idx="23">
                  <c:v>Santa Catarina</c:v>
                </c:pt>
                <c:pt idx="24">
                  <c:v>São Paulo </c:v>
                </c:pt>
                <c:pt idx="25">
                  <c:v>Sergipe</c:v>
                </c:pt>
                <c:pt idx="26">
                  <c:v>Tocantins</c:v>
                </c:pt>
              </c:strCache>
            </c:strRef>
          </c:cat>
          <c:val>
            <c:numRef>
              <c:f>'P4'!$R$7:$R$33</c:f>
              <c:numCache>
                <c:formatCode>General</c:formatCode>
                <c:ptCount val="27"/>
                <c:pt idx="0">
                  <c:v>0</c:v>
                </c:pt>
                <c:pt idx="1">
                  <c:v>0</c:v>
                </c:pt>
                <c:pt idx="2">
                  <c:v>4.611395349112188</c:v>
                </c:pt>
                <c:pt idx="3">
                  <c:v>0</c:v>
                </c:pt>
                <c:pt idx="4">
                  <c:v>0.430308105982735</c:v>
                </c:pt>
                <c:pt idx="5">
                  <c:v>0.32851230574246082</c:v>
                </c:pt>
                <c:pt idx="6">
                  <c:v>0</c:v>
                </c:pt>
                <c:pt idx="7">
                  <c:v>2.6128177372998396</c:v>
                </c:pt>
                <c:pt idx="8">
                  <c:v>0.4</c:v>
                </c:pt>
                <c:pt idx="9">
                  <c:v>2.6430419235917779</c:v>
                </c:pt>
                <c:pt idx="10">
                  <c:v>4.8500975472281835</c:v>
                </c:pt>
                <c:pt idx="11">
                  <c:v>0.6477182684619498</c:v>
                </c:pt>
                <c:pt idx="12">
                  <c:v>0.49128927580228837</c:v>
                </c:pt>
                <c:pt idx="13">
                  <c:v>1.1624034551280301E-2</c:v>
                </c:pt>
                <c:pt idx="14">
                  <c:v>9.9548869411046487E-2</c:v>
                </c:pt>
                <c:pt idx="15">
                  <c:v>0</c:v>
                </c:pt>
                <c:pt idx="16">
                  <c:v>0.48131901499947</c:v>
                </c:pt>
                <c:pt idx="17">
                  <c:v>0</c:v>
                </c:pt>
                <c:pt idx="18">
                  <c:v>0.58500048334940924</c:v>
                </c:pt>
                <c:pt idx="19">
                  <c:v>0.19960916525443181</c:v>
                </c:pt>
                <c:pt idx="20">
                  <c:v>0</c:v>
                </c:pt>
                <c:pt idx="21">
                  <c:v>0</c:v>
                </c:pt>
                <c:pt idx="22">
                  <c:v>0.16508160809296074</c:v>
                </c:pt>
                <c:pt idx="23">
                  <c:v>2.4425007411245105</c:v>
                </c:pt>
                <c:pt idx="24">
                  <c:v>0.35715025369972275</c:v>
                </c:pt>
                <c:pt idx="25">
                  <c:v>1.0875731284171548</c:v>
                </c:pt>
                <c:pt idx="26">
                  <c:v>0</c:v>
                </c:pt>
              </c:numCache>
            </c:numRef>
          </c:val>
          <c:extLst>
            <c:ext xmlns:c16="http://schemas.microsoft.com/office/drawing/2014/chart" uri="{C3380CC4-5D6E-409C-BE32-E72D297353CC}">
              <c16:uniqueId val="{00000001-000B-4A06-8AB2-EF7F8041444E}"/>
            </c:ext>
          </c:extLst>
        </c:ser>
        <c:dLbls>
          <c:showLegendKey val="0"/>
          <c:showVal val="0"/>
          <c:showCatName val="0"/>
          <c:showSerName val="0"/>
          <c:showPercent val="0"/>
          <c:showBubbleSize val="0"/>
        </c:dLbls>
        <c:gapWidth val="219"/>
        <c:overlap val="-27"/>
        <c:axId val="1509288911"/>
        <c:axId val="1376810735"/>
      </c:barChart>
      <c:catAx>
        <c:axId val="15092889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76810735"/>
        <c:crosses val="autoZero"/>
        <c:auto val="1"/>
        <c:lblAlgn val="ctr"/>
        <c:lblOffset val="100"/>
        <c:noMultiLvlLbl val="0"/>
      </c:catAx>
      <c:valAx>
        <c:axId val="137681073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092889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24:</a:t>
            </a:r>
            <a:r>
              <a:rPr lang="en-US" sz="1200" baseline="0"/>
              <a:t> Vítimas de feminicídio (Brasil, 2016-2019)</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'G24'!$A$6</c:f>
              <c:strCache>
                <c:ptCount val="1"/>
                <c:pt idx="0">
                  <c:v>Brasil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'G24'!$B$5:$E$5</c:f>
              <c:numCache>
                <c:formatCode>General</c:formatCode>
                <c:ptCount val="4"/>
                <c:pt idx="0">
                  <c:v>2016</c:v>
                </c:pt>
                <c:pt idx="1">
                  <c:v>2017</c:v>
                </c:pt>
                <c:pt idx="2">
                  <c:v>2018</c:v>
                </c:pt>
                <c:pt idx="3">
                  <c:v>2019</c:v>
                </c:pt>
              </c:numCache>
            </c:numRef>
          </c:cat>
          <c:val>
            <c:numRef>
              <c:f>'G24'!$B$6:$E$6</c:f>
              <c:numCache>
                <c:formatCode>#,##0</c:formatCode>
                <c:ptCount val="4"/>
                <c:pt idx="0">
                  <c:v>929</c:v>
                </c:pt>
                <c:pt idx="1">
                  <c:v>1075</c:v>
                </c:pt>
                <c:pt idx="2">
                  <c:v>1229</c:v>
                </c:pt>
                <c:pt idx="3">
                  <c:v>1326</c:v>
                </c:pt>
              </c:numCache>
            </c:numRef>
          </c:val>
          <c:smooth val="0"/>
          <c:extLst>
            <c:ext xmlns:c16="http://schemas.microsoft.com/office/drawing/2014/chart" uri="{C3380CC4-5D6E-409C-BE32-E72D297353CC}">
              <c16:uniqueId val="{00000000-EF0B-43B9-98E2-F1EDD70AEB79}"/>
            </c:ext>
          </c:extLst>
        </c:ser>
        <c:dLbls>
          <c:showLegendKey val="0"/>
          <c:showVal val="0"/>
          <c:showCatName val="0"/>
          <c:showSerName val="0"/>
          <c:showPercent val="0"/>
          <c:showBubbleSize val="0"/>
        </c:dLbls>
        <c:smooth val="0"/>
        <c:axId val="1229262176"/>
        <c:axId val="1798999232"/>
      </c:lineChart>
      <c:catAx>
        <c:axId val="1229262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98999232"/>
        <c:crosses val="autoZero"/>
        <c:auto val="1"/>
        <c:lblAlgn val="ctr"/>
        <c:lblOffset val="100"/>
        <c:noMultiLvlLbl val="0"/>
      </c:catAx>
      <c:valAx>
        <c:axId val="1798999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29262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25: </a:t>
            </a:r>
            <a:r>
              <a:rPr lang="pt-BR" sz="1200" b="0" i="0" baseline="0">
                <a:effectLst/>
              </a:rPr>
              <a:t>Feminicídio e Homicídio doloso (apenas vítimas do sexo feminino) - Brasil, 2015-2019</a:t>
            </a:r>
            <a:endParaRPr lang="pt-BR" sz="105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'P5'!$B$6</c:f>
              <c:strCache>
                <c:ptCount val="1"/>
                <c:pt idx="0">
                  <c:v>Feminicídio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'P5'!$A$7:$A$11</c:f>
              <c:numCache>
                <c:formatCode>General</c:formatCode>
                <c:ptCount val="5"/>
                <c:pt idx="0">
                  <c:v>2015</c:v>
                </c:pt>
                <c:pt idx="1">
                  <c:v>2016</c:v>
                </c:pt>
                <c:pt idx="2">
                  <c:v>2017</c:v>
                </c:pt>
                <c:pt idx="3">
                  <c:v>2018</c:v>
                </c:pt>
                <c:pt idx="4">
                  <c:v>2019</c:v>
                </c:pt>
              </c:numCache>
            </c:numRef>
          </c:cat>
          <c:val>
            <c:numRef>
              <c:f>'P5'!$B$7:$B$11</c:f>
              <c:numCache>
                <c:formatCode>#,##0</c:formatCode>
                <c:ptCount val="5"/>
                <c:pt idx="0">
                  <c:v>449</c:v>
                </c:pt>
                <c:pt idx="1">
                  <c:v>929</c:v>
                </c:pt>
                <c:pt idx="2">
                  <c:v>1075</c:v>
                </c:pt>
                <c:pt idx="3">
                  <c:v>1229</c:v>
                </c:pt>
                <c:pt idx="4">
                  <c:v>1326</c:v>
                </c:pt>
              </c:numCache>
            </c:numRef>
          </c:val>
          <c:extLst>
            <c:ext xmlns:c16="http://schemas.microsoft.com/office/drawing/2014/chart" uri="{C3380CC4-5D6E-409C-BE32-E72D297353CC}">
              <c16:uniqueId val="{00000000-8FC6-4AC9-BA0D-D4FDA1B30A25}"/>
            </c:ext>
          </c:extLst>
        </c:ser>
        <c:ser>
          <c:idx val="1"/>
          <c:order val="1"/>
          <c:tx>
            <c:strRef>
              <c:f>'P5'!$C$6</c:f>
              <c:strCache>
                <c:ptCount val="1"/>
                <c:pt idx="0">
                  <c:v>Homicídio (vítimas do sexo feminino - exceto Feminicídio)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'P5'!$A$7:$A$11</c:f>
              <c:numCache>
                <c:formatCode>General</c:formatCode>
                <c:ptCount val="5"/>
                <c:pt idx="0">
                  <c:v>2015</c:v>
                </c:pt>
                <c:pt idx="1">
                  <c:v>2016</c:v>
                </c:pt>
                <c:pt idx="2">
                  <c:v>2017</c:v>
                </c:pt>
                <c:pt idx="3">
                  <c:v>2018</c:v>
                </c:pt>
                <c:pt idx="4">
                  <c:v>2019</c:v>
                </c:pt>
              </c:numCache>
            </c:numRef>
          </c:cat>
          <c:val>
            <c:numRef>
              <c:f>'P5'!$C$7:$C$11</c:f>
              <c:numCache>
                <c:formatCode>#,##0</c:formatCode>
                <c:ptCount val="5"/>
                <c:pt idx="0">
                  <c:v>4344</c:v>
                </c:pt>
                <c:pt idx="1">
                  <c:v>3316</c:v>
                </c:pt>
                <c:pt idx="2">
                  <c:v>3481</c:v>
                </c:pt>
                <c:pt idx="3">
                  <c:v>3111</c:v>
                </c:pt>
                <c:pt idx="4">
                  <c:v>2404</c:v>
                </c:pt>
              </c:numCache>
            </c:numRef>
          </c:val>
          <c:extLst>
            <c:ext xmlns:c16="http://schemas.microsoft.com/office/drawing/2014/chart" uri="{C3380CC4-5D6E-409C-BE32-E72D297353CC}">
              <c16:uniqueId val="{00000001-8FC6-4AC9-BA0D-D4FDA1B30A25}"/>
            </c:ext>
          </c:extLst>
        </c:ser>
        <c:dLbls>
          <c:showLegendKey val="0"/>
          <c:showVal val="0"/>
          <c:showCatName val="0"/>
          <c:showSerName val="0"/>
          <c:showPercent val="0"/>
          <c:showBubbleSize val="0"/>
        </c:dLbls>
        <c:gapWidth val="150"/>
        <c:overlap val="100"/>
        <c:axId val="1007475680"/>
        <c:axId val="1007476096"/>
      </c:barChart>
      <c:lineChart>
        <c:grouping val="standard"/>
        <c:varyColors val="0"/>
        <c:ser>
          <c:idx val="2"/>
          <c:order val="2"/>
          <c:tx>
            <c:strRef>
              <c:f>'P5'!$D$6</c:f>
              <c:strCache>
                <c:ptCount val="1"/>
                <c:pt idx="0">
                  <c:v>Proporção</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f>'P5'!$D$7:$D$11</c:f>
              <c:numCache>
                <c:formatCode>0%</c:formatCode>
                <c:ptCount val="5"/>
                <c:pt idx="0">
                  <c:v>9.3678280826204885E-2</c:v>
                </c:pt>
                <c:pt idx="1">
                  <c:v>0.21884570082449942</c:v>
                </c:pt>
                <c:pt idx="2">
                  <c:v>0.23595258999122037</c:v>
                </c:pt>
                <c:pt idx="3">
                  <c:v>0.28317972350230414</c:v>
                </c:pt>
                <c:pt idx="4">
                  <c:v>0.35549597855227882</c:v>
                </c:pt>
              </c:numCache>
            </c:numRef>
          </c:val>
          <c:smooth val="0"/>
          <c:extLst>
            <c:ext xmlns:c16="http://schemas.microsoft.com/office/drawing/2014/chart" uri="{C3380CC4-5D6E-409C-BE32-E72D297353CC}">
              <c16:uniqueId val="{00000002-8FC6-4AC9-BA0D-D4FDA1B30A25}"/>
            </c:ext>
          </c:extLst>
        </c:ser>
        <c:dLbls>
          <c:showLegendKey val="0"/>
          <c:showVal val="0"/>
          <c:showCatName val="0"/>
          <c:showSerName val="0"/>
          <c:showPercent val="0"/>
          <c:showBubbleSize val="0"/>
        </c:dLbls>
        <c:marker val="1"/>
        <c:smooth val="0"/>
        <c:axId val="575112240"/>
        <c:axId val="575114736"/>
      </c:lineChart>
      <c:catAx>
        <c:axId val="1007475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07476096"/>
        <c:crosses val="autoZero"/>
        <c:auto val="1"/>
        <c:lblAlgn val="ctr"/>
        <c:lblOffset val="100"/>
        <c:noMultiLvlLbl val="0"/>
      </c:catAx>
      <c:valAx>
        <c:axId val="1007476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07475680"/>
        <c:crosses val="autoZero"/>
        <c:crossBetween val="between"/>
      </c:valAx>
      <c:valAx>
        <c:axId val="57511473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75112240"/>
        <c:crosses val="max"/>
        <c:crossBetween val="between"/>
      </c:valAx>
      <c:catAx>
        <c:axId val="575112240"/>
        <c:scaling>
          <c:orientation val="minMax"/>
        </c:scaling>
        <c:delete val="1"/>
        <c:axPos val="b"/>
        <c:numFmt formatCode="General" sourceLinked="1"/>
        <c:majorTickMark val="out"/>
        <c:minorTickMark val="none"/>
        <c:tickLblPos val="nextTo"/>
        <c:crossAx val="575114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26: </a:t>
            </a:r>
            <a:r>
              <a:rPr lang="pt-BR" sz="1200"/>
              <a:t>Vítimas</a:t>
            </a:r>
            <a:r>
              <a:rPr lang="pt-BR" sz="1200" baseline="0"/>
              <a:t> de Feminicídio, por raça/cor - Brasil (2019)</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370-48E0-B6B2-0674EF7D0A6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370-48E0-B6B2-0674EF7D0A6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370-48E0-B6B2-0674EF7D0A6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'P5'!$K$9:$K$11</c:f>
              <c:strCache>
                <c:ptCount val="3"/>
                <c:pt idx="0">
                  <c:v>Negra</c:v>
                </c:pt>
                <c:pt idx="1">
                  <c:v>Branca</c:v>
                </c:pt>
                <c:pt idx="2">
                  <c:v>Amarela</c:v>
                </c:pt>
              </c:strCache>
            </c:strRef>
          </c:cat>
          <c:val>
            <c:numRef>
              <c:f>'P5'!$L$9:$L$11</c:f>
              <c:numCache>
                <c:formatCode>0.0%</c:formatCode>
                <c:ptCount val="3"/>
                <c:pt idx="0">
                  <c:v>0.66571834992887624</c:v>
                </c:pt>
                <c:pt idx="1">
                  <c:v>0.33143669985775248</c:v>
                </c:pt>
                <c:pt idx="2">
                  <c:v>2.8449502133712661E-3</c:v>
                </c:pt>
              </c:numCache>
            </c:numRef>
          </c:val>
          <c:extLst>
            <c:ext xmlns:c16="http://schemas.microsoft.com/office/drawing/2014/chart" uri="{C3380CC4-5D6E-409C-BE32-E72D297353CC}">
              <c16:uniqueId val="{00000006-9370-48E0-B6B2-0674EF7D0A6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27: </a:t>
            </a:r>
            <a:r>
              <a:rPr lang="pt-BR" sz="1200"/>
              <a:t>Vítimas de Feminicídio,</a:t>
            </a:r>
            <a:r>
              <a:rPr lang="pt-BR" sz="1200" baseline="0"/>
              <a:t> por faixa etária - Brasil (2019)</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'P5'!$S$7:$S$19</c:f>
              <c:strCache>
                <c:ptCount val="13"/>
                <c:pt idx="0">
                  <c:v>0 a 4</c:v>
                </c:pt>
                <c:pt idx="1">
                  <c:v>5 a 9</c:v>
                </c:pt>
                <c:pt idx="2">
                  <c:v>10 a 14</c:v>
                </c:pt>
                <c:pt idx="3">
                  <c:v>15 a 19</c:v>
                </c:pt>
                <c:pt idx="4">
                  <c:v>20 a 24</c:v>
                </c:pt>
                <c:pt idx="5">
                  <c:v>25 a 29</c:v>
                </c:pt>
                <c:pt idx="6">
                  <c:v>30 a 34</c:v>
                </c:pt>
                <c:pt idx="7">
                  <c:v>35 a 39</c:v>
                </c:pt>
                <c:pt idx="8">
                  <c:v>40 a 44</c:v>
                </c:pt>
                <c:pt idx="9">
                  <c:v>45 a 49</c:v>
                </c:pt>
                <c:pt idx="10">
                  <c:v>50 a 54</c:v>
                </c:pt>
                <c:pt idx="11">
                  <c:v>55 a 59</c:v>
                </c:pt>
                <c:pt idx="12">
                  <c:v>60 ou mais</c:v>
                </c:pt>
              </c:strCache>
            </c:strRef>
          </c:cat>
          <c:val>
            <c:numRef>
              <c:f>'P5'!$T$7:$T$19</c:f>
              <c:numCache>
                <c:formatCode>0.0%</c:formatCode>
                <c:ptCount val="13"/>
                <c:pt idx="0">
                  <c:v>5.6497175141242938E-3</c:v>
                </c:pt>
                <c:pt idx="1">
                  <c:v>2.2598870056497176E-3</c:v>
                </c:pt>
                <c:pt idx="2">
                  <c:v>1.4689265536723164E-2</c:v>
                </c:pt>
                <c:pt idx="3">
                  <c:v>7.0056497175141244E-2</c:v>
                </c:pt>
                <c:pt idx="4">
                  <c:v>0.13107344632768361</c:v>
                </c:pt>
                <c:pt idx="5">
                  <c:v>0.14689265536723164</c:v>
                </c:pt>
                <c:pt idx="6">
                  <c:v>0.13559322033898305</c:v>
                </c:pt>
                <c:pt idx="7">
                  <c:v>0.1480225988700565</c:v>
                </c:pt>
                <c:pt idx="8">
                  <c:v>0.12994350282485875</c:v>
                </c:pt>
                <c:pt idx="9">
                  <c:v>8.1355932203389825E-2</c:v>
                </c:pt>
                <c:pt idx="10">
                  <c:v>4.2937853107344631E-2</c:v>
                </c:pt>
                <c:pt idx="11">
                  <c:v>3.84180790960452E-2</c:v>
                </c:pt>
                <c:pt idx="12">
                  <c:v>5.3107344632768359E-2</c:v>
                </c:pt>
              </c:numCache>
            </c:numRef>
          </c:val>
          <c:extLst>
            <c:ext xmlns:c16="http://schemas.microsoft.com/office/drawing/2014/chart" uri="{C3380CC4-5D6E-409C-BE32-E72D297353CC}">
              <c16:uniqueId val="{00000000-4C60-4239-9C22-6D17FCFB78F9}"/>
            </c:ext>
          </c:extLst>
        </c:ser>
        <c:dLbls>
          <c:showLegendKey val="0"/>
          <c:showVal val="0"/>
          <c:showCatName val="0"/>
          <c:showSerName val="0"/>
          <c:showPercent val="0"/>
          <c:showBubbleSize val="0"/>
        </c:dLbls>
        <c:gapWidth val="219"/>
        <c:overlap val="-27"/>
        <c:axId val="1228599615"/>
        <c:axId val="1228600447"/>
      </c:barChart>
      <c:catAx>
        <c:axId val="122859961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pt-BR"/>
                  <a:t>Faixa</a:t>
                </a:r>
                <a:r>
                  <a:rPr lang="pt-BR" baseline="0"/>
                  <a:t> etária</a:t>
                </a:r>
                <a:endParaRPr lang="pt-B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28600447"/>
        <c:crosses val="autoZero"/>
        <c:auto val="1"/>
        <c:lblAlgn val="ctr"/>
        <c:lblOffset val="100"/>
        <c:noMultiLvlLbl val="0"/>
      </c:catAx>
      <c:valAx>
        <c:axId val="122860044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2859961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28: </a:t>
            </a:r>
            <a:r>
              <a:rPr lang="pt-BR" sz="1200"/>
              <a:t>Feminicídios, por instrumento empregado</a:t>
            </a:r>
            <a:r>
              <a:rPr lang="pt-BR" sz="1200" baseline="0"/>
              <a:t> - Brasil (2019) </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546-4A30-A0F5-81F4B09C8E7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546-4A30-A0F5-81F4B09C8E7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546-4A30-A0F5-81F4B09C8E7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'P5'!$B$36:$B$38</c:f>
              <c:strCache>
                <c:ptCount val="3"/>
                <c:pt idx="0">
                  <c:v>Arma branca</c:v>
                </c:pt>
                <c:pt idx="1">
                  <c:v>Arma de fogo</c:v>
                </c:pt>
                <c:pt idx="2">
                  <c:v>Outros</c:v>
                </c:pt>
              </c:strCache>
            </c:strRef>
          </c:cat>
          <c:val>
            <c:numRef>
              <c:f>'P5'!$C$36:$C$38</c:f>
              <c:numCache>
                <c:formatCode>0.0%</c:formatCode>
                <c:ptCount val="3"/>
                <c:pt idx="0">
                  <c:v>0.5357142857142857</c:v>
                </c:pt>
                <c:pt idx="1">
                  <c:v>0.26934523809523808</c:v>
                </c:pt>
                <c:pt idx="2">
                  <c:v>0.19494047619047619</c:v>
                </c:pt>
              </c:numCache>
            </c:numRef>
          </c:val>
          <c:extLst>
            <c:ext xmlns:c16="http://schemas.microsoft.com/office/drawing/2014/chart" uri="{C3380CC4-5D6E-409C-BE32-E72D297353CC}">
              <c16:uniqueId val="{00000006-1546-4A30-A0F5-81F4B09C8E75}"/>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29:</a:t>
            </a:r>
            <a:r>
              <a:rPr lang="pt-BR" sz="1200" b="1" baseline="0"/>
              <a:t> </a:t>
            </a:r>
            <a:r>
              <a:rPr lang="pt-BR" sz="1200"/>
              <a:t>Feminicídios, por tipo de local do crime - Brasil (2019)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0AE-4F3E-8299-BE1344CB2E9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0AE-4F3E-8299-BE1344CB2E9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0AE-4F3E-8299-BE1344CB2E9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'P5'!$K$36:$K$38</c:f>
              <c:strCache>
                <c:ptCount val="3"/>
                <c:pt idx="0">
                  <c:v>Residência</c:v>
                </c:pt>
                <c:pt idx="1">
                  <c:v>Via pública</c:v>
                </c:pt>
                <c:pt idx="2">
                  <c:v>Outros</c:v>
                </c:pt>
              </c:strCache>
            </c:strRef>
          </c:cat>
          <c:val>
            <c:numRef>
              <c:f>'P5'!$L$36:$L$38</c:f>
              <c:numCache>
                <c:formatCode>0.0%</c:formatCode>
                <c:ptCount val="3"/>
                <c:pt idx="0">
                  <c:v>0.58898305084745761</c:v>
                </c:pt>
                <c:pt idx="1">
                  <c:v>0.25423728813559321</c:v>
                </c:pt>
                <c:pt idx="2">
                  <c:v>0.15677966101694915</c:v>
                </c:pt>
              </c:numCache>
            </c:numRef>
          </c:val>
          <c:extLst>
            <c:ext xmlns:c16="http://schemas.microsoft.com/office/drawing/2014/chart" uri="{C3380CC4-5D6E-409C-BE32-E72D297353CC}">
              <c16:uniqueId val="{00000006-D0AE-4F3E-8299-BE1344CB2E93}"/>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3: </a:t>
            </a:r>
            <a:r>
              <a:rPr lang="pt-BR" sz="1200" b="0" i="0" baseline="0">
                <a:effectLst/>
              </a:rPr>
              <a:t>Mortes Violentas Intencionais, por instrumento empregado - Brasil (2019)</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FF8-40E4-8C02-3D405A02F94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FF8-40E4-8C02-3D405A02F94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FF8-40E4-8C02-3D405A02F94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'P1'!$U$8:$U$10</c:f>
              <c:strCache>
                <c:ptCount val="3"/>
                <c:pt idx="0">
                  <c:v>Arma de fogo</c:v>
                </c:pt>
                <c:pt idx="1">
                  <c:v>Arma branca</c:v>
                </c:pt>
                <c:pt idx="2">
                  <c:v>Outros</c:v>
                </c:pt>
              </c:strCache>
            </c:strRef>
          </c:cat>
          <c:val>
            <c:numRef>
              <c:f>'P1'!$V$8:$V$10</c:f>
              <c:numCache>
                <c:formatCode>0.0%</c:formatCode>
                <c:ptCount val="3"/>
                <c:pt idx="0">
                  <c:v>0.72527197251646147</c:v>
                </c:pt>
                <c:pt idx="1">
                  <c:v>0.19299312911537361</c:v>
                </c:pt>
                <c:pt idx="2">
                  <c:v>8.1734898368164902E-2</c:v>
                </c:pt>
              </c:numCache>
            </c:numRef>
          </c:val>
          <c:extLst>
            <c:ext xmlns:c16="http://schemas.microsoft.com/office/drawing/2014/chart" uri="{C3380CC4-5D6E-409C-BE32-E72D297353CC}">
              <c16:uniqueId val="{00000007-9A0D-42DE-A2CB-7E80272AA70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30: </a:t>
            </a:r>
            <a:r>
              <a:rPr lang="pt-BR" sz="1200"/>
              <a:t>Feminicídios, por relação entre vítima e autor - Brasil (2019)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BE-4840-9B5A-CECAAFC7703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7BE-4840-9B5A-CECAAFC7703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7BE-4840-9B5A-CECAAFC7703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7BE-4840-9B5A-CECAAFC7703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'P5'!$S$36:$S$39</c:f>
              <c:strCache>
                <c:ptCount val="4"/>
                <c:pt idx="0">
                  <c:v>Companheiro/ Ex-companheiro</c:v>
                </c:pt>
                <c:pt idx="1">
                  <c:v>Parente</c:v>
                </c:pt>
                <c:pt idx="2">
                  <c:v>Conhecido/ outro vínculo</c:v>
                </c:pt>
                <c:pt idx="3">
                  <c:v>Desconhecido/ sem vínculo</c:v>
                </c:pt>
              </c:strCache>
            </c:strRef>
          </c:cat>
          <c:val>
            <c:numRef>
              <c:f>'P5'!$T$36:$T$39</c:f>
              <c:numCache>
                <c:formatCode>0.0%</c:formatCode>
                <c:ptCount val="4"/>
                <c:pt idx="0">
                  <c:v>0.89867841409691629</c:v>
                </c:pt>
                <c:pt idx="1">
                  <c:v>4.405286343612335E-2</c:v>
                </c:pt>
                <c:pt idx="2">
                  <c:v>3.0837004405286344E-2</c:v>
                </c:pt>
                <c:pt idx="3">
                  <c:v>2.643171806167401E-2</c:v>
                </c:pt>
              </c:numCache>
            </c:numRef>
          </c:val>
          <c:extLst>
            <c:ext xmlns:c16="http://schemas.microsoft.com/office/drawing/2014/chart" uri="{C3380CC4-5D6E-409C-BE32-E72D297353CC}">
              <c16:uniqueId val="{00000008-27BE-4840-9B5A-CECAAFC7703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7091816991626707"/>
          <c:y val="0.34944853967722111"/>
          <c:w val="0.28801405057006607"/>
          <c:h val="0.393620371921594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200" b="0" i="0">
                <a:solidFill>
                  <a:srgbClr val="757575"/>
                </a:solidFill>
                <a:latin typeface="+mn-lt"/>
              </a:defRPr>
            </a:pPr>
            <a:r>
              <a:rPr lang="pt-BR" sz="1200" b="0" i="0">
                <a:solidFill>
                  <a:srgbClr val="757575"/>
                </a:solidFill>
                <a:latin typeface="+mn-lt"/>
              </a:rPr>
              <a:t>Vítimas de estupro, por raça/cor, em % (Brasil - 2017 e 2018)</a:t>
            </a:r>
          </a:p>
        </c:rich>
      </c:tx>
      <c:overlay val="0"/>
    </c:title>
    <c:autoTitleDeleted val="0"/>
    <c:plotArea>
      <c:layout/>
      <c:barChart>
        <c:barDir val="col"/>
        <c:grouping val="clustered"/>
        <c:varyColors val="1"/>
        <c:ser>
          <c:idx val="0"/>
          <c:order val="0"/>
          <c:tx>
            <c:v>%</c:v>
          </c:tx>
          <c:spPr>
            <a:solidFill>
              <a:srgbClr val="4472C4"/>
            </a:solidFill>
          </c:spPr>
          <c:invertIfNegative val="1"/>
          <c:dLbls>
            <c:spPr>
              <a:noFill/>
              <a:ln>
                <a:noFill/>
              </a:ln>
              <a:effectLst/>
            </c:spPr>
            <c:txPr>
              <a:bodyPr/>
              <a:lstStyle/>
              <a:p>
                <a:pPr lvl="0">
                  <a:defRPr sz="900" b="0" i="0">
                    <a:latin typeface="+mn-lt"/>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'G31'!$G$6:$G$8</c:f>
              <c:numCache>
                <c:formatCode>General</c:formatCode>
                <c:ptCount val="3"/>
              </c:numCache>
            </c:numRef>
          </c:cat>
          <c:val>
            <c:numRef>
              <c:f>'G31'!$H$6:$H$8</c:f>
              <c:numCache>
                <c:formatCode>0.0</c:formatCode>
                <c:ptCount val="3"/>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61C1-47E4-909C-FA01070379E4}"/>
            </c:ext>
          </c:extLst>
        </c:ser>
        <c:dLbls>
          <c:showLegendKey val="0"/>
          <c:showVal val="0"/>
          <c:showCatName val="0"/>
          <c:showSerName val="0"/>
          <c:showPercent val="0"/>
          <c:showBubbleSize val="0"/>
        </c:dLbls>
        <c:gapWidth val="150"/>
        <c:axId val="315728747"/>
        <c:axId val="646998172"/>
      </c:barChart>
      <c:catAx>
        <c:axId val="315728747"/>
        <c:scaling>
          <c:orientation val="minMax"/>
        </c:scaling>
        <c:delete val="0"/>
        <c:axPos val="b"/>
        <c:title>
          <c:tx>
            <c:rich>
              <a:bodyPr/>
              <a:lstStyle/>
              <a:p>
                <a:pPr lvl="0">
                  <a:defRPr b="0">
                    <a:solidFill>
                      <a:srgbClr val="000000"/>
                    </a:solidFill>
                    <a:latin typeface="+mn-lt"/>
                  </a:defRPr>
                </a:pPr>
                <a:endParaRPr lang="pt-BR"/>
              </a:p>
            </c:rich>
          </c:tx>
          <c:overlay val="0"/>
        </c:title>
        <c:numFmt formatCode="General" sourceLinked="1"/>
        <c:majorTickMark val="none"/>
        <c:minorTickMark val="none"/>
        <c:tickLblPos val="nextTo"/>
        <c:txPr>
          <a:bodyPr/>
          <a:lstStyle/>
          <a:p>
            <a:pPr lvl="0">
              <a:defRPr sz="900" b="0" i="0">
                <a:solidFill>
                  <a:srgbClr val="000000"/>
                </a:solidFill>
                <a:latin typeface="+mn-lt"/>
              </a:defRPr>
            </a:pPr>
            <a:endParaRPr lang="pt-BR"/>
          </a:p>
        </c:txPr>
        <c:crossAx val="646998172"/>
        <c:crosses val="autoZero"/>
        <c:auto val="1"/>
        <c:lblAlgn val="ctr"/>
        <c:lblOffset val="100"/>
        <c:noMultiLvlLbl val="1"/>
      </c:catAx>
      <c:valAx>
        <c:axId val="64699817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pt-BR"/>
              </a:p>
            </c:rich>
          </c:tx>
          <c:overlay val="0"/>
        </c:title>
        <c:numFmt formatCode="0.0" sourceLinked="1"/>
        <c:majorTickMark val="none"/>
        <c:minorTickMark val="none"/>
        <c:tickLblPos val="nextTo"/>
        <c:spPr>
          <a:ln/>
        </c:spPr>
        <c:txPr>
          <a:bodyPr/>
          <a:lstStyle/>
          <a:p>
            <a:pPr lvl="0">
              <a:defRPr sz="900" b="0" i="0">
                <a:solidFill>
                  <a:srgbClr val="000000"/>
                </a:solidFill>
                <a:latin typeface="+mn-lt"/>
              </a:defRPr>
            </a:pPr>
            <a:endParaRPr lang="pt-BR"/>
          </a:p>
        </c:txPr>
        <c:crossAx val="315728747"/>
        <c:crosses val="autoZero"/>
        <c:crossBetween val="between"/>
      </c:valAx>
    </c:plotArea>
    <c:plotVisOnly val="1"/>
    <c:dispBlanksAs val="zero"/>
    <c:showDLblsOverMax val="1"/>
  </c:chart>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a:t>Gráfico 3: Evolução do número de estupros e estupros de vulnerável</a:t>
            </a:r>
          </a:p>
          <a:p>
            <a:pPr>
              <a:defRPr/>
            </a:pPr>
            <a:r>
              <a:rPr lang="pt-BR" sz="1200"/>
              <a:t>Brasil - 2011-2019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'G31'!$A$6:$A$14</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'G31'!$B$6:$B$14</c:f>
              <c:numCache>
                <c:formatCode>#,##0</c:formatCode>
                <c:ptCount val="9"/>
                <c:pt idx="0">
                  <c:v>43869</c:v>
                </c:pt>
                <c:pt idx="1">
                  <c:v>50224</c:v>
                </c:pt>
                <c:pt idx="2">
                  <c:v>51090</c:v>
                </c:pt>
                <c:pt idx="3">
                  <c:v>50438</c:v>
                </c:pt>
                <c:pt idx="4">
                  <c:v>47461</c:v>
                </c:pt>
                <c:pt idx="5">
                  <c:v>55070</c:v>
                </c:pt>
                <c:pt idx="6">
                  <c:v>63157</c:v>
                </c:pt>
                <c:pt idx="7">
                  <c:v>66893</c:v>
                </c:pt>
                <c:pt idx="8">
                  <c:v>66120</c:v>
                </c:pt>
              </c:numCache>
            </c:numRef>
          </c:val>
          <c:smooth val="0"/>
          <c:extLst>
            <c:ext xmlns:c16="http://schemas.microsoft.com/office/drawing/2014/chart" uri="{C3380CC4-5D6E-409C-BE32-E72D297353CC}">
              <c16:uniqueId val="{00000002-8E69-4FDD-84F5-27D86958FF42}"/>
            </c:ext>
          </c:extLst>
        </c:ser>
        <c:dLbls>
          <c:showLegendKey val="0"/>
          <c:showVal val="0"/>
          <c:showCatName val="0"/>
          <c:showSerName val="0"/>
          <c:showPercent val="0"/>
          <c:showBubbleSize val="0"/>
        </c:dLbls>
        <c:smooth val="0"/>
        <c:axId val="898825248"/>
        <c:axId val="1729671616"/>
      </c:lineChart>
      <c:catAx>
        <c:axId val="898825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729671616"/>
        <c:crosses val="autoZero"/>
        <c:auto val="1"/>
        <c:lblAlgn val="ctr"/>
        <c:lblOffset val="100"/>
        <c:noMultiLvlLbl val="0"/>
      </c:catAx>
      <c:valAx>
        <c:axId val="17296716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988252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32: </a:t>
            </a:r>
            <a:r>
              <a:rPr lang="pt-BR" sz="1200"/>
              <a:t>Distribuição dos crimes</a:t>
            </a:r>
            <a:r>
              <a:rPr lang="pt-BR" sz="1200" baseline="0"/>
              <a:t> de estupro e estupro de vulnerável - Brasil (2019)</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873-4587-8975-FB731454C76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873-4587-8975-FB731454C76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'P6'!$A$8:$A$9</c:f>
              <c:strCache>
                <c:ptCount val="2"/>
                <c:pt idx="0">
                  <c:v>Estupro</c:v>
                </c:pt>
                <c:pt idx="1">
                  <c:v>Estupro de vulnerável</c:v>
                </c:pt>
              </c:strCache>
            </c:strRef>
          </c:cat>
          <c:val>
            <c:numRef>
              <c:f>'P6'!$B$8:$B$9</c:f>
              <c:numCache>
                <c:formatCode>0.0%</c:formatCode>
                <c:ptCount val="2"/>
                <c:pt idx="0">
                  <c:v>0.2947823956887401</c:v>
                </c:pt>
                <c:pt idx="1">
                  <c:v>0.7052176043112599</c:v>
                </c:pt>
              </c:numCache>
            </c:numRef>
          </c:val>
          <c:extLst>
            <c:ext xmlns:c16="http://schemas.microsoft.com/office/drawing/2014/chart" uri="{C3380CC4-5D6E-409C-BE32-E72D297353CC}">
              <c16:uniqueId val="{00000004-0873-4587-8975-FB731454C76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33: </a:t>
            </a:r>
            <a:r>
              <a:rPr lang="en-US" sz="1200"/>
              <a:t>Vítimas de estupro e estupro</a:t>
            </a:r>
            <a:r>
              <a:rPr lang="en-US" sz="1200" baseline="0"/>
              <a:t> de vulnerável, por faixa etária - Brasil (2019)</a:t>
            </a:r>
            <a:endParaRPr lang="en-US" sz="12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'P6'!$I$7:$I$20</c:f>
              <c:strCache>
                <c:ptCount val="14"/>
                <c:pt idx="0">
                  <c:v>0 a 4</c:v>
                </c:pt>
                <c:pt idx="1">
                  <c:v>5 a 9</c:v>
                </c:pt>
                <c:pt idx="2">
                  <c:v>10 a 13</c:v>
                </c:pt>
                <c:pt idx="3">
                  <c:v>14 a 17</c:v>
                </c:pt>
                <c:pt idx="4">
                  <c:v>18 a 21</c:v>
                </c:pt>
                <c:pt idx="5">
                  <c:v>22 a 24</c:v>
                </c:pt>
                <c:pt idx="6">
                  <c:v>25 a 29 </c:v>
                </c:pt>
                <c:pt idx="7">
                  <c:v>30 a 34</c:v>
                </c:pt>
                <c:pt idx="8">
                  <c:v>35 a 39</c:v>
                </c:pt>
                <c:pt idx="9">
                  <c:v>40 a 44</c:v>
                </c:pt>
                <c:pt idx="10">
                  <c:v>45 a 49</c:v>
                </c:pt>
                <c:pt idx="11">
                  <c:v>50 a 54</c:v>
                </c:pt>
                <c:pt idx="12">
                  <c:v>55 a 59</c:v>
                </c:pt>
                <c:pt idx="13">
                  <c:v>60 ou mais</c:v>
                </c:pt>
              </c:strCache>
            </c:strRef>
          </c:cat>
          <c:val>
            <c:numRef>
              <c:f>'P6'!$J$7:$J$20</c:f>
              <c:numCache>
                <c:formatCode>0.0%</c:formatCode>
                <c:ptCount val="14"/>
                <c:pt idx="0">
                  <c:v>0.1104199066874028</c:v>
                </c:pt>
                <c:pt idx="1">
                  <c:v>0.18865168009802535</c:v>
                </c:pt>
                <c:pt idx="2">
                  <c:v>0.28872708421697535</c:v>
                </c:pt>
                <c:pt idx="3">
                  <c:v>0.16793911117394789</c:v>
                </c:pt>
                <c:pt idx="4">
                  <c:v>6.6119986804279191E-2</c:v>
                </c:pt>
                <c:pt idx="5">
                  <c:v>3.1646166171827139E-2</c:v>
                </c:pt>
                <c:pt idx="6">
                  <c:v>3.5793392714077006E-2</c:v>
                </c:pt>
                <c:pt idx="7">
                  <c:v>2.8488618690795983E-2</c:v>
                </c:pt>
                <c:pt idx="8">
                  <c:v>2.6768462227249164E-2</c:v>
                </c:pt>
                <c:pt idx="9">
                  <c:v>1.8167679909515056E-2</c:v>
                </c:pt>
                <c:pt idx="10">
                  <c:v>1.3572741410999576E-2</c:v>
                </c:pt>
                <c:pt idx="11">
                  <c:v>8.5065271690466099E-3</c:v>
                </c:pt>
                <c:pt idx="12">
                  <c:v>5.7731278571091947E-3</c:v>
                </c:pt>
                <c:pt idx="13">
                  <c:v>9.4255148687497053E-3</c:v>
                </c:pt>
              </c:numCache>
            </c:numRef>
          </c:val>
          <c:extLst>
            <c:ext xmlns:c16="http://schemas.microsoft.com/office/drawing/2014/chart" uri="{C3380CC4-5D6E-409C-BE32-E72D297353CC}">
              <c16:uniqueId val="{00000000-650F-425C-B308-6C0B55257EBA}"/>
            </c:ext>
          </c:extLst>
        </c:ser>
        <c:dLbls>
          <c:showLegendKey val="0"/>
          <c:showVal val="0"/>
          <c:showCatName val="0"/>
          <c:showSerName val="0"/>
          <c:showPercent val="0"/>
          <c:showBubbleSize val="0"/>
        </c:dLbls>
        <c:gapWidth val="219"/>
        <c:overlap val="-27"/>
        <c:axId val="1228291327"/>
        <c:axId val="1194293871"/>
      </c:barChart>
      <c:catAx>
        <c:axId val="12282913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94293871"/>
        <c:crosses val="autoZero"/>
        <c:auto val="1"/>
        <c:lblAlgn val="ctr"/>
        <c:lblOffset val="100"/>
        <c:noMultiLvlLbl val="0"/>
      </c:catAx>
      <c:valAx>
        <c:axId val="119429387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282913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34: </a:t>
            </a:r>
            <a:r>
              <a:rPr lang="pt-BR" sz="1200"/>
              <a:t>Vítimas de estupro e estupro de vulnerável, por sexo - Brasil (2019)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7F1-4050-8068-94D015D760F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7F1-4050-8068-94D015D760F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'P6'!$S$7:$S$8</c:f>
              <c:strCache>
                <c:ptCount val="2"/>
                <c:pt idx="0">
                  <c:v>Feminino</c:v>
                </c:pt>
                <c:pt idx="1">
                  <c:v>Masculino</c:v>
                </c:pt>
              </c:strCache>
            </c:strRef>
          </c:cat>
          <c:val>
            <c:numRef>
              <c:f>'P6'!$T$7:$T$8</c:f>
              <c:numCache>
                <c:formatCode>0.0%</c:formatCode>
                <c:ptCount val="2"/>
                <c:pt idx="0">
                  <c:v>0.85688446755595749</c:v>
                </c:pt>
                <c:pt idx="1">
                  <c:v>0.14311553244404251</c:v>
                </c:pt>
              </c:numCache>
            </c:numRef>
          </c:val>
          <c:extLst>
            <c:ext xmlns:c16="http://schemas.microsoft.com/office/drawing/2014/chart" uri="{C3380CC4-5D6E-409C-BE32-E72D297353CC}">
              <c16:uniqueId val="{00000004-07F1-4050-8068-94D015D760F6}"/>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36: </a:t>
            </a:r>
            <a:r>
              <a:rPr lang="pt-BR" sz="1200"/>
              <a:t>Vítimas de</a:t>
            </a:r>
            <a:r>
              <a:rPr lang="pt-BR" sz="1200" baseline="0"/>
              <a:t> estupro e estupro de vulnerável do gênero masculino, por idade - Brasil (2019)</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Pt>
            <c:idx val="4"/>
            <c:invertIfNegative val="0"/>
            <c:bubble3D val="0"/>
            <c:spPr>
              <a:solidFill>
                <a:schemeClr val="accent2"/>
              </a:solidFill>
              <a:ln>
                <a:noFill/>
              </a:ln>
              <a:effectLst/>
            </c:spPr>
            <c:extLst>
              <c:ext xmlns:c16="http://schemas.microsoft.com/office/drawing/2014/chart" uri="{C3380CC4-5D6E-409C-BE32-E72D297353CC}">
                <c16:uniqueId val="{00000001-4CF6-46A0-88FC-0F5629FE6E74}"/>
              </c:ext>
            </c:extLst>
          </c:dPt>
          <c:dLbls>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F6-46A0-88FC-0F5629FE6E7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G.estupro!$A$2:$A$93</c:f>
              <c:numCache>
                <c:formatCode>General</c:formatCode>
                <c:ptCount val="9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numCache>
            </c:numRef>
          </c:cat>
          <c:val>
            <c:numRef>
              <c:f>G.estupro!$B$2:$B$93</c:f>
              <c:numCache>
                <c:formatCode>0%</c:formatCode>
                <c:ptCount val="92"/>
                <c:pt idx="0">
                  <c:v>4.407051282051282E-3</c:v>
                </c:pt>
                <c:pt idx="1">
                  <c:v>1.0016025641025642E-2</c:v>
                </c:pt>
                <c:pt idx="2">
                  <c:v>2.8245192307692308E-2</c:v>
                </c:pt>
                <c:pt idx="3">
                  <c:v>6.7307692307692304E-2</c:v>
                </c:pt>
                <c:pt idx="4">
                  <c:v>8.0328525641025647E-2</c:v>
                </c:pt>
                <c:pt idx="5">
                  <c:v>7.8325320512820512E-2</c:v>
                </c:pt>
                <c:pt idx="6">
                  <c:v>7.1915064102564097E-2</c:v>
                </c:pt>
                <c:pt idx="7">
                  <c:v>6.6105769230769232E-2</c:v>
                </c:pt>
                <c:pt idx="8">
                  <c:v>6.6506410256410256E-2</c:v>
                </c:pt>
                <c:pt idx="9">
                  <c:v>6.0697115384615384E-2</c:v>
                </c:pt>
                <c:pt idx="10">
                  <c:v>5.248397435897436E-2</c:v>
                </c:pt>
                <c:pt idx="11">
                  <c:v>5.4487179487179488E-2</c:v>
                </c:pt>
                <c:pt idx="12">
                  <c:v>5.248397435897436E-2</c:v>
                </c:pt>
                <c:pt idx="13">
                  <c:v>5.7692307692307696E-2</c:v>
                </c:pt>
                <c:pt idx="14">
                  <c:v>3.8461538461538464E-2</c:v>
                </c:pt>
                <c:pt idx="15">
                  <c:v>2.7243589743589744E-2</c:v>
                </c:pt>
                <c:pt idx="16">
                  <c:v>2.0432692307692308E-2</c:v>
                </c:pt>
                <c:pt idx="17">
                  <c:v>1.8629807692307692E-2</c:v>
                </c:pt>
                <c:pt idx="18">
                  <c:v>1.2219551282051282E-2</c:v>
                </c:pt>
                <c:pt idx="19">
                  <c:v>1.141826923076923E-2</c:v>
                </c:pt>
                <c:pt idx="20">
                  <c:v>8.0128205128205121E-3</c:v>
                </c:pt>
                <c:pt idx="21">
                  <c:v>9.21474358974359E-3</c:v>
                </c:pt>
                <c:pt idx="22">
                  <c:v>4.607371794871795E-3</c:v>
                </c:pt>
                <c:pt idx="23">
                  <c:v>7.8125E-3</c:v>
                </c:pt>
                <c:pt idx="24">
                  <c:v>5.608974358974359E-3</c:v>
                </c:pt>
                <c:pt idx="25">
                  <c:v>4.0064102564102561E-3</c:v>
                </c:pt>
                <c:pt idx="26">
                  <c:v>2.203525641025641E-3</c:v>
                </c:pt>
                <c:pt idx="27">
                  <c:v>5.208333333333333E-3</c:v>
                </c:pt>
                <c:pt idx="28">
                  <c:v>2.403846153846154E-3</c:v>
                </c:pt>
                <c:pt idx="29">
                  <c:v>2.6041666666666665E-3</c:v>
                </c:pt>
                <c:pt idx="30">
                  <c:v>4.0064102564102561E-3</c:v>
                </c:pt>
                <c:pt idx="31">
                  <c:v>2.403846153846154E-3</c:v>
                </c:pt>
                <c:pt idx="32">
                  <c:v>2.203525641025641E-3</c:v>
                </c:pt>
                <c:pt idx="33">
                  <c:v>4.0064102564102561E-3</c:v>
                </c:pt>
                <c:pt idx="34">
                  <c:v>3.605769230769231E-3</c:v>
                </c:pt>
                <c:pt idx="35">
                  <c:v>3.205128205128205E-3</c:v>
                </c:pt>
                <c:pt idx="36">
                  <c:v>2.003205128205128E-3</c:v>
                </c:pt>
                <c:pt idx="37">
                  <c:v>3.605769230769231E-3</c:v>
                </c:pt>
                <c:pt idx="38">
                  <c:v>3.205128205128205E-3</c:v>
                </c:pt>
                <c:pt idx="39">
                  <c:v>3.405448717948718E-3</c:v>
                </c:pt>
                <c:pt idx="40">
                  <c:v>2.8044871794871795E-3</c:v>
                </c:pt>
                <c:pt idx="41">
                  <c:v>4.407051282051282E-3</c:v>
                </c:pt>
                <c:pt idx="42">
                  <c:v>1.8028846153846155E-3</c:v>
                </c:pt>
                <c:pt idx="43">
                  <c:v>6.0096153846153849E-4</c:v>
                </c:pt>
                <c:pt idx="44">
                  <c:v>2.403846153846154E-3</c:v>
                </c:pt>
                <c:pt idx="45">
                  <c:v>2.6041666666666665E-3</c:v>
                </c:pt>
                <c:pt idx="46">
                  <c:v>2.403846153846154E-3</c:v>
                </c:pt>
                <c:pt idx="47">
                  <c:v>1.4022435897435897E-3</c:v>
                </c:pt>
                <c:pt idx="48">
                  <c:v>1.001602564102564E-3</c:v>
                </c:pt>
                <c:pt idx="49">
                  <c:v>1.6025641025641025E-3</c:v>
                </c:pt>
                <c:pt idx="50">
                  <c:v>1.201923076923077E-3</c:v>
                </c:pt>
                <c:pt idx="51">
                  <c:v>8.0128205128205125E-4</c:v>
                </c:pt>
                <c:pt idx="52">
                  <c:v>1.8028846153846155E-3</c:v>
                </c:pt>
                <c:pt idx="53">
                  <c:v>6.0096153846153849E-4</c:v>
                </c:pt>
                <c:pt idx="54">
                  <c:v>4.0064102564102563E-4</c:v>
                </c:pt>
                <c:pt idx="55">
                  <c:v>8.0128205128205125E-4</c:v>
                </c:pt>
                <c:pt idx="56">
                  <c:v>1.201923076923077E-3</c:v>
                </c:pt>
                <c:pt idx="57">
                  <c:v>6.0096153846153849E-4</c:v>
                </c:pt>
                <c:pt idx="58">
                  <c:v>4.0064102564102563E-4</c:v>
                </c:pt>
                <c:pt idx="59">
                  <c:v>8.0128205128205125E-4</c:v>
                </c:pt>
                <c:pt idx="60">
                  <c:v>2.0032051282051281E-4</c:v>
                </c:pt>
                <c:pt idx="61">
                  <c:v>1.001602564102564E-3</c:v>
                </c:pt>
                <c:pt idx="62">
                  <c:v>8.0128205128205125E-4</c:v>
                </c:pt>
                <c:pt idx="63">
                  <c:v>0</c:v>
                </c:pt>
                <c:pt idx="64">
                  <c:v>8.0128205128205125E-4</c:v>
                </c:pt>
                <c:pt idx="65">
                  <c:v>6.0096153846153849E-4</c:v>
                </c:pt>
                <c:pt idx="66">
                  <c:v>6.0096153846153849E-4</c:v>
                </c:pt>
                <c:pt idx="67">
                  <c:v>6.0096153846153849E-4</c:v>
                </c:pt>
                <c:pt idx="68">
                  <c:v>8.0128205128205125E-4</c:v>
                </c:pt>
                <c:pt idx="69">
                  <c:v>2.0032051282051281E-4</c:v>
                </c:pt>
                <c:pt idx="70">
                  <c:v>2.0032051282051281E-4</c:v>
                </c:pt>
                <c:pt idx="71">
                  <c:v>0</c:v>
                </c:pt>
                <c:pt idx="72">
                  <c:v>4.0064102564102563E-4</c:v>
                </c:pt>
                <c:pt idx="73">
                  <c:v>0</c:v>
                </c:pt>
                <c:pt idx="74">
                  <c:v>0</c:v>
                </c:pt>
                <c:pt idx="75">
                  <c:v>4.0064102564102563E-4</c:v>
                </c:pt>
                <c:pt idx="76">
                  <c:v>0</c:v>
                </c:pt>
                <c:pt idx="77">
                  <c:v>2.0032051282051281E-4</c:v>
                </c:pt>
                <c:pt idx="78">
                  <c:v>0</c:v>
                </c:pt>
                <c:pt idx="79">
                  <c:v>2.0032051282051281E-4</c:v>
                </c:pt>
                <c:pt idx="80">
                  <c:v>0</c:v>
                </c:pt>
                <c:pt idx="81">
                  <c:v>0</c:v>
                </c:pt>
                <c:pt idx="82">
                  <c:v>0</c:v>
                </c:pt>
                <c:pt idx="83">
                  <c:v>2.0032051282051281E-4</c:v>
                </c:pt>
                <c:pt idx="84">
                  <c:v>2.0032051282051281E-4</c:v>
                </c:pt>
                <c:pt idx="85">
                  <c:v>0</c:v>
                </c:pt>
                <c:pt idx="86">
                  <c:v>2.0032051282051281E-4</c:v>
                </c:pt>
                <c:pt idx="87">
                  <c:v>0</c:v>
                </c:pt>
                <c:pt idx="88">
                  <c:v>0</c:v>
                </c:pt>
                <c:pt idx="89">
                  <c:v>0</c:v>
                </c:pt>
                <c:pt idx="90">
                  <c:v>0</c:v>
                </c:pt>
                <c:pt idx="91">
                  <c:v>0</c:v>
                </c:pt>
              </c:numCache>
            </c:numRef>
          </c:val>
          <c:extLst>
            <c:ext xmlns:c16="http://schemas.microsoft.com/office/drawing/2014/chart" uri="{C3380CC4-5D6E-409C-BE32-E72D297353CC}">
              <c16:uniqueId val="{00000002-4CF6-46A0-88FC-0F5629FE6E74}"/>
            </c:ext>
          </c:extLst>
        </c:ser>
        <c:dLbls>
          <c:showLegendKey val="0"/>
          <c:showVal val="0"/>
          <c:showCatName val="0"/>
          <c:showSerName val="0"/>
          <c:showPercent val="0"/>
          <c:showBubbleSize val="0"/>
        </c:dLbls>
        <c:gapWidth val="219"/>
        <c:overlap val="-27"/>
        <c:axId val="1919612479"/>
        <c:axId val="1919610815"/>
      </c:barChart>
      <c:catAx>
        <c:axId val="1919612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19610815"/>
        <c:crosses val="autoZero"/>
        <c:auto val="1"/>
        <c:lblAlgn val="ctr"/>
        <c:lblOffset val="100"/>
        <c:noMultiLvlLbl val="0"/>
      </c:catAx>
      <c:valAx>
        <c:axId val="19196108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196124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35: </a:t>
            </a:r>
            <a:r>
              <a:rPr lang="pt-BR" sz="1200" b="0" i="0" baseline="0">
                <a:effectLst/>
              </a:rPr>
              <a:t>Vítimas de estupro e estupro de vulnerável do gênero feminino, por idade - Brasil (2019)</a:t>
            </a:r>
            <a:endParaRPr lang="pt-BR" sz="10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Pt>
            <c:idx val="13"/>
            <c:invertIfNegative val="0"/>
            <c:bubble3D val="0"/>
            <c:spPr>
              <a:solidFill>
                <a:schemeClr val="accent2"/>
              </a:solidFill>
              <a:ln>
                <a:noFill/>
              </a:ln>
              <a:effectLst/>
            </c:spPr>
            <c:extLst>
              <c:ext xmlns:c16="http://schemas.microsoft.com/office/drawing/2014/chart" uri="{C3380CC4-5D6E-409C-BE32-E72D297353CC}">
                <c16:uniqueId val="{00000001-B61A-4395-B5F5-5632630CCC2C}"/>
              </c:ext>
            </c:extLst>
          </c:dPt>
          <c:dLbls>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1A-4395-B5F5-5632630CCC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G.estupro!$A$2:$A$93</c:f>
              <c:numCache>
                <c:formatCode>General</c:formatCode>
                <c:ptCount val="92"/>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numCache>
            </c:numRef>
          </c:cat>
          <c:val>
            <c:numRef>
              <c:f>G.estupro!$C$2:$C$93</c:f>
              <c:numCache>
                <c:formatCode>0%</c:formatCode>
                <c:ptCount val="92"/>
                <c:pt idx="0">
                  <c:v>2.7945971122496508E-3</c:v>
                </c:pt>
                <c:pt idx="1">
                  <c:v>8.7874553640739008E-3</c:v>
                </c:pt>
                <c:pt idx="2">
                  <c:v>2.0990529420897377E-2</c:v>
                </c:pt>
                <c:pt idx="3">
                  <c:v>3.698183511877038E-2</c:v>
                </c:pt>
                <c:pt idx="4">
                  <c:v>3.3845676137245768E-2</c:v>
                </c:pt>
                <c:pt idx="5">
                  <c:v>3.2324173265020961E-2</c:v>
                </c:pt>
                <c:pt idx="6">
                  <c:v>2.8722248098121409E-2</c:v>
                </c:pt>
                <c:pt idx="7">
                  <c:v>3.3442012109920823E-2</c:v>
                </c:pt>
                <c:pt idx="8">
                  <c:v>3.4466697717745694E-2</c:v>
                </c:pt>
                <c:pt idx="9">
                  <c:v>3.775811209439528E-2</c:v>
                </c:pt>
                <c:pt idx="10">
                  <c:v>4.3036795528644624E-2</c:v>
                </c:pt>
                <c:pt idx="11">
                  <c:v>5.567458469181804E-2</c:v>
                </c:pt>
                <c:pt idx="12">
                  <c:v>8.9209750038813845E-2</c:v>
                </c:pt>
                <c:pt idx="13">
                  <c:v>0.12066449309113492</c:v>
                </c:pt>
                <c:pt idx="14">
                  <c:v>6.4306784660766961E-2</c:v>
                </c:pt>
                <c:pt idx="15">
                  <c:v>4.7787610619469026E-2</c:v>
                </c:pt>
                <c:pt idx="16">
                  <c:v>3.3566216426020805E-2</c:v>
                </c:pt>
                <c:pt idx="17">
                  <c:v>2.7573358174196552E-2</c:v>
                </c:pt>
                <c:pt idx="18">
                  <c:v>1.9903741655022511E-2</c:v>
                </c:pt>
                <c:pt idx="19">
                  <c:v>1.8071727992547741E-2</c:v>
                </c:pt>
                <c:pt idx="20">
                  <c:v>1.6208663251047972E-2</c:v>
                </c:pt>
                <c:pt idx="21">
                  <c:v>1.4718211457848161E-2</c:v>
                </c:pt>
                <c:pt idx="22">
                  <c:v>1.2172022977798479E-2</c:v>
                </c:pt>
                <c:pt idx="23">
                  <c:v>1.0495264710448688E-2</c:v>
                </c:pt>
                <c:pt idx="24">
                  <c:v>9.9363452879987577E-3</c:v>
                </c:pt>
                <c:pt idx="25">
                  <c:v>9.2221704704238475E-3</c:v>
                </c:pt>
                <c:pt idx="26">
                  <c:v>8.2595870206489674E-3</c:v>
                </c:pt>
                <c:pt idx="27">
                  <c:v>7.1106970967241114E-3</c:v>
                </c:pt>
                <c:pt idx="28">
                  <c:v>6.9243906225741345E-3</c:v>
                </c:pt>
                <c:pt idx="29">
                  <c:v>5.9307560937742589E-3</c:v>
                </c:pt>
                <c:pt idx="30">
                  <c:v>6.3965222791492003E-3</c:v>
                </c:pt>
                <c:pt idx="31">
                  <c:v>5.8997050147492625E-3</c:v>
                </c:pt>
                <c:pt idx="32">
                  <c:v>5.6202453035242971E-3</c:v>
                </c:pt>
                <c:pt idx="33">
                  <c:v>6.4275733581741967E-3</c:v>
                </c:pt>
                <c:pt idx="34">
                  <c:v>4.5334575376494331E-3</c:v>
                </c:pt>
                <c:pt idx="35">
                  <c:v>5.0302748020493709E-3</c:v>
                </c:pt>
                <c:pt idx="36">
                  <c:v>5.6202453035242971E-3</c:v>
                </c:pt>
                <c:pt idx="37">
                  <c:v>5.6512963825492936E-3</c:v>
                </c:pt>
                <c:pt idx="38">
                  <c:v>5.4028877503493247E-3</c:v>
                </c:pt>
                <c:pt idx="39">
                  <c:v>5.2165812761993478E-3</c:v>
                </c:pt>
                <c:pt idx="40">
                  <c:v>4.0676913522744917E-3</c:v>
                </c:pt>
                <c:pt idx="41">
                  <c:v>4.1918956683744757E-3</c:v>
                </c:pt>
                <c:pt idx="42">
                  <c:v>3.9434870361745068E-3</c:v>
                </c:pt>
                <c:pt idx="43">
                  <c:v>3.1361589815246081E-3</c:v>
                </c:pt>
                <c:pt idx="44">
                  <c:v>2.7014438751746623E-3</c:v>
                </c:pt>
                <c:pt idx="45">
                  <c:v>3.3224654556745846E-3</c:v>
                </c:pt>
                <c:pt idx="46">
                  <c:v>3.1361589815246081E-3</c:v>
                </c:pt>
                <c:pt idx="47">
                  <c:v>2.8566992702996428E-3</c:v>
                </c:pt>
                <c:pt idx="48">
                  <c:v>2.1425244527247321E-3</c:v>
                </c:pt>
                <c:pt idx="49">
                  <c:v>2.1114733736997361E-3</c:v>
                </c:pt>
                <c:pt idx="50">
                  <c:v>1.7699115044247787E-3</c:v>
                </c:pt>
                <c:pt idx="51">
                  <c:v>1.7388604253997827E-3</c:v>
                </c:pt>
                <c:pt idx="52">
                  <c:v>1.832013662474771E-3</c:v>
                </c:pt>
                <c:pt idx="53">
                  <c:v>1.2730942400248409E-3</c:v>
                </c:pt>
                <c:pt idx="54">
                  <c:v>1.3662474770998292E-3</c:v>
                </c:pt>
                <c:pt idx="55">
                  <c:v>1.2109920819748487E-3</c:v>
                </c:pt>
                <c:pt idx="56">
                  <c:v>1.3662474770998292E-3</c:v>
                </c:pt>
                <c:pt idx="57">
                  <c:v>1.2420431609998447E-3</c:v>
                </c:pt>
                <c:pt idx="58">
                  <c:v>6.8312373854991458E-4</c:v>
                </c:pt>
                <c:pt idx="59">
                  <c:v>8.3837913367489525E-4</c:v>
                </c:pt>
                <c:pt idx="60">
                  <c:v>8.0732805464989903E-4</c:v>
                </c:pt>
                <c:pt idx="61">
                  <c:v>7.7627697562490292E-4</c:v>
                </c:pt>
                <c:pt idx="62">
                  <c:v>6.2102158049992236E-4</c:v>
                </c:pt>
                <c:pt idx="63">
                  <c:v>5.8997050147492625E-4</c:v>
                </c:pt>
                <c:pt idx="64">
                  <c:v>4.9681726439993791E-4</c:v>
                </c:pt>
                <c:pt idx="65">
                  <c:v>4.9681726439993791E-4</c:v>
                </c:pt>
                <c:pt idx="66">
                  <c:v>5.2786834342493402E-4</c:v>
                </c:pt>
                <c:pt idx="67">
                  <c:v>3.726129482999534E-4</c:v>
                </c:pt>
                <c:pt idx="68">
                  <c:v>3.1051079024996118E-4</c:v>
                </c:pt>
                <c:pt idx="69">
                  <c:v>2.1735755317497284E-4</c:v>
                </c:pt>
                <c:pt idx="70">
                  <c:v>3.1051079024996118E-4</c:v>
                </c:pt>
                <c:pt idx="71">
                  <c:v>2.4840863219996895E-4</c:v>
                </c:pt>
                <c:pt idx="72">
                  <c:v>3.1051079024996118E-4</c:v>
                </c:pt>
                <c:pt idx="73">
                  <c:v>1.863064741499767E-4</c:v>
                </c:pt>
                <c:pt idx="74">
                  <c:v>1.5525539512498059E-4</c:v>
                </c:pt>
                <c:pt idx="75">
                  <c:v>2.1735755317497284E-4</c:v>
                </c:pt>
                <c:pt idx="76">
                  <c:v>9.3153237074988351E-5</c:v>
                </c:pt>
                <c:pt idx="77">
                  <c:v>1.5525539512498059E-4</c:v>
                </c:pt>
                <c:pt idx="78">
                  <c:v>1.863064741499767E-4</c:v>
                </c:pt>
                <c:pt idx="79">
                  <c:v>1.863064741499767E-4</c:v>
                </c:pt>
                <c:pt idx="80">
                  <c:v>1.2420431609998448E-4</c:v>
                </c:pt>
                <c:pt idx="81">
                  <c:v>2.1735755317497284E-4</c:v>
                </c:pt>
                <c:pt idx="82">
                  <c:v>3.1051079024996119E-5</c:v>
                </c:pt>
                <c:pt idx="83">
                  <c:v>3.1051079024996119E-5</c:v>
                </c:pt>
                <c:pt idx="84">
                  <c:v>9.3153237074988351E-5</c:v>
                </c:pt>
                <c:pt idx="85">
                  <c:v>9.3153237074988351E-5</c:v>
                </c:pt>
                <c:pt idx="86">
                  <c:v>9.3153237074988351E-5</c:v>
                </c:pt>
                <c:pt idx="87">
                  <c:v>6.2102158049992239E-5</c:v>
                </c:pt>
                <c:pt idx="88">
                  <c:v>6.2102158049992239E-5</c:v>
                </c:pt>
                <c:pt idx="89">
                  <c:v>3.1051079024996119E-5</c:v>
                </c:pt>
                <c:pt idx="90">
                  <c:v>9.3153237074988351E-5</c:v>
                </c:pt>
                <c:pt idx="91">
                  <c:v>3.1051079024996119E-5</c:v>
                </c:pt>
              </c:numCache>
            </c:numRef>
          </c:val>
          <c:extLst>
            <c:ext xmlns:c16="http://schemas.microsoft.com/office/drawing/2014/chart" uri="{C3380CC4-5D6E-409C-BE32-E72D297353CC}">
              <c16:uniqueId val="{00000002-B61A-4395-B5F5-5632630CCC2C}"/>
            </c:ext>
          </c:extLst>
        </c:ser>
        <c:dLbls>
          <c:showLegendKey val="0"/>
          <c:showVal val="0"/>
          <c:showCatName val="0"/>
          <c:showSerName val="0"/>
          <c:showPercent val="0"/>
          <c:showBubbleSize val="0"/>
        </c:dLbls>
        <c:gapWidth val="219"/>
        <c:overlap val="-27"/>
        <c:axId val="1899082239"/>
        <c:axId val="1899090143"/>
      </c:barChart>
      <c:catAx>
        <c:axId val="18990822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99090143"/>
        <c:crosses val="autoZero"/>
        <c:auto val="1"/>
        <c:lblAlgn val="ctr"/>
        <c:lblOffset val="100"/>
        <c:noMultiLvlLbl val="0"/>
      </c:catAx>
      <c:valAx>
        <c:axId val="18990901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990822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37: </a:t>
            </a:r>
            <a:r>
              <a:rPr lang="pt-BR" sz="1200"/>
              <a:t>Estupros</a:t>
            </a:r>
            <a:r>
              <a:rPr lang="pt-BR" sz="1200" baseline="0"/>
              <a:t> e estupros de vulnerável, por relação entre vítima e autor - Brasil (2019)</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CC2-465A-97B4-7CB03044355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CC2-465A-97B4-7CB03044355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'P6'!$B$61:$B$62</c:f>
              <c:strCache>
                <c:ptCount val="2"/>
                <c:pt idx="0">
                  <c:v>Conhecido</c:v>
                </c:pt>
                <c:pt idx="1">
                  <c:v>Desconhecido</c:v>
                </c:pt>
              </c:strCache>
            </c:strRef>
          </c:cat>
          <c:val>
            <c:numRef>
              <c:f>'P6'!$C$61:$C$62</c:f>
              <c:numCache>
                <c:formatCode>0.0%</c:formatCode>
                <c:ptCount val="2"/>
                <c:pt idx="0">
                  <c:v>0.84092895492570863</c:v>
                </c:pt>
                <c:pt idx="1">
                  <c:v>0.15907104507429143</c:v>
                </c:pt>
              </c:numCache>
            </c:numRef>
          </c:val>
          <c:extLst>
            <c:ext xmlns:c16="http://schemas.microsoft.com/office/drawing/2014/chart" uri="{C3380CC4-5D6E-409C-BE32-E72D297353CC}">
              <c16:uniqueId val="{00000004-8CC2-465A-97B4-7CB03044355F}"/>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200" b="1"/>
              <a:t>Gráfico 38: </a:t>
            </a:r>
            <a:r>
              <a:rPr lang="en-US" sz="1200"/>
              <a:t>Vítimas de estupro e estupro de vulnerável,</a:t>
            </a:r>
            <a:r>
              <a:rPr lang="en-US" sz="1200" baseline="0"/>
              <a:t> por raça/cor - Brasil (2019)</a:t>
            </a:r>
            <a:endParaRPr lang="en-US" sz="12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FB2-409D-9DF4-ED68C76D168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FB2-409D-9DF4-ED68C76D168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FB2-409D-9DF4-ED68C76D168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FB2-409D-9DF4-ED68C76D168A}"/>
              </c:ext>
            </c:extLst>
          </c:dPt>
          <c:dLbls>
            <c:dLbl>
              <c:idx val="2"/>
              <c:layout>
                <c:manualLayout>
                  <c:x val="-6.8230277185501065E-2"/>
                  <c:y val="-7.3340667400073507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B2-409D-9DF4-ED68C76D168A}"/>
                </c:ext>
              </c:extLst>
            </c:dLbl>
            <c:dLbl>
              <c:idx val="3"/>
              <c:layout>
                <c:manualLayout>
                  <c:x val="5.4015636105188343E-2"/>
                  <c:y val="7.3340667400073004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B2-409D-9DF4-ED68C76D16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'P6'!$I$62:$I$65</c:f>
              <c:strCache>
                <c:ptCount val="4"/>
                <c:pt idx="0">
                  <c:v>Branca</c:v>
                </c:pt>
                <c:pt idx="1">
                  <c:v>Negra</c:v>
                </c:pt>
                <c:pt idx="2">
                  <c:v>Amarela</c:v>
                </c:pt>
                <c:pt idx="3">
                  <c:v>Indígena</c:v>
                </c:pt>
              </c:strCache>
            </c:strRef>
          </c:cat>
          <c:val>
            <c:numRef>
              <c:f>'P6'!$J$62:$J$65</c:f>
              <c:numCache>
                <c:formatCode>0.0%</c:formatCode>
                <c:ptCount val="4"/>
                <c:pt idx="0">
                  <c:v>0.54872873800948541</c:v>
                </c:pt>
                <c:pt idx="1">
                  <c:v>0.44645722640231073</c:v>
                </c:pt>
                <c:pt idx="2">
                  <c:v>4.2791427450700713E-3</c:v>
                </c:pt>
                <c:pt idx="3">
                  <c:v>5.3489284313375891E-4</c:v>
                </c:pt>
              </c:numCache>
            </c:numRef>
          </c:val>
          <c:extLst>
            <c:ext xmlns:c16="http://schemas.microsoft.com/office/drawing/2014/chart" uri="{C3380CC4-5D6E-409C-BE32-E72D297353CC}">
              <c16:uniqueId val="{00000008-AFB2-409D-9DF4-ED68C76D168A}"/>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4: </a:t>
            </a:r>
            <a:r>
              <a:rPr lang="pt-BR" sz="1200" b="0" i="0" baseline="0">
                <a:effectLst/>
              </a:rPr>
              <a:t>Vítimas de Mortes Violentas Intencionais - por tipo de crime, por sexo - Brasil (2019)</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'P1'!$B$33</c:f>
              <c:strCache>
                <c:ptCount val="1"/>
                <c:pt idx="0">
                  <c:v>Masculino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'P1'!$A$34:$A$37</c:f>
              <c:strCache>
                <c:ptCount val="4"/>
                <c:pt idx="0">
                  <c:v>Homicídio</c:v>
                </c:pt>
                <c:pt idx="1">
                  <c:v>Latrocínio</c:v>
                </c:pt>
                <c:pt idx="2">
                  <c:v>Lesão corporal seguida de morte</c:v>
                </c:pt>
                <c:pt idx="3">
                  <c:v>MDIP</c:v>
                </c:pt>
              </c:strCache>
            </c:strRef>
          </c:cat>
          <c:val>
            <c:numRef>
              <c:f>'P1'!$B$34:$B$37</c:f>
              <c:numCache>
                <c:formatCode>0.0%</c:formatCode>
                <c:ptCount val="4"/>
                <c:pt idx="0">
                  <c:v>0.90223890601957368</c:v>
                </c:pt>
                <c:pt idx="1">
                  <c:v>0.89040114613180521</c:v>
                </c:pt>
                <c:pt idx="2">
                  <c:v>0.92712550607287447</c:v>
                </c:pt>
                <c:pt idx="3">
                  <c:v>0.99200958849380738</c:v>
                </c:pt>
              </c:numCache>
            </c:numRef>
          </c:val>
          <c:extLst>
            <c:ext xmlns:c16="http://schemas.microsoft.com/office/drawing/2014/chart" uri="{C3380CC4-5D6E-409C-BE32-E72D297353CC}">
              <c16:uniqueId val="{00000000-6B64-490D-A017-7463228D784D}"/>
            </c:ext>
          </c:extLst>
        </c:ser>
        <c:ser>
          <c:idx val="1"/>
          <c:order val="1"/>
          <c:tx>
            <c:strRef>
              <c:f>'P1'!$C$33</c:f>
              <c:strCache>
                <c:ptCount val="1"/>
                <c:pt idx="0">
                  <c:v>Feminino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'P1'!$A$34:$A$37</c:f>
              <c:strCache>
                <c:ptCount val="4"/>
                <c:pt idx="0">
                  <c:v>Homicídio</c:v>
                </c:pt>
                <c:pt idx="1">
                  <c:v>Latrocínio</c:v>
                </c:pt>
                <c:pt idx="2">
                  <c:v>Lesão corporal seguida de morte</c:v>
                </c:pt>
                <c:pt idx="3">
                  <c:v>MDIP</c:v>
                </c:pt>
              </c:strCache>
            </c:strRef>
          </c:cat>
          <c:val>
            <c:numRef>
              <c:f>'P1'!$C$34:$C$37</c:f>
              <c:numCache>
                <c:formatCode>0.0%</c:formatCode>
                <c:ptCount val="4"/>
                <c:pt idx="0">
                  <c:v>9.7761093980426331E-2</c:v>
                </c:pt>
                <c:pt idx="1">
                  <c:v>0.10959885386819485</c:v>
                </c:pt>
                <c:pt idx="2">
                  <c:v>7.28744939271255E-2</c:v>
                </c:pt>
                <c:pt idx="3">
                  <c:v>7.9904115061925681E-3</c:v>
                </c:pt>
              </c:numCache>
            </c:numRef>
          </c:val>
          <c:extLst>
            <c:ext xmlns:c16="http://schemas.microsoft.com/office/drawing/2014/chart" uri="{C3380CC4-5D6E-409C-BE32-E72D297353CC}">
              <c16:uniqueId val="{00000001-6B64-490D-A017-7463228D784D}"/>
            </c:ext>
          </c:extLst>
        </c:ser>
        <c:dLbls>
          <c:showLegendKey val="0"/>
          <c:showVal val="0"/>
          <c:showCatName val="0"/>
          <c:showSerName val="0"/>
          <c:showPercent val="0"/>
          <c:showBubbleSize val="0"/>
        </c:dLbls>
        <c:gapWidth val="219"/>
        <c:overlap val="-27"/>
        <c:axId val="1524165968"/>
        <c:axId val="1524156400"/>
      </c:barChart>
      <c:catAx>
        <c:axId val="152416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24156400"/>
        <c:crosses val="autoZero"/>
        <c:auto val="1"/>
        <c:lblAlgn val="ctr"/>
        <c:lblOffset val="100"/>
        <c:noMultiLvlLbl val="0"/>
      </c:catAx>
      <c:valAx>
        <c:axId val="1524156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24165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39: </a:t>
            </a:r>
            <a:r>
              <a:rPr lang="pt-BR" sz="1200"/>
              <a:t>Estupro</a:t>
            </a:r>
            <a:r>
              <a:rPr lang="pt-BR" sz="1200" baseline="0"/>
              <a:t> e estupro de vulnerável, por horário da ocorrência - Brasil (2019)</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'P6'!$R$61</c:f>
              <c:strCache>
                <c:ptCount val="1"/>
                <c:pt idx="0">
                  <c:v>Estupro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'P6'!$Q$62:$Q$65</c:f>
              <c:strCache>
                <c:ptCount val="4"/>
                <c:pt idx="0">
                  <c:v>Manhã</c:v>
                </c:pt>
                <c:pt idx="1">
                  <c:v>Tarde</c:v>
                </c:pt>
                <c:pt idx="2">
                  <c:v>Noite</c:v>
                </c:pt>
                <c:pt idx="3">
                  <c:v>Madrugada</c:v>
                </c:pt>
              </c:strCache>
            </c:strRef>
          </c:cat>
          <c:val>
            <c:numRef>
              <c:f>'P6'!$R$62:$R$65</c:f>
              <c:numCache>
                <c:formatCode>0%</c:formatCode>
                <c:ptCount val="4"/>
                <c:pt idx="0">
                  <c:v>0.19589564750855076</c:v>
                </c:pt>
                <c:pt idx="1">
                  <c:v>0.24103011199785393</c:v>
                </c:pt>
                <c:pt idx="2">
                  <c:v>0.30407082019985243</c:v>
                </c:pt>
                <c:pt idx="3">
                  <c:v>0.25900342029374285</c:v>
                </c:pt>
              </c:numCache>
            </c:numRef>
          </c:val>
          <c:extLst>
            <c:ext xmlns:c16="http://schemas.microsoft.com/office/drawing/2014/chart" uri="{C3380CC4-5D6E-409C-BE32-E72D297353CC}">
              <c16:uniqueId val="{00000000-1297-4E10-85CA-EEBDB118F450}"/>
            </c:ext>
          </c:extLst>
        </c:ser>
        <c:ser>
          <c:idx val="1"/>
          <c:order val="1"/>
          <c:tx>
            <c:strRef>
              <c:f>'P6'!$S$61</c:f>
              <c:strCache>
                <c:ptCount val="1"/>
                <c:pt idx="0">
                  <c:v>Estupro de vulnerável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'P6'!$Q$62:$Q$65</c:f>
              <c:strCache>
                <c:ptCount val="4"/>
                <c:pt idx="0">
                  <c:v>Manhã</c:v>
                </c:pt>
                <c:pt idx="1">
                  <c:v>Tarde</c:v>
                </c:pt>
                <c:pt idx="2">
                  <c:v>Noite</c:v>
                </c:pt>
                <c:pt idx="3">
                  <c:v>Madrugada</c:v>
                </c:pt>
              </c:strCache>
            </c:strRef>
          </c:cat>
          <c:val>
            <c:numRef>
              <c:f>'P6'!$S$62:$S$65</c:f>
              <c:numCache>
                <c:formatCode>0%</c:formatCode>
                <c:ptCount val="4"/>
                <c:pt idx="0">
                  <c:v>0.28581403467939021</c:v>
                </c:pt>
                <c:pt idx="1">
                  <c:v>0.35447457232631208</c:v>
                </c:pt>
                <c:pt idx="2">
                  <c:v>0.24549051553590134</c:v>
                </c:pt>
                <c:pt idx="3">
                  <c:v>0.11422087745839637</c:v>
                </c:pt>
              </c:numCache>
            </c:numRef>
          </c:val>
          <c:extLst>
            <c:ext xmlns:c16="http://schemas.microsoft.com/office/drawing/2014/chart" uri="{C3380CC4-5D6E-409C-BE32-E72D297353CC}">
              <c16:uniqueId val="{00000003-1297-4E10-85CA-EEBDB118F450}"/>
            </c:ext>
          </c:extLst>
        </c:ser>
        <c:dLbls>
          <c:showLegendKey val="0"/>
          <c:showVal val="0"/>
          <c:showCatName val="0"/>
          <c:showSerName val="0"/>
          <c:showPercent val="0"/>
          <c:showBubbleSize val="0"/>
        </c:dLbls>
        <c:gapWidth val="219"/>
        <c:overlap val="-27"/>
        <c:axId val="1918729199"/>
        <c:axId val="1918737103"/>
      </c:barChart>
      <c:catAx>
        <c:axId val="1918729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18737103"/>
        <c:crosses val="autoZero"/>
        <c:auto val="1"/>
        <c:lblAlgn val="ctr"/>
        <c:lblOffset val="100"/>
        <c:noMultiLvlLbl val="0"/>
      </c:catAx>
      <c:valAx>
        <c:axId val="191873710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187291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b="1"/>
              <a:t>Gráfico 40: </a:t>
            </a:r>
            <a:r>
              <a:rPr lang="pt-BR" sz="1200" b="0"/>
              <a:t>Hora da ocorrênia dos e</a:t>
            </a:r>
            <a:r>
              <a:rPr lang="pt-BR" sz="1200"/>
              <a:t>stupros</a:t>
            </a:r>
            <a:r>
              <a:rPr lang="pt-BR" sz="1200" baseline="0"/>
              <a:t> e estupros de vulnerável - Brasil (2019)</a:t>
            </a:r>
            <a:endParaRPr lang="pt-BR" sz="12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'P6'!$C$86</c:f>
              <c:strCache>
                <c:ptCount val="1"/>
                <c:pt idx="0">
                  <c:v>Estupro</c:v>
                </c:pt>
              </c:strCache>
            </c:strRef>
          </c:tx>
          <c:spPr>
            <a:ln w="28575" cap="rnd">
              <a:solidFill>
                <a:schemeClr val="accent1"/>
              </a:solidFill>
              <a:round/>
            </a:ln>
            <a:effectLst/>
          </c:spPr>
          <c:marker>
            <c:symbol val="none"/>
          </c:marker>
          <c:cat>
            <c:numRef>
              <c:f>'P6'!$B$87:$B$110</c:f>
              <c:numCache>
                <c:formatCode>h:mm</c:formatCode>
                <c:ptCount val="24"/>
                <c:pt idx="0">
                  <c:v>0.25</c:v>
                </c:pt>
                <c:pt idx="1">
                  <c:v>0.29166666666666669</c:v>
                </c:pt>
                <c:pt idx="2">
                  <c:v>0.33333333333333331</c:v>
                </c:pt>
                <c:pt idx="3">
                  <c:v>0.375</c:v>
                </c:pt>
                <c:pt idx="4">
                  <c:v>0.41666666666666669</c:v>
                </c:pt>
                <c:pt idx="5">
                  <c:v>0.45833333333333331</c:v>
                </c:pt>
                <c:pt idx="6">
                  <c:v>0.5</c:v>
                </c:pt>
                <c:pt idx="7">
                  <c:v>0.54166666666666663</c:v>
                </c:pt>
                <c:pt idx="8">
                  <c:v>0.58333333333333337</c:v>
                </c:pt>
                <c:pt idx="9">
                  <c:v>0.625</c:v>
                </c:pt>
                <c:pt idx="10">
                  <c:v>0.66666666666666663</c:v>
                </c:pt>
                <c:pt idx="11">
                  <c:v>0.70833333333333337</c:v>
                </c:pt>
                <c:pt idx="12">
                  <c:v>0.75</c:v>
                </c:pt>
                <c:pt idx="13">
                  <c:v>0.79166666666666663</c:v>
                </c:pt>
                <c:pt idx="14">
                  <c:v>0.83333333333333337</c:v>
                </c:pt>
                <c:pt idx="15">
                  <c:v>0.875</c:v>
                </c:pt>
                <c:pt idx="16">
                  <c:v>0.91666666666666663</c:v>
                </c:pt>
                <c:pt idx="17">
                  <c:v>0.95833333333333337</c:v>
                </c:pt>
                <c:pt idx="18">
                  <c:v>0</c:v>
                </c:pt>
                <c:pt idx="19">
                  <c:v>4.1666666666666664E-2</c:v>
                </c:pt>
                <c:pt idx="20">
                  <c:v>8.3333333333333329E-2</c:v>
                </c:pt>
                <c:pt idx="21">
                  <c:v>0.125</c:v>
                </c:pt>
                <c:pt idx="22">
                  <c:v>0.16666666666666666</c:v>
                </c:pt>
                <c:pt idx="23">
                  <c:v>0.20833333333333334</c:v>
                </c:pt>
              </c:numCache>
            </c:numRef>
          </c:cat>
          <c:val>
            <c:numRef>
              <c:f>'P6'!$C$87:$C$110</c:f>
              <c:numCache>
                <c:formatCode>0%</c:formatCode>
                <c:ptCount val="24"/>
                <c:pt idx="0">
                  <c:v>2.7898866608544029E-2</c:v>
                </c:pt>
                <c:pt idx="1">
                  <c:v>2.6423445778284489E-2</c:v>
                </c:pt>
                <c:pt idx="2">
                  <c:v>4.4463818657367045E-2</c:v>
                </c:pt>
                <c:pt idx="3">
                  <c:v>3.9501039501039503E-2</c:v>
                </c:pt>
                <c:pt idx="4">
                  <c:v>5.2377439474213666E-2</c:v>
                </c:pt>
                <c:pt idx="5">
                  <c:v>3.3129904097646032E-2</c:v>
                </c:pt>
                <c:pt idx="6">
                  <c:v>3.9501039501039503E-2</c:v>
                </c:pt>
                <c:pt idx="7">
                  <c:v>3.1520354100999265E-2</c:v>
                </c:pt>
                <c:pt idx="8">
                  <c:v>4.553685198846489E-2</c:v>
                </c:pt>
                <c:pt idx="9">
                  <c:v>4.728053115149889E-2</c:v>
                </c:pt>
                <c:pt idx="10">
                  <c:v>3.8428006169941652E-2</c:v>
                </c:pt>
                <c:pt idx="11">
                  <c:v>3.876332908590973E-2</c:v>
                </c:pt>
                <c:pt idx="12">
                  <c:v>4.3256656159881966E-2</c:v>
                </c:pt>
                <c:pt idx="13">
                  <c:v>4.8420629065790359E-2</c:v>
                </c:pt>
                <c:pt idx="14">
                  <c:v>5.8212058212058215E-2</c:v>
                </c:pt>
                <c:pt idx="15">
                  <c:v>4.6878143652337202E-2</c:v>
                </c:pt>
                <c:pt idx="16">
                  <c:v>5.2913956139762588E-2</c:v>
                </c:pt>
                <c:pt idx="17">
                  <c:v>5.4389376970022128E-2</c:v>
                </c:pt>
                <c:pt idx="18">
                  <c:v>5.25115686406009E-2</c:v>
                </c:pt>
                <c:pt idx="19">
                  <c:v>3.8293877003554425E-2</c:v>
                </c:pt>
                <c:pt idx="20">
                  <c:v>3.7556166588424651E-2</c:v>
                </c:pt>
                <c:pt idx="21">
                  <c:v>3.5343035343035345E-2</c:v>
                </c:pt>
                <c:pt idx="22">
                  <c:v>3.6214874924552345E-2</c:v>
                </c:pt>
                <c:pt idx="23">
                  <c:v>3.1185031185031187E-2</c:v>
                </c:pt>
              </c:numCache>
            </c:numRef>
          </c:val>
          <c:smooth val="1"/>
          <c:extLst>
            <c:ext xmlns:c16="http://schemas.microsoft.com/office/drawing/2014/chart" uri="{C3380CC4-5D6E-409C-BE32-E72D297353CC}">
              <c16:uniqueId val="{00000000-181E-4118-89C7-DD4E0A37DF7F}"/>
            </c:ext>
          </c:extLst>
        </c:ser>
        <c:ser>
          <c:idx val="1"/>
          <c:order val="1"/>
          <c:tx>
            <c:strRef>
              <c:f>'P6'!$D$86</c:f>
              <c:strCache>
                <c:ptCount val="1"/>
                <c:pt idx="0">
                  <c:v>Estupro de vulnerável</c:v>
                </c:pt>
              </c:strCache>
            </c:strRef>
          </c:tx>
          <c:spPr>
            <a:ln w="28575" cap="rnd">
              <a:solidFill>
                <a:schemeClr val="accent2"/>
              </a:solidFill>
              <a:round/>
            </a:ln>
            <a:effectLst/>
          </c:spPr>
          <c:marker>
            <c:symbol val="none"/>
          </c:marker>
          <c:cat>
            <c:numRef>
              <c:f>'P6'!$B$87:$B$110</c:f>
              <c:numCache>
                <c:formatCode>h:mm</c:formatCode>
                <c:ptCount val="24"/>
                <c:pt idx="0">
                  <c:v>0.25</c:v>
                </c:pt>
                <c:pt idx="1">
                  <c:v>0.29166666666666669</c:v>
                </c:pt>
                <c:pt idx="2">
                  <c:v>0.33333333333333331</c:v>
                </c:pt>
                <c:pt idx="3">
                  <c:v>0.375</c:v>
                </c:pt>
                <c:pt idx="4">
                  <c:v>0.41666666666666669</c:v>
                </c:pt>
                <c:pt idx="5">
                  <c:v>0.45833333333333331</c:v>
                </c:pt>
                <c:pt idx="6">
                  <c:v>0.5</c:v>
                </c:pt>
                <c:pt idx="7">
                  <c:v>0.54166666666666663</c:v>
                </c:pt>
                <c:pt idx="8">
                  <c:v>0.58333333333333337</c:v>
                </c:pt>
                <c:pt idx="9">
                  <c:v>0.625</c:v>
                </c:pt>
                <c:pt idx="10">
                  <c:v>0.66666666666666663</c:v>
                </c:pt>
                <c:pt idx="11">
                  <c:v>0.70833333333333337</c:v>
                </c:pt>
                <c:pt idx="12">
                  <c:v>0.75</c:v>
                </c:pt>
                <c:pt idx="13">
                  <c:v>0.79166666666666663</c:v>
                </c:pt>
                <c:pt idx="14">
                  <c:v>0.83333333333333337</c:v>
                </c:pt>
                <c:pt idx="15">
                  <c:v>0.875</c:v>
                </c:pt>
                <c:pt idx="16">
                  <c:v>0.91666666666666663</c:v>
                </c:pt>
                <c:pt idx="17">
                  <c:v>0.95833333333333337</c:v>
                </c:pt>
                <c:pt idx="18">
                  <c:v>0</c:v>
                </c:pt>
                <c:pt idx="19">
                  <c:v>4.1666666666666664E-2</c:v>
                </c:pt>
                <c:pt idx="20">
                  <c:v>8.3333333333333329E-2</c:v>
                </c:pt>
                <c:pt idx="21">
                  <c:v>0.125</c:v>
                </c:pt>
                <c:pt idx="22">
                  <c:v>0.16666666666666666</c:v>
                </c:pt>
                <c:pt idx="23">
                  <c:v>0.20833333333333334</c:v>
                </c:pt>
              </c:numCache>
            </c:numRef>
          </c:cat>
          <c:val>
            <c:numRef>
              <c:f>'P6'!$D$87:$D$110</c:f>
              <c:numCache>
                <c:formatCode>0%</c:formatCode>
                <c:ptCount val="24"/>
                <c:pt idx="0">
                  <c:v>1.009542650994996E-2</c:v>
                </c:pt>
                <c:pt idx="1">
                  <c:v>1.6903293378331199E-2</c:v>
                </c:pt>
                <c:pt idx="2">
                  <c:v>6.4383800768067032E-2</c:v>
                </c:pt>
                <c:pt idx="3">
                  <c:v>6.4296520423600609E-2</c:v>
                </c:pt>
                <c:pt idx="4">
                  <c:v>9.8975910624927263E-2</c:v>
                </c:pt>
                <c:pt idx="5">
                  <c:v>4.1254509484464096E-2</c:v>
                </c:pt>
                <c:pt idx="6">
                  <c:v>5.4375654602583499E-2</c:v>
                </c:pt>
                <c:pt idx="7">
                  <c:v>4.2476434306994063E-2</c:v>
                </c:pt>
                <c:pt idx="8">
                  <c:v>6.6274874898172936E-2</c:v>
                </c:pt>
                <c:pt idx="9">
                  <c:v>7.6981263819387871E-2</c:v>
                </c:pt>
                <c:pt idx="10">
                  <c:v>6.0165250785523101E-2</c:v>
                </c:pt>
                <c:pt idx="11">
                  <c:v>5.4201093913650647E-2</c:v>
                </c:pt>
                <c:pt idx="12">
                  <c:v>5.1117188409170254E-2</c:v>
                </c:pt>
                <c:pt idx="13">
                  <c:v>5.0622599790527176E-2</c:v>
                </c:pt>
                <c:pt idx="14">
                  <c:v>5.2193645990922848E-2</c:v>
                </c:pt>
                <c:pt idx="15">
                  <c:v>3.2206447108111255E-2</c:v>
                </c:pt>
                <c:pt idx="16">
                  <c:v>3.3748399860351448E-2</c:v>
                </c:pt>
                <c:pt idx="17">
                  <c:v>2.5602234376818342E-2</c:v>
                </c:pt>
                <c:pt idx="18">
                  <c:v>5.6470382869777729E-2</c:v>
                </c:pt>
                <c:pt idx="19">
                  <c:v>1.3644827184917956E-2</c:v>
                </c:pt>
                <c:pt idx="20">
                  <c:v>1.2015594088211335E-2</c:v>
                </c:pt>
                <c:pt idx="21">
                  <c:v>8.9025951355754685E-3</c:v>
                </c:pt>
                <c:pt idx="22">
                  <c:v>7.0988013499359943E-3</c:v>
                </c:pt>
                <c:pt idx="23">
                  <c:v>5.9932503200279298E-3</c:v>
                </c:pt>
              </c:numCache>
            </c:numRef>
          </c:val>
          <c:smooth val="1"/>
          <c:extLst>
            <c:ext xmlns:c16="http://schemas.microsoft.com/office/drawing/2014/chart" uri="{C3380CC4-5D6E-409C-BE32-E72D297353CC}">
              <c16:uniqueId val="{00000002-181E-4118-89C7-DD4E0A37DF7F}"/>
            </c:ext>
          </c:extLst>
        </c:ser>
        <c:dLbls>
          <c:showLegendKey val="0"/>
          <c:showVal val="0"/>
          <c:showCatName val="0"/>
          <c:showSerName val="0"/>
          <c:showPercent val="0"/>
          <c:showBubbleSize val="0"/>
        </c:dLbls>
        <c:smooth val="0"/>
        <c:axId val="1552095327"/>
        <c:axId val="1194268911"/>
      </c:lineChart>
      <c:catAx>
        <c:axId val="1552095327"/>
        <c:scaling>
          <c:orientation val="minMax"/>
        </c:scaling>
        <c:delete val="0"/>
        <c:axPos val="b"/>
        <c:numFmt formatCode="h: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94268911"/>
        <c:crosses val="autoZero"/>
        <c:auto val="1"/>
        <c:lblAlgn val="ctr"/>
        <c:lblOffset val="100"/>
        <c:noMultiLvlLbl val="0"/>
      </c:catAx>
      <c:valAx>
        <c:axId val="1194268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52095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41: </a:t>
            </a:r>
            <a:r>
              <a:rPr lang="pt-BR" sz="1200"/>
              <a:t>Estupro</a:t>
            </a:r>
            <a:r>
              <a:rPr lang="pt-BR" sz="1200" baseline="0"/>
              <a:t> e estupro de vulnerável, por dia da ocorrência - Brasil (2019)</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'P6'!$P$90</c:f>
              <c:strCache>
                <c:ptCount val="1"/>
                <c:pt idx="0">
                  <c:v>Estupro</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'P6'!$O$91:$O$97</c:f>
              <c:strCache>
                <c:ptCount val="7"/>
                <c:pt idx="0">
                  <c:v>Domingo</c:v>
                </c:pt>
                <c:pt idx="1">
                  <c:v>Segunda-feira</c:v>
                </c:pt>
                <c:pt idx="2">
                  <c:v>Terça-feira</c:v>
                </c:pt>
                <c:pt idx="3">
                  <c:v>Quarta-feira</c:v>
                </c:pt>
                <c:pt idx="4">
                  <c:v>Quinta-feira</c:v>
                </c:pt>
                <c:pt idx="5">
                  <c:v>Sexta-feira</c:v>
                </c:pt>
                <c:pt idx="6">
                  <c:v>Sábado</c:v>
                </c:pt>
              </c:strCache>
            </c:strRef>
          </c:cat>
          <c:val>
            <c:numRef>
              <c:f>'P6'!$P$91:$P$97</c:f>
              <c:numCache>
                <c:formatCode>0%</c:formatCode>
                <c:ptCount val="7"/>
                <c:pt idx="0">
                  <c:v>0.16963049138551881</c:v>
                </c:pt>
                <c:pt idx="1">
                  <c:v>0.14215278931915129</c:v>
                </c:pt>
                <c:pt idx="2">
                  <c:v>0.12863553265747049</c:v>
                </c:pt>
                <c:pt idx="3">
                  <c:v>0.1291895185862279</c:v>
                </c:pt>
                <c:pt idx="4">
                  <c:v>0.13406459475929311</c:v>
                </c:pt>
                <c:pt idx="5">
                  <c:v>0.13733311173896184</c:v>
                </c:pt>
                <c:pt idx="6">
                  <c:v>0.15899396155337656</c:v>
                </c:pt>
              </c:numCache>
            </c:numRef>
          </c:val>
          <c:smooth val="1"/>
          <c:extLst>
            <c:ext xmlns:c16="http://schemas.microsoft.com/office/drawing/2014/chart" uri="{C3380CC4-5D6E-409C-BE32-E72D297353CC}">
              <c16:uniqueId val="{00000000-625E-4D5A-B80D-6F11FFCF42BE}"/>
            </c:ext>
          </c:extLst>
        </c:ser>
        <c:ser>
          <c:idx val="1"/>
          <c:order val="1"/>
          <c:tx>
            <c:strRef>
              <c:f>'P6'!$Q$90</c:f>
              <c:strCache>
                <c:ptCount val="1"/>
                <c:pt idx="0">
                  <c:v>Estupro de vulnerável</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'P6'!$O$91:$O$97</c:f>
              <c:strCache>
                <c:ptCount val="7"/>
                <c:pt idx="0">
                  <c:v>Domingo</c:v>
                </c:pt>
                <c:pt idx="1">
                  <c:v>Segunda-feira</c:v>
                </c:pt>
                <c:pt idx="2">
                  <c:v>Terça-feira</c:v>
                </c:pt>
                <c:pt idx="3">
                  <c:v>Quarta-feira</c:v>
                </c:pt>
                <c:pt idx="4">
                  <c:v>Quinta-feira</c:v>
                </c:pt>
                <c:pt idx="5">
                  <c:v>Sexta-feira</c:v>
                </c:pt>
                <c:pt idx="6">
                  <c:v>Sábado</c:v>
                </c:pt>
              </c:strCache>
            </c:strRef>
          </c:cat>
          <c:val>
            <c:numRef>
              <c:f>'P6'!$Q$91:$Q$97</c:f>
              <c:numCache>
                <c:formatCode>0%</c:formatCode>
                <c:ptCount val="7"/>
                <c:pt idx="0">
                  <c:v>0.12386532048907002</c:v>
                </c:pt>
                <c:pt idx="1">
                  <c:v>0.1575583549462764</c:v>
                </c:pt>
                <c:pt idx="2">
                  <c:v>0.15559003334568358</c:v>
                </c:pt>
                <c:pt idx="3">
                  <c:v>0.1447526861800667</c:v>
                </c:pt>
                <c:pt idx="4">
                  <c:v>0.14290014820303817</c:v>
                </c:pt>
                <c:pt idx="5">
                  <c:v>0.15389959244164506</c:v>
                </c:pt>
                <c:pt idx="6">
                  <c:v>0.12143386439422008</c:v>
                </c:pt>
              </c:numCache>
            </c:numRef>
          </c:val>
          <c:smooth val="1"/>
          <c:extLst>
            <c:ext xmlns:c16="http://schemas.microsoft.com/office/drawing/2014/chart" uri="{C3380CC4-5D6E-409C-BE32-E72D297353CC}">
              <c16:uniqueId val="{00000001-625E-4D5A-B80D-6F11FFCF42BE}"/>
            </c:ext>
          </c:extLst>
        </c:ser>
        <c:dLbls>
          <c:showLegendKey val="0"/>
          <c:showVal val="0"/>
          <c:showCatName val="0"/>
          <c:showSerName val="0"/>
          <c:showPercent val="0"/>
          <c:showBubbleSize val="0"/>
        </c:dLbls>
        <c:smooth val="0"/>
        <c:axId val="1918726287"/>
        <c:axId val="1918715887"/>
      </c:lineChart>
      <c:catAx>
        <c:axId val="19187262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18715887"/>
        <c:crosses val="autoZero"/>
        <c:auto val="1"/>
        <c:lblAlgn val="ctr"/>
        <c:lblOffset val="100"/>
        <c:noMultiLvlLbl val="0"/>
      </c:catAx>
      <c:valAx>
        <c:axId val="19187158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187262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42</a:t>
            </a:r>
            <a:r>
              <a:rPr lang="pt-BR" sz="1200"/>
              <a:t>: Razão entre número policiais candidatos</a:t>
            </a:r>
            <a:r>
              <a:rPr lang="pt-BR" sz="1200" baseline="0"/>
              <a:t> e de eleitos, segundo raça/cor. Brasil - 2014-2020</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'G42'!$A$11</c:f>
              <c:strCache>
                <c:ptCount val="1"/>
                <c:pt idx="0">
                  <c:v>Razão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'G42'!$B$7:$D$8</c:f>
              <c:multiLvlStrCache>
                <c:ptCount val="3"/>
                <c:lvl>
                  <c:pt idx="0">
                    <c:v>Brancos </c:v>
                  </c:pt>
                  <c:pt idx="1">
                    <c:v>Pardo</c:v>
                  </c:pt>
                  <c:pt idx="2">
                    <c:v>Preto</c:v>
                  </c:pt>
                </c:lvl>
                <c:lvl>
                  <c:pt idx="0">
                    <c:v>Período 2014-2020</c:v>
                  </c:pt>
                </c:lvl>
              </c:multiLvlStrCache>
            </c:multiLvlStrRef>
          </c:cat>
          <c:val>
            <c:numRef>
              <c:f>'G42'!$B$11:$D$11</c:f>
              <c:numCache>
                <c:formatCode>0.0</c:formatCode>
                <c:ptCount val="3"/>
                <c:pt idx="0">
                  <c:v>14.470037453183521</c:v>
                </c:pt>
                <c:pt idx="1">
                  <c:v>19.241286863270776</c:v>
                </c:pt>
                <c:pt idx="2">
                  <c:v>26.12857142857143</c:v>
                </c:pt>
              </c:numCache>
            </c:numRef>
          </c:val>
          <c:extLst>
            <c:ext xmlns:c16="http://schemas.microsoft.com/office/drawing/2014/chart" uri="{C3380CC4-5D6E-409C-BE32-E72D297353CC}">
              <c16:uniqueId val="{00000000-C27F-4326-9838-6FD21073FFE3}"/>
            </c:ext>
          </c:extLst>
        </c:ser>
        <c:dLbls>
          <c:showLegendKey val="0"/>
          <c:showVal val="0"/>
          <c:showCatName val="0"/>
          <c:showSerName val="0"/>
          <c:showPercent val="0"/>
          <c:showBubbleSize val="0"/>
        </c:dLbls>
        <c:gapWidth val="219"/>
        <c:overlap val="-27"/>
        <c:axId val="562410000"/>
        <c:axId val="562409040"/>
      </c:barChart>
      <c:catAx>
        <c:axId val="562410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62409040"/>
        <c:crosses val="autoZero"/>
        <c:auto val="1"/>
        <c:lblAlgn val="ctr"/>
        <c:lblOffset val="100"/>
        <c:noMultiLvlLbl val="0"/>
      </c:catAx>
      <c:valAx>
        <c:axId val="56240904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624100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43: </a:t>
            </a:r>
            <a:r>
              <a:rPr lang="pt-BR" sz="1200"/>
              <a:t>Proporção de Profissionais</a:t>
            </a:r>
            <a:r>
              <a:rPr lang="pt-BR" sz="1200" baseline="0"/>
              <a:t> da Segurança Pública Candidatos por Espectro Político-Ideológico - 2010-2020 - Brasil</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'G43'!$A$8</c:f>
              <c:strCache>
                <c:ptCount val="1"/>
                <c:pt idx="0">
                  <c:v>Direita</c:v>
                </c:pt>
              </c:strCache>
            </c:strRef>
          </c:tx>
          <c:spPr>
            <a:solidFill>
              <a:schemeClr val="accent1"/>
            </a:solidFill>
            <a:ln>
              <a:noFill/>
            </a:ln>
            <a:effectLst/>
          </c:spPr>
          <c:invertIfNegative val="0"/>
          <c:dLbls>
            <c:numFmt formatCode="#,##0.0" sourceLinked="0"/>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'G43'!$B$7:$G$7</c:f>
              <c:numCache>
                <c:formatCode>General</c:formatCode>
                <c:ptCount val="6"/>
                <c:pt idx="0">
                  <c:v>2010</c:v>
                </c:pt>
                <c:pt idx="1">
                  <c:v>2012</c:v>
                </c:pt>
                <c:pt idx="2">
                  <c:v>2014</c:v>
                </c:pt>
                <c:pt idx="3">
                  <c:v>2016</c:v>
                </c:pt>
                <c:pt idx="4">
                  <c:v>2018</c:v>
                </c:pt>
                <c:pt idx="5">
                  <c:v>2020</c:v>
                </c:pt>
              </c:numCache>
            </c:numRef>
          </c:cat>
          <c:val>
            <c:numRef>
              <c:f>'G43'!$B$8:$G$8</c:f>
              <c:numCache>
                <c:formatCode>0.0</c:formatCode>
                <c:ptCount val="6"/>
                <c:pt idx="0">
                  <c:v>59.402121504339441</c:v>
                </c:pt>
                <c:pt idx="1">
                  <c:v>41.036601656425326</c:v>
                </c:pt>
                <c:pt idx="2">
                  <c:v>66.149870801033586</c:v>
                </c:pt>
                <c:pt idx="3">
                  <c:v>48.174975145575914</c:v>
                </c:pt>
                <c:pt idx="4">
                  <c:v>77.671885636487403</c:v>
                </c:pt>
                <c:pt idx="5">
                  <c:v>57.467621934417195</c:v>
                </c:pt>
              </c:numCache>
            </c:numRef>
          </c:val>
          <c:extLst>
            <c:ext xmlns:c16="http://schemas.microsoft.com/office/drawing/2014/chart" uri="{C3380CC4-5D6E-409C-BE32-E72D297353CC}">
              <c16:uniqueId val="{00000000-8D02-4E74-A7E3-DAE79BFB4FA2}"/>
            </c:ext>
          </c:extLst>
        </c:ser>
        <c:ser>
          <c:idx val="1"/>
          <c:order val="1"/>
          <c:tx>
            <c:strRef>
              <c:f>'G43'!$A$9</c:f>
              <c:strCache>
                <c:ptCount val="1"/>
                <c:pt idx="0">
                  <c:v>Centro-Direita</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'G43'!$B$7:$G$7</c:f>
              <c:numCache>
                <c:formatCode>General</c:formatCode>
                <c:ptCount val="6"/>
                <c:pt idx="0">
                  <c:v>2010</c:v>
                </c:pt>
                <c:pt idx="1">
                  <c:v>2012</c:v>
                </c:pt>
                <c:pt idx="2">
                  <c:v>2014</c:v>
                </c:pt>
                <c:pt idx="3">
                  <c:v>2016</c:v>
                </c:pt>
                <c:pt idx="4">
                  <c:v>2018</c:v>
                </c:pt>
                <c:pt idx="5">
                  <c:v>2020</c:v>
                </c:pt>
              </c:numCache>
            </c:numRef>
          </c:cat>
          <c:val>
            <c:numRef>
              <c:f>'G43'!$B$9:$G$9</c:f>
              <c:numCache>
                <c:formatCode>0.0</c:formatCode>
                <c:ptCount val="6"/>
                <c:pt idx="0">
                  <c:v>16.77917068466731</c:v>
                </c:pt>
                <c:pt idx="1">
                  <c:v>33.355597114613943</c:v>
                </c:pt>
                <c:pt idx="2">
                  <c:v>15.934539190353144</c:v>
                </c:pt>
                <c:pt idx="3">
                  <c:v>32.197131089333901</c:v>
                </c:pt>
                <c:pt idx="4">
                  <c:v>12.253233492171546</c:v>
                </c:pt>
                <c:pt idx="5">
                  <c:v>30.173601543124828</c:v>
                </c:pt>
              </c:numCache>
            </c:numRef>
          </c:val>
          <c:extLst>
            <c:ext xmlns:c16="http://schemas.microsoft.com/office/drawing/2014/chart" uri="{C3380CC4-5D6E-409C-BE32-E72D297353CC}">
              <c16:uniqueId val="{00000001-8D02-4E74-A7E3-DAE79BFB4FA2}"/>
            </c:ext>
          </c:extLst>
        </c:ser>
        <c:ser>
          <c:idx val="2"/>
          <c:order val="2"/>
          <c:tx>
            <c:strRef>
              <c:f>'G43'!$A$10</c:f>
              <c:strCache>
                <c:ptCount val="1"/>
                <c:pt idx="0">
                  <c:v>Centro-Esquerda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'G43'!$B$7:$G$7</c:f>
              <c:numCache>
                <c:formatCode>General</c:formatCode>
                <c:ptCount val="6"/>
                <c:pt idx="0">
                  <c:v>2010</c:v>
                </c:pt>
                <c:pt idx="1">
                  <c:v>2012</c:v>
                </c:pt>
                <c:pt idx="2">
                  <c:v>2014</c:v>
                </c:pt>
                <c:pt idx="3">
                  <c:v>2016</c:v>
                </c:pt>
                <c:pt idx="4">
                  <c:v>2018</c:v>
                </c:pt>
                <c:pt idx="5">
                  <c:v>2020</c:v>
                </c:pt>
              </c:numCache>
            </c:numRef>
          </c:cat>
          <c:val>
            <c:numRef>
              <c:f>'G43'!$B$10:$G$10</c:f>
              <c:numCache>
                <c:formatCode>0.0</c:formatCode>
                <c:ptCount val="6"/>
                <c:pt idx="0">
                  <c:v>14.946962391513983</c:v>
                </c:pt>
                <c:pt idx="1">
                  <c:v>15.789473684210526</c:v>
                </c:pt>
                <c:pt idx="2">
                  <c:v>10.249784668389319</c:v>
                </c:pt>
                <c:pt idx="3">
                  <c:v>14.855844340292572</c:v>
                </c:pt>
                <c:pt idx="4">
                  <c:v>7.1477195371000679</c:v>
                </c:pt>
                <c:pt idx="5">
                  <c:v>9.4516395701295117</c:v>
                </c:pt>
              </c:numCache>
            </c:numRef>
          </c:val>
          <c:extLst>
            <c:ext xmlns:c16="http://schemas.microsoft.com/office/drawing/2014/chart" uri="{C3380CC4-5D6E-409C-BE32-E72D297353CC}">
              <c16:uniqueId val="{00000002-8D02-4E74-A7E3-DAE79BFB4FA2}"/>
            </c:ext>
          </c:extLst>
        </c:ser>
        <c:ser>
          <c:idx val="3"/>
          <c:order val="3"/>
          <c:tx>
            <c:strRef>
              <c:f>'G43'!$A$11</c:f>
              <c:strCache>
                <c:ptCount val="1"/>
                <c:pt idx="0">
                  <c:v>Esquerda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'G43'!$B$7:$G$7</c:f>
              <c:numCache>
                <c:formatCode>General</c:formatCode>
                <c:ptCount val="6"/>
                <c:pt idx="0">
                  <c:v>2010</c:v>
                </c:pt>
                <c:pt idx="1">
                  <c:v>2012</c:v>
                </c:pt>
                <c:pt idx="2">
                  <c:v>2014</c:v>
                </c:pt>
                <c:pt idx="3">
                  <c:v>2016</c:v>
                </c:pt>
                <c:pt idx="4">
                  <c:v>2018</c:v>
                </c:pt>
                <c:pt idx="5">
                  <c:v>2020</c:v>
                </c:pt>
              </c:numCache>
            </c:numRef>
          </c:cat>
          <c:val>
            <c:numRef>
              <c:f>'G43'!$B$11:$G$11</c:f>
              <c:numCache>
                <c:formatCode>0.0</c:formatCode>
                <c:ptCount val="6"/>
                <c:pt idx="0">
                  <c:v>8.871745419479268</c:v>
                </c:pt>
                <c:pt idx="1">
                  <c:v>9.8183275447502005</c:v>
                </c:pt>
                <c:pt idx="2">
                  <c:v>7.6658053402239448</c:v>
                </c:pt>
                <c:pt idx="3">
                  <c:v>4.772049424797614</c:v>
                </c:pt>
                <c:pt idx="4">
                  <c:v>2.9271613342409801</c:v>
                </c:pt>
                <c:pt idx="5">
                  <c:v>2.9071369523284654</c:v>
                </c:pt>
              </c:numCache>
            </c:numRef>
          </c:val>
          <c:extLst>
            <c:ext xmlns:c16="http://schemas.microsoft.com/office/drawing/2014/chart" uri="{C3380CC4-5D6E-409C-BE32-E72D297353CC}">
              <c16:uniqueId val="{00000003-8D02-4E74-A7E3-DAE79BFB4FA2}"/>
            </c:ext>
          </c:extLst>
        </c:ser>
        <c:dLbls>
          <c:showLegendKey val="0"/>
          <c:showVal val="0"/>
          <c:showCatName val="0"/>
          <c:showSerName val="0"/>
          <c:showPercent val="0"/>
          <c:showBubbleSize val="0"/>
        </c:dLbls>
        <c:gapWidth val="219"/>
        <c:overlap val="-27"/>
        <c:axId val="738951992"/>
        <c:axId val="738947832"/>
      </c:barChart>
      <c:catAx>
        <c:axId val="738951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38947832"/>
        <c:crosses val="autoZero"/>
        <c:auto val="1"/>
        <c:lblAlgn val="ctr"/>
        <c:lblOffset val="100"/>
        <c:noMultiLvlLbl val="0"/>
      </c:catAx>
      <c:valAx>
        <c:axId val="7389478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38951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44:</a:t>
            </a:r>
            <a:r>
              <a:rPr lang="pt-BR" sz="1200"/>
              <a:t> Número de Profissionais das Forças de Seguranças Candidatos e Eleitos - Brasil (2010-2018</a:t>
            </a:r>
            <a:r>
              <a:rPr lang="pt-BR" sz="1200" baseline="0"/>
              <a:t>)</a:t>
            </a:r>
            <a:endParaRPr lang="pt-BR" sz="1200"/>
          </a:p>
        </c:rich>
      </c:tx>
      <c:layout>
        <c:manualLayout>
          <c:xMode val="edge"/>
          <c:yMode val="edge"/>
          <c:x val="0.14142451453936253"/>
          <c:y val="1.549786715179465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7.6439529544027413E-2"/>
          <c:y val="0.12765917999981946"/>
          <c:w val="0.9230392883758648"/>
          <c:h val="0.68925726898781603"/>
        </c:manualLayout>
      </c:layout>
      <c:barChart>
        <c:barDir val="col"/>
        <c:grouping val="clustered"/>
        <c:varyColors val="0"/>
        <c:ser>
          <c:idx val="0"/>
          <c:order val="0"/>
          <c:tx>
            <c:strRef>
              <c:f>'G44'!$B$5:$B$6</c:f>
              <c:strCache>
                <c:ptCount val="2"/>
                <c:pt idx="0">
                  <c:v>Total do Período 2010-2018</c:v>
                </c:pt>
                <c:pt idx="1">
                  <c:v>Candidatos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'G44'!$A$8:$A$12</c:f>
              <c:strCache>
                <c:ptCount val="5"/>
                <c:pt idx="0">
                  <c:v>Total</c:v>
                </c:pt>
                <c:pt idx="1">
                  <c:v>Polícia Civil/PF/DPRF (2)</c:v>
                </c:pt>
                <c:pt idx="2">
                  <c:v>Policia Militar</c:v>
                </c:pt>
                <c:pt idx="3">
                  <c:v>Bombeiro Militar</c:v>
                </c:pt>
                <c:pt idx="4">
                  <c:v>FFAA</c:v>
                </c:pt>
              </c:strCache>
            </c:strRef>
          </c:cat>
          <c:val>
            <c:numRef>
              <c:f>'G44'!$B$8:$B$12</c:f>
              <c:numCache>
                <c:formatCode>#,##0</c:formatCode>
                <c:ptCount val="5"/>
                <c:pt idx="0">
                  <c:v>18194</c:v>
                </c:pt>
                <c:pt idx="1">
                  <c:v>3020</c:v>
                </c:pt>
                <c:pt idx="2">
                  <c:v>10038</c:v>
                </c:pt>
                <c:pt idx="3">
                  <c:v>1324</c:v>
                </c:pt>
                <c:pt idx="4">
                  <c:v>3811</c:v>
                </c:pt>
              </c:numCache>
            </c:numRef>
          </c:val>
          <c:extLst>
            <c:ext xmlns:c16="http://schemas.microsoft.com/office/drawing/2014/chart" uri="{C3380CC4-5D6E-409C-BE32-E72D297353CC}">
              <c16:uniqueId val="{00000000-ED95-4898-8DAF-0571AFA01414}"/>
            </c:ext>
          </c:extLst>
        </c:ser>
        <c:ser>
          <c:idx val="1"/>
          <c:order val="1"/>
          <c:tx>
            <c:strRef>
              <c:f>'G44'!$E$5:$E$6</c:f>
              <c:strCache>
                <c:ptCount val="2"/>
                <c:pt idx="0">
                  <c:v>Total do Período 2010-2018</c:v>
                </c:pt>
                <c:pt idx="1">
                  <c:v>Eleitos (1)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'G44'!$A$8:$A$12</c:f>
              <c:strCache>
                <c:ptCount val="5"/>
                <c:pt idx="0">
                  <c:v>Total</c:v>
                </c:pt>
                <c:pt idx="1">
                  <c:v>Polícia Civil/PF/DPRF (2)</c:v>
                </c:pt>
                <c:pt idx="2">
                  <c:v>Policia Militar</c:v>
                </c:pt>
                <c:pt idx="3">
                  <c:v>Bombeiro Militar</c:v>
                </c:pt>
                <c:pt idx="4">
                  <c:v>FFAA</c:v>
                </c:pt>
              </c:strCache>
            </c:strRef>
          </c:cat>
          <c:val>
            <c:numRef>
              <c:f>'G44'!$E$8:$E$12</c:f>
              <c:numCache>
                <c:formatCode>#,##0</c:formatCode>
                <c:ptCount val="5"/>
                <c:pt idx="0">
                  <c:v>1860</c:v>
                </c:pt>
                <c:pt idx="1">
                  <c:v>453</c:v>
                </c:pt>
                <c:pt idx="2">
                  <c:v>980</c:v>
                </c:pt>
                <c:pt idx="3">
                  <c:v>58</c:v>
                </c:pt>
                <c:pt idx="4">
                  <c:v>369</c:v>
                </c:pt>
              </c:numCache>
            </c:numRef>
          </c:val>
          <c:extLst>
            <c:ext xmlns:c16="http://schemas.microsoft.com/office/drawing/2014/chart" uri="{C3380CC4-5D6E-409C-BE32-E72D297353CC}">
              <c16:uniqueId val="{00000001-ED95-4898-8DAF-0571AFA01414}"/>
            </c:ext>
          </c:extLst>
        </c:ser>
        <c:dLbls>
          <c:showLegendKey val="0"/>
          <c:showVal val="0"/>
          <c:showCatName val="0"/>
          <c:showSerName val="0"/>
          <c:showPercent val="0"/>
          <c:showBubbleSize val="0"/>
        </c:dLbls>
        <c:gapWidth val="219"/>
        <c:overlap val="-27"/>
        <c:axId val="770073528"/>
        <c:axId val="770071288"/>
      </c:barChart>
      <c:catAx>
        <c:axId val="77007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70071288"/>
        <c:crosses val="autoZero"/>
        <c:auto val="1"/>
        <c:lblAlgn val="ctr"/>
        <c:lblOffset val="100"/>
        <c:noMultiLvlLbl val="0"/>
      </c:catAx>
      <c:valAx>
        <c:axId val="770071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70073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45: </a:t>
            </a:r>
            <a:r>
              <a:rPr lang="pt-BR" sz="1200"/>
              <a:t>Taxas de Armas de fogo apreendidas, por Região, por 100 mil habitantes (2013-2019)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'G45'!$A$8</c:f>
              <c:strCache>
                <c:ptCount val="1"/>
                <c:pt idx="0">
                  <c:v>Brasil</c:v>
                </c:pt>
              </c:strCache>
            </c:strRef>
          </c:tx>
          <c:spPr>
            <a:ln w="28575" cap="rnd">
              <a:solidFill>
                <a:schemeClr val="accent1"/>
              </a:solidFill>
              <a:round/>
            </a:ln>
            <a:effectLst/>
          </c:spPr>
          <c:marker>
            <c:symbol val="none"/>
          </c:marker>
          <c:cat>
            <c:numRef>
              <c:f>'G45'!$B$6:$H$6</c:f>
              <c:numCache>
                <c:formatCode>General</c:formatCode>
                <c:ptCount val="7"/>
                <c:pt idx="0">
                  <c:v>2013</c:v>
                </c:pt>
                <c:pt idx="1">
                  <c:v>2014</c:v>
                </c:pt>
                <c:pt idx="2">
                  <c:v>2015</c:v>
                </c:pt>
                <c:pt idx="3">
                  <c:v>2016</c:v>
                </c:pt>
                <c:pt idx="4">
                  <c:v>2017</c:v>
                </c:pt>
                <c:pt idx="5">
                  <c:v>2018</c:v>
                </c:pt>
                <c:pt idx="6">
                  <c:v>2019</c:v>
                </c:pt>
              </c:numCache>
            </c:numRef>
          </c:cat>
          <c:val>
            <c:numRef>
              <c:f>'G45'!$B$8:$H$8</c:f>
              <c:numCache>
                <c:formatCode>0.0</c:formatCode>
                <c:ptCount val="7"/>
                <c:pt idx="0">
                  <c:v>55.518327231059516</c:v>
                </c:pt>
                <c:pt idx="1">
                  <c:v>53.700632349505938</c:v>
                </c:pt>
                <c:pt idx="2">
                  <c:v>57.354672422683286</c:v>
                </c:pt>
                <c:pt idx="3">
                  <c:v>58.462326678708251</c:v>
                </c:pt>
                <c:pt idx="4">
                  <c:v>56.830623154921938</c:v>
                </c:pt>
                <c:pt idx="5">
                  <c:v>52.254995206117755</c:v>
                </c:pt>
                <c:pt idx="6">
                  <c:v>52.116592156978321</c:v>
                </c:pt>
              </c:numCache>
            </c:numRef>
          </c:val>
          <c:smooth val="0"/>
          <c:extLst>
            <c:ext xmlns:c16="http://schemas.microsoft.com/office/drawing/2014/chart" uri="{C3380CC4-5D6E-409C-BE32-E72D297353CC}">
              <c16:uniqueId val="{00000000-4593-42E9-9DE8-72046B3CDA92}"/>
            </c:ext>
          </c:extLst>
        </c:ser>
        <c:ser>
          <c:idx val="2"/>
          <c:order val="2"/>
          <c:tx>
            <c:strRef>
              <c:f>'G45'!$A$10</c:f>
              <c:strCache>
                <c:ptCount val="1"/>
                <c:pt idx="0">
                  <c:v>Norte</c:v>
                </c:pt>
              </c:strCache>
            </c:strRef>
          </c:tx>
          <c:spPr>
            <a:ln w="28575" cap="rnd">
              <a:solidFill>
                <a:schemeClr val="accent3"/>
              </a:solidFill>
              <a:round/>
            </a:ln>
            <a:effectLst/>
          </c:spPr>
          <c:marker>
            <c:symbol val="none"/>
          </c:marker>
          <c:cat>
            <c:numRef>
              <c:f>'G45'!$B$6:$H$6</c:f>
              <c:numCache>
                <c:formatCode>General</c:formatCode>
                <c:ptCount val="7"/>
                <c:pt idx="0">
                  <c:v>2013</c:v>
                </c:pt>
                <c:pt idx="1">
                  <c:v>2014</c:v>
                </c:pt>
                <c:pt idx="2">
                  <c:v>2015</c:v>
                </c:pt>
                <c:pt idx="3">
                  <c:v>2016</c:v>
                </c:pt>
                <c:pt idx="4">
                  <c:v>2017</c:v>
                </c:pt>
                <c:pt idx="5">
                  <c:v>2018</c:v>
                </c:pt>
                <c:pt idx="6">
                  <c:v>2019</c:v>
                </c:pt>
              </c:numCache>
            </c:numRef>
          </c:cat>
          <c:val>
            <c:numRef>
              <c:f>'G45'!$B$10:$H$10</c:f>
              <c:numCache>
                <c:formatCode>0.0</c:formatCode>
                <c:ptCount val="7"/>
                <c:pt idx="0">
                  <c:v>34.704304487818874</c:v>
                </c:pt>
                <c:pt idx="1">
                  <c:v>23.608575391356535</c:v>
                </c:pt>
                <c:pt idx="2">
                  <c:v>24.770160609996111</c:v>
                </c:pt>
                <c:pt idx="3">
                  <c:v>37.203979741563359</c:v>
                </c:pt>
                <c:pt idx="4">
                  <c:v>33.552255575191204</c:v>
                </c:pt>
                <c:pt idx="5">
                  <c:v>42.249989591498903</c:v>
                </c:pt>
                <c:pt idx="6">
                  <c:v>62.239808956244403</c:v>
                </c:pt>
              </c:numCache>
            </c:numRef>
          </c:val>
          <c:smooth val="0"/>
          <c:extLst>
            <c:ext xmlns:c16="http://schemas.microsoft.com/office/drawing/2014/chart" uri="{C3380CC4-5D6E-409C-BE32-E72D297353CC}">
              <c16:uniqueId val="{00000001-4593-42E9-9DE8-72046B3CDA92}"/>
            </c:ext>
          </c:extLst>
        </c:ser>
        <c:ser>
          <c:idx val="3"/>
          <c:order val="3"/>
          <c:tx>
            <c:strRef>
              <c:f>'G45'!$A$11</c:f>
              <c:strCache>
                <c:ptCount val="1"/>
                <c:pt idx="0">
                  <c:v>Nordeste</c:v>
                </c:pt>
              </c:strCache>
            </c:strRef>
          </c:tx>
          <c:spPr>
            <a:ln w="28575" cap="rnd">
              <a:solidFill>
                <a:schemeClr val="accent4"/>
              </a:solidFill>
              <a:round/>
            </a:ln>
            <a:effectLst/>
          </c:spPr>
          <c:marker>
            <c:symbol val="none"/>
          </c:marker>
          <c:cat>
            <c:numRef>
              <c:f>'G45'!$B$6:$H$6</c:f>
              <c:numCache>
                <c:formatCode>General</c:formatCode>
                <c:ptCount val="7"/>
                <c:pt idx="0">
                  <c:v>2013</c:v>
                </c:pt>
                <c:pt idx="1">
                  <c:v>2014</c:v>
                </c:pt>
                <c:pt idx="2">
                  <c:v>2015</c:v>
                </c:pt>
                <c:pt idx="3">
                  <c:v>2016</c:v>
                </c:pt>
                <c:pt idx="4">
                  <c:v>2017</c:v>
                </c:pt>
                <c:pt idx="5">
                  <c:v>2018</c:v>
                </c:pt>
                <c:pt idx="6">
                  <c:v>2019</c:v>
                </c:pt>
              </c:numCache>
            </c:numRef>
          </c:cat>
          <c:val>
            <c:numRef>
              <c:f>'G45'!$B$11:$H$11</c:f>
              <c:numCache>
                <c:formatCode>0.0</c:formatCode>
                <c:ptCount val="7"/>
                <c:pt idx="0">
                  <c:v>43.387628149028544</c:v>
                </c:pt>
                <c:pt idx="1">
                  <c:v>43.040825512461339</c:v>
                </c:pt>
                <c:pt idx="2">
                  <c:v>49.828429347546376</c:v>
                </c:pt>
                <c:pt idx="3">
                  <c:v>46.254180902866992</c:v>
                </c:pt>
                <c:pt idx="4">
                  <c:v>49.657527936092819</c:v>
                </c:pt>
                <c:pt idx="5">
                  <c:v>49.192417722237082</c:v>
                </c:pt>
                <c:pt idx="6">
                  <c:v>46.947999789878175</c:v>
                </c:pt>
              </c:numCache>
            </c:numRef>
          </c:val>
          <c:smooth val="0"/>
          <c:extLst>
            <c:ext xmlns:c16="http://schemas.microsoft.com/office/drawing/2014/chart" uri="{C3380CC4-5D6E-409C-BE32-E72D297353CC}">
              <c16:uniqueId val="{00000002-4593-42E9-9DE8-72046B3CDA92}"/>
            </c:ext>
          </c:extLst>
        </c:ser>
        <c:ser>
          <c:idx val="4"/>
          <c:order val="4"/>
          <c:tx>
            <c:strRef>
              <c:f>'G45'!$A$12</c:f>
              <c:strCache>
                <c:ptCount val="1"/>
                <c:pt idx="0">
                  <c:v>Centro-Oeste</c:v>
                </c:pt>
              </c:strCache>
            </c:strRef>
          </c:tx>
          <c:spPr>
            <a:ln w="28575" cap="rnd">
              <a:solidFill>
                <a:schemeClr val="accent5"/>
              </a:solidFill>
              <a:round/>
            </a:ln>
            <a:effectLst/>
          </c:spPr>
          <c:marker>
            <c:symbol val="none"/>
          </c:marker>
          <c:cat>
            <c:numRef>
              <c:f>'G45'!$B$6:$H$6</c:f>
              <c:numCache>
                <c:formatCode>General</c:formatCode>
                <c:ptCount val="7"/>
                <c:pt idx="0">
                  <c:v>2013</c:v>
                </c:pt>
                <c:pt idx="1">
                  <c:v>2014</c:v>
                </c:pt>
                <c:pt idx="2">
                  <c:v>2015</c:v>
                </c:pt>
                <c:pt idx="3">
                  <c:v>2016</c:v>
                </c:pt>
                <c:pt idx="4">
                  <c:v>2017</c:v>
                </c:pt>
                <c:pt idx="5">
                  <c:v>2018</c:v>
                </c:pt>
                <c:pt idx="6">
                  <c:v>2019</c:v>
                </c:pt>
              </c:numCache>
            </c:numRef>
          </c:cat>
          <c:val>
            <c:numRef>
              <c:f>'G45'!$B$12:$H$12</c:f>
              <c:numCache>
                <c:formatCode>0.0</c:formatCode>
                <c:ptCount val="7"/>
                <c:pt idx="0">
                  <c:v>56.579016434860328</c:v>
                </c:pt>
                <c:pt idx="1">
                  <c:v>60.88198855055925</c:v>
                </c:pt>
                <c:pt idx="2">
                  <c:v>78.207606257955462</c:v>
                </c:pt>
                <c:pt idx="3">
                  <c:v>99.010356179316403</c:v>
                </c:pt>
                <c:pt idx="4">
                  <c:v>79.271061489589229</c:v>
                </c:pt>
                <c:pt idx="5">
                  <c:v>36.914350686953192</c:v>
                </c:pt>
                <c:pt idx="6">
                  <c:v>32.588672052418737</c:v>
                </c:pt>
              </c:numCache>
            </c:numRef>
          </c:val>
          <c:smooth val="0"/>
          <c:extLst>
            <c:ext xmlns:c16="http://schemas.microsoft.com/office/drawing/2014/chart" uri="{C3380CC4-5D6E-409C-BE32-E72D297353CC}">
              <c16:uniqueId val="{00000003-4593-42E9-9DE8-72046B3CDA92}"/>
            </c:ext>
          </c:extLst>
        </c:ser>
        <c:ser>
          <c:idx val="5"/>
          <c:order val="5"/>
          <c:tx>
            <c:strRef>
              <c:f>'G45'!$A$13</c:f>
              <c:strCache>
                <c:ptCount val="1"/>
                <c:pt idx="0">
                  <c:v>Sudeste</c:v>
                </c:pt>
              </c:strCache>
            </c:strRef>
          </c:tx>
          <c:spPr>
            <a:ln w="28575" cap="rnd">
              <a:solidFill>
                <a:schemeClr val="accent6"/>
              </a:solidFill>
              <a:round/>
            </a:ln>
            <a:effectLst/>
          </c:spPr>
          <c:marker>
            <c:symbol val="none"/>
          </c:marker>
          <c:cat>
            <c:numRef>
              <c:f>'G45'!$B$6:$H$6</c:f>
              <c:numCache>
                <c:formatCode>General</c:formatCode>
                <c:ptCount val="7"/>
                <c:pt idx="0">
                  <c:v>2013</c:v>
                </c:pt>
                <c:pt idx="1">
                  <c:v>2014</c:v>
                </c:pt>
                <c:pt idx="2">
                  <c:v>2015</c:v>
                </c:pt>
                <c:pt idx="3">
                  <c:v>2016</c:v>
                </c:pt>
                <c:pt idx="4">
                  <c:v>2017</c:v>
                </c:pt>
                <c:pt idx="5">
                  <c:v>2018</c:v>
                </c:pt>
                <c:pt idx="6">
                  <c:v>2019</c:v>
                </c:pt>
              </c:numCache>
            </c:numRef>
          </c:cat>
          <c:val>
            <c:numRef>
              <c:f>'G45'!$B$13:$H$13</c:f>
              <c:numCache>
                <c:formatCode>0.0</c:formatCode>
                <c:ptCount val="7"/>
                <c:pt idx="0">
                  <c:v>64.490182212705136</c:v>
                </c:pt>
                <c:pt idx="1">
                  <c:v>61.86290852855533</c:v>
                </c:pt>
                <c:pt idx="2">
                  <c:v>62.097704929656963</c:v>
                </c:pt>
                <c:pt idx="3">
                  <c:v>62.219657775786253</c:v>
                </c:pt>
                <c:pt idx="4">
                  <c:v>58.608588407777859</c:v>
                </c:pt>
                <c:pt idx="5">
                  <c:v>54.875079387703927</c:v>
                </c:pt>
                <c:pt idx="6">
                  <c:v>55.280307608002687</c:v>
                </c:pt>
              </c:numCache>
            </c:numRef>
          </c:val>
          <c:smooth val="0"/>
          <c:extLst>
            <c:ext xmlns:c16="http://schemas.microsoft.com/office/drawing/2014/chart" uri="{C3380CC4-5D6E-409C-BE32-E72D297353CC}">
              <c16:uniqueId val="{00000004-4593-42E9-9DE8-72046B3CDA92}"/>
            </c:ext>
          </c:extLst>
        </c:ser>
        <c:ser>
          <c:idx val="6"/>
          <c:order val="6"/>
          <c:tx>
            <c:strRef>
              <c:f>'G45'!$A$14</c:f>
              <c:strCache>
                <c:ptCount val="1"/>
                <c:pt idx="0">
                  <c:v>Sul</c:v>
                </c:pt>
              </c:strCache>
            </c:strRef>
          </c:tx>
          <c:spPr>
            <a:ln w="28575" cap="rnd">
              <a:solidFill>
                <a:schemeClr val="accent1">
                  <a:lumMod val="60000"/>
                </a:schemeClr>
              </a:solidFill>
              <a:round/>
            </a:ln>
            <a:effectLst/>
          </c:spPr>
          <c:marker>
            <c:symbol val="none"/>
          </c:marker>
          <c:cat>
            <c:numRef>
              <c:f>'G45'!$B$6:$H$6</c:f>
              <c:numCache>
                <c:formatCode>General</c:formatCode>
                <c:ptCount val="7"/>
                <c:pt idx="0">
                  <c:v>2013</c:v>
                </c:pt>
                <c:pt idx="1">
                  <c:v>2014</c:v>
                </c:pt>
                <c:pt idx="2">
                  <c:v>2015</c:v>
                </c:pt>
                <c:pt idx="3">
                  <c:v>2016</c:v>
                </c:pt>
                <c:pt idx="4">
                  <c:v>2017</c:v>
                </c:pt>
                <c:pt idx="5">
                  <c:v>2018</c:v>
                </c:pt>
                <c:pt idx="6">
                  <c:v>2019</c:v>
                </c:pt>
              </c:numCache>
            </c:numRef>
          </c:cat>
          <c:val>
            <c:numRef>
              <c:f>'G45'!$B$14:$H$14</c:f>
              <c:numCache>
                <c:formatCode>0.0</c:formatCode>
                <c:ptCount val="7"/>
                <c:pt idx="0">
                  <c:v>64.429619886426337</c:v>
                </c:pt>
                <c:pt idx="1">
                  <c:v>64.502090114479145</c:v>
                </c:pt>
                <c:pt idx="2">
                  <c:v>66.465550331883009</c:v>
                </c:pt>
                <c:pt idx="3">
                  <c:v>62.259311578251641</c:v>
                </c:pt>
                <c:pt idx="4">
                  <c:v>67.535959246749229</c:v>
                </c:pt>
                <c:pt idx="5">
                  <c:v>64.781127508214354</c:v>
                </c:pt>
                <c:pt idx="6">
                  <c:v>59.927974341059162</c:v>
                </c:pt>
              </c:numCache>
            </c:numRef>
          </c:val>
          <c:smooth val="0"/>
          <c:extLst>
            <c:ext xmlns:c16="http://schemas.microsoft.com/office/drawing/2014/chart" uri="{C3380CC4-5D6E-409C-BE32-E72D297353CC}">
              <c16:uniqueId val="{00000005-4593-42E9-9DE8-72046B3CDA92}"/>
            </c:ext>
          </c:extLst>
        </c:ser>
        <c:dLbls>
          <c:showLegendKey val="0"/>
          <c:showVal val="0"/>
          <c:showCatName val="0"/>
          <c:showSerName val="0"/>
          <c:showPercent val="0"/>
          <c:showBubbleSize val="0"/>
        </c:dLbls>
        <c:smooth val="0"/>
        <c:axId val="1208055120"/>
        <c:axId val="1213523136"/>
        <c:extLst>
          <c:ext xmlns:c15="http://schemas.microsoft.com/office/drawing/2012/chart" uri="{02D57815-91ED-43cb-92C2-25804820EDAC}">
            <c15:filteredLineSeries>
              <c15:ser>
                <c:idx val="1"/>
                <c:order val="1"/>
                <c:tx>
                  <c:strRef>
                    <c:extLst>
                      <c:ext uri="{02D57815-91ED-43cb-92C2-25804820EDAC}">
                        <c15:formulaRef>
                          <c15:sqref>'G45'!$A$9</c15:sqref>
                        </c15:formulaRef>
                      </c:ext>
                    </c:extLst>
                    <c:strCache>
                      <c:ptCount val="1"/>
                    </c:strCache>
                  </c:strRef>
                </c:tx>
                <c:spPr>
                  <a:ln w="28575" cap="rnd">
                    <a:solidFill>
                      <a:schemeClr val="accent2"/>
                    </a:solidFill>
                    <a:round/>
                  </a:ln>
                  <a:effectLst/>
                </c:spPr>
                <c:marker>
                  <c:symbol val="none"/>
                </c:marker>
                <c:cat>
                  <c:numRef>
                    <c:extLst>
                      <c:ext uri="{02D57815-91ED-43cb-92C2-25804820EDAC}">
                        <c15:formulaRef>
                          <c15:sqref>'G45'!$B$6:$H$6</c15:sqref>
                        </c15:formulaRef>
                      </c:ext>
                    </c:extLst>
                    <c:numCache>
                      <c:formatCode>General</c:formatCode>
                      <c:ptCount val="7"/>
                      <c:pt idx="0">
                        <c:v>2013</c:v>
                      </c:pt>
                      <c:pt idx="1">
                        <c:v>2014</c:v>
                      </c:pt>
                      <c:pt idx="2">
                        <c:v>2015</c:v>
                      </c:pt>
                      <c:pt idx="3">
                        <c:v>2016</c:v>
                      </c:pt>
                      <c:pt idx="4">
                        <c:v>2017</c:v>
                      </c:pt>
                      <c:pt idx="5">
                        <c:v>2018</c:v>
                      </c:pt>
                      <c:pt idx="6">
                        <c:v>2019</c:v>
                      </c:pt>
                    </c:numCache>
                  </c:numRef>
                </c:cat>
                <c:val>
                  <c:numRef>
                    <c:extLst>
                      <c:ext uri="{02D57815-91ED-43cb-92C2-25804820EDAC}">
                        <c15:formulaRef>
                          <c15:sqref>'G45'!$B$9:$H$9</c15:sqref>
                        </c15:formulaRef>
                      </c:ext>
                    </c:extLst>
                    <c:numCache>
                      <c:formatCode>0.0</c:formatCode>
                      <c:ptCount val="7"/>
                    </c:numCache>
                  </c:numRef>
                </c:val>
                <c:smooth val="0"/>
                <c:extLst>
                  <c:ext xmlns:c16="http://schemas.microsoft.com/office/drawing/2014/chart" uri="{C3380CC4-5D6E-409C-BE32-E72D297353CC}">
                    <c16:uniqueId val="{00000006-4593-42E9-9DE8-72046B3CDA92}"/>
                  </c:ext>
                </c:extLst>
              </c15:ser>
            </c15:filteredLineSeries>
          </c:ext>
        </c:extLst>
      </c:lineChart>
      <c:catAx>
        <c:axId val="120805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13523136"/>
        <c:crosses val="autoZero"/>
        <c:auto val="1"/>
        <c:lblAlgn val="ctr"/>
        <c:lblOffset val="100"/>
        <c:noMultiLvlLbl val="0"/>
      </c:catAx>
      <c:valAx>
        <c:axId val="12135231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208055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46</a:t>
            </a:r>
            <a:r>
              <a:rPr lang="pt-BR" sz="1200"/>
              <a:t>: Registros de armas de fogo de Caçadores, Atiradores e Colecionadores (CAC) ativos no SIGMA/Exército Brasileiro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'T74'!$B$5</c:f>
              <c:strCache>
                <c:ptCount val="1"/>
                <c:pt idx="0">
                  <c:v>2019</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'T74'!$A$6:$A$9</c:f>
              <c:strCache>
                <c:ptCount val="4"/>
                <c:pt idx="0">
                  <c:v>Atirador desportivo </c:v>
                </c:pt>
                <c:pt idx="1">
                  <c:v>Colecionador </c:v>
                </c:pt>
                <c:pt idx="2">
                  <c:v>Caçador </c:v>
                </c:pt>
                <c:pt idx="3">
                  <c:v>Total de registros de armas de fogo de Caçadores, Atiradores e Colecionadores (CAC) ativos no SIGMA/Exército Brasileiro</c:v>
                </c:pt>
              </c:strCache>
            </c:strRef>
          </c:cat>
          <c:val>
            <c:numRef>
              <c:f>'T74'!$B$6:$B$9</c:f>
              <c:numCache>
                <c:formatCode>#,##0</c:formatCode>
                <c:ptCount val="4"/>
                <c:pt idx="0">
                  <c:v>171979</c:v>
                </c:pt>
                <c:pt idx="1">
                  <c:v>23219</c:v>
                </c:pt>
                <c:pt idx="2">
                  <c:v>30078</c:v>
                </c:pt>
                <c:pt idx="3">
                  <c:v>225276</c:v>
                </c:pt>
              </c:numCache>
            </c:numRef>
          </c:val>
          <c:extLst>
            <c:ext xmlns:c16="http://schemas.microsoft.com/office/drawing/2014/chart" uri="{C3380CC4-5D6E-409C-BE32-E72D297353CC}">
              <c16:uniqueId val="{00000000-941A-4E6B-B7A2-D78FDECDF52C}"/>
            </c:ext>
          </c:extLst>
        </c:ser>
        <c:ser>
          <c:idx val="1"/>
          <c:order val="1"/>
          <c:tx>
            <c:strRef>
              <c:f>'T74'!$C$5</c:f>
              <c:strCache>
                <c:ptCount val="1"/>
                <c:pt idx="0">
                  <c:v>ago/20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'T74'!$A$6:$A$9</c:f>
              <c:strCache>
                <c:ptCount val="4"/>
                <c:pt idx="0">
                  <c:v>Atirador desportivo </c:v>
                </c:pt>
                <c:pt idx="1">
                  <c:v>Colecionador </c:v>
                </c:pt>
                <c:pt idx="2">
                  <c:v>Caçador </c:v>
                </c:pt>
                <c:pt idx="3">
                  <c:v>Total de registros de armas de fogo de Caçadores, Atiradores e Colecionadores (CAC) ativos no SIGMA/Exército Brasileiro</c:v>
                </c:pt>
              </c:strCache>
            </c:strRef>
          </c:cat>
          <c:val>
            <c:numRef>
              <c:f>'T74'!$C$6:$C$9</c:f>
              <c:numCache>
                <c:formatCode>#,##0</c:formatCode>
                <c:ptCount val="4"/>
                <c:pt idx="0">
                  <c:v>356054</c:v>
                </c:pt>
                <c:pt idx="1">
                  <c:v>90401</c:v>
                </c:pt>
                <c:pt idx="2">
                  <c:v>49717</c:v>
                </c:pt>
                <c:pt idx="3">
                  <c:v>496172</c:v>
                </c:pt>
              </c:numCache>
            </c:numRef>
          </c:val>
          <c:extLst>
            <c:ext xmlns:c16="http://schemas.microsoft.com/office/drawing/2014/chart" uri="{C3380CC4-5D6E-409C-BE32-E72D297353CC}">
              <c16:uniqueId val="{00000001-941A-4E6B-B7A2-D78FDECDF52C}"/>
            </c:ext>
          </c:extLst>
        </c:ser>
        <c:dLbls>
          <c:showLegendKey val="0"/>
          <c:showVal val="0"/>
          <c:showCatName val="0"/>
          <c:showSerName val="0"/>
          <c:showPercent val="0"/>
          <c:showBubbleSize val="0"/>
        </c:dLbls>
        <c:gapWidth val="219"/>
        <c:overlap val="-27"/>
        <c:axId val="2104747792"/>
        <c:axId val="2103256304"/>
      </c:barChart>
      <c:catAx>
        <c:axId val="210474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03256304"/>
        <c:crosses val="autoZero"/>
        <c:auto val="1"/>
        <c:lblAlgn val="ctr"/>
        <c:lblOffset val="100"/>
        <c:noMultiLvlLbl val="0"/>
      </c:catAx>
      <c:valAx>
        <c:axId val="2103256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047477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47: </a:t>
            </a:r>
            <a:r>
              <a:rPr lang="en-US" sz="1200"/>
              <a:t>Registros de arma de fogo ativos no SINARM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'T76'!$G$8</c:f>
              <c:strCache>
                <c:ptCount val="1"/>
                <c:pt idx="0">
                  <c:v>Brasil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'T76'!$H$7:$I$7</c:f>
              <c:numCache>
                <c:formatCode>General</c:formatCode>
                <c:ptCount val="2"/>
                <c:pt idx="0">
                  <c:v>2017</c:v>
                </c:pt>
                <c:pt idx="1">
                  <c:v>2019</c:v>
                </c:pt>
              </c:numCache>
            </c:numRef>
          </c:cat>
          <c:val>
            <c:numRef>
              <c:f>'T76'!$H$8:$I$8</c:f>
              <c:numCache>
                <c:formatCode>_-* #,##0_-;\-* #,##0_-;_-* "-"??_-;_-@_-</c:formatCode>
                <c:ptCount val="2"/>
                <c:pt idx="0" formatCode="#,##0">
                  <c:v>637972</c:v>
                </c:pt>
                <c:pt idx="1">
                  <c:v>1056670</c:v>
                </c:pt>
              </c:numCache>
            </c:numRef>
          </c:val>
          <c:extLst>
            <c:ext xmlns:c16="http://schemas.microsoft.com/office/drawing/2014/chart" uri="{C3380CC4-5D6E-409C-BE32-E72D297353CC}">
              <c16:uniqueId val="{00000000-5ED5-4E27-A9E1-80B09444A68F}"/>
            </c:ext>
          </c:extLst>
        </c:ser>
        <c:dLbls>
          <c:showLegendKey val="0"/>
          <c:showVal val="0"/>
          <c:showCatName val="0"/>
          <c:showSerName val="0"/>
          <c:showPercent val="0"/>
          <c:showBubbleSize val="0"/>
        </c:dLbls>
        <c:gapWidth val="219"/>
        <c:overlap val="-27"/>
        <c:axId val="487947200"/>
        <c:axId val="2103260464"/>
      </c:barChart>
      <c:catAx>
        <c:axId val="487947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03260464"/>
        <c:crosses val="autoZero"/>
        <c:auto val="1"/>
        <c:lblAlgn val="ctr"/>
        <c:lblOffset val="100"/>
        <c:noMultiLvlLbl val="0"/>
      </c:catAx>
      <c:valAx>
        <c:axId val="2103260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87947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48: </a:t>
            </a:r>
            <a:r>
              <a:rPr lang="en-US" sz="1200" baseline="0"/>
              <a:t>Armas de fogo destruídas pelo Exército Brasileiro</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'G48'!$A$13</c:f>
              <c:strCache>
                <c:ptCount val="1"/>
                <c:pt idx="0">
                  <c:v>Brasil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'G48'!$B$12:$D$12</c:f>
              <c:numCache>
                <c:formatCode>General</c:formatCode>
                <c:ptCount val="3"/>
                <c:pt idx="0">
                  <c:v>2017</c:v>
                </c:pt>
                <c:pt idx="1">
                  <c:v>2018</c:v>
                </c:pt>
                <c:pt idx="2">
                  <c:v>2019</c:v>
                </c:pt>
              </c:numCache>
            </c:numRef>
          </c:cat>
          <c:val>
            <c:numRef>
              <c:f>'G48'!$B$13:$D$13</c:f>
              <c:numCache>
                <c:formatCode>#,##0</c:formatCode>
                <c:ptCount val="3"/>
                <c:pt idx="0">
                  <c:v>99328</c:v>
                </c:pt>
                <c:pt idx="1">
                  <c:v>110691</c:v>
                </c:pt>
                <c:pt idx="2">
                  <c:v>125860</c:v>
                </c:pt>
              </c:numCache>
            </c:numRef>
          </c:val>
          <c:extLst>
            <c:ext xmlns:c16="http://schemas.microsoft.com/office/drawing/2014/chart" uri="{C3380CC4-5D6E-409C-BE32-E72D297353CC}">
              <c16:uniqueId val="{00000000-0369-444B-B1D5-0157C8D39304}"/>
            </c:ext>
          </c:extLst>
        </c:ser>
        <c:dLbls>
          <c:showLegendKey val="0"/>
          <c:showVal val="0"/>
          <c:showCatName val="0"/>
          <c:showSerName val="0"/>
          <c:showPercent val="0"/>
          <c:showBubbleSize val="0"/>
        </c:dLbls>
        <c:gapWidth val="219"/>
        <c:overlap val="-27"/>
        <c:axId val="536413152"/>
        <c:axId val="2103262544"/>
      </c:barChart>
      <c:catAx>
        <c:axId val="536413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03262544"/>
        <c:crosses val="autoZero"/>
        <c:auto val="1"/>
        <c:lblAlgn val="ctr"/>
        <c:lblOffset val="100"/>
        <c:noMultiLvlLbl val="0"/>
      </c:catAx>
      <c:valAx>
        <c:axId val="21032625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6413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5: </a:t>
            </a:r>
            <a:r>
              <a:rPr lang="pt-BR" sz="1200" b="0" i="0" baseline="0">
                <a:effectLst/>
              </a:rPr>
              <a:t>Vítimas de Mortes Violentas Intencionais e População Residente - por tipo de crime, por raça/cor - Brasil (2019)</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'P1'!$L$34</c:f>
              <c:strCache>
                <c:ptCount val="1"/>
                <c:pt idx="0">
                  <c:v>Homicídio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'P1'!$M$33:$P$33</c:f>
              <c:strCache>
                <c:ptCount val="4"/>
                <c:pt idx="0">
                  <c:v>Negra</c:v>
                </c:pt>
                <c:pt idx="1">
                  <c:v>Branca</c:v>
                </c:pt>
                <c:pt idx="2">
                  <c:v>Amarela</c:v>
                </c:pt>
                <c:pt idx="3">
                  <c:v>Indígena</c:v>
                </c:pt>
              </c:strCache>
            </c:strRef>
          </c:cat>
          <c:val>
            <c:numRef>
              <c:f>'P1'!$M$34:$P$34</c:f>
              <c:numCache>
                <c:formatCode>0%</c:formatCode>
                <c:ptCount val="4"/>
                <c:pt idx="0">
                  <c:v>0.74467295882619622</c:v>
                </c:pt>
                <c:pt idx="1">
                  <c:v>0.25141161439228454</c:v>
                </c:pt>
                <c:pt idx="2">
                  <c:v>2.843836293945514E-3</c:v>
                </c:pt>
                <c:pt idx="3">
                  <c:v>1.0715904875736718E-3</c:v>
                </c:pt>
              </c:numCache>
            </c:numRef>
          </c:val>
          <c:extLst>
            <c:ext xmlns:c16="http://schemas.microsoft.com/office/drawing/2014/chart" uri="{C3380CC4-5D6E-409C-BE32-E72D297353CC}">
              <c16:uniqueId val="{00000000-5615-4950-8525-287F7100FFB1}"/>
            </c:ext>
          </c:extLst>
        </c:ser>
        <c:ser>
          <c:idx val="1"/>
          <c:order val="1"/>
          <c:tx>
            <c:strRef>
              <c:f>'P1'!$L$35</c:f>
              <c:strCache>
                <c:ptCount val="1"/>
                <c:pt idx="0">
                  <c:v>Latrocínio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'P1'!$M$33:$P$33</c:f>
              <c:strCache>
                <c:ptCount val="4"/>
                <c:pt idx="0">
                  <c:v>Negra</c:v>
                </c:pt>
                <c:pt idx="1">
                  <c:v>Branca</c:v>
                </c:pt>
                <c:pt idx="2">
                  <c:v>Amarela</c:v>
                </c:pt>
                <c:pt idx="3">
                  <c:v>Indígena</c:v>
                </c:pt>
              </c:strCache>
            </c:strRef>
          </c:cat>
          <c:val>
            <c:numRef>
              <c:f>'P1'!$M$35:$P$35</c:f>
              <c:numCache>
                <c:formatCode>0%</c:formatCode>
                <c:ptCount val="4"/>
                <c:pt idx="0">
                  <c:v>0.55780022446689115</c:v>
                </c:pt>
                <c:pt idx="1">
                  <c:v>0.4388327721661055</c:v>
                </c:pt>
                <c:pt idx="2">
                  <c:v>3.3670033670033669E-3</c:v>
                </c:pt>
                <c:pt idx="3">
                  <c:v>0</c:v>
                </c:pt>
              </c:numCache>
            </c:numRef>
          </c:val>
          <c:extLst>
            <c:ext xmlns:c16="http://schemas.microsoft.com/office/drawing/2014/chart" uri="{C3380CC4-5D6E-409C-BE32-E72D297353CC}">
              <c16:uniqueId val="{00000001-5615-4950-8525-287F7100FFB1}"/>
            </c:ext>
          </c:extLst>
        </c:ser>
        <c:ser>
          <c:idx val="2"/>
          <c:order val="2"/>
          <c:tx>
            <c:strRef>
              <c:f>'P1'!$L$36</c:f>
              <c:strCache>
                <c:ptCount val="1"/>
                <c:pt idx="0">
                  <c:v>Lesão corporal seguida de morte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'P1'!$M$33:$P$33</c:f>
              <c:strCache>
                <c:ptCount val="4"/>
                <c:pt idx="0">
                  <c:v>Negra</c:v>
                </c:pt>
                <c:pt idx="1">
                  <c:v>Branca</c:v>
                </c:pt>
                <c:pt idx="2">
                  <c:v>Amarela</c:v>
                </c:pt>
                <c:pt idx="3">
                  <c:v>Indígena</c:v>
                </c:pt>
              </c:strCache>
            </c:strRef>
          </c:cat>
          <c:val>
            <c:numRef>
              <c:f>'P1'!$M$36:$P$36</c:f>
              <c:numCache>
                <c:formatCode>0%</c:formatCode>
                <c:ptCount val="4"/>
                <c:pt idx="0">
                  <c:v>0.68333333333333335</c:v>
                </c:pt>
                <c:pt idx="1">
                  <c:v>0.31333333333333335</c:v>
                </c:pt>
                <c:pt idx="2">
                  <c:v>0</c:v>
                </c:pt>
                <c:pt idx="3">
                  <c:v>3.3333333333333335E-3</c:v>
                </c:pt>
              </c:numCache>
            </c:numRef>
          </c:val>
          <c:extLst>
            <c:ext xmlns:c16="http://schemas.microsoft.com/office/drawing/2014/chart" uri="{C3380CC4-5D6E-409C-BE32-E72D297353CC}">
              <c16:uniqueId val="{00000002-5615-4950-8525-287F7100FFB1}"/>
            </c:ext>
          </c:extLst>
        </c:ser>
        <c:ser>
          <c:idx val="3"/>
          <c:order val="3"/>
          <c:tx>
            <c:strRef>
              <c:f>'P1'!$L$37</c:f>
              <c:strCache>
                <c:ptCount val="1"/>
                <c:pt idx="0">
                  <c:v>MDIP</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'P1'!$M$33:$P$33</c:f>
              <c:strCache>
                <c:ptCount val="4"/>
                <c:pt idx="0">
                  <c:v>Negra</c:v>
                </c:pt>
                <c:pt idx="1">
                  <c:v>Branca</c:v>
                </c:pt>
                <c:pt idx="2">
                  <c:v>Amarela</c:v>
                </c:pt>
                <c:pt idx="3">
                  <c:v>Indígena</c:v>
                </c:pt>
              </c:strCache>
            </c:strRef>
          </c:cat>
          <c:val>
            <c:numRef>
              <c:f>'P1'!$M$37:$P$37</c:f>
              <c:numCache>
                <c:formatCode>0%</c:formatCode>
                <c:ptCount val="4"/>
                <c:pt idx="0">
                  <c:v>0.79077190946024367</c:v>
                </c:pt>
                <c:pt idx="1">
                  <c:v>0.2077771329077191</c:v>
                </c:pt>
                <c:pt idx="2">
                  <c:v>1.4509576320371445E-3</c:v>
                </c:pt>
                <c:pt idx="3">
                  <c:v>0</c:v>
                </c:pt>
              </c:numCache>
            </c:numRef>
          </c:val>
          <c:extLst>
            <c:ext xmlns:c16="http://schemas.microsoft.com/office/drawing/2014/chart" uri="{C3380CC4-5D6E-409C-BE32-E72D297353CC}">
              <c16:uniqueId val="{00000003-5615-4950-8525-287F7100FFB1}"/>
            </c:ext>
          </c:extLst>
        </c:ser>
        <c:ser>
          <c:idx val="4"/>
          <c:order val="4"/>
          <c:tx>
            <c:strRef>
              <c:f>'P1'!$L$38</c:f>
              <c:strCache>
                <c:ptCount val="1"/>
                <c:pt idx="0">
                  <c:v>População residente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'P1'!$M$33:$P$33</c:f>
              <c:strCache>
                <c:ptCount val="4"/>
                <c:pt idx="0">
                  <c:v>Negra</c:v>
                </c:pt>
                <c:pt idx="1">
                  <c:v>Branca</c:v>
                </c:pt>
                <c:pt idx="2">
                  <c:v>Amarela</c:v>
                </c:pt>
                <c:pt idx="3">
                  <c:v>Indígena</c:v>
                </c:pt>
              </c:strCache>
            </c:strRef>
          </c:cat>
          <c:val>
            <c:numRef>
              <c:f>'P1'!$M$38:$P$38</c:f>
              <c:numCache>
                <c:formatCode>0%</c:formatCode>
                <c:ptCount val="4"/>
                <c:pt idx="0">
                  <c:v>0.56200000000000006</c:v>
                </c:pt>
                <c:pt idx="1">
                  <c:v>0.42699999999999999</c:v>
                </c:pt>
                <c:pt idx="2">
                  <c:v>0</c:v>
                </c:pt>
                <c:pt idx="3">
                  <c:v>0</c:v>
                </c:pt>
              </c:numCache>
            </c:numRef>
          </c:val>
          <c:extLst>
            <c:ext xmlns:c16="http://schemas.microsoft.com/office/drawing/2014/chart" uri="{C3380CC4-5D6E-409C-BE32-E72D297353CC}">
              <c16:uniqueId val="{00000004-5615-4950-8525-287F7100FFB1}"/>
            </c:ext>
          </c:extLst>
        </c:ser>
        <c:dLbls>
          <c:showLegendKey val="0"/>
          <c:showVal val="0"/>
          <c:showCatName val="0"/>
          <c:showSerName val="0"/>
          <c:showPercent val="0"/>
          <c:showBubbleSize val="0"/>
        </c:dLbls>
        <c:gapWidth val="219"/>
        <c:overlap val="-27"/>
        <c:axId val="1524166384"/>
        <c:axId val="1524160144"/>
      </c:barChart>
      <c:catAx>
        <c:axId val="152416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24160144"/>
        <c:crosses val="autoZero"/>
        <c:auto val="1"/>
        <c:lblAlgn val="ctr"/>
        <c:lblOffset val="100"/>
        <c:noMultiLvlLbl val="0"/>
      </c:catAx>
      <c:valAx>
        <c:axId val="1524160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24166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200" b="1" i="0" baseline="0">
                <a:effectLst/>
              </a:rPr>
              <a:t>Gráfico 49: </a:t>
            </a:r>
            <a:r>
              <a:rPr lang="en-US" sz="1200" b="0" i="0" baseline="0">
                <a:effectLst/>
              </a:rPr>
              <a:t>Variação das despesas com a função Segurança Pública entre 2018 e 2019 (em R$ constantes de 2019)</a:t>
            </a:r>
            <a:endParaRPr lang="pt-BR" sz="1200">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'G49'!$B$8</c:f>
              <c:strCache>
                <c:ptCount val="1"/>
                <c:pt idx="0">
                  <c: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'G49'!$A$9:$A$12</c:f>
              <c:strCache>
                <c:ptCount val="4"/>
                <c:pt idx="0">
                  <c:v>Total</c:v>
                </c:pt>
                <c:pt idx="1">
                  <c:v>União</c:v>
                </c:pt>
                <c:pt idx="2">
                  <c:v>Unidades da Federação</c:v>
                </c:pt>
                <c:pt idx="3">
                  <c:v>Municípios</c:v>
                </c:pt>
              </c:strCache>
            </c:strRef>
          </c:cat>
          <c:val>
            <c:numRef>
              <c:f>'G49'!$B$9:$B$12</c:f>
              <c:numCache>
                <c:formatCode>0.0</c:formatCode>
                <c:ptCount val="4"/>
                <c:pt idx="0">
                  <c:v>0.38474724892752477</c:v>
                </c:pt>
                <c:pt idx="1">
                  <c:v>-3.8212874629306413</c:v>
                </c:pt>
                <c:pt idx="2">
                  <c:v>0.63990416304656605</c:v>
                </c:pt>
                <c:pt idx="3">
                  <c:v>5.3294597878293217</c:v>
                </c:pt>
              </c:numCache>
            </c:numRef>
          </c:val>
          <c:extLst>
            <c:ext xmlns:c16="http://schemas.microsoft.com/office/drawing/2014/chart" uri="{C3380CC4-5D6E-409C-BE32-E72D297353CC}">
              <c16:uniqueId val="{00000000-7DB0-4769-9A82-644A8F32A0E4}"/>
            </c:ext>
          </c:extLst>
        </c:ser>
        <c:dLbls>
          <c:showLegendKey val="0"/>
          <c:showVal val="0"/>
          <c:showCatName val="0"/>
          <c:showSerName val="0"/>
          <c:showPercent val="0"/>
          <c:showBubbleSize val="0"/>
        </c:dLbls>
        <c:gapWidth val="219"/>
        <c:overlap val="-27"/>
        <c:axId val="1931185903"/>
        <c:axId val="2028963871"/>
      </c:barChart>
      <c:catAx>
        <c:axId val="193118590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28963871"/>
        <c:crosses val="autoZero"/>
        <c:auto val="1"/>
        <c:lblAlgn val="ctr"/>
        <c:lblOffset val="100"/>
        <c:noMultiLvlLbl val="0"/>
      </c:catAx>
      <c:valAx>
        <c:axId val="202896387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9311859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50: </a:t>
            </a:r>
            <a:r>
              <a:rPr lang="en-US" sz="1200"/>
              <a:t>Gasto per capita com segurança pública,</a:t>
            </a:r>
            <a:r>
              <a:rPr lang="en-US" sz="1200" baseline="0"/>
              <a:t> por UF - 2019</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bar"/>
        <c:grouping val="clustered"/>
        <c:varyColors val="0"/>
        <c:ser>
          <c:idx val="0"/>
          <c:order val="0"/>
          <c:tx>
            <c:strRef>
              <c:f>'G50'!$B$4</c:f>
              <c:strCache>
                <c:ptCount val="1"/>
                <c:pt idx="0">
                  <c:v>Gasto per capita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'G50'!$A$5:$A$35</c:f>
              <c:strCache>
                <c:ptCount val="31"/>
                <c:pt idx="0">
                  <c:v>São Paulo </c:v>
                </c:pt>
                <c:pt idx="1">
                  <c:v>Piauí</c:v>
                </c:pt>
                <c:pt idx="2">
                  <c:v>Maranhão</c:v>
                </c:pt>
                <c:pt idx="3">
                  <c:v>Distrito Federal</c:v>
                </c:pt>
                <c:pt idx="4">
                  <c:v>Ceará</c:v>
                </c:pt>
                <c:pt idx="5">
                  <c:v>Pernambuco</c:v>
                </c:pt>
                <c:pt idx="6">
                  <c:v>Bahia</c:v>
                </c:pt>
                <c:pt idx="7">
                  <c:v>Santa Catarina</c:v>
                </c:pt>
                <c:pt idx="8">
                  <c:v>Pará</c:v>
                </c:pt>
                <c:pt idx="9">
                  <c:v>Rio Grande do Norte</c:v>
                </c:pt>
                <c:pt idx="10">
                  <c:v>Paraíba</c:v>
                </c:pt>
                <c:pt idx="11">
                  <c:v>Alagoas</c:v>
                </c:pt>
                <c:pt idx="12">
                  <c:v>Paraná</c:v>
                </c:pt>
                <c:pt idx="13">
                  <c:v>Espírito Santo</c:v>
                </c:pt>
                <c:pt idx="14">
                  <c:v>Sergipe</c:v>
                </c:pt>
                <c:pt idx="15">
                  <c:v>Minas Gerais </c:v>
                </c:pt>
                <c:pt idx="16">
                  <c:v>Rio Grande do Sul</c:v>
                </c:pt>
                <c:pt idx="17">
                  <c:v>Mato Grosso do Sul</c:v>
                </c:pt>
                <c:pt idx="18">
                  <c:v>Roraima</c:v>
                </c:pt>
                <c:pt idx="19">
                  <c:v>Rondônia</c:v>
                </c:pt>
                <c:pt idx="20">
                  <c:v>Amazonas</c:v>
                </c:pt>
                <c:pt idx="21">
                  <c:v>Goiás</c:v>
                </c:pt>
                <c:pt idx="22">
                  <c:v>Rio de Janeiro</c:v>
                </c:pt>
                <c:pt idx="23">
                  <c:v>Tocantins</c:v>
                </c:pt>
                <c:pt idx="24">
                  <c:v>Mato Grosso</c:v>
                </c:pt>
                <c:pt idx="25">
                  <c:v>Amapá</c:v>
                </c:pt>
                <c:pt idx="26">
                  <c:v>Acre</c:v>
                </c:pt>
                <c:pt idx="28">
                  <c:v>União</c:v>
                </c:pt>
                <c:pt idx="30">
                  <c:v>Brasil - valor médio</c:v>
                </c:pt>
              </c:strCache>
            </c:strRef>
          </c:cat>
          <c:val>
            <c:numRef>
              <c:f>'G50'!$B$5:$B$35</c:f>
              <c:numCache>
                <c:formatCode>0.00</c:formatCode>
                <c:ptCount val="31"/>
                <c:pt idx="0">
                  <c:v>259.99071112535449</c:v>
                </c:pt>
                <c:pt idx="1">
                  <c:v>264.41739281754673</c:v>
                </c:pt>
                <c:pt idx="2">
                  <c:v>274.383007301156</c:v>
                </c:pt>
                <c:pt idx="3">
                  <c:v>299.47111891878268</c:v>
                </c:pt>
                <c:pt idx="4">
                  <c:v>301.56450417090173</c:v>
                </c:pt>
                <c:pt idx="5">
                  <c:v>302.62962732410381</c:v>
                </c:pt>
                <c:pt idx="6">
                  <c:v>305.02761424545741</c:v>
                </c:pt>
                <c:pt idx="7">
                  <c:v>324.02491875544678</c:v>
                </c:pt>
                <c:pt idx="8">
                  <c:v>331.50033671340884</c:v>
                </c:pt>
                <c:pt idx="9">
                  <c:v>332.55672241750653</c:v>
                </c:pt>
                <c:pt idx="10">
                  <c:v>334.26098631277711</c:v>
                </c:pt>
                <c:pt idx="11">
                  <c:v>336.52013941271491</c:v>
                </c:pt>
                <c:pt idx="12">
                  <c:v>337.76719813271995</c:v>
                </c:pt>
                <c:pt idx="13">
                  <c:v>344.21665920893832</c:v>
                </c:pt>
                <c:pt idx="14">
                  <c:v>416.90961474679557</c:v>
                </c:pt>
                <c:pt idx="15">
                  <c:v>426.05376732615485</c:v>
                </c:pt>
                <c:pt idx="16">
                  <c:v>429.09803311506425</c:v>
                </c:pt>
                <c:pt idx="17">
                  <c:v>439.07359208718577</c:v>
                </c:pt>
                <c:pt idx="18">
                  <c:v>460.95693015892414</c:v>
                </c:pt>
                <c:pt idx="19">
                  <c:v>465.55553145493678</c:v>
                </c:pt>
                <c:pt idx="20">
                  <c:v>492.89433990325239</c:v>
                </c:pt>
                <c:pt idx="21">
                  <c:v>530.01013226463078</c:v>
                </c:pt>
                <c:pt idx="22">
                  <c:v>563.16381130942625</c:v>
                </c:pt>
                <c:pt idx="23">
                  <c:v>689.41846650000696</c:v>
                </c:pt>
                <c:pt idx="24">
                  <c:v>691.4944213891024</c:v>
                </c:pt>
                <c:pt idx="25">
                  <c:v>694.66210363578966</c:v>
                </c:pt>
                <c:pt idx="26">
                  <c:v>760.8481783691542</c:v>
                </c:pt>
                <c:pt idx="28">
                  <c:v>53.941925114036181</c:v>
                </c:pt>
                <c:pt idx="30">
                  <c:v>452.19219287496793</c:v>
                </c:pt>
              </c:numCache>
            </c:numRef>
          </c:val>
          <c:extLst>
            <c:ext xmlns:c16="http://schemas.microsoft.com/office/drawing/2014/chart" uri="{C3380CC4-5D6E-409C-BE32-E72D297353CC}">
              <c16:uniqueId val="{00000000-260C-4AB2-8F19-7CE4799B1E66}"/>
            </c:ext>
          </c:extLst>
        </c:ser>
        <c:dLbls>
          <c:showLegendKey val="0"/>
          <c:showVal val="0"/>
          <c:showCatName val="0"/>
          <c:showSerName val="0"/>
          <c:showPercent val="0"/>
          <c:showBubbleSize val="0"/>
        </c:dLbls>
        <c:gapWidth val="182"/>
        <c:axId val="756170576"/>
        <c:axId val="598852016"/>
      </c:barChart>
      <c:catAx>
        <c:axId val="7561705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98852016"/>
        <c:crosses val="autoZero"/>
        <c:auto val="1"/>
        <c:lblAlgn val="ctr"/>
        <c:lblOffset val="100"/>
        <c:noMultiLvlLbl val="0"/>
      </c:catAx>
      <c:valAx>
        <c:axId val="59885201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6170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Gráfico 51: </a:t>
            </a:r>
            <a:r>
              <a:rPr lang="en-US" sz="1200"/>
              <a:t>Execução orçamentária do Ministério da Justiça por órgão/unidade orçamentária</a:t>
            </a:r>
            <a:r>
              <a:rPr lang="en-US" sz="1200" baseline="0"/>
              <a:t> - 2019</a:t>
            </a:r>
            <a:endParaRPr lang="en-US"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'T81'!$B$5</c:f>
              <c:strCache>
                <c:ptCount val="1"/>
                <c:pt idx="0">
                  <c:v>Valor (em 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DBC-476F-A2E3-677FA258605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DBC-476F-A2E3-677FA258605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DBC-476F-A2E3-677FA258605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DBC-476F-A2E3-677FA258605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DBC-476F-A2E3-677FA258605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DBC-476F-A2E3-677FA2586058}"/>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'T81'!$A$6:$A$11</c:f>
              <c:strCache>
                <c:ptCount val="6"/>
                <c:pt idx="0">
                  <c:v>Polícia Rodoviária Federal</c:v>
                </c:pt>
                <c:pt idx="1">
                  <c:v>Polícia Federal</c:v>
                </c:pt>
                <c:pt idx="2">
                  <c:v>Fundo Penitenciário Nacional - FUNPEN</c:v>
                </c:pt>
                <c:pt idx="3">
                  <c:v>Fundo Nacional de Segurança Pública - FNSP</c:v>
                </c:pt>
                <c:pt idx="4">
                  <c:v>Fundo Nacional Antidrogas</c:v>
                </c:pt>
                <c:pt idx="5">
                  <c:v>Outros</c:v>
                </c:pt>
              </c:strCache>
            </c:strRef>
          </c:cat>
          <c:val>
            <c:numRef>
              <c:f>'T81'!$B$6:$B$11</c:f>
              <c:numCache>
                <c:formatCode>#,##0.00</c:formatCode>
                <c:ptCount val="6"/>
                <c:pt idx="0">
                  <c:v>5109784712.3100004</c:v>
                </c:pt>
                <c:pt idx="1">
                  <c:v>7584684103.79</c:v>
                </c:pt>
                <c:pt idx="2">
                  <c:v>601654572.70000005</c:v>
                </c:pt>
                <c:pt idx="3">
                  <c:v>759294557.55999994</c:v>
                </c:pt>
                <c:pt idx="4">
                  <c:v>6367837.7300000004</c:v>
                </c:pt>
                <c:pt idx="5">
                  <c:v>2244147555.9799976</c:v>
                </c:pt>
              </c:numCache>
            </c:numRef>
          </c:val>
          <c:extLst>
            <c:ext xmlns:c16="http://schemas.microsoft.com/office/drawing/2014/chart" uri="{C3380CC4-5D6E-409C-BE32-E72D297353CC}">
              <c16:uniqueId val="{0000000C-1DBC-476F-A2E3-677FA2586058}"/>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4873661227657131"/>
          <c:y val="0.27866191196994744"/>
          <c:w val="0.33943956638540351"/>
          <c:h val="0.5557055663506524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52: </a:t>
            </a:r>
            <a:r>
              <a:rPr lang="pt-BR" sz="1200"/>
              <a:t>Evolução das despesas dos Fundos vinculados ao Ministério da</a:t>
            </a:r>
            <a:r>
              <a:rPr lang="pt-BR" sz="1200" baseline="0"/>
              <a:t> Justiça </a:t>
            </a:r>
            <a:r>
              <a:rPr lang="pt-BR" sz="1200" b="0" i="0" u="none" strike="noStrike" baseline="0">
                <a:effectLst/>
              </a:rPr>
              <a:t>(em R$ constantes de 2019)</a:t>
            </a:r>
            <a:endParaRPr lang="pt-BR" sz="12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'T82'!$A$5</c:f>
              <c:strCache>
                <c:ptCount val="1"/>
                <c:pt idx="0">
                  <c:v>Fundo de Defesa de Direitos Difusos</c:v>
                </c:pt>
              </c:strCache>
            </c:strRef>
          </c:tx>
          <c:spPr>
            <a:solidFill>
              <a:schemeClr val="accent1"/>
            </a:solidFill>
            <a:ln>
              <a:noFill/>
            </a:ln>
            <a:effectLst/>
          </c:spPr>
          <c:invertIfNegative val="0"/>
          <c:cat>
            <c:numRef>
              <c:f>'T82'!$B$4:$J$4</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'T82'!$B$5:$J$5</c:f>
              <c:numCache>
                <c:formatCode>#,##0.00</c:formatCode>
                <c:ptCount val="9"/>
                <c:pt idx="0">
                  <c:v>13901663.774993032</c:v>
                </c:pt>
                <c:pt idx="1">
                  <c:v>8175436.8480302235</c:v>
                </c:pt>
                <c:pt idx="2">
                  <c:v>5048853.5357586741</c:v>
                </c:pt>
                <c:pt idx="3">
                  <c:v>8238487.6521521732</c:v>
                </c:pt>
                <c:pt idx="4">
                  <c:v>4514133.2097826153</c:v>
                </c:pt>
                <c:pt idx="5">
                  <c:v>2661409.1283796383</c:v>
                </c:pt>
                <c:pt idx="6">
                  <c:v>1662353.3626203034</c:v>
                </c:pt>
                <c:pt idx="7">
                  <c:v>1461214.2273760831</c:v>
                </c:pt>
                <c:pt idx="8">
                  <c:v>0</c:v>
                </c:pt>
              </c:numCache>
            </c:numRef>
          </c:val>
          <c:extLst>
            <c:ext xmlns:c16="http://schemas.microsoft.com/office/drawing/2014/chart" uri="{C3380CC4-5D6E-409C-BE32-E72D297353CC}">
              <c16:uniqueId val="{00000000-4F07-43AD-B303-76A90B728C8E}"/>
            </c:ext>
          </c:extLst>
        </c:ser>
        <c:ser>
          <c:idx val="1"/>
          <c:order val="1"/>
          <c:tx>
            <c:strRef>
              <c:f>'T82'!$A$6</c:f>
              <c:strCache>
                <c:ptCount val="1"/>
                <c:pt idx="0">
                  <c:v>Fundo Nacional Antidrogas</c:v>
                </c:pt>
              </c:strCache>
            </c:strRef>
          </c:tx>
          <c:spPr>
            <a:solidFill>
              <a:schemeClr val="accent2"/>
            </a:solidFill>
            <a:ln>
              <a:noFill/>
            </a:ln>
            <a:effectLst/>
          </c:spPr>
          <c:invertIfNegative val="0"/>
          <c:cat>
            <c:numRef>
              <c:f>'T82'!$B$4:$J$4</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'T82'!$B$6:$J$6</c:f>
              <c:numCache>
                <c:formatCode>#,##0.00</c:formatCode>
                <c:ptCount val="9"/>
                <c:pt idx="0">
                  <c:v>26191424.022886779</c:v>
                </c:pt>
                <c:pt idx="1">
                  <c:v>102115627.78713523</c:v>
                </c:pt>
                <c:pt idx="2">
                  <c:v>223957104.20735115</c:v>
                </c:pt>
                <c:pt idx="3">
                  <c:v>250478948.23397556</c:v>
                </c:pt>
                <c:pt idx="4">
                  <c:v>176941702.75708202</c:v>
                </c:pt>
                <c:pt idx="5">
                  <c:v>110766542.65195191</c:v>
                </c:pt>
                <c:pt idx="6">
                  <c:v>101688750.35348371</c:v>
                </c:pt>
                <c:pt idx="7">
                  <c:v>146154662.37234768</c:v>
                </c:pt>
                <c:pt idx="8">
                  <c:v>6367837.7300000004</c:v>
                </c:pt>
              </c:numCache>
            </c:numRef>
          </c:val>
          <c:extLst>
            <c:ext xmlns:c16="http://schemas.microsoft.com/office/drawing/2014/chart" uri="{C3380CC4-5D6E-409C-BE32-E72D297353CC}">
              <c16:uniqueId val="{00000001-4F07-43AD-B303-76A90B728C8E}"/>
            </c:ext>
          </c:extLst>
        </c:ser>
        <c:ser>
          <c:idx val="2"/>
          <c:order val="2"/>
          <c:tx>
            <c:strRef>
              <c:f>'T82'!$A$7</c:f>
              <c:strCache>
                <c:ptCount val="1"/>
                <c:pt idx="0">
                  <c:v>Fundo Nacional de Segurança Pública - FNSP</c:v>
                </c:pt>
              </c:strCache>
            </c:strRef>
          </c:tx>
          <c:spPr>
            <a:solidFill>
              <a:schemeClr val="accent3"/>
            </a:solidFill>
            <a:ln>
              <a:noFill/>
            </a:ln>
            <a:effectLst/>
          </c:spPr>
          <c:invertIfNegative val="0"/>
          <c:cat>
            <c:numRef>
              <c:f>'T82'!$B$4:$J$4</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'T82'!$B$7:$J$7</c:f>
              <c:numCache>
                <c:formatCode>#,##0.00</c:formatCode>
                <c:ptCount val="9"/>
                <c:pt idx="0">
                  <c:v>413199542.88194561</c:v>
                </c:pt>
                <c:pt idx="1">
                  <c:v>546361290.3403883</c:v>
                </c:pt>
                <c:pt idx="2">
                  <c:v>505616933.00535887</c:v>
                </c:pt>
                <c:pt idx="3">
                  <c:v>471334214.277435</c:v>
                </c:pt>
                <c:pt idx="4">
                  <c:v>444401855.38319212</c:v>
                </c:pt>
                <c:pt idx="5">
                  <c:v>347651013.00575638</c:v>
                </c:pt>
                <c:pt idx="6">
                  <c:v>735243297.23765361</c:v>
                </c:pt>
                <c:pt idx="7">
                  <c:v>568129895.66466081</c:v>
                </c:pt>
                <c:pt idx="8">
                  <c:v>759294557.55999994</c:v>
                </c:pt>
              </c:numCache>
            </c:numRef>
          </c:val>
          <c:extLst>
            <c:ext xmlns:c16="http://schemas.microsoft.com/office/drawing/2014/chart" uri="{C3380CC4-5D6E-409C-BE32-E72D297353CC}">
              <c16:uniqueId val="{00000002-4F07-43AD-B303-76A90B728C8E}"/>
            </c:ext>
          </c:extLst>
        </c:ser>
        <c:ser>
          <c:idx val="3"/>
          <c:order val="3"/>
          <c:tx>
            <c:strRef>
              <c:f>'T82'!$A$8</c:f>
              <c:strCache>
                <c:ptCount val="1"/>
                <c:pt idx="0">
                  <c:v>Fundo Penitenciário Nacional - FUNPEN</c:v>
                </c:pt>
              </c:strCache>
            </c:strRef>
          </c:tx>
          <c:spPr>
            <a:solidFill>
              <a:schemeClr val="accent4"/>
            </a:solidFill>
            <a:ln>
              <a:noFill/>
            </a:ln>
            <a:effectLst/>
          </c:spPr>
          <c:invertIfNegative val="0"/>
          <c:cat>
            <c:numRef>
              <c:f>'T82'!$B$4:$J$4</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'T82'!$B$8:$J$8</c:f>
              <c:numCache>
                <c:formatCode>#,##0.00</c:formatCode>
                <c:ptCount val="9"/>
                <c:pt idx="0">
                  <c:v>141812482.27630439</c:v>
                </c:pt>
                <c:pt idx="1">
                  <c:v>611637732.15987313</c:v>
                </c:pt>
                <c:pt idx="2">
                  <c:v>462418908.8536402</c:v>
                </c:pt>
                <c:pt idx="3">
                  <c:v>417521787.94954669</c:v>
                </c:pt>
                <c:pt idx="4">
                  <c:v>312035268.70605785</c:v>
                </c:pt>
                <c:pt idx="5">
                  <c:v>1643728047.422437</c:v>
                </c:pt>
                <c:pt idx="6">
                  <c:v>1073210960.8630847</c:v>
                </c:pt>
                <c:pt idx="7">
                  <c:v>260795665.19623727</c:v>
                </c:pt>
                <c:pt idx="8">
                  <c:v>601654572.70000005</c:v>
                </c:pt>
              </c:numCache>
            </c:numRef>
          </c:val>
          <c:extLst>
            <c:ext xmlns:c16="http://schemas.microsoft.com/office/drawing/2014/chart" uri="{C3380CC4-5D6E-409C-BE32-E72D297353CC}">
              <c16:uniqueId val="{00000003-4F07-43AD-B303-76A90B728C8E}"/>
            </c:ext>
          </c:extLst>
        </c:ser>
        <c:dLbls>
          <c:showLegendKey val="0"/>
          <c:showVal val="0"/>
          <c:showCatName val="0"/>
          <c:showSerName val="0"/>
          <c:showPercent val="0"/>
          <c:showBubbleSize val="0"/>
        </c:dLbls>
        <c:gapWidth val="219"/>
        <c:overlap val="-27"/>
        <c:axId val="764317344"/>
        <c:axId val="805617296"/>
      </c:barChart>
      <c:lineChart>
        <c:grouping val="standard"/>
        <c:varyColors val="0"/>
        <c:ser>
          <c:idx val="4"/>
          <c:order val="4"/>
          <c:tx>
            <c:strRef>
              <c:f>'T82'!$A$9</c:f>
              <c:strCache>
                <c:ptCount val="1"/>
                <c:pt idx="0">
                  <c:v>Total</c:v>
                </c:pt>
              </c:strCache>
            </c:strRef>
          </c:tx>
          <c:spPr>
            <a:ln w="28575" cap="rnd">
              <a:solidFill>
                <a:schemeClr val="accent5"/>
              </a:solidFill>
              <a:round/>
            </a:ln>
            <a:effectLst/>
          </c:spPr>
          <c:marker>
            <c:symbol val="none"/>
          </c:marker>
          <c:cat>
            <c:numRef>
              <c:f>'T82'!$B$4:$J$4</c:f>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f>'T82'!$B$9:$J$9</c:f>
              <c:numCache>
                <c:formatCode>#,##0.00</c:formatCode>
                <c:ptCount val="9"/>
                <c:pt idx="0">
                  <c:v>595105112.95612979</c:v>
                </c:pt>
                <c:pt idx="1">
                  <c:v>1268290087.135427</c:v>
                </c:pt>
                <c:pt idx="2">
                  <c:v>1197041799.602109</c:v>
                </c:pt>
                <c:pt idx="3">
                  <c:v>1147573438.1131096</c:v>
                </c:pt>
                <c:pt idx="4">
                  <c:v>937892960.05611467</c:v>
                </c:pt>
                <c:pt idx="5">
                  <c:v>2104807012.2085249</c:v>
                </c:pt>
                <c:pt idx="6">
                  <c:v>1911805361.8168423</c:v>
                </c:pt>
                <c:pt idx="7">
                  <c:v>976541437.46062183</c:v>
                </c:pt>
                <c:pt idx="8">
                  <c:v>1367316967.99</c:v>
                </c:pt>
              </c:numCache>
            </c:numRef>
          </c:val>
          <c:smooth val="0"/>
          <c:extLst>
            <c:ext xmlns:c16="http://schemas.microsoft.com/office/drawing/2014/chart" uri="{C3380CC4-5D6E-409C-BE32-E72D297353CC}">
              <c16:uniqueId val="{00000004-4F07-43AD-B303-76A90B728C8E}"/>
            </c:ext>
          </c:extLst>
        </c:ser>
        <c:dLbls>
          <c:showLegendKey val="0"/>
          <c:showVal val="0"/>
          <c:showCatName val="0"/>
          <c:showSerName val="0"/>
          <c:showPercent val="0"/>
          <c:showBubbleSize val="0"/>
        </c:dLbls>
        <c:marker val="1"/>
        <c:smooth val="0"/>
        <c:axId val="764317344"/>
        <c:axId val="805617296"/>
      </c:lineChart>
      <c:catAx>
        <c:axId val="76431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05617296"/>
        <c:crosses val="autoZero"/>
        <c:auto val="1"/>
        <c:lblAlgn val="ctr"/>
        <c:lblOffset val="100"/>
        <c:noMultiLvlLbl val="0"/>
      </c:catAx>
      <c:valAx>
        <c:axId val="8056172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6431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a:t>
            </a:r>
            <a:r>
              <a:rPr lang="pt-BR" sz="1200" b="1" baseline="0"/>
              <a:t> 53: </a:t>
            </a:r>
            <a:r>
              <a:rPr lang="pt-BR" sz="1200"/>
              <a:t>Evolução das despesas com a Função Segurança Pública, por ente federativo (em R$ constantes de 2019)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'T85'!$A$6</c:f>
              <c:strCache>
                <c:ptCount val="1"/>
                <c:pt idx="0">
                  <c:v>União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'T85'!$B$6:$J$6</c:f>
              <c:numCache>
                <c:formatCode>#,##0.00</c:formatCode>
                <c:ptCount val="9"/>
                <c:pt idx="0">
                  <c:v>11953533455.269009</c:v>
                </c:pt>
                <c:pt idx="1">
                  <c:v>12700576468.38452</c:v>
                </c:pt>
                <c:pt idx="2">
                  <c:v>12631709988.924778</c:v>
                </c:pt>
                <c:pt idx="3">
                  <c:v>11657854783.774298</c:v>
                </c:pt>
                <c:pt idx="4">
                  <c:v>10640439122.011978</c:v>
                </c:pt>
                <c:pt idx="5">
                  <c:v>10763809998.258152</c:v>
                </c:pt>
                <c:pt idx="6">
                  <c:v>10486399033.087299</c:v>
                </c:pt>
                <c:pt idx="7">
                  <c:v>11786122085.290922</c:v>
                </c:pt>
                <c:pt idx="8">
                  <c:v>11335740479.68</c:v>
                </c:pt>
              </c:numCache>
            </c:numRef>
          </c:val>
          <c:extLst>
            <c:ext xmlns:c15="http://schemas.microsoft.com/office/drawing/2012/chart" uri="{02D57815-91ED-43cb-92C2-25804820EDAC}">
              <c15:filteredCategoryTitle>
                <c15:cat>
                  <c:multiLvlStrRef>
                    <c:extLst>
                      <c:ext uri="{02D57815-91ED-43cb-92C2-25804820EDAC}">
                        <c15:formulaRef>
                          <c15:sqref>'T53'!#REF!</c15:sqref>
                        </c15:formulaRef>
                      </c:ext>
                    </c:extLst>
                  </c:multiLvlStrRef>
                </c15:cat>
              </c15:filteredCategoryTitle>
            </c:ext>
            <c:ext xmlns:c16="http://schemas.microsoft.com/office/drawing/2014/chart" uri="{C3380CC4-5D6E-409C-BE32-E72D297353CC}">
              <c16:uniqueId val="{00000000-C9A0-42CE-90E0-F0FD2D7E32CB}"/>
            </c:ext>
          </c:extLst>
        </c:ser>
        <c:ser>
          <c:idx val="1"/>
          <c:order val="1"/>
          <c:tx>
            <c:strRef>
              <c:f>'T85'!$A$7</c:f>
              <c:strCache>
                <c:ptCount val="1"/>
                <c:pt idx="0">
                  <c:v>Unidades da Federação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'T85'!$B$7:$J$7</c:f>
              <c:numCache>
                <c:formatCode>#,##0.00</c:formatCode>
                <c:ptCount val="9"/>
                <c:pt idx="0">
                  <c:v>65226600500.080986</c:v>
                </c:pt>
                <c:pt idx="1">
                  <c:v>66880407531.698486</c:v>
                </c:pt>
                <c:pt idx="2">
                  <c:v>69085649820.968231</c:v>
                </c:pt>
                <c:pt idx="3">
                  <c:v>74803472971.236771</c:v>
                </c:pt>
                <c:pt idx="4">
                  <c:v>76637891175.152786</c:v>
                </c:pt>
                <c:pt idx="5">
                  <c:v>74865423642.086594</c:v>
                </c:pt>
                <c:pt idx="6">
                  <c:v>75072967352.902023</c:v>
                </c:pt>
                <c:pt idx="7">
                  <c:v>76814933361.856018</c:v>
                </c:pt>
                <c:pt idx="8">
                  <c:v>77306475318.279999</c:v>
                </c:pt>
              </c:numCache>
            </c:numRef>
          </c:val>
          <c:extLst>
            <c:ext xmlns:c15="http://schemas.microsoft.com/office/drawing/2012/chart" uri="{02D57815-91ED-43cb-92C2-25804820EDAC}">
              <c15:filteredCategoryTitle>
                <c15:cat>
                  <c:multiLvlStrRef>
                    <c:extLst>
                      <c:ext uri="{02D57815-91ED-43cb-92C2-25804820EDAC}">
                        <c15:formulaRef>
                          <c15:sqref>'T53'!#REF!</c15:sqref>
                        </c15:formulaRef>
                      </c:ext>
                    </c:extLst>
                  </c:multiLvlStrRef>
                </c15:cat>
              </c15:filteredCategoryTitle>
            </c:ext>
            <c:ext xmlns:c16="http://schemas.microsoft.com/office/drawing/2014/chart" uri="{C3380CC4-5D6E-409C-BE32-E72D297353CC}">
              <c16:uniqueId val="{00000001-C9A0-42CE-90E0-F0FD2D7E32CB}"/>
            </c:ext>
          </c:extLst>
        </c:ser>
        <c:ser>
          <c:idx val="2"/>
          <c:order val="2"/>
          <c:tx>
            <c:strRef>
              <c:f>'T85'!$A$8</c:f>
              <c:strCache>
                <c:ptCount val="1"/>
                <c:pt idx="0">
                  <c:v>Municípios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'T85'!$B$8:$J$8</c:f>
              <c:numCache>
                <c:formatCode>#,##0.00</c:formatCode>
                <c:ptCount val="9"/>
                <c:pt idx="0">
                  <c:v>4555501757.7912436</c:v>
                </c:pt>
                <c:pt idx="1">
                  <c:v>5113894633.4846125</c:v>
                </c:pt>
                <c:pt idx="2">
                  <c:v>5055635172.6517172</c:v>
                </c:pt>
                <c:pt idx="3">
                  <c:v>5210182079.7346334</c:v>
                </c:pt>
                <c:pt idx="4">
                  <c:v>5342545685.381175</c:v>
                </c:pt>
                <c:pt idx="5">
                  <c:v>5729531520.1265612</c:v>
                </c:pt>
                <c:pt idx="6">
                  <c:v>5578546466.2212334</c:v>
                </c:pt>
                <c:pt idx="7">
                  <c:v>6061621786.5552273</c:v>
                </c:pt>
                <c:pt idx="8">
                  <c:v>6384673482.1599894</c:v>
                </c:pt>
              </c:numCache>
            </c:numRef>
          </c:val>
          <c:extLst>
            <c:ext xmlns:c15="http://schemas.microsoft.com/office/drawing/2012/chart" uri="{02D57815-91ED-43cb-92C2-25804820EDAC}">
              <c15:filteredCategoryTitle>
                <c15:cat>
                  <c:multiLvlStrRef>
                    <c:extLst>
                      <c:ext uri="{02D57815-91ED-43cb-92C2-25804820EDAC}">
                        <c15:formulaRef>
                          <c15:sqref>'T53'!#REF!</c15:sqref>
                        </c15:formulaRef>
                      </c:ext>
                    </c:extLst>
                  </c:multiLvlStrRef>
                </c15:cat>
              </c15:filteredCategoryTitle>
            </c:ext>
            <c:ext xmlns:c16="http://schemas.microsoft.com/office/drawing/2014/chart" uri="{C3380CC4-5D6E-409C-BE32-E72D297353CC}">
              <c16:uniqueId val="{00000002-C9A0-42CE-90E0-F0FD2D7E32CB}"/>
            </c:ext>
          </c:extLst>
        </c:ser>
        <c:dLbls>
          <c:showLegendKey val="0"/>
          <c:showVal val="0"/>
          <c:showCatName val="0"/>
          <c:showSerName val="0"/>
          <c:showPercent val="0"/>
          <c:showBubbleSize val="0"/>
        </c:dLbls>
        <c:gapWidth val="150"/>
        <c:overlap val="100"/>
        <c:axId val="808094768"/>
        <c:axId val="755426160"/>
      </c:barChart>
      <c:catAx>
        <c:axId val="80809476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55426160"/>
        <c:crosses val="autoZero"/>
        <c:auto val="1"/>
        <c:lblAlgn val="ctr"/>
        <c:lblOffset val="100"/>
        <c:noMultiLvlLbl val="0"/>
      </c:catAx>
      <c:valAx>
        <c:axId val="7554261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08094768"/>
        <c:crosses val="autoZero"/>
        <c:crossBetween val="between"/>
        <c:dispUnits>
          <c:builtInUnit val="b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solidFill>
                  <a:sysClr val="windowText" lastClr="000000"/>
                </a:solidFill>
                <a:effectLst/>
              </a:rPr>
              <a:t>Gráfico 54: </a:t>
            </a:r>
            <a:r>
              <a:rPr lang="en-US" sz="1200" b="0" i="0" baseline="0">
                <a:solidFill>
                  <a:sysClr val="windowText" lastClr="000000"/>
                </a:solidFill>
                <a:effectLst/>
              </a:rPr>
              <a:t>Evolução do Saldo entre Admissões e Desligamentos - Total (Vigilância e Segurança Privada e Transporte de Valores) - Brasil - 2015-2020</a:t>
            </a:r>
            <a:endParaRPr lang="pt-BR" sz="1200">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'P7'!$H$7</c:f>
              <c:strCache>
                <c:ptCount val="1"/>
                <c:pt idx="0">
                  <c:v>Admissões</c:v>
                </c:pt>
              </c:strCache>
            </c:strRef>
          </c:tx>
          <c:spPr>
            <a:solidFill>
              <a:schemeClr val="accent1"/>
            </a:solidFill>
            <a:ln>
              <a:noFill/>
            </a:ln>
            <a:effectLst/>
          </c:spPr>
          <c:invertIfNegative val="0"/>
          <c:cat>
            <c:numRef>
              <c:f>'P7'!$A$8:$A$13</c:f>
              <c:numCache>
                <c:formatCode>General</c:formatCode>
                <c:ptCount val="6"/>
                <c:pt idx="0">
                  <c:v>2015</c:v>
                </c:pt>
                <c:pt idx="1">
                  <c:v>2016</c:v>
                </c:pt>
                <c:pt idx="2">
                  <c:v>2017</c:v>
                </c:pt>
                <c:pt idx="3">
                  <c:v>2018</c:v>
                </c:pt>
                <c:pt idx="4">
                  <c:v>2019</c:v>
                </c:pt>
                <c:pt idx="5">
                  <c:v>2020</c:v>
                </c:pt>
              </c:numCache>
            </c:numRef>
          </c:cat>
          <c:val>
            <c:numRef>
              <c:f>'P7'!$H$8:$H$13</c:f>
              <c:numCache>
                <c:formatCode>#,##0</c:formatCode>
                <c:ptCount val="6"/>
                <c:pt idx="0">
                  <c:v>176347</c:v>
                </c:pt>
                <c:pt idx="1">
                  <c:v>152987</c:v>
                </c:pt>
                <c:pt idx="2">
                  <c:v>148424</c:v>
                </c:pt>
                <c:pt idx="3">
                  <c:v>157259</c:v>
                </c:pt>
                <c:pt idx="4">
                  <c:v>158094</c:v>
                </c:pt>
                <c:pt idx="5">
                  <c:v>76534</c:v>
                </c:pt>
              </c:numCache>
            </c:numRef>
          </c:val>
          <c:extLst>
            <c:ext xmlns:c16="http://schemas.microsoft.com/office/drawing/2014/chart" uri="{C3380CC4-5D6E-409C-BE32-E72D297353CC}">
              <c16:uniqueId val="{00000000-5BD5-43E8-BE26-16093236643D}"/>
            </c:ext>
          </c:extLst>
        </c:ser>
        <c:ser>
          <c:idx val="1"/>
          <c:order val="1"/>
          <c:tx>
            <c:strRef>
              <c:f>'P7'!$I$7</c:f>
              <c:strCache>
                <c:ptCount val="1"/>
                <c:pt idx="0">
                  <c:v>Desligamentos</c:v>
                </c:pt>
              </c:strCache>
            </c:strRef>
          </c:tx>
          <c:spPr>
            <a:solidFill>
              <a:schemeClr val="accent2"/>
            </a:solidFill>
            <a:ln>
              <a:noFill/>
            </a:ln>
            <a:effectLst/>
          </c:spPr>
          <c:invertIfNegative val="0"/>
          <c:cat>
            <c:numRef>
              <c:f>'P7'!$A$8:$A$13</c:f>
              <c:numCache>
                <c:formatCode>General</c:formatCode>
                <c:ptCount val="6"/>
                <c:pt idx="0">
                  <c:v>2015</c:v>
                </c:pt>
                <c:pt idx="1">
                  <c:v>2016</c:v>
                </c:pt>
                <c:pt idx="2">
                  <c:v>2017</c:v>
                </c:pt>
                <c:pt idx="3">
                  <c:v>2018</c:v>
                </c:pt>
                <c:pt idx="4">
                  <c:v>2019</c:v>
                </c:pt>
                <c:pt idx="5">
                  <c:v>2020</c:v>
                </c:pt>
              </c:numCache>
            </c:numRef>
          </c:cat>
          <c:val>
            <c:numRef>
              <c:f>'P7'!$I$8:$I$13</c:f>
              <c:numCache>
                <c:formatCode>#,##0</c:formatCode>
                <c:ptCount val="6"/>
                <c:pt idx="0">
                  <c:v>-202783</c:v>
                </c:pt>
                <c:pt idx="1">
                  <c:v>-184398</c:v>
                </c:pt>
                <c:pt idx="2">
                  <c:v>-165782</c:v>
                </c:pt>
                <c:pt idx="3">
                  <c:v>-151867</c:v>
                </c:pt>
                <c:pt idx="4">
                  <c:v>-160355</c:v>
                </c:pt>
                <c:pt idx="5">
                  <c:v>-84554</c:v>
                </c:pt>
              </c:numCache>
            </c:numRef>
          </c:val>
          <c:extLst>
            <c:ext xmlns:c16="http://schemas.microsoft.com/office/drawing/2014/chart" uri="{C3380CC4-5D6E-409C-BE32-E72D297353CC}">
              <c16:uniqueId val="{00000001-5BD5-43E8-BE26-16093236643D}"/>
            </c:ext>
          </c:extLst>
        </c:ser>
        <c:dLbls>
          <c:showLegendKey val="0"/>
          <c:showVal val="0"/>
          <c:showCatName val="0"/>
          <c:showSerName val="0"/>
          <c:showPercent val="0"/>
          <c:showBubbleSize val="0"/>
        </c:dLbls>
        <c:gapWidth val="219"/>
        <c:overlap val="100"/>
        <c:axId val="270054784"/>
        <c:axId val="270065184"/>
      </c:barChart>
      <c:lineChart>
        <c:grouping val="standard"/>
        <c:varyColors val="0"/>
        <c:ser>
          <c:idx val="2"/>
          <c:order val="2"/>
          <c:tx>
            <c:strRef>
              <c:f>'P7'!$J$7</c:f>
              <c:strCache>
                <c:ptCount val="1"/>
                <c:pt idx="0">
                  <c:v>Saldo</c:v>
                </c:pt>
              </c:strCache>
            </c:strRef>
          </c:tx>
          <c:spPr>
            <a:ln w="28575" cap="rnd">
              <a:solidFill>
                <a:schemeClr val="accent3"/>
              </a:solidFill>
              <a:round/>
            </a:ln>
            <a:effectLst/>
          </c:spPr>
          <c:marker>
            <c:symbol val="none"/>
          </c:marker>
          <c:dLbls>
            <c:spPr>
              <a:solidFill>
                <a:schemeClr val="lt1"/>
              </a:solidFill>
              <a:ln>
                <a:solidFill>
                  <a:schemeClr val="bg1">
                    <a:lumMod val="85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'P7'!$J$8:$J$13</c:f>
              <c:numCache>
                <c:formatCode>#,##0</c:formatCode>
                <c:ptCount val="6"/>
                <c:pt idx="0">
                  <c:v>-26436</c:v>
                </c:pt>
                <c:pt idx="1">
                  <c:v>-31411</c:v>
                </c:pt>
                <c:pt idx="2">
                  <c:v>-17358</c:v>
                </c:pt>
                <c:pt idx="3">
                  <c:v>5392</c:v>
                </c:pt>
                <c:pt idx="4">
                  <c:v>-2261</c:v>
                </c:pt>
                <c:pt idx="5">
                  <c:v>-8020</c:v>
                </c:pt>
              </c:numCache>
            </c:numRef>
          </c:val>
          <c:smooth val="0"/>
          <c:extLst>
            <c:ext xmlns:c16="http://schemas.microsoft.com/office/drawing/2014/chart" uri="{C3380CC4-5D6E-409C-BE32-E72D297353CC}">
              <c16:uniqueId val="{00000002-5BD5-43E8-BE26-16093236643D}"/>
            </c:ext>
          </c:extLst>
        </c:ser>
        <c:dLbls>
          <c:showLegendKey val="0"/>
          <c:showVal val="0"/>
          <c:showCatName val="0"/>
          <c:showSerName val="0"/>
          <c:showPercent val="0"/>
          <c:showBubbleSize val="0"/>
        </c:dLbls>
        <c:marker val="1"/>
        <c:smooth val="0"/>
        <c:axId val="270054784"/>
        <c:axId val="270065184"/>
      </c:lineChart>
      <c:catAx>
        <c:axId val="270054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70065184"/>
        <c:crosses val="autoZero"/>
        <c:auto val="1"/>
        <c:lblAlgn val="ctr"/>
        <c:lblOffset val="100"/>
        <c:noMultiLvlLbl val="0"/>
      </c:catAx>
      <c:valAx>
        <c:axId val="270065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70054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b="1" i="0" u="none" strike="noStrike" baseline="0">
                <a:effectLst/>
              </a:rPr>
              <a:t>Gráfico 55: </a:t>
            </a:r>
            <a:r>
              <a:rPr lang="pt-BR" sz="1200" b="0" i="0" u="none" strike="noStrike" baseline="0">
                <a:effectLst/>
              </a:rPr>
              <a:t>Quantidade de vigilantes com vínculos ativos - Empresas especializadas e orgânicas, por região</a:t>
            </a:r>
            <a:endParaRPr lang="pt-BR" sz="12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'P7'!$N$9</c:f>
              <c:strCache>
                <c:ptCount val="1"/>
                <c:pt idx="0">
                  <c:v>Especializadas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'P7'!$M$10:$M$15</c:f>
              <c:strCache>
                <c:ptCount val="6"/>
                <c:pt idx="0">
                  <c:v>Região Norte</c:v>
                </c:pt>
                <c:pt idx="1">
                  <c:v>Região Nordeste</c:v>
                </c:pt>
                <c:pt idx="2">
                  <c:v>Região Sul</c:v>
                </c:pt>
                <c:pt idx="3">
                  <c:v>Região Sudeste</c:v>
                </c:pt>
                <c:pt idx="4">
                  <c:v>Região Centro-Oeste</c:v>
                </c:pt>
                <c:pt idx="5">
                  <c:v>Brasil</c:v>
                </c:pt>
              </c:strCache>
            </c:strRef>
          </c:cat>
          <c:val>
            <c:numRef>
              <c:f>'P7'!$N$10:$N$15</c:f>
              <c:numCache>
                <c:formatCode>#,##0</c:formatCode>
                <c:ptCount val="6"/>
                <c:pt idx="0">
                  <c:v>33127</c:v>
                </c:pt>
                <c:pt idx="1">
                  <c:v>102376</c:v>
                </c:pt>
                <c:pt idx="2">
                  <c:v>79887</c:v>
                </c:pt>
                <c:pt idx="3">
                  <c:v>253994</c:v>
                </c:pt>
                <c:pt idx="4">
                  <c:v>50795</c:v>
                </c:pt>
                <c:pt idx="5">
                  <c:v>520179</c:v>
                </c:pt>
              </c:numCache>
            </c:numRef>
          </c:val>
          <c:extLst>
            <c:ext xmlns:c16="http://schemas.microsoft.com/office/drawing/2014/chart" uri="{C3380CC4-5D6E-409C-BE32-E72D297353CC}">
              <c16:uniqueId val="{00000000-0052-4603-8A7E-9B70520F0E0C}"/>
            </c:ext>
          </c:extLst>
        </c:ser>
        <c:ser>
          <c:idx val="1"/>
          <c:order val="1"/>
          <c:tx>
            <c:strRef>
              <c:f>'P7'!$O$9</c:f>
              <c:strCache>
                <c:ptCount val="1"/>
                <c:pt idx="0">
                  <c:v>Orgânicas</c:v>
                </c:pt>
              </c:strCache>
            </c:strRef>
          </c:tx>
          <c:spPr>
            <a:solidFill>
              <a:schemeClr val="accent2"/>
            </a:solidFill>
            <a:ln>
              <a:noFill/>
            </a:ln>
            <a:effectLst/>
          </c:spPr>
          <c:invertIfNegative val="0"/>
          <c:dLbls>
            <c:dLbl>
              <c:idx val="0"/>
              <c:layout>
                <c:manualLayout>
                  <c:x val="1.8799557929135436E-3"/>
                  <c:y val="-1.8757324772247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52-4603-8A7E-9B70520F0E0C}"/>
                </c:ext>
              </c:extLst>
            </c:dLbl>
            <c:dLbl>
              <c:idx val="1"/>
              <c:layout>
                <c:manualLayout>
                  <c:x val="0"/>
                  <c:y val="-1.2504883181498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052-4603-8A7E-9B70520F0E0C}"/>
                </c:ext>
              </c:extLst>
            </c:dLbl>
            <c:dLbl>
              <c:idx val="2"/>
              <c:layout>
                <c:manualLayout>
                  <c:x val="-6.8930916111004915E-17"/>
                  <c:y val="-3.1262207953745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52-4603-8A7E-9B70520F0E0C}"/>
                </c:ext>
              </c:extLst>
            </c:dLbl>
            <c:dLbl>
              <c:idx val="3"/>
              <c:layout>
                <c:manualLayout>
                  <c:x val="-1.8799557929134747E-3"/>
                  <c:y val="-2.50097663629965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052-4603-8A7E-9B70520F0E0C}"/>
                </c:ext>
              </c:extLst>
            </c:dLbl>
            <c:dLbl>
              <c:idx val="4"/>
              <c:layout>
                <c:manualLayout>
                  <c:x val="0"/>
                  <c:y val="-2.1883545567622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052-4603-8A7E-9B70520F0E0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'P7'!$M$10:$M$15</c:f>
              <c:strCache>
                <c:ptCount val="6"/>
                <c:pt idx="0">
                  <c:v>Região Norte</c:v>
                </c:pt>
                <c:pt idx="1">
                  <c:v>Região Nordeste</c:v>
                </c:pt>
                <c:pt idx="2">
                  <c:v>Região Sul</c:v>
                </c:pt>
                <c:pt idx="3">
                  <c:v>Região Sudeste</c:v>
                </c:pt>
                <c:pt idx="4">
                  <c:v>Região Centro-Oeste</c:v>
                </c:pt>
                <c:pt idx="5">
                  <c:v>Brasil</c:v>
                </c:pt>
              </c:strCache>
            </c:strRef>
          </c:cat>
          <c:val>
            <c:numRef>
              <c:f>'P7'!$O$10:$O$15</c:f>
              <c:numCache>
                <c:formatCode>#,##0</c:formatCode>
                <c:ptCount val="6"/>
                <c:pt idx="0">
                  <c:v>1166</c:v>
                </c:pt>
                <c:pt idx="1">
                  <c:v>6088</c:v>
                </c:pt>
                <c:pt idx="2">
                  <c:v>3270</c:v>
                </c:pt>
                <c:pt idx="3">
                  <c:v>12804</c:v>
                </c:pt>
                <c:pt idx="4">
                  <c:v>1970</c:v>
                </c:pt>
                <c:pt idx="5">
                  <c:v>25298</c:v>
                </c:pt>
              </c:numCache>
            </c:numRef>
          </c:val>
          <c:extLst>
            <c:ext xmlns:c16="http://schemas.microsoft.com/office/drawing/2014/chart" uri="{C3380CC4-5D6E-409C-BE32-E72D297353CC}">
              <c16:uniqueId val="{00000006-0052-4603-8A7E-9B70520F0E0C}"/>
            </c:ext>
          </c:extLst>
        </c:ser>
        <c:dLbls>
          <c:showLegendKey val="0"/>
          <c:showVal val="0"/>
          <c:showCatName val="0"/>
          <c:showSerName val="0"/>
          <c:showPercent val="0"/>
          <c:showBubbleSize val="0"/>
        </c:dLbls>
        <c:gapWidth val="150"/>
        <c:overlap val="100"/>
        <c:axId val="252914671"/>
        <c:axId val="2088256223"/>
      </c:barChart>
      <c:catAx>
        <c:axId val="25291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88256223"/>
        <c:crosses val="autoZero"/>
        <c:auto val="1"/>
        <c:lblAlgn val="ctr"/>
        <c:lblOffset val="100"/>
        <c:noMultiLvlLbl val="0"/>
      </c:catAx>
      <c:valAx>
        <c:axId val="20882562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5291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200" b="1"/>
              <a:t>Gráfico 56:</a:t>
            </a:r>
            <a:r>
              <a:rPr lang="en-US" sz="1200" b="1" baseline="0"/>
              <a:t> </a:t>
            </a:r>
            <a:r>
              <a:rPr lang="en-US" sz="1200"/>
              <a:t>Efetivo de vigilantes por gênero - Brasil (abril/2020)</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'P7'!$B$45</c:f>
              <c:strCache>
                <c:ptCount val="1"/>
                <c:pt idx="0">
                  <c:v>Gênero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F2E-4C47-9149-E1839947878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F2E-4C47-9149-E1839947878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'P7'!$A$46:$A$47</c:f>
              <c:strCache>
                <c:ptCount val="2"/>
                <c:pt idx="0">
                  <c:v>Homens</c:v>
                </c:pt>
                <c:pt idx="1">
                  <c:v>Mulheres</c:v>
                </c:pt>
              </c:strCache>
            </c:strRef>
          </c:cat>
          <c:val>
            <c:numRef>
              <c:f>'P7'!$B$46:$B$47</c:f>
              <c:numCache>
                <c:formatCode>0%</c:formatCode>
                <c:ptCount val="2"/>
                <c:pt idx="0">
                  <c:v>0.91</c:v>
                </c:pt>
                <c:pt idx="1">
                  <c:v>0.09</c:v>
                </c:pt>
              </c:numCache>
            </c:numRef>
          </c:val>
          <c:extLst>
            <c:ext xmlns:c16="http://schemas.microsoft.com/office/drawing/2014/chart" uri="{C3380CC4-5D6E-409C-BE32-E72D297353CC}">
              <c16:uniqueId val="{00000004-9F2E-4C47-9149-E18399478782}"/>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200" b="1" i="0" u="none" strike="noStrike" baseline="0">
                <a:effectLst/>
              </a:rPr>
              <a:t>Gráfico 57: </a:t>
            </a:r>
            <a:r>
              <a:rPr lang="en-US" sz="1200" b="0" i="0" u="none" strike="noStrike" baseline="0">
                <a:effectLst/>
              </a:rPr>
              <a:t>Valores pagos pelas empresas de segurança privada em multas e taxas (em R$ correntes)</a:t>
            </a:r>
            <a:endParaRPr lang="en-US" sz="12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1"/>
          <c:order val="1"/>
          <c:tx>
            <c:strRef>
              <c:f>'P7'!$I$45</c:f>
              <c:strCache>
                <c:ptCount val="1"/>
                <c:pt idx="0">
                  <c:v>Total geral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'P7'!$J$43:$O$43</c:f>
              <c:strCache>
                <c:ptCount val="6"/>
                <c:pt idx="0">
                  <c:v>2015</c:v>
                </c:pt>
                <c:pt idx="1">
                  <c:v>2016</c:v>
                </c:pt>
                <c:pt idx="2">
                  <c:v>2017</c:v>
                </c:pt>
                <c:pt idx="3">
                  <c:v>2018</c:v>
                </c:pt>
                <c:pt idx="4">
                  <c:v>2019</c:v>
                </c:pt>
                <c:pt idx="5">
                  <c:v>2020 (1)</c:v>
                </c:pt>
              </c:strCache>
            </c:strRef>
          </c:cat>
          <c:val>
            <c:numRef>
              <c:f>'P7'!$J$45:$O$45</c:f>
              <c:numCache>
                <c:formatCode>#,##0.00</c:formatCode>
                <c:ptCount val="6"/>
                <c:pt idx="0">
                  <c:v>63196494.200000003</c:v>
                </c:pt>
                <c:pt idx="1">
                  <c:v>125623204.35000004</c:v>
                </c:pt>
                <c:pt idx="2">
                  <c:v>111198926.3</c:v>
                </c:pt>
                <c:pt idx="3">
                  <c:v>104614138.92</c:v>
                </c:pt>
                <c:pt idx="4">
                  <c:v>100931807.61</c:v>
                </c:pt>
                <c:pt idx="5">
                  <c:v>29994991.399999999</c:v>
                </c:pt>
              </c:numCache>
            </c:numRef>
          </c:val>
          <c:extLst>
            <c:ext xmlns:c16="http://schemas.microsoft.com/office/drawing/2014/chart" uri="{C3380CC4-5D6E-409C-BE32-E72D297353CC}">
              <c16:uniqueId val="{00000000-8309-49D5-9A61-5869418B8713}"/>
            </c:ext>
          </c:extLst>
        </c:ser>
        <c:dLbls>
          <c:showLegendKey val="0"/>
          <c:showVal val="0"/>
          <c:showCatName val="0"/>
          <c:showSerName val="0"/>
          <c:showPercent val="0"/>
          <c:showBubbleSize val="0"/>
        </c:dLbls>
        <c:gapWidth val="219"/>
        <c:overlap val="-27"/>
        <c:axId val="53621215"/>
        <c:axId val="246981727"/>
        <c:extLst>
          <c:ext xmlns:c15="http://schemas.microsoft.com/office/drawing/2012/chart" uri="{02D57815-91ED-43cb-92C2-25804820EDAC}">
            <c15:filteredBarSeries>
              <c15:ser>
                <c:idx val="0"/>
                <c:order val="0"/>
                <c:tx>
                  <c:strRef>
                    <c:extLst>
                      <c:ext uri="{02D57815-91ED-43cb-92C2-25804820EDAC}">
                        <c15:formulaRef>
                          <c15:sqref>'P7'!$I$44</c15:sqref>
                        </c15:formulaRef>
                      </c:ext>
                    </c:extLst>
                    <c:strCache>
                      <c:ptCount val="1"/>
                    </c:strCache>
                  </c:strRef>
                </c:tx>
                <c:spPr>
                  <a:solidFill>
                    <a:schemeClr val="accent1"/>
                  </a:solidFill>
                  <a:ln>
                    <a:noFill/>
                  </a:ln>
                  <a:effectLst/>
                </c:spPr>
                <c:invertIfNegative val="0"/>
                <c:cat>
                  <c:strRef>
                    <c:extLst>
                      <c:ext uri="{02D57815-91ED-43cb-92C2-25804820EDAC}">
                        <c15:formulaRef>
                          <c15:sqref>'P7'!$J$43:$O$43</c15:sqref>
                        </c15:formulaRef>
                      </c:ext>
                    </c:extLst>
                    <c:strCache>
                      <c:ptCount val="6"/>
                      <c:pt idx="0">
                        <c:v>2015</c:v>
                      </c:pt>
                      <c:pt idx="1">
                        <c:v>2016</c:v>
                      </c:pt>
                      <c:pt idx="2">
                        <c:v>2017</c:v>
                      </c:pt>
                      <c:pt idx="3">
                        <c:v>2018</c:v>
                      </c:pt>
                      <c:pt idx="4">
                        <c:v>2019</c:v>
                      </c:pt>
                      <c:pt idx="5">
                        <c:v>2020 (1)</c:v>
                      </c:pt>
                    </c:strCache>
                  </c:strRef>
                </c:cat>
                <c:val>
                  <c:numRef>
                    <c:extLst>
                      <c:ext uri="{02D57815-91ED-43cb-92C2-25804820EDAC}">
                        <c15:formulaRef>
                          <c15:sqref>'P7'!$J$44:$O$44</c15:sqref>
                        </c15:formulaRef>
                      </c:ext>
                    </c:extLst>
                    <c:numCache>
                      <c:formatCode>General</c:formatCode>
                      <c:ptCount val="6"/>
                    </c:numCache>
                  </c:numRef>
                </c:val>
                <c:extLst>
                  <c:ext xmlns:c16="http://schemas.microsoft.com/office/drawing/2014/chart" uri="{C3380CC4-5D6E-409C-BE32-E72D297353CC}">
                    <c16:uniqueId val="{00000001-8309-49D5-9A61-5869418B8713}"/>
                  </c:ext>
                </c:extLst>
              </c15:ser>
            </c15:filteredBarSeries>
          </c:ext>
        </c:extLst>
      </c:barChart>
      <c:catAx>
        <c:axId val="53621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46981727"/>
        <c:crosses val="autoZero"/>
        <c:auto val="1"/>
        <c:lblAlgn val="ctr"/>
        <c:lblOffset val="100"/>
        <c:noMultiLvlLbl val="0"/>
      </c:catAx>
      <c:valAx>
        <c:axId val="246981727"/>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621215"/>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dispUnitsLbl>
        </c:dispUnits>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pt-BR" sz="1200" b="1" i="0" baseline="0">
                <a:effectLst/>
              </a:rPr>
              <a:t>Gráfico 58: </a:t>
            </a:r>
            <a:r>
              <a:rPr lang="pt-BR" sz="1200" b="0" i="0" baseline="0">
                <a:effectLst/>
              </a:rPr>
              <a:t>Quantidade de estabelecimentos (Brasil - 2017-2020)</a:t>
            </a:r>
            <a:endParaRPr lang="pt-BR" sz="1200">
              <a:effectLst/>
            </a:endParaRP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1"/>
          <c:order val="1"/>
          <c:tx>
            <c:strRef>
              <c:f>'P7'!$M$51</c:f>
              <c:strCache>
                <c:ptCount val="1"/>
                <c:pt idx="0">
                  <c:v>Total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'P7'!$N$48:$Q$49</c:f>
              <c:multiLvlStrCache>
                <c:ptCount val="4"/>
                <c:lvl>
                  <c:pt idx="0">
                    <c:v>2017</c:v>
                  </c:pt>
                  <c:pt idx="1">
                    <c:v>2018</c:v>
                  </c:pt>
                  <c:pt idx="2">
                    <c:v>2019</c:v>
                  </c:pt>
                  <c:pt idx="3">
                    <c:v>2020</c:v>
                  </c:pt>
                </c:lvl>
                <c:lvl>
                  <c:pt idx="0">
                    <c:v>Quantidade de estabelecimentos</c:v>
                  </c:pt>
                </c:lvl>
              </c:multiLvlStrCache>
            </c:multiLvlStrRef>
          </c:cat>
          <c:val>
            <c:numRef>
              <c:f>'P7'!$N$51:$Q$51</c:f>
              <c:numCache>
                <c:formatCode>#,##0</c:formatCode>
                <c:ptCount val="4"/>
                <c:pt idx="0">
                  <c:v>4801</c:v>
                </c:pt>
                <c:pt idx="1">
                  <c:v>4753</c:v>
                </c:pt>
                <c:pt idx="2">
                  <c:v>4704</c:v>
                </c:pt>
                <c:pt idx="3">
                  <c:v>4618</c:v>
                </c:pt>
              </c:numCache>
            </c:numRef>
          </c:val>
          <c:extLst>
            <c:ext xmlns:c16="http://schemas.microsoft.com/office/drawing/2014/chart" uri="{C3380CC4-5D6E-409C-BE32-E72D297353CC}">
              <c16:uniqueId val="{00000000-EB64-4836-BD6B-A94A37712579}"/>
            </c:ext>
          </c:extLst>
        </c:ser>
        <c:dLbls>
          <c:showLegendKey val="0"/>
          <c:showVal val="0"/>
          <c:showCatName val="0"/>
          <c:showSerName val="0"/>
          <c:showPercent val="0"/>
          <c:showBubbleSize val="0"/>
        </c:dLbls>
        <c:gapWidth val="219"/>
        <c:overlap val="-27"/>
        <c:axId val="154852031"/>
        <c:axId val="246986719"/>
        <c:extLst>
          <c:ext xmlns:c15="http://schemas.microsoft.com/office/drawing/2012/chart" uri="{02D57815-91ED-43cb-92C2-25804820EDAC}">
            <c15:filteredBarSeries>
              <c15:ser>
                <c:idx val="0"/>
                <c:order val="0"/>
                <c:tx>
                  <c:strRef>
                    <c:extLst>
                      <c:ext uri="{02D57815-91ED-43cb-92C2-25804820EDAC}">
                        <c15:formulaRef>
                          <c15:sqref>'P7'!$M$50</c15:sqref>
                        </c15:formulaRef>
                      </c:ext>
                    </c:extLst>
                    <c:strCache>
                      <c:ptCount val="1"/>
                    </c:strCache>
                  </c:strRef>
                </c:tx>
                <c:spPr>
                  <a:solidFill>
                    <a:schemeClr val="accent1"/>
                  </a:solidFill>
                  <a:ln>
                    <a:noFill/>
                  </a:ln>
                  <a:effectLst/>
                </c:spPr>
                <c:invertIfNegative val="0"/>
                <c:cat>
                  <c:multiLvlStrRef>
                    <c:extLst>
                      <c:ext uri="{02D57815-91ED-43cb-92C2-25804820EDAC}">
                        <c15:formulaRef>
                          <c15:sqref>'P7'!$N$48:$Q$49</c15:sqref>
                        </c15:formulaRef>
                      </c:ext>
                    </c:extLst>
                    <c:multiLvlStrCache>
                      <c:ptCount val="4"/>
                      <c:lvl>
                        <c:pt idx="0">
                          <c:v>2017</c:v>
                        </c:pt>
                        <c:pt idx="1">
                          <c:v>2018</c:v>
                        </c:pt>
                        <c:pt idx="2">
                          <c:v>2019</c:v>
                        </c:pt>
                        <c:pt idx="3">
                          <c:v>2020</c:v>
                        </c:pt>
                      </c:lvl>
                      <c:lvl>
                        <c:pt idx="0">
                          <c:v>Quantidade de estabelecimentos</c:v>
                        </c:pt>
                      </c:lvl>
                    </c:multiLvlStrCache>
                  </c:multiLvlStrRef>
                </c:cat>
                <c:val>
                  <c:numRef>
                    <c:extLst>
                      <c:ext uri="{02D57815-91ED-43cb-92C2-25804820EDAC}">
                        <c15:formulaRef>
                          <c15:sqref>'P7'!$N$50:$Q$50</c15:sqref>
                        </c15:formulaRef>
                      </c:ext>
                    </c:extLst>
                    <c:numCache>
                      <c:formatCode>General</c:formatCode>
                      <c:ptCount val="4"/>
                    </c:numCache>
                  </c:numRef>
                </c:val>
                <c:extLst>
                  <c:ext xmlns:c16="http://schemas.microsoft.com/office/drawing/2014/chart" uri="{C3380CC4-5D6E-409C-BE32-E72D297353CC}">
                    <c16:uniqueId val="{00000001-EB64-4836-BD6B-A94A37712579}"/>
                  </c:ext>
                </c:extLst>
              </c15:ser>
            </c15:filteredBarSeries>
          </c:ext>
        </c:extLst>
      </c:barChart>
      <c:catAx>
        <c:axId val="1548520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46986719"/>
        <c:crosses val="autoZero"/>
        <c:auto val="1"/>
        <c:lblAlgn val="ctr"/>
        <c:lblOffset val="100"/>
        <c:noMultiLvlLbl val="0"/>
      </c:catAx>
      <c:valAx>
        <c:axId val="24698671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485203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6: </a:t>
            </a:r>
            <a:r>
              <a:rPr lang="pt-BR" sz="1200" b="0" i="0" baseline="0">
                <a:effectLst/>
              </a:rPr>
              <a:t>Vítimas de Mortes Violentas Intencionais, por faixa etária - Brasil (2019)</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7.8177539873592661E-2"/>
          <c:y val="0.12857142857142856"/>
          <c:w val="0.89295762778982279"/>
          <c:h val="0.74458884197916819"/>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'P1'!$U$34:$U$45</c:f>
              <c:strCache>
                <c:ptCount val="12"/>
                <c:pt idx="0">
                  <c:v>0 a 9</c:v>
                </c:pt>
                <c:pt idx="1">
                  <c:v>10 a 14</c:v>
                </c:pt>
                <c:pt idx="2">
                  <c:v>15 a 19</c:v>
                </c:pt>
                <c:pt idx="3">
                  <c:v>20 a 24</c:v>
                </c:pt>
                <c:pt idx="4">
                  <c:v>25 a 29</c:v>
                </c:pt>
                <c:pt idx="5">
                  <c:v>30 a 34</c:v>
                </c:pt>
                <c:pt idx="6">
                  <c:v>35 a 39</c:v>
                </c:pt>
                <c:pt idx="7">
                  <c:v>40 a 44</c:v>
                </c:pt>
                <c:pt idx="8">
                  <c:v>45 a 49</c:v>
                </c:pt>
                <c:pt idx="9">
                  <c:v>50 a 54</c:v>
                </c:pt>
                <c:pt idx="10">
                  <c:v>55 a 59</c:v>
                </c:pt>
                <c:pt idx="11">
                  <c:v>60 ou mais</c:v>
                </c:pt>
              </c:strCache>
            </c:strRef>
          </c:cat>
          <c:val>
            <c:numRef>
              <c:f>'P1'!$V$34:$V$45</c:f>
              <c:numCache>
                <c:formatCode>0.0%</c:formatCode>
                <c:ptCount val="12"/>
                <c:pt idx="0">
                  <c:v>8.1418929144344565E-3</c:v>
                </c:pt>
                <c:pt idx="1">
                  <c:v>7.0522715578558671E-3</c:v>
                </c:pt>
                <c:pt idx="2">
                  <c:v>0.13526438451526984</c:v>
                </c:pt>
                <c:pt idx="3">
                  <c:v>0.20151941644722904</c:v>
                </c:pt>
                <c:pt idx="4">
                  <c:v>0.1623233148703048</c:v>
                </c:pt>
                <c:pt idx="5">
                  <c:v>0.13511304821574502</c:v>
                </c:pt>
                <c:pt idx="6">
                  <c:v>0.10920427373709858</c:v>
                </c:pt>
                <c:pt idx="7">
                  <c:v>7.7151245497745088E-2</c:v>
                </c:pt>
                <c:pt idx="8">
                  <c:v>5.4602136868549291E-2</c:v>
                </c:pt>
                <c:pt idx="9">
                  <c:v>3.8953963497684554E-2</c:v>
                </c:pt>
                <c:pt idx="10">
                  <c:v>2.5727170919216683E-2</c:v>
                </c:pt>
                <c:pt idx="11">
                  <c:v>4.4946880958866793E-2</c:v>
                </c:pt>
              </c:numCache>
            </c:numRef>
          </c:val>
          <c:extLst>
            <c:ext xmlns:c16="http://schemas.microsoft.com/office/drawing/2014/chart" uri="{C3380CC4-5D6E-409C-BE32-E72D297353CC}">
              <c16:uniqueId val="{00000000-4753-42CB-B727-C512A4CAB1C5}"/>
            </c:ext>
          </c:extLst>
        </c:ser>
        <c:dLbls>
          <c:showLegendKey val="0"/>
          <c:showVal val="0"/>
          <c:showCatName val="0"/>
          <c:showSerName val="0"/>
          <c:showPercent val="0"/>
          <c:showBubbleSize val="0"/>
        </c:dLbls>
        <c:gapWidth val="219"/>
        <c:overlap val="-27"/>
        <c:axId val="1679046880"/>
        <c:axId val="1679053536"/>
      </c:barChart>
      <c:catAx>
        <c:axId val="1679046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79053536"/>
        <c:crosses val="autoZero"/>
        <c:auto val="1"/>
        <c:lblAlgn val="ctr"/>
        <c:lblOffset val="100"/>
        <c:noMultiLvlLbl val="0"/>
      </c:catAx>
      <c:valAx>
        <c:axId val="167905353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79046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Infográfico:</a:t>
            </a:r>
            <a:r>
              <a:rPr lang="pt-BR" sz="1200" b="0"/>
              <a:t> Vigilantes, por faixa etária</a:t>
            </a:r>
            <a:endParaRPr lang="pt-BR" sz="12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'P8'!$C$30</c:f>
              <c:strCache>
                <c:ptCount val="1"/>
                <c:pt idx="0">
                  <c:v>Percentual de vigilantes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296-4C21-8A60-21B0B742B36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296-4C21-8A60-21B0B742B36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296-4C21-8A60-21B0B742B36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296-4C21-8A60-21B0B742B36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'P8'!$B$31:$B$34</c:f>
              <c:strCache>
                <c:ptCount val="4"/>
                <c:pt idx="0">
                  <c:v>Até 29 anos</c:v>
                </c:pt>
                <c:pt idx="1">
                  <c:v>30 a 39 anos</c:v>
                </c:pt>
                <c:pt idx="2">
                  <c:v>40 a 49 anos</c:v>
                </c:pt>
                <c:pt idx="3">
                  <c:v>Mais de 50 anos</c:v>
                </c:pt>
              </c:strCache>
            </c:strRef>
          </c:cat>
          <c:val>
            <c:numRef>
              <c:f>'P8'!$C$31:$C$34</c:f>
              <c:numCache>
                <c:formatCode>0%</c:formatCode>
                <c:ptCount val="4"/>
                <c:pt idx="0">
                  <c:v>0.13651460683736394</c:v>
                </c:pt>
                <c:pt idx="1">
                  <c:v>0.38447384125721107</c:v>
                </c:pt>
                <c:pt idx="2">
                  <c:v>0.31020702492256103</c:v>
                </c:pt>
                <c:pt idx="3">
                  <c:v>0.16880452698286397</c:v>
                </c:pt>
              </c:numCache>
            </c:numRef>
          </c:val>
          <c:extLst>
            <c:ext xmlns:c16="http://schemas.microsoft.com/office/drawing/2014/chart" uri="{C3380CC4-5D6E-409C-BE32-E72D297353CC}">
              <c16:uniqueId val="{00000008-F296-4C21-8A60-21B0B742B36A}"/>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Infográfico</a:t>
            </a:r>
            <a:r>
              <a:rPr lang="pt-BR" sz="1200" b="1" baseline="0"/>
              <a:t>:</a:t>
            </a:r>
            <a:r>
              <a:rPr lang="pt-BR" sz="1200" b="0" baseline="0"/>
              <a:t> Vigilantes, por escolaridade</a:t>
            </a:r>
            <a:endParaRPr lang="pt-BR" sz="12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412-42C5-B13F-2D62B992D30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412-42C5-B13F-2D62B992D30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412-42C5-B13F-2D62B992D30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412-42C5-B13F-2D62B992D30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'P8'!$I$9:$I$12</c:f>
              <c:strCache>
                <c:ptCount val="4"/>
                <c:pt idx="0">
                  <c:v>Médio Incompleto</c:v>
                </c:pt>
                <c:pt idx="1">
                  <c:v>Médio Completo</c:v>
                </c:pt>
                <c:pt idx="2">
                  <c:v>Superior Incompleto</c:v>
                </c:pt>
                <c:pt idx="3">
                  <c:v>Superior Completo</c:v>
                </c:pt>
              </c:strCache>
            </c:strRef>
          </c:cat>
          <c:val>
            <c:numRef>
              <c:f>'P8'!$J$9:$J$12</c:f>
              <c:numCache>
                <c:formatCode>0%</c:formatCode>
                <c:ptCount val="4"/>
                <c:pt idx="0">
                  <c:v>0.24795390605018613</c:v>
                </c:pt>
                <c:pt idx="1">
                  <c:v>0.71230178464861182</c:v>
                </c:pt>
                <c:pt idx="2">
                  <c:v>1.491943505072608E-2</c:v>
                </c:pt>
                <c:pt idx="3">
                  <c:v>2.4824874250476001E-2</c:v>
                </c:pt>
              </c:numCache>
            </c:numRef>
          </c:val>
          <c:extLst>
            <c:ext xmlns:c16="http://schemas.microsoft.com/office/drawing/2014/chart" uri="{C3380CC4-5D6E-409C-BE32-E72D297353CC}">
              <c16:uniqueId val="{00000008-6412-42C5-B13F-2D62B992D30A}"/>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Infográfico</a:t>
            </a:r>
            <a:r>
              <a:rPr lang="pt-BR" sz="1200" b="1" baseline="0"/>
              <a:t>:</a:t>
            </a:r>
            <a:r>
              <a:rPr lang="pt-BR" sz="1200" b="0" baseline="0"/>
              <a:t> Vigilantes, por Região de atuação</a:t>
            </a:r>
            <a:endParaRPr lang="pt-BR" sz="12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F2A-4139-84E6-0E42D8133E5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F2A-4139-84E6-0E42D8133E5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F2A-4139-84E6-0E42D8133E5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F2A-4139-84E6-0E42D8133E5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F2A-4139-84E6-0E42D8133E5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'P8'!$I$31:$I$35</c:f>
              <c:strCache>
                <c:ptCount val="5"/>
                <c:pt idx="0">
                  <c:v>Norte</c:v>
                </c:pt>
                <c:pt idx="1">
                  <c:v>Nordeste</c:v>
                </c:pt>
                <c:pt idx="2">
                  <c:v>Sul</c:v>
                </c:pt>
                <c:pt idx="3">
                  <c:v>Sudeste</c:v>
                </c:pt>
                <c:pt idx="4">
                  <c:v>Centro-Oeste</c:v>
                </c:pt>
              </c:strCache>
            </c:strRef>
          </c:cat>
          <c:val>
            <c:numRef>
              <c:f>'P8'!$K$31:$K$35</c:f>
              <c:numCache>
                <c:formatCode>0%</c:formatCode>
                <c:ptCount val="5"/>
                <c:pt idx="0">
                  <c:v>6.3683847291028661E-2</c:v>
                </c:pt>
                <c:pt idx="1">
                  <c:v>0.19680917530311681</c:v>
                </c:pt>
                <c:pt idx="2">
                  <c:v>0.15357598057591715</c:v>
                </c:pt>
                <c:pt idx="3">
                  <c:v>0.48828191833964846</c:v>
                </c:pt>
                <c:pt idx="4">
                  <c:v>9.7649078490288921E-2</c:v>
                </c:pt>
              </c:numCache>
            </c:numRef>
          </c:val>
          <c:extLst>
            <c:ext xmlns:c16="http://schemas.microsoft.com/office/drawing/2014/chart" uri="{C3380CC4-5D6E-409C-BE32-E72D297353CC}">
              <c16:uniqueId val="{0000000A-BF2A-4139-84E6-0E42D8133E5F}"/>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a:t>Infográfico</a:t>
            </a:r>
            <a:r>
              <a:rPr lang="en-US" sz="1200" b="1" baseline="0"/>
              <a:t>: </a:t>
            </a:r>
            <a:r>
              <a:rPr lang="en-US" sz="1200" b="0" baseline="0"/>
              <a:t>Vigilantes, por </a:t>
            </a:r>
            <a:r>
              <a:rPr lang="en-US" sz="1200"/>
              <a:t>gênero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tx>
            <c:strRef>
              <c:f>'P8'!$B$7</c:f>
              <c:strCache>
                <c:ptCount val="1"/>
                <c:pt idx="0">
                  <c:v>Gênero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753-4C05-85DD-A7C69E76C38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753-4C05-85DD-A7C69E76C38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'P8'!$A$8:$A$9</c:f>
              <c:strCache>
                <c:ptCount val="2"/>
                <c:pt idx="0">
                  <c:v>Homens</c:v>
                </c:pt>
                <c:pt idx="1">
                  <c:v>Mulheres</c:v>
                </c:pt>
              </c:strCache>
            </c:strRef>
          </c:cat>
          <c:val>
            <c:numRef>
              <c:f>'P8'!$B$8:$B$9</c:f>
              <c:numCache>
                <c:formatCode>0%</c:formatCode>
                <c:ptCount val="2"/>
                <c:pt idx="0">
                  <c:v>0.91</c:v>
                </c:pt>
                <c:pt idx="1">
                  <c:v>0.09</c:v>
                </c:pt>
              </c:numCache>
            </c:numRef>
          </c:val>
          <c:extLst>
            <c:ext xmlns:c16="http://schemas.microsoft.com/office/drawing/2014/chart" uri="{C3380CC4-5D6E-409C-BE32-E72D297353CC}">
              <c16:uniqueId val="{00000004-5753-4C05-85DD-A7C69E76C38E}"/>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solidFill>
                  <a:sysClr val="windowText" lastClr="000000"/>
                </a:solidFill>
              </a:rPr>
              <a:t>Gráfico 59: </a:t>
            </a:r>
            <a:r>
              <a:rPr lang="pt-BR" sz="1200">
                <a:solidFill>
                  <a:sysClr val="windowText" lastClr="000000"/>
                </a:solidFill>
              </a:rPr>
              <a:t>Evolução</a:t>
            </a:r>
            <a:r>
              <a:rPr lang="pt-BR" sz="1200" baseline="0">
                <a:solidFill>
                  <a:sysClr val="windowText" lastClr="000000"/>
                </a:solidFill>
              </a:rPr>
              <a:t> da população prisional, Brasil, 2000-2019</a:t>
            </a:r>
            <a:endParaRPr lang="pt-BR" sz="1200">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6.0392584675613502E-2"/>
          <c:y val="0.10242272347535505"/>
          <c:w val="0.92467190795707599"/>
          <c:h val="0.73024766641011973"/>
        </c:manualLayout>
      </c:layout>
      <c:lineChart>
        <c:grouping val="standard"/>
        <c:varyColors val="0"/>
        <c:ser>
          <c:idx val="0"/>
          <c:order val="0"/>
          <c:tx>
            <c:strRef>
              <c:f>'G59'!$B$5</c:f>
              <c:strCache>
                <c:ptCount val="1"/>
                <c:pt idx="0">
                  <c:v>Presos no Sistema Penitenciário</c:v>
                </c:pt>
              </c:strCache>
            </c:strRef>
          </c:tx>
          <c:spPr>
            <a:ln w="28575" cap="rnd">
              <a:solidFill>
                <a:schemeClr val="accent1"/>
              </a:solidFill>
              <a:round/>
            </a:ln>
            <a:effectLst/>
          </c:spPr>
          <c:marker>
            <c:symbol val="none"/>
          </c:marker>
          <c:dLbls>
            <c:dLbl>
              <c:idx val="0"/>
              <c:layout>
                <c:manualLayout>
                  <c:x val="-3.3014313604386954E-2"/>
                  <c:y val="2.5037659766213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24-41F7-8F08-11E941000013}"/>
                </c:ext>
              </c:extLst>
            </c:dLbl>
            <c:dLbl>
              <c:idx val="1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24-41F7-8F08-11E9410000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'G59'!$A$6:$A$25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'G59'!$B$6:$B$25</c:f>
              <c:numCache>
                <c:formatCode>#,##0</c:formatCode>
                <c:ptCount val="20"/>
                <c:pt idx="0">
                  <c:v>174980</c:v>
                </c:pt>
                <c:pt idx="1">
                  <c:v>171366</c:v>
                </c:pt>
                <c:pt idx="2">
                  <c:v>181019</c:v>
                </c:pt>
                <c:pt idx="3">
                  <c:v>240203</c:v>
                </c:pt>
                <c:pt idx="4">
                  <c:v>262710</c:v>
                </c:pt>
                <c:pt idx="5">
                  <c:v>296919</c:v>
                </c:pt>
                <c:pt idx="6">
                  <c:v>339580</c:v>
                </c:pt>
                <c:pt idx="7">
                  <c:v>366359</c:v>
                </c:pt>
                <c:pt idx="8">
                  <c:v>393698</c:v>
                </c:pt>
                <c:pt idx="9">
                  <c:v>417112</c:v>
                </c:pt>
                <c:pt idx="10">
                  <c:v>445705</c:v>
                </c:pt>
                <c:pt idx="11">
                  <c:v>471254</c:v>
                </c:pt>
                <c:pt idx="12">
                  <c:v>513713</c:v>
                </c:pt>
                <c:pt idx="13">
                  <c:v>557286</c:v>
                </c:pt>
                <c:pt idx="14">
                  <c:v>584758</c:v>
                </c:pt>
                <c:pt idx="15">
                  <c:v>663155</c:v>
                </c:pt>
                <c:pt idx="16">
                  <c:v>702385</c:v>
                </c:pt>
                <c:pt idx="17">
                  <c:v>704576</c:v>
                </c:pt>
                <c:pt idx="18">
                  <c:v>725332</c:v>
                </c:pt>
                <c:pt idx="19">
                  <c:v>748009</c:v>
                </c:pt>
              </c:numCache>
            </c:numRef>
          </c:val>
          <c:smooth val="0"/>
          <c:extLst>
            <c:ext xmlns:c16="http://schemas.microsoft.com/office/drawing/2014/chart" uri="{C3380CC4-5D6E-409C-BE32-E72D297353CC}">
              <c16:uniqueId val="{00000002-6F24-41F7-8F08-11E941000013}"/>
            </c:ext>
          </c:extLst>
        </c:ser>
        <c:ser>
          <c:idx val="1"/>
          <c:order val="1"/>
          <c:tx>
            <c:strRef>
              <c:f>'G59'!$C$5</c:f>
              <c:strCache>
                <c:ptCount val="1"/>
                <c:pt idx="0">
                  <c:v>Presos sob Custódia das Polícias</c:v>
                </c:pt>
              </c:strCache>
            </c:strRef>
          </c:tx>
          <c:spPr>
            <a:ln w="28575" cap="rnd">
              <a:solidFill>
                <a:schemeClr val="accent2"/>
              </a:solidFill>
              <a:round/>
            </a:ln>
            <a:effectLst/>
          </c:spPr>
          <c:marker>
            <c:symbol val="none"/>
          </c:marker>
          <c:dLbls>
            <c:dLbl>
              <c:idx val="0"/>
              <c:layout>
                <c:manualLayout>
                  <c:x val="-2.8560816862134363E-2"/>
                  <c:y val="-2.83793473184273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24-41F7-8F08-11E941000013}"/>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24-41F7-8F08-11E9410000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'G59'!$A$6:$A$25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'G59'!$C$6:$C$25</c:f>
              <c:numCache>
                <c:formatCode>#,##0</c:formatCode>
                <c:ptCount val="20"/>
                <c:pt idx="0">
                  <c:v>57775</c:v>
                </c:pt>
                <c:pt idx="1">
                  <c:v>62493</c:v>
                </c:pt>
                <c:pt idx="2">
                  <c:v>58326</c:v>
                </c:pt>
                <c:pt idx="3">
                  <c:v>68101</c:v>
                </c:pt>
                <c:pt idx="4">
                  <c:v>73648</c:v>
                </c:pt>
                <c:pt idx="5">
                  <c:v>64483</c:v>
                </c:pt>
                <c:pt idx="6">
                  <c:v>61656</c:v>
                </c:pt>
                <c:pt idx="7">
                  <c:v>56014</c:v>
                </c:pt>
                <c:pt idx="8">
                  <c:v>57731</c:v>
                </c:pt>
                <c:pt idx="9">
                  <c:v>56514</c:v>
                </c:pt>
                <c:pt idx="10">
                  <c:v>50546</c:v>
                </c:pt>
                <c:pt idx="11">
                  <c:v>43328</c:v>
                </c:pt>
                <c:pt idx="12">
                  <c:v>34290</c:v>
                </c:pt>
                <c:pt idx="13">
                  <c:v>24221</c:v>
                </c:pt>
                <c:pt idx="14">
                  <c:v>37444</c:v>
                </c:pt>
                <c:pt idx="15">
                  <c:v>35463</c:v>
                </c:pt>
                <c:pt idx="16">
                  <c:v>19735</c:v>
                </c:pt>
                <c:pt idx="17">
                  <c:v>18140</c:v>
                </c:pt>
                <c:pt idx="18">
                  <c:v>18884</c:v>
                </c:pt>
                <c:pt idx="19">
                  <c:v>7265</c:v>
                </c:pt>
              </c:numCache>
            </c:numRef>
          </c:val>
          <c:smooth val="0"/>
          <c:extLst>
            <c:ext xmlns:c16="http://schemas.microsoft.com/office/drawing/2014/chart" uri="{C3380CC4-5D6E-409C-BE32-E72D297353CC}">
              <c16:uniqueId val="{00000005-6F24-41F7-8F08-11E941000013}"/>
            </c:ext>
          </c:extLst>
        </c:ser>
        <c:ser>
          <c:idx val="2"/>
          <c:order val="2"/>
          <c:tx>
            <c:strRef>
              <c:f>'G59'!$D$5</c:f>
              <c:strCache>
                <c:ptCount val="1"/>
                <c:pt idx="0">
                  <c:v>Total de pessoas encarceradas</c:v>
                </c:pt>
              </c:strCache>
            </c:strRef>
          </c:tx>
          <c:spPr>
            <a:ln w="28575" cap="rnd">
              <a:solidFill>
                <a:schemeClr val="accent3"/>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24-41F7-8F08-11E941000013}"/>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24-41F7-8F08-11E94100001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'G59'!$A$6:$A$25</c:f>
              <c:numCache>
                <c:formatCode>0</c:formatCode>
                <c:ptCount val="20"/>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numCache>
            </c:numRef>
          </c:cat>
          <c:val>
            <c:numRef>
              <c:f>'G59'!$D$6:$D$25</c:f>
              <c:numCache>
                <c:formatCode>#,##0</c:formatCode>
                <c:ptCount val="20"/>
                <c:pt idx="0">
                  <c:v>232755</c:v>
                </c:pt>
                <c:pt idx="1">
                  <c:v>233859</c:v>
                </c:pt>
                <c:pt idx="2">
                  <c:v>239345</c:v>
                </c:pt>
                <c:pt idx="3">
                  <c:v>308304</c:v>
                </c:pt>
                <c:pt idx="4">
                  <c:v>336358</c:v>
                </c:pt>
                <c:pt idx="5">
                  <c:v>361402</c:v>
                </c:pt>
                <c:pt idx="6">
                  <c:v>401236</c:v>
                </c:pt>
                <c:pt idx="7">
                  <c:v>422373</c:v>
                </c:pt>
                <c:pt idx="8">
                  <c:v>451429</c:v>
                </c:pt>
                <c:pt idx="9">
                  <c:v>473626</c:v>
                </c:pt>
                <c:pt idx="10">
                  <c:v>496251</c:v>
                </c:pt>
                <c:pt idx="11">
                  <c:v>514582</c:v>
                </c:pt>
                <c:pt idx="12">
                  <c:v>548003</c:v>
                </c:pt>
                <c:pt idx="13">
                  <c:v>581507</c:v>
                </c:pt>
                <c:pt idx="14">
                  <c:v>622202</c:v>
                </c:pt>
                <c:pt idx="15">
                  <c:v>698618</c:v>
                </c:pt>
                <c:pt idx="16">
                  <c:v>722120</c:v>
                </c:pt>
                <c:pt idx="17">
                  <c:v>722716</c:v>
                </c:pt>
                <c:pt idx="18">
                  <c:v>744216</c:v>
                </c:pt>
                <c:pt idx="19">
                  <c:v>755274</c:v>
                </c:pt>
              </c:numCache>
            </c:numRef>
          </c:val>
          <c:smooth val="0"/>
          <c:extLst>
            <c:ext xmlns:c16="http://schemas.microsoft.com/office/drawing/2014/chart" uri="{C3380CC4-5D6E-409C-BE32-E72D297353CC}">
              <c16:uniqueId val="{00000008-6F24-41F7-8F08-11E941000013}"/>
            </c:ext>
          </c:extLst>
        </c:ser>
        <c:dLbls>
          <c:showLegendKey val="0"/>
          <c:showVal val="0"/>
          <c:showCatName val="0"/>
          <c:showSerName val="0"/>
          <c:showPercent val="0"/>
          <c:showBubbleSize val="0"/>
        </c:dLbls>
        <c:smooth val="0"/>
        <c:axId val="816064800"/>
        <c:axId val="816071360"/>
      </c:lineChart>
      <c:catAx>
        <c:axId val="8160648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6071360"/>
        <c:crosses val="autoZero"/>
        <c:auto val="1"/>
        <c:lblAlgn val="ctr"/>
        <c:lblOffset val="100"/>
        <c:noMultiLvlLbl val="0"/>
      </c:catAx>
      <c:valAx>
        <c:axId val="816071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6064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solidFill>
                  <a:sysClr val="windowText" lastClr="000000"/>
                </a:solidFill>
              </a:rPr>
              <a:t>Gráfico</a:t>
            </a:r>
            <a:r>
              <a:rPr lang="pt-BR" sz="1200" b="1" baseline="0">
                <a:solidFill>
                  <a:sysClr val="windowText" lastClr="000000"/>
                </a:solidFill>
              </a:rPr>
              <a:t> 60: </a:t>
            </a:r>
            <a:r>
              <a:rPr lang="pt-BR" sz="1200">
                <a:solidFill>
                  <a:sysClr val="windowText" lastClr="000000"/>
                </a:solidFill>
              </a:rPr>
              <a:t>Evolução</a:t>
            </a:r>
            <a:r>
              <a:rPr lang="pt-BR" sz="1200" baseline="0">
                <a:solidFill>
                  <a:sysClr val="windowText" lastClr="000000"/>
                </a:solidFill>
              </a:rPr>
              <a:t> da população prisional masculina e feminina, Brasil, 2008-2019</a:t>
            </a:r>
            <a:endParaRPr lang="pt-BR" sz="1200">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6.0392584675613502E-2"/>
          <c:y val="0.10242272347535505"/>
          <c:w val="0.92467190795707599"/>
          <c:h val="0.73024766641011973"/>
        </c:manualLayout>
      </c:layout>
      <c:lineChart>
        <c:grouping val="standard"/>
        <c:varyColors val="0"/>
        <c:ser>
          <c:idx val="0"/>
          <c:order val="0"/>
          <c:tx>
            <c:strRef>
              <c:f>'G60'!$B$5</c:f>
              <c:strCache>
                <c:ptCount val="1"/>
                <c:pt idx="0">
                  <c:v>Pessoas do sexo feminino no sistema prisional</c:v>
                </c:pt>
              </c:strCache>
            </c:strRef>
          </c:tx>
          <c:spPr>
            <a:ln w="28575" cap="rnd">
              <a:solidFill>
                <a:schemeClr val="accent1"/>
              </a:solidFill>
              <a:round/>
            </a:ln>
            <a:effectLst/>
          </c:spPr>
          <c:marker>
            <c:symbol val="none"/>
          </c:marker>
          <c:dLbls>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9C-4959-B7C5-9F471EF158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'G60'!$A$6:$A$17</c:f>
              <c:numCache>
                <c:formatCode>0</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'G60'!$B$6:$B$17</c:f>
              <c:numCache>
                <c:formatCode>#,##0</c:formatCode>
                <c:ptCount val="12"/>
                <c:pt idx="0">
                  <c:v>21604</c:v>
                </c:pt>
                <c:pt idx="1">
                  <c:v>24292</c:v>
                </c:pt>
                <c:pt idx="2">
                  <c:v>28188</c:v>
                </c:pt>
                <c:pt idx="3">
                  <c:v>29347</c:v>
                </c:pt>
                <c:pt idx="4">
                  <c:v>31640</c:v>
                </c:pt>
                <c:pt idx="5">
                  <c:v>32657</c:v>
                </c:pt>
                <c:pt idx="6">
                  <c:v>33793</c:v>
                </c:pt>
                <c:pt idx="7">
                  <c:v>37380</c:v>
                </c:pt>
                <c:pt idx="8">
                  <c:v>39751</c:v>
                </c:pt>
                <c:pt idx="9">
                  <c:v>37540</c:v>
                </c:pt>
                <c:pt idx="10">
                  <c:v>35330</c:v>
                </c:pt>
                <c:pt idx="11">
                  <c:v>36929</c:v>
                </c:pt>
              </c:numCache>
            </c:numRef>
          </c:val>
          <c:smooth val="0"/>
          <c:extLst>
            <c:ext xmlns:c16="http://schemas.microsoft.com/office/drawing/2014/chart" uri="{C3380CC4-5D6E-409C-BE32-E72D297353CC}">
              <c16:uniqueId val="{00000001-B99C-4959-B7C5-9F471EF15866}"/>
            </c:ext>
          </c:extLst>
        </c:ser>
        <c:ser>
          <c:idx val="1"/>
          <c:order val="1"/>
          <c:tx>
            <c:strRef>
              <c:f>'G60'!$C$5</c:f>
              <c:strCache>
                <c:ptCount val="1"/>
                <c:pt idx="0">
                  <c:v>Pessoas do sexo masculino no sistema prisional</c:v>
                </c:pt>
              </c:strCache>
            </c:strRef>
          </c:tx>
          <c:spPr>
            <a:ln w="28575" cap="rnd">
              <a:solidFill>
                <a:schemeClr val="accent2"/>
              </a:solidFill>
              <a:round/>
            </a:ln>
            <a:effectLst/>
          </c:spPr>
          <c:marker>
            <c:symbol val="none"/>
          </c:marker>
          <c:dLbls>
            <c:dLbl>
              <c:idx val="11"/>
              <c:layout>
                <c:manualLayout>
                  <c:x val="-1.3880064304112684E-2"/>
                  <c:y val="2.8429341069208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9C-4959-B7C5-9F471EF158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'G60'!$A$6:$A$17</c:f>
              <c:numCache>
                <c:formatCode>0</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'G60'!$C$6:$C$17</c:f>
              <c:numCache>
                <c:formatCode>#,##0</c:formatCode>
                <c:ptCount val="12"/>
                <c:pt idx="0">
                  <c:v>371884</c:v>
                </c:pt>
                <c:pt idx="1">
                  <c:v>392820</c:v>
                </c:pt>
                <c:pt idx="2">
                  <c:v>417517</c:v>
                </c:pt>
                <c:pt idx="3">
                  <c:v>441907</c:v>
                </c:pt>
                <c:pt idx="4">
                  <c:v>482037</c:v>
                </c:pt>
                <c:pt idx="5">
                  <c:v>505133</c:v>
                </c:pt>
                <c:pt idx="6">
                  <c:v>550695</c:v>
                </c:pt>
                <c:pt idx="7">
                  <c:v>625775</c:v>
                </c:pt>
                <c:pt idx="8">
                  <c:v>662634</c:v>
                </c:pt>
                <c:pt idx="9">
                  <c:v>667036</c:v>
                </c:pt>
                <c:pt idx="10">
                  <c:v>690002</c:v>
                </c:pt>
                <c:pt idx="11">
                  <c:v>711080</c:v>
                </c:pt>
              </c:numCache>
            </c:numRef>
          </c:val>
          <c:smooth val="0"/>
          <c:extLst>
            <c:ext xmlns:c16="http://schemas.microsoft.com/office/drawing/2014/chart" uri="{C3380CC4-5D6E-409C-BE32-E72D297353CC}">
              <c16:uniqueId val="{00000003-B99C-4959-B7C5-9F471EF15866}"/>
            </c:ext>
          </c:extLst>
        </c:ser>
        <c:ser>
          <c:idx val="2"/>
          <c:order val="2"/>
          <c:tx>
            <c:strRef>
              <c:f>'G60'!$D$5</c:f>
              <c:strCache>
                <c:ptCount val="1"/>
                <c:pt idx="0">
                  <c:v>Total de pessoas no sistema prisional</c:v>
                </c:pt>
              </c:strCache>
            </c:strRef>
          </c:tx>
          <c:spPr>
            <a:ln w="28575" cap="rnd">
              <a:solidFill>
                <a:schemeClr val="accent3"/>
              </a:solidFill>
              <a:round/>
            </a:ln>
            <a:effectLst/>
          </c:spPr>
          <c:marker>
            <c:symbol val="none"/>
          </c:marker>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9C-4959-B7C5-9F471EF158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'G60'!$A$6:$A$17</c:f>
              <c:numCache>
                <c:formatCode>0</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'G60'!$D$6:$D$17</c:f>
              <c:numCache>
                <c:formatCode>#,##0</c:formatCode>
                <c:ptCount val="12"/>
                <c:pt idx="0">
                  <c:v>393488</c:v>
                </c:pt>
                <c:pt idx="1">
                  <c:v>417112</c:v>
                </c:pt>
                <c:pt idx="2">
                  <c:v>445705</c:v>
                </c:pt>
                <c:pt idx="3">
                  <c:v>471254</c:v>
                </c:pt>
                <c:pt idx="4">
                  <c:v>513677</c:v>
                </c:pt>
                <c:pt idx="5">
                  <c:v>537790</c:v>
                </c:pt>
                <c:pt idx="6">
                  <c:v>584488</c:v>
                </c:pt>
                <c:pt idx="7">
                  <c:v>663155</c:v>
                </c:pt>
                <c:pt idx="8">
                  <c:v>702385</c:v>
                </c:pt>
                <c:pt idx="9">
                  <c:v>704576</c:v>
                </c:pt>
                <c:pt idx="10">
                  <c:v>725332</c:v>
                </c:pt>
                <c:pt idx="11">
                  <c:v>748009</c:v>
                </c:pt>
              </c:numCache>
            </c:numRef>
          </c:val>
          <c:smooth val="0"/>
          <c:extLst>
            <c:ext xmlns:c16="http://schemas.microsoft.com/office/drawing/2014/chart" uri="{C3380CC4-5D6E-409C-BE32-E72D297353CC}">
              <c16:uniqueId val="{00000005-B99C-4959-B7C5-9F471EF15866}"/>
            </c:ext>
          </c:extLst>
        </c:ser>
        <c:dLbls>
          <c:showLegendKey val="0"/>
          <c:showVal val="0"/>
          <c:showCatName val="0"/>
          <c:showSerName val="0"/>
          <c:showPercent val="0"/>
          <c:showBubbleSize val="0"/>
        </c:dLbls>
        <c:smooth val="0"/>
        <c:axId val="816064800"/>
        <c:axId val="816071360"/>
      </c:lineChart>
      <c:catAx>
        <c:axId val="81606480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6071360"/>
        <c:crosses val="autoZero"/>
        <c:auto val="1"/>
        <c:lblAlgn val="ctr"/>
        <c:lblOffset val="100"/>
        <c:noMultiLvlLbl val="0"/>
      </c:catAx>
      <c:valAx>
        <c:axId val="816071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160648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61: </a:t>
            </a:r>
            <a:r>
              <a:rPr lang="pt-BR" sz="1200"/>
              <a:t>Distribuição da população prisional de acordo com a</a:t>
            </a:r>
            <a:r>
              <a:rPr lang="pt-BR" sz="1200" baseline="0"/>
              <a:t> faixa etária </a:t>
            </a:r>
            <a:r>
              <a:rPr lang="pt-BR" sz="1200" baseline="30000"/>
              <a:t>(1) (2)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9C6-47F7-AF2C-F424514FDCA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9C6-47F7-AF2C-F424514FDCA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9C6-47F7-AF2C-F424514FDCA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9C6-47F7-AF2C-F424514FDCA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9C6-47F7-AF2C-F424514FDCA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9C6-47F7-AF2C-F424514FDCA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'G61'!$B$9:$B$14</c:f>
              <c:strCache>
                <c:ptCount val="6"/>
                <c:pt idx="0">
                  <c:v>18 a 24 anos</c:v>
                </c:pt>
                <c:pt idx="1">
                  <c:v>25 a 29 anos</c:v>
                </c:pt>
                <c:pt idx="2">
                  <c:v>30 a 34 anos</c:v>
                </c:pt>
                <c:pt idx="3">
                  <c:v>35 a 45 anos</c:v>
                </c:pt>
                <c:pt idx="4">
                  <c:v>46 a 60 anos</c:v>
                </c:pt>
                <c:pt idx="5">
                  <c:v>mais de 60</c:v>
                </c:pt>
              </c:strCache>
            </c:strRef>
          </c:cat>
          <c:val>
            <c:numRef>
              <c:f>'G61'!$C$9:$C$14</c:f>
              <c:numCache>
                <c:formatCode>General</c:formatCode>
                <c:ptCount val="6"/>
                <c:pt idx="0">
                  <c:v>174198</c:v>
                </c:pt>
                <c:pt idx="1">
                  <c:v>160834</c:v>
                </c:pt>
                <c:pt idx="2">
                  <c:v>129589</c:v>
                </c:pt>
                <c:pt idx="3">
                  <c:v>147019</c:v>
                </c:pt>
                <c:pt idx="4">
                  <c:v>53696</c:v>
                </c:pt>
                <c:pt idx="5">
                  <c:v>10273</c:v>
                </c:pt>
              </c:numCache>
            </c:numRef>
          </c:val>
          <c:extLst>
            <c:ext xmlns:c16="http://schemas.microsoft.com/office/drawing/2014/chart" uri="{C3380CC4-5D6E-409C-BE32-E72D297353CC}">
              <c16:uniqueId val="{0000000C-A9C6-47F7-AF2C-F424514FDCAF}"/>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Adolescentes em</a:t>
            </a:r>
            <a:r>
              <a:rPr lang="pt-BR" baseline="0"/>
              <a:t> cumprimento de medida socioeducativa (2017)</a:t>
            </a:r>
            <a:endParaRPr lang="pt-B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stacked"/>
        <c:varyColors val="0"/>
        <c:ser>
          <c:idx val="0"/>
          <c:order val="0"/>
          <c:tx>
            <c:strRef>
              <c:f>'T111'!$J$15</c:f>
              <c:strCache>
                <c:ptCount val="1"/>
                <c:pt idx="0">
                  <c:v>Meio fechado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'T111'!$K$14</c:f>
              <c:strCache>
                <c:ptCount val="1"/>
                <c:pt idx="0">
                  <c:v>Total de medidas</c:v>
                </c:pt>
              </c:strCache>
            </c:strRef>
          </c:cat>
          <c:val>
            <c:numRef>
              <c:f>'T111'!$K$15</c:f>
              <c:numCache>
                <c:formatCode>#,##0</c:formatCode>
                <c:ptCount val="1"/>
                <c:pt idx="0">
                  <c:v>26109</c:v>
                </c:pt>
              </c:numCache>
            </c:numRef>
          </c:val>
          <c:extLst>
            <c:ext xmlns:c16="http://schemas.microsoft.com/office/drawing/2014/chart" uri="{C3380CC4-5D6E-409C-BE32-E72D297353CC}">
              <c16:uniqueId val="{00000000-5ACD-4DA8-9A38-57BFF97B70E3}"/>
            </c:ext>
          </c:extLst>
        </c:ser>
        <c:ser>
          <c:idx val="1"/>
          <c:order val="1"/>
          <c:tx>
            <c:strRef>
              <c:f>'T111'!$J$16</c:f>
              <c:strCache>
                <c:ptCount val="1"/>
                <c:pt idx="0">
                  <c:v>Meio aberto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'T111'!$K$14</c:f>
              <c:strCache>
                <c:ptCount val="1"/>
                <c:pt idx="0">
                  <c:v>Total de medidas</c:v>
                </c:pt>
              </c:strCache>
            </c:strRef>
          </c:cat>
          <c:val>
            <c:numRef>
              <c:f>'T111'!$K$16</c:f>
              <c:numCache>
                <c:formatCode>#,##0</c:formatCode>
                <c:ptCount val="1"/>
                <c:pt idx="0">
                  <c:v>117207</c:v>
                </c:pt>
              </c:numCache>
            </c:numRef>
          </c:val>
          <c:extLst>
            <c:ext xmlns:c16="http://schemas.microsoft.com/office/drawing/2014/chart" uri="{C3380CC4-5D6E-409C-BE32-E72D297353CC}">
              <c16:uniqueId val="{00000001-5ACD-4DA8-9A38-57BFF97B70E3}"/>
            </c:ext>
          </c:extLst>
        </c:ser>
        <c:dLbls>
          <c:showLegendKey val="0"/>
          <c:showVal val="0"/>
          <c:showCatName val="0"/>
          <c:showSerName val="0"/>
          <c:showPercent val="0"/>
          <c:showBubbleSize val="0"/>
        </c:dLbls>
        <c:gapWidth val="150"/>
        <c:overlap val="100"/>
        <c:axId val="1470576255"/>
        <c:axId val="142867007"/>
      </c:barChart>
      <c:catAx>
        <c:axId val="1470576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2867007"/>
        <c:crosses val="autoZero"/>
        <c:auto val="1"/>
        <c:lblAlgn val="ctr"/>
        <c:lblOffset val="100"/>
        <c:noMultiLvlLbl val="0"/>
      </c:catAx>
      <c:valAx>
        <c:axId val="1428670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470576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solidFill>
                  <a:sysClr val="windowText" lastClr="000000"/>
                </a:solidFill>
                <a:effectLst/>
                <a:latin typeface="+mn-lt"/>
                <a:cs typeface="Arial" panose="020B0604020202020204" pitchFamily="34" charset="0"/>
              </a:rPr>
              <a:t>Gráfico 62: </a:t>
            </a:r>
            <a:r>
              <a:rPr lang="pt-BR" sz="1200" b="0" i="0" baseline="0">
                <a:solidFill>
                  <a:sysClr val="windowText" lastClr="000000"/>
                </a:solidFill>
                <a:effectLst/>
                <a:latin typeface="+mn-lt"/>
                <a:cs typeface="Arial" panose="020B0604020202020204" pitchFamily="34" charset="0"/>
              </a:rPr>
              <a:t>Evolução do número de adolescentes em cumprimento de medida socioeducativa em meio fechado (Brasil, 1996-2017)</a:t>
            </a:r>
            <a:endParaRPr lang="pt-BR" sz="1200" b="0">
              <a:latin typeface="+mn-lt"/>
              <a:cs typeface="Arial" panose="020B0604020202020204" pitchFamily="34" charset="0"/>
            </a:endParaRPr>
          </a:p>
        </c:rich>
      </c:tx>
      <c:layout>
        <c:manualLayout>
          <c:xMode val="edge"/>
          <c:yMode val="edge"/>
          <c:x val="9.7025898078529654E-2"/>
          <c:y val="2.76497695852534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'G62'!$A$6</c:f>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'G62'!$B$5:$R$5</c15:sqref>
                  </c15:fullRef>
                </c:ext>
              </c:extLst>
              <c:f>'G62'!$B$5:$Q$5</c:f>
              <c:strCache>
                <c:ptCount val="16"/>
                <c:pt idx="0">
                  <c:v>1996</c:v>
                </c:pt>
                <c:pt idx="1">
                  <c:v>1999</c:v>
                </c:pt>
                <c:pt idx="2">
                  <c:v>2002</c:v>
                </c:pt>
                <c:pt idx="3">
                  <c:v>2004</c:v>
                </c:pt>
                <c:pt idx="4">
                  <c:v>2006</c:v>
                </c:pt>
                <c:pt idx="5">
                  <c:v>2007</c:v>
                </c:pt>
                <c:pt idx="6">
                  <c:v>2008</c:v>
                </c:pt>
                <c:pt idx="7">
                  <c:v>2009</c:v>
                </c:pt>
                <c:pt idx="8">
                  <c:v>2010</c:v>
                </c:pt>
                <c:pt idx="9">
                  <c:v>2011</c:v>
                </c:pt>
                <c:pt idx="10">
                  <c:v>2012</c:v>
                </c:pt>
                <c:pt idx="11">
                  <c:v>2013</c:v>
                </c:pt>
                <c:pt idx="12">
                  <c:v>2014</c:v>
                </c:pt>
                <c:pt idx="13">
                  <c:v>2015</c:v>
                </c:pt>
                <c:pt idx="14">
                  <c:v>2016</c:v>
                </c:pt>
                <c:pt idx="15">
                  <c:v>2017</c:v>
                </c:pt>
              </c:strCache>
            </c:strRef>
          </c:cat>
          <c:val>
            <c:numRef>
              <c:extLst>
                <c:ext xmlns:c15="http://schemas.microsoft.com/office/drawing/2012/chart" uri="{02D57815-91ED-43cb-92C2-25804820EDAC}">
                  <c15:fullRef>
                    <c15:sqref>'G62'!$B$6:$R$6</c15:sqref>
                  </c15:fullRef>
                </c:ext>
              </c:extLst>
              <c:f>'G62'!$B$6:$Q$6</c:f>
              <c:numCache>
                <c:formatCode>#,##0</c:formatCode>
                <c:ptCount val="16"/>
                <c:pt idx="0">
                  <c:v>4245</c:v>
                </c:pt>
                <c:pt idx="1">
                  <c:v>8579</c:v>
                </c:pt>
                <c:pt idx="2">
                  <c:v>9555</c:v>
                </c:pt>
                <c:pt idx="3">
                  <c:v>13489</c:v>
                </c:pt>
                <c:pt idx="4">
                  <c:v>15426</c:v>
                </c:pt>
                <c:pt idx="5">
                  <c:v>16535</c:v>
                </c:pt>
                <c:pt idx="6">
                  <c:v>16868</c:v>
                </c:pt>
                <c:pt idx="7">
                  <c:v>16940</c:v>
                </c:pt>
                <c:pt idx="8">
                  <c:v>17703</c:v>
                </c:pt>
                <c:pt idx="9">
                  <c:v>19595</c:v>
                </c:pt>
                <c:pt idx="10">
                  <c:v>20532</c:v>
                </c:pt>
                <c:pt idx="11">
                  <c:v>23725</c:v>
                </c:pt>
                <c:pt idx="12">
                  <c:v>25428</c:v>
                </c:pt>
                <c:pt idx="13">
                  <c:v>26868</c:v>
                </c:pt>
                <c:pt idx="14">
                  <c:v>26450</c:v>
                </c:pt>
                <c:pt idx="15">
                  <c:v>26109</c:v>
                </c:pt>
              </c:numCache>
            </c:numRef>
          </c:val>
          <c:smooth val="0"/>
          <c:extLst>
            <c:ext xmlns:c16="http://schemas.microsoft.com/office/drawing/2014/chart" uri="{C3380CC4-5D6E-409C-BE32-E72D297353CC}">
              <c16:uniqueId val="{00000000-BDF1-45C0-81C5-7F79623BC042}"/>
            </c:ext>
          </c:extLst>
        </c:ser>
        <c:dLbls>
          <c:showLegendKey val="0"/>
          <c:showVal val="0"/>
          <c:showCatName val="0"/>
          <c:showSerName val="0"/>
          <c:showPercent val="0"/>
          <c:showBubbleSize val="0"/>
        </c:dLbls>
        <c:smooth val="0"/>
        <c:axId val="530818080"/>
        <c:axId val="530821032"/>
      </c:lineChart>
      <c:catAx>
        <c:axId val="530818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0821032"/>
        <c:crosses val="autoZero"/>
        <c:auto val="1"/>
        <c:lblAlgn val="ctr"/>
        <c:lblOffset val="100"/>
        <c:noMultiLvlLbl val="0"/>
      </c:catAx>
      <c:valAx>
        <c:axId val="530821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08180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Gráfico 64</a:t>
            </a:r>
            <a:r>
              <a:rPr lang="en-US" sz="1200"/>
              <a:t>: Percentual de crianças e adolescentes mortos, por idade da vítima, Brasil, 2019.</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cat>
            <c:numRef>
              <c:f>'P9'!$S$8:$S$27</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'P9'!$T$8:$T$27</c:f>
              <c:numCache>
                <c:formatCode>0.00%</c:formatCode>
                <c:ptCount val="20"/>
                <c:pt idx="0">
                  <c:v>1.3695829926410465E-2</c:v>
                </c:pt>
                <c:pt idx="1">
                  <c:v>5.3147996729354047E-3</c:v>
                </c:pt>
                <c:pt idx="2">
                  <c:v>3.2706459525756338E-3</c:v>
                </c:pt>
                <c:pt idx="3">
                  <c:v>4.2927228127555188E-3</c:v>
                </c:pt>
                <c:pt idx="4">
                  <c:v>2.0441537203597709E-3</c:v>
                </c:pt>
                <c:pt idx="5">
                  <c:v>2.4529844644317253E-3</c:v>
                </c:pt>
                <c:pt idx="6">
                  <c:v>1.8397383483237939E-3</c:v>
                </c:pt>
                <c:pt idx="7">
                  <c:v>1.4309076042518397E-3</c:v>
                </c:pt>
                <c:pt idx="8">
                  <c:v>1.8397383483237939E-3</c:v>
                </c:pt>
                <c:pt idx="9">
                  <c:v>2.6573998364677024E-3</c:v>
                </c:pt>
                <c:pt idx="10">
                  <c:v>2.2485690923957483E-3</c:v>
                </c:pt>
                <c:pt idx="11">
                  <c:v>2.6573998364677024E-3</c:v>
                </c:pt>
                <c:pt idx="12">
                  <c:v>3.4750613246116108E-3</c:v>
                </c:pt>
                <c:pt idx="13">
                  <c:v>8.1766148814390836E-3</c:v>
                </c:pt>
                <c:pt idx="14">
                  <c:v>3.1071136549468518E-2</c:v>
                </c:pt>
                <c:pt idx="15">
                  <c:v>6.4186426819296816E-2</c:v>
                </c:pt>
                <c:pt idx="16">
                  <c:v>0.13614063777596075</c:v>
                </c:pt>
                <c:pt idx="17">
                  <c:v>0.19031071136549468</c:v>
                </c:pt>
                <c:pt idx="18">
                  <c:v>0.24407195421095668</c:v>
                </c:pt>
                <c:pt idx="19">
                  <c:v>0.27882256745707279</c:v>
                </c:pt>
              </c:numCache>
            </c:numRef>
          </c:val>
          <c:extLst>
            <c:ext xmlns:c16="http://schemas.microsoft.com/office/drawing/2014/chart" uri="{C3380CC4-5D6E-409C-BE32-E72D297353CC}">
              <c16:uniqueId val="{00000000-D89B-40B7-AD9A-EB18991EB641}"/>
            </c:ext>
          </c:extLst>
        </c:ser>
        <c:dLbls>
          <c:showLegendKey val="0"/>
          <c:showVal val="0"/>
          <c:showCatName val="0"/>
          <c:showSerName val="0"/>
          <c:showPercent val="0"/>
          <c:showBubbleSize val="0"/>
        </c:dLbls>
        <c:gapWidth val="150"/>
        <c:axId val="877322847"/>
        <c:axId val="677229055"/>
      </c:barChart>
      <c:catAx>
        <c:axId val="87732284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pt-BR"/>
                  <a:t>Idade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77229055"/>
        <c:crosses val="autoZero"/>
        <c:auto val="1"/>
        <c:lblAlgn val="ctr"/>
        <c:lblOffset val="100"/>
        <c:noMultiLvlLbl val="0"/>
      </c:catAx>
      <c:valAx>
        <c:axId val="67722905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77322847"/>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a:t>Gráfico 7: </a:t>
            </a:r>
            <a:r>
              <a:rPr lang="pt-BR" sz="1200"/>
              <a:t>Escolaridade das vítimas de Mortes Violentas Intencionais - </a:t>
            </a:r>
          </a:p>
          <a:p>
            <a:pPr>
              <a:defRPr/>
            </a:pPr>
            <a:r>
              <a:rPr lang="pt-BR" sz="1200"/>
              <a:t>Brasil (2019)</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'P1'!$A$59:$A$65</c:f>
              <c:strCache>
                <c:ptCount val="7"/>
                <c:pt idx="0">
                  <c:v>Sem instrução e menos de 1 ano de estudo</c:v>
                </c:pt>
                <c:pt idx="1">
                  <c:v>Ensino fundamental incompleto ou equivalente</c:v>
                </c:pt>
                <c:pt idx="2">
                  <c:v>Ensino fundamental completo ou equivalente</c:v>
                </c:pt>
                <c:pt idx="3">
                  <c:v>Ensino médio incompleto ou equivalente</c:v>
                </c:pt>
                <c:pt idx="4">
                  <c:v>Ensino médio completo ou equivalente</c:v>
                </c:pt>
                <c:pt idx="5">
                  <c:v>Ensino superior incompleto ou equivalente</c:v>
                </c:pt>
                <c:pt idx="6">
                  <c:v>Ensino superior completo ou equivalente</c:v>
                </c:pt>
              </c:strCache>
            </c:strRef>
          </c:cat>
          <c:val>
            <c:numRef>
              <c:f>'P1'!$B$59:$B$65</c:f>
              <c:numCache>
                <c:formatCode>0.0%</c:formatCode>
                <c:ptCount val="7"/>
                <c:pt idx="0">
                  <c:v>2.7739251040221916E-2</c:v>
                </c:pt>
                <c:pt idx="1">
                  <c:v>0.42351892213195957</c:v>
                </c:pt>
                <c:pt idx="2">
                  <c:v>0.35635030711313653</c:v>
                </c:pt>
                <c:pt idx="3">
                  <c:v>5.2902714483851795E-2</c:v>
                </c:pt>
                <c:pt idx="4">
                  <c:v>0.11868436695066376</c:v>
                </c:pt>
                <c:pt idx="5">
                  <c:v>7.2320190212007132E-3</c:v>
                </c:pt>
                <c:pt idx="6">
                  <c:v>1.3572419258965723E-2</c:v>
                </c:pt>
              </c:numCache>
            </c:numRef>
          </c:val>
          <c:extLst xmlns:c15="http://schemas.microsoft.com/office/drawing/2012/chart">
            <c:ext xmlns:c16="http://schemas.microsoft.com/office/drawing/2014/chart" uri="{C3380CC4-5D6E-409C-BE32-E72D297353CC}">
              <c16:uniqueId val="{00000001-11F6-4BC8-83CE-39AA7679BB7E}"/>
            </c:ext>
          </c:extLst>
        </c:ser>
        <c:dLbls>
          <c:showLegendKey val="0"/>
          <c:showVal val="0"/>
          <c:showCatName val="0"/>
          <c:showSerName val="0"/>
          <c:showPercent val="0"/>
          <c:showBubbleSize val="0"/>
        </c:dLbls>
        <c:gapWidth val="219"/>
        <c:overlap val="-27"/>
        <c:axId val="726903792"/>
        <c:axId val="726901824"/>
        <c:extLst/>
      </c:barChart>
      <c:catAx>
        <c:axId val="726903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6901824"/>
        <c:crosses val="autoZero"/>
        <c:auto val="1"/>
        <c:lblAlgn val="ctr"/>
        <c:lblOffset val="100"/>
        <c:noMultiLvlLbl val="0"/>
      </c:catAx>
      <c:valAx>
        <c:axId val="726901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2690379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a:t>Gráfico 68: </a:t>
            </a:r>
            <a:r>
              <a:rPr lang="pt-BR" sz="1200" b="0"/>
              <a:t>Crianças e adolescentes mortos, por tipo de crime (0  a</a:t>
            </a:r>
            <a:r>
              <a:rPr lang="pt-BR" sz="1200" b="0" baseline="0"/>
              <a:t> 9 anos). Brasil, 2019.</a:t>
            </a:r>
            <a:endParaRPr lang="pt-BR" sz="1200" b="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'P9'!$K$45</c:f>
              <c:strCache>
                <c:ptCount val="1"/>
                <c:pt idx="0">
                  <c:v>Homicídio</c:v>
                </c:pt>
              </c:strCache>
            </c:strRef>
          </c:tx>
          <c:spPr>
            <a:ln w="28575" cap="rnd">
              <a:solidFill>
                <a:schemeClr val="accent1"/>
              </a:solidFill>
              <a:round/>
            </a:ln>
            <a:effectLst/>
          </c:spPr>
          <c:marker>
            <c:symbol val="none"/>
          </c:marker>
          <c:cat>
            <c:numRef>
              <c:f>'P9'!$J$46:$J$55</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'P9'!$K$46:$K$55</c:f>
              <c:numCache>
                <c:formatCode>General</c:formatCode>
                <c:ptCount val="10"/>
                <c:pt idx="0">
                  <c:v>36</c:v>
                </c:pt>
                <c:pt idx="1">
                  <c:v>23</c:v>
                </c:pt>
                <c:pt idx="2">
                  <c:v>12</c:v>
                </c:pt>
                <c:pt idx="3">
                  <c:v>20</c:v>
                </c:pt>
                <c:pt idx="4">
                  <c:v>10</c:v>
                </c:pt>
                <c:pt idx="5">
                  <c:v>12</c:v>
                </c:pt>
                <c:pt idx="6">
                  <c:v>9</c:v>
                </c:pt>
                <c:pt idx="7">
                  <c:v>7</c:v>
                </c:pt>
                <c:pt idx="8">
                  <c:v>9</c:v>
                </c:pt>
                <c:pt idx="9">
                  <c:v>13</c:v>
                </c:pt>
              </c:numCache>
            </c:numRef>
          </c:val>
          <c:smooth val="0"/>
          <c:extLst>
            <c:ext xmlns:c16="http://schemas.microsoft.com/office/drawing/2014/chart" uri="{C3380CC4-5D6E-409C-BE32-E72D297353CC}">
              <c16:uniqueId val="{00000000-A415-4915-B707-9BBB57206F89}"/>
            </c:ext>
          </c:extLst>
        </c:ser>
        <c:ser>
          <c:idx val="1"/>
          <c:order val="1"/>
          <c:tx>
            <c:strRef>
              <c:f>'P9'!$L$45</c:f>
              <c:strCache>
                <c:ptCount val="1"/>
                <c:pt idx="0">
                  <c:v>Latrocínio</c:v>
                </c:pt>
              </c:strCache>
            </c:strRef>
          </c:tx>
          <c:spPr>
            <a:ln w="28575" cap="rnd">
              <a:solidFill>
                <a:schemeClr val="accent2"/>
              </a:solidFill>
              <a:round/>
            </a:ln>
            <a:effectLst/>
          </c:spPr>
          <c:marker>
            <c:symbol val="none"/>
          </c:marker>
          <c:cat>
            <c:numRef>
              <c:f>'P9'!$J$46:$J$55</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'P9'!$L$46:$L$55</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A415-4915-B707-9BBB57206F89}"/>
            </c:ext>
          </c:extLst>
        </c:ser>
        <c:ser>
          <c:idx val="2"/>
          <c:order val="2"/>
          <c:tx>
            <c:strRef>
              <c:f>'P9'!$M$45</c:f>
              <c:strCache>
                <c:ptCount val="1"/>
                <c:pt idx="0">
                  <c:v>Lesão corporal seguida de morte</c:v>
                </c:pt>
              </c:strCache>
            </c:strRef>
          </c:tx>
          <c:spPr>
            <a:ln w="28575" cap="rnd">
              <a:solidFill>
                <a:schemeClr val="accent3"/>
              </a:solidFill>
              <a:round/>
            </a:ln>
            <a:effectLst/>
          </c:spPr>
          <c:marker>
            <c:symbol val="none"/>
          </c:marker>
          <c:cat>
            <c:numRef>
              <c:f>'P9'!$J$46:$J$55</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'P9'!$M$46:$M$55</c:f>
              <c:numCache>
                <c:formatCode>General</c:formatCode>
                <c:ptCount val="10"/>
                <c:pt idx="0">
                  <c:v>4</c:v>
                </c:pt>
                <c:pt idx="1">
                  <c:v>2</c:v>
                </c:pt>
                <c:pt idx="2">
                  <c:v>3</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A415-4915-B707-9BBB57206F89}"/>
            </c:ext>
          </c:extLst>
        </c:ser>
        <c:ser>
          <c:idx val="3"/>
          <c:order val="3"/>
          <c:tx>
            <c:strRef>
              <c:f>'P9'!$N$45</c:f>
              <c:strCache>
                <c:ptCount val="1"/>
                <c:pt idx="0">
                  <c:v>Morte Decorrente de Intervenção Policial</c:v>
                </c:pt>
              </c:strCache>
            </c:strRef>
          </c:tx>
          <c:spPr>
            <a:ln w="28575" cap="rnd">
              <a:solidFill>
                <a:schemeClr val="accent4"/>
              </a:solidFill>
              <a:round/>
            </a:ln>
            <a:effectLst/>
          </c:spPr>
          <c:marker>
            <c:symbol val="none"/>
          </c:marker>
          <c:cat>
            <c:numRef>
              <c:f>'P9'!$J$46:$J$55</c:f>
              <c:numCache>
                <c:formatCode>General</c:formatCode>
                <c:ptCount val="10"/>
                <c:pt idx="0">
                  <c:v>0</c:v>
                </c:pt>
                <c:pt idx="1">
                  <c:v>1</c:v>
                </c:pt>
                <c:pt idx="2">
                  <c:v>2</c:v>
                </c:pt>
                <c:pt idx="3">
                  <c:v>3</c:v>
                </c:pt>
                <c:pt idx="4">
                  <c:v>4</c:v>
                </c:pt>
                <c:pt idx="5">
                  <c:v>5</c:v>
                </c:pt>
                <c:pt idx="6">
                  <c:v>6</c:v>
                </c:pt>
                <c:pt idx="7">
                  <c:v>7</c:v>
                </c:pt>
                <c:pt idx="8">
                  <c:v>8</c:v>
                </c:pt>
                <c:pt idx="9">
                  <c:v>9</c:v>
                </c:pt>
              </c:numCache>
            </c:numRef>
          </c:cat>
          <c:val>
            <c:numRef>
              <c:f>'P9'!$N$46:$N$55</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A415-4915-B707-9BBB57206F89}"/>
            </c:ext>
          </c:extLst>
        </c:ser>
        <c:dLbls>
          <c:showLegendKey val="0"/>
          <c:showVal val="0"/>
          <c:showCatName val="0"/>
          <c:showSerName val="0"/>
          <c:showPercent val="0"/>
          <c:showBubbleSize val="0"/>
        </c:dLbls>
        <c:smooth val="0"/>
        <c:axId val="53340447"/>
        <c:axId val="1133458175"/>
      </c:lineChart>
      <c:catAx>
        <c:axId val="5334044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pt-BR"/>
                  <a:t>Eixo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33458175"/>
        <c:crosses val="autoZero"/>
        <c:auto val="1"/>
        <c:lblAlgn val="ctr"/>
        <c:lblOffset val="100"/>
        <c:noMultiLvlLbl val="0"/>
      </c:catAx>
      <c:valAx>
        <c:axId val="113345817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53340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baseline="0">
                <a:effectLst/>
              </a:rPr>
              <a:t>Gráfico 63:</a:t>
            </a:r>
            <a:r>
              <a:rPr lang="en-US" sz="1200" b="0" i="0" baseline="0">
                <a:effectLst/>
              </a:rPr>
              <a:t> Percentual de MVI em relação ao total de menores de 19 anos</a:t>
            </a:r>
            <a:endParaRPr lang="en-US"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'P9'!$K$7:$K$9</c:f>
              <c:strCache>
                <c:ptCount val="3"/>
                <c:pt idx="0">
                  <c:v>Menores que 10 anos</c:v>
                </c:pt>
                <c:pt idx="1">
                  <c:v>10-14 Anos</c:v>
                </c:pt>
                <c:pt idx="2">
                  <c:v>15 - 19 Anos</c:v>
                </c:pt>
              </c:strCache>
            </c:strRef>
          </c:cat>
          <c:val>
            <c:numRef>
              <c:f>'P9'!$L$7:$L$9</c:f>
              <c:numCache>
                <c:formatCode>0.00%</c:formatCode>
                <c:ptCount val="3"/>
                <c:pt idx="0">
                  <c:v>3.883892068683565E-2</c:v>
                </c:pt>
                <c:pt idx="1">
                  <c:v>4.7628781684382664E-2</c:v>
                </c:pt>
                <c:pt idx="2">
                  <c:v>0.91353229762878163</c:v>
                </c:pt>
              </c:numCache>
            </c:numRef>
          </c:val>
          <c:extLst>
            <c:ext xmlns:c16="http://schemas.microsoft.com/office/drawing/2014/chart" uri="{C3380CC4-5D6E-409C-BE32-E72D297353CC}">
              <c16:uniqueId val="{00000000-92DF-4B27-87C4-EF78AEEECF74}"/>
            </c:ext>
          </c:extLst>
        </c:ser>
        <c:dLbls>
          <c:showLegendKey val="0"/>
          <c:showVal val="0"/>
          <c:showCatName val="0"/>
          <c:showSerName val="0"/>
          <c:showPercent val="0"/>
          <c:showBubbleSize val="0"/>
        </c:dLbls>
        <c:gapWidth val="75"/>
        <c:axId val="1816687568"/>
        <c:axId val="1832163568"/>
      </c:barChart>
      <c:catAx>
        <c:axId val="1816687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32163568"/>
        <c:crosses val="autoZero"/>
        <c:auto val="1"/>
        <c:lblAlgn val="ctr"/>
        <c:lblOffset val="100"/>
        <c:noMultiLvlLbl val="0"/>
      </c:catAx>
      <c:valAx>
        <c:axId val="1832163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16687568"/>
        <c:crosses val="autoZero"/>
        <c:crossBetween val="between"/>
        <c:majorUnit val="0.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Gráfico 66: </a:t>
            </a:r>
            <a:r>
              <a:rPr lang="en-US" sz="1200"/>
              <a:t>Faixa Etária das Vítimas por Sexo</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'P9'!$L$28</c:f>
              <c:strCache>
                <c:ptCount val="1"/>
                <c:pt idx="0">
                  <c:v>F</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'P9'!$K$29:$K$31</c:f>
              <c:strCache>
                <c:ptCount val="3"/>
                <c:pt idx="0">
                  <c:v>Menores que 10 anos</c:v>
                </c:pt>
                <c:pt idx="1">
                  <c:v>10-14 Anos</c:v>
                </c:pt>
                <c:pt idx="2">
                  <c:v>15 - 19 Anos</c:v>
                </c:pt>
              </c:strCache>
            </c:strRef>
          </c:cat>
          <c:val>
            <c:numRef>
              <c:f>'P9'!$L$29:$L$31</c:f>
              <c:numCache>
                <c:formatCode>0.00%</c:formatCode>
                <c:ptCount val="3"/>
                <c:pt idx="0">
                  <c:v>1.5943491422805246E-2</c:v>
                </c:pt>
                <c:pt idx="1">
                  <c:v>1.0696266397578204E-2</c:v>
                </c:pt>
                <c:pt idx="2">
                  <c:v>6.5993945509586274E-2</c:v>
                </c:pt>
              </c:numCache>
            </c:numRef>
          </c:val>
          <c:extLst>
            <c:ext xmlns:c16="http://schemas.microsoft.com/office/drawing/2014/chart" uri="{C3380CC4-5D6E-409C-BE32-E72D297353CC}">
              <c16:uniqueId val="{00000000-D7F8-443F-966C-292C57332202}"/>
            </c:ext>
          </c:extLst>
        </c:ser>
        <c:ser>
          <c:idx val="1"/>
          <c:order val="1"/>
          <c:tx>
            <c:strRef>
              <c:f>'P9'!$M$28</c:f>
              <c:strCache>
                <c:ptCount val="1"/>
                <c:pt idx="0">
                  <c:v>M</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'P9'!$K$29:$K$31</c:f>
              <c:strCache>
                <c:ptCount val="3"/>
                <c:pt idx="0">
                  <c:v>Menores que 10 anos</c:v>
                </c:pt>
                <c:pt idx="1">
                  <c:v>10-14 Anos</c:v>
                </c:pt>
                <c:pt idx="2">
                  <c:v>15 - 19 Anos</c:v>
                </c:pt>
              </c:strCache>
            </c:strRef>
          </c:cat>
          <c:val>
            <c:numRef>
              <c:f>'P9'!$M$29:$M$31</c:f>
              <c:numCache>
                <c:formatCode>0.00%</c:formatCode>
                <c:ptCount val="3"/>
                <c:pt idx="0">
                  <c:v>3.6932391523713422E-2</c:v>
                </c:pt>
                <c:pt idx="1">
                  <c:v>3.6326942482341071E-2</c:v>
                </c:pt>
                <c:pt idx="2">
                  <c:v>0.83410696266397577</c:v>
                </c:pt>
              </c:numCache>
            </c:numRef>
          </c:val>
          <c:extLst>
            <c:ext xmlns:c16="http://schemas.microsoft.com/office/drawing/2014/chart" uri="{C3380CC4-5D6E-409C-BE32-E72D297353CC}">
              <c16:uniqueId val="{00000001-D7F8-443F-966C-292C57332202}"/>
            </c:ext>
          </c:extLst>
        </c:ser>
        <c:dLbls>
          <c:showLegendKey val="0"/>
          <c:showVal val="0"/>
          <c:showCatName val="0"/>
          <c:showSerName val="0"/>
          <c:showPercent val="0"/>
          <c:showBubbleSize val="0"/>
        </c:dLbls>
        <c:gapWidth val="219"/>
        <c:overlap val="-27"/>
        <c:axId val="926655743"/>
        <c:axId val="1052996303"/>
      </c:barChart>
      <c:catAx>
        <c:axId val="926655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052996303"/>
        <c:crosses val="autoZero"/>
        <c:auto val="1"/>
        <c:lblAlgn val="ctr"/>
        <c:lblOffset val="100"/>
        <c:noMultiLvlLbl val="0"/>
      </c:catAx>
      <c:valAx>
        <c:axId val="1052996303"/>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926655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Gráfico 65:</a:t>
            </a:r>
            <a:r>
              <a:rPr lang="en-US" sz="1200"/>
              <a:t> Faixa Etária por Cor</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'P9'!$B$29</c:f>
              <c:strCache>
                <c:ptCount val="1"/>
                <c:pt idx="0">
                  <c:v>Branco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'P9'!$A$30:$A$32</c:f>
              <c:strCache>
                <c:ptCount val="3"/>
                <c:pt idx="0">
                  <c:v>Menores que 10 anos</c:v>
                </c:pt>
                <c:pt idx="1">
                  <c:v>10-14 Anos</c:v>
                </c:pt>
                <c:pt idx="2">
                  <c:v>15 - 19 Anos</c:v>
                </c:pt>
              </c:strCache>
            </c:strRef>
          </c:cat>
          <c:val>
            <c:numRef>
              <c:f>'P9'!$B$30:$B$32</c:f>
              <c:numCache>
                <c:formatCode>0.0%</c:formatCode>
                <c:ptCount val="3"/>
                <c:pt idx="0">
                  <c:v>1.575795776867318E-2</c:v>
                </c:pt>
                <c:pt idx="1">
                  <c:v>8.5092971950835178E-3</c:v>
                </c:pt>
                <c:pt idx="2">
                  <c:v>0.1947683580208005</c:v>
                </c:pt>
              </c:numCache>
            </c:numRef>
          </c:val>
          <c:extLst>
            <c:ext xmlns:c16="http://schemas.microsoft.com/office/drawing/2014/chart" uri="{C3380CC4-5D6E-409C-BE32-E72D297353CC}">
              <c16:uniqueId val="{00000000-01B9-4C50-89E2-010879C46A22}"/>
            </c:ext>
          </c:extLst>
        </c:ser>
        <c:ser>
          <c:idx val="1"/>
          <c:order val="1"/>
          <c:tx>
            <c:strRef>
              <c:f>'P9'!$C$29</c:f>
              <c:strCache>
                <c:ptCount val="1"/>
                <c:pt idx="0">
                  <c:v>Negro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'P9'!$A$30:$A$32</c:f>
              <c:strCache>
                <c:ptCount val="3"/>
                <c:pt idx="0">
                  <c:v>Menores que 10 anos</c:v>
                </c:pt>
                <c:pt idx="1">
                  <c:v>10-14 Anos</c:v>
                </c:pt>
                <c:pt idx="2">
                  <c:v>15 - 19 Anos</c:v>
                </c:pt>
              </c:strCache>
            </c:strRef>
          </c:cat>
          <c:val>
            <c:numRef>
              <c:f>'P9'!$C$30:$C$32</c:f>
              <c:numCache>
                <c:formatCode>0.0%</c:formatCode>
                <c:ptCount val="3"/>
                <c:pt idx="0">
                  <c:v>2.0170185943901669E-2</c:v>
                </c:pt>
                <c:pt idx="1">
                  <c:v>3.8134257800189093E-2</c:v>
                </c:pt>
                <c:pt idx="2">
                  <c:v>0.69713205168610148</c:v>
                </c:pt>
              </c:numCache>
            </c:numRef>
          </c:val>
          <c:extLst>
            <c:ext xmlns:c16="http://schemas.microsoft.com/office/drawing/2014/chart" uri="{C3380CC4-5D6E-409C-BE32-E72D297353CC}">
              <c16:uniqueId val="{00000001-01B9-4C50-89E2-010879C46A22}"/>
            </c:ext>
          </c:extLst>
        </c:ser>
        <c:ser>
          <c:idx val="2"/>
          <c:order val="2"/>
          <c:tx>
            <c:strRef>
              <c:f>'P9'!$D$29</c:f>
              <c:strCache>
                <c:ptCount val="1"/>
                <c:pt idx="0">
                  <c:v>Outro</c:v>
                </c:pt>
              </c:strCache>
            </c:strRef>
          </c:tx>
          <c:spPr>
            <a:solidFill>
              <a:schemeClr val="accent3"/>
            </a:solidFill>
            <a:ln>
              <a:noFill/>
            </a:ln>
            <a:effectLst/>
          </c:spPr>
          <c:invertIfNegative val="0"/>
          <c:cat>
            <c:strRef>
              <c:f>'P9'!$A$30:$A$32</c:f>
              <c:strCache>
                <c:ptCount val="3"/>
                <c:pt idx="0">
                  <c:v>Menores que 10 anos</c:v>
                </c:pt>
                <c:pt idx="1">
                  <c:v>10-14 Anos</c:v>
                </c:pt>
                <c:pt idx="2">
                  <c:v>15 - 19 Anos</c:v>
                </c:pt>
              </c:strCache>
            </c:strRef>
          </c:cat>
          <c:val>
            <c:numRef>
              <c:f>'P9'!$D$30:$D$32</c:f>
              <c:numCache>
                <c:formatCode>0.0%</c:formatCode>
                <c:ptCount val="3"/>
                <c:pt idx="0">
                  <c:v>0</c:v>
                </c:pt>
                <c:pt idx="1">
                  <c:v>3.1515915537346358E-4</c:v>
                </c:pt>
                <c:pt idx="2">
                  <c:v>0</c:v>
                </c:pt>
              </c:numCache>
            </c:numRef>
          </c:val>
          <c:extLst>
            <c:ext xmlns:c16="http://schemas.microsoft.com/office/drawing/2014/chart" uri="{C3380CC4-5D6E-409C-BE32-E72D297353CC}">
              <c16:uniqueId val="{00000002-01B9-4C50-89E2-010879C46A22}"/>
            </c:ext>
          </c:extLst>
        </c:ser>
        <c:dLbls>
          <c:showLegendKey val="0"/>
          <c:showVal val="0"/>
          <c:showCatName val="0"/>
          <c:showSerName val="0"/>
          <c:showPercent val="0"/>
          <c:showBubbleSize val="0"/>
        </c:dLbls>
        <c:gapWidth val="219"/>
        <c:overlap val="-27"/>
        <c:axId val="1826086608"/>
        <c:axId val="1803260272"/>
      </c:barChart>
      <c:catAx>
        <c:axId val="1826086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03260272"/>
        <c:crosses val="autoZero"/>
        <c:auto val="1"/>
        <c:lblAlgn val="ctr"/>
        <c:lblOffset val="100"/>
        <c:noMultiLvlLbl val="0"/>
      </c:catAx>
      <c:valAx>
        <c:axId val="1803260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2608660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Gráfico 69</a:t>
            </a:r>
            <a:r>
              <a:rPr lang="en-US" sz="1200"/>
              <a:t>: </a:t>
            </a:r>
            <a:r>
              <a:rPr lang="pt-BR" sz="1200" b="0" i="0" u="none" strike="noStrike" baseline="0">
                <a:effectLst/>
              </a:rPr>
              <a:t>Crianças e adolescentes mortos, por tipo de crime (10  a 19 anos). Brasil, 2019.</a:t>
            </a:r>
            <a:r>
              <a:rPr lang="en-US" sz="1200" baseline="0"/>
              <a:t> </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3"/>
          <c:order val="0"/>
          <c:tx>
            <c:strRef>
              <c:f>'P9'!$S$34</c:f>
              <c:strCache>
                <c:ptCount val="1"/>
                <c:pt idx="0">
                  <c:v>Homicídio</c:v>
                </c:pt>
              </c:strCache>
            </c:strRef>
          </c:tx>
          <c:spPr>
            <a:ln w="28575" cap="rnd">
              <a:solidFill>
                <a:schemeClr val="accent4"/>
              </a:solidFill>
              <a:round/>
            </a:ln>
            <a:effectLst/>
          </c:spPr>
          <c:marker>
            <c:symbol val="none"/>
          </c:marker>
          <c:cat>
            <c:numRef>
              <c:f>'P9'!$R$35:$R$44</c:f>
              <c:numCache>
                <c:formatCode>General</c:formatCode>
                <c:ptCount val="10"/>
                <c:pt idx="0">
                  <c:v>10</c:v>
                </c:pt>
                <c:pt idx="1">
                  <c:v>11</c:v>
                </c:pt>
                <c:pt idx="2">
                  <c:v>12</c:v>
                </c:pt>
                <c:pt idx="3">
                  <c:v>13</c:v>
                </c:pt>
                <c:pt idx="4">
                  <c:v>14</c:v>
                </c:pt>
                <c:pt idx="5">
                  <c:v>15</c:v>
                </c:pt>
                <c:pt idx="6">
                  <c:v>16</c:v>
                </c:pt>
                <c:pt idx="7">
                  <c:v>17</c:v>
                </c:pt>
                <c:pt idx="8">
                  <c:v>18</c:v>
                </c:pt>
                <c:pt idx="9">
                  <c:v>19</c:v>
                </c:pt>
              </c:numCache>
            </c:numRef>
          </c:cat>
          <c:val>
            <c:numRef>
              <c:f>'P9'!$S$35:$S$44</c:f>
              <c:numCache>
                <c:formatCode>General</c:formatCode>
                <c:ptCount val="10"/>
                <c:pt idx="0">
                  <c:v>11</c:v>
                </c:pt>
                <c:pt idx="1">
                  <c:v>13</c:v>
                </c:pt>
                <c:pt idx="2">
                  <c:v>16</c:v>
                </c:pt>
                <c:pt idx="3">
                  <c:v>38</c:v>
                </c:pt>
                <c:pt idx="4">
                  <c:v>140</c:v>
                </c:pt>
                <c:pt idx="5">
                  <c:v>264</c:v>
                </c:pt>
                <c:pt idx="6">
                  <c:v>550</c:v>
                </c:pt>
                <c:pt idx="7">
                  <c:v>756</c:v>
                </c:pt>
                <c:pt idx="8">
                  <c:v>983</c:v>
                </c:pt>
                <c:pt idx="9">
                  <c:v>1098</c:v>
                </c:pt>
              </c:numCache>
            </c:numRef>
          </c:val>
          <c:smooth val="0"/>
          <c:extLst>
            <c:ext xmlns:c16="http://schemas.microsoft.com/office/drawing/2014/chart" uri="{C3380CC4-5D6E-409C-BE32-E72D297353CC}">
              <c16:uniqueId val="{00000000-7588-4B19-A524-3CB817CD44BB}"/>
            </c:ext>
          </c:extLst>
        </c:ser>
        <c:ser>
          <c:idx val="4"/>
          <c:order val="1"/>
          <c:tx>
            <c:strRef>
              <c:f>'P9'!$T$34</c:f>
              <c:strCache>
                <c:ptCount val="1"/>
                <c:pt idx="0">
                  <c:v>Latrocínio</c:v>
                </c:pt>
              </c:strCache>
            </c:strRef>
          </c:tx>
          <c:spPr>
            <a:ln w="28575" cap="rnd">
              <a:solidFill>
                <a:schemeClr val="accent5"/>
              </a:solidFill>
              <a:round/>
            </a:ln>
            <a:effectLst/>
          </c:spPr>
          <c:marker>
            <c:symbol val="none"/>
          </c:marker>
          <c:cat>
            <c:numRef>
              <c:f>'P9'!$R$35:$R$44</c:f>
              <c:numCache>
                <c:formatCode>General</c:formatCode>
                <c:ptCount val="10"/>
                <c:pt idx="0">
                  <c:v>10</c:v>
                </c:pt>
                <c:pt idx="1">
                  <c:v>11</c:v>
                </c:pt>
                <c:pt idx="2">
                  <c:v>12</c:v>
                </c:pt>
                <c:pt idx="3">
                  <c:v>13</c:v>
                </c:pt>
                <c:pt idx="4">
                  <c:v>14</c:v>
                </c:pt>
                <c:pt idx="5">
                  <c:v>15</c:v>
                </c:pt>
                <c:pt idx="6">
                  <c:v>16</c:v>
                </c:pt>
                <c:pt idx="7">
                  <c:v>17</c:v>
                </c:pt>
                <c:pt idx="8">
                  <c:v>18</c:v>
                </c:pt>
                <c:pt idx="9">
                  <c:v>19</c:v>
                </c:pt>
              </c:numCache>
            </c:numRef>
          </c:cat>
          <c:val>
            <c:numRef>
              <c:f>'P9'!$T$35:$T$44</c:f>
              <c:numCache>
                <c:formatCode>General</c:formatCode>
                <c:ptCount val="10"/>
                <c:pt idx="0">
                  <c:v>0</c:v>
                </c:pt>
                <c:pt idx="1">
                  <c:v>0</c:v>
                </c:pt>
                <c:pt idx="2">
                  <c:v>1</c:v>
                </c:pt>
                <c:pt idx="3">
                  <c:v>0</c:v>
                </c:pt>
                <c:pt idx="4">
                  <c:v>0</c:v>
                </c:pt>
                <c:pt idx="5">
                  <c:v>6</c:v>
                </c:pt>
                <c:pt idx="6">
                  <c:v>9</c:v>
                </c:pt>
                <c:pt idx="7">
                  <c:v>13</c:v>
                </c:pt>
                <c:pt idx="8">
                  <c:v>8</c:v>
                </c:pt>
                <c:pt idx="9">
                  <c:v>10</c:v>
                </c:pt>
              </c:numCache>
            </c:numRef>
          </c:val>
          <c:smooth val="0"/>
          <c:extLst>
            <c:ext xmlns:c16="http://schemas.microsoft.com/office/drawing/2014/chart" uri="{C3380CC4-5D6E-409C-BE32-E72D297353CC}">
              <c16:uniqueId val="{00000001-7588-4B19-A524-3CB817CD44BB}"/>
            </c:ext>
          </c:extLst>
        </c:ser>
        <c:ser>
          <c:idx val="0"/>
          <c:order val="2"/>
          <c:tx>
            <c:strRef>
              <c:f>'P9'!$U$34</c:f>
              <c:strCache>
                <c:ptCount val="1"/>
                <c:pt idx="0">
                  <c:v>Lesão corporal seguida de morte</c:v>
                </c:pt>
              </c:strCache>
            </c:strRef>
          </c:tx>
          <c:spPr>
            <a:ln w="28575" cap="rnd">
              <a:solidFill>
                <a:schemeClr val="accent1"/>
              </a:solidFill>
              <a:round/>
            </a:ln>
            <a:effectLst/>
          </c:spPr>
          <c:marker>
            <c:symbol val="none"/>
          </c:marker>
          <c:cat>
            <c:numRef>
              <c:f>'P9'!$R$35:$R$44</c:f>
              <c:numCache>
                <c:formatCode>General</c:formatCode>
                <c:ptCount val="10"/>
                <c:pt idx="0">
                  <c:v>10</c:v>
                </c:pt>
                <c:pt idx="1">
                  <c:v>11</c:v>
                </c:pt>
                <c:pt idx="2">
                  <c:v>12</c:v>
                </c:pt>
                <c:pt idx="3">
                  <c:v>13</c:v>
                </c:pt>
                <c:pt idx="4">
                  <c:v>14</c:v>
                </c:pt>
                <c:pt idx="5">
                  <c:v>15</c:v>
                </c:pt>
                <c:pt idx="6">
                  <c:v>16</c:v>
                </c:pt>
                <c:pt idx="7">
                  <c:v>17</c:v>
                </c:pt>
                <c:pt idx="8">
                  <c:v>18</c:v>
                </c:pt>
                <c:pt idx="9">
                  <c:v>19</c:v>
                </c:pt>
              </c:numCache>
            </c:numRef>
          </c:cat>
          <c:val>
            <c:numRef>
              <c:f>'P9'!$U$35:$U$44</c:f>
              <c:numCache>
                <c:formatCode>General</c:formatCode>
                <c:ptCount val="10"/>
                <c:pt idx="0">
                  <c:v>0</c:v>
                </c:pt>
                <c:pt idx="1">
                  <c:v>0</c:v>
                </c:pt>
                <c:pt idx="2">
                  <c:v>0</c:v>
                </c:pt>
                <c:pt idx="3">
                  <c:v>0</c:v>
                </c:pt>
                <c:pt idx="4">
                  <c:v>1</c:v>
                </c:pt>
                <c:pt idx="5">
                  <c:v>2</c:v>
                </c:pt>
                <c:pt idx="6">
                  <c:v>3</c:v>
                </c:pt>
                <c:pt idx="7">
                  <c:v>1</c:v>
                </c:pt>
                <c:pt idx="8">
                  <c:v>3</c:v>
                </c:pt>
                <c:pt idx="9">
                  <c:v>7</c:v>
                </c:pt>
              </c:numCache>
            </c:numRef>
          </c:val>
          <c:smooth val="0"/>
          <c:extLst>
            <c:ext xmlns:c16="http://schemas.microsoft.com/office/drawing/2014/chart" uri="{C3380CC4-5D6E-409C-BE32-E72D297353CC}">
              <c16:uniqueId val="{00000002-7588-4B19-A524-3CB817CD44BB}"/>
            </c:ext>
          </c:extLst>
        </c:ser>
        <c:ser>
          <c:idx val="1"/>
          <c:order val="3"/>
          <c:tx>
            <c:strRef>
              <c:f>'P9'!$V$34</c:f>
              <c:strCache>
                <c:ptCount val="1"/>
                <c:pt idx="0">
                  <c:v>Morte Decorrente de Intervenção Policial</c:v>
                </c:pt>
              </c:strCache>
            </c:strRef>
          </c:tx>
          <c:spPr>
            <a:ln w="28575" cap="rnd">
              <a:solidFill>
                <a:schemeClr val="accent2"/>
              </a:solidFill>
              <a:round/>
            </a:ln>
            <a:effectLst/>
          </c:spPr>
          <c:marker>
            <c:symbol val="none"/>
          </c:marker>
          <c:cat>
            <c:numRef>
              <c:f>'P9'!$R$35:$R$44</c:f>
              <c:numCache>
                <c:formatCode>General</c:formatCode>
                <c:ptCount val="10"/>
                <c:pt idx="0">
                  <c:v>10</c:v>
                </c:pt>
                <c:pt idx="1">
                  <c:v>11</c:v>
                </c:pt>
                <c:pt idx="2">
                  <c:v>12</c:v>
                </c:pt>
                <c:pt idx="3">
                  <c:v>13</c:v>
                </c:pt>
                <c:pt idx="4">
                  <c:v>14</c:v>
                </c:pt>
                <c:pt idx="5">
                  <c:v>15</c:v>
                </c:pt>
                <c:pt idx="6">
                  <c:v>16</c:v>
                </c:pt>
                <c:pt idx="7">
                  <c:v>17</c:v>
                </c:pt>
                <c:pt idx="8">
                  <c:v>18</c:v>
                </c:pt>
                <c:pt idx="9">
                  <c:v>19</c:v>
                </c:pt>
              </c:numCache>
            </c:numRef>
          </c:cat>
          <c:val>
            <c:numRef>
              <c:f>'P9'!$V$35:$V$44</c:f>
              <c:numCache>
                <c:formatCode>General</c:formatCode>
                <c:ptCount val="10"/>
                <c:pt idx="0">
                  <c:v>0</c:v>
                </c:pt>
                <c:pt idx="1">
                  <c:v>0</c:v>
                </c:pt>
                <c:pt idx="2">
                  <c:v>0</c:v>
                </c:pt>
                <c:pt idx="3">
                  <c:v>2</c:v>
                </c:pt>
                <c:pt idx="4">
                  <c:v>10</c:v>
                </c:pt>
                <c:pt idx="5">
                  <c:v>40</c:v>
                </c:pt>
                <c:pt idx="6">
                  <c:v>101</c:v>
                </c:pt>
                <c:pt idx="7">
                  <c:v>156</c:v>
                </c:pt>
                <c:pt idx="8">
                  <c:v>189</c:v>
                </c:pt>
                <c:pt idx="9">
                  <c:v>231</c:v>
                </c:pt>
              </c:numCache>
            </c:numRef>
          </c:val>
          <c:smooth val="0"/>
          <c:extLst>
            <c:ext xmlns:c16="http://schemas.microsoft.com/office/drawing/2014/chart" uri="{C3380CC4-5D6E-409C-BE32-E72D297353CC}">
              <c16:uniqueId val="{00000003-7588-4B19-A524-3CB817CD44BB}"/>
            </c:ext>
          </c:extLst>
        </c:ser>
        <c:dLbls>
          <c:showLegendKey val="0"/>
          <c:showVal val="0"/>
          <c:showCatName val="0"/>
          <c:showSerName val="0"/>
          <c:showPercent val="0"/>
          <c:showBubbleSize val="0"/>
        </c:dLbls>
        <c:smooth val="0"/>
        <c:axId val="1846213856"/>
        <c:axId val="1820022576"/>
      </c:lineChart>
      <c:catAx>
        <c:axId val="18462138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pt-BR"/>
                  <a:t>Idade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20022576"/>
        <c:crosses val="autoZero"/>
        <c:auto val="1"/>
        <c:lblAlgn val="ctr"/>
        <c:lblOffset val="100"/>
        <c:noMultiLvlLbl val="0"/>
      </c:catAx>
      <c:valAx>
        <c:axId val="1820022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46213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Gráfico 70</a:t>
            </a:r>
            <a:r>
              <a:rPr lang="en-US" sz="1200"/>
              <a:t>: Tipo de crime por cor e faixa etária da vítima de MVI</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3"/>
          <c:order val="0"/>
          <c:tx>
            <c:strRef>
              <c:f>'P9'!$C$72</c:f>
              <c:strCache>
                <c:ptCount val="1"/>
                <c:pt idx="0">
                  <c:v>Homicídio - Vit. Negra</c:v>
                </c:pt>
              </c:strCache>
            </c:strRef>
          </c:tx>
          <c:spPr>
            <a:solidFill>
              <a:schemeClr val="accent4"/>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68-4755-A379-A6983CF165BF}"/>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68-4755-A379-A6983CF165BF}"/>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68-4755-A379-A6983CF165B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'P9'!$A$73:$A$75</c:f>
              <c:strCache>
                <c:ptCount val="3"/>
                <c:pt idx="0">
                  <c:v>0 a 9 anos</c:v>
                </c:pt>
                <c:pt idx="1">
                  <c:v>10 a 14 anos</c:v>
                </c:pt>
                <c:pt idx="2">
                  <c:v>15 a 19 anos</c:v>
                </c:pt>
              </c:strCache>
            </c:strRef>
          </c:cat>
          <c:val>
            <c:numRef>
              <c:f>'P9'!$C$73:$C$75</c:f>
              <c:numCache>
                <c:formatCode>0%</c:formatCode>
                <c:ptCount val="3"/>
                <c:pt idx="0">
                  <c:v>0.54629629629629628</c:v>
                </c:pt>
                <c:pt idx="1">
                  <c:v>0.76712328767123283</c:v>
                </c:pt>
                <c:pt idx="2">
                  <c:v>0.6536812008577555</c:v>
                </c:pt>
              </c:numCache>
            </c:numRef>
          </c:val>
          <c:extLst>
            <c:ext xmlns:c16="http://schemas.microsoft.com/office/drawing/2014/chart" uri="{C3380CC4-5D6E-409C-BE32-E72D297353CC}">
              <c16:uniqueId val="{00000003-A268-4755-A379-A6983CF165BF}"/>
            </c:ext>
          </c:extLst>
        </c:ser>
        <c:ser>
          <c:idx val="2"/>
          <c:order val="1"/>
          <c:tx>
            <c:strRef>
              <c:f>'P9'!$E$72</c:f>
              <c:strCache>
                <c:ptCount val="1"/>
                <c:pt idx="0">
                  <c:v>MDIP - Vít. Negra</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A268-4755-A379-A6983CF165BF}"/>
                </c:ext>
              </c:extLst>
            </c:dLbl>
            <c:dLbl>
              <c:idx val="1"/>
              <c:delete val="1"/>
              <c:extLst>
                <c:ext xmlns:c15="http://schemas.microsoft.com/office/drawing/2012/chart" uri="{CE6537A1-D6FC-4f65-9D91-7224C49458BB}"/>
                <c:ext xmlns:c16="http://schemas.microsoft.com/office/drawing/2014/chart" uri="{C3380CC4-5D6E-409C-BE32-E72D297353CC}">
                  <c16:uniqueId val="{00000005-A268-4755-A379-A6983CF165B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'P9'!$A$73:$A$75</c:f>
              <c:strCache>
                <c:ptCount val="3"/>
                <c:pt idx="0">
                  <c:v>0 a 9 anos</c:v>
                </c:pt>
                <c:pt idx="1">
                  <c:v>10 a 14 anos</c:v>
                </c:pt>
                <c:pt idx="2">
                  <c:v>15 a 19 anos</c:v>
                </c:pt>
              </c:strCache>
            </c:strRef>
          </c:cat>
          <c:val>
            <c:numRef>
              <c:f>'P9'!$E$73:$E$75</c:f>
              <c:numCache>
                <c:formatCode>0%</c:formatCode>
                <c:ptCount val="3"/>
                <c:pt idx="0">
                  <c:v>1.8518518518518517E-2</c:v>
                </c:pt>
                <c:pt idx="1">
                  <c:v>5.4794520547945202E-2</c:v>
                </c:pt>
                <c:pt idx="2">
                  <c:v>0.12687634024303074</c:v>
                </c:pt>
              </c:numCache>
            </c:numRef>
          </c:val>
          <c:extLst>
            <c:ext xmlns:c16="http://schemas.microsoft.com/office/drawing/2014/chart" uri="{C3380CC4-5D6E-409C-BE32-E72D297353CC}">
              <c16:uniqueId val="{00000006-A268-4755-A379-A6983CF165BF}"/>
            </c:ext>
          </c:extLst>
        </c:ser>
        <c:ser>
          <c:idx val="1"/>
          <c:order val="2"/>
          <c:tx>
            <c:strRef>
              <c:f>'P9'!$B$72</c:f>
              <c:strCache>
                <c:ptCount val="1"/>
                <c:pt idx="0">
                  <c:v>Homicídio - Vít. Branca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'P9'!$A$73:$A$75</c:f>
              <c:strCache>
                <c:ptCount val="3"/>
                <c:pt idx="0">
                  <c:v>0 a 9 anos</c:v>
                </c:pt>
                <c:pt idx="1">
                  <c:v>10 a 14 anos</c:v>
                </c:pt>
                <c:pt idx="2">
                  <c:v>15 a 19 anos</c:v>
                </c:pt>
              </c:strCache>
            </c:strRef>
          </c:cat>
          <c:val>
            <c:numRef>
              <c:f>'P9'!$B$73:$B$75</c:f>
              <c:numCache>
                <c:formatCode>0%</c:formatCode>
                <c:ptCount val="3"/>
                <c:pt idx="0">
                  <c:v>0.43518518518518517</c:v>
                </c:pt>
                <c:pt idx="1">
                  <c:v>0.17808219178082191</c:v>
                </c:pt>
                <c:pt idx="2">
                  <c:v>0.18120085775553968</c:v>
                </c:pt>
              </c:numCache>
            </c:numRef>
          </c:val>
          <c:extLst>
            <c:ext xmlns:c16="http://schemas.microsoft.com/office/drawing/2014/chart" uri="{C3380CC4-5D6E-409C-BE32-E72D297353CC}">
              <c16:uniqueId val="{00000007-A268-4755-A379-A6983CF165BF}"/>
            </c:ext>
          </c:extLst>
        </c:ser>
        <c:ser>
          <c:idx val="0"/>
          <c:order val="3"/>
          <c:tx>
            <c:strRef>
              <c:f>'P9'!$D$72</c:f>
              <c:strCache>
                <c:ptCount val="1"/>
                <c:pt idx="0">
                  <c:v>MDIP - Vít. Branca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'P9'!$A$73:$A$75</c:f>
              <c:strCache>
                <c:ptCount val="3"/>
                <c:pt idx="0">
                  <c:v>0 a 9 anos</c:v>
                </c:pt>
                <c:pt idx="1">
                  <c:v>10 a 14 anos</c:v>
                </c:pt>
                <c:pt idx="2">
                  <c:v>15 a 19 anos</c:v>
                </c:pt>
              </c:strCache>
            </c:strRef>
          </c:cat>
          <c:val>
            <c:numRef>
              <c:f>'P9'!$D$73:$D$75</c:f>
              <c:numCache>
                <c:formatCode>0%</c:formatCode>
                <c:ptCount val="3"/>
                <c:pt idx="0">
                  <c:v>0</c:v>
                </c:pt>
                <c:pt idx="1">
                  <c:v>0</c:v>
                </c:pt>
                <c:pt idx="2">
                  <c:v>3.8241601143674052E-2</c:v>
                </c:pt>
              </c:numCache>
            </c:numRef>
          </c:val>
          <c:extLst>
            <c:ext xmlns:c16="http://schemas.microsoft.com/office/drawing/2014/chart" uri="{C3380CC4-5D6E-409C-BE32-E72D297353CC}">
              <c16:uniqueId val="{00000008-A268-4755-A379-A6983CF165BF}"/>
            </c:ext>
          </c:extLst>
        </c:ser>
        <c:dLbls>
          <c:showLegendKey val="0"/>
          <c:showVal val="0"/>
          <c:showCatName val="0"/>
          <c:showSerName val="0"/>
          <c:showPercent val="0"/>
          <c:showBubbleSize val="0"/>
        </c:dLbls>
        <c:gapWidth val="150"/>
        <c:overlap val="100"/>
        <c:axId val="362726511"/>
        <c:axId val="362728143"/>
      </c:barChart>
      <c:catAx>
        <c:axId val="3627265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62728143"/>
        <c:crosses val="autoZero"/>
        <c:auto val="1"/>
        <c:lblAlgn val="ctr"/>
        <c:lblOffset val="100"/>
        <c:noMultiLvlLbl val="0"/>
      </c:catAx>
      <c:valAx>
        <c:axId val="3627281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627265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Gráfico 71</a:t>
            </a:r>
            <a:r>
              <a:rPr lang="en-US" sz="1200"/>
              <a:t>: </a:t>
            </a:r>
            <a:r>
              <a:rPr lang="pt-BR" sz="1200" b="0" i="0" u="none" strike="noStrike" baseline="0"/>
              <a:t>Crianças e adolescentes vítimas de MVI, por dia da semana</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Pt>
            <c:idx val="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16FD-47B3-888E-B28B0B30E18D}"/>
              </c:ext>
            </c:extLst>
          </c:dPt>
          <c:dPt>
            <c:idx val="6"/>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3-16FD-47B3-888E-B28B0B30E18D}"/>
              </c:ext>
            </c:extLst>
          </c:dPt>
          <c:cat>
            <c:strRef>
              <c:f>'P9'!$J$73:$P$73</c:f>
              <c:strCache>
                <c:ptCount val="7"/>
                <c:pt idx="0">
                  <c:v>Segunda-Feira</c:v>
                </c:pt>
                <c:pt idx="1">
                  <c:v>Terça-Feira</c:v>
                </c:pt>
                <c:pt idx="2">
                  <c:v>Quarta-Feira</c:v>
                </c:pt>
                <c:pt idx="3">
                  <c:v>Quinta-Feira</c:v>
                </c:pt>
                <c:pt idx="4">
                  <c:v>Sexta-Feira</c:v>
                </c:pt>
                <c:pt idx="5">
                  <c:v>Sábado</c:v>
                </c:pt>
                <c:pt idx="6">
                  <c:v>Domingo</c:v>
                </c:pt>
              </c:strCache>
            </c:strRef>
          </c:cat>
          <c:val>
            <c:numRef>
              <c:f>'P9'!$J$74:$P$74</c:f>
              <c:numCache>
                <c:formatCode>General</c:formatCode>
                <c:ptCount val="7"/>
                <c:pt idx="0">
                  <c:v>594</c:v>
                </c:pt>
                <c:pt idx="1">
                  <c:v>598</c:v>
                </c:pt>
                <c:pt idx="2">
                  <c:v>571</c:v>
                </c:pt>
                <c:pt idx="3">
                  <c:v>617</c:v>
                </c:pt>
                <c:pt idx="4">
                  <c:v>680</c:v>
                </c:pt>
                <c:pt idx="5">
                  <c:v>692</c:v>
                </c:pt>
                <c:pt idx="6">
                  <c:v>776</c:v>
                </c:pt>
              </c:numCache>
            </c:numRef>
          </c:val>
          <c:extLst>
            <c:ext xmlns:c16="http://schemas.microsoft.com/office/drawing/2014/chart" uri="{C3380CC4-5D6E-409C-BE32-E72D297353CC}">
              <c16:uniqueId val="{00000004-16FD-47B3-888E-B28B0B30E18D}"/>
            </c:ext>
          </c:extLst>
        </c:ser>
        <c:dLbls>
          <c:showLegendKey val="0"/>
          <c:showVal val="0"/>
          <c:showCatName val="0"/>
          <c:showSerName val="0"/>
          <c:showPercent val="0"/>
          <c:showBubbleSize val="0"/>
        </c:dLbls>
        <c:gapWidth val="219"/>
        <c:overlap val="-27"/>
        <c:axId val="1861793760"/>
        <c:axId val="1862108912"/>
      </c:barChart>
      <c:catAx>
        <c:axId val="1861793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62108912"/>
        <c:crosses val="autoZero"/>
        <c:auto val="1"/>
        <c:lblAlgn val="ctr"/>
        <c:lblOffset val="100"/>
        <c:noMultiLvlLbl val="0"/>
      </c:catAx>
      <c:valAx>
        <c:axId val="1862108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6179376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Gráfico 72</a:t>
            </a:r>
            <a:r>
              <a:rPr lang="en-US" sz="1200"/>
              <a:t>: </a:t>
            </a:r>
            <a:r>
              <a:rPr lang="pt-BR" sz="1200" b="0" i="0" u="none" strike="noStrike" baseline="0"/>
              <a:t>Tipo de crime que vitimou crianças e adolescentes por dia da semana. Brasil, 2019</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tx>
            <c:strRef>
              <c:f>'P9'!$Q$68</c:f>
              <c:strCache>
                <c:ptCount val="1"/>
                <c:pt idx="0">
                  <c:v>Homicídio</c:v>
                </c:pt>
              </c:strCache>
            </c:strRef>
          </c:tx>
          <c:spPr>
            <a:ln w="28575" cap="rnd">
              <a:solidFill>
                <a:schemeClr val="accent1"/>
              </a:solidFill>
              <a:round/>
            </a:ln>
            <a:effectLst/>
          </c:spPr>
          <c:marker>
            <c:symbol val="none"/>
          </c:marker>
          <c:cat>
            <c:strRef>
              <c:f>'P9'!$R$67:$X$67</c:f>
              <c:strCache>
                <c:ptCount val="7"/>
                <c:pt idx="0">
                  <c:v>Segunda-Feira</c:v>
                </c:pt>
                <c:pt idx="1">
                  <c:v>Terça-Feira</c:v>
                </c:pt>
                <c:pt idx="2">
                  <c:v>Quarta-Feira</c:v>
                </c:pt>
                <c:pt idx="3">
                  <c:v>Quinta-Feira</c:v>
                </c:pt>
                <c:pt idx="4">
                  <c:v>Sexta-Feira</c:v>
                </c:pt>
                <c:pt idx="5">
                  <c:v>Sábado</c:v>
                </c:pt>
                <c:pt idx="6">
                  <c:v>Domingo</c:v>
                </c:pt>
              </c:strCache>
            </c:strRef>
          </c:cat>
          <c:val>
            <c:numRef>
              <c:f>'P9'!$R$68:$X$68</c:f>
              <c:numCache>
                <c:formatCode>0.00%</c:formatCode>
                <c:ptCount val="7"/>
                <c:pt idx="0">
                  <c:v>0.10468197879858657</c:v>
                </c:pt>
                <c:pt idx="1">
                  <c:v>0.1073321554770318</c:v>
                </c:pt>
                <c:pt idx="2">
                  <c:v>0.10512367491166077</c:v>
                </c:pt>
                <c:pt idx="3">
                  <c:v>0.1062279151943463</c:v>
                </c:pt>
                <c:pt idx="4">
                  <c:v>0.12234982332155477</c:v>
                </c:pt>
                <c:pt idx="5">
                  <c:v>0.13295053003533569</c:v>
                </c:pt>
                <c:pt idx="6">
                  <c:v>0.1521643109540636</c:v>
                </c:pt>
              </c:numCache>
            </c:numRef>
          </c:val>
          <c:smooth val="0"/>
          <c:extLst>
            <c:ext xmlns:c16="http://schemas.microsoft.com/office/drawing/2014/chart" uri="{C3380CC4-5D6E-409C-BE32-E72D297353CC}">
              <c16:uniqueId val="{00000000-F4AA-444B-A659-4F79A4BD0B8F}"/>
            </c:ext>
          </c:extLst>
        </c:ser>
        <c:ser>
          <c:idx val="1"/>
          <c:order val="1"/>
          <c:tx>
            <c:strRef>
              <c:f>'P9'!$Q$69</c:f>
              <c:strCache>
                <c:ptCount val="1"/>
                <c:pt idx="0">
                  <c:v>Latrocínio</c:v>
                </c:pt>
              </c:strCache>
            </c:strRef>
          </c:tx>
          <c:spPr>
            <a:ln w="28575" cap="rnd">
              <a:solidFill>
                <a:schemeClr val="accent2"/>
              </a:solidFill>
              <a:round/>
            </a:ln>
            <a:effectLst/>
          </c:spPr>
          <c:marker>
            <c:symbol val="none"/>
          </c:marker>
          <c:cat>
            <c:strRef>
              <c:f>'P9'!$R$67:$X$67</c:f>
              <c:strCache>
                <c:ptCount val="7"/>
                <c:pt idx="0">
                  <c:v>Segunda-Feira</c:v>
                </c:pt>
                <c:pt idx="1">
                  <c:v>Terça-Feira</c:v>
                </c:pt>
                <c:pt idx="2">
                  <c:v>Quarta-Feira</c:v>
                </c:pt>
                <c:pt idx="3">
                  <c:v>Quinta-Feira</c:v>
                </c:pt>
                <c:pt idx="4">
                  <c:v>Sexta-Feira</c:v>
                </c:pt>
                <c:pt idx="5">
                  <c:v>Sábado</c:v>
                </c:pt>
                <c:pt idx="6">
                  <c:v>Domingo</c:v>
                </c:pt>
              </c:strCache>
            </c:strRef>
          </c:cat>
          <c:val>
            <c:numRef>
              <c:f>'P9'!$R$69:$X$69</c:f>
              <c:numCache>
                <c:formatCode>0.00%</c:formatCode>
                <c:ptCount val="7"/>
                <c:pt idx="0">
                  <c:v>1.7667844522968198E-3</c:v>
                </c:pt>
                <c:pt idx="1">
                  <c:v>1.7667844522968198E-3</c:v>
                </c:pt>
                <c:pt idx="2">
                  <c:v>1.3250883392226149E-3</c:v>
                </c:pt>
                <c:pt idx="3">
                  <c:v>6.6254416961130747E-4</c:v>
                </c:pt>
                <c:pt idx="4">
                  <c:v>1.1042402826855124E-3</c:v>
                </c:pt>
                <c:pt idx="5">
                  <c:v>1.5459363957597172E-3</c:v>
                </c:pt>
                <c:pt idx="6">
                  <c:v>1.9876325088339221E-3</c:v>
                </c:pt>
              </c:numCache>
            </c:numRef>
          </c:val>
          <c:smooth val="0"/>
          <c:extLst>
            <c:ext xmlns:c16="http://schemas.microsoft.com/office/drawing/2014/chart" uri="{C3380CC4-5D6E-409C-BE32-E72D297353CC}">
              <c16:uniqueId val="{00000001-F4AA-444B-A659-4F79A4BD0B8F}"/>
            </c:ext>
          </c:extLst>
        </c:ser>
        <c:ser>
          <c:idx val="2"/>
          <c:order val="2"/>
          <c:tx>
            <c:strRef>
              <c:f>'P9'!$Q$70</c:f>
              <c:strCache>
                <c:ptCount val="1"/>
                <c:pt idx="0">
                  <c:v>Lesão corporal seguida de morte</c:v>
                </c:pt>
              </c:strCache>
            </c:strRef>
          </c:tx>
          <c:spPr>
            <a:ln w="28575" cap="rnd">
              <a:solidFill>
                <a:schemeClr val="accent3"/>
              </a:solidFill>
              <a:round/>
            </a:ln>
            <a:effectLst/>
          </c:spPr>
          <c:marker>
            <c:symbol val="none"/>
          </c:marker>
          <c:cat>
            <c:strRef>
              <c:f>'P9'!$R$67:$X$67</c:f>
              <c:strCache>
                <c:ptCount val="7"/>
                <c:pt idx="0">
                  <c:v>Segunda-Feira</c:v>
                </c:pt>
                <c:pt idx="1">
                  <c:v>Terça-Feira</c:v>
                </c:pt>
                <c:pt idx="2">
                  <c:v>Quarta-Feira</c:v>
                </c:pt>
                <c:pt idx="3">
                  <c:v>Quinta-Feira</c:v>
                </c:pt>
                <c:pt idx="4">
                  <c:v>Sexta-Feira</c:v>
                </c:pt>
                <c:pt idx="5">
                  <c:v>Sábado</c:v>
                </c:pt>
                <c:pt idx="6">
                  <c:v>Domingo</c:v>
                </c:pt>
              </c:strCache>
            </c:strRef>
          </c:cat>
          <c:val>
            <c:numRef>
              <c:f>'P9'!$R$70:$X$70</c:f>
              <c:numCache>
                <c:formatCode>0.00%</c:formatCode>
                <c:ptCount val="7"/>
                <c:pt idx="0">
                  <c:v>8.8339222614840988E-4</c:v>
                </c:pt>
                <c:pt idx="1">
                  <c:v>6.6254416961130747E-4</c:v>
                </c:pt>
                <c:pt idx="2">
                  <c:v>8.8339222614840988E-4</c:v>
                </c:pt>
                <c:pt idx="3">
                  <c:v>8.8339222614840988E-4</c:v>
                </c:pt>
                <c:pt idx="4">
                  <c:v>8.8339222614840988E-4</c:v>
                </c:pt>
                <c:pt idx="5">
                  <c:v>8.8339222614840988E-4</c:v>
                </c:pt>
                <c:pt idx="6">
                  <c:v>6.6254416961130747E-4</c:v>
                </c:pt>
              </c:numCache>
            </c:numRef>
          </c:val>
          <c:smooth val="0"/>
          <c:extLst>
            <c:ext xmlns:c16="http://schemas.microsoft.com/office/drawing/2014/chart" uri="{C3380CC4-5D6E-409C-BE32-E72D297353CC}">
              <c16:uniqueId val="{00000002-F4AA-444B-A659-4F79A4BD0B8F}"/>
            </c:ext>
          </c:extLst>
        </c:ser>
        <c:ser>
          <c:idx val="3"/>
          <c:order val="3"/>
          <c:tx>
            <c:strRef>
              <c:f>'P9'!$Q$71</c:f>
              <c:strCache>
                <c:ptCount val="1"/>
                <c:pt idx="0">
                  <c:v>Morte Decorrente de Intervenção Policial</c:v>
                </c:pt>
              </c:strCache>
            </c:strRef>
          </c:tx>
          <c:spPr>
            <a:ln w="28575" cap="rnd">
              <a:solidFill>
                <a:schemeClr val="accent4"/>
              </a:solidFill>
              <a:round/>
            </a:ln>
            <a:effectLst/>
          </c:spPr>
          <c:marker>
            <c:symbol val="none"/>
          </c:marker>
          <c:cat>
            <c:strRef>
              <c:f>'P9'!$R$67:$X$67</c:f>
              <c:strCache>
                <c:ptCount val="7"/>
                <c:pt idx="0">
                  <c:v>Segunda-Feira</c:v>
                </c:pt>
                <c:pt idx="1">
                  <c:v>Terça-Feira</c:v>
                </c:pt>
                <c:pt idx="2">
                  <c:v>Quarta-Feira</c:v>
                </c:pt>
                <c:pt idx="3">
                  <c:v>Quinta-Feira</c:v>
                </c:pt>
                <c:pt idx="4">
                  <c:v>Sexta-Feira</c:v>
                </c:pt>
                <c:pt idx="5">
                  <c:v>Sábado</c:v>
                </c:pt>
                <c:pt idx="6">
                  <c:v>Domingo</c:v>
                </c:pt>
              </c:strCache>
            </c:strRef>
          </c:cat>
          <c:val>
            <c:numRef>
              <c:f>'P9'!$R$71:$X$71</c:f>
              <c:numCache>
                <c:formatCode>0.00%</c:formatCode>
                <c:ptCount val="7"/>
                <c:pt idx="0">
                  <c:v>2.3851590106007067E-2</c:v>
                </c:pt>
                <c:pt idx="1">
                  <c:v>2.2305653710247349E-2</c:v>
                </c:pt>
                <c:pt idx="2">
                  <c:v>1.8772084805653712E-2</c:v>
                </c:pt>
                <c:pt idx="3">
                  <c:v>2.848939929328622E-2</c:v>
                </c:pt>
                <c:pt idx="4">
                  <c:v>2.5839222614840989E-2</c:v>
                </c:pt>
                <c:pt idx="5">
                  <c:v>1.7446996466431094E-2</c:v>
                </c:pt>
                <c:pt idx="6">
                  <c:v>1.6563604240282685E-2</c:v>
                </c:pt>
              </c:numCache>
            </c:numRef>
          </c:val>
          <c:smooth val="0"/>
          <c:extLst>
            <c:ext xmlns:c16="http://schemas.microsoft.com/office/drawing/2014/chart" uri="{C3380CC4-5D6E-409C-BE32-E72D297353CC}">
              <c16:uniqueId val="{00000003-F4AA-444B-A659-4F79A4BD0B8F}"/>
            </c:ext>
          </c:extLst>
        </c:ser>
        <c:dLbls>
          <c:showLegendKey val="0"/>
          <c:showVal val="0"/>
          <c:showCatName val="0"/>
          <c:showSerName val="0"/>
          <c:showPercent val="0"/>
          <c:showBubbleSize val="0"/>
        </c:dLbls>
        <c:smooth val="0"/>
        <c:axId val="398781071"/>
        <c:axId val="671574511"/>
      </c:lineChart>
      <c:catAx>
        <c:axId val="3987810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71574511"/>
        <c:crosses val="autoZero"/>
        <c:auto val="1"/>
        <c:lblAlgn val="ctr"/>
        <c:lblOffset val="100"/>
        <c:noMultiLvlLbl val="0"/>
      </c:catAx>
      <c:valAx>
        <c:axId val="6715745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987810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pt-BR" sz="1200" b="1" i="0" baseline="0">
                <a:effectLst/>
              </a:rPr>
              <a:t>Gráfico 67</a:t>
            </a:r>
            <a:r>
              <a:rPr lang="pt-BR" sz="1200" b="0" i="0" baseline="0">
                <a:effectLst/>
              </a:rPr>
              <a:t>: Idade das vítimas de MVI, por tipo de crime. Brasil, 2019</a:t>
            </a:r>
            <a:endParaRPr lang="en-US" sz="1200">
              <a:effectLst/>
            </a:endParaRPr>
          </a:p>
        </c:rich>
      </c:tx>
      <c:layout>
        <c:manualLayout>
          <c:xMode val="edge"/>
          <c:yMode val="edge"/>
          <c:x val="0.15349416352395312"/>
          <c:y val="4.5794340642484624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2"/>
          <c:order val="0"/>
          <c:tx>
            <c:strRef>
              <c:f>'P9'!$C$46</c:f>
              <c:strCache>
                <c:ptCount val="1"/>
                <c:pt idx="0">
                  <c:v>Homicídio</c:v>
                </c:pt>
              </c:strCache>
            </c:strRef>
          </c:tx>
          <c:spPr>
            <a:ln w="28575" cap="rnd">
              <a:solidFill>
                <a:schemeClr val="accent3"/>
              </a:solidFill>
              <a:round/>
            </a:ln>
            <a:effectLst/>
          </c:spPr>
          <c:marker>
            <c:symbol val="none"/>
          </c:marker>
          <c:cat>
            <c:numRef>
              <c:f>'P9'!$B$47:$B$66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'P9'!$C$47:$C$66</c:f>
              <c:numCache>
                <c:formatCode>General</c:formatCode>
                <c:ptCount val="20"/>
                <c:pt idx="0">
                  <c:v>36</c:v>
                </c:pt>
                <c:pt idx="1">
                  <c:v>23</c:v>
                </c:pt>
                <c:pt idx="2">
                  <c:v>12</c:v>
                </c:pt>
                <c:pt idx="3">
                  <c:v>20</c:v>
                </c:pt>
                <c:pt idx="4">
                  <c:v>10</c:v>
                </c:pt>
                <c:pt idx="5">
                  <c:v>12</c:v>
                </c:pt>
                <c:pt idx="6">
                  <c:v>9</c:v>
                </c:pt>
                <c:pt idx="7">
                  <c:v>7</c:v>
                </c:pt>
                <c:pt idx="8">
                  <c:v>9</c:v>
                </c:pt>
                <c:pt idx="9">
                  <c:v>13</c:v>
                </c:pt>
                <c:pt idx="10">
                  <c:v>11</c:v>
                </c:pt>
                <c:pt idx="11">
                  <c:v>13</c:v>
                </c:pt>
                <c:pt idx="12">
                  <c:v>16</c:v>
                </c:pt>
                <c:pt idx="13">
                  <c:v>38</c:v>
                </c:pt>
                <c:pt idx="14">
                  <c:v>140</c:v>
                </c:pt>
                <c:pt idx="15">
                  <c:v>264</c:v>
                </c:pt>
                <c:pt idx="16">
                  <c:v>550</c:v>
                </c:pt>
                <c:pt idx="17">
                  <c:v>756</c:v>
                </c:pt>
                <c:pt idx="18">
                  <c:v>983</c:v>
                </c:pt>
                <c:pt idx="19">
                  <c:v>1098</c:v>
                </c:pt>
              </c:numCache>
            </c:numRef>
          </c:val>
          <c:smooth val="0"/>
          <c:extLst>
            <c:ext xmlns:c16="http://schemas.microsoft.com/office/drawing/2014/chart" uri="{C3380CC4-5D6E-409C-BE32-E72D297353CC}">
              <c16:uniqueId val="{00000000-AB27-4B0C-865F-51CF3066FD17}"/>
            </c:ext>
          </c:extLst>
        </c:ser>
        <c:ser>
          <c:idx val="3"/>
          <c:order val="1"/>
          <c:tx>
            <c:strRef>
              <c:f>'P9'!$D$46</c:f>
              <c:strCache>
                <c:ptCount val="1"/>
                <c:pt idx="0">
                  <c:v>Latrocínio</c:v>
                </c:pt>
              </c:strCache>
            </c:strRef>
          </c:tx>
          <c:spPr>
            <a:ln w="28575" cap="rnd">
              <a:solidFill>
                <a:schemeClr val="accent4"/>
              </a:solidFill>
              <a:round/>
            </a:ln>
            <a:effectLst/>
          </c:spPr>
          <c:marker>
            <c:symbol val="none"/>
          </c:marker>
          <c:cat>
            <c:numRef>
              <c:f>'P9'!$B$47:$B$66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'P9'!$D$47:$D$66</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6</c:v>
                </c:pt>
                <c:pt idx="16">
                  <c:v>9</c:v>
                </c:pt>
                <c:pt idx="17">
                  <c:v>13</c:v>
                </c:pt>
                <c:pt idx="18">
                  <c:v>8</c:v>
                </c:pt>
                <c:pt idx="19">
                  <c:v>10</c:v>
                </c:pt>
              </c:numCache>
            </c:numRef>
          </c:val>
          <c:smooth val="0"/>
          <c:extLst>
            <c:ext xmlns:c16="http://schemas.microsoft.com/office/drawing/2014/chart" uri="{C3380CC4-5D6E-409C-BE32-E72D297353CC}">
              <c16:uniqueId val="{00000001-AB27-4B0C-865F-51CF3066FD17}"/>
            </c:ext>
          </c:extLst>
        </c:ser>
        <c:ser>
          <c:idx val="4"/>
          <c:order val="2"/>
          <c:tx>
            <c:strRef>
              <c:f>'P9'!$E$46</c:f>
              <c:strCache>
                <c:ptCount val="1"/>
                <c:pt idx="0">
                  <c:v>Lesão corporal seguida de morte</c:v>
                </c:pt>
              </c:strCache>
            </c:strRef>
          </c:tx>
          <c:spPr>
            <a:ln w="28575" cap="rnd">
              <a:solidFill>
                <a:schemeClr val="accent5"/>
              </a:solidFill>
              <a:round/>
            </a:ln>
            <a:effectLst/>
          </c:spPr>
          <c:marker>
            <c:symbol val="none"/>
          </c:marker>
          <c:cat>
            <c:numRef>
              <c:f>'P9'!$B$47:$B$66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'P9'!$E$47:$E$66</c:f>
              <c:numCache>
                <c:formatCode>General</c:formatCode>
                <c:ptCount val="20"/>
                <c:pt idx="0">
                  <c:v>4</c:v>
                </c:pt>
                <c:pt idx="1">
                  <c:v>2</c:v>
                </c:pt>
                <c:pt idx="2">
                  <c:v>3</c:v>
                </c:pt>
                <c:pt idx="3">
                  <c:v>0</c:v>
                </c:pt>
                <c:pt idx="4">
                  <c:v>0</c:v>
                </c:pt>
                <c:pt idx="5">
                  <c:v>0</c:v>
                </c:pt>
                <c:pt idx="6">
                  <c:v>0</c:v>
                </c:pt>
                <c:pt idx="7">
                  <c:v>0</c:v>
                </c:pt>
                <c:pt idx="8">
                  <c:v>0</c:v>
                </c:pt>
                <c:pt idx="9">
                  <c:v>0</c:v>
                </c:pt>
                <c:pt idx="10">
                  <c:v>0</c:v>
                </c:pt>
                <c:pt idx="11">
                  <c:v>0</c:v>
                </c:pt>
                <c:pt idx="12">
                  <c:v>0</c:v>
                </c:pt>
                <c:pt idx="13">
                  <c:v>0</c:v>
                </c:pt>
                <c:pt idx="14">
                  <c:v>1</c:v>
                </c:pt>
                <c:pt idx="15">
                  <c:v>2</c:v>
                </c:pt>
                <c:pt idx="16">
                  <c:v>3</c:v>
                </c:pt>
                <c:pt idx="17">
                  <c:v>1</c:v>
                </c:pt>
                <c:pt idx="18">
                  <c:v>3</c:v>
                </c:pt>
                <c:pt idx="19">
                  <c:v>7</c:v>
                </c:pt>
              </c:numCache>
            </c:numRef>
          </c:val>
          <c:smooth val="0"/>
          <c:extLst>
            <c:ext xmlns:c16="http://schemas.microsoft.com/office/drawing/2014/chart" uri="{C3380CC4-5D6E-409C-BE32-E72D297353CC}">
              <c16:uniqueId val="{00000002-AB27-4B0C-865F-51CF3066FD17}"/>
            </c:ext>
          </c:extLst>
        </c:ser>
        <c:ser>
          <c:idx val="0"/>
          <c:order val="3"/>
          <c:tx>
            <c:strRef>
              <c:f>'P9'!$F$46</c:f>
              <c:strCache>
                <c:ptCount val="1"/>
                <c:pt idx="0">
                  <c:v>Morte decorrente de intervenção policial</c:v>
                </c:pt>
              </c:strCache>
            </c:strRef>
          </c:tx>
          <c:spPr>
            <a:ln w="28575" cap="rnd">
              <a:solidFill>
                <a:schemeClr val="accent1"/>
              </a:solidFill>
              <a:round/>
            </a:ln>
            <a:effectLst/>
          </c:spPr>
          <c:marker>
            <c:symbol val="none"/>
          </c:marker>
          <c:cat>
            <c:numRef>
              <c:f>'P9'!$B$47:$B$66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'P9'!$F$47:$F$66</c:f>
              <c:numCache>
                <c:formatCode>General</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2</c:v>
                </c:pt>
                <c:pt idx="14">
                  <c:v>10</c:v>
                </c:pt>
                <c:pt idx="15">
                  <c:v>40</c:v>
                </c:pt>
                <c:pt idx="16">
                  <c:v>101</c:v>
                </c:pt>
                <c:pt idx="17">
                  <c:v>156</c:v>
                </c:pt>
                <c:pt idx="18">
                  <c:v>189</c:v>
                </c:pt>
                <c:pt idx="19">
                  <c:v>231</c:v>
                </c:pt>
              </c:numCache>
            </c:numRef>
          </c:val>
          <c:smooth val="0"/>
          <c:extLst>
            <c:ext xmlns:c16="http://schemas.microsoft.com/office/drawing/2014/chart" uri="{C3380CC4-5D6E-409C-BE32-E72D297353CC}">
              <c16:uniqueId val="{00000003-AB27-4B0C-865F-51CF3066FD17}"/>
            </c:ext>
          </c:extLst>
        </c:ser>
        <c:dLbls>
          <c:showLegendKey val="0"/>
          <c:showVal val="0"/>
          <c:showCatName val="0"/>
          <c:showSerName val="0"/>
          <c:showPercent val="0"/>
          <c:showBubbleSize val="0"/>
        </c:dLbls>
        <c:smooth val="0"/>
        <c:axId val="1842121696"/>
        <c:axId val="1836828160"/>
      </c:lineChart>
      <c:catAx>
        <c:axId val="18421216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pt-BR"/>
                  <a:t>Idade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36828160"/>
        <c:crosses val="autoZero"/>
        <c:auto val="1"/>
        <c:lblAlgn val="ctr"/>
        <c:lblOffset val="100"/>
        <c:noMultiLvlLbl val="0"/>
      </c:catAx>
      <c:valAx>
        <c:axId val="1836828160"/>
        <c:scaling>
          <c:orientation val="minMax"/>
          <c:max val="11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42121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Gráfico 73</a:t>
            </a:r>
            <a:r>
              <a:rPr lang="en-US" sz="1200"/>
              <a:t>: Distribuição</a:t>
            </a:r>
            <a:r>
              <a:rPr lang="en-US" sz="1200" baseline="0"/>
              <a:t> dos estupros de crianças e adolescentes por idade. Brasil, 2019.</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1"/>
          <c:order val="0"/>
          <c:spPr>
            <a:solidFill>
              <a:schemeClr val="accent1">
                <a:tint val="77000"/>
              </a:schemeClr>
            </a:solidFill>
            <a:ln>
              <a:noFill/>
            </a:ln>
            <a:effectLst/>
          </c:spPr>
          <c:invertIfNegative val="0"/>
          <c:cat>
            <c:numRef>
              <c:f>'P10'!$J$7:$J$26</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'P10'!$K$7:$K$26</c:f>
              <c:numCache>
                <c:formatCode>General</c:formatCode>
                <c:ptCount val="20"/>
                <c:pt idx="0">
                  <c:v>3.5087719298245615E-3</c:v>
                </c:pt>
                <c:pt idx="1">
                  <c:v>1.0972346119536128E-2</c:v>
                </c:pt>
                <c:pt idx="2">
                  <c:v>2.6226583407671721E-2</c:v>
                </c:pt>
                <c:pt idx="3">
                  <c:v>4.9003865596193873E-2</c:v>
                </c:pt>
                <c:pt idx="4">
                  <c:v>4.9628308058281299E-2</c:v>
                </c:pt>
                <c:pt idx="5">
                  <c:v>4.849836455545644E-2</c:v>
                </c:pt>
                <c:pt idx="6">
                  <c:v>4.3651501635444546E-2</c:v>
                </c:pt>
                <c:pt idx="7">
                  <c:v>4.7100802854594115E-2</c:v>
                </c:pt>
                <c:pt idx="8">
                  <c:v>4.8409158489443951E-2</c:v>
                </c:pt>
                <c:pt idx="9">
                  <c:v>5.0401427297056198E-2</c:v>
                </c:pt>
                <c:pt idx="10">
                  <c:v>5.4623847754980671E-2</c:v>
                </c:pt>
                <c:pt idx="11">
                  <c:v>6.8896818316978886E-2</c:v>
                </c:pt>
                <c:pt idx="12">
                  <c:v>0.10231935771632471</c:v>
                </c:pt>
                <c:pt idx="13">
                  <c:v>0.13850728516205768</c:v>
                </c:pt>
                <c:pt idx="14">
                  <c:v>7.8620279512340172E-2</c:v>
                </c:pt>
                <c:pt idx="15">
                  <c:v>5.7924472197442761E-2</c:v>
                </c:pt>
                <c:pt idx="16">
                  <c:v>4.0915848944394886E-2</c:v>
                </c:pt>
                <c:pt idx="17">
                  <c:v>3.4463276836158192E-2</c:v>
                </c:pt>
                <c:pt idx="18">
                  <c:v>2.3966696402022005E-2</c:v>
                </c:pt>
                <c:pt idx="19">
                  <c:v>2.2360987213797204E-2</c:v>
                </c:pt>
              </c:numCache>
            </c:numRef>
          </c:val>
          <c:extLst>
            <c:ext xmlns:c16="http://schemas.microsoft.com/office/drawing/2014/chart" uri="{C3380CC4-5D6E-409C-BE32-E72D297353CC}">
              <c16:uniqueId val="{00000000-68B7-41F2-BCA8-0AB8BAC83D13}"/>
            </c:ext>
          </c:extLst>
        </c:ser>
        <c:dLbls>
          <c:showLegendKey val="0"/>
          <c:showVal val="0"/>
          <c:showCatName val="0"/>
          <c:showSerName val="0"/>
          <c:showPercent val="0"/>
          <c:showBubbleSize val="0"/>
        </c:dLbls>
        <c:gapWidth val="150"/>
        <c:axId val="1822661920"/>
        <c:axId val="2631631"/>
      </c:barChart>
      <c:catAx>
        <c:axId val="18226619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pt-BR"/>
                  <a:t>Idade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631631"/>
        <c:crosses val="autoZero"/>
        <c:auto val="1"/>
        <c:lblAlgn val="ctr"/>
        <c:lblOffset val="100"/>
        <c:noMultiLvlLbl val="0"/>
      </c:catAx>
      <c:valAx>
        <c:axId val="263163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2266192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sz="1200" b="1" i="0" baseline="0">
                <a:effectLst/>
              </a:rPr>
              <a:t>Gráfico 8: </a:t>
            </a:r>
            <a:r>
              <a:rPr lang="pt-BR" sz="1200" b="0" i="0" baseline="0">
                <a:effectLst/>
              </a:rPr>
              <a:t>Vítimas de Mortes Violentas Intencionais - por tipo de crime, por faixa etária - Brasil (2019)</a:t>
            </a:r>
            <a:endParaRPr lang="pt-BR"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'P1'!$M$58</c:f>
              <c:strCache>
                <c:ptCount val="1"/>
                <c:pt idx="0">
                  <c:v>Homicídio e Lesão corporal seguida de morte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'P1'!$L$59:$L$69</c:f>
              <c:strCache>
                <c:ptCount val="11"/>
                <c:pt idx="0">
                  <c:v>0 a 14</c:v>
                </c:pt>
                <c:pt idx="1">
                  <c:v>15 a 19</c:v>
                </c:pt>
                <c:pt idx="2">
                  <c:v>20 a 24</c:v>
                </c:pt>
                <c:pt idx="3">
                  <c:v>25 a 29</c:v>
                </c:pt>
                <c:pt idx="4">
                  <c:v>30 a 34</c:v>
                </c:pt>
                <c:pt idx="5">
                  <c:v>35 a 39</c:v>
                </c:pt>
                <c:pt idx="6">
                  <c:v>40 a 44</c:v>
                </c:pt>
                <c:pt idx="7">
                  <c:v>45 a 49</c:v>
                </c:pt>
                <c:pt idx="8">
                  <c:v>50 a 54</c:v>
                </c:pt>
                <c:pt idx="9">
                  <c:v>55 a 59</c:v>
                </c:pt>
                <c:pt idx="10">
                  <c:v>60 ou mais</c:v>
                </c:pt>
              </c:strCache>
            </c:strRef>
          </c:cat>
          <c:val>
            <c:numRef>
              <c:f>'P1'!$M$59:$M$69</c:f>
              <c:numCache>
                <c:formatCode>0%</c:formatCode>
                <c:ptCount val="11"/>
                <c:pt idx="0">
                  <c:v>1.699946987100194E-2</c:v>
                </c:pt>
                <c:pt idx="1">
                  <c:v>0.12959886905813747</c:v>
                </c:pt>
                <c:pt idx="2">
                  <c:v>0.19554691641632799</c:v>
                </c:pt>
                <c:pt idx="3">
                  <c:v>0.16168934440713909</c:v>
                </c:pt>
                <c:pt idx="4">
                  <c:v>0.13744477822936915</c:v>
                </c:pt>
                <c:pt idx="5">
                  <c:v>0.11330623785121047</c:v>
                </c:pt>
                <c:pt idx="6">
                  <c:v>8.1109736702597635E-2</c:v>
                </c:pt>
                <c:pt idx="7">
                  <c:v>5.7289273723272666E-2</c:v>
                </c:pt>
                <c:pt idx="8">
                  <c:v>4.0360487718678215E-2</c:v>
                </c:pt>
                <c:pt idx="9">
                  <c:v>2.618837250397597E-2</c:v>
                </c:pt>
                <c:pt idx="10">
                  <c:v>4.0466513518289428E-2</c:v>
                </c:pt>
              </c:numCache>
            </c:numRef>
          </c:val>
          <c:extLst>
            <c:ext xmlns:c16="http://schemas.microsoft.com/office/drawing/2014/chart" uri="{C3380CC4-5D6E-409C-BE32-E72D297353CC}">
              <c16:uniqueId val="{00000000-3982-4510-B069-E2F4ACC08F19}"/>
            </c:ext>
          </c:extLst>
        </c:ser>
        <c:ser>
          <c:idx val="1"/>
          <c:order val="1"/>
          <c:tx>
            <c:strRef>
              <c:f>'P1'!$N$58</c:f>
              <c:strCache>
                <c:ptCount val="1"/>
                <c:pt idx="0">
                  <c:v>Latrocínio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'P1'!$L$59:$L$69</c:f>
              <c:strCache>
                <c:ptCount val="11"/>
                <c:pt idx="0">
                  <c:v>0 a 14</c:v>
                </c:pt>
                <c:pt idx="1">
                  <c:v>15 a 19</c:v>
                </c:pt>
                <c:pt idx="2">
                  <c:v>20 a 24</c:v>
                </c:pt>
                <c:pt idx="3">
                  <c:v>25 a 29</c:v>
                </c:pt>
                <c:pt idx="4">
                  <c:v>30 a 34</c:v>
                </c:pt>
                <c:pt idx="5">
                  <c:v>35 a 39</c:v>
                </c:pt>
                <c:pt idx="6">
                  <c:v>40 a 44</c:v>
                </c:pt>
                <c:pt idx="7">
                  <c:v>45 a 49</c:v>
                </c:pt>
                <c:pt idx="8">
                  <c:v>50 a 54</c:v>
                </c:pt>
                <c:pt idx="9">
                  <c:v>55 a 59</c:v>
                </c:pt>
                <c:pt idx="10">
                  <c:v>60 ou mais</c:v>
                </c:pt>
              </c:strCache>
            </c:strRef>
          </c:cat>
          <c:val>
            <c:numRef>
              <c:f>'P1'!$N$59:$N$69</c:f>
              <c:numCache>
                <c:formatCode>0%</c:formatCode>
                <c:ptCount val="11"/>
                <c:pt idx="0">
                  <c:v>8.8495575221238937E-4</c:v>
                </c:pt>
                <c:pt idx="1">
                  <c:v>4.0707964601769911E-2</c:v>
                </c:pt>
                <c:pt idx="2">
                  <c:v>7.9646017699115057E-2</c:v>
                </c:pt>
                <c:pt idx="3">
                  <c:v>8.8495575221238937E-2</c:v>
                </c:pt>
                <c:pt idx="4">
                  <c:v>8.4955752212389379E-2</c:v>
                </c:pt>
                <c:pt idx="5">
                  <c:v>9.6460176991150448E-2</c:v>
                </c:pt>
                <c:pt idx="6">
                  <c:v>9.7345132743362844E-2</c:v>
                </c:pt>
                <c:pt idx="7">
                  <c:v>9.7345132743362831E-2</c:v>
                </c:pt>
                <c:pt idx="8">
                  <c:v>8.9380530973451333E-2</c:v>
                </c:pt>
                <c:pt idx="9">
                  <c:v>6.8141592920353988E-2</c:v>
                </c:pt>
                <c:pt idx="10">
                  <c:v>0.25663716814159288</c:v>
                </c:pt>
              </c:numCache>
            </c:numRef>
          </c:val>
          <c:extLst>
            <c:ext xmlns:c16="http://schemas.microsoft.com/office/drawing/2014/chart" uri="{C3380CC4-5D6E-409C-BE32-E72D297353CC}">
              <c16:uniqueId val="{00000001-3982-4510-B069-E2F4ACC08F19}"/>
            </c:ext>
          </c:extLst>
        </c:ser>
        <c:ser>
          <c:idx val="2"/>
          <c:order val="2"/>
          <c:tx>
            <c:strRef>
              <c:f>'P1'!$O$58</c:f>
              <c:strCache>
                <c:ptCount val="1"/>
                <c:pt idx="0">
                  <c:v>MDIP</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'P1'!$L$59:$L$69</c:f>
              <c:strCache>
                <c:ptCount val="11"/>
                <c:pt idx="0">
                  <c:v>0 a 14</c:v>
                </c:pt>
                <c:pt idx="1">
                  <c:v>15 a 19</c:v>
                </c:pt>
                <c:pt idx="2">
                  <c:v>20 a 24</c:v>
                </c:pt>
                <c:pt idx="3">
                  <c:v>25 a 29</c:v>
                </c:pt>
                <c:pt idx="4">
                  <c:v>30 a 34</c:v>
                </c:pt>
                <c:pt idx="5">
                  <c:v>35 a 39</c:v>
                </c:pt>
                <c:pt idx="6">
                  <c:v>40 a 44</c:v>
                </c:pt>
                <c:pt idx="7">
                  <c:v>45 a 49</c:v>
                </c:pt>
                <c:pt idx="8">
                  <c:v>50 a 54</c:v>
                </c:pt>
                <c:pt idx="9">
                  <c:v>55 a 59</c:v>
                </c:pt>
                <c:pt idx="10">
                  <c:v>60 ou mais</c:v>
                </c:pt>
              </c:strCache>
            </c:strRef>
          </c:cat>
          <c:val>
            <c:numRef>
              <c:f>'P1'!$O$59:$O$69</c:f>
              <c:numCache>
                <c:formatCode>0%</c:formatCode>
                <c:ptCount val="11"/>
                <c:pt idx="0">
                  <c:v>5.2390307793058286E-3</c:v>
                </c:pt>
                <c:pt idx="1">
                  <c:v>0.23477406679764246</c:v>
                </c:pt>
                <c:pt idx="2">
                  <c:v>0.31204977079240337</c:v>
                </c:pt>
                <c:pt idx="3">
                  <c:v>0.19122462344466273</c:v>
                </c:pt>
                <c:pt idx="4">
                  <c:v>0.12442698100851343</c:v>
                </c:pt>
                <c:pt idx="5">
                  <c:v>7.4001309757694825E-2</c:v>
                </c:pt>
                <c:pt idx="6">
                  <c:v>3.1761624099541585E-2</c:v>
                </c:pt>
                <c:pt idx="7">
                  <c:v>1.4079895219384412E-2</c:v>
                </c:pt>
                <c:pt idx="8">
                  <c:v>5.8939096267190561E-3</c:v>
                </c:pt>
                <c:pt idx="9">
                  <c:v>4.2567125081859856E-3</c:v>
                </c:pt>
                <c:pt idx="10">
                  <c:v>2.2920759659463001E-3</c:v>
                </c:pt>
              </c:numCache>
            </c:numRef>
          </c:val>
          <c:extLst>
            <c:ext xmlns:c16="http://schemas.microsoft.com/office/drawing/2014/chart" uri="{C3380CC4-5D6E-409C-BE32-E72D297353CC}">
              <c16:uniqueId val="{00000002-3982-4510-B069-E2F4ACC08F19}"/>
            </c:ext>
          </c:extLst>
        </c:ser>
        <c:dLbls>
          <c:showLegendKey val="0"/>
          <c:showVal val="0"/>
          <c:showCatName val="0"/>
          <c:showSerName val="0"/>
          <c:showPercent val="0"/>
          <c:showBubbleSize val="0"/>
        </c:dLbls>
        <c:gapWidth val="219"/>
        <c:overlap val="-27"/>
        <c:axId val="1679060608"/>
        <c:axId val="1679051872"/>
      </c:barChart>
      <c:catAx>
        <c:axId val="1679060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79051872"/>
        <c:crosses val="autoZero"/>
        <c:auto val="1"/>
        <c:lblAlgn val="ctr"/>
        <c:lblOffset val="100"/>
        <c:noMultiLvlLbl val="0"/>
      </c:catAx>
      <c:valAx>
        <c:axId val="1679051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679060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74: </a:t>
            </a:r>
            <a:r>
              <a:rPr lang="en-US" sz="1200" b="0" baseline="0"/>
              <a:t>Distribuição dos estupros de crianças e adolescentes por sexo e idade. Brasil, 2019.</a:t>
            </a:r>
            <a:r>
              <a:rPr lang="en-US" sz="1200" baseline="0"/>
              <a:t> </a:t>
            </a:r>
            <a:endParaRPr lang="en-US"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'P10'!$Q$7</c:f>
              <c:strCache>
                <c:ptCount val="1"/>
                <c:pt idx="0">
                  <c:v>Feminino</c:v>
                </c:pt>
              </c:strCache>
            </c:strRef>
          </c:tx>
          <c:spPr>
            <a:solidFill>
              <a:schemeClr val="accent2"/>
            </a:solidFill>
            <a:ln>
              <a:noFill/>
            </a:ln>
            <a:effectLst/>
          </c:spPr>
          <c:invertIfNegative val="0"/>
          <c:cat>
            <c:numRef>
              <c:f>'P10'!$P$8:$P$27</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'P10'!$Q$8:$Q$27</c:f>
              <c:numCache>
                <c:formatCode>0.0%</c:formatCode>
                <c:ptCount val="20"/>
                <c:pt idx="0">
                  <c:v>0.8035714285714286</c:v>
                </c:pt>
                <c:pt idx="1">
                  <c:v>0.8498498498498499</c:v>
                </c:pt>
                <c:pt idx="2">
                  <c:v>0.82741738066095472</c:v>
                </c:pt>
                <c:pt idx="3">
                  <c:v>0.77996070726915523</c:v>
                </c:pt>
                <c:pt idx="4">
                  <c:v>0.73105298457411139</c:v>
                </c:pt>
                <c:pt idx="5">
                  <c:v>0.72695530726256985</c:v>
                </c:pt>
                <c:pt idx="6">
                  <c:v>0.72040498442367606</c:v>
                </c:pt>
                <c:pt idx="7">
                  <c:v>0.76545842217484006</c:v>
                </c:pt>
                <c:pt idx="8">
                  <c:v>0.7697642163661581</c:v>
                </c:pt>
                <c:pt idx="9">
                  <c:v>0.80052666227781433</c:v>
                </c:pt>
                <c:pt idx="10">
                  <c:v>0.84101941747572817</c:v>
                </c:pt>
                <c:pt idx="11">
                  <c:v>0.86828087167070223</c:v>
                </c:pt>
                <c:pt idx="12">
                  <c:v>0.91642743221690592</c:v>
                </c:pt>
                <c:pt idx="13">
                  <c:v>0.93100143747005271</c:v>
                </c:pt>
                <c:pt idx="14">
                  <c:v>0.9151568714096332</c:v>
                </c:pt>
                <c:pt idx="15">
                  <c:v>0.91880597014925369</c:v>
                </c:pt>
                <c:pt idx="16">
                  <c:v>0.9137785291631445</c:v>
                </c:pt>
                <c:pt idx="17">
                  <c:v>0.90519877675840976</c:v>
                </c:pt>
                <c:pt idx="18">
                  <c:v>0.91310541310541316</c:v>
                </c:pt>
                <c:pt idx="19">
                  <c:v>0.91079812206572774</c:v>
                </c:pt>
              </c:numCache>
            </c:numRef>
          </c:val>
          <c:extLst>
            <c:ext xmlns:c16="http://schemas.microsoft.com/office/drawing/2014/chart" uri="{C3380CC4-5D6E-409C-BE32-E72D297353CC}">
              <c16:uniqueId val="{00000000-7510-4B3B-B854-E7CB8D904B77}"/>
            </c:ext>
          </c:extLst>
        </c:ser>
        <c:ser>
          <c:idx val="1"/>
          <c:order val="1"/>
          <c:tx>
            <c:strRef>
              <c:f>'P10'!$R$7</c:f>
              <c:strCache>
                <c:ptCount val="1"/>
                <c:pt idx="0">
                  <c:v>Masculino</c:v>
                </c:pt>
              </c:strCache>
            </c:strRef>
          </c:tx>
          <c:spPr>
            <a:solidFill>
              <a:schemeClr val="accent4"/>
            </a:solidFill>
            <a:ln>
              <a:noFill/>
            </a:ln>
            <a:effectLst/>
          </c:spPr>
          <c:invertIfNegative val="0"/>
          <c:cat>
            <c:numRef>
              <c:f>'P10'!$P$8:$P$27</c:f>
              <c:numCache>
                <c:formatCode>General</c:formatCode>
                <c:ptCount val="2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numCache>
            </c:numRef>
          </c:cat>
          <c:val>
            <c:numRef>
              <c:f>'P10'!$R$8:$R$27</c:f>
              <c:numCache>
                <c:formatCode>0.0%</c:formatCode>
                <c:ptCount val="20"/>
                <c:pt idx="0">
                  <c:v>0.19642857142857142</c:v>
                </c:pt>
                <c:pt idx="1">
                  <c:v>0.15015015015015015</c:v>
                </c:pt>
                <c:pt idx="2">
                  <c:v>0.17258261933904528</c:v>
                </c:pt>
                <c:pt idx="3">
                  <c:v>0.2200392927308448</c:v>
                </c:pt>
                <c:pt idx="4">
                  <c:v>0.26894701542588867</c:v>
                </c:pt>
                <c:pt idx="5">
                  <c:v>0.27304469273743015</c:v>
                </c:pt>
                <c:pt idx="6">
                  <c:v>0.27959501557632399</c:v>
                </c:pt>
                <c:pt idx="7">
                  <c:v>0.23454157782515991</c:v>
                </c:pt>
                <c:pt idx="8">
                  <c:v>0.2302357836338419</c:v>
                </c:pt>
                <c:pt idx="9">
                  <c:v>0.19947333772218565</c:v>
                </c:pt>
                <c:pt idx="10">
                  <c:v>0.15898058252427186</c:v>
                </c:pt>
                <c:pt idx="11">
                  <c:v>0.13171912832929783</c:v>
                </c:pt>
                <c:pt idx="12">
                  <c:v>8.3572567783094104E-2</c:v>
                </c:pt>
                <c:pt idx="13">
                  <c:v>6.8998562529947294E-2</c:v>
                </c:pt>
                <c:pt idx="14">
                  <c:v>8.4843128590366773E-2</c:v>
                </c:pt>
                <c:pt idx="15">
                  <c:v>8.1194029850746266E-2</c:v>
                </c:pt>
                <c:pt idx="16">
                  <c:v>8.6221470836855454E-2</c:v>
                </c:pt>
                <c:pt idx="17">
                  <c:v>9.480122324159021E-2</c:v>
                </c:pt>
                <c:pt idx="18">
                  <c:v>8.68945868945869E-2</c:v>
                </c:pt>
                <c:pt idx="19">
                  <c:v>8.9201877934272297E-2</c:v>
                </c:pt>
              </c:numCache>
            </c:numRef>
          </c:val>
          <c:extLst>
            <c:ext xmlns:c16="http://schemas.microsoft.com/office/drawing/2014/chart" uri="{C3380CC4-5D6E-409C-BE32-E72D297353CC}">
              <c16:uniqueId val="{00000001-7510-4B3B-B854-E7CB8D904B77}"/>
            </c:ext>
          </c:extLst>
        </c:ser>
        <c:dLbls>
          <c:showLegendKey val="0"/>
          <c:showVal val="0"/>
          <c:showCatName val="0"/>
          <c:showSerName val="0"/>
          <c:showPercent val="0"/>
          <c:showBubbleSize val="0"/>
        </c:dLbls>
        <c:gapWidth val="150"/>
        <c:overlap val="100"/>
        <c:axId val="1198611968"/>
        <c:axId val="1307978272"/>
      </c:barChart>
      <c:catAx>
        <c:axId val="11986119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pt-BR"/>
                  <a:t>Idade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pt-BR"/>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07978272"/>
        <c:crosses val="autoZero"/>
        <c:auto val="1"/>
        <c:lblAlgn val="ctr"/>
        <c:lblOffset val="100"/>
        <c:noMultiLvlLbl val="0"/>
      </c:catAx>
      <c:valAx>
        <c:axId val="1307978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98611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Gráfico 75</a:t>
            </a:r>
            <a:r>
              <a:rPr lang="en-US" sz="1200"/>
              <a:t>:</a:t>
            </a:r>
            <a:r>
              <a:rPr lang="en-US" sz="1200" baseline="0"/>
              <a:t> Crianças e adolescentes vítimas de estupro, </a:t>
            </a:r>
            <a:r>
              <a:rPr lang="en-US" sz="1200"/>
              <a:t>por faixa etária e sexo. Brasil, 2019.</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percentStacked"/>
        <c:varyColors val="0"/>
        <c:ser>
          <c:idx val="0"/>
          <c:order val="0"/>
          <c:tx>
            <c:strRef>
              <c:f>'P10'!$B$33</c:f>
              <c:strCache>
                <c:ptCount val="1"/>
                <c:pt idx="0">
                  <c:v>0 a 9 anos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'P10'!$C$32:$D$32</c:f>
              <c:strCache>
                <c:ptCount val="2"/>
                <c:pt idx="0">
                  <c:v>Feminino</c:v>
                </c:pt>
                <c:pt idx="1">
                  <c:v>Masculino</c:v>
                </c:pt>
              </c:strCache>
            </c:strRef>
          </c:cat>
          <c:val>
            <c:numRef>
              <c:f>'P10'!$C$33:$D$33</c:f>
              <c:numCache>
                <c:formatCode>0.0%</c:formatCode>
                <c:ptCount val="2"/>
                <c:pt idx="0">
                  <c:v>0.34195526553716732</c:v>
                </c:pt>
                <c:pt idx="1">
                  <c:v>0.6070615034168565</c:v>
                </c:pt>
              </c:numCache>
            </c:numRef>
          </c:val>
          <c:extLst>
            <c:ext xmlns:c16="http://schemas.microsoft.com/office/drawing/2014/chart" uri="{C3380CC4-5D6E-409C-BE32-E72D297353CC}">
              <c16:uniqueId val="{00000000-9107-4BB2-9673-6A91F852EACF}"/>
            </c:ext>
          </c:extLst>
        </c:ser>
        <c:ser>
          <c:idx val="1"/>
          <c:order val="1"/>
          <c:tx>
            <c:strRef>
              <c:f>'P10'!$B$34</c:f>
              <c:strCache>
                <c:ptCount val="1"/>
                <c:pt idx="0">
                  <c:v>10 a 14 anos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'P10'!$C$32:$D$32</c:f>
              <c:strCache>
                <c:ptCount val="2"/>
                <c:pt idx="0">
                  <c:v>Feminino</c:v>
                </c:pt>
                <c:pt idx="1">
                  <c:v>Masculino</c:v>
                </c:pt>
              </c:strCache>
            </c:strRef>
          </c:cat>
          <c:val>
            <c:numRef>
              <c:f>'P10'!$C$34:$D$34</c:f>
              <c:numCache>
                <c:formatCode>0.0%</c:formatCode>
                <c:ptCount val="2"/>
                <c:pt idx="0">
                  <c:v>0.47207044302055901</c:v>
                </c:pt>
                <c:pt idx="1">
                  <c:v>0.29066059225512531</c:v>
                </c:pt>
              </c:numCache>
            </c:numRef>
          </c:val>
          <c:extLst>
            <c:ext xmlns:c16="http://schemas.microsoft.com/office/drawing/2014/chart" uri="{C3380CC4-5D6E-409C-BE32-E72D297353CC}">
              <c16:uniqueId val="{00000001-9107-4BB2-9673-6A91F852EACF}"/>
            </c:ext>
          </c:extLst>
        </c:ser>
        <c:ser>
          <c:idx val="2"/>
          <c:order val="2"/>
          <c:tx>
            <c:strRef>
              <c:f>'P10'!$B$35</c:f>
              <c:strCache>
                <c:ptCount val="1"/>
                <c:pt idx="0">
                  <c:v>15 a 19 anos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'P10'!$C$32:$D$32</c:f>
              <c:strCache>
                <c:ptCount val="2"/>
                <c:pt idx="0">
                  <c:v>Feminino</c:v>
                </c:pt>
                <c:pt idx="1">
                  <c:v>Masculino</c:v>
                </c:pt>
              </c:strCache>
            </c:strRef>
          </c:cat>
          <c:val>
            <c:numRef>
              <c:f>'P10'!$C$35:$D$35</c:f>
              <c:numCache>
                <c:formatCode>0.0%</c:formatCode>
                <c:ptCount val="2"/>
                <c:pt idx="0">
                  <c:v>0.18597429144227368</c:v>
                </c:pt>
                <c:pt idx="1">
                  <c:v>0.10227790432801823</c:v>
                </c:pt>
              </c:numCache>
            </c:numRef>
          </c:val>
          <c:extLst>
            <c:ext xmlns:c16="http://schemas.microsoft.com/office/drawing/2014/chart" uri="{C3380CC4-5D6E-409C-BE32-E72D297353CC}">
              <c16:uniqueId val="{00000002-9107-4BB2-9673-6A91F852EACF}"/>
            </c:ext>
          </c:extLst>
        </c:ser>
        <c:dLbls>
          <c:showLegendKey val="0"/>
          <c:showVal val="0"/>
          <c:showCatName val="0"/>
          <c:showSerName val="0"/>
          <c:showPercent val="0"/>
          <c:showBubbleSize val="0"/>
        </c:dLbls>
        <c:gapWidth val="150"/>
        <c:overlap val="100"/>
        <c:axId val="644450191"/>
        <c:axId val="287471023"/>
      </c:barChart>
      <c:catAx>
        <c:axId val="644450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87471023"/>
        <c:crosses val="autoZero"/>
        <c:auto val="1"/>
        <c:lblAlgn val="ctr"/>
        <c:lblOffset val="100"/>
        <c:noMultiLvlLbl val="0"/>
      </c:catAx>
      <c:valAx>
        <c:axId val="2874710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44450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t>Gráfico 76</a:t>
            </a:r>
            <a:r>
              <a:rPr lang="en-US" sz="1200"/>
              <a:t>: Ocorrências de estupros entre crianças</a:t>
            </a:r>
            <a:r>
              <a:rPr lang="en-US" sz="1200" baseline="0"/>
              <a:t> e adolescentes,</a:t>
            </a:r>
            <a:r>
              <a:rPr lang="en-US" sz="1200"/>
              <a:t> por dia da semana. Brasil, 2019.</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barChart>
        <c:barDir val="col"/>
        <c:grouping val="clustered"/>
        <c:varyColors val="0"/>
        <c:ser>
          <c:idx val="0"/>
          <c:order val="0"/>
          <c:tx>
            <c:strRef>
              <c:f>'P10'!$H$33</c:f>
              <c:strCache>
                <c:ptCount val="1"/>
                <c:pt idx="0">
                  <c:v>0 a 9 anos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'P10'!$I$32:$O$32</c:f>
              <c:strCache>
                <c:ptCount val="7"/>
                <c:pt idx="0">
                  <c:v>Segunda-Feira</c:v>
                </c:pt>
                <c:pt idx="1">
                  <c:v>Terça-Feira</c:v>
                </c:pt>
                <c:pt idx="2">
                  <c:v>Quarta-feira</c:v>
                </c:pt>
                <c:pt idx="3">
                  <c:v>Quinta-Feira</c:v>
                </c:pt>
                <c:pt idx="4">
                  <c:v>Sexta-Feira</c:v>
                </c:pt>
                <c:pt idx="5">
                  <c:v>Sábado</c:v>
                </c:pt>
                <c:pt idx="6">
                  <c:v>Domingo</c:v>
                </c:pt>
              </c:strCache>
            </c:strRef>
          </c:cat>
          <c:val>
            <c:numRef>
              <c:f>'P10'!$I$33:$O$33</c:f>
              <c:numCache>
                <c:formatCode>0%</c:formatCode>
                <c:ptCount val="7"/>
                <c:pt idx="0">
                  <c:v>0.15505830444374408</c:v>
                </c:pt>
                <c:pt idx="1">
                  <c:v>0.15017333753545539</c:v>
                </c:pt>
                <c:pt idx="2">
                  <c:v>0.13575480617711944</c:v>
                </c:pt>
                <c:pt idx="3">
                  <c:v>0.13567601638827609</c:v>
                </c:pt>
                <c:pt idx="4">
                  <c:v>0.15395524739993696</c:v>
                </c:pt>
                <c:pt idx="5">
                  <c:v>0.12921525370312006</c:v>
                </c:pt>
                <c:pt idx="6">
                  <c:v>0.14016703435234792</c:v>
                </c:pt>
              </c:numCache>
            </c:numRef>
          </c:val>
          <c:extLst>
            <c:ext xmlns:c16="http://schemas.microsoft.com/office/drawing/2014/chart" uri="{C3380CC4-5D6E-409C-BE32-E72D297353CC}">
              <c16:uniqueId val="{00000000-B6FF-4DEB-B390-054BBB79741F}"/>
            </c:ext>
          </c:extLst>
        </c:ser>
        <c:ser>
          <c:idx val="1"/>
          <c:order val="1"/>
          <c:tx>
            <c:strRef>
              <c:f>'P10'!$H$34</c:f>
              <c:strCache>
                <c:ptCount val="1"/>
                <c:pt idx="0">
                  <c:v>10 a 14 anos</c:v>
                </c:pt>
              </c:strCache>
            </c:strRef>
          </c:tx>
          <c:spPr>
            <a:solidFill>
              <a:schemeClr val="accent2"/>
            </a:solidFill>
            <a:ln>
              <a:noFill/>
            </a:ln>
            <a:effectLst/>
          </c:spPr>
          <c:invertIfNegative val="0"/>
          <c:cat>
            <c:strRef>
              <c:f>'P10'!$I$32:$O$32</c:f>
              <c:strCache>
                <c:ptCount val="7"/>
                <c:pt idx="0">
                  <c:v>Segunda-Feira</c:v>
                </c:pt>
                <c:pt idx="1">
                  <c:v>Terça-Feira</c:v>
                </c:pt>
                <c:pt idx="2">
                  <c:v>Quarta-feira</c:v>
                </c:pt>
                <c:pt idx="3">
                  <c:v>Quinta-Feira</c:v>
                </c:pt>
                <c:pt idx="4">
                  <c:v>Sexta-Feira</c:v>
                </c:pt>
                <c:pt idx="5">
                  <c:v>Sábado</c:v>
                </c:pt>
                <c:pt idx="6">
                  <c:v>Domingo</c:v>
                </c:pt>
              </c:strCache>
            </c:strRef>
          </c:cat>
          <c:val>
            <c:numRef>
              <c:f>'P10'!$I$34:$O$34</c:f>
              <c:numCache>
                <c:formatCode>0%</c:formatCode>
                <c:ptCount val="7"/>
                <c:pt idx="0">
                  <c:v>0.16305296368396321</c:v>
                </c:pt>
                <c:pt idx="1">
                  <c:v>0.15694435121165334</c:v>
                </c:pt>
                <c:pt idx="2">
                  <c:v>0.14949318654762703</c:v>
                </c:pt>
                <c:pt idx="3">
                  <c:v>0.14486138148620528</c:v>
                </c:pt>
                <c:pt idx="4">
                  <c:v>0.15627307511579513</c:v>
                </c:pt>
                <c:pt idx="5">
                  <c:v>0.11572799892595825</c:v>
                </c:pt>
                <c:pt idx="6">
                  <c:v>0.11364704302879775</c:v>
                </c:pt>
              </c:numCache>
            </c:numRef>
          </c:val>
          <c:extLst>
            <c:ext xmlns:c16="http://schemas.microsoft.com/office/drawing/2014/chart" uri="{C3380CC4-5D6E-409C-BE32-E72D297353CC}">
              <c16:uniqueId val="{00000000-FA25-45B0-9A24-927A9C59634E}"/>
            </c:ext>
          </c:extLst>
        </c:ser>
        <c:ser>
          <c:idx val="2"/>
          <c:order val="2"/>
          <c:tx>
            <c:strRef>
              <c:f>'P10'!$H$35</c:f>
              <c:strCache>
                <c:ptCount val="1"/>
                <c:pt idx="0">
                  <c:v>15 a 19 anos</c:v>
                </c:pt>
              </c:strCache>
            </c:strRef>
          </c:tx>
          <c:spPr>
            <a:solidFill>
              <a:schemeClr val="accent3"/>
            </a:solidFill>
            <a:ln>
              <a:noFill/>
            </a:ln>
            <a:effectLst/>
          </c:spPr>
          <c:invertIfNegative val="0"/>
          <c:cat>
            <c:strRef>
              <c:f>'P10'!$I$32:$O$32</c:f>
              <c:strCache>
                <c:ptCount val="7"/>
                <c:pt idx="0">
                  <c:v>Segunda-Feira</c:v>
                </c:pt>
                <c:pt idx="1">
                  <c:v>Terça-Feira</c:v>
                </c:pt>
                <c:pt idx="2">
                  <c:v>Quarta-feira</c:v>
                </c:pt>
                <c:pt idx="3">
                  <c:v>Quinta-Feira</c:v>
                </c:pt>
                <c:pt idx="4">
                  <c:v>Sexta-Feira</c:v>
                </c:pt>
                <c:pt idx="5">
                  <c:v>Sábado</c:v>
                </c:pt>
                <c:pt idx="6">
                  <c:v>Domingo</c:v>
                </c:pt>
              </c:strCache>
            </c:strRef>
          </c:cat>
          <c:val>
            <c:numRef>
              <c:f>'P10'!$I$35:$O$35</c:f>
              <c:numCache>
                <c:formatCode>0%</c:formatCode>
                <c:ptCount val="7"/>
                <c:pt idx="0">
                  <c:v>0.14666445952656845</c:v>
                </c:pt>
                <c:pt idx="1">
                  <c:v>0.15361695083595431</c:v>
                </c:pt>
                <c:pt idx="2">
                  <c:v>0.13176626386359874</c:v>
                </c:pt>
                <c:pt idx="3">
                  <c:v>0.13921536169508358</c:v>
                </c:pt>
                <c:pt idx="4">
                  <c:v>0.13938089720244992</c:v>
                </c:pt>
                <c:pt idx="5">
                  <c:v>0.14087071676874691</c:v>
                </c:pt>
                <c:pt idx="6">
                  <c:v>0.14848535010759809</c:v>
                </c:pt>
              </c:numCache>
            </c:numRef>
          </c:val>
          <c:extLst>
            <c:ext xmlns:c16="http://schemas.microsoft.com/office/drawing/2014/chart" uri="{C3380CC4-5D6E-409C-BE32-E72D297353CC}">
              <c16:uniqueId val="{00000001-FA25-45B0-9A24-927A9C59634E}"/>
            </c:ext>
          </c:extLst>
        </c:ser>
        <c:dLbls>
          <c:showLegendKey val="0"/>
          <c:showVal val="0"/>
          <c:showCatName val="0"/>
          <c:showSerName val="0"/>
          <c:showPercent val="0"/>
          <c:showBubbleSize val="0"/>
        </c:dLbls>
        <c:gapWidth val="219"/>
        <c:overlap val="-27"/>
        <c:axId val="1182209296"/>
        <c:axId val="1348455712"/>
      </c:barChart>
      <c:catAx>
        <c:axId val="1182209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348455712"/>
        <c:crosses val="autoZero"/>
        <c:auto val="1"/>
        <c:lblAlgn val="ctr"/>
        <c:lblOffset val="100"/>
        <c:noMultiLvlLbl val="0"/>
      </c:catAx>
      <c:valAx>
        <c:axId val="1348455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182209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200" b="1"/>
              <a:t>Gráfico</a:t>
            </a:r>
            <a:r>
              <a:rPr lang="en-US" sz="1200" b="1" baseline="0"/>
              <a:t> 9: </a:t>
            </a:r>
            <a:r>
              <a:rPr lang="en-US" sz="1200"/>
              <a:t>Raça/cor</a:t>
            </a:r>
            <a:r>
              <a:rPr lang="en-US" sz="1200" baseline="0"/>
              <a:t> dos policiais vítimas de CVLI  - Brasil (2019)</a:t>
            </a:r>
            <a:endParaRPr lang="en-US" sz="12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232-4E99-809C-D0C166351B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232-4E99-809C-D0C166351B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'P2'!$A$8:$A$9</c:f>
              <c:strCache>
                <c:ptCount val="2"/>
                <c:pt idx="0">
                  <c:v>Branco</c:v>
                </c:pt>
                <c:pt idx="1">
                  <c:v>Negro</c:v>
                </c:pt>
              </c:strCache>
            </c:strRef>
          </c:cat>
          <c:val>
            <c:numRef>
              <c:f>'P2'!$B$8:$B$9</c:f>
              <c:numCache>
                <c:formatCode>0.0%</c:formatCode>
                <c:ptCount val="2"/>
                <c:pt idx="0">
                  <c:v>0.34883720930232553</c:v>
                </c:pt>
                <c:pt idx="1">
                  <c:v>0.65116279069767447</c:v>
                </c:pt>
              </c:numCache>
            </c:numRef>
          </c:val>
          <c:extLst>
            <c:ext xmlns:c16="http://schemas.microsoft.com/office/drawing/2014/chart" uri="{C3380CC4-5D6E-409C-BE32-E72D297353CC}">
              <c16:uniqueId val="{00000004-3232-4E99-809C-D0C166351B1B}"/>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withinLinear" id="14">
  <a:schemeClr val="accent1"/>
</cs:colorStyle>
</file>

<file path=xl/charts/colors7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chart" Target="../charts/chart13.xml"/><Relationship Id="rId4" Type="http://schemas.openxmlformats.org/officeDocument/2006/relationships/chart" Target="../charts/chart1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5" Type="http://schemas.openxmlformats.org/officeDocument/2006/relationships/chart" Target="../charts/chart59.xml"/><Relationship Id="rId4" Type="http://schemas.openxmlformats.org/officeDocument/2006/relationships/chart" Target="../charts/chart58.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28.xml.rels><?xml version="1.0" encoding="UTF-8" standalone="yes"?>
<Relationships xmlns="http://schemas.openxmlformats.org/package/2006/relationships"><Relationship Id="rId8" Type="http://schemas.openxmlformats.org/officeDocument/2006/relationships/chart" Target="../charts/chart76.xml"/><Relationship Id="rId3" Type="http://schemas.openxmlformats.org/officeDocument/2006/relationships/chart" Target="../charts/chart71.xml"/><Relationship Id="rId7" Type="http://schemas.openxmlformats.org/officeDocument/2006/relationships/chart" Target="../charts/chart75.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11" Type="http://schemas.openxmlformats.org/officeDocument/2006/relationships/image" Target="../media/image2.tiff"/><Relationship Id="rId5" Type="http://schemas.openxmlformats.org/officeDocument/2006/relationships/chart" Target="../charts/chart73.xml"/><Relationship Id="rId10" Type="http://schemas.openxmlformats.org/officeDocument/2006/relationships/chart" Target="../charts/chart78.xml"/><Relationship Id="rId4" Type="http://schemas.openxmlformats.org/officeDocument/2006/relationships/chart" Target="../charts/chart72.xml"/><Relationship Id="rId9" Type="http://schemas.openxmlformats.org/officeDocument/2006/relationships/chart" Target="../charts/chart77.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6" Type="http://schemas.openxmlformats.org/officeDocument/2006/relationships/image" Target="../media/image4.tiff"/><Relationship Id="rId5" Type="http://schemas.openxmlformats.org/officeDocument/2006/relationships/image" Target="../media/image3.tiff"/><Relationship Id="rId4" Type="http://schemas.openxmlformats.org/officeDocument/2006/relationships/chart" Target="../charts/chart8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1.xml"/><Relationship Id="rId3" Type="http://schemas.openxmlformats.org/officeDocument/2006/relationships/chart" Target="../charts/chart16.xml"/><Relationship Id="rId7" Type="http://schemas.openxmlformats.org/officeDocument/2006/relationships/chart" Target="../charts/chart20.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1.jpg"/><Relationship Id="rId1" Type="http://schemas.openxmlformats.org/officeDocument/2006/relationships/chart" Target="../charts/chart31.xml"/></Relationships>
</file>

<file path=xl/drawings/_rels/drawing8.xml.rels><?xml version="1.0" encoding="UTF-8" standalone="yes"?>
<Relationships xmlns="http://schemas.openxmlformats.org/package/2006/relationships"><Relationship Id="rId8" Type="http://schemas.openxmlformats.org/officeDocument/2006/relationships/chart" Target="../charts/chart40.xml"/><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10" Type="http://schemas.openxmlformats.org/officeDocument/2006/relationships/chart" Target="../charts/chart42.xml"/><Relationship Id="rId4" Type="http://schemas.openxmlformats.org/officeDocument/2006/relationships/chart" Target="../charts/chart36.xml"/><Relationship Id="rId9" Type="http://schemas.openxmlformats.org/officeDocument/2006/relationships/chart" Target="../charts/chart4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19051</xdr:colOff>
      <xdr:row>4</xdr:row>
      <xdr:rowOff>57150</xdr:rowOff>
    </xdr:from>
    <xdr:to>
      <xdr:col>10</xdr:col>
      <xdr:colOff>76201</xdr:colOff>
      <xdr:row>30</xdr:row>
      <xdr:rowOff>0</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180975</xdr:colOff>
      <xdr:row>4</xdr:row>
      <xdr:rowOff>66675</xdr:rowOff>
    </xdr:from>
    <xdr:to>
      <xdr:col>19</xdr:col>
      <xdr:colOff>209550</xdr:colOff>
      <xdr:row>30</xdr:row>
      <xdr:rowOff>9525</xdr:rowOff>
    </xdr:to>
    <xdr:graphicFrame macro="">
      <xdr:nvGraphicFramePr>
        <xdr:cNvPr id="3" name="Gráfico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257175</xdr:colOff>
      <xdr:row>4</xdr:row>
      <xdr:rowOff>76200</xdr:rowOff>
    </xdr:from>
    <xdr:to>
      <xdr:col>26</xdr:col>
      <xdr:colOff>352425</xdr:colOff>
      <xdr:row>30</xdr:row>
      <xdr:rowOff>0</xdr:rowOff>
    </xdr:to>
    <xdr:graphicFrame macro="">
      <xdr:nvGraphicFramePr>
        <xdr:cNvPr id="4" name="Gráfico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28574</xdr:colOff>
      <xdr:row>30</xdr:row>
      <xdr:rowOff>66674</xdr:rowOff>
    </xdr:from>
    <xdr:to>
      <xdr:col>10</xdr:col>
      <xdr:colOff>76199</xdr:colOff>
      <xdr:row>55</xdr:row>
      <xdr:rowOff>19050</xdr:rowOff>
    </xdr:to>
    <xdr:graphicFrame macro="">
      <xdr:nvGraphicFramePr>
        <xdr:cNvPr id="5" name="Gráfico 4">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190500</xdr:colOff>
      <xdr:row>30</xdr:row>
      <xdr:rowOff>76200</xdr:rowOff>
    </xdr:from>
    <xdr:to>
      <xdr:col>19</xdr:col>
      <xdr:colOff>242888</xdr:colOff>
      <xdr:row>55</xdr:row>
      <xdr:rowOff>38100</xdr:rowOff>
    </xdr:to>
    <xdr:graphicFrame macro="">
      <xdr:nvGraphicFramePr>
        <xdr:cNvPr id="6" name="Gráfico 5">
          <a:extLst>
            <a:ext uri="{FF2B5EF4-FFF2-40B4-BE49-F238E27FC236}">
              <a16:creationId xmlns:a16="http://schemas.microsoft.com/office/drawing/2014/main" id="{00000000-0008-0000-1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314325</xdr:colOff>
      <xdr:row>30</xdr:row>
      <xdr:rowOff>38100</xdr:rowOff>
    </xdr:from>
    <xdr:to>
      <xdr:col>28</xdr:col>
      <xdr:colOff>547688</xdr:colOff>
      <xdr:row>55</xdr:row>
      <xdr:rowOff>9525</xdr:rowOff>
    </xdr:to>
    <xdr:graphicFrame macro="">
      <xdr:nvGraphicFramePr>
        <xdr:cNvPr id="7" name="Gráfico 6">
          <a:extLst>
            <a:ext uri="{FF2B5EF4-FFF2-40B4-BE49-F238E27FC236}">
              <a16:creationId xmlns:a16="http://schemas.microsoft.com/office/drawing/2014/main" id="{00000000-0008-0000-1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55</xdr:row>
      <xdr:rowOff>95250</xdr:rowOff>
    </xdr:from>
    <xdr:to>
      <xdr:col>10</xdr:col>
      <xdr:colOff>288926</xdr:colOff>
      <xdr:row>82</xdr:row>
      <xdr:rowOff>85725</xdr:rowOff>
    </xdr:to>
    <xdr:graphicFrame macro="">
      <xdr:nvGraphicFramePr>
        <xdr:cNvPr id="8" name="Gráfico 7">
          <a:extLst>
            <a:ext uri="{FF2B5EF4-FFF2-40B4-BE49-F238E27FC236}">
              <a16:creationId xmlns:a16="http://schemas.microsoft.com/office/drawing/2014/main" id="{00000000-0008-0000-1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361950</xdr:colOff>
      <xdr:row>55</xdr:row>
      <xdr:rowOff>95250</xdr:rowOff>
    </xdr:from>
    <xdr:to>
      <xdr:col>20</xdr:col>
      <xdr:colOff>381001</xdr:colOff>
      <xdr:row>82</xdr:row>
      <xdr:rowOff>95250</xdr:rowOff>
    </xdr:to>
    <xdr:graphicFrame macro="">
      <xdr:nvGraphicFramePr>
        <xdr:cNvPr id="9" name="Gráfico 8">
          <a:extLst>
            <a:ext uri="{FF2B5EF4-FFF2-40B4-BE49-F238E27FC236}">
              <a16:creationId xmlns:a16="http://schemas.microsoft.com/office/drawing/2014/main" id="{00000000-0008-0000-1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46215</xdr:colOff>
      <xdr:row>3</xdr:row>
      <xdr:rowOff>76200</xdr:rowOff>
    </xdr:from>
    <xdr:to>
      <xdr:col>8</xdr:col>
      <xdr:colOff>523875</xdr:colOff>
      <xdr:row>29</xdr:row>
      <xdr:rowOff>76200</xdr:rowOff>
    </xdr:to>
    <xdr:graphicFrame macro="">
      <xdr:nvGraphicFramePr>
        <xdr:cNvPr id="2" name="Gráfico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41275</xdr:colOff>
      <xdr:row>3</xdr:row>
      <xdr:rowOff>47941</xdr:rowOff>
    </xdr:from>
    <xdr:to>
      <xdr:col>6</xdr:col>
      <xdr:colOff>581025</xdr:colOff>
      <xdr:row>27</xdr:row>
      <xdr:rowOff>66674</xdr:rowOff>
    </xdr:to>
    <xdr:graphicFrame macro="">
      <xdr:nvGraphicFramePr>
        <xdr:cNvPr id="2" name="Gráfico 1">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61911</xdr:colOff>
      <xdr:row>3</xdr:row>
      <xdr:rowOff>71437</xdr:rowOff>
    </xdr:from>
    <xdr:to>
      <xdr:col>9</xdr:col>
      <xdr:colOff>133349</xdr:colOff>
      <xdr:row>28</xdr:row>
      <xdr:rowOff>28575</xdr:rowOff>
    </xdr:to>
    <xdr:graphicFrame macro="">
      <xdr:nvGraphicFramePr>
        <xdr:cNvPr id="2" name="Gráfico 1">
          <a:extLst>
            <a:ext uri="{FF2B5EF4-FFF2-40B4-BE49-F238E27FC236}">
              <a16:creationId xmlns:a16="http://schemas.microsoft.com/office/drawing/2014/main" id="{00000000-0008-0000-5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46677</xdr:colOff>
      <xdr:row>11</xdr:row>
      <xdr:rowOff>90487</xdr:rowOff>
    </xdr:from>
    <xdr:to>
      <xdr:col>8</xdr:col>
      <xdr:colOff>594360</xdr:colOff>
      <xdr:row>43</xdr:row>
      <xdr:rowOff>47625</xdr:rowOff>
    </xdr:to>
    <xdr:graphicFrame macro="">
      <xdr:nvGraphicFramePr>
        <xdr:cNvPr id="2" name="Gráfico 1">
          <a:extLst>
            <a:ext uri="{FF2B5EF4-FFF2-40B4-BE49-F238E27FC236}">
              <a16:creationId xmlns:a16="http://schemas.microsoft.com/office/drawing/2014/main" id="{00000000-0008-0000-5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495299</xdr:colOff>
      <xdr:row>4</xdr:row>
      <xdr:rowOff>126682</xdr:rowOff>
    </xdr:from>
    <xdr:to>
      <xdr:col>13</xdr:col>
      <xdr:colOff>285750</xdr:colOff>
      <xdr:row>27</xdr:row>
      <xdr:rowOff>38100</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xdr:colOff>
      <xdr:row>3</xdr:row>
      <xdr:rowOff>133350</xdr:rowOff>
    </xdr:from>
    <xdr:to>
      <xdr:col>8</xdr:col>
      <xdr:colOff>57150</xdr:colOff>
      <xdr:row>23</xdr:row>
      <xdr:rowOff>85725</xdr:rowOff>
    </xdr:to>
    <xdr:graphicFrame macro="">
      <xdr:nvGraphicFramePr>
        <xdr:cNvPr id="2" name="Gráfico 1">
          <a:extLst>
            <a:ext uri="{FF2B5EF4-FFF2-40B4-BE49-F238E27FC236}">
              <a16:creationId xmlns:a16="http://schemas.microsoft.com/office/drawing/2014/main" id="{00000000-0008-0000-5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3</xdr:row>
      <xdr:rowOff>9525</xdr:rowOff>
    </xdr:from>
    <xdr:to>
      <xdr:col>9</xdr:col>
      <xdr:colOff>390524</xdr:colOff>
      <xdr:row>27</xdr:row>
      <xdr:rowOff>123824</xdr:rowOff>
    </xdr:to>
    <xdr:graphicFrame macro="">
      <xdr:nvGraphicFramePr>
        <xdr:cNvPr id="2" name="Gráfico 1">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16192</xdr:colOff>
      <xdr:row>2</xdr:row>
      <xdr:rowOff>84772</xdr:rowOff>
    </xdr:from>
    <xdr:to>
      <xdr:col>10</xdr:col>
      <xdr:colOff>219075</xdr:colOff>
      <xdr:row>38</xdr:row>
      <xdr:rowOff>66675</xdr:rowOff>
    </xdr:to>
    <xdr:graphicFrame macro="">
      <xdr:nvGraphicFramePr>
        <xdr:cNvPr id="2" name="Gráfico 1">
          <a:extLst>
            <a:ext uri="{FF2B5EF4-FFF2-40B4-BE49-F238E27FC236}">
              <a16:creationId xmlns:a16="http://schemas.microsoft.com/office/drawing/2014/main" id="{00000000-0008-0000-6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xdr:col>
      <xdr:colOff>270508</xdr:colOff>
      <xdr:row>2</xdr:row>
      <xdr:rowOff>97156</xdr:rowOff>
    </xdr:from>
    <xdr:to>
      <xdr:col>12</xdr:col>
      <xdr:colOff>371475</xdr:colOff>
      <xdr:row>32</xdr:row>
      <xdr:rowOff>114300</xdr:rowOff>
    </xdr:to>
    <xdr:graphicFrame macro="">
      <xdr:nvGraphicFramePr>
        <xdr:cNvPr id="2" name="Gráfico 1">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182880</xdr:colOff>
      <xdr:row>12</xdr:row>
      <xdr:rowOff>146683</xdr:rowOff>
    </xdr:from>
    <xdr:to>
      <xdr:col>9</xdr:col>
      <xdr:colOff>85725</xdr:colOff>
      <xdr:row>47</xdr:row>
      <xdr:rowOff>57150</xdr:rowOff>
    </xdr:to>
    <xdr:graphicFrame macro="">
      <xdr:nvGraphicFramePr>
        <xdr:cNvPr id="2" name="Gráfico 1">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38099</xdr:colOff>
      <xdr:row>4</xdr:row>
      <xdr:rowOff>47623</xdr:rowOff>
    </xdr:from>
    <xdr:to>
      <xdr:col>7</xdr:col>
      <xdr:colOff>133350</xdr:colOff>
      <xdr:row>27</xdr:row>
      <xdr:rowOff>133350</xdr:rowOff>
    </xdr:to>
    <xdr:graphicFrame macro="">
      <xdr:nvGraphicFramePr>
        <xdr:cNvPr id="2" name="Gráfico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266700</xdr:colOff>
      <xdr:row>4</xdr:row>
      <xdr:rowOff>57150</xdr:rowOff>
    </xdr:from>
    <xdr:to>
      <xdr:col>15</xdr:col>
      <xdr:colOff>85725</xdr:colOff>
      <xdr:row>28</xdr:row>
      <xdr:rowOff>19049</xdr:rowOff>
    </xdr:to>
    <xdr:graphicFrame macro="">
      <xdr:nvGraphicFramePr>
        <xdr:cNvPr id="3" name="Gráfico 2">
          <a:extLst>
            <a:ext uri="{FF2B5EF4-FFF2-40B4-BE49-F238E27FC236}">
              <a16:creationId xmlns:a16="http://schemas.microsoft.com/office/drawing/2014/main" id="{00000000-0008-0000-1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123825</xdr:colOff>
      <xdr:row>4</xdr:row>
      <xdr:rowOff>66675</xdr:rowOff>
    </xdr:from>
    <xdr:to>
      <xdr:col>24</xdr:col>
      <xdr:colOff>200025</xdr:colOff>
      <xdr:row>28</xdr:row>
      <xdr:rowOff>38100</xdr:rowOff>
    </xdr:to>
    <xdr:graphicFrame macro="">
      <xdr:nvGraphicFramePr>
        <xdr:cNvPr id="4" name="Gráfico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19051</xdr:colOff>
      <xdr:row>28</xdr:row>
      <xdr:rowOff>47624</xdr:rowOff>
    </xdr:from>
    <xdr:to>
      <xdr:col>7</xdr:col>
      <xdr:colOff>161925</xdr:colOff>
      <xdr:row>54</xdr:row>
      <xdr:rowOff>95250</xdr:rowOff>
    </xdr:to>
    <xdr:graphicFrame macro="">
      <xdr:nvGraphicFramePr>
        <xdr:cNvPr id="5" name="Gráfico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276225</xdr:colOff>
      <xdr:row>28</xdr:row>
      <xdr:rowOff>66675</xdr:rowOff>
    </xdr:from>
    <xdr:to>
      <xdr:col>15</xdr:col>
      <xdr:colOff>66675</xdr:colOff>
      <xdr:row>54</xdr:row>
      <xdr:rowOff>104775</xdr:rowOff>
    </xdr:to>
    <xdr:graphicFrame macro="">
      <xdr:nvGraphicFramePr>
        <xdr:cNvPr id="6" name="Gráfico 5">
          <a:extLst>
            <a:ext uri="{FF2B5EF4-FFF2-40B4-BE49-F238E27FC236}">
              <a16:creationId xmlns:a16="http://schemas.microsoft.com/office/drawing/2014/main" id="{00000000-0008-0000-1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38100</xdr:colOff>
      <xdr:row>3</xdr:row>
      <xdr:rowOff>28575</xdr:rowOff>
    </xdr:from>
    <xdr:to>
      <xdr:col>7</xdr:col>
      <xdr:colOff>199846</xdr:colOff>
      <xdr:row>37</xdr:row>
      <xdr:rowOff>29789</xdr:rowOff>
    </xdr:to>
    <xdr:graphicFrame macro="">
      <xdr:nvGraphicFramePr>
        <xdr:cNvPr id="2" name="Gráfico 1">
          <a:extLst>
            <a:ext uri="{FF2B5EF4-FFF2-40B4-BE49-F238E27FC236}">
              <a16:creationId xmlns:a16="http://schemas.microsoft.com/office/drawing/2014/main" id="{00000000-0008-0000-6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38100</xdr:colOff>
      <xdr:row>3</xdr:row>
      <xdr:rowOff>17145</xdr:rowOff>
    </xdr:from>
    <xdr:to>
      <xdr:col>8</xdr:col>
      <xdr:colOff>38100</xdr:colOff>
      <xdr:row>29</xdr:row>
      <xdr:rowOff>47625</xdr:rowOff>
    </xdr:to>
    <xdr:graphicFrame macro="">
      <xdr:nvGraphicFramePr>
        <xdr:cNvPr id="2" name="Gráfico 1">
          <a:extLst>
            <a:ext uri="{FF2B5EF4-FFF2-40B4-BE49-F238E27FC236}">
              <a16:creationId xmlns:a16="http://schemas.microsoft.com/office/drawing/2014/main" id="{00000000-0008-0000-6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60959</xdr:colOff>
      <xdr:row>3</xdr:row>
      <xdr:rowOff>21907</xdr:rowOff>
    </xdr:from>
    <xdr:to>
      <xdr:col>17</xdr:col>
      <xdr:colOff>518159</xdr:colOff>
      <xdr:row>29</xdr:row>
      <xdr:rowOff>57150</xdr:rowOff>
    </xdr:to>
    <xdr:graphicFrame macro="">
      <xdr:nvGraphicFramePr>
        <xdr:cNvPr id="3" name="Gráfico 2">
          <a:extLst>
            <a:ext uri="{FF2B5EF4-FFF2-40B4-BE49-F238E27FC236}">
              <a16:creationId xmlns:a16="http://schemas.microsoft.com/office/drawing/2014/main" id="{00000000-0008-0000-6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8710</xdr:colOff>
      <xdr:row>32</xdr:row>
      <xdr:rowOff>85860</xdr:rowOff>
    </xdr:from>
    <xdr:to>
      <xdr:col>4</xdr:col>
      <xdr:colOff>102054</xdr:colOff>
      <xdr:row>56</xdr:row>
      <xdr:rowOff>63953</xdr:rowOff>
    </xdr:to>
    <xdr:graphicFrame macro="">
      <xdr:nvGraphicFramePr>
        <xdr:cNvPr id="4" name="Gráfico 3">
          <a:extLst>
            <a:ext uri="{FF2B5EF4-FFF2-40B4-BE49-F238E27FC236}">
              <a16:creationId xmlns:a16="http://schemas.microsoft.com/office/drawing/2014/main" id="{00000000-0008-0000-6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175533</xdr:colOff>
      <xdr:row>32</xdr:row>
      <xdr:rowOff>101644</xdr:rowOff>
    </xdr:from>
    <xdr:to>
      <xdr:col>11</xdr:col>
      <xdr:colOff>61233</xdr:colOff>
      <xdr:row>56</xdr:row>
      <xdr:rowOff>119743</xdr:rowOff>
    </xdr:to>
    <xdr:graphicFrame macro="">
      <xdr:nvGraphicFramePr>
        <xdr:cNvPr id="5" name="Gráfico 4">
          <a:extLst>
            <a:ext uri="{FF2B5EF4-FFF2-40B4-BE49-F238E27FC236}">
              <a16:creationId xmlns:a16="http://schemas.microsoft.com/office/drawing/2014/main" id="{00000000-0008-0000-6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168728</xdr:colOff>
      <xdr:row>32</xdr:row>
      <xdr:rowOff>48849</xdr:rowOff>
    </xdr:from>
    <xdr:to>
      <xdr:col>18</xdr:col>
      <xdr:colOff>63953</xdr:colOff>
      <xdr:row>56</xdr:row>
      <xdr:rowOff>125186</xdr:rowOff>
    </xdr:to>
    <xdr:graphicFrame macro="">
      <xdr:nvGraphicFramePr>
        <xdr:cNvPr id="6" name="Gráfico 5">
          <a:extLst>
            <a:ext uri="{FF2B5EF4-FFF2-40B4-BE49-F238E27FC236}">
              <a16:creationId xmlns:a16="http://schemas.microsoft.com/office/drawing/2014/main" id="{00000000-0008-0000-6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23812</xdr:colOff>
      <xdr:row>25</xdr:row>
      <xdr:rowOff>77469</xdr:rowOff>
    </xdr:from>
    <xdr:to>
      <xdr:col>7</xdr:col>
      <xdr:colOff>419099</xdr:colOff>
      <xdr:row>47</xdr:row>
      <xdr:rowOff>133350</xdr:rowOff>
    </xdr:to>
    <xdr:graphicFrame macro="">
      <xdr:nvGraphicFramePr>
        <xdr:cNvPr id="2" name="Gráfico 1">
          <a:extLst>
            <a:ext uri="{FF2B5EF4-FFF2-40B4-BE49-F238E27FC236}">
              <a16:creationId xmlns:a16="http://schemas.microsoft.com/office/drawing/2014/main" id="{00000000-0008-0000-6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462915</xdr:colOff>
      <xdr:row>3</xdr:row>
      <xdr:rowOff>28575</xdr:rowOff>
    </xdr:from>
    <xdr:to>
      <xdr:col>15</xdr:col>
      <xdr:colOff>85725</xdr:colOff>
      <xdr:row>25</xdr:row>
      <xdr:rowOff>28575</xdr:rowOff>
    </xdr:to>
    <xdr:graphicFrame macro="">
      <xdr:nvGraphicFramePr>
        <xdr:cNvPr id="3" name="Gráfico 2">
          <a:extLst>
            <a:ext uri="{FF2B5EF4-FFF2-40B4-BE49-F238E27FC236}">
              <a16:creationId xmlns:a16="http://schemas.microsoft.com/office/drawing/2014/main" id="{00000000-0008-0000-6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472440</xdr:colOff>
      <xdr:row>25</xdr:row>
      <xdr:rowOff>74295</xdr:rowOff>
    </xdr:from>
    <xdr:to>
      <xdr:col>15</xdr:col>
      <xdr:colOff>133350</xdr:colOff>
      <xdr:row>47</xdr:row>
      <xdr:rowOff>133350</xdr:rowOff>
    </xdr:to>
    <xdr:graphicFrame macro="">
      <xdr:nvGraphicFramePr>
        <xdr:cNvPr id="4" name="Gráfico 3">
          <a:extLst>
            <a:ext uri="{FF2B5EF4-FFF2-40B4-BE49-F238E27FC236}">
              <a16:creationId xmlns:a16="http://schemas.microsoft.com/office/drawing/2014/main" id="{00000000-0008-0000-6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33112</xdr:colOff>
      <xdr:row>2</xdr:row>
      <xdr:rowOff>141015</xdr:rowOff>
    </xdr:from>
    <xdr:to>
      <xdr:col>7</xdr:col>
      <xdr:colOff>381000</xdr:colOff>
      <xdr:row>25</xdr:row>
      <xdr:rowOff>38100</xdr:rowOff>
    </xdr:to>
    <xdr:graphicFrame macro="">
      <xdr:nvGraphicFramePr>
        <xdr:cNvPr id="5" name="Gráfico 4">
          <a:extLst>
            <a:ext uri="{FF2B5EF4-FFF2-40B4-BE49-F238E27FC236}">
              <a16:creationId xmlns:a16="http://schemas.microsoft.com/office/drawing/2014/main" id="{00000000-0008-0000-6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xdr:row>
      <xdr:rowOff>70484</xdr:rowOff>
    </xdr:from>
    <xdr:to>
      <xdr:col>13</xdr:col>
      <xdr:colOff>91439</xdr:colOff>
      <xdr:row>31</xdr:row>
      <xdr:rowOff>95249</xdr:rowOff>
    </xdr:to>
    <xdr:graphicFrame macro="">
      <xdr:nvGraphicFramePr>
        <xdr:cNvPr id="2" name="Gráfico 1">
          <a:extLst>
            <a:ext uri="{FF2B5EF4-FFF2-40B4-BE49-F238E27FC236}">
              <a16:creationId xmlns:a16="http://schemas.microsoft.com/office/drawing/2014/main" id="{00000000-0008-0000-8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xdr:row>
      <xdr:rowOff>68579</xdr:rowOff>
    </xdr:from>
    <xdr:to>
      <xdr:col>13</xdr:col>
      <xdr:colOff>3809</xdr:colOff>
      <xdr:row>29</xdr:row>
      <xdr:rowOff>36829</xdr:rowOff>
    </xdr:to>
    <xdr:graphicFrame macro="">
      <xdr:nvGraphicFramePr>
        <xdr:cNvPr id="2" name="Gráfico 1">
          <a:extLst>
            <a:ext uri="{FF2B5EF4-FFF2-40B4-BE49-F238E27FC236}">
              <a16:creationId xmlns:a16="http://schemas.microsoft.com/office/drawing/2014/main" id="{00000000-0008-0000-8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31750</xdr:colOff>
      <xdr:row>3</xdr:row>
      <xdr:rowOff>118745</xdr:rowOff>
    </xdr:from>
    <xdr:to>
      <xdr:col>6</xdr:col>
      <xdr:colOff>733425</xdr:colOff>
      <xdr:row>25</xdr:row>
      <xdr:rowOff>28575</xdr:rowOff>
    </xdr:to>
    <xdr:graphicFrame macro="">
      <xdr:nvGraphicFramePr>
        <xdr:cNvPr id="2" name="Gráfico 1">
          <a:extLst>
            <a:ext uri="{FF2B5EF4-FFF2-40B4-BE49-F238E27FC236}">
              <a16:creationId xmlns:a16="http://schemas.microsoft.com/office/drawing/2014/main" id="{00000000-0008-0000-8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12</xdr:col>
      <xdr:colOff>68580</xdr:colOff>
      <xdr:row>10</xdr:row>
      <xdr:rowOff>64770</xdr:rowOff>
    </xdr:from>
    <xdr:to>
      <xdr:col>20</xdr:col>
      <xdr:colOff>397510</xdr:colOff>
      <xdr:row>35</xdr:row>
      <xdr:rowOff>22860</xdr:rowOff>
    </xdr:to>
    <xdr:graphicFrame macro="">
      <xdr:nvGraphicFramePr>
        <xdr:cNvPr id="2" name="Gráfico 1">
          <a:extLst>
            <a:ext uri="{FF2B5EF4-FFF2-40B4-BE49-F238E27FC236}">
              <a16:creationId xmlns:a16="http://schemas.microsoft.com/office/drawing/2014/main" id="{59D73D39-8D49-458E-A082-7BF38DC3B4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247649</xdr:colOff>
      <xdr:row>6</xdr:row>
      <xdr:rowOff>95250</xdr:rowOff>
    </xdr:from>
    <xdr:to>
      <xdr:col>12</xdr:col>
      <xdr:colOff>255269</xdr:colOff>
      <xdr:row>29</xdr:row>
      <xdr:rowOff>72390</xdr:rowOff>
    </xdr:to>
    <xdr:graphicFrame macro="">
      <xdr:nvGraphicFramePr>
        <xdr:cNvPr id="2" name="Gráfico 1">
          <a:extLst>
            <a:ext uri="{FF2B5EF4-FFF2-40B4-BE49-F238E27FC236}">
              <a16:creationId xmlns:a16="http://schemas.microsoft.com/office/drawing/2014/main" id="{00000000-0008-0000-8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564092</xdr:colOff>
      <xdr:row>2</xdr:row>
      <xdr:rowOff>138852</xdr:rowOff>
    </xdr:from>
    <xdr:to>
      <xdr:col>23</xdr:col>
      <xdr:colOff>485775</xdr:colOff>
      <xdr:row>30</xdr:row>
      <xdr:rowOff>85725</xdr:rowOff>
    </xdr:to>
    <xdr:graphicFrame macro="">
      <xdr:nvGraphicFramePr>
        <xdr:cNvPr id="3" name="Chart 1">
          <a:extLst>
            <a:ext uri="{FF2B5EF4-FFF2-40B4-BE49-F238E27FC236}">
              <a16:creationId xmlns:a16="http://schemas.microsoft.com/office/drawing/2014/main" id="{00000000-0008-0000-8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55</xdr:row>
      <xdr:rowOff>29843</xdr:rowOff>
    </xdr:from>
    <xdr:to>
      <xdr:col>8</xdr:col>
      <xdr:colOff>66674</xdr:colOff>
      <xdr:row>77</xdr:row>
      <xdr:rowOff>85725</xdr:rowOff>
    </xdr:to>
    <xdr:graphicFrame macro="">
      <xdr:nvGraphicFramePr>
        <xdr:cNvPr id="4" name="Gráfico 3">
          <a:extLst>
            <a:ext uri="{FF2B5EF4-FFF2-40B4-BE49-F238E27FC236}">
              <a16:creationId xmlns:a16="http://schemas.microsoft.com/office/drawing/2014/main" id="{00000000-0008-0000-8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41275</xdr:colOff>
      <xdr:row>3</xdr:row>
      <xdr:rowOff>0</xdr:rowOff>
    </xdr:from>
    <xdr:to>
      <xdr:col>14</xdr:col>
      <xdr:colOff>523875</xdr:colOff>
      <xdr:row>30</xdr:row>
      <xdr:rowOff>79376</xdr:rowOff>
    </xdr:to>
    <xdr:graphicFrame macro="">
      <xdr:nvGraphicFramePr>
        <xdr:cNvPr id="5" name="Chart 10">
          <a:extLst>
            <a:ext uri="{FF2B5EF4-FFF2-40B4-BE49-F238E27FC236}">
              <a16:creationId xmlns:a16="http://schemas.microsoft.com/office/drawing/2014/main" id="{00000000-0008-0000-8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30</xdr:row>
      <xdr:rowOff>79375</xdr:rowOff>
    </xdr:from>
    <xdr:to>
      <xdr:col>15</xdr:col>
      <xdr:colOff>133350</xdr:colOff>
      <xdr:row>54</xdr:row>
      <xdr:rowOff>104775</xdr:rowOff>
    </xdr:to>
    <xdr:graphicFrame macro="">
      <xdr:nvGraphicFramePr>
        <xdr:cNvPr id="6" name="Chart 11">
          <a:extLst>
            <a:ext uri="{FF2B5EF4-FFF2-40B4-BE49-F238E27FC236}">
              <a16:creationId xmlns:a16="http://schemas.microsoft.com/office/drawing/2014/main" id="{00000000-0008-0000-8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38100</xdr:colOff>
      <xdr:row>30</xdr:row>
      <xdr:rowOff>6349</xdr:rowOff>
    </xdr:from>
    <xdr:to>
      <xdr:col>7</xdr:col>
      <xdr:colOff>657225</xdr:colOff>
      <xdr:row>54</xdr:row>
      <xdr:rowOff>142874</xdr:rowOff>
    </xdr:to>
    <xdr:graphicFrame macro="">
      <xdr:nvGraphicFramePr>
        <xdr:cNvPr id="7" name="Chart 7">
          <a:extLst>
            <a:ext uri="{FF2B5EF4-FFF2-40B4-BE49-F238E27FC236}">
              <a16:creationId xmlns:a16="http://schemas.microsoft.com/office/drawing/2014/main" id="{00000000-0008-0000-8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104775</xdr:colOff>
      <xdr:row>55</xdr:row>
      <xdr:rowOff>41275</xdr:rowOff>
    </xdr:from>
    <xdr:to>
      <xdr:col>16</xdr:col>
      <xdr:colOff>193675</xdr:colOff>
      <xdr:row>77</xdr:row>
      <xdr:rowOff>66675</xdr:rowOff>
    </xdr:to>
    <xdr:graphicFrame macro="">
      <xdr:nvGraphicFramePr>
        <xdr:cNvPr id="8" name="Chart 12">
          <a:extLst>
            <a:ext uri="{FF2B5EF4-FFF2-40B4-BE49-F238E27FC236}">
              <a16:creationId xmlns:a16="http://schemas.microsoft.com/office/drawing/2014/main" id="{00000000-0008-0000-8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219075</xdr:colOff>
      <xdr:row>55</xdr:row>
      <xdr:rowOff>15876</xdr:rowOff>
    </xdr:from>
    <xdr:to>
      <xdr:col>24</xdr:col>
      <xdr:colOff>269875</xdr:colOff>
      <xdr:row>83</xdr:row>
      <xdr:rowOff>38100</xdr:rowOff>
    </xdr:to>
    <xdr:graphicFrame macro="">
      <xdr:nvGraphicFramePr>
        <xdr:cNvPr id="9" name="Chart 13">
          <a:extLst>
            <a:ext uri="{FF2B5EF4-FFF2-40B4-BE49-F238E27FC236}">
              <a16:creationId xmlns:a16="http://schemas.microsoft.com/office/drawing/2014/main" id="{00000000-0008-0000-8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28575</xdr:colOff>
      <xdr:row>78</xdr:row>
      <xdr:rowOff>6349</xdr:rowOff>
    </xdr:from>
    <xdr:to>
      <xdr:col>7</xdr:col>
      <xdr:colOff>390525</xdr:colOff>
      <xdr:row>100</xdr:row>
      <xdr:rowOff>123824</xdr:rowOff>
    </xdr:to>
    <xdr:graphicFrame macro="">
      <xdr:nvGraphicFramePr>
        <xdr:cNvPr id="10" name="Chart 14">
          <a:extLst>
            <a:ext uri="{FF2B5EF4-FFF2-40B4-BE49-F238E27FC236}">
              <a16:creationId xmlns:a16="http://schemas.microsoft.com/office/drawing/2014/main" id="{00000000-0008-0000-8C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460375</xdr:colOff>
      <xdr:row>78</xdr:row>
      <xdr:rowOff>41274</xdr:rowOff>
    </xdr:from>
    <xdr:to>
      <xdr:col>16</xdr:col>
      <xdr:colOff>123825</xdr:colOff>
      <xdr:row>100</xdr:row>
      <xdr:rowOff>114299</xdr:rowOff>
    </xdr:to>
    <xdr:graphicFrame macro="">
      <xdr:nvGraphicFramePr>
        <xdr:cNvPr id="11" name="Chart 15">
          <a:extLst>
            <a:ext uri="{FF2B5EF4-FFF2-40B4-BE49-F238E27FC236}">
              <a16:creationId xmlns:a16="http://schemas.microsoft.com/office/drawing/2014/main" id="{00000000-0008-0000-8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180974</xdr:colOff>
      <xdr:row>30</xdr:row>
      <xdr:rowOff>130175</xdr:rowOff>
    </xdr:from>
    <xdr:to>
      <xdr:col>24</xdr:col>
      <xdr:colOff>19050</xdr:colOff>
      <xdr:row>54</xdr:row>
      <xdr:rowOff>123825</xdr:rowOff>
    </xdr:to>
    <xdr:graphicFrame macro="">
      <xdr:nvGraphicFramePr>
        <xdr:cNvPr id="12" name="Chart 16">
          <a:extLst>
            <a:ext uri="{FF2B5EF4-FFF2-40B4-BE49-F238E27FC236}">
              <a16:creationId xmlns:a16="http://schemas.microsoft.com/office/drawing/2014/main" id="{00000000-0008-0000-8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0</xdr:col>
      <xdr:colOff>76200</xdr:colOff>
      <xdr:row>3</xdr:row>
      <xdr:rowOff>38100</xdr:rowOff>
    </xdr:from>
    <xdr:to>
      <xdr:col>7</xdr:col>
      <xdr:colOff>634275</xdr:colOff>
      <xdr:row>29</xdr:row>
      <xdr:rowOff>134746</xdr:rowOff>
    </xdr:to>
    <xdr:pic>
      <xdr:nvPicPr>
        <xdr:cNvPr id="13" name="Picture 2">
          <a:extLst>
            <a:ext uri="{FF2B5EF4-FFF2-40B4-BE49-F238E27FC236}">
              <a16:creationId xmlns:a16="http://schemas.microsoft.com/office/drawing/2014/main" id="{2601CDCC-0FF9-D046-8811-46076D670B12}"/>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76200" y="466725"/>
          <a:ext cx="5292000" cy="381139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7</xdr:col>
      <xdr:colOff>425450</xdr:colOff>
      <xdr:row>4</xdr:row>
      <xdr:rowOff>69850</xdr:rowOff>
    </xdr:from>
    <xdr:to>
      <xdr:col>14</xdr:col>
      <xdr:colOff>603250</xdr:colOff>
      <xdr:row>27</xdr:row>
      <xdr:rowOff>57150</xdr:rowOff>
    </xdr:to>
    <xdr:graphicFrame macro="">
      <xdr:nvGraphicFramePr>
        <xdr:cNvPr id="3" name="Chart 2">
          <a:extLst>
            <a:ext uri="{FF2B5EF4-FFF2-40B4-BE49-F238E27FC236}">
              <a16:creationId xmlns:a16="http://schemas.microsoft.com/office/drawing/2014/main" id="{00000000-0008-0000-8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650875</xdr:colOff>
      <xdr:row>4</xdr:row>
      <xdr:rowOff>69850</xdr:rowOff>
    </xdr:from>
    <xdr:to>
      <xdr:col>22</xdr:col>
      <xdr:colOff>193675</xdr:colOff>
      <xdr:row>27</xdr:row>
      <xdr:rowOff>53975</xdr:rowOff>
    </xdr:to>
    <xdr:graphicFrame macro="">
      <xdr:nvGraphicFramePr>
        <xdr:cNvPr id="4" name="Chart 3">
          <a:extLst>
            <a:ext uri="{FF2B5EF4-FFF2-40B4-BE49-F238E27FC236}">
              <a16:creationId xmlns:a16="http://schemas.microsoft.com/office/drawing/2014/main" id="{00000000-0008-0000-8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428625</xdr:colOff>
      <xdr:row>27</xdr:row>
      <xdr:rowOff>117475</xdr:rowOff>
    </xdr:from>
    <xdr:to>
      <xdr:col>14</xdr:col>
      <xdr:colOff>542925</xdr:colOff>
      <xdr:row>51</xdr:row>
      <xdr:rowOff>66675</xdr:rowOff>
    </xdr:to>
    <xdr:graphicFrame macro="">
      <xdr:nvGraphicFramePr>
        <xdr:cNvPr id="5" name="Chart 4">
          <a:extLst>
            <a:ext uri="{FF2B5EF4-FFF2-40B4-BE49-F238E27FC236}">
              <a16:creationId xmlns:a16="http://schemas.microsoft.com/office/drawing/2014/main" id="{00000000-0008-0000-8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558799</xdr:colOff>
      <xdr:row>27</xdr:row>
      <xdr:rowOff>82550</xdr:rowOff>
    </xdr:from>
    <xdr:to>
      <xdr:col>22</xdr:col>
      <xdr:colOff>104774</xdr:colOff>
      <xdr:row>51</xdr:row>
      <xdr:rowOff>76200</xdr:rowOff>
    </xdr:to>
    <xdr:graphicFrame macro="">
      <xdr:nvGraphicFramePr>
        <xdr:cNvPr id="6" name="Chart 5">
          <a:extLst>
            <a:ext uri="{FF2B5EF4-FFF2-40B4-BE49-F238E27FC236}">
              <a16:creationId xmlns:a16="http://schemas.microsoft.com/office/drawing/2014/main" id="{00000000-0008-0000-8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47625</xdr:colOff>
      <xdr:row>4</xdr:row>
      <xdr:rowOff>57150</xdr:rowOff>
    </xdr:from>
    <xdr:to>
      <xdr:col>7</xdr:col>
      <xdr:colOff>413893</xdr:colOff>
      <xdr:row>34</xdr:row>
      <xdr:rowOff>48448</xdr:rowOff>
    </xdr:to>
    <xdr:pic>
      <xdr:nvPicPr>
        <xdr:cNvPr id="8" name="Picture 8">
          <a:extLst>
            <a:ext uri="{FF2B5EF4-FFF2-40B4-BE49-F238E27FC236}">
              <a16:creationId xmlns:a16="http://schemas.microsoft.com/office/drawing/2014/main" id="{FE791E3B-EBC1-E442-9CB1-AC1EAAF09B9A}"/>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625" y="628650"/>
          <a:ext cx="6233668" cy="4277548"/>
        </a:xfrm>
        <a:prstGeom prst="rect">
          <a:avLst/>
        </a:prstGeom>
      </xdr:spPr>
    </xdr:pic>
    <xdr:clientData/>
  </xdr:twoCellAnchor>
  <xdr:twoCellAnchor editAs="oneCell">
    <xdr:from>
      <xdr:col>0</xdr:col>
      <xdr:colOff>28575</xdr:colOff>
      <xdr:row>34</xdr:row>
      <xdr:rowOff>47625</xdr:rowOff>
    </xdr:from>
    <xdr:to>
      <xdr:col>7</xdr:col>
      <xdr:colOff>406379</xdr:colOff>
      <xdr:row>64</xdr:row>
      <xdr:rowOff>38100</xdr:rowOff>
    </xdr:to>
    <xdr:pic>
      <xdr:nvPicPr>
        <xdr:cNvPr id="9" name="Picture 9">
          <a:extLst>
            <a:ext uri="{FF2B5EF4-FFF2-40B4-BE49-F238E27FC236}">
              <a16:creationId xmlns:a16="http://schemas.microsoft.com/office/drawing/2014/main" id="{82B40334-0E38-0F4C-B7C7-D7E0E6C19DD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8575" y="4905375"/>
          <a:ext cx="6245204" cy="42767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38100</xdr:colOff>
      <xdr:row>3</xdr:row>
      <xdr:rowOff>95250</xdr:rowOff>
    </xdr:from>
    <xdr:to>
      <xdr:col>8</xdr:col>
      <xdr:colOff>247650</xdr:colOff>
      <xdr:row>25</xdr:row>
      <xdr:rowOff>114300</xdr:rowOff>
    </xdr:to>
    <xdr:graphicFrame macro="">
      <xdr:nvGraphicFramePr>
        <xdr:cNvPr id="2" name="Gráfico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398146</xdr:colOff>
      <xdr:row>2</xdr:row>
      <xdr:rowOff>95250</xdr:rowOff>
    </xdr:from>
    <xdr:to>
      <xdr:col>18</xdr:col>
      <xdr:colOff>312420</xdr:colOff>
      <xdr:row>38</xdr:row>
      <xdr:rowOff>125730</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342900</xdr:colOff>
      <xdr:row>3</xdr:row>
      <xdr:rowOff>104775</xdr:rowOff>
    </xdr:from>
    <xdr:to>
      <xdr:col>26</xdr:col>
      <xdr:colOff>38100</xdr:colOff>
      <xdr:row>27</xdr:row>
      <xdr:rowOff>9525</xdr:rowOff>
    </xdr:to>
    <xdr:graphicFrame macro="">
      <xdr:nvGraphicFramePr>
        <xdr:cNvPr id="4" name="Gráfico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26</xdr:row>
      <xdr:rowOff>59055</xdr:rowOff>
    </xdr:from>
    <xdr:to>
      <xdr:col>7</xdr:col>
      <xdr:colOff>605790</xdr:colOff>
      <xdr:row>54</xdr:row>
      <xdr:rowOff>26670</xdr:rowOff>
    </xdr:to>
    <xdr:graphicFrame macro="">
      <xdr:nvGraphicFramePr>
        <xdr:cNvPr id="5" name="Gráfico 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365760</xdr:colOff>
      <xdr:row>39</xdr:row>
      <xdr:rowOff>32385</xdr:rowOff>
    </xdr:from>
    <xdr:to>
      <xdr:col>18</xdr:col>
      <xdr:colOff>194310</xdr:colOff>
      <xdr:row>61</xdr:row>
      <xdr:rowOff>89535</xdr:rowOff>
    </xdr:to>
    <xdr:graphicFrame macro="">
      <xdr:nvGraphicFramePr>
        <xdr:cNvPr id="6" name="Gráfico 5">
          <a:extLst>
            <a:ext uri="{FF2B5EF4-FFF2-40B4-BE49-F238E27FC236}">
              <a16:creationId xmlns:a16="http://schemas.microsoft.com/office/drawing/2014/main" id="{00000000-0008-0000-1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361950</xdr:colOff>
      <xdr:row>27</xdr:row>
      <xdr:rowOff>85726</xdr:rowOff>
    </xdr:from>
    <xdr:to>
      <xdr:col>26</xdr:col>
      <xdr:colOff>57150</xdr:colOff>
      <xdr:row>54</xdr:row>
      <xdr:rowOff>38101</xdr:rowOff>
    </xdr:to>
    <xdr:graphicFrame macro="">
      <xdr:nvGraphicFramePr>
        <xdr:cNvPr id="7" name="Gráfico 6">
          <a:extLst>
            <a:ext uri="{FF2B5EF4-FFF2-40B4-BE49-F238E27FC236}">
              <a16:creationId xmlns:a16="http://schemas.microsoft.com/office/drawing/2014/main" id="{00000000-0008-0000-1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104774</xdr:colOff>
      <xdr:row>57</xdr:row>
      <xdr:rowOff>85724</xdr:rowOff>
    </xdr:from>
    <xdr:to>
      <xdr:col>8</xdr:col>
      <xdr:colOff>114299</xdr:colOff>
      <xdr:row>80</xdr:row>
      <xdr:rowOff>142874</xdr:rowOff>
    </xdr:to>
    <xdr:graphicFrame macro="">
      <xdr:nvGraphicFramePr>
        <xdr:cNvPr id="8" name="Gráfico 7">
          <a:extLst>
            <a:ext uri="{FF2B5EF4-FFF2-40B4-BE49-F238E27FC236}">
              <a16:creationId xmlns:a16="http://schemas.microsoft.com/office/drawing/2014/main" id="{00000000-0008-0000-1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190499</xdr:colOff>
      <xdr:row>62</xdr:row>
      <xdr:rowOff>80010</xdr:rowOff>
    </xdr:from>
    <xdr:to>
      <xdr:col>18</xdr:col>
      <xdr:colOff>123824</xdr:colOff>
      <xdr:row>85</xdr:row>
      <xdr:rowOff>7620</xdr:rowOff>
    </xdr:to>
    <xdr:graphicFrame macro="">
      <xdr:nvGraphicFramePr>
        <xdr:cNvPr id="9" name="Gráfico 8">
          <a:extLst>
            <a:ext uri="{FF2B5EF4-FFF2-40B4-BE49-F238E27FC236}">
              <a16:creationId xmlns:a16="http://schemas.microsoft.com/office/drawing/2014/main" id="{00000000-0008-0000-1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19049</xdr:colOff>
      <xdr:row>3</xdr:row>
      <xdr:rowOff>114300</xdr:rowOff>
    </xdr:from>
    <xdr:to>
      <xdr:col>12</xdr:col>
      <xdr:colOff>428625</xdr:colOff>
      <xdr:row>45</xdr:row>
      <xdr:rowOff>123825</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9523</xdr:colOff>
      <xdr:row>3</xdr:row>
      <xdr:rowOff>123824</xdr:rowOff>
    </xdr:from>
    <xdr:to>
      <xdr:col>26</xdr:col>
      <xdr:colOff>66674</xdr:colOff>
      <xdr:row>45</xdr:row>
      <xdr:rowOff>123825</xdr:rowOff>
    </xdr:to>
    <xdr:graphicFrame macro="">
      <xdr:nvGraphicFramePr>
        <xdr:cNvPr id="3" name="Chart 1">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3</xdr:row>
      <xdr:rowOff>80009</xdr:rowOff>
    </xdr:from>
    <xdr:to>
      <xdr:col>9</xdr:col>
      <xdr:colOff>581025</xdr:colOff>
      <xdr:row>26</xdr:row>
      <xdr:rowOff>9525</xdr:rowOff>
    </xdr:to>
    <xdr:graphicFrame macro="">
      <xdr:nvGraphicFramePr>
        <xdr:cNvPr id="2" name="Gráfico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3</xdr:row>
      <xdr:rowOff>85725</xdr:rowOff>
    </xdr:from>
    <xdr:to>
      <xdr:col>8</xdr:col>
      <xdr:colOff>581025</xdr:colOff>
      <xdr:row>31</xdr:row>
      <xdr:rowOff>38100</xdr:rowOff>
    </xdr:to>
    <xdr:graphicFrame macro="">
      <xdr:nvGraphicFramePr>
        <xdr:cNvPr id="2" name="Gráfico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38099</xdr:colOff>
      <xdr:row>3</xdr:row>
      <xdr:rowOff>104774</xdr:rowOff>
    </xdr:from>
    <xdr:to>
      <xdr:col>16</xdr:col>
      <xdr:colOff>485775</xdr:colOff>
      <xdr:row>31</xdr:row>
      <xdr:rowOff>57149</xdr:rowOff>
    </xdr:to>
    <xdr:graphicFrame macro="">
      <xdr:nvGraphicFramePr>
        <xdr:cNvPr id="3" name="Gráfico 2">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561975</xdr:colOff>
      <xdr:row>3</xdr:row>
      <xdr:rowOff>114300</xdr:rowOff>
    </xdr:from>
    <xdr:to>
      <xdr:col>27</xdr:col>
      <xdr:colOff>180975</xdr:colOff>
      <xdr:row>31</xdr:row>
      <xdr:rowOff>57150</xdr:rowOff>
    </xdr:to>
    <xdr:graphicFrame macro="">
      <xdr:nvGraphicFramePr>
        <xdr:cNvPr id="4" name="Gráfico 3">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95249</xdr:colOff>
      <xdr:row>31</xdr:row>
      <xdr:rowOff>85725</xdr:rowOff>
    </xdr:from>
    <xdr:to>
      <xdr:col>8</xdr:col>
      <xdr:colOff>561974</xdr:colOff>
      <xdr:row>57</xdr:row>
      <xdr:rowOff>9525</xdr:rowOff>
    </xdr:to>
    <xdr:graphicFrame macro="">
      <xdr:nvGraphicFramePr>
        <xdr:cNvPr id="5" name="Gráfico 4">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609599</xdr:colOff>
      <xdr:row>31</xdr:row>
      <xdr:rowOff>95250</xdr:rowOff>
    </xdr:from>
    <xdr:to>
      <xdr:col>17</xdr:col>
      <xdr:colOff>9524</xdr:colOff>
      <xdr:row>57</xdr:row>
      <xdr:rowOff>0</xdr:rowOff>
    </xdr:to>
    <xdr:graphicFrame macro="">
      <xdr:nvGraphicFramePr>
        <xdr:cNvPr id="7" name="Gráfico 6">
          <a:extLst>
            <a:ext uri="{FF2B5EF4-FFF2-40B4-BE49-F238E27FC236}">
              <a16:creationId xmlns:a16="http://schemas.microsoft.com/office/drawing/2014/main" id="{00000000-0008-0000-2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85724</xdr:colOff>
      <xdr:row>31</xdr:row>
      <xdr:rowOff>104775</xdr:rowOff>
    </xdr:from>
    <xdr:to>
      <xdr:col>27</xdr:col>
      <xdr:colOff>171449</xdr:colOff>
      <xdr:row>56</xdr:row>
      <xdr:rowOff>133350</xdr:rowOff>
    </xdr:to>
    <xdr:graphicFrame macro="">
      <xdr:nvGraphicFramePr>
        <xdr:cNvPr id="8" name="Gráfico 7">
          <a:extLst>
            <a:ext uri="{FF2B5EF4-FFF2-40B4-BE49-F238E27FC236}">
              <a16:creationId xmlns:a16="http://schemas.microsoft.com/office/drawing/2014/main" id="{00000000-0008-0000-2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32</xdr:col>
      <xdr:colOff>590550</xdr:colOff>
      <xdr:row>3</xdr:row>
      <xdr:rowOff>0</xdr:rowOff>
    </xdr:from>
    <xdr:ext cx="5029200" cy="3000375"/>
    <xdr:graphicFrame macro="">
      <xdr:nvGraphicFramePr>
        <xdr:cNvPr id="2" name="Chart 8">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31</xdr:col>
      <xdr:colOff>104775</xdr:colOff>
      <xdr:row>24</xdr:row>
      <xdr:rowOff>66675</xdr:rowOff>
    </xdr:from>
    <xdr:ext cx="7696200" cy="3981450"/>
    <xdr:pic>
      <xdr:nvPicPr>
        <xdr:cNvPr id="3" name="image4.jpg">
          <a:extLst>
            <a:ext uri="{FF2B5EF4-FFF2-40B4-BE49-F238E27FC236}">
              <a16:creationId xmlns:a16="http://schemas.microsoft.com/office/drawing/2014/main" id="{00000000-0008-0000-3100-000003000000}"/>
            </a:ext>
          </a:extLst>
        </xdr:cNvPr>
        <xdr:cNvPicPr preferRelativeResize="0"/>
      </xdr:nvPicPr>
      <xdr:blipFill>
        <a:blip xmlns:r="http://schemas.openxmlformats.org/officeDocument/2006/relationships" r:embed="rId2" cstate="print"/>
        <a:stretch>
          <a:fillRect/>
        </a:stretch>
      </xdr:blipFill>
      <xdr:spPr>
        <a:xfrm>
          <a:off x="18688050" y="3495675"/>
          <a:ext cx="7696200" cy="3981450"/>
        </a:xfrm>
        <a:prstGeom prst="rect">
          <a:avLst/>
        </a:prstGeom>
        <a:noFill/>
      </xdr:spPr>
    </xdr:pic>
    <xdr:clientData fLocksWithSheet="0"/>
  </xdr:oneCellAnchor>
  <xdr:twoCellAnchor>
    <xdr:from>
      <xdr:col>0</xdr:col>
      <xdr:colOff>141921</xdr:colOff>
      <xdr:row>4</xdr:row>
      <xdr:rowOff>74293</xdr:rowOff>
    </xdr:from>
    <xdr:to>
      <xdr:col>11</xdr:col>
      <xdr:colOff>321517</xdr:colOff>
      <xdr:row>36</xdr:row>
      <xdr:rowOff>66674</xdr:rowOff>
    </xdr:to>
    <xdr:graphicFrame macro="">
      <xdr:nvGraphicFramePr>
        <xdr:cNvPr id="4" name="Gráfico 3">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4</xdr:row>
      <xdr:rowOff>19050</xdr:rowOff>
    </xdr:from>
    <xdr:to>
      <xdr:col>7</xdr:col>
      <xdr:colOff>123825</xdr:colOff>
      <xdr:row>28</xdr:row>
      <xdr:rowOff>104775</xdr:rowOff>
    </xdr:to>
    <xdr:graphicFrame macro="">
      <xdr:nvGraphicFramePr>
        <xdr:cNvPr id="2" name="Gráfico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180975</xdr:colOff>
      <xdr:row>4</xdr:row>
      <xdr:rowOff>9525</xdr:rowOff>
    </xdr:from>
    <xdr:to>
      <xdr:col>16</xdr:col>
      <xdr:colOff>301625</xdr:colOff>
      <xdr:row>28</xdr:row>
      <xdr:rowOff>81915</xdr:rowOff>
    </xdr:to>
    <xdr:graphicFrame macro="">
      <xdr:nvGraphicFramePr>
        <xdr:cNvPr id="3" name="Gráfico 2">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447675</xdr:colOff>
      <xdr:row>4</xdr:row>
      <xdr:rowOff>28575</xdr:rowOff>
    </xdr:from>
    <xdr:to>
      <xdr:col>23</xdr:col>
      <xdr:colOff>542925</xdr:colOff>
      <xdr:row>28</xdr:row>
      <xdr:rowOff>95250</xdr:rowOff>
    </xdr:to>
    <xdr:graphicFrame macro="">
      <xdr:nvGraphicFramePr>
        <xdr:cNvPr id="4" name="Gráfico 3">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209550</xdr:colOff>
      <xdr:row>29</xdr:row>
      <xdr:rowOff>44450</xdr:rowOff>
    </xdr:from>
    <xdr:to>
      <xdr:col>26</xdr:col>
      <xdr:colOff>381000</xdr:colOff>
      <xdr:row>57</xdr:row>
      <xdr:rowOff>31116</xdr:rowOff>
    </xdr:to>
    <xdr:graphicFrame macro="">
      <xdr:nvGraphicFramePr>
        <xdr:cNvPr id="5" name="Gráfico 4">
          <a:extLst>
            <a:ext uri="{FF2B5EF4-FFF2-40B4-BE49-F238E27FC236}">
              <a16:creationId xmlns:a16="http://schemas.microsoft.com/office/drawing/2014/main" id="{00000000-0008-0000-3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73026</xdr:colOff>
      <xdr:row>29</xdr:row>
      <xdr:rowOff>12700</xdr:rowOff>
    </xdr:from>
    <xdr:to>
      <xdr:col>13</xdr:col>
      <xdr:colOff>101600</xdr:colOff>
      <xdr:row>57</xdr:row>
      <xdr:rowOff>12700</xdr:rowOff>
    </xdr:to>
    <xdr:graphicFrame macro="">
      <xdr:nvGraphicFramePr>
        <xdr:cNvPr id="6" name="Gráfico 5">
          <a:extLst>
            <a:ext uri="{FF2B5EF4-FFF2-40B4-BE49-F238E27FC236}">
              <a16:creationId xmlns:a16="http://schemas.microsoft.com/office/drawing/2014/main" id="{00000000-0008-0000-3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76200</xdr:colOff>
      <xdr:row>57</xdr:row>
      <xdr:rowOff>76200</xdr:rowOff>
    </xdr:from>
    <xdr:to>
      <xdr:col>7</xdr:col>
      <xdr:colOff>123825</xdr:colOff>
      <xdr:row>83</xdr:row>
      <xdr:rowOff>38100</xdr:rowOff>
    </xdr:to>
    <xdr:graphicFrame macro="">
      <xdr:nvGraphicFramePr>
        <xdr:cNvPr id="7" name="Gráfico 6">
          <a:extLst>
            <a:ext uri="{FF2B5EF4-FFF2-40B4-BE49-F238E27FC236}">
              <a16:creationId xmlns:a16="http://schemas.microsoft.com/office/drawing/2014/main" id="{00000000-0008-0000-3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200025</xdr:colOff>
      <xdr:row>57</xdr:row>
      <xdr:rowOff>85724</xdr:rowOff>
    </xdr:from>
    <xdr:to>
      <xdr:col>14</xdr:col>
      <xdr:colOff>400050</xdr:colOff>
      <xdr:row>83</xdr:row>
      <xdr:rowOff>57149</xdr:rowOff>
    </xdr:to>
    <xdr:graphicFrame macro="">
      <xdr:nvGraphicFramePr>
        <xdr:cNvPr id="8" name="Gráfico 7">
          <a:extLst>
            <a:ext uri="{FF2B5EF4-FFF2-40B4-BE49-F238E27FC236}">
              <a16:creationId xmlns:a16="http://schemas.microsoft.com/office/drawing/2014/main" id="{00000000-0008-0000-3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523875</xdr:colOff>
      <xdr:row>57</xdr:row>
      <xdr:rowOff>104775</xdr:rowOff>
    </xdr:from>
    <xdr:to>
      <xdr:col>25</xdr:col>
      <xdr:colOff>28575</xdr:colOff>
      <xdr:row>83</xdr:row>
      <xdr:rowOff>104775</xdr:rowOff>
    </xdr:to>
    <xdr:graphicFrame macro="">
      <xdr:nvGraphicFramePr>
        <xdr:cNvPr id="9" name="Gráfico 8">
          <a:extLst>
            <a:ext uri="{FF2B5EF4-FFF2-40B4-BE49-F238E27FC236}">
              <a16:creationId xmlns:a16="http://schemas.microsoft.com/office/drawing/2014/main" id="{00000000-0008-0000-3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114299</xdr:colOff>
      <xdr:row>84</xdr:row>
      <xdr:rowOff>0</xdr:rowOff>
    </xdr:from>
    <xdr:to>
      <xdr:col>12</xdr:col>
      <xdr:colOff>447674</xdr:colOff>
      <xdr:row>114</xdr:row>
      <xdr:rowOff>123825</xdr:rowOff>
    </xdr:to>
    <xdr:graphicFrame macro="">
      <xdr:nvGraphicFramePr>
        <xdr:cNvPr id="10" name="Gráfico 9">
          <a:extLst>
            <a:ext uri="{FF2B5EF4-FFF2-40B4-BE49-F238E27FC236}">
              <a16:creationId xmlns:a16="http://schemas.microsoft.com/office/drawing/2014/main" id="{00000000-0008-0000-3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552450</xdr:colOff>
      <xdr:row>84</xdr:row>
      <xdr:rowOff>95249</xdr:rowOff>
    </xdr:from>
    <xdr:to>
      <xdr:col>23</xdr:col>
      <xdr:colOff>38100</xdr:colOff>
      <xdr:row>114</xdr:row>
      <xdr:rowOff>85724</xdr:rowOff>
    </xdr:to>
    <xdr:graphicFrame macro="">
      <xdr:nvGraphicFramePr>
        <xdr:cNvPr id="11" name="Gráfico 10">
          <a:extLst>
            <a:ext uri="{FF2B5EF4-FFF2-40B4-BE49-F238E27FC236}">
              <a16:creationId xmlns:a16="http://schemas.microsoft.com/office/drawing/2014/main" id="{00000000-0008-0000-3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27622</xdr:colOff>
      <xdr:row>3</xdr:row>
      <xdr:rowOff>55562</xdr:rowOff>
    </xdr:from>
    <xdr:to>
      <xdr:col>8</xdr:col>
      <xdr:colOff>200025</xdr:colOff>
      <xdr:row>28</xdr:row>
      <xdr:rowOff>19050</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Amanda Cardoso" id="{85DC4265-90C5-4F40-BAA0-174BE068E8D6}" userId="9bc5c484acadae14" providerId="Windows Live"/>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D33" dT="2020-11-13T19:21:43.84" personId="{85DC4265-90C5-4F40-BAA0-174BE068E8D6}" id="{605859FF-A7CD-4B8E-889B-CECA5040E301}">
    <text>13,2</text>
  </threadedComment>
  <threadedComment ref="D33" dT="2020-11-13T20:18:03.54" personId="{85DC4265-90C5-4F40-BAA0-174BE068E8D6}" id="{0B5DC351-E1A8-46AD-BEF4-8AEEEEAA01AD}" parentId="{605859FF-A7CD-4B8E-889B-CECA5040E301}">
    <text>variação</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8.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9.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9.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90.bin"/></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9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4.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5.bin"/></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7.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80"/>
  <sheetViews>
    <sheetView zoomScaleNormal="100" workbookViewId="0">
      <pane ySplit="1" topLeftCell="A2" activePane="bottomLeft" state="frozen"/>
      <selection pane="bottomLeft" activeCell="D8" sqref="D8"/>
    </sheetView>
  </sheetViews>
  <sheetFormatPr defaultColWidth="9.140625" defaultRowHeight="11.25"/>
  <cols>
    <col min="1" max="1" width="9.140625" style="39" bestFit="1" customWidth="1"/>
    <col min="2" max="2" width="110" style="25" bestFit="1" customWidth="1"/>
    <col min="3" max="3" width="14" style="25" bestFit="1" customWidth="1"/>
    <col min="4" max="16384" width="9.140625" style="25"/>
  </cols>
  <sheetData>
    <row r="1" spans="1:3" ht="14.25" customHeight="1">
      <c r="A1" s="1374" t="s">
        <v>1923</v>
      </c>
      <c r="B1" s="1374"/>
      <c r="C1" s="77" t="s">
        <v>2018</v>
      </c>
    </row>
    <row r="2" spans="1:3">
      <c r="C2" s="1344"/>
    </row>
    <row r="3" spans="1:3">
      <c r="A3" s="39" t="s">
        <v>1575</v>
      </c>
      <c r="B3" s="39" t="s">
        <v>1576</v>
      </c>
      <c r="C3" s="1344"/>
    </row>
    <row r="4" spans="1:3">
      <c r="B4" s="39" t="s">
        <v>1577</v>
      </c>
      <c r="C4" s="1344"/>
    </row>
    <row r="5" spans="1:3">
      <c r="A5" s="39" t="s">
        <v>1578</v>
      </c>
      <c r="B5" s="1330" t="s">
        <v>1579</v>
      </c>
      <c r="C5" s="1373">
        <v>44237</v>
      </c>
    </row>
    <row r="6" spans="1:3">
      <c r="A6" s="39" t="s">
        <v>1580</v>
      </c>
      <c r="B6" s="1330" t="s">
        <v>1581</v>
      </c>
      <c r="C6" s="1373">
        <v>44237</v>
      </c>
    </row>
    <row r="7" spans="1:3">
      <c r="A7" s="39" t="s">
        <v>1582</v>
      </c>
      <c r="B7" s="1330" t="s">
        <v>1583</v>
      </c>
      <c r="C7" s="1373">
        <v>44237</v>
      </c>
    </row>
    <row r="8" spans="1:3">
      <c r="A8" s="39" t="s">
        <v>1584</v>
      </c>
      <c r="B8" s="1330" t="s">
        <v>1585</v>
      </c>
      <c r="C8" s="1373">
        <v>44237</v>
      </c>
    </row>
    <row r="9" spans="1:3">
      <c r="A9" s="39" t="s">
        <v>1586</v>
      </c>
      <c r="B9" s="1330" t="s">
        <v>1587</v>
      </c>
      <c r="C9" s="1344"/>
    </row>
    <row r="10" spans="1:3">
      <c r="A10" s="39" t="s">
        <v>1588</v>
      </c>
      <c r="B10" s="1330" t="s">
        <v>1589</v>
      </c>
      <c r="C10" s="1373">
        <v>44237</v>
      </c>
    </row>
    <row r="11" spans="1:3">
      <c r="A11" s="39" t="s">
        <v>1590</v>
      </c>
      <c r="B11" s="1330" t="s">
        <v>1591</v>
      </c>
      <c r="C11" s="1373">
        <v>44237</v>
      </c>
    </row>
    <row r="12" spans="1:3">
      <c r="B12" s="1328"/>
      <c r="C12" s="1344"/>
    </row>
    <row r="13" spans="1:3">
      <c r="A13" s="39" t="s">
        <v>1592</v>
      </c>
      <c r="B13" s="39" t="s">
        <v>1930</v>
      </c>
      <c r="C13" s="1344"/>
    </row>
    <row r="14" spans="1:3">
      <c r="A14" s="39" t="s">
        <v>1593</v>
      </c>
      <c r="B14" s="1330" t="s">
        <v>1594</v>
      </c>
      <c r="C14" s="1373">
        <v>44237</v>
      </c>
    </row>
    <row r="15" spans="1:3">
      <c r="A15" s="39" t="s">
        <v>1595</v>
      </c>
      <c r="B15" s="1330" t="s">
        <v>1596</v>
      </c>
      <c r="C15" s="1373">
        <v>44237</v>
      </c>
    </row>
    <row r="16" spans="1:3">
      <c r="A16" s="39" t="s">
        <v>1597</v>
      </c>
      <c r="B16" s="1330" t="s">
        <v>1598</v>
      </c>
      <c r="C16" s="1373">
        <v>44237</v>
      </c>
    </row>
    <row r="17" spans="1:3">
      <c r="A17" s="39" t="s">
        <v>1599</v>
      </c>
      <c r="B17" s="1330" t="s">
        <v>1600</v>
      </c>
      <c r="C17" s="1373">
        <v>44237</v>
      </c>
    </row>
    <row r="18" spans="1:3">
      <c r="A18" s="39" t="s">
        <v>1601</v>
      </c>
      <c r="B18" s="1330" t="s">
        <v>1602</v>
      </c>
      <c r="C18" s="1344"/>
    </row>
    <row r="19" spans="1:3">
      <c r="A19" s="39" t="s">
        <v>1603</v>
      </c>
      <c r="B19" s="1330" t="s">
        <v>875</v>
      </c>
      <c r="C19" s="1344"/>
    </row>
    <row r="20" spans="1:3">
      <c r="B20" s="1328"/>
      <c r="C20" s="1344"/>
    </row>
    <row r="21" spans="1:3">
      <c r="A21" s="39" t="s">
        <v>1592</v>
      </c>
      <c r="B21" s="39" t="s">
        <v>1604</v>
      </c>
      <c r="C21" s="1344"/>
    </row>
    <row r="22" spans="1:3">
      <c r="A22" s="39" t="s">
        <v>1605</v>
      </c>
      <c r="B22" s="1330" t="s">
        <v>1606</v>
      </c>
      <c r="C22" s="1373">
        <v>44237</v>
      </c>
    </row>
    <row r="23" spans="1:3">
      <c r="A23" s="39" t="s">
        <v>1607</v>
      </c>
      <c r="B23" s="1330" t="s">
        <v>1608</v>
      </c>
      <c r="C23" s="1373">
        <v>44237</v>
      </c>
    </row>
    <row r="24" spans="1:3">
      <c r="B24" s="1328"/>
      <c r="C24" s="1344"/>
    </row>
    <row r="25" spans="1:3">
      <c r="A25" s="39" t="s">
        <v>1592</v>
      </c>
      <c r="B25" s="39" t="s">
        <v>1609</v>
      </c>
      <c r="C25" s="1344"/>
    </row>
    <row r="26" spans="1:3">
      <c r="A26" s="39" t="s">
        <v>1610</v>
      </c>
      <c r="B26" s="1330" t="s">
        <v>1611</v>
      </c>
      <c r="C26" s="1344"/>
    </row>
    <row r="27" spans="1:3">
      <c r="A27" s="39" t="s">
        <v>1612</v>
      </c>
      <c r="B27" s="1330" t="s">
        <v>1613</v>
      </c>
      <c r="C27" s="1373">
        <v>44237</v>
      </c>
    </row>
    <row r="28" spans="1:3">
      <c r="A28" s="39" t="s">
        <v>1614</v>
      </c>
      <c r="B28" s="1330" t="s">
        <v>1615</v>
      </c>
      <c r="C28" s="1344"/>
    </row>
    <row r="29" spans="1:3">
      <c r="A29" s="39" t="s">
        <v>1616</v>
      </c>
      <c r="B29" s="1330" t="s">
        <v>1617</v>
      </c>
      <c r="C29" s="1344"/>
    </row>
    <row r="30" spans="1:3">
      <c r="A30" s="39" t="s">
        <v>1592</v>
      </c>
      <c r="C30" s="1344"/>
    </row>
    <row r="31" spans="1:3">
      <c r="A31" s="39" t="s">
        <v>1618</v>
      </c>
      <c r="B31" s="39" t="s">
        <v>1619</v>
      </c>
      <c r="C31" s="1344"/>
    </row>
    <row r="32" spans="1:3">
      <c r="A32" s="39" t="s">
        <v>1592</v>
      </c>
      <c r="B32" s="39" t="s">
        <v>1577</v>
      </c>
      <c r="C32" s="1344"/>
    </row>
    <row r="33" spans="1:3">
      <c r="A33" s="39" t="s">
        <v>1620</v>
      </c>
      <c r="B33" s="1330" t="s">
        <v>1577</v>
      </c>
      <c r="C33" s="1373">
        <v>44237</v>
      </c>
    </row>
    <row r="34" spans="1:3">
      <c r="A34" s="39" t="s">
        <v>1621</v>
      </c>
      <c r="B34" s="1330" t="s">
        <v>1622</v>
      </c>
      <c r="C34" s="1373">
        <v>44237</v>
      </c>
    </row>
    <row r="35" spans="1:3">
      <c r="A35" s="39" t="s">
        <v>1623</v>
      </c>
      <c r="B35" s="1330" t="s">
        <v>1624</v>
      </c>
      <c r="C35" s="1373">
        <v>44237</v>
      </c>
    </row>
    <row r="36" spans="1:3">
      <c r="A36" s="39" t="s">
        <v>1625</v>
      </c>
      <c r="B36" s="1330" t="s">
        <v>287</v>
      </c>
      <c r="C36" s="1344"/>
    </row>
    <row r="37" spans="1:3">
      <c r="A37" s="39" t="s">
        <v>1626</v>
      </c>
      <c r="B37" s="1330" t="s">
        <v>1627</v>
      </c>
      <c r="C37" s="1344"/>
    </row>
    <row r="38" spans="1:3">
      <c r="A38" s="39" t="s">
        <v>1628</v>
      </c>
      <c r="B38" s="1330" t="s">
        <v>1629</v>
      </c>
      <c r="C38" s="1373">
        <v>44237</v>
      </c>
    </row>
    <row r="39" spans="1:3">
      <c r="A39" s="39" t="s">
        <v>1630</v>
      </c>
      <c r="B39" s="1331" t="s">
        <v>1631</v>
      </c>
      <c r="C39" s="1344"/>
    </row>
    <row r="40" spans="1:3">
      <c r="A40" s="39" t="s">
        <v>1632</v>
      </c>
      <c r="B40" s="1331" t="s">
        <v>1633</v>
      </c>
      <c r="C40" s="1344"/>
    </row>
    <row r="41" spans="1:3">
      <c r="A41" s="39" t="s">
        <v>1634</v>
      </c>
      <c r="B41" s="1332" t="s">
        <v>1635</v>
      </c>
      <c r="C41" s="1344"/>
    </row>
    <row r="42" spans="1:3">
      <c r="A42" s="39" t="s">
        <v>1636</v>
      </c>
      <c r="B42" s="1332" t="s">
        <v>1637</v>
      </c>
      <c r="C42" s="1344"/>
    </row>
    <row r="43" spans="1:3">
      <c r="A43" s="39" t="s">
        <v>1638</v>
      </c>
      <c r="B43" s="1332" t="s">
        <v>1639</v>
      </c>
      <c r="C43" s="1344"/>
    </row>
    <row r="44" spans="1:3">
      <c r="A44" s="39" t="s">
        <v>1640</v>
      </c>
      <c r="B44" s="1332" t="s">
        <v>1641</v>
      </c>
      <c r="C44" s="1373">
        <v>44237</v>
      </c>
    </row>
    <row r="45" spans="1:3">
      <c r="A45" s="39" t="s">
        <v>1642</v>
      </c>
      <c r="B45" s="1332" t="s">
        <v>1643</v>
      </c>
      <c r="C45" s="1344"/>
    </row>
    <row r="46" spans="1:3">
      <c r="A46" s="39" t="s">
        <v>1644</v>
      </c>
      <c r="B46" s="1332" t="s">
        <v>1645</v>
      </c>
      <c r="C46" s="1344"/>
    </row>
    <row r="47" spans="1:3">
      <c r="A47" s="39" t="s">
        <v>1592</v>
      </c>
      <c r="B47" s="1329"/>
      <c r="C47" s="1344"/>
    </row>
    <row r="48" spans="1:3">
      <c r="A48" s="39" t="s">
        <v>1592</v>
      </c>
      <c r="B48" s="39" t="s">
        <v>1646</v>
      </c>
      <c r="C48" s="1344"/>
    </row>
    <row r="49" spans="1:3">
      <c r="A49" s="39" t="s">
        <v>1647</v>
      </c>
      <c r="B49" s="1330" t="s">
        <v>1648</v>
      </c>
      <c r="C49" s="1344"/>
    </row>
    <row r="50" spans="1:3">
      <c r="A50" s="39" t="s">
        <v>1649</v>
      </c>
      <c r="B50" s="1330" t="s">
        <v>1650</v>
      </c>
      <c r="C50" s="1344"/>
    </row>
    <row r="51" spans="1:3">
      <c r="A51" s="39" t="s">
        <v>1651</v>
      </c>
      <c r="B51" s="1330" t="s">
        <v>1652</v>
      </c>
      <c r="C51" s="1373">
        <v>44237</v>
      </c>
    </row>
    <row r="52" spans="1:3">
      <c r="A52" s="39" t="s">
        <v>1653</v>
      </c>
      <c r="B52" s="1331" t="s">
        <v>1654</v>
      </c>
      <c r="C52" s="1344"/>
    </row>
    <row r="53" spans="1:3">
      <c r="A53" s="39" t="s">
        <v>1655</v>
      </c>
      <c r="B53" s="1331" t="s">
        <v>1656</v>
      </c>
      <c r="C53" s="1344"/>
    </row>
    <row r="54" spans="1:3">
      <c r="A54" s="39" t="s">
        <v>1657</v>
      </c>
      <c r="B54" s="1331" t="s">
        <v>1658</v>
      </c>
      <c r="C54" s="1373">
        <v>44237</v>
      </c>
    </row>
    <row r="55" spans="1:3">
      <c r="A55" s="39" t="s">
        <v>1659</v>
      </c>
      <c r="B55" s="1331" t="s">
        <v>1660</v>
      </c>
      <c r="C55" s="1344"/>
    </row>
    <row r="56" spans="1:3">
      <c r="A56" s="39" t="s">
        <v>1661</v>
      </c>
      <c r="B56" s="1331" t="s">
        <v>1662</v>
      </c>
      <c r="C56" s="1344"/>
    </row>
    <row r="57" spans="1:3">
      <c r="A57" s="39" t="s">
        <v>1663</v>
      </c>
      <c r="B57" s="1330" t="s">
        <v>1664</v>
      </c>
      <c r="C57" s="1344"/>
    </row>
    <row r="58" spans="1:3">
      <c r="A58" s="39" t="s">
        <v>1665</v>
      </c>
      <c r="B58" s="1330" t="s">
        <v>1666</v>
      </c>
      <c r="C58" s="1373">
        <v>44237</v>
      </c>
    </row>
    <row r="59" spans="1:3">
      <c r="A59" s="39" t="s">
        <v>1667</v>
      </c>
      <c r="B59" s="1330" t="s">
        <v>1668</v>
      </c>
      <c r="C59" s="1373">
        <v>44237</v>
      </c>
    </row>
    <row r="60" spans="1:3">
      <c r="A60" s="39" t="s">
        <v>1669</v>
      </c>
      <c r="B60" s="1332" t="s">
        <v>1670</v>
      </c>
      <c r="C60" s="1344"/>
    </row>
    <row r="61" spans="1:3">
      <c r="A61" s="39" t="s">
        <v>1671</v>
      </c>
      <c r="B61" s="1331" t="s">
        <v>1672</v>
      </c>
      <c r="C61" s="1344"/>
    </row>
    <row r="62" spans="1:3">
      <c r="A62" s="39" t="s">
        <v>1673</v>
      </c>
      <c r="B62" s="1332" t="s">
        <v>1674</v>
      </c>
      <c r="C62" s="1344"/>
    </row>
    <row r="63" spans="1:3">
      <c r="A63" s="39" t="s">
        <v>1675</v>
      </c>
      <c r="B63" s="1332" t="s">
        <v>1676</v>
      </c>
      <c r="C63" s="1344"/>
    </row>
    <row r="64" spans="1:3">
      <c r="A64" s="39" t="s">
        <v>1677</v>
      </c>
      <c r="B64" s="1332" t="s">
        <v>1678</v>
      </c>
      <c r="C64" s="1373">
        <v>44237</v>
      </c>
    </row>
    <row r="65" spans="1:3">
      <c r="A65" s="39" t="s">
        <v>1679</v>
      </c>
      <c r="B65" s="1332" t="s">
        <v>1680</v>
      </c>
      <c r="C65" s="1344"/>
    </row>
    <row r="66" spans="1:3">
      <c r="A66" s="39" t="s">
        <v>1681</v>
      </c>
      <c r="B66" s="1332" t="s">
        <v>1682</v>
      </c>
      <c r="C66" s="1344"/>
    </row>
    <row r="67" spans="1:3">
      <c r="A67" s="39" t="s">
        <v>1683</v>
      </c>
      <c r="B67" s="1332" t="s">
        <v>1684</v>
      </c>
      <c r="C67" s="1344"/>
    </row>
    <row r="68" spans="1:3">
      <c r="B68" s="1328"/>
      <c r="C68" s="1344"/>
    </row>
    <row r="69" spans="1:3">
      <c r="A69" s="39" t="s">
        <v>1592</v>
      </c>
      <c r="B69" s="39" t="s">
        <v>1685</v>
      </c>
      <c r="C69" s="1344"/>
    </row>
    <row r="70" spans="1:3">
      <c r="A70" s="39" t="s">
        <v>1686</v>
      </c>
      <c r="B70" s="1330" t="s">
        <v>1687</v>
      </c>
      <c r="C70" s="1373">
        <v>44237</v>
      </c>
    </row>
    <row r="71" spans="1:3">
      <c r="B71" s="1328"/>
      <c r="C71" s="1344"/>
    </row>
    <row r="72" spans="1:3">
      <c r="A72" s="39" t="s">
        <v>1592</v>
      </c>
      <c r="B72" s="39" t="s">
        <v>1688</v>
      </c>
      <c r="C72" s="1344"/>
    </row>
    <row r="73" spans="1:3">
      <c r="A73" s="39" t="s">
        <v>1689</v>
      </c>
      <c r="B73" s="1330" t="s">
        <v>152</v>
      </c>
      <c r="C73" s="1373">
        <v>44237</v>
      </c>
    </row>
    <row r="74" spans="1:3">
      <c r="A74" s="39" t="s">
        <v>1690</v>
      </c>
      <c r="B74" s="1330" t="s">
        <v>1691</v>
      </c>
      <c r="C74" s="1344"/>
    </row>
    <row r="75" spans="1:3">
      <c r="A75" s="39" t="s">
        <v>1692</v>
      </c>
      <c r="B75" s="1330" t="s">
        <v>409</v>
      </c>
      <c r="C75" s="1344"/>
    </row>
    <row r="76" spans="1:3">
      <c r="B76" s="1328"/>
      <c r="C76" s="1344"/>
    </row>
    <row r="77" spans="1:3">
      <c r="A77" s="39" t="s">
        <v>1592</v>
      </c>
      <c r="B77" s="39" t="s">
        <v>1039</v>
      </c>
      <c r="C77" s="1344"/>
    </row>
    <row r="78" spans="1:3">
      <c r="A78" s="39" t="s">
        <v>1693</v>
      </c>
      <c r="B78" s="1330" t="s">
        <v>413</v>
      </c>
      <c r="C78" s="1373">
        <v>44237</v>
      </c>
    </row>
    <row r="79" spans="1:3">
      <c r="A79" s="39" t="s">
        <v>1694</v>
      </c>
      <c r="B79" s="1330" t="s">
        <v>1695</v>
      </c>
      <c r="C79" s="1373">
        <v>44237</v>
      </c>
    </row>
    <row r="80" spans="1:3">
      <c r="A80" s="39" t="s">
        <v>1696</v>
      </c>
      <c r="B80" s="1330" t="s">
        <v>1697</v>
      </c>
      <c r="C80" s="1344"/>
    </row>
    <row r="81" spans="1:3">
      <c r="A81" s="39" t="s">
        <v>1698</v>
      </c>
      <c r="B81" s="1332" t="s">
        <v>1699</v>
      </c>
      <c r="C81" s="1344"/>
    </row>
    <row r="82" spans="1:3">
      <c r="A82" s="39" t="s">
        <v>1700</v>
      </c>
      <c r="B82" s="1332" t="s">
        <v>1701</v>
      </c>
      <c r="C82" s="1344"/>
    </row>
    <row r="83" spans="1:3">
      <c r="B83" s="1328"/>
      <c r="C83" s="1344"/>
    </row>
    <row r="84" spans="1:3">
      <c r="A84" s="39" t="s">
        <v>1592</v>
      </c>
      <c r="B84" s="39" t="s">
        <v>1702</v>
      </c>
      <c r="C84" s="1344"/>
    </row>
    <row r="85" spans="1:3">
      <c r="A85" s="39" t="s">
        <v>1703</v>
      </c>
      <c r="B85" s="1330" t="s">
        <v>441</v>
      </c>
      <c r="C85" s="1373">
        <v>44237</v>
      </c>
    </row>
    <row r="86" spans="1:3">
      <c r="A86" s="39" t="s">
        <v>1704</v>
      </c>
      <c r="B86" s="1330" t="s">
        <v>457</v>
      </c>
      <c r="C86" s="1373">
        <v>44237</v>
      </c>
    </row>
    <row r="87" spans="1:3">
      <c r="A87" s="39" t="s">
        <v>1705</v>
      </c>
      <c r="B87" s="1330" t="s">
        <v>459</v>
      </c>
      <c r="C87" s="1373">
        <v>44237</v>
      </c>
    </row>
    <row r="88" spans="1:3">
      <c r="B88" s="1328"/>
      <c r="C88" s="1344"/>
    </row>
    <row r="89" spans="1:3">
      <c r="A89" s="39" t="s">
        <v>1706</v>
      </c>
      <c r="B89" s="39" t="s">
        <v>1930</v>
      </c>
      <c r="C89" s="1345"/>
    </row>
    <row r="90" spans="1:3">
      <c r="A90" s="39" t="s">
        <v>1707</v>
      </c>
      <c r="B90" s="1330" t="s">
        <v>1708</v>
      </c>
      <c r="C90" s="1345"/>
    </row>
    <row r="91" spans="1:3">
      <c r="A91" s="39" t="s">
        <v>1709</v>
      </c>
      <c r="B91" s="1330" t="s">
        <v>1710</v>
      </c>
      <c r="C91" s="1345"/>
    </row>
    <row r="92" spans="1:3">
      <c r="A92" s="39" t="s">
        <v>1711</v>
      </c>
      <c r="B92" s="1330" t="s">
        <v>1712</v>
      </c>
      <c r="C92" s="1343"/>
    </row>
    <row r="93" spans="1:3">
      <c r="A93" s="39" t="s">
        <v>1713</v>
      </c>
      <c r="B93" s="1331" t="s">
        <v>1714</v>
      </c>
      <c r="C93" s="1343"/>
    </row>
    <row r="94" spans="1:3">
      <c r="A94" s="39" t="s">
        <v>1715</v>
      </c>
      <c r="B94" s="1331" t="s">
        <v>1716</v>
      </c>
      <c r="C94" s="1343"/>
    </row>
    <row r="95" spans="1:3">
      <c r="A95" s="39" t="s">
        <v>1717</v>
      </c>
      <c r="B95" s="1331" t="s">
        <v>1718</v>
      </c>
      <c r="C95" s="1343"/>
    </row>
    <row r="96" spans="1:3">
      <c r="A96" s="39" t="s">
        <v>1719</v>
      </c>
      <c r="B96" s="1331" t="s">
        <v>1720</v>
      </c>
      <c r="C96" s="1343"/>
    </row>
    <row r="97" spans="1:3">
      <c r="A97" s="39" t="s">
        <v>1721</v>
      </c>
      <c r="B97" s="1331" t="s">
        <v>1722</v>
      </c>
      <c r="C97" s="1343"/>
    </row>
    <row r="98" spans="1:3">
      <c r="A98" s="39" t="s">
        <v>1723</v>
      </c>
      <c r="B98" s="1331" t="s">
        <v>1724</v>
      </c>
      <c r="C98" s="1343"/>
    </row>
    <row r="99" spans="1:3">
      <c r="A99" s="39" t="s">
        <v>1725</v>
      </c>
      <c r="B99" s="1330" t="s">
        <v>641</v>
      </c>
      <c r="C99" s="1373">
        <v>44237</v>
      </c>
    </row>
    <row r="100" spans="1:3">
      <c r="A100" s="39" t="s">
        <v>1726</v>
      </c>
      <c r="B100" s="1330" t="s">
        <v>529</v>
      </c>
      <c r="C100" s="1345"/>
    </row>
    <row r="101" spans="1:3">
      <c r="A101" s="39" t="s">
        <v>1727</v>
      </c>
      <c r="B101" s="1330" t="s">
        <v>523</v>
      </c>
      <c r="C101" s="1373">
        <v>44237</v>
      </c>
    </row>
    <row r="102" spans="1:3">
      <c r="A102" s="39" t="s">
        <v>1728</v>
      </c>
      <c r="B102" s="1330" t="s">
        <v>1729</v>
      </c>
      <c r="C102" s="1373">
        <v>44237</v>
      </c>
    </row>
    <row r="103" spans="1:3">
      <c r="A103" s="39" t="s">
        <v>1730</v>
      </c>
      <c r="B103" s="1330" t="s">
        <v>536</v>
      </c>
      <c r="C103" s="1345"/>
    </row>
    <row r="104" spans="1:3">
      <c r="A104" s="39" t="s">
        <v>1731</v>
      </c>
      <c r="B104" s="1330" t="s">
        <v>1732</v>
      </c>
      <c r="C104" s="1373">
        <v>44237</v>
      </c>
    </row>
    <row r="105" spans="1:3">
      <c r="A105" s="39" t="s">
        <v>1733</v>
      </c>
      <c r="B105" s="1330" t="s">
        <v>1734</v>
      </c>
      <c r="C105" s="1373">
        <v>44237</v>
      </c>
    </row>
    <row r="106" spans="1:3">
      <c r="A106" s="39" t="s">
        <v>1735</v>
      </c>
      <c r="B106" s="1332" t="s">
        <v>1736</v>
      </c>
      <c r="C106" s="1343"/>
    </row>
    <row r="107" spans="1:3">
      <c r="A107" s="39" t="s">
        <v>1737</v>
      </c>
      <c r="B107" s="1332" t="s">
        <v>1738</v>
      </c>
      <c r="C107" s="1373">
        <v>44237</v>
      </c>
    </row>
    <row r="108" spans="1:3">
      <c r="A108" s="39" t="s">
        <v>1739</v>
      </c>
      <c r="B108" s="1332" t="s">
        <v>1740</v>
      </c>
      <c r="C108" s="1343"/>
    </row>
    <row r="109" spans="1:3">
      <c r="A109" s="39" t="s">
        <v>1741</v>
      </c>
      <c r="B109" s="1332" t="s">
        <v>1744</v>
      </c>
      <c r="C109" s="1373">
        <v>44237</v>
      </c>
    </row>
    <row r="110" spans="1:3">
      <c r="A110" s="39" t="s">
        <v>1743</v>
      </c>
      <c r="B110" s="1332" t="s">
        <v>1742</v>
      </c>
      <c r="C110" s="1373">
        <v>44237</v>
      </c>
    </row>
    <row r="111" spans="1:3">
      <c r="A111" s="39" t="s">
        <v>1745</v>
      </c>
      <c r="B111" s="1332" t="s">
        <v>1746</v>
      </c>
      <c r="C111" s="1343"/>
    </row>
    <row r="112" spans="1:3">
      <c r="A112" s="39" t="s">
        <v>1747</v>
      </c>
      <c r="B112" s="1332" t="s">
        <v>1748</v>
      </c>
      <c r="C112" s="1343"/>
    </row>
    <row r="113" spans="1:3">
      <c r="A113" s="39" t="s">
        <v>1749</v>
      </c>
      <c r="B113" s="1332" t="s">
        <v>1751</v>
      </c>
      <c r="C113" s="1343"/>
    </row>
    <row r="114" spans="1:3">
      <c r="A114" s="39" t="s">
        <v>1750</v>
      </c>
      <c r="B114" s="1332" t="s">
        <v>1963</v>
      </c>
      <c r="C114" s="1343"/>
    </row>
    <row r="115" spans="1:3">
      <c r="A115" s="39" t="s">
        <v>1752</v>
      </c>
      <c r="B115" s="1332" t="s">
        <v>1753</v>
      </c>
      <c r="C115" s="1343"/>
    </row>
    <row r="116" spans="1:3">
      <c r="B116" s="1328"/>
      <c r="C116" s="1343"/>
    </row>
    <row r="117" spans="1:3">
      <c r="A117" s="39" t="s">
        <v>1754</v>
      </c>
      <c r="B117" s="39" t="s">
        <v>1755</v>
      </c>
      <c r="C117" s="1343"/>
    </row>
    <row r="118" spans="1:3">
      <c r="A118" s="39" t="s">
        <v>1756</v>
      </c>
      <c r="B118" s="1330" t="s">
        <v>1757</v>
      </c>
      <c r="C118" s="1343"/>
    </row>
    <row r="119" spans="1:3">
      <c r="A119" s="39" t="s">
        <v>1758</v>
      </c>
      <c r="B119" s="1330" t="s">
        <v>604</v>
      </c>
      <c r="C119" s="1343"/>
    </row>
    <row r="120" spans="1:3">
      <c r="A120" s="39" t="s">
        <v>1759</v>
      </c>
      <c r="B120" s="1330" t="s">
        <v>618</v>
      </c>
      <c r="C120" s="1343"/>
    </row>
    <row r="121" spans="1:3">
      <c r="A121" s="39" t="s">
        <v>1760</v>
      </c>
      <c r="B121" s="1330" t="s">
        <v>1761</v>
      </c>
      <c r="C121" s="1343"/>
    </row>
    <row r="122" spans="1:3">
      <c r="A122" s="39" t="s">
        <v>1762</v>
      </c>
      <c r="B122" s="1330" t="s">
        <v>1763</v>
      </c>
      <c r="C122" s="1343"/>
    </row>
    <row r="123" spans="1:3">
      <c r="A123" s="39" t="s">
        <v>1764</v>
      </c>
      <c r="B123" s="1330" t="s">
        <v>636</v>
      </c>
      <c r="C123" s="1343"/>
    </row>
    <row r="124" spans="1:3">
      <c r="A124" s="39" t="s">
        <v>1765</v>
      </c>
      <c r="B124" s="1330" t="s">
        <v>1766</v>
      </c>
      <c r="C124" s="1373">
        <v>44237</v>
      </c>
    </row>
    <row r="125" spans="1:3">
      <c r="A125" s="39" t="s">
        <v>1767</v>
      </c>
      <c r="B125" s="1330" t="s">
        <v>1768</v>
      </c>
      <c r="C125" s="1373">
        <v>44237</v>
      </c>
    </row>
    <row r="126" spans="1:3">
      <c r="A126" s="39" t="s">
        <v>1769</v>
      </c>
      <c r="B126" s="1330" t="s">
        <v>152</v>
      </c>
      <c r="C126" s="1373">
        <v>44237</v>
      </c>
    </row>
    <row r="127" spans="1:3">
      <c r="A127" s="39" t="s">
        <v>1770</v>
      </c>
      <c r="B127" s="1330" t="s">
        <v>653</v>
      </c>
      <c r="C127" s="1343"/>
    </row>
    <row r="128" spans="1:3">
      <c r="A128" s="39" t="s">
        <v>1771</v>
      </c>
      <c r="B128" s="1330" t="s">
        <v>409</v>
      </c>
      <c r="C128" s="1343"/>
    </row>
    <row r="129" spans="1:3">
      <c r="A129" s="39" t="s">
        <v>1592</v>
      </c>
      <c r="C129" s="1343"/>
    </row>
    <row r="130" spans="1:3">
      <c r="A130" s="39" t="s">
        <v>1772</v>
      </c>
      <c r="B130" s="39" t="s">
        <v>1773</v>
      </c>
      <c r="C130" s="1343"/>
    </row>
    <row r="131" spans="1:3">
      <c r="A131" s="39" t="s">
        <v>1774</v>
      </c>
      <c r="B131" s="1330" t="s">
        <v>1937</v>
      </c>
      <c r="C131" s="1343"/>
    </row>
    <row r="132" spans="1:3">
      <c r="A132" s="39" t="s">
        <v>1775</v>
      </c>
      <c r="B132" s="1330" t="s">
        <v>1550</v>
      </c>
      <c r="C132" s="1343"/>
    </row>
    <row r="133" spans="1:3">
      <c r="A133" s="39" t="s">
        <v>1776</v>
      </c>
      <c r="B133" s="1330" t="s">
        <v>863</v>
      </c>
      <c r="C133" s="1343"/>
    </row>
    <row r="134" spans="1:3">
      <c r="A134" s="39" t="s">
        <v>1777</v>
      </c>
      <c r="B134" s="1330" t="s">
        <v>871</v>
      </c>
      <c r="C134" s="1343"/>
    </row>
    <row r="135" spans="1:3">
      <c r="A135" s="39" t="s">
        <v>1778</v>
      </c>
      <c r="B135" s="1330" t="s">
        <v>1779</v>
      </c>
      <c r="C135" s="1343"/>
    </row>
    <row r="136" spans="1:3">
      <c r="A136" s="39" t="s">
        <v>1780</v>
      </c>
      <c r="B136" s="1330" t="s">
        <v>1781</v>
      </c>
      <c r="C136" s="1343"/>
    </row>
    <row r="137" spans="1:3">
      <c r="A137" s="39" t="s">
        <v>1782</v>
      </c>
      <c r="B137" s="1330" t="s">
        <v>741</v>
      </c>
      <c r="C137" s="1343"/>
    </row>
    <row r="138" spans="1:3">
      <c r="A138" s="39" t="s">
        <v>1783</v>
      </c>
      <c r="B138" s="1330" t="s">
        <v>745</v>
      </c>
      <c r="C138" s="1343"/>
    </row>
    <row r="139" spans="1:3">
      <c r="A139" s="39" t="s">
        <v>1784</v>
      </c>
      <c r="B139" s="1330" t="s">
        <v>750</v>
      </c>
      <c r="C139" s="1343"/>
    </row>
    <row r="140" spans="1:3">
      <c r="A140" s="39" t="s">
        <v>1785</v>
      </c>
      <c r="B140" s="1330" t="s">
        <v>752</v>
      </c>
      <c r="C140" s="1343"/>
    </row>
    <row r="141" spans="1:3">
      <c r="A141" s="39" t="s">
        <v>1786</v>
      </c>
      <c r="B141" s="1330" t="s">
        <v>763</v>
      </c>
      <c r="C141" s="1343"/>
    </row>
    <row r="142" spans="1:3">
      <c r="A142" s="39" t="s">
        <v>1787</v>
      </c>
      <c r="B142" s="1330" t="s">
        <v>768</v>
      </c>
      <c r="C142" s="1343"/>
    </row>
    <row r="143" spans="1:3">
      <c r="A143" s="39" t="s">
        <v>1788</v>
      </c>
      <c r="B143" s="1330" t="s">
        <v>772</v>
      </c>
      <c r="C143" s="1343"/>
    </row>
    <row r="144" spans="1:3">
      <c r="A144" s="39" t="s">
        <v>1789</v>
      </c>
      <c r="B144" s="1330" t="s">
        <v>774</v>
      </c>
      <c r="C144" s="1343"/>
    </row>
    <row r="145" spans="1:3">
      <c r="A145" s="39" t="s">
        <v>1790</v>
      </c>
      <c r="B145" s="1330" t="s">
        <v>780</v>
      </c>
      <c r="C145" s="1343"/>
    </row>
    <row r="146" spans="1:3">
      <c r="A146" s="39" t="s">
        <v>1791</v>
      </c>
      <c r="B146" s="1330" t="s">
        <v>833</v>
      </c>
      <c r="C146" s="1343"/>
    </row>
    <row r="147" spans="1:3">
      <c r="A147" s="39" t="s">
        <v>1792</v>
      </c>
      <c r="B147" s="1330" t="s">
        <v>1793</v>
      </c>
      <c r="C147" s="1343"/>
    </row>
    <row r="148" spans="1:3">
      <c r="A148" s="39" t="s">
        <v>1794</v>
      </c>
      <c r="B148" s="1330" t="s">
        <v>1795</v>
      </c>
      <c r="C148" s="1343"/>
    </row>
    <row r="149" spans="1:3">
      <c r="A149" s="39" t="s">
        <v>1592</v>
      </c>
      <c r="C149" s="1343"/>
    </row>
    <row r="150" spans="1:3">
      <c r="A150" s="39" t="s">
        <v>1796</v>
      </c>
      <c r="B150" s="39" t="s">
        <v>1797</v>
      </c>
      <c r="C150" s="1343"/>
    </row>
    <row r="151" spans="1:3">
      <c r="A151" s="39" t="s">
        <v>1798</v>
      </c>
      <c r="B151" s="1330" t="s">
        <v>895</v>
      </c>
      <c r="C151" s="1343"/>
    </row>
    <row r="152" spans="1:3">
      <c r="A152" s="39" t="s">
        <v>1799</v>
      </c>
      <c r="B152" s="1330" t="s">
        <v>1800</v>
      </c>
      <c r="C152" s="1343"/>
    </row>
    <row r="153" spans="1:3">
      <c r="A153" s="39" t="s">
        <v>1801</v>
      </c>
      <c r="B153" s="1330" t="s">
        <v>919</v>
      </c>
      <c r="C153" s="1343"/>
    </row>
    <row r="154" spans="1:3">
      <c r="A154" s="39" t="s">
        <v>1802</v>
      </c>
      <c r="B154" s="1330" t="s">
        <v>919</v>
      </c>
      <c r="C154" s="1343"/>
    </row>
    <row r="155" spans="1:3">
      <c r="A155" s="39" t="s">
        <v>1803</v>
      </c>
      <c r="B155" s="1330" t="s">
        <v>923</v>
      </c>
      <c r="C155" s="1343"/>
    </row>
    <row r="156" spans="1:3">
      <c r="A156" s="39" t="s">
        <v>1804</v>
      </c>
      <c r="B156" s="1330" t="s">
        <v>926</v>
      </c>
      <c r="C156" s="1343"/>
    </row>
    <row r="157" spans="1:3">
      <c r="A157" s="39" t="s">
        <v>1805</v>
      </c>
      <c r="B157" s="1330" t="s">
        <v>937</v>
      </c>
      <c r="C157" s="1343"/>
    </row>
    <row r="158" spans="1:3">
      <c r="A158" s="39" t="s">
        <v>1806</v>
      </c>
      <c r="B158" s="1330" t="s">
        <v>1807</v>
      </c>
      <c r="C158" s="1343"/>
    </row>
    <row r="159" spans="1:3">
      <c r="A159" s="39" t="s">
        <v>1808</v>
      </c>
      <c r="B159" s="1330" t="s">
        <v>1809</v>
      </c>
      <c r="C159" s="1343"/>
    </row>
    <row r="160" spans="1:3">
      <c r="A160" s="39" t="s">
        <v>1810</v>
      </c>
      <c r="B160" s="1330" t="s">
        <v>1809</v>
      </c>
      <c r="C160" s="1343"/>
    </row>
    <row r="161" spans="1:3">
      <c r="A161" s="39" t="s">
        <v>1811</v>
      </c>
      <c r="B161" s="1330" t="s">
        <v>1812</v>
      </c>
      <c r="C161" s="1343"/>
    </row>
    <row r="162" spans="1:3">
      <c r="A162" s="39" t="s">
        <v>1813</v>
      </c>
      <c r="B162" s="1330" t="s">
        <v>974</v>
      </c>
      <c r="C162" s="1343"/>
    </row>
    <row r="163" spans="1:3">
      <c r="A163" s="39" t="s">
        <v>1814</v>
      </c>
      <c r="B163" s="1333" t="s">
        <v>1815</v>
      </c>
      <c r="C163" s="1343"/>
    </row>
    <row r="164" spans="1:3">
      <c r="A164" s="39" t="s">
        <v>1816</v>
      </c>
      <c r="B164" s="1330" t="s">
        <v>978</v>
      </c>
      <c r="C164" s="1343"/>
    </row>
    <row r="165" spans="1:3">
      <c r="A165" s="39" t="s">
        <v>1817</v>
      </c>
      <c r="B165" s="1330" t="s">
        <v>994</v>
      </c>
      <c r="C165" s="1343"/>
    </row>
    <row r="166" spans="1:3">
      <c r="A166" s="39" t="s">
        <v>1592</v>
      </c>
      <c r="C166" s="1343"/>
    </row>
    <row r="167" spans="1:3">
      <c r="A167" s="39" t="s">
        <v>1818</v>
      </c>
      <c r="B167" s="39" t="s">
        <v>1819</v>
      </c>
      <c r="C167" s="1343"/>
    </row>
    <row r="168" spans="1:3">
      <c r="A168" s="39" t="s">
        <v>1820</v>
      </c>
      <c r="B168" s="1330" t="s">
        <v>1071</v>
      </c>
      <c r="C168" s="1343"/>
    </row>
    <row r="169" spans="1:3">
      <c r="A169" s="39" t="s">
        <v>1922</v>
      </c>
      <c r="B169" s="1330" t="s">
        <v>1132</v>
      </c>
      <c r="C169" s="1343"/>
    </row>
    <row r="170" spans="1:3">
      <c r="A170" s="39" t="s">
        <v>1821</v>
      </c>
      <c r="B170" s="1330" t="s">
        <v>1087</v>
      </c>
      <c r="C170" s="1343"/>
    </row>
    <row r="171" spans="1:3">
      <c r="A171" s="39" t="s">
        <v>1822</v>
      </c>
      <c r="B171" s="1333" t="s">
        <v>1823</v>
      </c>
      <c r="C171" s="1343"/>
    </row>
    <row r="172" spans="1:3">
      <c r="A172" s="39" t="s">
        <v>1824</v>
      </c>
      <c r="B172" s="1330" t="s">
        <v>1825</v>
      </c>
      <c r="C172" s="1343"/>
    </row>
    <row r="173" spans="1:3">
      <c r="A173" s="39" t="s">
        <v>1826</v>
      </c>
      <c r="B173" s="1330" t="s">
        <v>1827</v>
      </c>
      <c r="C173" s="1343"/>
    </row>
    <row r="174" spans="1:3">
      <c r="A174" s="39" t="s">
        <v>1828</v>
      </c>
      <c r="B174" s="1330" t="s">
        <v>1829</v>
      </c>
      <c r="C174" s="1343"/>
    </row>
    <row r="175" spans="1:3">
      <c r="A175" s="39" t="s">
        <v>1830</v>
      </c>
      <c r="B175" s="1330" t="s">
        <v>1128</v>
      </c>
      <c r="C175" s="1343"/>
    </row>
    <row r="176" spans="1:3">
      <c r="A176" s="39" t="s">
        <v>1831</v>
      </c>
      <c r="B176" s="1330" t="s">
        <v>1832</v>
      </c>
      <c r="C176" s="1343"/>
    </row>
    <row r="177" spans="1:3">
      <c r="A177" s="39" t="s">
        <v>1833</v>
      </c>
      <c r="B177" s="1330" t="s">
        <v>1110</v>
      </c>
      <c r="C177" s="1343"/>
    </row>
    <row r="178" spans="1:3">
      <c r="A178" s="39" t="s">
        <v>1834</v>
      </c>
      <c r="B178" s="1330" t="s">
        <v>1935</v>
      </c>
      <c r="C178" s="1343"/>
    </row>
    <row r="179" spans="1:3">
      <c r="A179" s="39" t="s">
        <v>1835</v>
      </c>
      <c r="B179" s="1330" t="s">
        <v>1120</v>
      </c>
      <c r="C179" s="1343"/>
    </row>
    <row r="180" spans="1:3">
      <c r="A180" s="39" t="s">
        <v>1836</v>
      </c>
      <c r="B180" s="1330" t="s">
        <v>1120</v>
      </c>
      <c r="C180" s="1343"/>
    </row>
    <row r="181" spans="1:3">
      <c r="A181" s="39" t="s">
        <v>1837</v>
      </c>
      <c r="B181" s="1330" t="s">
        <v>1134</v>
      </c>
      <c r="C181" s="1343"/>
    </row>
    <row r="182" spans="1:3">
      <c r="A182" s="39" t="s">
        <v>1838</v>
      </c>
      <c r="B182" s="1330" t="s">
        <v>1144</v>
      </c>
      <c r="C182" s="1343"/>
    </row>
    <row r="183" spans="1:3">
      <c r="A183" s="39" t="s">
        <v>1839</v>
      </c>
      <c r="B183" s="1330" t="s">
        <v>1146</v>
      </c>
      <c r="C183" s="1343"/>
    </row>
    <row r="184" spans="1:3">
      <c r="A184" s="39" t="s">
        <v>1592</v>
      </c>
      <c r="C184" s="1343"/>
    </row>
    <row r="185" spans="1:3">
      <c r="A185" s="39" t="s">
        <v>1840</v>
      </c>
      <c r="B185" s="39" t="s">
        <v>1841</v>
      </c>
      <c r="C185" s="1343"/>
    </row>
    <row r="186" spans="1:3">
      <c r="A186" s="39" t="s">
        <v>1842</v>
      </c>
      <c r="B186" s="1330" t="s">
        <v>1258</v>
      </c>
      <c r="C186" s="1343"/>
    </row>
    <row r="187" spans="1:3">
      <c r="A187" s="39" t="s">
        <v>1843</v>
      </c>
      <c r="B187" s="1332" t="s">
        <v>1844</v>
      </c>
      <c r="C187" s="1343"/>
    </row>
    <row r="188" spans="1:3">
      <c r="A188" s="39" t="s">
        <v>1845</v>
      </c>
      <c r="B188" s="1332" t="s">
        <v>1155</v>
      </c>
      <c r="C188" s="1343"/>
    </row>
    <row r="189" spans="1:3">
      <c r="A189" s="39" t="s">
        <v>1846</v>
      </c>
      <c r="B189" s="1332" t="s">
        <v>1847</v>
      </c>
      <c r="C189" s="1343"/>
    </row>
    <row r="190" spans="1:3">
      <c r="A190" s="39" t="s">
        <v>1852</v>
      </c>
      <c r="B190" s="1332" t="s">
        <v>1259</v>
      </c>
      <c r="C190" s="1343"/>
    </row>
    <row r="191" spans="1:3">
      <c r="A191" s="39" t="s">
        <v>1848</v>
      </c>
      <c r="B191" s="1332" t="s">
        <v>1849</v>
      </c>
      <c r="C191" s="1343"/>
    </row>
    <row r="192" spans="1:3">
      <c r="A192" s="39" t="s">
        <v>1850</v>
      </c>
      <c r="B192" s="1332" t="s">
        <v>1851</v>
      </c>
      <c r="C192" s="1343"/>
    </row>
    <row r="193" spans="1:3">
      <c r="A193" s="39" t="s">
        <v>1853</v>
      </c>
      <c r="B193" s="1332" t="s">
        <v>1264</v>
      </c>
      <c r="C193" s="1343"/>
    </row>
    <row r="194" spans="1:3">
      <c r="A194" s="39" t="s">
        <v>1854</v>
      </c>
      <c r="B194" s="1330" t="s">
        <v>1290</v>
      </c>
      <c r="C194" s="1343"/>
    </row>
    <row r="195" spans="1:3">
      <c r="A195" s="39" t="s">
        <v>1859</v>
      </c>
      <c r="B195" s="1330" t="s">
        <v>1155</v>
      </c>
      <c r="C195" s="1343"/>
    </row>
    <row r="196" spans="1:3">
      <c r="A196" s="39" t="s">
        <v>1860</v>
      </c>
      <c r="B196" s="1330" t="s">
        <v>1248</v>
      </c>
      <c r="C196" s="1343"/>
    </row>
    <row r="197" spans="1:3">
      <c r="A197" s="39" t="s">
        <v>1861</v>
      </c>
      <c r="B197" s="1330" t="s">
        <v>1166</v>
      </c>
      <c r="C197" s="1343"/>
    </row>
    <row r="198" spans="1:3">
      <c r="A198" s="39" t="s">
        <v>1862</v>
      </c>
      <c r="B198" s="1330" t="s">
        <v>1172</v>
      </c>
      <c r="C198" s="1343"/>
    </row>
    <row r="199" spans="1:3">
      <c r="A199" s="39" t="s">
        <v>1863</v>
      </c>
      <c r="B199" s="1330" t="s">
        <v>1181</v>
      </c>
      <c r="C199" s="1345"/>
    </row>
    <row r="200" spans="1:3">
      <c r="A200" s="39" t="s">
        <v>1864</v>
      </c>
      <c r="B200" s="1330" t="s">
        <v>1192</v>
      </c>
      <c r="C200" s="1345"/>
    </row>
    <row r="201" spans="1:3">
      <c r="A201" s="39" t="s">
        <v>1865</v>
      </c>
      <c r="B201" s="1330" t="s">
        <v>1200</v>
      </c>
      <c r="C201" s="1345"/>
    </row>
    <row r="202" spans="1:3">
      <c r="A202" s="39" t="s">
        <v>1866</v>
      </c>
      <c r="B202" s="1330" t="s">
        <v>1208</v>
      </c>
      <c r="C202" s="1345"/>
    </row>
    <row r="203" spans="1:3">
      <c r="A203" s="39" t="s">
        <v>1867</v>
      </c>
      <c r="B203" s="1330" t="s">
        <v>1936</v>
      </c>
      <c r="C203" s="1345"/>
    </row>
    <row r="204" spans="1:3">
      <c r="A204" s="39" t="s">
        <v>1868</v>
      </c>
      <c r="B204" s="1330" t="s">
        <v>1240</v>
      </c>
      <c r="C204" s="1345"/>
    </row>
    <row r="205" spans="1:3">
      <c r="A205" s="39" t="s">
        <v>1592</v>
      </c>
      <c r="C205" s="1345"/>
    </row>
    <row r="206" spans="1:3">
      <c r="A206" s="39" t="s">
        <v>1869</v>
      </c>
      <c r="B206" s="39" t="s">
        <v>1870</v>
      </c>
      <c r="C206" s="1345"/>
    </row>
    <row r="207" spans="1:3">
      <c r="A207" s="39" t="s">
        <v>1871</v>
      </c>
      <c r="B207" s="1330" t="s">
        <v>1291</v>
      </c>
      <c r="C207" s="1345"/>
    </row>
    <row r="208" spans="1:3">
      <c r="A208" s="39" t="s">
        <v>1872</v>
      </c>
      <c r="B208" s="1333" t="s">
        <v>1298</v>
      </c>
      <c r="C208" s="1345"/>
    </row>
    <row r="209" spans="1:3">
      <c r="A209" s="39" t="s">
        <v>1873</v>
      </c>
      <c r="B209" s="1333" t="s">
        <v>1310</v>
      </c>
      <c r="C209" s="1345"/>
    </row>
    <row r="210" spans="1:3">
      <c r="A210" s="39" t="s">
        <v>1874</v>
      </c>
      <c r="B210" s="1330" t="s">
        <v>1875</v>
      </c>
      <c r="C210" s="1345"/>
    </row>
    <row r="211" spans="1:3">
      <c r="A211" s="39" t="s">
        <v>1592</v>
      </c>
      <c r="C211" s="1345"/>
    </row>
    <row r="212" spans="1:3">
      <c r="A212" s="39" t="s">
        <v>1876</v>
      </c>
      <c r="B212" s="39" t="s">
        <v>1877</v>
      </c>
      <c r="C212" s="1345"/>
    </row>
    <row r="213" spans="1:3">
      <c r="A213" s="39" t="s">
        <v>1878</v>
      </c>
      <c r="B213" s="1330" t="s">
        <v>1879</v>
      </c>
      <c r="C213" s="1345"/>
    </row>
    <row r="214" spans="1:3">
      <c r="A214" s="39" t="s">
        <v>1880</v>
      </c>
      <c r="B214" s="1330" t="s">
        <v>1881</v>
      </c>
      <c r="C214" s="1345"/>
    </row>
    <row r="215" spans="1:3">
      <c r="A215" s="39" t="s">
        <v>1882</v>
      </c>
      <c r="B215" s="1330" t="s">
        <v>1383</v>
      </c>
      <c r="C215" s="1345"/>
    </row>
    <row r="216" spans="1:3">
      <c r="A216" s="39" t="s">
        <v>1883</v>
      </c>
      <c r="B216" s="1330" t="s">
        <v>1389</v>
      </c>
      <c r="C216" s="1345"/>
    </row>
    <row r="217" spans="1:3">
      <c r="A217" s="39" t="s">
        <v>1884</v>
      </c>
      <c r="B217" s="1330" t="s">
        <v>1392</v>
      </c>
      <c r="C217" s="1345"/>
    </row>
    <row r="218" spans="1:3">
      <c r="A218" s="39" t="s">
        <v>1885</v>
      </c>
      <c r="B218" s="1330" t="s">
        <v>1401</v>
      </c>
      <c r="C218" s="1345"/>
    </row>
    <row r="219" spans="1:3">
      <c r="A219" s="39" t="s">
        <v>1855</v>
      </c>
      <c r="B219" s="1330" t="s">
        <v>1887</v>
      </c>
      <c r="C219" s="1345"/>
    </row>
    <row r="220" spans="1:3">
      <c r="A220" s="39" t="s">
        <v>1856</v>
      </c>
      <c r="B220" s="1330" t="s">
        <v>1889</v>
      </c>
      <c r="C220" s="1345"/>
    </row>
    <row r="221" spans="1:3">
      <c r="A221" s="39" t="s">
        <v>1890</v>
      </c>
      <c r="B221" s="1330" t="s">
        <v>1466</v>
      </c>
      <c r="C221" s="1345"/>
    </row>
    <row r="222" spans="1:3">
      <c r="A222" s="39" t="s">
        <v>1891</v>
      </c>
      <c r="B222" s="1330" t="s">
        <v>1574</v>
      </c>
      <c r="C222" s="1345"/>
    </row>
    <row r="223" spans="1:3">
      <c r="A223" s="39" t="s">
        <v>1857</v>
      </c>
      <c r="B223" s="1330" t="s">
        <v>1893</v>
      </c>
      <c r="C223" s="1345"/>
    </row>
    <row r="224" spans="1:3">
      <c r="A224" s="39" t="s">
        <v>1894</v>
      </c>
      <c r="B224" s="1330" t="s">
        <v>1895</v>
      </c>
      <c r="C224" s="1343"/>
    </row>
    <row r="225" spans="1:3">
      <c r="A225" s="39" t="s">
        <v>1592</v>
      </c>
      <c r="C225" s="1343"/>
    </row>
    <row r="226" spans="1:3">
      <c r="A226" s="39" t="s">
        <v>1896</v>
      </c>
      <c r="B226" s="39" t="s">
        <v>1897</v>
      </c>
      <c r="C226" s="1343"/>
    </row>
    <row r="227" spans="1:3">
      <c r="A227" s="39" t="s">
        <v>1898</v>
      </c>
      <c r="B227" s="1330" t="s">
        <v>1899</v>
      </c>
      <c r="C227" s="1343"/>
    </row>
    <row r="228" spans="1:3">
      <c r="A228" s="39" t="s">
        <v>1900</v>
      </c>
      <c r="B228" s="1330" t="s">
        <v>1901</v>
      </c>
      <c r="C228" s="1343"/>
    </row>
    <row r="229" spans="1:3">
      <c r="A229" s="39" t="s">
        <v>1858</v>
      </c>
      <c r="B229" s="1330" t="s">
        <v>1903</v>
      </c>
      <c r="C229" s="1343"/>
    </row>
    <row r="230" spans="1:3">
      <c r="A230" s="39" t="s">
        <v>1592</v>
      </c>
      <c r="C230" s="1345"/>
    </row>
    <row r="231" spans="1:3">
      <c r="A231" s="39" t="s">
        <v>1904</v>
      </c>
      <c r="B231" s="39" t="s">
        <v>1905</v>
      </c>
      <c r="C231" s="1343"/>
    </row>
    <row r="232" spans="1:3">
      <c r="A232" s="39" t="s">
        <v>1906</v>
      </c>
      <c r="B232" s="1330" t="s">
        <v>1520</v>
      </c>
      <c r="C232" s="1373">
        <v>44237</v>
      </c>
    </row>
    <row r="233" spans="1:3">
      <c r="A233" s="39" t="s">
        <v>1886</v>
      </c>
      <c r="B233" s="1332" t="s">
        <v>1908</v>
      </c>
      <c r="C233" s="1373">
        <v>44237</v>
      </c>
    </row>
    <row r="234" spans="1:3">
      <c r="A234" s="39" t="s">
        <v>1888</v>
      </c>
      <c r="B234" s="1332" t="s">
        <v>1968</v>
      </c>
      <c r="C234" s="1373">
        <v>44237</v>
      </c>
    </row>
    <row r="235" spans="1:3">
      <c r="A235" s="39" t="s">
        <v>1892</v>
      </c>
      <c r="B235" s="1332" t="s">
        <v>1911</v>
      </c>
      <c r="C235" s="1345"/>
    </row>
    <row r="236" spans="1:3">
      <c r="A236" s="39" t="s">
        <v>1902</v>
      </c>
      <c r="B236" s="1332" t="s">
        <v>1913</v>
      </c>
      <c r="C236" s="1373">
        <v>44237</v>
      </c>
    </row>
    <row r="237" spans="1:3">
      <c r="A237" s="39" t="s">
        <v>1907</v>
      </c>
      <c r="B237" s="1332" t="s">
        <v>1969</v>
      </c>
      <c r="C237" s="1345"/>
    </row>
    <row r="238" spans="1:3">
      <c r="A238" s="39" t="s">
        <v>1909</v>
      </c>
      <c r="B238" s="1332" t="s">
        <v>1970</v>
      </c>
      <c r="C238" s="1345"/>
    </row>
    <row r="239" spans="1:3">
      <c r="A239" s="39" t="s">
        <v>1910</v>
      </c>
      <c r="B239" s="1332" t="s">
        <v>1971</v>
      </c>
      <c r="C239" s="1345"/>
    </row>
    <row r="240" spans="1:3">
      <c r="A240" s="39" t="s">
        <v>1912</v>
      </c>
      <c r="B240" s="1332" t="s">
        <v>1918</v>
      </c>
      <c r="C240" s="1345"/>
    </row>
    <row r="241" spans="1:3">
      <c r="A241" s="39" t="s">
        <v>1914</v>
      </c>
      <c r="B241" s="1332" t="s">
        <v>1972</v>
      </c>
      <c r="C241" s="1345"/>
    </row>
    <row r="242" spans="1:3">
      <c r="A242" s="39" t="s">
        <v>1915</v>
      </c>
      <c r="B242" s="1332" t="s">
        <v>1973</v>
      </c>
      <c r="C242" s="1345"/>
    </row>
    <row r="243" spans="1:3">
      <c r="A243" s="39" t="s">
        <v>1921</v>
      </c>
      <c r="B243" s="1330" t="s">
        <v>1524</v>
      </c>
      <c r="C243" s="1373">
        <v>44237</v>
      </c>
    </row>
    <row r="244" spans="1:3">
      <c r="A244" s="39" t="s">
        <v>1916</v>
      </c>
      <c r="B244" s="1332" t="s">
        <v>1974</v>
      </c>
      <c r="C244" s="1373">
        <v>44237</v>
      </c>
    </row>
    <row r="245" spans="1:3">
      <c r="A245" s="39" t="s">
        <v>1917</v>
      </c>
      <c r="B245" s="1332" t="s">
        <v>1975</v>
      </c>
      <c r="C245" s="1373">
        <v>44237</v>
      </c>
    </row>
    <row r="246" spans="1:3">
      <c r="A246" s="39" t="s">
        <v>1919</v>
      </c>
      <c r="B246" s="1332" t="s">
        <v>1976</v>
      </c>
      <c r="C246" s="1373">
        <v>44237</v>
      </c>
    </row>
    <row r="247" spans="1:3">
      <c r="A247" s="39" t="s">
        <v>1920</v>
      </c>
      <c r="B247" s="1332" t="s">
        <v>1977</v>
      </c>
      <c r="C247" s="1373">
        <v>44237</v>
      </c>
    </row>
    <row r="248" spans="1:3">
      <c r="C248" s="1345"/>
    </row>
    <row r="249" spans="1:3">
      <c r="C249" s="1343"/>
    </row>
    <row r="250" spans="1:3">
      <c r="C250" s="1343"/>
    </row>
    <row r="251" spans="1:3">
      <c r="C251" s="1345"/>
    </row>
    <row r="252" spans="1:3">
      <c r="C252" s="1343"/>
    </row>
    <row r="253" spans="1:3">
      <c r="A253" s="25"/>
      <c r="C253" s="1343"/>
    </row>
    <row r="254" spans="1:3">
      <c r="A254" s="25"/>
      <c r="C254" s="1345"/>
    </row>
    <row r="255" spans="1:3">
      <c r="A255" s="25"/>
      <c r="C255" s="1343"/>
    </row>
    <row r="256" spans="1:3">
      <c r="A256" s="25"/>
      <c r="C256" s="1343"/>
    </row>
    <row r="257" spans="3:3" s="25" customFormat="1">
      <c r="C257" s="1345"/>
    </row>
    <row r="258" spans="3:3" s="25" customFormat="1">
      <c r="C258" s="1343"/>
    </row>
    <row r="259" spans="3:3" s="25" customFormat="1">
      <c r="C259" s="1343"/>
    </row>
    <row r="260" spans="3:3" s="25" customFormat="1">
      <c r="C260" s="1345"/>
    </row>
    <row r="261" spans="3:3" s="25" customFormat="1">
      <c r="C261" s="1343"/>
    </row>
    <row r="262" spans="3:3" s="25" customFormat="1">
      <c r="C262" s="274"/>
    </row>
    <row r="263" spans="3:3" s="25" customFormat="1">
      <c r="C263" s="1346"/>
    </row>
    <row r="264" spans="3:3" s="25" customFormat="1">
      <c r="C264" s="1343"/>
    </row>
    <row r="265" spans="3:3" s="25" customFormat="1">
      <c r="C265" s="1343"/>
    </row>
    <row r="266" spans="3:3" s="25" customFormat="1">
      <c r="C266" s="1343"/>
    </row>
    <row r="267" spans="3:3" s="25" customFormat="1">
      <c r="C267" s="1343"/>
    </row>
    <row r="268" spans="3:3" s="25" customFormat="1">
      <c r="C268" s="1343"/>
    </row>
    <row r="269" spans="3:3" s="25" customFormat="1">
      <c r="C269" s="1343"/>
    </row>
    <row r="270" spans="3:3" s="25" customFormat="1">
      <c r="C270" s="1343"/>
    </row>
    <row r="271" spans="3:3" s="25" customFormat="1">
      <c r="C271" s="1343"/>
    </row>
    <row r="272" spans="3:3" s="25" customFormat="1">
      <c r="C272" s="1343"/>
    </row>
    <row r="273" spans="3:3" s="25" customFormat="1">
      <c r="C273" s="1343"/>
    </row>
    <row r="274" spans="3:3" s="25" customFormat="1">
      <c r="C274" s="1343"/>
    </row>
    <row r="275" spans="3:3" s="25" customFormat="1">
      <c r="C275" s="1343"/>
    </row>
    <row r="276" spans="3:3" s="25" customFormat="1">
      <c r="C276" s="1343"/>
    </row>
    <row r="277" spans="3:3" s="25" customFormat="1">
      <c r="C277" s="1343"/>
    </row>
    <row r="278" spans="3:3" s="25" customFormat="1">
      <c r="C278" s="1343"/>
    </row>
    <row r="279" spans="3:3" s="25" customFormat="1">
      <c r="C279" s="1343"/>
    </row>
    <row r="280" spans="3:3" s="25" customFormat="1">
      <c r="C280" s="1343"/>
    </row>
  </sheetData>
  <mergeCells count="1">
    <mergeCell ref="A1:B1"/>
  </mergeCells>
  <hyperlinks>
    <hyperlink ref="B5" location="'T1'!A1" display="Mortes violentas intencionais, por número de vítimas - 1º semestre 2019-2020"/>
    <hyperlink ref="B6" location="'T2'!A1" display="Homicídios dolosos, por número de vítimas - 1º semestre 2019-2020"/>
    <hyperlink ref="B7" location="'T3'!A1" display="Latrocínio, por número de vítimas - 1º semestre 2019-2020"/>
    <hyperlink ref="B8" location="'T4'!A1" display="Lesão corporal seguida de morte, por número de vítimas – 1º semestre 2019-2020"/>
    <hyperlink ref="B9" location="'T5'!A1" display="Policiais Civis e Militares Vítimas de CVLI, por número de vítimas - 1º semestre 2019-2020"/>
    <hyperlink ref="B10" location="'T6'!A1" display="Mortes decorrentes de intervenção policial, por número de vítimas – 1º semestre 2019-2020"/>
    <hyperlink ref="B11" location="'T7'!A1" display="Homicídio doloso - vítimas do sexo feminino e Feminicídios, por número de vítimas – 1º semestre 2019-2020"/>
    <hyperlink ref="B14" location="'T8'!A1" display="Lesão corporal dolosa, por número de vítimas do sexo feminino – 1º semestre 2019-2020"/>
    <hyperlink ref="B15" location="'T9'!A1" display="Ameaça, por número de vítimas do sexo feminino – 1º semestre 2019-2020"/>
    <hyperlink ref="B16" location="'T10'!A1" display="Estupro e estupro de vulnerável, por número de vítimas – 1º semestre 2019-2020"/>
    <hyperlink ref="B17" location="'T11'!A1" display="Estupro e estupro de vulnerável, por número de vítimas do sexo feminino – 1º semestre 2019-2020"/>
    <hyperlink ref="B18" location="'T12'!A1" display="Total de ligações ao 190 registradas sob a natureza violência doméstica – 1º semestre 2019-2020"/>
    <hyperlink ref="B19" location="'Q1'!A1" display="Medidas de Enfrentamento à Violência de Gênero Adotadas pelos Países na Pandemia"/>
    <hyperlink ref="B22" location="'T13'!A1" display="Roubo e furto de veículos – 1º semestre 2019-2020"/>
    <hyperlink ref="B23" location="'T14'!A1" display="Outros roubos, por tipo – 1º semestre 2019-2020"/>
    <hyperlink ref="B26" location="'T15'!A1" display="Armas de fogo apreendidas - 1º semestre 2019-2020"/>
    <hyperlink ref="B27" location="'T16'!A1" display="Tráfico de entorpecentes e Posse e Uso de entorpecentes - 1º semestre 2019-2020"/>
    <hyperlink ref="B28" location="'T17'!A1" display="Drogas ilícitas apreendidas pela Polícia Federal por tipo, quantidade/volume apreendido e número de apreensões – 1º semestre 2019-2020"/>
    <hyperlink ref="B29" location="'T18'!A1" display="Drogas ilícitas apreendidas pela Polícia Rodoviária Federal por tipo, quantidade/volume apreendido e número de apreensões – 1º semestre 2019-2020"/>
    <hyperlink ref="B33" location="'T19'!A1" display="Mortes violentas intencionais"/>
    <hyperlink ref="B34" location="'T20'!A1" display="Série histórica das Mortes Violentas Intencionais"/>
    <hyperlink ref="B35" location="'T21'!A1" display="Homicídios dolosos, por número de vítimas e ocorrências"/>
    <hyperlink ref="B36" location="'T22'!A1" display="Latrocínio, por número de vítimas e número de ocorrências"/>
    <hyperlink ref="B37" location="'T23'!A1" display="Lesão corporal seguida de morte, por número de ocorrências e número de vítimas"/>
    <hyperlink ref="B38" location="'P1'!A1" display="Perfil das Mortes Violentas Intencionais (MVI) - 2019"/>
    <hyperlink ref="B39" location="'P1'!A1" display="Dia da Semana de ocorrência das Mortes Violentas Intencionais - Brasil (2019)"/>
    <hyperlink ref="B40" location="'P1'!A1" display="Horário da ocorrência das Mortes Violentas Intencionais - Brasil (2019)"/>
    <hyperlink ref="B41" location="'P1'!A1" display="Mortes Violentas Intencionais, por instrumento empregado - Brasil (2019)"/>
    <hyperlink ref="B42" location="'P1'!A1" display="Vítimas de Mortes Violentas Intencionais - por tipo de crime, por sexo - Brasil (2019)"/>
    <hyperlink ref="B43" location="'P1'!A1" display="Vítimas de Mortes Violentas Intencionais e População Residente - por tipo de crime, por raça/cor - Brasil (2019)"/>
    <hyperlink ref="B44" location="'P1'!A1" display="Vítimas de Mortes Violentas Intencionais, por faixa etária - Brasil (2019)"/>
    <hyperlink ref="B45" location="'P1'!A1" display="Escolaridade das vítimas de Mortes Violentas Intencionais - Brasil (2019)"/>
    <hyperlink ref="B46" location="'P1'!A1" display="Vítimas de Mortes Violentas Intencionais - por tipo de crime, por faixa etária - Brasil (2019)"/>
    <hyperlink ref="B49" location="'T24'!A1" display="Policiais Civis e Militares vítimas de CVLI, em serviço e fora de serviço"/>
    <hyperlink ref="B50" location="'T25'!A1" display="Suicídio de policiais"/>
    <hyperlink ref="B51" location="'P2'!A1" display="Perfil dos Policiais Civis e Militares vítimas de CVLI - 2019"/>
    <hyperlink ref="B52" location="'P2'!A1" display="Raça/cor dos policiais vítimas de CVLI  - Brasil (2019)"/>
    <hyperlink ref="B53" location="'P2'!A1" display="Policiais por raça/cor (Pesquisa Perfil) e policiais assassinados por raça/cor"/>
    <hyperlink ref="B54" location="'P2'!A1" display="Faixa etária dos policiais vítimas de CVLI - Brasil, 2019"/>
    <hyperlink ref="B55" location="'P2'!A1" display="Policiais vítimas de CVLI - Instrumento utilizado - Brasil (2019)"/>
    <hyperlink ref="B56" location="'P2'!A1" display="Suicídio de PMs e PCs e PMs e PCs mortos em serviço e fora de serviço - Brasil (2019)"/>
    <hyperlink ref="B57" location="'T26'!A1" display="Mortes decorrentes de intervenções policiais, segundo corporação e situação (em serviço e fora de serviço)"/>
    <hyperlink ref="B58" location="'T27'!A1" display="Proporção de Mortes decorrentes de intervenções policiais em relação às Mortes Violentas Intencionais"/>
    <hyperlink ref="B59" location="'P3'!A1" display="Perfil das Mortes Decorrentes de Intervenções Policiais - 2019"/>
    <hyperlink ref="B60" location="'P3'!A1" display="Mortes decorrentes de intervenções policiais no Brasil, 2013 a 2019"/>
    <hyperlink ref="B61" location="'P3'!A1" display="Taxa de mortalidade por intervenções policiais - Brasil e UFs, 2019"/>
    <hyperlink ref="B62" location="'P3'!A1" display="Mortes decorrentes de intervenções policiais no Brasil - 1º semestre de 2019 e de 2020"/>
    <hyperlink ref="B63" location="'P3'!A1" display="Gênero das vítimas de intervenções policiais com resultado morte (Brasil, 2019)"/>
    <hyperlink ref="B64" location="'P3'!A1" display="Faixa etária das vítimas de intervenções policiais com resultado morte (Brasil, 2019)"/>
    <hyperlink ref="B65" location="'P3'!A1" display="Raça/cor das vítimas de intervenções policiais com resultado morte (Brasil, 2019)"/>
    <hyperlink ref="B66" location="'P3'!A1" display="Taxa de mortalidade por intervenções policiais por raça/cor  (Brasil, 2019)"/>
    <hyperlink ref="B67" location="'P3'!A1" display="Horário das ocorrências de intervenção policial com resultado morte - Rio de Janeiro e demais estados (2019)"/>
    <hyperlink ref="B70" location="'T28'!A1" display="Pessoas desaparecidas e pessoas localizadas"/>
    <hyperlink ref="B73" location="'T29'!A1" display="Roubo e furto de veículos"/>
    <hyperlink ref="B74" location="'T30'!A1" display="Outros roubos"/>
    <hyperlink ref="B75" location="'T31'!A1" display="Tráfico de entorpecentes e Posse e Uso de entorpecentes"/>
    <hyperlink ref="B78" location="'T32'!A1" display="Registros de Injúria Racial e de Racismo"/>
    <hyperlink ref="B79" location="'T33'!A1" display="Registros de crimes contra população LGBTQI+"/>
    <hyperlink ref="B80" location="'P4'!A1" display="Racismo e injúria racial - 2018-2019"/>
    <hyperlink ref="B81" location="'P4'!A1" display="Taxas de registros de Injúria Racial, por UF (2018-2019)"/>
    <hyperlink ref="B82" location="'P4'!A1" display="Taxas de registros de Racismo, por UF (2018-2019)"/>
    <hyperlink ref="B85" location="'T34'!A1" display="Mortes a esclarecer"/>
    <hyperlink ref="B86" location="'T35'!A1" display="Suicídios"/>
    <hyperlink ref="B87" location="'T36'!A1" display="Crimes violentos não letais intencionais contra a pessoa"/>
    <hyperlink ref="B90" location="'T37'!A1" display="Homicídios de mulheres e feminicídios"/>
    <hyperlink ref="B91" location="'G24'!A1" display="Vítimas de feminicídio no Brasil"/>
    <hyperlink ref="B92" location="'P5'!A1" display="Perfil dos Feminicídios - 2019"/>
    <hyperlink ref="B93" location="'P5'!A1" display="Feminicídio e Homicídio doloso (apenas vítimas do sexo feminino) - Brasil, 2015-2019"/>
    <hyperlink ref="B94" location="'P5'!A1" display="Vítimas de Feminicídio, por raça/cor - Brasil (2019)"/>
    <hyperlink ref="B95" location="'P5'!A1" display="Vítimas de Feminicídio, por faixa etária - Brasil (2019)"/>
    <hyperlink ref="B96" location="'P5'!A1" display="Feminicídios, por instrumento empregado - Brasil (2019) "/>
    <hyperlink ref="B97" location="'P5'!A1" display="Feminicídios, por tipo de local do crime - Brasil (2019)"/>
    <hyperlink ref="B98" location="'P5'!A1" display="Feminicídios, por relação entre vítima e autor - Brasil (2019)"/>
    <hyperlink ref="B99" location="'T38'!A1" display="Lesão corporal dolosa - violência doméstica"/>
    <hyperlink ref="B100" location="'T39'!A1" display="Medidas protetivas de urgência solicitadas pela Polícia Civil no âmbito da Lei 11.340/2006 (Lei Maria da Penha)"/>
    <hyperlink ref="B101" location="'T40'!A1" display="Ameaça - vítimas mulheres"/>
    <hyperlink ref="B102" location="'T41'!A1" display="Estupro/Estupro de Vulnerável e Tentativa de Estupro/Estupro de Vulnerável"/>
    <hyperlink ref="B103" location="'G31'!A1" display="Evolução do número de estupros e estupros de vulnerável"/>
    <hyperlink ref="B104" location="'T42'!A1" display="Assédio e importunação sexual"/>
    <hyperlink ref="B105" location="'P6'!A1" display="Perfil dos estupros e estupros de vulnerável - 2019"/>
    <hyperlink ref="B106" location="'P6'!A1" display="Distribuição dos crimes de estupro e estupro de vulnerável - Brasil (2019)"/>
    <hyperlink ref="B107" location="'P6'!A1" display="Vítimas de estupro e estupro de vulnerável, por faixa etária - Brasil (2019)"/>
    <hyperlink ref="B108" location="'P6'!A1" display="Vítimas de estupro e estupro de vulnerável, por sexo - Brasil (2019)"/>
    <hyperlink ref="B110" location="'P6'!A1" display="Vítimas de estupro e estupro de vulnerável do gênero masculino, por idade - Brasil (2019)"/>
    <hyperlink ref="B109" location="'P6'!A1" display="Vítimas de estupro e estupro de vulnerável do gênero feminino, por idade - Brasil (2019)"/>
    <hyperlink ref="B111" location="'P6'!A1" display="Estupros e estupros de vulnerável, por relação entre vítima e autor - Brasil (2019)"/>
    <hyperlink ref="B112" location="'P6'!A1" display="Vítimas de estupro e estupro de vulnerável, por raça/cor - Brasil (2019)"/>
    <hyperlink ref="B113" location="'P6'!A1" display="Estupro e estupro de vulnerável, por turno da ocorrência - Brasil (2019)"/>
    <hyperlink ref="B114" location="'P6'!A1" display="Estupro e estupro de vulnerável, por horário da ocorrência - Brasil (2019)"/>
    <hyperlink ref="B115" location="'P6'!A1" display="Estupro e estupro de vulnerável, por dia da ocorrência - Brasil (2019)"/>
    <hyperlink ref="B118" location="'T43'!A1" display="Mortes violentas intencionais (MVI)"/>
    <hyperlink ref="B119" location="'T44'!A1" display="Homicídios dolosos, por número de vítimas"/>
    <hyperlink ref="B120" location="'T45'!A1" display="Latrocínio, por número de vítimas"/>
    <hyperlink ref="B121" location="'T46'!A1" display="Lesão corporal seguida de morte, por número de vítimas"/>
    <hyperlink ref="B122" location="'T47'!A1" display="Proporção de Mortes Decorrentes de Intervenções Policiais (MDIP) em relação às Mortes Violentas Intencionais (MVI)"/>
    <hyperlink ref="B123" location="'T48'!A1" display="Feminicídios, por número de vítimas"/>
    <hyperlink ref="B124" location="'T49'!A1" display="Lesão corporal dolosa – violência doméstica"/>
    <hyperlink ref="B125" location="'T50'!A1" display="Estupros"/>
    <hyperlink ref="B126" location="'T51'!A1" display="Roubo e furto de veículos"/>
    <hyperlink ref="B127" location="'T52'!A1" display="Posse e porte ilegal de arma de fogo"/>
    <hyperlink ref="B128" location="'T53'!A1" display="Tráfico de entorpecentes e Posse e Uso de entorpecentes"/>
    <hyperlink ref="B131" location="'Q2'!A1" display="Efetivos das Forças de Segurança e relação ao número de eleitores do país; Efetivos dos Ministérios Públicos e de Juízes Brasil (2009-2018)"/>
    <hyperlink ref="B132" location="'Q3'!A1" display="Legislações sobre candidaturas de policiais para cargos eletivos, por país"/>
    <hyperlink ref="B133" location="'G42'!A1" display="Razão entre número policiais candidatos e de eleitos, segundo raça/cor"/>
    <hyperlink ref="B134" location="'G43'!A1" display="Proporção de Profissionais da Segurança Pública Candidatos por Espectro Político-Ideológico"/>
    <hyperlink ref="B135" location="'T54'!A1" display="Número de integrantes de Forças de Segurança candidatos e de eleitos"/>
    <hyperlink ref="B136" location="'G44'!A1" display="Profissionais das Forças de Segurança Candidatos e Eleitos"/>
    <hyperlink ref="B137" location="'T55'!A1" display="Percentual de integrantes de Forças de Segurança eleitos em relação ao total de candidatos destas categorias"/>
    <hyperlink ref="B138" location="'T56'!A1" display="Número de integrantes de Forças de Segurança candidatos, segundo gênero"/>
    <hyperlink ref="B139" location="'T57'!A1" display="Número de integrantes de Forças de Segurança eleitos, segundo gênero"/>
    <hyperlink ref="B140" location="'T58'!A1" display="Número de integrantes de Forças de Segurança candidatos segundo Cor/Raça"/>
    <hyperlink ref="B141" location="'T59'!A1" display="Número de integrantes de Forças de Segurança eleitos segundo Cor/Raça"/>
    <hyperlink ref="B142" location="'T60'!A1" display="Número de integrantes de Forças de Segurança Candidatos por Unidade da Federação"/>
    <hyperlink ref="B143" location="'T61'!A1" display="Número de integrantes de Forças de Segurança Eleitos por Unidade da Federação"/>
    <hyperlink ref="B144" location="'T62'!A1" display="Participação de Candidaturas Policiais no Total de Candidaturas para Cargos de Natureza Eleitoral"/>
    <hyperlink ref="B145" location="'T63'!A1" display="Número de integrantes de Forças de Segurança Candidatos segundo Partido Político"/>
    <hyperlink ref="B146" location="'T64'!A1" display="Número de integrantes de Forças de Segurança Eleitos segundo Partido Político"/>
    <hyperlink ref="B147" location="'T65'!A1" display="Número de integrantes de Forças de Segurança Candidatos e Eleitos por cargo – Eleições Municipais"/>
    <hyperlink ref="B148" location="'T66'!A1" display="Número de integrantes de Forças de Segurança Candidatos e Eleitos – Eleições Gerais"/>
    <hyperlink ref="B151" location="'T67'!A1" display="Número de armas de fogo apreendidas, segundo instituições estaduais e Polícia Rodoviária Federal"/>
    <hyperlink ref="B152" location="'T68'!A1" display="Armas de fogo apreendidas, em ns. Absolutos, por região - 2013-2019"/>
    <hyperlink ref="B153" location="'T69'!A1" display="Taxas de Armas de fogo apreendidas, por Região, por 100 mil habitantes"/>
    <hyperlink ref="B154" location="'G45'!A1" display="Taxas de Armas de fogo apreendidas, por Região, por 100 mil habitantes"/>
    <hyperlink ref="B155" location="'T70'!A1" display="Armas de fogo apreendidas, taxa por efetivos da PM e PC"/>
    <hyperlink ref="B156" location="'T71'!A1" display="Registros de porte e posse ilegais de arma de fogo, em ns. absolutos e taxas"/>
    <hyperlink ref="B157" location="'T72'!A1" display="Registros de apreensão de armas de fogo e cadastro no Sinarm e Sigma, em ns. Absolutos e percentual"/>
    <hyperlink ref="B158" location="'T73'!A1" display="Registros de armas de fogo extraviadas, perdidas, furtadas ou roubadas cadastradas no SINARM/PolíciaFederal e no SIGMA/Exército Brasileiro"/>
    <hyperlink ref="B159" location="'T74'!A1" display="Registros de armas de fogo de Caçadores, Atiradores e Colecionadores (CAC) ativos no SIGMA/Exército Brasileiro"/>
    <hyperlink ref="B160" location="'T74'!A1" display="Registros de armas de fogo de Caçadores, Atiradores e Colecionadores (CAC) ativos no SIGMA/Exército Brasileiro"/>
    <hyperlink ref="B161" location="'T75'!A1" display="Registros de arma de fogo ativos no SIGMA/Exército Brasileiro, por categoria em 2020"/>
    <hyperlink ref="B162" location="'T76'!A1" display="Registros de arma de fogo ativos no SINARM, ns. Absolutos"/>
    <hyperlink ref="B163" location="'T76'!A1" display="Registros de arma de fogo ativos no SINARM"/>
    <hyperlink ref="B164" location="'T77'!A1" display="Registros de arma de fogo ativos no SINARM, por categoria, ns. Absolutos"/>
    <hyperlink ref="B165" location="'G48'!A1" display="Armas de fogo destruídas pelo Exército Brasileiro"/>
    <hyperlink ref="B168" location="'T78'!A1" display="Despesas realizadas com a Função Segurança Pública, por Subfunções"/>
    <hyperlink ref="B169" location="'G49'!A1" display="Variação das despesas com a função Segurança Pública entre 2018 e 2019"/>
    <hyperlink ref="B170" location="'T79'!A1" display="Participação das despesas realizadas com a Função Segurança Pública no total das despesas realizadas"/>
    <hyperlink ref="B171" location="'T80'!A1" display="Despesa per capita realizada com a Função Segurança Pública"/>
    <hyperlink ref="B172" location="'G50'!A1" display="Gasto per capita com segurança pública, por UF"/>
    <hyperlink ref="B173" location="'T81'!A1" display="Execução Orçamentária do Ministério da Justiça"/>
    <hyperlink ref="B174" location="'T81'!A1" display="Execução orçamentária do Ministério da Justiça por órgão/unidade orçamentária - 2019"/>
    <hyperlink ref="B175" location="'T82'!A1" display="Despesas dos Fundos vinculados ao Ministério da Justiça, 2011-2019"/>
    <hyperlink ref="B176" location="'T82'!A1" display="Evolução das despesas dos Fundos vinculados ao Ministério da Justiça "/>
    <hyperlink ref="B177" location="'T83'!A1" display="Evolução das despesas com a Função Segurança Pública"/>
    <hyperlink ref="B178" location="'T84'!A1" display="Evolução das despesas per capita com a Função Segurança Pública, por região Regiões – 2011-2019"/>
    <hyperlink ref="B179" location="'T85'!A1" display="Evolução das despesas com a Função Segurança Pública, por ente federativo"/>
    <hyperlink ref="B180" location="'G53'!A1" display="Evolução das despesas com a Função Segurança Pública, por ente federativo"/>
    <hyperlink ref="B181" location="'T86'!A1" display="Quantidade de municípios por UF e porte populacional que declararam despesas com segurança pública em 2019"/>
    <hyperlink ref="B182" location="'T87'!A1" display="Despesas em segurança pública dos municípios em relação a UF e porte populacional em 2019"/>
    <hyperlink ref="B183" location="'T88'!A1" display="Despesas na função segurança pública dos municípios em 2019"/>
    <hyperlink ref="B186" location="'P7'!A1" display="Segurança Privada no Brasil"/>
    <hyperlink ref="B187" location="'P7'!A1" display="Evolução do Saldo entre Admissões e Desligamentos"/>
    <hyperlink ref="B188" location="'P7'!A1" display="Quantidade de vigilantes com vínculos ativos"/>
    <hyperlink ref="B189" location="'P7'!A1" display="Efetivo de vigilantes por gênero "/>
    <hyperlink ref="B191" location="'P7'!A1" display="Valores pagos pelas empresas de segurança privada em multas e taxas "/>
    <hyperlink ref="B192" location="'P7'!A1" display="Quantidade de estabelecimentos "/>
    <hyperlink ref="B190" location="'P7'!A1" display="Vigilantes aptos a trabalhar"/>
    <hyperlink ref="B193" location="'P7'!A1" display="Quantidade de empresas, por tipo de autorização de funcionamento"/>
    <hyperlink ref="B194" location="'P8'!A1" display="Perfil do vigilante na segurança privada no Brasil"/>
    <hyperlink ref="B195" location="'T89'!A1" display="Quantidade de vigilantes com vínculos ativos"/>
    <hyperlink ref="B196" location="'T90'!A1" display="Vigilantes com vínculos ativos, por tipo de empresa"/>
    <hyperlink ref="B197" location="'T91'!A1" display="Quantidade de estabelecimentos, por tipo"/>
    <hyperlink ref="B198" location="'T92'!A1" display="Quantidade de empresas, por tipo"/>
    <hyperlink ref="B199" location="'T93'!A1" display="Receita bruta de prestação de serviços, por tipo de atividade"/>
    <hyperlink ref="B200" location="'T94'!A1" display="Saldo, admissões e desligamentos dos trabalhadores em atividades de vigilância e segurança privada e de transporte de valores"/>
    <hyperlink ref="B201" location="'T95'!A1" display="Reajuste dos pisos salariais dos vigilantes"/>
    <hyperlink ref="B202" location="'T96'!A1" display="Valores pagos pelas empresas de segurança privada em multas e taxas"/>
    <hyperlink ref="B203" location="'T97'!A1" display="Registros de armas e munições novas e transferências de armas munições entre empresas de segurança privada, publicadas"/>
    <hyperlink ref="B204" location="'T98'!A1" display="Veículos comprados pelas empresas de segurança privada, por tipo de veículo"/>
    <hyperlink ref="B207" location="'T99'!A1" display="Quantidade de operações da Força Nacional por ano"/>
    <hyperlink ref="B208" location="'T100'!A1" display="Operações da Força Nacional ativas em cada ano, por tipo"/>
    <hyperlink ref="B209" location="'T101'!A1" display="Efetivo e Despesas com a Força Nacional"/>
    <hyperlink ref="B210" location="'T102'!A1" display="Recursos recebidos pelo Estado Maior Conjunto das Forças Armadas para atender às Operações de Garantia da Lei e da Ordem"/>
    <hyperlink ref="B213" location="'T103'!A1" display="Presos no Sistema Penitenciário e Sob Custódia das Polícias e taxas por 100 mil habitantes"/>
    <hyperlink ref="B214" location="'T104'!A1" display="Total de pessoas privadas de liberdade no Sistema Penitenciário e sob custódia das polícias, vagas no sistema prisional e percentual de ocupação"/>
    <hyperlink ref="B215" location="'T105'!A1" display="Total de pessoas privadas de liberdade, por tipo de estabelecimento e sexo"/>
    <hyperlink ref="B216" location="'T106'!A1" display="Pessoas privadas de liberdade: condenados e provisórios"/>
    <hyperlink ref="B217" location="'T107'!A1" display="Evolução da população prisional"/>
    <hyperlink ref="B218" location="'T108'!A1" display="Evolução da população prisional, vagas e presos provisórios"/>
    <hyperlink ref="B219" location="'G63'!A1" display="Evolução da população prisional - 2000-2019"/>
    <hyperlink ref="B220" location="'G64'!A1" display="Evolução da população prisional masculina e feminina - 2000-2019"/>
    <hyperlink ref="B221" location="'Q6'!A1" display="Painel sobre a pandemia de Covid-19 no sistema prisional"/>
    <hyperlink ref="B222" location="'Q7'!A1" display="Óbitos naturais por motivos de saúde e óbitos naturais por Covid-19 no sistema prisional"/>
    <hyperlink ref="B223" location="'G65'!A1" display="Distribuição da população prisional de acordo com a faixa etária "/>
    <hyperlink ref="B224" location="'T109'!A1" display="Evolução população prisional por raça/cor"/>
    <hyperlink ref="B227" location="'T110'!A1" display="Adolescentes em cumprimento de medida socioeducativa no meio fechado"/>
    <hyperlink ref="B228" location="'T111'!A1" display="Adolescentes em cumprimento de medida socioeducativa no meio fechado e no meio aberto por UF"/>
    <hyperlink ref="B229" location="'G66'!A1" display="Evolução do número de adolescentes em cumprimento de medida socioeducativa em meio fechado"/>
    <hyperlink ref="B232" location="'P9'!A1" display="Violência contra crianças e adolescentes: Mortes Violentas Intencionais"/>
    <hyperlink ref="B233" location="'P9'!A1" display="Percentual de MVI em relação ao total de menores de 19 anos"/>
    <hyperlink ref="B234" location="'P9'!A1" display="Percentual de mortos por idade da vítima"/>
    <hyperlink ref="B235" location="'P9'!A1" display="Faixa Etária por Cor"/>
    <hyperlink ref="B236" location="'P9'!A1" display="Faixa Etária das Vítimas por Sexo"/>
    <hyperlink ref="B237" location="'P9'!A1" display="Idade por tipo de crime"/>
    <hyperlink ref="B238" location="'P9'!A1" display="Mortes por tipo de crime - 0 a 9 anos"/>
    <hyperlink ref="B239" location="'P9'!A1" display="Mortes por tipo de crime - 10 a 19 anos "/>
    <hyperlink ref="B240" location="'P9'!A1" display="Tipo de crime por cor e faixa etária da vítima de MVI"/>
    <hyperlink ref="B241" location="'P9'!A1" display="MVI de 0 -19 anos por dia da semana"/>
    <hyperlink ref="B242" location="'P9'!A1" display="Tipo de crime por dia de semana (0 a 19 anos)"/>
    <hyperlink ref="B243" location="'P10'!A1" display="Violência contra crianças e adolescentes: Estupros"/>
    <hyperlink ref="B244" location="'P10'!A1" display="Porcentagem de Estupros de 0 - 19 anos por idade"/>
    <hyperlink ref="B245" location="'P10'!A1" display="Percentual das vítimas de estupro por idade e sexo"/>
    <hyperlink ref="B246" location="'P10'!A1" display="Proporção de sexo por faixa etária"/>
    <hyperlink ref="B247" location="'P10'!A1" display="Ocorrências de estupro por dia da semana"/>
  </hyperlink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workbookViewId="0">
      <selection activeCell="I22" sqref="I22"/>
    </sheetView>
  </sheetViews>
  <sheetFormatPr defaultColWidth="9.140625" defaultRowHeight="11.25"/>
  <cols>
    <col min="1" max="1" width="15.85546875" style="2" customWidth="1"/>
    <col min="2" max="16384" width="9.140625" style="2"/>
  </cols>
  <sheetData>
    <row r="1" spans="1:4" s="26" customFormat="1">
      <c r="A1" s="53" t="s">
        <v>145</v>
      </c>
      <c r="D1" s="155" t="s">
        <v>226</v>
      </c>
    </row>
    <row r="2" spans="1:4" s="26" customFormat="1">
      <c r="A2" s="3" t="s">
        <v>124</v>
      </c>
    </row>
    <row r="3" spans="1:4" s="26" customFormat="1">
      <c r="A3" s="3" t="s">
        <v>1</v>
      </c>
    </row>
    <row r="4" spans="1:4" s="26" customFormat="1">
      <c r="A4" s="3"/>
    </row>
    <row r="5" spans="1:4" s="26" customFormat="1" ht="24.95" customHeight="1">
      <c r="A5" s="1386" t="s">
        <v>2</v>
      </c>
      <c r="B5" s="1378" t="s">
        <v>125</v>
      </c>
      <c r="C5" s="1384"/>
      <c r="D5" s="1379"/>
    </row>
    <row r="6" spans="1:4" s="26" customFormat="1" ht="13.5" customHeight="1">
      <c r="A6" s="1387"/>
      <c r="B6" s="1378" t="s">
        <v>10</v>
      </c>
      <c r="C6" s="1379"/>
      <c r="D6" s="1386" t="s">
        <v>11</v>
      </c>
    </row>
    <row r="7" spans="1:4" s="26" customFormat="1" ht="16.5" customHeight="1">
      <c r="A7" s="1387"/>
      <c r="B7" s="1378" t="s">
        <v>12</v>
      </c>
      <c r="C7" s="1379"/>
      <c r="D7" s="1387"/>
    </row>
    <row r="8" spans="1:4" s="26" customFormat="1" ht="15.75" customHeight="1">
      <c r="A8" s="1388"/>
      <c r="B8" s="1347">
        <v>2019</v>
      </c>
      <c r="C8" s="1347">
        <v>2020</v>
      </c>
      <c r="D8" s="1388"/>
    </row>
    <row r="9" spans="1:4" s="26" customFormat="1"/>
    <row r="10" spans="1:4" s="26" customFormat="1">
      <c r="A10" s="1348" t="s">
        <v>13</v>
      </c>
      <c r="B10" s="775">
        <v>306216</v>
      </c>
      <c r="C10" s="775">
        <v>255003</v>
      </c>
      <c r="D10" s="82">
        <v>-16.724469002272901</v>
      </c>
    </row>
    <row r="11" spans="1:4" s="26" customFormat="1">
      <c r="A11" s="56"/>
      <c r="B11" s="72"/>
      <c r="C11" s="72"/>
      <c r="D11" s="73"/>
    </row>
    <row r="12" spans="1:4" s="26" customFormat="1">
      <c r="A12" s="59" t="s">
        <v>72</v>
      </c>
      <c r="B12" s="74" t="s">
        <v>24</v>
      </c>
      <c r="C12" s="74" t="s">
        <v>24</v>
      </c>
      <c r="D12" s="74" t="s">
        <v>24</v>
      </c>
    </row>
    <row r="13" spans="1:4" s="26" customFormat="1">
      <c r="A13" s="56" t="s">
        <v>16</v>
      </c>
      <c r="B13" s="75" t="s">
        <v>24</v>
      </c>
      <c r="C13" s="75" t="s">
        <v>24</v>
      </c>
      <c r="D13" s="75" t="s">
        <v>24</v>
      </c>
    </row>
    <row r="14" spans="1:4" s="26" customFormat="1">
      <c r="A14" s="56" t="s">
        <v>17</v>
      </c>
      <c r="B14" s="75" t="s">
        <v>24</v>
      </c>
      <c r="C14" s="75" t="s">
        <v>24</v>
      </c>
      <c r="D14" s="75" t="s">
        <v>24</v>
      </c>
    </row>
    <row r="15" spans="1:4" s="26" customFormat="1">
      <c r="A15" s="56" t="s">
        <v>18</v>
      </c>
      <c r="B15" s="75">
        <v>7163</v>
      </c>
      <c r="C15" s="75">
        <v>5609</v>
      </c>
      <c r="D15" s="65">
        <v>-21.694820605891387</v>
      </c>
    </row>
    <row r="16" spans="1:4" s="26" customFormat="1">
      <c r="A16" s="66" t="s">
        <v>19</v>
      </c>
      <c r="B16" s="75">
        <v>21397</v>
      </c>
      <c r="C16" s="75">
        <v>15900</v>
      </c>
      <c r="D16" s="169">
        <v>-25.690517362247046</v>
      </c>
    </row>
    <row r="17" spans="1:4" s="26" customFormat="1">
      <c r="A17" s="56" t="s">
        <v>20</v>
      </c>
      <c r="B17" s="72">
        <v>8708</v>
      </c>
      <c r="C17" s="72">
        <v>6714</v>
      </c>
      <c r="D17" s="65">
        <v>-22.898484152503439</v>
      </c>
    </row>
    <row r="18" spans="1:4" s="26" customFormat="1">
      <c r="A18" s="66" t="s">
        <v>21</v>
      </c>
      <c r="B18" s="72">
        <v>9884</v>
      </c>
      <c r="C18" s="72">
        <v>8700</v>
      </c>
      <c r="D18" s="65">
        <v>-11.978955888304332</v>
      </c>
    </row>
    <row r="19" spans="1:4" s="26" customFormat="1">
      <c r="A19" s="56" t="s">
        <v>22</v>
      </c>
      <c r="B19" s="72">
        <v>6609</v>
      </c>
      <c r="C19" s="72">
        <v>5241</v>
      </c>
      <c r="D19" s="65">
        <v>-20.699046754425787</v>
      </c>
    </row>
    <row r="20" spans="1:4" s="26" customFormat="1">
      <c r="A20" s="56" t="s">
        <v>57</v>
      </c>
      <c r="B20" s="72">
        <v>7626</v>
      </c>
      <c r="C20" s="72">
        <v>6759</v>
      </c>
      <c r="D20" s="65">
        <v>-11.369000786782058</v>
      </c>
    </row>
    <row r="21" spans="1:4" s="26" customFormat="1">
      <c r="A21" s="56" t="s">
        <v>25</v>
      </c>
      <c r="B21" s="72">
        <v>8306</v>
      </c>
      <c r="C21" s="72">
        <v>6146</v>
      </c>
      <c r="D21" s="65">
        <v>-26.00529737539128</v>
      </c>
    </row>
    <row r="22" spans="1:4" s="26" customFormat="1">
      <c r="A22" s="56" t="s">
        <v>126</v>
      </c>
      <c r="B22" s="72">
        <v>10191</v>
      </c>
      <c r="C22" s="72">
        <v>8709</v>
      </c>
      <c r="D22" s="65">
        <v>-14.542243155725643</v>
      </c>
    </row>
    <row r="23" spans="1:4" s="26" customFormat="1">
      <c r="A23" s="56" t="s">
        <v>77</v>
      </c>
      <c r="B23" s="72">
        <v>8929</v>
      </c>
      <c r="C23" s="72">
        <v>7512</v>
      </c>
      <c r="D23" s="65">
        <v>-15.869638257363651</v>
      </c>
    </row>
    <row r="24" spans="1:4" s="26" customFormat="1">
      <c r="A24" s="56" t="s">
        <v>78</v>
      </c>
      <c r="B24" s="72">
        <v>47604</v>
      </c>
      <c r="C24" s="72">
        <v>40780</v>
      </c>
      <c r="D24" s="65">
        <v>-14.334929837828758</v>
      </c>
    </row>
    <row r="25" spans="1:4" s="26" customFormat="1">
      <c r="A25" s="56" t="s">
        <v>29</v>
      </c>
      <c r="B25" s="72">
        <v>5065</v>
      </c>
      <c r="C25" s="72">
        <v>8761</v>
      </c>
      <c r="D25" s="65">
        <v>72.97137216189536</v>
      </c>
    </row>
    <row r="26" spans="1:4" s="26" customFormat="1">
      <c r="A26" s="56" t="s">
        <v>79</v>
      </c>
      <c r="B26" s="72">
        <v>478</v>
      </c>
      <c r="C26" s="72">
        <v>403</v>
      </c>
      <c r="D26" s="65">
        <v>-15.690376569037657</v>
      </c>
    </row>
    <row r="27" spans="1:4" s="26" customFormat="1">
      <c r="A27" s="56" t="s">
        <v>31</v>
      </c>
      <c r="B27" s="72">
        <v>30350</v>
      </c>
      <c r="C27" s="72">
        <v>30263</v>
      </c>
      <c r="D27" s="65">
        <v>-0.28665568369028449</v>
      </c>
    </row>
    <row r="28" spans="1:4" s="26" customFormat="1">
      <c r="A28" s="56" t="s">
        <v>80</v>
      </c>
      <c r="B28" s="72">
        <v>7026</v>
      </c>
      <c r="C28" s="72">
        <v>5486</v>
      </c>
      <c r="D28" s="65">
        <v>-21.918588101337889</v>
      </c>
    </row>
    <row r="29" spans="1:4" s="26" customFormat="1">
      <c r="A29" s="56" t="s">
        <v>81</v>
      </c>
      <c r="B29" s="72">
        <v>5673</v>
      </c>
      <c r="C29" s="72">
        <v>3344</v>
      </c>
      <c r="D29" s="65">
        <v>-41.054115988013393</v>
      </c>
    </row>
    <row r="30" spans="1:4" s="26" customFormat="1">
      <c r="A30" s="56" t="s">
        <v>34</v>
      </c>
      <c r="B30" s="72">
        <v>21176</v>
      </c>
      <c r="C30" s="72">
        <v>13835</v>
      </c>
      <c r="D30" s="65">
        <v>-34.666603702304499</v>
      </c>
    </row>
    <row r="31" spans="1:4" s="26" customFormat="1">
      <c r="A31" s="56" t="s">
        <v>35</v>
      </c>
      <c r="B31" s="72">
        <v>1265</v>
      </c>
      <c r="C31" s="72">
        <v>1612</v>
      </c>
      <c r="D31" s="65">
        <v>27.430830039525688</v>
      </c>
    </row>
    <row r="32" spans="1:4" s="26" customFormat="1">
      <c r="A32" s="56" t="s">
        <v>82</v>
      </c>
      <c r="B32" s="72">
        <v>35144</v>
      </c>
      <c r="C32" s="72">
        <v>29565</v>
      </c>
      <c r="D32" s="65">
        <v>-15.874687002048715</v>
      </c>
    </row>
    <row r="33" spans="1:4" s="26" customFormat="1">
      <c r="A33" s="66" t="s">
        <v>83</v>
      </c>
      <c r="B33" s="84">
        <v>2606</v>
      </c>
      <c r="C33" s="84">
        <v>2528</v>
      </c>
      <c r="D33" s="68">
        <v>-2.9930928626247133</v>
      </c>
    </row>
    <row r="34" spans="1:4" s="26" customFormat="1">
      <c r="A34" s="56" t="s">
        <v>38</v>
      </c>
      <c r="B34" s="75" t="s">
        <v>24</v>
      </c>
      <c r="C34" s="75" t="s">
        <v>24</v>
      </c>
      <c r="D34" s="75" t="s">
        <v>24</v>
      </c>
    </row>
    <row r="35" spans="1:4" s="26" customFormat="1">
      <c r="A35" s="56" t="s">
        <v>39</v>
      </c>
      <c r="B35" s="72">
        <v>20336</v>
      </c>
      <c r="C35" s="72">
        <v>14900</v>
      </c>
      <c r="D35" s="65">
        <v>-26.730920535011805</v>
      </c>
    </row>
    <row r="36" spans="1:4" s="26" customFormat="1">
      <c r="A36" s="56" t="s">
        <v>67</v>
      </c>
      <c r="B36" s="72">
        <v>33397</v>
      </c>
      <c r="C36" s="72">
        <v>26630</v>
      </c>
      <c r="D36" s="65">
        <v>-20.262299008893013</v>
      </c>
    </row>
    <row r="37" spans="1:4" s="26" customFormat="1">
      <c r="A37" s="56" t="s">
        <v>41</v>
      </c>
      <c r="B37" s="72">
        <v>4234</v>
      </c>
      <c r="C37" s="72">
        <v>3138</v>
      </c>
      <c r="D37" s="65">
        <v>-25.885687293339632</v>
      </c>
    </row>
    <row r="38" spans="1:4" s="26" customFormat="1">
      <c r="A38" s="69" t="s">
        <v>42</v>
      </c>
      <c r="B38" s="76">
        <v>3049</v>
      </c>
      <c r="C38" s="76">
        <v>2468</v>
      </c>
      <c r="D38" s="71">
        <v>-19.055428009183338</v>
      </c>
    </row>
    <row r="39" spans="1:4" s="26" customFormat="1"/>
    <row r="40" spans="1:4" s="26" customFormat="1">
      <c r="A40" s="3" t="s">
        <v>121</v>
      </c>
    </row>
    <row r="41" spans="1:4" s="26" customFormat="1">
      <c r="A41" s="3" t="s">
        <v>45</v>
      </c>
    </row>
    <row r="42" spans="1:4" s="26" customFormat="1">
      <c r="A42" s="26" t="s">
        <v>127</v>
      </c>
    </row>
    <row r="43" spans="1:4">
      <c r="A43" s="25" t="s">
        <v>1988</v>
      </c>
    </row>
  </sheetData>
  <mergeCells count="5">
    <mergeCell ref="A5:A8"/>
    <mergeCell ref="B5:D5"/>
    <mergeCell ref="B6:C6"/>
    <mergeCell ref="D6:D8"/>
    <mergeCell ref="B7:C7"/>
  </mergeCells>
  <hyperlinks>
    <hyperlink ref="D1" location="Índice!A1" display="(Voltar ao índice)"/>
  </hyperlinks>
  <pageMargins left="0.511811024" right="0.511811024" top="0.78740157499999996" bottom="0.78740157499999996" header="0.31496062000000002" footer="0.3149606200000000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zoomScaleNormal="100" workbookViewId="0">
      <selection activeCell="J1" sqref="J1"/>
    </sheetView>
  </sheetViews>
  <sheetFormatPr defaultColWidth="9.140625" defaultRowHeight="12" customHeight="1"/>
  <cols>
    <col min="1" max="1" width="16.42578125" style="2" customWidth="1"/>
    <col min="2" max="2" width="10.5703125" style="2" customWidth="1"/>
    <col min="3" max="3" width="10" style="2" customWidth="1"/>
    <col min="4" max="7" width="9.140625" style="2"/>
    <col min="8" max="8" width="11.85546875" style="2" customWidth="1"/>
    <col min="9" max="16384" width="9.140625" style="2"/>
  </cols>
  <sheetData>
    <row r="1" spans="1:10" ht="12" customHeight="1">
      <c r="A1" s="936" t="s">
        <v>1561</v>
      </c>
      <c r="B1" s="929"/>
      <c r="J1" s="893" t="s">
        <v>226</v>
      </c>
    </row>
    <row r="2" spans="1:10" ht="12" customHeight="1">
      <c r="A2" s="2" t="s">
        <v>1094</v>
      </c>
    </row>
    <row r="4" spans="1:10" ht="25.5" customHeight="1">
      <c r="A4" s="1008" t="s">
        <v>1081</v>
      </c>
      <c r="B4" s="1009" t="s">
        <v>1095</v>
      </c>
    </row>
    <row r="5" spans="1:10" ht="12" customHeight="1">
      <c r="A5" s="972" t="s">
        <v>915</v>
      </c>
      <c r="B5" s="979">
        <v>259.99071112535449</v>
      </c>
    </row>
    <row r="6" spans="1:10" ht="12" customHeight="1">
      <c r="A6" s="969" t="s">
        <v>81</v>
      </c>
      <c r="B6" s="979">
        <v>264.41739281754673</v>
      </c>
    </row>
    <row r="7" spans="1:10" ht="12" customHeight="1">
      <c r="A7" s="969" t="s">
        <v>25</v>
      </c>
      <c r="B7" s="979">
        <v>274.383007301156</v>
      </c>
    </row>
    <row r="8" spans="1:10" ht="12" customHeight="1">
      <c r="A8" s="969" t="s">
        <v>21</v>
      </c>
      <c r="B8" s="979">
        <v>299.47111891878268</v>
      </c>
    </row>
    <row r="9" spans="1:10" ht="12" customHeight="1">
      <c r="A9" s="969" t="s">
        <v>20</v>
      </c>
      <c r="B9" s="979">
        <v>301.56450417090173</v>
      </c>
    </row>
    <row r="10" spans="1:10" ht="12" customHeight="1">
      <c r="A10" s="969" t="s">
        <v>80</v>
      </c>
      <c r="B10" s="979">
        <v>302.62962732410381</v>
      </c>
    </row>
    <row r="11" spans="1:10" ht="12" customHeight="1">
      <c r="A11" s="969" t="s">
        <v>19</v>
      </c>
      <c r="B11" s="979">
        <v>305.02761424545741</v>
      </c>
    </row>
    <row r="12" spans="1:10" ht="12" customHeight="1">
      <c r="A12" s="972" t="s">
        <v>39</v>
      </c>
      <c r="B12" s="979">
        <v>324.02491875544678</v>
      </c>
    </row>
    <row r="13" spans="1:10" ht="12" customHeight="1">
      <c r="A13" s="969" t="s">
        <v>29</v>
      </c>
      <c r="B13" s="979">
        <v>331.50033671340884</v>
      </c>
    </row>
    <row r="14" spans="1:10" ht="12" customHeight="1">
      <c r="A14" s="969" t="s">
        <v>35</v>
      </c>
      <c r="B14" s="979">
        <v>332.55672241750653</v>
      </c>
    </row>
    <row r="15" spans="1:10" ht="12" customHeight="1">
      <c r="A15" s="969" t="s">
        <v>79</v>
      </c>
      <c r="B15" s="979">
        <v>334.26098631277711</v>
      </c>
    </row>
    <row r="16" spans="1:10" ht="12" customHeight="1">
      <c r="A16" s="969" t="s">
        <v>16</v>
      </c>
      <c r="B16" s="979">
        <v>336.52013941271491</v>
      </c>
    </row>
    <row r="17" spans="1:2" ht="12" customHeight="1">
      <c r="A17" s="969" t="s">
        <v>31</v>
      </c>
      <c r="B17" s="979">
        <v>337.76719813271995</v>
      </c>
    </row>
    <row r="18" spans="1:2" ht="12" customHeight="1">
      <c r="A18" s="969" t="s">
        <v>22</v>
      </c>
      <c r="B18" s="979">
        <v>344.21665920893832</v>
      </c>
    </row>
    <row r="19" spans="1:2" ht="12" customHeight="1">
      <c r="A19" s="972" t="s">
        <v>41</v>
      </c>
      <c r="B19" s="979">
        <v>416.90961474679557</v>
      </c>
    </row>
    <row r="20" spans="1:2" ht="12" customHeight="1">
      <c r="A20" s="969" t="s">
        <v>443</v>
      </c>
      <c r="B20" s="979">
        <v>426.05376732615485</v>
      </c>
    </row>
    <row r="21" spans="1:2" ht="12" customHeight="1">
      <c r="A21" s="969" t="s">
        <v>82</v>
      </c>
      <c r="B21" s="979">
        <v>429.09803311506425</v>
      </c>
    </row>
    <row r="22" spans="1:2" ht="12" customHeight="1">
      <c r="A22" s="969" t="s">
        <v>77</v>
      </c>
      <c r="B22" s="979">
        <v>439.07359208718577</v>
      </c>
    </row>
    <row r="23" spans="1:2" ht="12" customHeight="1">
      <c r="A23" s="969" t="s">
        <v>38</v>
      </c>
      <c r="B23" s="979">
        <v>460.95693015892414</v>
      </c>
    </row>
    <row r="24" spans="1:2" ht="12" customHeight="1">
      <c r="A24" s="969" t="s">
        <v>83</v>
      </c>
      <c r="B24" s="979">
        <v>465.55553145493678</v>
      </c>
    </row>
    <row r="25" spans="1:2" ht="12" customHeight="1">
      <c r="A25" s="969" t="s">
        <v>18</v>
      </c>
      <c r="B25" s="979">
        <v>492.89433990325239</v>
      </c>
    </row>
    <row r="26" spans="1:2" ht="12" customHeight="1">
      <c r="A26" s="969" t="s">
        <v>57</v>
      </c>
      <c r="B26" s="979">
        <v>530.01013226463078</v>
      </c>
    </row>
    <row r="27" spans="1:2" ht="12" customHeight="1">
      <c r="A27" s="969" t="s">
        <v>34</v>
      </c>
      <c r="B27" s="979">
        <v>563.16381130942625</v>
      </c>
    </row>
    <row r="28" spans="1:2" ht="12" customHeight="1">
      <c r="A28" s="972" t="s">
        <v>42</v>
      </c>
      <c r="B28" s="979">
        <v>689.41846650000696</v>
      </c>
    </row>
    <row r="29" spans="1:2" ht="12" customHeight="1">
      <c r="A29" s="969" t="s">
        <v>76</v>
      </c>
      <c r="B29" s="979">
        <v>691.4944213891024</v>
      </c>
    </row>
    <row r="30" spans="1:2" ht="12" customHeight="1">
      <c r="A30" s="969" t="s">
        <v>17</v>
      </c>
      <c r="B30" s="979">
        <v>694.66210363578966</v>
      </c>
    </row>
    <row r="31" spans="1:2" ht="12" customHeight="1">
      <c r="A31" s="969" t="s">
        <v>72</v>
      </c>
      <c r="B31" s="979">
        <v>760.8481783691542</v>
      </c>
    </row>
    <row r="32" spans="1:2" ht="11.25">
      <c r="A32" s="969"/>
      <c r="B32" s="979"/>
    </row>
    <row r="33" spans="1:2" ht="12" customHeight="1">
      <c r="A33" s="8" t="s">
        <v>1079</v>
      </c>
      <c r="B33" s="979">
        <v>53.941925114036181</v>
      </c>
    </row>
    <row r="34" spans="1:2" ht="11.25">
      <c r="A34" s="8"/>
      <c r="B34" s="979"/>
    </row>
    <row r="35" spans="1:2" ht="12" customHeight="1">
      <c r="A35" s="8" t="s">
        <v>1096</v>
      </c>
      <c r="B35" s="979">
        <v>452.19219287496793</v>
      </c>
    </row>
    <row r="40" spans="1:2" ht="12" customHeight="1">
      <c r="A40" s="936" t="s">
        <v>1092</v>
      </c>
    </row>
    <row r="41" spans="1:2" ht="12" customHeight="1">
      <c r="A41" s="929" t="s">
        <v>1084</v>
      </c>
    </row>
  </sheetData>
  <hyperlinks>
    <hyperlink ref="J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workbookViewId="0">
      <selection activeCell="M1" sqref="M1"/>
    </sheetView>
  </sheetViews>
  <sheetFormatPr defaultColWidth="9.140625" defaultRowHeight="11.25"/>
  <cols>
    <col min="1" max="1" width="33.85546875" style="2" customWidth="1"/>
    <col min="2" max="2" width="17.85546875" style="2" customWidth="1"/>
    <col min="3" max="3" width="12.7109375" style="2" bestFit="1" customWidth="1"/>
    <col min="4" max="4" width="9.28515625" style="2" customWidth="1"/>
    <col min="5" max="16384" width="9.140625" style="2"/>
  </cols>
  <sheetData>
    <row r="1" spans="1:13">
      <c r="A1" s="936" t="s">
        <v>1126</v>
      </c>
      <c r="M1" s="893" t="s">
        <v>226</v>
      </c>
    </row>
    <row r="2" spans="1:13">
      <c r="A2" s="929" t="s">
        <v>1097</v>
      </c>
    </row>
    <row r="3" spans="1:13">
      <c r="A3" s="929"/>
    </row>
    <row r="5" spans="1:13">
      <c r="A5" s="115" t="s">
        <v>1098</v>
      </c>
      <c r="B5" s="115" t="s">
        <v>1099</v>
      </c>
    </row>
    <row r="6" spans="1:13">
      <c r="A6" s="981" t="s">
        <v>897</v>
      </c>
      <c r="B6" s="982">
        <v>5109784712.3100004</v>
      </c>
      <c r="C6" s="888"/>
    </row>
    <row r="7" spans="1:13">
      <c r="A7" s="983" t="s">
        <v>1100</v>
      </c>
      <c r="B7" s="888">
        <v>7584684103.79</v>
      </c>
      <c r="C7" s="888"/>
    </row>
    <row r="8" spans="1:13">
      <c r="A8" s="983" t="s">
        <v>1101</v>
      </c>
      <c r="B8" s="888">
        <v>601654572.70000005</v>
      </c>
      <c r="C8" s="888"/>
    </row>
    <row r="9" spans="1:13">
      <c r="A9" s="983" t="s">
        <v>1102</v>
      </c>
      <c r="B9" s="888">
        <v>759294557.55999994</v>
      </c>
      <c r="C9" s="888"/>
    </row>
    <row r="10" spans="1:13">
      <c r="A10" s="983" t="s">
        <v>1103</v>
      </c>
      <c r="B10" s="888">
        <v>6367837.7300000004</v>
      </c>
      <c r="C10" s="888"/>
    </row>
    <row r="11" spans="1:13">
      <c r="A11" s="984" t="s">
        <v>682</v>
      </c>
      <c r="B11" s="985">
        <v>2244147555.9799976</v>
      </c>
    </row>
    <row r="12" spans="1:13">
      <c r="A12" s="2" t="s">
        <v>310</v>
      </c>
      <c r="B12" s="888">
        <v>16305933340.069998</v>
      </c>
    </row>
    <row r="14" spans="1:13">
      <c r="A14" s="2" t="s">
        <v>1104</v>
      </c>
    </row>
    <row r="15" spans="1:13">
      <c r="A15" s="2" t="s">
        <v>1105</v>
      </c>
    </row>
    <row r="29" spans="1:2">
      <c r="A29" s="15"/>
      <c r="B29" s="15"/>
    </row>
    <row r="30" spans="1:2">
      <c r="A30" s="15"/>
      <c r="B30" s="15"/>
    </row>
    <row r="31" spans="1:2">
      <c r="A31" s="15"/>
      <c r="B31" s="15"/>
    </row>
    <row r="32" spans="1:2">
      <c r="A32" s="15"/>
      <c r="B32" s="15"/>
    </row>
    <row r="33" spans="1:2" ht="15">
      <c r="A33" s="986"/>
      <c r="B33" s="987"/>
    </row>
    <row r="34" spans="1:2" ht="15">
      <c r="A34" s="986"/>
      <c r="B34" s="987"/>
    </row>
    <row r="35" spans="1:2" ht="15">
      <c r="A35" s="986"/>
      <c r="B35" s="987"/>
    </row>
    <row r="36" spans="1:2" ht="15">
      <c r="A36" s="986"/>
      <c r="B36" s="987"/>
    </row>
    <row r="37" spans="1:2" ht="15">
      <c r="A37" s="986"/>
      <c r="B37" s="987"/>
    </row>
    <row r="38" spans="1:2" ht="15">
      <c r="A38" s="986"/>
      <c r="B38" s="987"/>
    </row>
    <row r="39" spans="1:2" ht="15">
      <c r="A39" s="986"/>
      <c r="B39" s="987"/>
    </row>
    <row r="40" spans="1:2" ht="15">
      <c r="A40" s="986"/>
      <c r="B40" s="987"/>
    </row>
    <row r="41" spans="1:2" ht="15">
      <c r="A41" s="986"/>
      <c r="B41" s="987"/>
    </row>
    <row r="42" spans="1:2" ht="15">
      <c r="A42" s="986"/>
      <c r="B42" s="987"/>
    </row>
    <row r="43" spans="1:2" ht="15">
      <c r="A43" s="988"/>
      <c r="B43" s="989"/>
    </row>
    <row r="44" spans="1:2">
      <c r="A44" s="15"/>
      <c r="B44" s="15"/>
    </row>
    <row r="45" spans="1:2">
      <c r="A45" s="15"/>
      <c r="B45" s="15"/>
    </row>
    <row r="46" spans="1:2">
      <c r="A46" s="15"/>
      <c r="B46" s="15"/>
    </row>
    <row r="47" spans="1:2">
      <c r="A47" s="15"/>
      <c r="B47" s="15"/>
    </row>
    <row r="48" spans="1:2">
      <c r="A48" s="15"/>
      <c r="B48" s="15"/>
    </row>
    <row r="49" spans="1:2">
      <c r="A49" s="15"/>
      <c r="B49" s="15"/>
    </row>
  </sheetData>
  <hyperlinks>
    <hyperlink ref="M1" location="Índice!A1" display="(Voltar ao índice)"/>
  </hyperlinks>
  <pageMargins left="0.511811024" right="0.511811024" top="0.78740157499999996" bottom="0.78740157499999996" header="0.31496062000000002" footer="0.31496062000000002"/>
  <pageSetup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
  <sheetViews>
    <sheetView zoomScaleNormal="100" workbookViewId="0">
      <selection activeCell="J14" sqref="J14"/>
    </sheetView>
  </sheetViews>
  <sheetFormatPr defaultColWidth="9" defaultRowHeight="11.25"/>
  <cols>
    <col min="1" max="1" width="34.85546875" style="344" customWidth="1"/>
    <col min="2" max="2" width="13.42578125" style="277" bestFit="1" customWidth="1"/>
    <col min="3" max="4" width="13.42578125" style="277" customWidth="1"/>
    <col min="5" max="5" width="13.42578125" style="277" bestFit="1" customWidth="1"/>
    <col min="6" max="7" width="13.42578125" style="277" customWidth="1"/>
    <col min="8" max="8" width="13.42578125" style="277" bestFit="1" customWidth="1"/>
    <col min="9" max="10" width="13.42578125" style="277" customWidth="1"/>
    <col min="11" max="11" width="13.42578125" style="277" bestFit="1" customWidth="1"/>
    <col min="12" max="13" width="13.42578125" style="277" customWidth="1"/>
    <col min="14" max="14" width="12" style="277" bestFit="1" customWidth="1"/>
    <col min="15" max="16" width="12" style="277" customWidth="1"/>
    <col min="17" max="17" width="13.42578125" style="277" bestFit="1" customWidth="1"/>
    <col min="18" max="19" width="13.42578125" style="277" customWidth="1"/>
    <col min="20" max="20" width="13.42578125" style="277" bestFit="1" customWidth="1"/>
    <col min="21" max="22" width="13.42578125" style="277" customWidth="1"/>
    <col min="23" max="23" width="12" style="277" bestFit="1" customWidth="1"/>
    <col min="24" max="24" width="12" style="277" customWidth="1"/>
    <col min="25" max="25" width="14" style="277" customWidth="1"/>
    <col min="26" max="26" width="13.42578125" style="277" bestFit="1" customWidth="1"/>
    <col min="27" max="16384" width="9" style="277"/>
  </cols>
  <sheetData>
    <row r="1" spans="1:26">
      <c r="A1" s="936" t="s">
        <v>1127</v>
      </c>
      <c r="J1" s="784" t="s">
        <v>226</v>
      </c>
      <c r="W1" s="893" t="s">
        <v>226</v>
      </c>
    </row>
    <row r="2" spans="1:26">
      <c r="A2" s="313" t="s">
        <v>1128</v>
      </c>
    </row>
    <row r="3" spans="1:26">
      <c r="A3" s="314"/>
      <c r="J3" s="900" t="s">
        <v>1073</v>
      </c>
      <c r="W3" s="900" t="s">
        <v>1106</v>
      </c>
    </row>
    <row r="4" spans="1:26">
      <c r="A4" s="341"/>
      <c r="B4" s="54">
        <v>2011</v>
      </c>
      <c r="C4" s="54">
        <v>2012</v>
      </c>
      <c r="D4" s="54">
        <v>2013</v>
      </c>
      <c r="E4" s="54">
        <v>2014</v>
      </c>
      <c r="F4" s="54">
        <v>2015</v>
      </c>
      <c r="G4" s="54">
        <v>2016</v>
      </c>
      <c r="H4" s="54">
        <v>2017</v>
      </c>
      <c r="I4" s="54">
        <v>2018</v>
      </c>
      <c r="J4" s="54">
        <v>2019</v>
      </c>
      <c r="W4" s="120"/>
      <c r="X4" s="120"/>
    </row>
    <row r="5" spans="1:26">
      <c r="A5" s="826" t="s">
        <v>1107</v>
      </c>
      <c r="B5" s="1010">
        <v>13901663.774993032</v>
      </c>
      <c r="C5" s="1010">
        <v>8175436.8480302235</v>
      </c>
      <c r="D5" s="1010">
        <v>5048853.5357586741</v>
      </c>
      <c r="E5" s="1010">
        <v>8238487.6521521732</v>
      </c>
      <c r="F5" s="1010">
        <v>4514133.2097826153</v>
      </c>
      <c r="G5" s="1010">
        <v>2661409.1283796383</v>
      </c>
      <c r="H5" s="1010">
        <v>1662353.3626203034</v>
      </c>
      <c r="I5" s="1010">
        <v>1461214.2273760831</v>
      </c>
      <c r="J5" s="1010" t="s">
        <v>15</v>
      </c>
      <c r="W5" s="120"/>
      <c r="X5" s="120"/>
    </row>
    <row r="6" spans="1:26">
      <c r="A6" s="833" t="s">
        <v>1103</v>
      </c>
      <c r="B6" s="1011">
        <v>26191424.022886779</v>
      </c>
      <c r="C6" s="1011">
        <v>102115627.78713523</v>
      </c>
      <c r="D6" s="1011">
        <v>223957104.20735115</v>
      </c>
      <c r="E6" s="1011">
        <v>250478948.23397556</v>
      </c>
      <c r="F6" s="1011">
        <v>176941702.75708202</v>
      </c>
      <c r="G6" s="1011">
        <v>110766542.65195191</v>
      </c>
      <c r="H6" s="1011">
        <v>101688750.35348371</v>
      </c>
      <c r="I6" s="1011">
        <v>146154662.37234768</v>
      </c>
      <c r="J6" s="1011">
        <v>6367837.7300000004</v>
      </c>
      <c r="W6" s="120"/>
      <c r="X6" s="120"/>
    </row>
    <row r="7" spans="1:26">
      <c r="A7" s="833" t="s">
        <v>1102</v>
      </c>
      <c r="B7" s="1011">
        <v>413199542.88194561</v>
      </c>
      <c r="C7" s="1011">
        <v>546361290.3403883</v>
      </c>
      <c r="D7" s="1011">
        <v>505616933.00535887</v>
      </c>
      <c r="E7" s="1011">
        <v>471334214.277435</v>
      </c>
      <c r="F7" s="1011">
        <v>444401855.38319212</v>
      </c>
      <c r="G7" s="1011">
        <v>347651013.00575638</v>
      </c>
      <c r="H7" s="1011">
        <v>735243297.23765361</v>
      </c>
      <c r="I7" s="1011">
        <v>568129895.66466081</v>
      </c>
      <c r="J7" s="1011">
        <v>759294557.55999994</v>
      </c>
      <c r="W7" s="120"/>
      <c r="X7" s="120"/>
    </row>
    <row r="8" spans="1:26">
      <c r="A8" s="991" t="s">
        <v>1101</v>
      </c>
      <c r="B8" s="1012">
        <v>141812482.27630439</v>
      </c>
      <c r="C8" s="1012">
        <v>611637732.15987313</v>
      </c>
      <c r="D8" s="1012">
        <v>462418908.8536402</v>
      </c>
      <c r="E8" s="1012">
        <v>417521787.94954669</v>
      </c>
      <c r="F8" s="1012">
        <v>312035268.70605785</v>
      </c>
      <c r="G8" s="1012">
        <v>1643728047.422437</v>
      </c>
      <c r="H8" s="1012">
        <v>1073210960.8630847</v>
      </c>
      <c r="I8" s="1012">
        <v>260795665.19623727</v>
      </c>
      <c r="J8" s="1012">
        <v>601654572.70000005</v>
      </c>
      <c r="W8" s="120"/>
      <c r="X8" s="120"/>
    </row>
    <row r="9" spans="1:26">
      <c r="A9" s="834" t="s">
        <v>310</v>
      </c>
      <c r="B9" s="1013">
        <v>595105112.95612979</v>
      </c>
      <c r="C9" s="1013">
        <v>1268290087.135427</v>
      </c>
      <c r="D9" s="1013">
        <v>1197041799.602109</v>
      </c>
      <c r="E9" s="1013">
        <v>1147573438.1131096</v>
      </c>
      <c r="F9" s="1013">
        <v>937892960.05611467</v>
      </c>
      <c r="G9" s="1013">
        <v>2104807012.2085249</v>
      </c>
      <c r="H9" s="1013">
        <v>1911805361.8168423</v>
      </c>
      <c r="I9" s="1013">
        <v>976541437.46062183</v>
      </c>
      <c r="J9" s="1013">
        <v>1367316967.99</v>
      </c>
      <c r="T9" s="120"/>
      <c r="U9" s="120"/>
      <c r="V9" s="120"/>
      <c r="W9" s="120"/>
      <c r="X9" s="120"/>
      <c r="Y9" s="120"/>
      <c r="Z9" s="120"/>
    </row>
    <row r="10" spans="1:26">
      <c r="A10" s="2" t="s">
        <v>1108</v>
      </c>
      <c r="T10" s="120"/>
      <c r="U10" s="120"/>
      <c r="V10" s="992"/>
      <c r="W10" s="120"/>
      <c r="X10" s="120"/>
      <c r="Y10" s="120"/>
      <c r="Z10" s="120"/>
    </row>
    <row r="11" spans="1:26" ht="15">
      <c r="A11" s="2" t="s">
        <v>245</v>
      </c>
      <c r="T11" s="120"/>
      <c r="U11" s="993"/>
      <c r="V11" s="987"/>
      <c r="W11" s="218"/>
      <c r="X11" s="120"/>
      <c r="Y11" s="994"/>
      <c r="Z11" s="120"/>
    </row>
    <row r="12" spans="1:26" ht="15">
      <c r="A12" s="2" t="s">
        <v>1109</v>
      </c>
      <c r="T12" s="120"/>
      <c r="U12" s="993"/>
      <c r="V12" s="987"/>
      <c r="W12" s="218"/>
      <c r="X12" s="120"/>
      <c r="Y12" s="994"/>
      <c r="Z12" s="120"/>
    </row>
    <row r="13" spans="1:26" ht="15">
      <c r="T13" s="120"/>
      <c r="U13" s="993"/>
      <c r="V13" s="987"/>
      <c r="W13" s="218"/>
      <c r="X13" s="120"/>
      <c r="Y13" s="994"/>
      <c r="Z13" s="120"/>
    </row>
    <row r="14" spans="1:26">
      <c r="T14" s="120"/>
      <c r="U14" s="120"/>
      <c r="V14" s="120"/>
      <c r="W14" s="120"/>
      <c r="X14" s="120"/>
      <c r="Y14" s="120"/>
      <c r="Z14" s="120"/>
    </row>
    <row r="15" spans="1:26">
      <c r="T15" s="120"/>
      <c r="U15" s="120"/>
      <c r="V15" s="120"/>
      <c r="W15" s="120"/>
      <c r="X15" s="120"/>
      <c r="Y15" s="120"/>
      <c r="Z15" s="120"/>
    </row>
    <row r="16" spans="1:26">
      <c r="T16" s="120"/>
      <c r="U16" s="120"/>
      <c r="V16" s="120"/>
      <c r="W16" s="120"/>
      <c r="X16" s="120"/>
      <c r="Y16" s="120"/>
      <c r="Z16" s="120"/>
    </row>
    <row r="17" spans="20:26">
      <c r="T17" s="120"/>
      <c r="U17" s="120"/>
      <c r="V17" s="120"/>
      <c r="W17" s="120"/>
      <c r="X17" s="120"/>
      <c r="Y17" s="120"/>
      <c r="Z17" s="120"/>
    </row>
    <row r="18" spans="20:26">
      <c r="T18" s="120"/>
      <c r="U18" s="120"/>
      <c r="V18" s="120"/>
      <c r="W18" s="120"/>
      <c r="X18" s="120"/>
      <c r="Y18" s="120"/>
      <c r="Z18" s="120"/>
    </row>
    <row r="19" spans="20:26">
      <c r="T19" s="120"/>
      <c r="U19" s="120"/>
      <c r="V19" s="120"/>
      <c r="W19" s="120"/>
      <c r="X19" s="120"/>
      <c r="Y19" s="120"/>
      <c r="Z19" s="120"/>
    </row>
  </sheetData>
  <hyperlinks>
    <hyperlink ref="W1" location="Índice!A1" display="(Voltar ao índice)"/>
    <hyperlink ref="J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workbookViewId="0">
      <selection activeCell="K1" sqref="K1"/>
    </sheetView>
  </sheetViews>
  <sheetFormatPr defaultColWidth="9.140625" defaultRowHeight="11.25"/>
  <cols>
    <col min="1" max="1" width="22.28515625" style="2" customWidth="1"/>
    <col min="2" max="2" width="16.7109375" style="2" customWidth="1"/>
    <col min="3" max="10" width="14.5703125" style="2" customWidth="1"/>
    <col min="11" max="11" width="9.7109375" style="2" customWidth="1"/>
    <col min="12" max="16384" width="9.140625" style="2"/>
  </cols>
  <sheetData>
    <row r="1" spans="1:11">
      <c r="A1" s="936" t="s">
        <v>1129</v>
      </c>
      <c r="K1" s="893" t="s">
        <v>226</v>
      </c>
    </row>
    <row r="2" spans="1:11">
      <c r="A2" s="929" t="s">
        <v>1110</v>
      </c>
      <c r="I2" s="929"/>
      <c r="J2" s="929"/>
    </row>
    <row r="3" spans="1:11">
      <c r="A3" s="929" t="s">
        <v>1111</v>
      </c>
      <c r="I3" s="929"/>
      <c r="J3" s="929"/>
    </row>
    <row r="4" spans="1:11">
      <c r="A4" s="929"/>
      <c r="I4" s="929"/>
      <c r="J4" s="929"/>
      <c r="K4" s="900" t="s">
        <v>1073</v>
      </c>
    </row>
    <row r="5" spans="1:11" ht="22.5">
      <c r="A5" s="751" t="s">
        <v>1112</v>
      </c>
      <c r="B5" s="80">
        <v>2011</v>
      </c>
      <c r="C5" s="80">
        <v>2012</v>
      </c>
      <c r="D5" s="80">
        <v>2013</v>
      </c>
      <c r="E5" s="80">
        <v>2014</v>
      </c>
      <c r="F5" s="80">
        <v>2015</v>
      </c>
      <c r="G5" s="80">
        <v>2016</v>
      </c>
      <c r="H5" s="80">
        <v>2017</v>
      </c>
      <c r="I5" s="855">
        <v>2018</v>
      </c>
      <c r="J5" s="855">
        <v>2019</v>
      </c>
      <c r="K5" s="995" t="s">
        <v>332</v>
      </c>
    </row>
    <row r="6" spans="1:11">
      <c r="A6" s="764"/>
      <c r="B6" s="996"/>
      <c r="C6" s="42"/>
      <c r="D6" s="42"/>
      <c r="E6" s="42"/>
      <c r="F6" s="42"/>
      <c r="G6" s="42"/>
      <c r="H6" s="42"/>
      <c r="I6" s="863"/>
      <c r="J6" s="863"/>
      <c r="K6" s="997"/>
    </row>
    <row r="7" spans="1:11" s="1" customFormat="1">
      <c r="A7" s="756" t="s">
        <v>907</v>
      </c>
      <c r="B7" s="904">
        <v>6195348367.8004522</v>
      </c>
      <c r="C7" s="904">
        <v>6417853104.5444775</v>
      </c>
      <c r="D7" s="904">
        <v>6636577630.5418797</v>
      </c>
      <c r="E7" s="904">
        <v>7317603539.0847979</v>
      </c>
      <c r="F7" s="904">
        <v>7594212671.158679</v>
      </c>
      <c r="G7" s="904">
        <v>7028289227.7319422</v>
      </c>
      <c r="H7" s="904">
        <v>7229896663.37852</v>
      </c>
      <c r="I7" s="904">
        <v>7877758970.3214836</v>
      </c>
      <c r="J7" s="904">
        <v>8344206486.5300007</v>
      </c>
      <c r="K7" s="905">
        <v>34.685024814713728</v>
      </c>
    </row>
    <row r="8" spans="1:11">
      <c r="A8" s="998" t="s">
        <v>72</v>
      </c>
      <c r="B8" s="917">
        <v>440759445.4327085</v>
      </c>
      <c r="C8" s="917">
        <v>515604670.28123647</v>
      </c>
      <c r="D8" s="917">
        <v>532085875.90800583</v>
      </c>
      <c r="E8" s="917">
        <v>597519026.49141312</v>
      </c>
      <c r="F8" s="917">
        <v>518275257.84730482</v>
      </c>
      <c r="G8" s="917">
        <v>483021176.10409719</v>
      </c>
      <c r="H8" s="917">
        <v>550674989.14295721</v>
      </c>
      <c r="I8" s="917">
        <v>607828798.42663658</v>
      </c>
      <c r="J8" s="917">
        <v>671018638.19000006</v>
      </c>
      <c r="K8" s="908">
        <v>52.241465303423809</v>
      </c>
    </row>
    <row r="9" spans="1:11">
      <c r="A9" s="759" t="s">
        <v>17</v>
      </c>
      <c r="B9" s="917">
        <v>478532763.11195868</v>
      </c>
      <c r="C9" s="917">
        <v>57554434.357134126</v>
      </c>
      <c r="D9" s="917">
        <v>73165945.639549538</v>
      </c>
      <c r="E9" s="917">
        <v>79927940.536773935</v>
      </c>
      <c r="F9" s="917">
        <v>563185330.6103723</v>
      </c>
      <c r="G9" s="917">
        <v>460532069.92706144</v>
      </c>
      <c r="H9" s="917">
        <v>484660716.86378962</v>
      </c>
      <c r="I9" s="917">
        <v>474004067.49988919</v>
      </c>
      <c r="J9" s="917">
        <v>587497275.57000005</v>
      </c>
      <c r="K9" s="908">
        <v>22.770543807582058</v>
      </c>
    </row>
    <row r="10" spans="1:11">
      <c r="A10" s="759" t="s">
        <v>18</v>
      </c>
      <c r="B10" s="917">
        <v>1269564058.0121017</v>
      </c>
      <c r="C10" s="917">
        <v>1543819348.8581364</v>
      </c>
      <c r="D10" s="917">
        <v>1556654660.1533532</v>
      </c>
      <c r="E10" s="917">
        <v>1803159250.4177198</v>
      </c>
      <c r="F10" s="917">
        <v>1644665649.4603312</v>
      </c>
      <c r="G10" s="917">
        <v>1554795781.6605082</v>
      </c>
      <c r="H10" s="917">
        <v>1529822312.5956933</v>
      </c>
      <c r="I10" s="917">
        <v>1804705938.0638595</v>
      </c>
      <c r="J10" s="917">
        <v>2042848402.48</v>
      </c>
      <c r="K10" s="908">
        <v>60.909438920216132</v>
      </c>
    </row>
    <row r="11" spans="1:11">
      <c r="A11" s="759" t="s">
        <v>29</v>
      </c>
      <c r="B11" s="917">
        <v>1818728613.2041314</v>
      </c>
      <c r="C11" s="917">
        <v>2113393346.3782835</v>
      </c>
      <c r="D11" s="917">
        <v>2235482601.1290169</v>
      </c>
      <c r="E11" s="917">
        <v>2499236948.3430042</v>
      </c>
      <c r="F11" s="917">
        <v>2570118490.8477006</v>
      </c>
      <c r="G11" s="917">
        <v>2472335101.3445735</v>
      </c>
      <c r="H11" s="917">
        <v>2499633550.8832912</v>
      </c>
      <c r="I11" s="917">
        <v>2812857728.9472251</v>
      </c>
      <c r="J11" s="917">
        <v>2851852644.1999998</v>
      </c>
      <c r="K11" s="908">
        <v>56.804738403261297</v>
      </c>
    </row>
    <row r="12" spans="1:11">
      <c r="A12" s="759" t="s">
        <v>908</v>
      </c>
      <c r="B12" s="917">
        <v>1135000858.4326417</v>
      </c>
      <c r="C12" s="917">
        <v>1151547330.3603573</v>
      </c>
      <c r="D12" s="917">
        <v>1157204604.8283579</v>
      </c>
      <c r="E12" s="917">
        <v>1238033781.037015</v>
      </c>
      <c r="F12" s="917">
        <v>1169841425.683718</v>
      </c>
      <c r="G12" s="917">
        <v>847649488.91488743</v>
      </c>
      <c r="H12" s="917">
        <v>867989844.04544151</v>
      </c>
      <c r="I12" s="917">
        <v>875146191.79118252</v>
      </c>
      <c r="J12" s="917">
        <v>827396929.38999999</v>
      </c>
      <c r="K12" s="908">
        <v>-27.101647259317645</v>
      </c>
    </row>
    <row r="13" spans="1:11">
      <c r="A13" s="759" t="s">
        <v>38</v>
      </c>
      <c r="B13" s="917">
        <v>228543278.39114046</v>
      </c>
      <c r="C13" s="917">
        <v>217660957.60808304</v>
      </c>
      <c r="D13" s="917">
        <v>256745198.47822225</v>
      </c>
      <c r="E13" s="917">
        <v>324720867.01330638</v>
      </c>
      <c r="F13" s="917">
        <v>361862075.934825</v>
      </c>
      <c r="G13" s="917">
        <v>396208886.49374276</v>
      </c>
      <c r="H13" s="917">
        <v>426428043.55999285</v>
      </c>
      <c r="I13" s="917">
        <v>392829046.94784302</v>
      </c>
      <c r="J13" s="917">
        <v>279229730.97000003</v>
      </c>
      <c r="K13" s="908">
        <v>22.178054386754809</v>
      </c>
    </row>
    <row r="14" spans="1:11">
      <c r="A14" s="761" t="s">
        <v>492</v>
      </c>
      <c r="B14" s="917">
        <v>824219351.21576965</v>
      </c>
      <c r="C14" s="917">
        <v>818273016.70124567</v>
      </c>
      <c r="D14" s="917">
        <v>825238744.40537441</v>
      </c>
      <c r="E14" s="917">
        <v>775005725.24556518</v>
      </c>
      <c r="F14" s="917">
        <v>766264440.77442765</v>
      </c>
      <c r="G14" s="917">
        <v>813746723.28707135</v>
      </c>
      <c r="H14" s="917">
        <v>870687206.28735399</v>
      </c>
      <c r="I14" s="917">
        <v>910387198.64484799</v>
      </c>
      <c r="J14" s="917">
        <v>1084362865.73</v>
      </c>
      <c r="K14" s="908">
        <v>31.562412861394733</v>
      </c>
    </row>
    <row r="15" spans="1:11">
      <c r="A15" s="759"/>
      <c r="B15" s="917"/>
      <c r="C15" s="917"/>
      <c r="D15" s="917"/>
      <c r="E15" s="917"/>
      <c r="F15" s="917"/>
      <c r="G15" s="917"/>
      <c r="H15" s="917"/>
      <c r="I15" s="917"/>
      <c r="J15" s="15"/>
      <c r="K15" s="908"/>
    </row>
    <row r="16" spans="1:11" s="1" customFormat="1">
      <c r="A16" s="756" t="s">
        <v>909</v>
      </c>
      <c r="B16" s="904">
        <v>14247986385.837358</v>
      </c>
      <c r="C16" s="904">
        <v>15987413224.730629</v>
      </c>
      <c r="D16" s="904">
        <v>14855374170.226297</v>
      </c>
      <c r="E16" s="904">
        <v>15785102771.60309</v>
      </c>
      <c r="F16" s="904">
        <v>15239464620.779482</v>
      </c>
      <c r="G16" s="904">
        <v>16127292398.288568</v>
      </c>
      <c r="H16" s="904">
        <v>16273816778.076839</v>
      </c>
      <c r="I16" s="904">
        <v>17169482142.557005</v>
      </c>
      <c r="J16" s="904">
        <v>17580433167.540001</v>
      </c>
      <c r="K16" s="905">
        <v>23.388896447957919</v>
      </c>
    </row>
    <row r="17" spans="1:11">
      <c r="A17" s="757" t="s">
        <v>16</v>
      </c>
      <c r="B17" s="913">
        <v>1120901541.3820944</v>
      </c>
      <c r="C17" s="913">
        <v>1187600057.5650887</v>
      </c>
      <c r="D17" s="913">
        <v>1391810391.5035717</v>
      </c>
      <c r="E17" s="913">
        <v>1413446218.8257844</v>
      </c>
      <c r="F17" s="913">
        <v>1279554574.4259088</v>
      </c>
      <c r="G17" s="913">
        <v>1159403413.9238081</v>
      </c>
      <c r="H17" s="913">
        <v>1205792318.6693277</v>
      </c>
      <c r="I17" s="913">
        <v>1212292735.5020299</v>
      </c>
      <c r="J17" s="913">
        <v>1123087842.9100001</v>
      </c>
      <c r="K17" s="999">
        <v>0.19504848973710409</v>
      </c>
    </row>
    <row r="18" spans="1:11">
      <c r="A18" s="998" t="s">
        <v>487</v>
      </c>
      <c r="B18" s="917">
        <v>4029744753.4264936</v>
      </c>
      <c r="C18" s="917">
        <v>4538654981.4365931</v>
      </c>
      <c r="D18" s="917">
        <v>4056958945.0306768</v>
      </c>
      <c r="E18" s="917">
        <v>4559209597.1496372</v>
      </c>
      <c r="F18" s="917">
        <v>4496940886.4074154</v>
      </c>
      <c r="G18" s="917">
        <v>4612449911.3813877</v>
      </c>
      <c r="H18" s="917">
        <v>4426894814.3995085</v>
      </c>
      <c r="I18" s="917">
        <v>4457851381.8638115</v>
      </c>
      <c r="J18" s="917">
        <v>4536695228.4399996</v>
      </c>
      <c r="K18" s="908">
        <v>12.580213041593908</v>
      </c>
    </row>
    <row r="19" spans="1:11">
      <c r="A19" s="998" t="s">
        <v>20</v>
      </c>
      <c r="B19" s="917">
        <v>1513436858.1653736</v>
      </c>
      <c r="C19" s="917">
        <v>2198937160.425477</v>
      </c>
      <c r="D19" s="917">
        <v>2051060247.2758727</v>
      </c>
      <c r="E19" s="917">
        <v>2259398390.5026646</v>
      </c>
      <c r="F19" s="917">
        <v>2192089641.1332049</v>
      </c>
      <c r="G19" s="917">
        <v>2120218741.9857376</v>
      </c>
      <c r="H19" s="917">
        <v>2325543717.4968433</v>
      </c>
      <c r="I19" s="917">
        <v>2677349177.3592811</v>
      </c>
      <c r="J19" s="917">
        <v>2753910574.1199999</v>
      </c>
      <c r="K19" s="908">
        <v>81.964021773485825</v>
      </c>
    </row>
    <row r="20" spans="1:11">
      <c r="A20" s="998" t="s">
        <v>910</v>
      </c>
      <c r="B20" s="917">
        <v>1120522642.6103883</v>
      </c>
      <c r="C20" s="917">
        <v>1269143139.1946182</v>
      </c>
      <c r="D20" s="917">
        <v>1261912179.252208</v>
      </c>
      <c r="E20" s="917">
        <v>1447734264.8805971</v>
      </c>
      <c r="F20" s="917">
        <v>1393501867.2435801</v>
      </c>
      <c r="G20" s="917">
        <v>1543886022.8982444</v>
      </c>
      <c r="H20" s="917">
        <v>1709870792.3157463</v>
      </c>
      <c r="I20" s="917">
        <v>1918694291.8079283</v>
      </c>
      <c r="J20" s="917">
        <v>1941309439.98</v>
      </c>
      <c r="K20" s="908">
        <v>73.250353554435378</v>
      </c>
    </row>
    <row r="21" spans="1:11">
      <c r="A21" s="998" t="s">
        <v>79</v>
      </c>
      <c r="B21" s="917">
        <v>1001483522.3383417</v>
      </c>
      <c r="C21" s="917">
        <v>1108066884.1391943</v>
      </c>
      <c r="D21" s="917">
        <v>1196685483.0475192</v>
      </c>
      <c r="E21" s="917">
        <v>1144698096.5596054</v>
      </c>
      <c r="F21" s="917">
        <v>1102922008.9254615</v>
      </c>
      <c r="G21" s="917">
        <v>1246766754.2854896</v>
      </c>
      <c r="H21" s="917">
        <v>1254902273.4058187</v>
      </c>
      <c r="I21" s="917">
        <v>1310869446.8939741</v>
      </c>
      <c r="J21" s="917">
        <v>1343103094.1500001</v>
      </c>
      <c r="K21" s="908">
        <v>34.111352228144341</v>
      </c>
    </row>
    <row r="22" spans="1:11">
      <c r="A22" s="998" t="s">
        <v>80</v>
      </c>
      <c r="B22" s="917">
        <v>3103498170.439734</v>
      </c>
      <c r="C22" s="917">
        <v>2918730160.0162396</v>
      </c>
      <c r="D22" s="917">
        <v>2790207245.1587405</v>
      </c>
      <c r="E22" s="917">
        <v>2903933062.8462372</v>
      </c>
      <c r="F22" s="917">
        <v>2580869610.9969625</v>
      </c>
      <c r="G22" s="917">
        <v>2574898018.0413151</v>
      </c>
      <c r="H22" s="917">
        <v>2720497574.9414501</v>
      </c>
      <c r="I22" s="917">
        <v>2878772034.7271757</v>
      </c>
      <c r="J22" s="917">
        <v>2892252835.04</v>
      </c>
      <c r="K22" s="908">
        <v>-6.8066847086235782</v>
      </c>
    </row>
    <row r="23" spans="1:11">
      <c r="A23" s="998" t="s">
        <v>912</v>
      </c>
      <c r="B23" s="917">
        <v>376386948.01680911</v>
      </c>
      <c r="C23" s="917">
        <v>367845982.68709189</v>
      </c>
      <c r="D23" s="917">
        <v>132578737.88126425</v>
      </c>
      <c r="E23" s="917">
        <v>78464409.724920884</v>
      </c>
      <c r="F23" s="917">
        <v>276563713.71170855</v>
      </c>
      <c r="G23" s="917">
        <v>779397052.60124111</v>
      </c>
      <c r="H23" s="917">
        <v>768300767.31875718</v>
      </c>
      <c r="I23" s="917">
        <v>774136930.61344886</v>
      </c>
      <c r="J23" s="917">
        <v>865498149.44000006</v>
      </c>
      <c r="K23" s="908">
        <v>129.94903356780259</v>
      </c>
    </row>
    <row r="24" spans="1:11">
      <c r="A24" s="998" t="s">
        <v>35</v>
      </c>
      <c r="B24" s="917">
        <v>917283261.34785056</v>
      </c>
      <c r="C24" s="917">
        <v>1238223005.5002933</v>
      </c>
      <c r="D24" s="917">
        <v>992467348.08255982</v>
      </c>
      <c r="E24" s="917">
        <v>993218723.31609261</v>
      </c>
      <c r="F24" s="917">
        <v>968572826.3700515</v>
      </c>
      <c r="G24" s="917">
        <v>1177440146.389647</v>
      </c>
      <c r="H24" s="917">
        <v>952718366.23701155</v>
      </c>
      <c r="I24" s="917">
        <v>1013194995.7739145</v>
      </c>
      <c r="J24" s="917">
        <v>1166227539.6800001</v>
      </c>
      <c r="K24" s="908">
        <v>27.139302418573763</v>
      </c>
    </row>
    <row r="25" spans="1:11">
      <c r="A25" s="761" t="s">
        <v>41</v>
      </c>
      <c r="B25" s="920">
        <v>1064728688.1102732</v>
      </c>
      <c r="C25" s="920">
        <v>1160211853.7660332</v>
      </c>
      <c r="D25" s="920">
        <v>981693592.99388421</v>
      </c>
      <c r="E25" s="920">
        <v>985000007.7975508</v>
      </c>
      <c r="F25" s="920">
        <v>948449491.56518817</v>
      </c>
      <c r="G25" s="920">
        <v>912832336.78170025</v>
      </c>
      <c r="H25" s="920">
        <v>909296153.29237485</v>
      </c>
      <c r="I25" s="920">
        <v>926321148.0154413</v>
      </c>
      <c r="J25" s="920">
        <v>958348463.77999997</v>
      </c>
      <c r="K25" s="1000">
        <v>-9.9912987710588936</v>
      </c>
    </row>
    <row r="26" spans="1:11">
      <c r="A26" s="759"/>
      <c r="B26" s="917"/>
      <c r="C26" s="917"/>
      <c r="D26" s="917"/>
      <c r="E26" s="917"/>
      <c r="F26" s="917"/>
      <c r="G26" s="917"/>
      <c r="H26" s="917"/>
      <c r="I26" s="917"/>
      <c r="J26" s="15"/>
      <c r="K26" s="908"/>
    </row>
    <row r="27" spans="1:11" s="1" customFormat="1">
      <c r="A27" s="756" t="s">
        <v>913</v>
      </c>
      <c r="B27" s="904">
        <v>5605636741.2062235</v>
      </c>
      <c r="C27" s="904">
        <v>5999739519.3379021</v>
      </c>
      <c r="D27" s="904">
        <v>5857305183.9699678</v>
      </c>
      <c r="E27" s="904">
        <v>6714094897.2547779</v>
      </c>
      <c r="F27" s="904">
        <v>7458663954.5733461</v>
      </c>
      <c r="G27" s="904">
        <v>7570090549.7220497</v>
      </c>
      <c r="H27" s="904">
        <v>7363896860.2884417</v>
      </c>
      <c r="I27" s="904">
        <v>7737592835.3730135</v>
      </c>
      <c r="J27" s="904">
        <v>8252452579.5200005</v>
      </c>
      <c r="K27" s="905">
        <v>47.217041711915016</v>
      </c>
    </row>
    <row r="28" spans="1:11">
      <c r="A28" s="757" t="s">
        <v>57</v>
      </c>
      <c r="B28" s="913">
        <v>2060314919.3991401</v>
      </c>
      <c r="C28" s="913">
        <v>2134155126.7323949</v>
      </c>
      <c r="D28" s="913">
        <v>2141392788.2631304</v>
      </c>
      <c r="E28" s="913">
        <v>2885281005.8362041</v>
      </c>
      <c r="F28" s="913">
        <v>3610544930.1622066</v>
      </c>
      <c r="G28" s="913">
        <v>3348368153.8692379</v>
      </c>
      <c r="H28" s="913">
        <v>2988751878.3788762</v>
      </c>
      <c r="I28" s="913">
        <v>3529792097.9888043</v>
      </c>
      <c r="J28" s="913">
        <v>3719798731.8200002</v>
      </c>
      <c r="K28" s="999">
        <v>80.545153403287657</v>
      </c>
    </row>
    <row r="29" spans="1:11">
      <c r="A29" s="998" t="s">
        <v>76</v>
      </c>
      <c r="B29" s="917">
        <v>1675420198.1268456</v>
      </c>
      <c r="C29" s="917">
        <v>1558378328.1857309</v>
      </c>
      <c r="D29" s="917">
        <v>1602026738.9856939</v>
      </c>
      <c r="E29" s="917">
        <v>1488430605.7561316</v>
      </c>
      <c r="F29" s="917">
        <v>1733019337.6604981</v>
      </c>
      <c r="G29" s="917">
        <v>2020643066.6659482</v>
      </c>
      <c r="H29" s="917">
        <v>2052722073.6456277</v>
      </c>
      <c r="I29" s="917">
        <v>2135488387.1395271</v>
      </c>
      <c r="J29" s="917">
        <v>2409488800.52</v>
      </c>
      <c r="K29" s="908">
        <v>43.813999808159082</v>
      </c>
    </row>
    <row r="30" spans="1:11">
      <c r="A30" s="998" t="s">
        <v>77</v>
      </c>
      <c r="B30" s="917">
        <v>1378043345.5766277</v>
      </c>
      <c r="C30" s="917">
        <v>1475260923.1705279</v>
      </c>
      <c r="D30" s="917">
        <v>1211507098.1675949</v>
      </c>
      <c r="E30" s="917">
        <v>1261737403.630446</v>
      </c>
      <c r="F30" s="917">
        <v>1299661620.4539268</v>
      </c>
      <c r="G30" s="917">
        <v>1414107593.5539196</v>
      </c>
      <c r="H30" s="917">
        <v>1440942424.9695079</v>
      </c>
      <c r="I30" s="917">
        <v>1195468146.229053</v>
      </c>
      <c r="J30" s="917">
        <v>1220179365.3800001</v>
      </c>
      <c r="K30" s="908">
        <v>-11.455661442243752</v>
      </c>
    </row>
    <row r="31" spans="1:11" ht="13.9" customHeight="1">
      <c r="A31" s="761" t="s">
        <v>21</v>
      </c>
      <c r="B31" s="920">
        <v>491858278.10361004</v>
      </c>
      <c r="C31" s="920">
        <v>831945141.24924815</v>
      </c>
      <c r="D31" s="920">
        <v>902378558.55354846</v>
      </c>
      <c r="E31" s="920">
        <v>1078645882.0319965</v>
      </c>
      <c r="F31" s="920">
        <v>815438066.29671371</v>
      </c>
      <c r="G31" s="920">
        <v>786971735.63294423</v>
      </c>
      <c r="H31" s="920">
        <v>881480483.29442918</v>
      </c>
      <c r="I31" s="920">
        <v>876844204.0156281</v>
      </c>
      <c r="J31" s="920">
        <v>902985681.79999995</v>
      </c>
      <c r="K31" s="1000">
        <v>83.586557754302135</v>
      </c>
    </row>
    <row r="32" spans="1:11" ht="13.9" customHeight="1">
      <c r="A32" s="759"/>
      <c r="B32" s="917"/>
      <c r="C32" s="917"/>
      <c r="D32" s="917"/>
      <c r="E32" s="917"/>
      <c r="F32" s="917"/>
      <c r="G32" s="917"/>
      <c r="H32" s="917"/>
      <c r="I32" s="917"/>
      <c r="J32" s="15"/>
      <c r="K32" s="908"/>
    </row>
    <row r="33" spans="1:11" s="1" customFormat="1">
      <c r="A33" s="756" t="s">
        <v>914</v>
      </c>
      <c r="B33" s="904">
        <v>31376997276.577095</v>
      </c>
      <c r="C33" s="904">
        <v>30074217209.092457</v>
      </c>
      <c r="D33" s="904">
        <v>32702686797.220509</v>
      </c>
      <c r="E33" s="904">
        <v>35036336395.2547</v>
      </c>
      <c r="F33" s="904">
        <v>36234150752.216263</v>
      </c>
      <c r="G33" s="904">
        <v>33759986566.728405</v>
      </c>
      <c r="H33" s="904">
        <v>32991845684.812668</v>
      </c>
      <c r="I33" s="904">
        <v>32907000890.178505</v>
      </c>
      <c r="J33" s="904">
        <v>32063846738.449997</v>
      </c>
      <c r="K33" s="905">
        <v>2.1890222822106438</v>
      </c>
    </row>
    <row r="34" spans="1:11">
      <c r="A34" s="757" t="s">
        <v>22</v>
      </c>
      <c r="B34" s="913">
        <v>1265098161.7956491</v>
      </c>
      <c r="C34" s="913">
        <v>1381857849.9504607</v>
      </c>
      <c r="D34" s="913">
        <v>1499541893.8626912</v>
      </c>
      <c r="E34" s="913">
        <v>1605094401.2988722</v>
      </c>
      <c r="F34" s="913">
        <v>1506580278.1215019</v>
      </c>
      <c r="G34" s="913">
        <v>1457103538.8596938</v>
      </c>
      <c r="H34" s="913">
        <v>1468475299.0522547</v>
      </c>
      <c r="I34" s="913">
        <v>1526635365.2803676</v>
      </c>
      <c r="J34" s="913">
        <v>1383286277.53</v>
      </c>
      <c r="K34" s="999">
        <v>9.3422091109987662</v>
      </c>
    </row>
    <row r="35" spans="1:11">
      <c r="A35" s="998" t="s">
        <v>78</v>
      </c>
      <c r="B35" s="917">
        <v>10383265343.958727</v>
      </c>
      <c r="C35" s="917">
        <v>7425049594.8893309</v>
      </c>
      <c r="D35" s="917">
        <v>8337824309.6765785</v>
      </c>
      <c r="E35" s="917">
        <v>9363672214.0981655</v>
      </c>
      <c r="F35" s="917">
        <v>10592154423.671604</v>
      </c>
      <c r="G35" s="917">
        <v>9883154715.5416832</v>
      </c>
      <c r="H35" s="917">
        <v>9867475106.5880833</v>
      </c>
      <c r="I35" s="917">
        <v>9597718479.0436401</v>
      </c>
      <c r="J35" s="917">
        <v>9019043155.2900009</v>
      </c>
      <c r="K35" s="908">
        <v>-13.138662486964833</v>
      </c>
    </row>
    <row r="36" spans="1:11">
      <c r="A36" s="998" t="s">
        <v>915</v>
      </c>
      <c r="B36" s="917">
        <v>12566641711.640064</v>
      </c>
      <c r="C36" s="917">
        <v>12870893089.412489</v>
      </c>
      <c r="D36" s="917">
        <v>13002997809.325884</v>
      </c>
      <c r="E36" s="917">
        <v>13807797648.479715</v>
      </c>
      <c r="F36" s="917">
        <v>13623227560.202782</v>
      </c>
      <c r="G36" s="917">
        <v>12230309100.471333</v>
      </c>
      <c r="H36" s="917">
        <v>12434423682.539736</v>
      </c>
      <c r="I36" s="917">
        <v>11878296917.777901</v>
      </c>
      <c r="J36" s="917">
        <v>11938526203.709999</v>
      </c>
      <c r="K36" s="908">
        <v>-4.9982765669865614</v>
      </c>
    </row>
    <row r="37" spans="1:11">
      <c r="A37" s="761" t="s">
        <v>34</v>
      </c>
      <c r="B37" s="920">
        <v>7161992059.1826534</v>
      </c>
      <c r="C37" s="920">
        <v>8396416674.8401785</v>
      </c>
      <c r="D37" s="920">
        <v>9862322784.3553543</v>
      </c>
      <c r="E37" s="920">
        <v>10259772131.377947</v>
      </c>
      <c r="F37" s="920">
        <v>10512188490.220371</v>
      </c>
      <c r="G37" s="920">
        <v>10189419211.855696</v>
      </c>
      <c r="H37" s="920">
        <v>9221471596.6325989</v>
      </c>
      <c r="I37" s="920">
        <v>9904350128.0765972</v>
      </c>
      <c r="J37" s="920">
        <v>9722991101.9200001</v>
      </c>
      <c r="K37" s="1000">
        <v>35.758194390257614</v>
      </c>
    </row>
    <row r="38" spans="1:11">
      <c r="A38" s="759"/>
      <c r="B38" s="917"/>
      <c r="C38" s="917"/>
      <c r="D38" s="917"/>
      <c r="E38" s="917"/>
      <c r="F38" s="917"/>
      <c r="G38" s="917"/>
      <c r="H38" s="917"/>
      <c r="I38" s="917"/>
      <c r="J38" s="15"/>
      <c r="K38" s="908"/>
    </row>
    <row r="39" spans="1:11" s="1" customFormat="1">
      <c r="A39" s="756" t="s">
        <v>916</v>
      </c>
      <c r="B39" s="904">
        <v>7799728277.9318123</v>
      </c>
      <c r="C39" s="904">
        <v>8399578947.8689737</v>
      </c>
      <c r="D39" s="904">
        <v>9033706039.0095825</v>
      </c>
      <c r="E39" s="904">
        <v>9950335368.0393906</v>
      </c>
      <c r="F39" s="904">
        <v>10111399176.425024</v>
      </c>
      <c r="G39" s="904">
        <v>10379764899.615627</v>
      </c>
      <c r="H39" s="904">
        <v>11213511366.345547</v>
      </c>
      <c r="I39" s="904">
        <v>11123098523.426018</v>
      </c>
      <c r="J39" s="904">
        <v>11065536346.24</v>
      </c>
      <c r="K39" s="905">
        <v>41.870792826825948</v>
      </c>
    </row>
    <row r="40" spans="1:11">
      <c r="A40" s="757" t="s">
        <v>31</v>
      </c>
      <c r="B40" s="913">
        <v>2520515125.6068821</v>
      </c>
      <c r="C40" s="913">
        <v>3041869938.812501</v>
      </c>
      <c r="D40" s="913">
        <v>3260873148.7475319</v>
      </c>
      <c r="E40" s="913">
        <v>3333461684.9553695</v>
      </c>
      <c r="F40" s="913">
        <v>3982313185.8755383</v>
      </c>
      <c r="G40" s="913">
        <v>4241984301.0597186</v>
      </c>
      <c r="H40" s="913">
        <v>4682019802.1001167</v>
      </c>
      <c r="I40" s="913">
        <v>4030244790.1330376</v>
      </c>
      <c r="J40" s="913">
        <v>3862015619.46</v>
      </c>
      <c r="K40" s="999">
        <v>53.223266951437779</v>
      </c>
    </row>
    <row r="41" spans="1:11">
      <c r="A41" s="998" t="s">
        <v>390</v>
      </c>
      <c r="B41" s="917">
        <v>2950011600.9452739</v>
      </c>
      <c r="C41" s="917">
        <v>3286356917.4231491</v>
      </c>
      <c r="D41" s="917">
        <v>3581819436.5017586</v>
      </c>
      <c r="E41" s="917">
        <v>3993345523.0528092</v>
      </c>
      <c r="F41" s="917">
        <v>3698704832.309535</v>
      </c>
      <c r="G41" s="917">
        <v>3711101544.5339837</v>
      </c>
      <c r="H41" s="917">
        <v>4110059684.1475344</v>
      </c>
      <c r="I41" s="917">
        <v>4685341120.1958771</v>
      </c>
      <c r="J41" s="917">
        <v>4881950877.1800003</v>
      </c>
      <c r="K41" s="908">
        <v>65.489209453131423</v>
      </c>
    </row>
    <row r="42" spans="1:11">
      <c r="A42" s="761" t="s">
        <v>39</v>
      </c>
      <c r="B42" s="920">
        <v>2329201551.3796554</v>
      </c>
      <c r="C42" s="920">
        <v>2071352091.6333244</v>
      </c>
      <c r="D42" s="920">
        <v>2191013453.7602911</v>
      </c>
      <c r="E42" s="920">
        <v>2623528160.0312138</v>
      </c>
      <c r="F42" s="920">
        <v>2430381158.2399511</v>
      </c>
      <c r="G42" s="920">
        <v>2426679054.0219259</v>
      </c>
      <c r="H42" s="920">
        <v>2421431880.0978942</v>
      </c>
      <c r="I42" s="920">
        <v>2407512613.0971031</v>
      </c>
      <c r="J42" s="920">
        <v>2321569849.5999999</v>
      </c>
      <c r="K42" s="1000">
        <v>-0.32765312968020055</v>
      </c>
    </row>
    <row r="43" spans="1:11">
      <c r="B43" s="917"/>
      <c r="C43" s="917"/>
      <c r="D43" s="917"/>
      <c r="E43" s="917"/>
      <c r="F43" s="917"/>
      <c r="G43" s="917"/>
      <c r="H43" s="917"/>
      <c r="I43" s="917"/>
      <c r="J43" s="917"/>
      <c r="K43" s="908"/>
    </row>
    <row r="44" spans="1:11">
      <c r="A44" s="756" t="s">
        <v>310</v>
      </c>
      <c r="B44" s="904">
        <v>65225697049.352936</v>
      </c>
      <c r="C44" s="904">
        <v>66878802005.57444</v>
      </c>
      <c r="D44" s="904">
        <v>69085649820.968231</v>
      </c>
      <c r="E44" s="904">
        <v>74803472971.236755</v>
      </c>
      <c r="F44" s="904">
        <v>76637891175.152786</v>
      </c>
      <c r="G44" s="904">
        <v>74865423642.086594</v>
      </c>
      <c r="H44" s="904">
        <v>75072967352.902023</v>
      </c>
      <c r="I44" s="904">
        <v>76814933361.856018</v>
      </c>
      <c r="J44" s="904">
        <v>77306475318.279999</v>
      </c>
      <c r="K44" s="905">
        <v>18.521501211073542</v>
      </c>
    </row>
    <row r="45" spans="1:11">
      <c r="A45" s="753"/>
      <c r="B45" s="1001"/>
      <c r="C45" s="1001"/>
      <c r="D45" s="1001"/>
      <c r="E45" s="1001"/>
      <c r="F45" s="1001"/>
      <c r="G45" s="1001"/>
      <c r="H45" s="1001"/>
      <c r="I45" s="1001"/>
      <c r="J45" s="1001"/>
      <c r="K45" s="1002"/>
    </row>
    <row r="46" spans="1:11">
      <c r="A46" s="887" t="s">
        <v>1083</v>
      </c>
    </row>
    <row r="47" spans="1:11">
      <c r="A47" s="929" t="s">
        <v>1084</v>
      </c>
    </row>
    <row r="48" spans="1:11" ht="36" customHeight="1">
      <c r="A48" s="1576" t="s">
        <v>1113</v>
      </c>
      <c r="B48" s="1576"/>
      <c r="C48" s="1576"/>
      <c r="D48" s="1576"/>
      <c r="E48" s="1576"/>
      <c r="F48" s="1576"/>
      <c r="G48" s="1576"/>
      <c r="H48" s="1576"/>
      <c r="I48" s="1576"/>
      <c r="J48" s="1576"/>
      <c r="K48" s="1576"/>
    </row>
  </sheetData>
  <mergeCells count="1">
    <mergeCell ref="A48:K48"/>
  </mergeCells>
  <hyperlinks>
    <hyperlink ref="K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workbookViewId="0"/>
  </sheetViews>
  <sheetFormatPr defaultColWidth="9.140625" defaultRowHeight="11.25"/>
  <cols>
    <col min="1" max="1" width="17" style="2" customWidth="1"/>
    <col min="2" max="2" width="9.85546875" style="2" customWidth="1"/>
    <col min="3" max="3" width="11.28515625" style="2" bestFit="1" customWidth="1"/>
    <col min="4" max="4" width="12.5703125" style="2" bestFit="1" customWidth="1"/>
    <col min="5" max="6" width="9.85546875" style="2" customWidth="1"/>
    <col min="7" max="7" width="10.7109375" style="2" customWidth="1"/>
    <col min="8" max="8" width="10.85546875" style="2" customWidth="1"/>
    <col min="9" max="9" width="9.85546875" style="2" customWidth="1"/>
    <col min="10" max="10" width="12.7109375" style="2" customWidth="1"/>
    <col min="11" max="11" width="11.28515625" style="2" customWidth="1"/>
    <col min="12" max="12" width="9.85546875" style="2" customWidth="1"/>
    <col min="13" max="13" width="13.140625" style="2" customWidth="1"/>
    <col min="14" max="16384" width="9.140625" style="2"/>
  </cols>
  <sheetData>
    <row r="1" spans="1:12">
      <c r="A1" s="936" t="s">
        <v>1130</v>
      </c>
      <c r="I1" s="929"/>
      <c r="J1" s="929"/>
      <c r="L1" s="155" t="s">
        <v>226</v>
      </c>
    </row>
    <row r="2" spans="1:12">
      <c r="A2" s="929" t="s">
        <v>1114</v>
      </c>
      <c r="B2" s="894"/>
      <c r="C2" s="894"/>
      <c r="D2" s="888"/>
      <c r="E2" s="888"/>
      <c r="F2" s="888"/>
      <c r="G2" s="888"/>
      <c r="H2" s="897"/>
    </row>
    <row r="3" spans="1:12">
      <c r="A3" s="929" t="s">
        <v>1115</v>
      </c>
      <c r="B3" s="894"/>
      <c r="C3" s="894"/>
      <c r="D3" s="888"/>
      <c r="E3" s="888"/>
      <c r="F3" s="888"/>
      <c r="G3" s="888"/>
      <c r="H3" s="897"/>
    </row>
    <row r="4" spans="1:12">
      <c r="A4" s="929"/>
      <c r="B4" s="894"/>
      <c r="C4" s="894"/>
      <c r="D4" s="888"/>
      <c r="E4" s="888"/>
      <c r="F4" s="888"/>
      <c r="G4" s="888"/>
      <c r="H4" s="897"/>
      <c r="I4" s="900"/>
      <c r="J4" s="900"/>
      <c r="L4" s="900" t="s">
        <v>1073</v>
      </c>
    </row>
    <row r="5" spans="1:12" ht="33.75">
      <c r="A5" s="1003" t="s">
        <v>1116</v>
      </c>
      <c r="B5" s="158">
        <v>2011</v>
      </c>
      <c r="C5" s="158">
        <v>2012</v>
      </c>
      <c r="D5" s="158">
        <v>2013</v>
      </c>
      <c r="E5" s="158">
        <v>2014</v>
      </c>
      <c r="F5" s="158">
        <v>2015</v>
      </c>
      <c r="G5" s="158">
        <v>2016</v>
      </c>
      <c r="H5" s="158">
        <v>2017</v>
      </c>
      <c r="I5" s="749">
        <v>2018</v>
      </c>
      <c r="J5" s="749">
        <v>2019</v>
      </c>
      <c r="K5" s="4" t="s">
        <v>1117</v>
      </c>
      <c r="L5" s="4" t="s">
        <v>1118</v>
      </c>
    </row>
    <row r="6" spans="1:12">
      <c r="A6" s="1004"/>
      <c r="B6" s="357"/>
      <c r="C6" s="357"/>
      <c r="D6" s="357"/>
      <c r="E6" s="357"/>
      <c r="F6" s="357"/>
      <c r="G6" s="357"/>
      <c r="H6" s="357"/>
      <c r="I6" s="764"/>
      <c r="J6" s="764"/>
      <c r="K6" s="159"/>
      <c r="L6" s="159"/>
    </row>
    <row r="7" spans="1:12">
      <c r="A7" s="368" t="s">
        <v>256</v>
      </c>
      <c r="B7" s="978">
        <v>371.06745594394209</v>
      </c>
      <c r="C7" s="978">
        <v>379.14179958046037</v>
      </c>
      <c r="D7" s="978">
        <v>376.70427950625492</v>
      </c>
      <c r="E7" s="978">
        <v>409.39343560797704</v>
      </c>
      <c r="F7" s="978">
        <v>418.99369438142361</v>
      </c>
      <c r="G7" s="978">
        <v>382.62081771108416</v>
      </c>
      <c r="H7" s="978">
        <v>388.58388805141294</v>
      </c>
      <c r="I7" s="978">
        <v>417.67468516085438</v>
      </c>
      <c r="J7" s="967">
        <v>452.72722809801763</v>
      </c>
      <c r="K7" s="967">
        <v>22.006718952580982</v>
      </c>
      <c r="L7" s="967">
        <v>399.65636489349197</v>
      </c>
    </row>
    <row r="8" spans="1:12">
      <c r="A8" s="24" t="s">
        <v>257</v>
      </c>
      <c r="B8" s="884">
        <v>256.72477419802402</v>
      </c>
      <c r="C8" s="884">
        <v>285.9005812398583</v>
      </c>
      <c r="D8" s="884">
        <v>256.66919904299675</v>
      </c>
      <c r="E8" s="884">
        <v>270.83263296596095</v>
      </c>
      <c r="F8" s="884">
        <v>259.74239985787131</v>
      </c>
      <c r="G8" s="884">
        <v>273.15599673994893</v>
      </c>
      <c r="H8" s="884">
        <v>274.00945184689255</v>
      </c>
      <c r="I8" s="884">
        <v>291.60301034200023</v>
      </c>
      <c r="J8" s="260">
        <v>308.04141697978474</v>
      </c>
      <c r="K8" s="970">
        <v>19.988971824814129</v>
      </c>
      <c r="L8" s="970">
        <v>275.18660702370414</v>
      </c>
    </row>
    <row r="9" spans="1:12">
      <c r="A9" s="24" t="s">
        <v>259</v>
      </c>
      <c r="B9" s="884">
        <v>373.54272366492455</v>
      </c>
      <c r="C9" s="884">
        <v>355.44173416231513</v>
      </c>
      <c r="D9" s="884">
        <v>373.23888159928111</v>
      </c>
      <c r="E9" s="884">
        <v>396.81909905367291</v>
      </c>
      <c r="F9" s="884">
        <v>407.37071938592675</v>
      </c>
      <c r="G9" s="884">
        <v>376.86700937742194</v>
      </c>
      <c r="H9" s="884">
        <v>365.78139844255099</v>
      </c>
      <c r="I9" s="884">
        <v>361.67019307780492</v>
      </c>
      <c r="J9" s="260">
        <v>362.83044927482388</v>
      </c>
      <c r="K9" s="970">
        <v>-2.8677507849703829</v>
      </c>
      <c r="L9" s="970">
        <v>374.84024533763585</v>
      </c>
    </row>
    <row r="10" spans="1:12">
      <c r="A10" s="24" t="s">
        <v>260</v>
      </c>
      <c r="B10" s="884">
        <v>272.80045083416013</v>
      </c>
      <c r="C10" s="884">
        <v>291.98803912301037</v>
      </c>
      <c r="D10" s="884">
        <v>302.42698540853917</v>
      </c>
      <c r="E10" s="884">
        <v>330.58384851209405</v>
      </c>
      <c r="F10" s="884">
        <v>333.47472841392937</v>
      </c>
      <c r="G10" s="884">
        <v>339.88830499275662</v>
      </c>
      <c r="H10" s="884">
        <v>364.64821859465405</v>
      </c>
      <c r="I10" s="884">
        <v>360.3819753461346</v>
      </c>
      <c r="J10" s="260">
        <v>369.14672580022727</v>
      </c>
      <c r="K10" s="970">
        <v>35.317491108047193</v>
      </c>
      <c r="L10" s="970">
        <v>329.48214189172285</v>
      </c>
    </row>
    <row r="11" spans="1:12">
      <c r="A11" s="1005" t="s">
        <v>258</v>
      </c>
      <c r="B11" s="980">
        <v>379.37638470405716</v>
      </c>
      <c r="C11" s="980">
        <v>400.98791943611684</v>
      </c>
      <c r="D11" s="980">
        <v>376.605744961227</v>
      </c>
      <c r="E11" s="980">
        <v>425.27237253376501</v>
      </c>
      <c r="F11" s="980">
        <v>465.62268341507036</v>
      </c>
      <c r="G11" s="980">
        <v>465.97764170805794</v>
      </c>
      <c r="H11" s="980">
        <v>447.1490500596932</v>
      </c>
      <c r="I11" s="980">
        <v>463.70745139107981</v>
      </c>
      <c r="J11" s="974">
        <v>506.37633353815539</v>
      </c>
      <c r="K11" s="974">
        <v>33.475976353448573</v>
      </c>
      <c r="L11" s="974">
        <v>436.78617574969144</v>
      </c>
    </row>
    <row r="12" spans="1:12">
      <c r="A12" s="24"/>
      <c r="B12" s="884"/>
      <c r="C12" s="884"/>
      <c r="D12" s="884"/>
      <c r="E12" s="884"/>
      <c r="F12" s="884"/>
      <c r="G12" s="884"/>
      <c r="H12" s="884"/>
      <c r="I12" s="884"/>
      <c r="J12" s="884"/>
      <c r="K12" s="884"/>
      <c r="L12" s="884"/>
    </row>
    <row r="13" spans="1:12">
      <c r="A13" s="887" t="s">
        <v>1083</v>
      </c>
    </row>
    <row r="14" spans="1:12">
      <c r="A14" s="929" t="s">
        <v>1084</v>
      </c>
    </row>
    <row r="15" spans="1:12" ht="36.75" customHeight="1">
      <c r="A15" s="1576" t="s">
        <v>1119</v>
      </c>
      <c r="B15" s="1576"/>
      <c r="C15" s="1576"/>
      <c r="D15" s="1576"/>
      <c r="E15" s="1576"/>
      <c r="F15" s="1576"/>
      <c r="G15" s="1576"/>
      <c r="H15" s="1576"/>
      <c r="I15" s="1576"/>
      <c r="J15" s="1576"/>
      <c r="K15" s="1576"/>
      <c r="L15" s="1576"/>
    </row>
  </sheetData>
  <mergeCells count="1">
    <mergeCell ref="A15:L15"/>
  </mergeCells>
  <hyperlinks>
    <hyperlink ref="L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
  <sheetViews>
    <sheetView zoomScaleNormal="100" workbookViewId="0">
      <selection activeCell="G52" sqref="G52"/>
    </sheetView>
  </sheetViews>
  <sheetFormatPr defaultColWidth="8.85546875" defaultRowHeight="11.25"/>
  <cols>
    <col min="1" max="1" width="19" style="2" customWidth="1"/>
    <col min="2" max="23" width="14.5703125" style="2" customWidth="1"/>
    <col min="24" max="24" width="10.42578125" style="2" bestFit="1" customWidth="1"/>
    <col min="25" max="26" width="14.5703125" style="2" customWidth="1"/>
    <col min="27" max="27" width="9.140625" style="2" customWidth="1"/>
    <col min="28" max="16384" width="8.85546875" style="2"/>
  </cols>
  <sheetData>
    <row r="1" spans="1:27">
      <c r="A1" s="936" t="s">
        <v>1131</v>
      </c>
      <c r="K1" s="784" t="s">
        <v>226</v>
      </c>
      <c r="W1" s="929"/>
      <c r="X1" s="929"/>
      <c r="Y1" s="929"/>
      <c r="Z1" s="929"/>
      <c r="AA1" s="155" t="s">
        <v>226</v>
      </c>
    </row>
    <row r="2" spans="1:27">
      <c r="A2" s="929" t="s">
        <v>1120</v>
      </c>
    </row>
    <row r="3" spans="1:27">
      <c r="A3" s="929" t="s">
        <v>1121</v>
      </c>
    </row>
    <row r="4" spans="1:27">
      <c r="A4" s="929"/>
      <c r="K4" s="900" t="s">
        <v>1073</v>
      </c>
    </row>
    <row r="5" spans="1:27">
      <c r="A5" s="1014"/>
      <c r="B5" s="1015">
        <v>2011</v>
      </c>
      <c r="C5" s="1015">
        <v>2012</v>
      </c>
      <c r="D5" s="1015">
        <v>2013</v>
      </c>
      <c r="E5" s="1015">
        <v>2014</v>
      </c>
      <c r="F5" s="1015">
        <v>2015</v>
      </c>
      <c r="G5" s="1015">
        <v>2016</v>
      </c>
      <c r="H5" s="1015">
        <v>2017</v>
      </c>
      <c r="I5" s="1015">
        <v>2018</v>
      </c>
      <c r="J5" s="1015">
        <v>2019</v>
      </c>
      <c r="K5" s="1016" t="s">
        <v>332</v>
      </c>
      <c r="L5" s="28"/>
      <c r="M5" s="28"/>
      <c r="N5" s="28"/>
      <c r="O5" s="28"/>
      <c r="P5" s="28"/>
      <c r="Q5" s="28"/>
      <c r="R5" s="28"/>
      <c r="S5" s="28"/>
      <c r="T5" s="28"/>
      <c r="U5" s="28"/>
      <c r="V5" s="28"/>
      <c r="W5" s="28"/>
      <c r="X5" s="28"/>
      <c r="Y5" s="28"/>
      <c r="Z5" s="28"/>
    </row>
    <row r="6" spans="1:27">
      <c r="A6" s="32" t="s">
        <v>1079</v>
      </c>
      <c r="B6" s="982">
        <v>11953533455.269009</v>
      </c>
      <c r="C6" s="982">
        <v>12700576468.38452</v>
      </c>
      <c r="D6" s="982">
        <v>12631709988.924778</v>
      </c>
      <c r="E6" s="982">
        <v>11657854783.774298</v>
      </c>
      <c r="F6" s="982">
        <v>10640439122.011978</v>
      </c>
      <c r="G6" s="982">
        <v>10763809998.258152</v>
      </c>
      <c r="H6" s="982">
        <v>10486399033.087299</v>
      </c>
      <c r="I6" s="982">
        <v>11786122085.290922</v>
      </c>
      <c r="J6" s="982">
        <v>11335740479.68</v>
      </c>
      <c r="K6" s="29">
        <v>-5.1682875017737189</v>
      </c>
      <c r="L6" s="28"/>
      <c r="M6" s="28"/>
      <c r="N6" s="28"/>
      <c r="O6" s="28"/>
      <c r="P6" s="28"/>
      <c r="Q6" s="28"/>
      <c r="R6" s="28"/>
      <c r="S6" s="28"/>
      <c r="T6" s="28"/>
      <c r="U6" s="28"/>
      <c r="V6" s="28"/>
      <c r="W6" s="28"/>
      <c r="X6" s="28"/>
      <c r="Y6" s="28"/>
      <c r="Z6" s="28"/>
    </row>
    <row r="7" spans="1:27">
      <c r="A7" s="8" t="s">
        <v>1081</v>
      </c>
      <c r="B7" s="1017">
        <v>65226600500.080986</v>
      </c>
      <c r="C7" s="1017">
        <v>66880407531.698486</v>
      </c>
      <c r="D7" s="1017">
        <v>69085649820.968231</v>
      </c>
      <c r="E7" s="1017">
        <v>74803472971.236771</v>
      </c>
      <c r="F7" s="1017">
        <v>76637891175.152786</v>
      </c>
      <c r="G7" s="1017">
        <v>74865423642.086594</v>
      </c>
      <c r="H7" s="1017">
        <v>75072967352.902023</v>
      </c>
      <c r="I7" s="1017">
        <v>76814933361.856018</v>
      </c>
      <c r="J7" s="1017">
        <v>77306475318.279999</v>
      </c>
      <c r="K7" s="30">
        <v>18.519859575057907</v>
      </c>
    </row>
    <row r="8" spans="1:27">
      <c r="A8" s="33" t="s">
        <v>1080</v>
      </c>
      <c r="B8" s="1018">
        <v>4555501757.7912436</v>
      </c>
      <c r="C8" s="1018">
        <v>5113894633.4846125</v>
      </c>
      <c r="D8" s="1018">
        <v>5055635172.6517172</v>
      </c>
      <c r="E8" s="1018">
        <v>5210182079.7346334</v>
      </c>
      <c r="F8" s="1018">
        <v>5342545685.381175</v>
      </c>
      <c r="G8" s="1018">
        <v>5729531520.1265612</v>
      </c>
      <c r="H8" s="1018">
        <v>5578546466.2212334</v>
      </c>
      <c r="I8" s="1018">
        <v>6061621786.5552273</v>
      </c>
      <c r="J8" s="1018">
        <v>6384673482.1599894</v>
      </c>
      <c r="K8" s="31">
        <v>40.153024224835946</v>
      </c>
    </row>
    <row r="9" spans="1:27">
      <c r="A9" s="115" t="s">
        <v>310</v>
      </c>
      <c r="B9" s="1006">
        <v>81735635713.141235</v>
      </c>
      <c r="C9" s="1006">
        <v>84694878633.567627</v>
      </c>
      <c r="D9" s="1006">
        <v>86772994982.544724</v>
      </c>
      <c r="E9" s="1006">
        <v>91671509834.745697</v>
      </c>
      <c r="F9" s="1006">
        <v>92620875982.545944</v>
      </c>
      <c r="G9" s="1006">
        <v>91358765160.471298</v>
      </c>
      <c r="H9" s="1006">
        <v>91137912852.210556</v>
      </c>
      <c r="I9" s="1006">
        <v>94662677233.702164</v>
      </c>
      <c r="J9" s="1006">
        <v>95026889280.11998</v>
      </c>
      <c r="K9" s="27">
        <v>16.261271416087865</v>
      </c>
    </row>
    <row r="10" spans="1:27">
      <c r="A10" s="1019"/>
      <c r="B10" s="1020"/>
      <c r="C10" s="1020"/>
      <c r="D10" s="1020"/>
      <c r="E10" s="1020"/>
      <c r="F10" s="1020"/>
      <c r="G10" s="1020"/>
      <c r="H10" s="1020"/>
      <c r="I10" s="1020"/>
      <c r="J10" s="1020"/>
      <c r="K10" s="767"/>
    </row>
    <row r="11" spans="1:27">
      <c r="A11" s="887" t="s">
        <v>1083</v>
      </c>
      <c r="B11" s="888"/>
      <c r="C11" s="888"/>
      <c r="D11" s="888"/>
      <c r="E11" s="888"/>
      <c r="F11" s="888"/>
      <c r="G11" s="888"/>
      <c r="H11" s="888"/>
      <c r="I11" s="888"/>
      <c r="J11" s="888"/>
    </row>
    <row r="12" spans="1:27">
      <c r="A12" s="929" t="s">
        <v>1084</v>
      </c>
    </row>
  </sheetData>
  <hyperlinks>
    <hyperlink ref="AA1" location="Índice!A1" display="(Voltar ao índice)"/>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workbookViewId="0">
      <selection activeCell="G1" sqref="G1"/>
    </sheetView>
  </sheetViews>
  <sheetFormatPr defaultColWidth="8.85546875" defaultRowHeight="11.25"/>
  <cols>
    <col min="1" max="1" width="19.85546875" style="2" customWidth="1"/>
    <col min="2" max="9" width="14.5703125" style="2" customWidth="1"/>
    <col min="10" max="10" width="9.140625" style="2" customWidth="1"/>
    <col min="11" max="16384" width="8.85546875" style="2"/>
  </cols>
  <sheetData>
    <row r="1" spans="1:10">
      <c r="A1" s="936" t="s">
        <v>1562</v>
      </c>
      <c r="G1" s="893" t="s">
        <v>226</v>
      </c>
      <c r="I1" s="929"/>
    </row>
    <row r="2" spans="1:10">
      <c r="A2" s="929" t="s">
        <v>1122</v>
      </c>
    </row>
    <row r="3" spans="1:10">
      <c r="A3" s="929"/>
    </row>
    <row r="4" spans="1:10">
      <c r="A4" s="1"/>
      <c r="B4" s="1001"/>
      <c r="C4" s="1001"/>
      <c r="D4" s="1001"/>
      <c r="E4" s="1001"/>
      <c r="F4" s="1001"/>
      <c r="G4" s="1001"/>
      <c r="H4" s="1001"/>
      <c r="I4" s="1001"/>
      <c r="J4" s="1001"/>
    </row>
    <row r="6" spans="1:10">
      <c r="I6" s="888"/>
    </row>
    <row r="9" spans="1:10">
      <c r="B9" s="28"/>
      <c r="C9" s="28"/>
      <c r="D9" s="28"/>
      <c r="E9" s="28"/>
      <c r="F9" s="28"/>
      <c r="G9" s="28"/>
      <c r="H9" s="28"/>
    </row>
    <row r="10" spans="1:10">
      <c r="B10" s="28"/>
      <c r="C10" s="28"/>
      <c r="D10" s="28"/>
      <c r="E10" s="28"/>
      <c r="F10" s="28"/>
      <c r="G10" s="28"/>
      <c r="H10" s="28"/>
    </row>
    <row r="11" spans="1:10">
      <c r="B11" s="28"/>
      <c r="C11" s="28"/>
      <c r="D11" s="28"/>
      <c r="E11" s="28"/>
      <c r="F11" s="28"/>
      <c r="G11" s="28"/>
      <c r="H11" s="28"/>
      <c r="I11" s="1007"/>
    </row>
    <row r="13" spans="1:10">
      <c r="B13" s="1"/>
      <c r="C13" s="1"/>
      <c r="D13" s="1"/>
      <c r="E13" s="1"/>
      <c r="F13" s="1"/>
      <c r="G13" s="1"/>
      <c r="H13" s="1"/>
      <c r="I13" s="936"/>
    </row>
    <row r="14" spans="1:10">
      <c r="A14" s="1"/>
      <c r="B14" s="28"/>
      <c r="C14" s="28"/>
      <c r="D14" s="28"/>
      <c r="E14" s="28"/>
      <c r="F14" s="28"/>
      <c r="G14" s="28"/>
      <c r="H14" s="28"/>
      <c r="I14" s="28"/>
    </row>
    <row r="15" spans="1:10">
      <c r="A15" s="1"/>
      <c r="B15" s="28"/>
      <c r="C15" s="28"/>
      <c r="D15" s="28"/>
      <c r="E15" s="28"/>
      <c r="F15" s="28"/>
      <c r="G15" s="28"/>
      <c r="H15" s="28"/>
      <c r="I15" s="28"/>
    </row>
    <row r="16" spans="1:10">
      <c r="A16" s="1"/>
      <c r="B16" s="28"/>
      <c r="C16" s="28"/>
      <c r="D16" s="28"/>
      <c r="E16" s="28"/>
      <c r="F16" s="28"/>
      <c r="G16" s="28"/>
      <c r="H16" s="28"/>
      <c r="I16" s="28"/>
    </row>
    <row r="39" spans="1:1">
      <c r="A39" s="887" t="s">
        <v>1083</v>
      </c>
    </row>
    <row r="40" spans="1:1">
      <c r="A40" s="929" t="s">
        <v>1084</v>
      </c>
    </row>
  </sheetData>
  <hyperlinks>
    <hyperlink ref="G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zoomScaleNormal="100" workbookViewId="0">
      <selection activeCell="I1" sqref="I1"/>
    </sheetView>
  </sheetViews>
  <sheetFormatPr defaultColWidth="9.140625" defaultRowHeight="12" customHeight="1"/>
  <cols>
    <col min="1" max="1" width="16" style="2" customWidth="1"/>
    <col min="2" max="5" width="12.140625" style="2" customWidth="1"/>
    <col min="6" max="8" width="13.140625" style="2" customWidth="1"/>
    <col min="9" max="9" width="12.140625" style="2" customWidth="1"/>
    <col min="10" max="10" width="12.5703125" style="2" customWidth="1"/>
    <col min="11" max="16384" width="9.140625" style="2"/>
  </cols>
  <sheetData>
    <row r="1" spans="1:9" ht="12" customHeight="1">
      <c r="A1" s="936" t="s">
        <v>1152</v>
      </c>
      <c r="B1" s="936"/>
      <c r="C1" s="936"/>
      <c r="D1" s="936"/>
      <c r="E1" s="929"/>
      <c r="F1" s="929"/>
      <c r="H1" s="155"/>
      <c r="I1" s="155" t="s">
        <v>226</v>
      </c>
    </row>
    <row r="2" spans="1:9" ht="12" customHeight="1">
      <c r="A2" s="937" t="s">
        <v>1134</v>
      </c>
      <c r="B2" s="937"/>
      <c r="C2" s="937"/>
      <c r="D2" s="937"/>
      <c r="E2" s="929"/>
      <c r="F2" s="929"/>
    </row>
    <row r="3" spans="1:9" ht="12" customHeight="1">
      <c r="A3" s="929"/>
    </row>
    <row r="4" spans="1:9" ht="23.25" customHeight="1">
      <c r="A4" s="1571" t="s">
        <v>1081</v>
      </c>
      <c r="B4" s="1396" t="s">
        <v>1135</v>
      </c>
      <c r="C4" s="1396"/>
      <c r="D4" s="1396"/>
      <c r="E4" s="1396"/>
      <c r="F4" s="1396"/>
      <c r="G4" s="1396"/>
      <c r="H4" s="1396"/>
      <c r="I4" s="1396"/>
    </row>
    <row r="5" spans="1:9" ht="12" customHeight="1">
      <c r="A5" s="1571"/>
      <c r="B5" s="542" t="s">
        <v>1136</v>
      </c>
      <c r="C5" s="542" t="s">
        <v>1137</v>
      </c>
      <c r="D5" s="542" t="s">
        <v>1138</v>
      </c>
      <c r="E5" s="542" t="s">
        <v>1139</v>
      </c>
      <c r="F5" s="542" t="s">
        <v>1140</v>
      </c>
      <c r="G5" s="542" t="s">
        <v>1141</v>
      </c>
      <c r="H5" s="542" t="s">
        <v>1142</v>
      </c>
      <c r="I5" s="542" t="s">
        <v>784</v>
      </c>
    </row>
    <row r="6" spans="1:9" ht="12" customHeight="1">
      <c r="A6" s="1021" t="s">
        <v>72</v>
      </c>
      <c r="B6" s="16" t="s">
        <v>15</v>
      </c>
      <c r="C6" s="16">
        <v>1</v>
      </c>
      <c r="D6" s="16" t="s">
        <v>15</v>
      </c>
      <c r="E6" s="16" t="s">
        <v>15</v>
      </c>
      <c r="F6" s="16" t="s">
        <v>15</v>
      </c>
      <c r="G6" s="16">
        <v>1</v>
      </c>
      <c r="H6" s="16" t="s">
        <v>15</v>
      </c>
      <c r="I6" s="16">
        <v>2</v>
      </c>
    </row>
    <row r="7" spans="1:9" ht="12" customHeight="1">
      <c r="A7" s="1021" t="s">
        <v>16</v>
      </c>
      <c r="B7" s="16" t="s">
        <v>15</v>
      </c>
      <c r="C7" s="16">
        <v>2</v>
      </c>
      <c r="D7" s="16">
        <v>3</v>
      </c>
      <c r="E7" s="16">
        <v>4</v>
      </c>
      <c r="F7" s="16">
        <v>4</v>
      </c>
      <c r="G7" s="16" t="s">
        <v>15</v>
      </c>
      <c r="H7" s="16">
        <v>1</v>
      </c>
      <c r="I7" s="16">
        <v>14</v>
      </c>
    </row>
    <row r="8" spans="1:9" ht="12" customHeight="1">
      <c r="A8" s="1021" t="s">
        <v>17</v>
      </c>
      <c r="B8" s="16" t="s">
        <v>15</v>
      </c>
      <c r="C8" s="16" t="s">
        <v>15</v>
      </c>
      <c r="D8" s="16">
        <v>1</v>
      </c>
      <c r="E8" s="16" t="s">
        <v>15</v>
      </c>
      <c r="F8" s="16" t="s">
        <v>15</v>
      </c>
      <c r="G8" s="16">
        <v>1</v>
      </c>
      <c r="H8" s="16" t="s">
        <v>15</v>
      </c>
      <c r="I8" s="16">
        <v>2</v>
      </c>
    </row>
    <row r="9" spans="1:9" ht="12" customHeight="1">
      <c r="A9" s="1021" t="s">
        <v>18</v>
      </c>
      <c r="B9" s="16" t="s">
        <v>15</v>
      </c>
      <c r="C9" s="16">
        <v>2</v>
      </c>
      <c r="D9" s="16">
        <v>7</v>
      </c>
      <c r="E9" s="16">
        <v>15</v>
      </c>
      <c r="F9" s="16">
        <v>3</v>
      </c>
      <c r="G9" s="16">
        <v>1</v>
      </c>
      <c r="H9" s="16">
        <v>1</v>
      </c>
      <c r="I9" s="16">
        <v>29</v>
      </c>
    </row>
    <row r="10" spans="1:9" ht="12" customHeight="1">
      <c r="A10" s="1021" t="s">
        <v>19</v>
      </c>
      <c r="B10" s="16">
        <v>4</v>
      </c>
      <c r="C10" s="16">
        <v>21</v>
      </c>
      <c r="D10" s="16">
        <v>51</v>
      </c>
      <c r="E10" s="16">
        <v>47</v>
      </c>
      <c r="F10" s="16">
        <v>13</v>
      </c>
      <c r="G10" s="16">
        <v>8</v>
      </c>
      <c r="H10" s="16">
        <v>2</v>
      </c>
      <c r="I10" s="16">
        <v>146</v>
      </c>
    </row>
    <row r="11" spans="1:9" ht="12" customHeight="1">
      <c r="A11" s="1021" t="s">
        <v>20</v>
      </c>
      <c r="B11" s="16">
        <v>1</v>
      </c>
      <c r="C11" s="16" t="s">
        <v>15</v>
      </c>
      <c r="D11" s="16">
        <v>10</v>
      </c>
      <c r="E11" s="16">
        <v>12</v>
      </c>
      <c r="F11" s="16">
        <v>10</v>
      </c>
      <c r="G11" s="16">
        <v>3</v>
      </c>
      <c r="H11" s="16">
        <v>1</v>
      </c>
      <c r="I11" s="16">
        <v>37</v>
      </c>
    </row>
    <row r="12" spans="1:9" ht="12" customHeight="1">
      <c r="A12" s="1021" t="s">
        <v>22</v>
      </c>
      <c r="B12" s="16" t="s">
        <v>15</v>
      </c>
      <c r="C12" s="16">
        <v>1</v>
      </c>
      <c r="D12" s="16">
        <v>9</v>
      </c>
      <c r="E12" s="16">
        <v>17</v>
      </c>
      <c r="F12" s="16">
        <v>2</v>
      </c>
      <c r="G12" s="16">
        <v>6</v>
      </c>
      <c r="H12" s="16">
        <v>1</v>
      </c>
      <c r="I12" s="16">
        <v>36</v>
      </c>
    </row>
    <row r="13" spans="1:9" ht="12" customHeight="1">
      <c r="A13" s="1021" t="s">
        <v>57</v>
      </c>
      <c r="B13" s="16">
        <v>66</v>
      </c>
      <c r="C13" s="16">
        <v>48</v>
      </c>
      <c r="D13" s="16">
        <v>30</v>
      </c>
      <c r="E13" s="16">
        <v>28</v>
      </c>
      <c r="F13" s="16">
        <v>6</v>
      </c>
      <c r="G13" s="16">
        <v>10</v>
      </c>
      <c r="H13" s="16">
        <v>2</v>
      </c>
      <c r="I13" s="16">
        <v>190</v>
      </c>
    </row>
    <row r="14" spans="1:9" ht="12" customHeight="1">
      <c r="A14" s="1021" t="s">
        <v>25</v>
      </c>
      <c r="B14" s="16" t="s">
        <v>15</v>
      </c>
      <c r="C14" s="16">
        <v>1</v>
      </c>
      <c r="D14" s="16">
        <v>11</v>
      </c>
      <c r="E14" s="16">
        <v>30</v>
      </c>
      <c r="F14" s="16">
        <v>9</v>
      </c>
      <c r="G14" s="16">
        <v>5</v>
      </c>
      <c r="H14" s="16">
        <v>1</v>
      </c>
      <c r="I14" s="16">
        <v>57</v>
      </c>
    </row>
    <row r="15" spans="1:9" ht="12" customHeight="1">
      <c r="A15" s="1021" t="s">
        <v>76</v>
      </c>
      <c r="B15" s="16">
        <v>6</v>
      </c>
      <c r="C15" s="16">
        <v>1</v>
      </c>
      <c r="D15" s="16">
        <v>5</v>
      </c>
      <c r="E15" s="16">
        <v>7</v>
      </c>
      <c r="F15" s="16">
        <v>4</v>
      </c>
      <c r="G15" s="16">
        <v>4</v>
      </c>
      <c r="H15" s="16">
        <v>1</v>
      </c>
      <c r="I15" s="16">
        <v>28</v>
      </c>
    </row>
    <row r="16" spans="1:9" ht="12" customHeight="1">
      <c r="A16" s="1021" t="s">
        <v>77</v>
      </c>
      <c r="B16" s="16" t="s">
        <v>15</v>
      </c>
      <c r="C16" s="16">
        <v>2</v>
      </c>
      <c r="D16" s="16">
        <v>3</v>
      </c>
      <c r="E16" s="16">
        <v>4</v>
      </c>
      <c r="F16" s="16">
        <v>1</v>
      </c>
      <c r="G16" s="16">
        <v>2</v>
      </c>
      <c r="H16" s="16">
        <v>1</v>
      </c>
      <c r="I16" s="16">
        <v>13</v>
      </c>
    </row>
    <row r="17" spans="1:9" ht="12" customHeight="1">
      <c r="A17" s="1021" t="s">
        <v>443</v>
      </c>
      <c r="B17" s="16">
        <v>165</v>
      </c>
      <c r="C17" s="16">
        <v>169</v>
      </c>
      <c r="D17" s="16">
        <v>144</v>
      </c>
      <c r="E17" s="16">
        <v>87</v>
      </c>
      <c r="F17" s="16">
        <v>32</v>
      </c>
      <c r="G17" s="16">
        <v>26</v>
      </c>
      <c r="H17" s="16">
        <v>4</v>
      </c>
      <c r="I17" s="16">
        <v>627</v>
      </c>
    </row>
    <row r="18" spans="1:9" ht="12" customHeight="1">
      <c r="A18" s="1021" t="s">
        <v>29</v>
      </c>
      <c r="B18" s="16" t="s">
        <v>15</v>
      </c>
      <c r="C18" s="16" t="s">
        <v>15</v>
      </c>
      <c r="D18" s="16">
        <v>5</v>
      </c>
      <c r="E18" s="16">
        <v>11</v>
      </c>
      <c r="F18" s="16">
        <v>8</v>
      </c>
      <c r="G18" s="16">
        <v>4</v>
      </c>
      <c r="H18" s="16">
        <v>2</v>
      </c>
      <c r="I18" s="16">
        <v>30</v>
      </c>
    </row>
    <row r="19" spans="1:9" ht="12" customHeight="1">
      <c r="A19" s="1021" t="s">
        <v>79</v>
      </c>
      <c r="B19" s="16">
        <v>4</v>
      </c>
      <c r="C19" s="16">
        <v>2</v>
      </c>
      <c r="D19" s="16">
        <v>3</v>
      </c>
      <c r="E19" s="16">
        <v>3</v>
      </c>
      <c r="F19" s="16">
        <v>1</v>
      </c>
      <c r="G19" s="16" t="s">
        <v>15</v>
      </c>
      <c r="H19" s="16">
        <v>1</v>
      </c>
      <c r="I19" s="16">
        <v>14</v>
      </c>
    </row>
    <row r="20" spans="1:9" ht="12" customHeight="1">
      <c r="A20" s="1021" t="s">
        <v>31</v>
      </c>
      <c r="B20" s="16">
        <v>11</v>
      </c>
      <c r="C20" s="16">
        <v>10</v>
      </c>
      <c r="D20" s="16">
        <v>34</v>
      </c>
      <c r="E20" s="16">
        <v>41</v>
      </c>
      <c r="F20" s="16">
        <v>15</v>
      </c>
      <c r="G20" s="16">
        <v>17</v>
      </c>
      <c r="H20" s="16">
        <v>2</v>
      </c>
      <c r="I20" s="16">
        <v>130</v>
      </c>
    </row>
    <row r="21" spans="1:9" ht="12" customHeight="1">
      <c r="A21" s="1021" t="s">
        <v>80</v>
      </c>
      <c r="B21" s="16" t="s">
        <v>15</v>
      </c>
      <c r="C21" s="16">
        <v>1</v>
      </c>
      <c r="D21" s="16">
        <v>8</v>
      </c>
      <c r="E21" s="16">
        <v>22</v>
      </c>
      <c r="F21" s="16">
        <v>13</v>
      </c>
      <c r="G21" s="16">
        <v>10</v>
      </c>
      <c r="H21" s="16">
        <v>2</v>
      </c>
      <c r="I21" s="16">
        <v>56</v>
      </c>
    </row>
    <row r="22" spans="1:9" ht="12" customHeight="1">
      <c r="A22" s="1021" t="s">
        <v>81</v>
      </c>
      <c r="B22" s="16">
        <v>4</v>
      </c>
      <c r="C22" s="16">
        <v>11</v>
      </c>
      <c r="D22" s="16">
        <v>2</v>
      </c>
      <c r="E22" s="16">
        <v>2</v>
      </c>
      <c r="F22" s="16">
        <v>1</v>
      </c>
      <c r="G22" s="16" t="s">
        <v>15</v>
      </c>
      <c r="H22" s="16">
        <v>1</v>
      </c>
      <c r="I22" s="16">
        <v>21</v>
      </c>
    </row>
    <row r="23" spans="1:9" ht="12" customHeight="1">
      <c r="A23" s="1021" t="s">
        <v>34</v>
      </c>
      <c r="B23" s="16" t="s">
        <v>15</v>
      </c>
      <c r="C23" s="16">
        <v>2</v>
      </c>
      <c r="D23" s="16">
        <v>10</v>
      </c>
      <c r="E23" s="16">
        <v>19</v>
      </c>
      <c r="F23" s="16">
        <v>5</v>
      </c>
      <c r="G23" s="16">
        <v>16</v>
      </c>
      <c r="H23" s="16">
        <v>5</v>
      </c>
      <c r="I23" s="16">
        <v>57</v>
      </c>
    </row>
    <row r="24" spans="1:9" ht="12" customHeight="1">
      <c r="A24" s="1021" t="s">
        <v>35</v>
      </c>
      <c r="B24" s="16">
        <v>4</v>
      </c>
      <c r="C24" s="16">
        <v>4</v>
      </c>
      <c r="D24" s="16">
        <v>9</v>
      </c>
      <c r="E24" s="16">
        <v>6</v>
      </c>
      <c r="F24" s="16">
        <v>1</v>
      </c>
      <c r="G24" s="16">
        <v>2</v>
      </c>
      <c r="H24" s="16">
        <v>1</v>
      </c>
      <c r="I24" s="16">
        <v>27</v>
      </c>
    </row>
    <row r="25" spans="1:9" ht="12" customHeight="1">
      <c r="A25" s="1021" t="s">
        <v>82</v>
      </c>
      <c r="B25" s="16">
        <v>110</v>
      </c>
      <c r="C25" s="16">
        <v>50</v>
      </c>
      <c r="D25" s="16">
        <v>36</v>
      </c>
      <c r="E25" s="16">
        <v>52</v>
      </c>
      <c r="F25" s="16">
        <v>23</v>
      </c>
      <c r="G25" s="16">
        <v>17</v>
      </c>
      <c r="H25" s="16">
        <v>2</v>
      </c>
      <c r="I25" s="16">
        <v>290</v>
      </c>
    </row>
    <row r="26" spans="1:9" ht="12" customHeight="1">
      <c r="A26" s="1021" t="s">
        <v>83</v>
      </c>
      <c r="B26" s="16" t="s">
        <v>15</v>
      </c>
      <c r="C26" s="16">
        <v>1</v>
      </c>
      <c r="D26" s="16" t="s">
        <v>15</v>
      </c>
      <c r="E26" s="16">
        <v>2</v>
      </c>
      <c r="F26" s="16">
        <v>1</v>
      </c>
      <c r="G26" s="16">
        <v>1</v>
      </c>
      <c r="H26" s="16" t="s">
        <v>15</v>
      </c>
      <c r="I26" s="16">
        <v>5</v>
      </c>
    </row>
    <row r="27" spans="1:9" ht="12" customHeight="1">
      <c r="A27" s="1021" t="s">
        <v>38</v>
      </c>
      <c r="B27" s="16" t="s">
        <v>15</v>
      </c>
      <c r="C27" s="16" t="s">
        <v>15</v>
      </c>
      <c r="D27" s="16">
        <v>2</v>
      </c>
      <c r="E27" s="16" t="s">
        <v>15</v>
      </c>
      <c r="F27" s="16" t="s">
        <v>15</v>
      </c>
      <c r="G27" s="16">
        <v>1</v>
      </c>
      <c r="H27" s="16" t="s">
        <v>15</v>
      </c>
      <c r="I27" s="16">
        <v>3</v>
      </c>
    </row>
    <row r="28" spans="1:9" ht="12" customHeight="1">
      <c r="A28" s="1022" t="s">
        <v>39</v>
      </c>
      <c r="B28" s="16">
        <v>91</v>
      </c>
      <c r="C28" s="16">
        <v>48</v>
      </c>
      <c r="D28" s="16">
        <v>59</v>
      </c>
      <c r="E28" s="16">
        <v>35</v>
      </c>
      <c r="F28" s="16">
        <v>17</v>
      </c>
      <c r="G28" s="16">
        <v>12</v>
      </c>
      <c r="H28" s="16">
        <v>1</v>
      </c>
      <c r="I28" s="16">
        <v>263</v>
      </c>
    </row>
    <row r="29" spans="1:9" ht="12" customHeight="1">
      <c r="A29" s="1022" t="s">
        <v>67</v>
      </c>
      <c r="B29" s="16">
        <v>12</v>
      </c>
      <c r="C29" s="16">
        <v>19</v>
      </c>
      <c r="D29" s="16">
        <v>45</v>
      </c>
      <c r="E29" s="16">
        <v>78</v>
      </c>
      <c r="F29" s="16">
        <v>52</v>
      </c>
      <c r="G29" s="16">
        <v>67</v>
      </c>
      <c r="H29" s="16">
        <v>9</v>
      </c>
      <c r="I29" s="16">
        <v>282</v>
      </c>
    </row>
    <row r="30" spans="1:9" ht="12" customHeight="1">
      <c r="A30" s="1022" t="s">
        <v>41</v>
      </c>
      <c r="B30" s="16" t="s">
        <v>15</v>
      </c>
      <c r="C30" s="16">
        <v>1</v>
      </c>
      <c r="D30" s="16">
        <v>3</v>
      </c>
      <c r="E30" s="16">
        <v>4</v>
      </c>
      <c r="F30" s="16">
        <v>1</v>
      </c>
      <c r="G30" s="16">
        <v>1</v>
      </c>
      <c r="H30" s="16">
        <v>1</v>
      </c>
      <c r="I30" s="16">
        <v>11</v>
      </c>
    </row>
    <row r="31" spans="1:9" ht="12" customHeight="1">
      <c r="A31" s="1022" t="s">
        <v>42</v>
      </c>
      <c r="B31" s="16">
        <v>26</v>
      </c>
      <c r="C31" s="16">
        <v>16</v>
      </c>
      <c r="D31" s="16">
        <v>8</v>
      </c>
      <c r="E31" s="16">
        <v>1</v>
      </c>
      <c r="F31" s="16">
        <v>1</v>
      </c>
      <c r="G31" s="16">
        <v>1</v>
      </c>
      <c r="H31" s="16" t="s">
        <v>15</v>
      </c>
      <c r="I31" s="16">
        <v>53</v>
      </c>
    </row>
    <row r="32" spans="1:9" ht="12" customHeight="1">
      <c r="A32" s="1023" t="s">
        <v>784</v>
      </c>
      <c r="B32" s="543">
        <v>504</v>
      </c>
      <c r="C32" s="543">
        <v>413</v>
      </c>
      <c r="D32" s="543">
        <v>498</v>
      </c>
      <c r="E32" s="543">
        <v>527</v>
      </c>
      <c r="F32" s="543">
        <v>223</v>
      </c>
      <c r="G32" s="543">
        <v>216</v>
      </c>
      <c r="H32" s="543">
        <v>42</v>
      </c>
      <c r="I32" s="543">
        <v>2423</v>
      </c>
    </row>
    <row r="33" spans="1:11" ht="12" customHeight="1">
      <c r="A33" s="1029"/>
      <c r="B33" s="1030"/>
      <c r="C33" s="1030"/>
      <c r="D33" s="1030"/>
      <c r="E33" s="1030"/>
      <c r="F33" s="1030"/>
      <c r="G33" s="1030"/>
      <c r="H33" s="1030"/>
      <c r="I33" s="1030"/>
    </row>
    <row r="34" spans="1:11" ht="12" customHeight="1">
      <c r="A34" s="936" t="s">
        <v>1143</v>
      </c>
      <c r="B34" s="936"/>
      <c r="C34" s="936"/>
      <c r="D34" s="936"/>
      <c r="E34" s="929"/>
      <c r="F34" s="929"/>
    </row>
    <row r="35" spans="1:11" ht="12" customHeight="1">
      <c r="A35" s="929" t="s">
        <v>44</v>
      </c>
      <c r="B35" s="929"/>
      <c r="C35" s="929"/>
      <c r="D35" s="929"/>
      <c r="E35" s="929"/>
      <c r="F35" s="929"/>
    </row>
    <row r="36" spans="1:11" ht="12" customHeight="1">
      <c r="A36" s="929"/>
      <c r="B36" s="929"/>
      <c r="C36" s="929"/>
      <c r="D36" s="929"/>
      <c r="E36" s="929"/>
      <c r="F36" s="929"/>
      <c r="G36" s="929"/>
    </row>
    <row r="37" spans="1:11" ht="12" customHeight="1">
      <c r="E37" s="1577"/>
      <c r="F37" s="1577"/>
      <c r="G37" s="1577"/>
      <c r="H37" s="1577"/>
      <c r="I37" s="1577"/>
      <c r="J37" s="1577"/>
      <c r="K37" s="1577"/>
    </row>
  </sheetData>
  <mergeCells count="3">
    <mergeCell ref="A4:A5"/>
    <mergeCell ref="B4:I4"/>
    <mergeCell ref="E37:K37"/>
  </mergeCells>
  <hyperlinks>
    <hyperlink ref="I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zoomScaleNormal="100" workbookViewId="0">
      <selection activeCell="H44" sqref="H44"/>
    </sheetView>
  </sheetViews>
  <sheetFormatPr defaultColWidth="9.140625" defaultRowHeight="12" customHeight="1"/>
  <cols>
    <col min="1" max="1" width="19.7109375" style="2" customWidth="1"/>
    <col min="2" max="5" width="12.140625" style="2" customWidth="1"/>
    <col min="6" max="8" width="13.140625" style="2" customWidth="1"/>
    <col min="9" max="9" width="13.28515625" style="2" customWidth="1"/>
    <col min="10" max="16384" width="9.140625" style="2"/>
  </cols>
  <sheetData>
    <row r="1" spans="1:10" ht="12" customHeight="1">
      <c r="A1" s="936" t="s">
        <v>1153</v>
      </c>
      <c r="B1" s="936"/>
      <c r="C1" s="936"/>
      <c r="D1" s="936"/>
      <c r="E1" s="929"/>
      <c r="F1" s="929"/>
      <c r="H1" s="155"/>
      <c r="I1" s="155" t="s">
        <v>226</v>
      </c>
    </row>
    <row r="2" spans="1:10" ht="12" customHeight="1">
      <c r="A2" s="2" t="s">
        <v>1144</v>
      </c>
      <c r="B2" s="937"/>
      <c r="C2" s="937"/>
      <c r="D2" s="937"/>
      <c r="E2" s="929"/>
      <c r="F2" s="929"/>
    </row>
    <row r="3" spans="1:10" ht="12" customHeight="1">
      <c r="A3" s="929"/>
      <c r="I3" s="1031" t="s">
        <v>1073</v>
      </c>
    </row>
    <row r="4" spans="1:10" ht="23.25" customHeight="1">
      <c r="A4" s="1571" t="s">
        <v>1081</v>
      </c>
      <c r="B4" s="1396" t="s">
        <v>1135</v>
      </c>
      <c r="C4" s="1396"/>
      <c r="D4" s="1396"/>
      <c r="E4" s="1396"/>
      <c r="F4" s="1396"/>
      <c r="G4" s="1396"/>
      <c r="H4" s="1396"/>
      <c r="I4" s="1396"/>
    </row>
    <row r="5" spans="1:10" ht="12" customHeight="1">
      <c r="A5" s="1571"/>
      <c r="B5" s="542" t="s">
        <v>1136</v>
      </c>
      <c r="C5" s="542" t="s">
        <v>1137</v>
      </c>
      <c r="D5" s="542" t="s">
        <v>1138</v>
      </c>
      <c r="E5" s="542" t="s">
        <v>1139</v>
      </c>
      <c r="F5" s="542" t="s">
        <v>1140</v>
      </c>
      <c r="G5" s="542" t="s">
        <v>1141</v>
      </c>
      <c r="H5" s="542" t="s">
        <v>1142</v>
      </c>
      <c r="I5" s="542" t="s">
        <v>784</v>
      </c>
    </row>
    <row r="6" spans="1:10" ht="12" customHeight="1">
      <c r="A6" s="944" t="s">
        <v>72</v>
      </c>
      <c r="B6" s="1024" t="s">
        <v>15</v>
      </c>
      <c r="C6" s="1024">
        <v>9739.92</v>
      </c>
      <c r="D6" s="1024" t="s">
        <v>15</v>
      </c>
      <c r="E6" s="1024" t="s">
        <v>15</v>
      </c>
      <c r="F6" s="1024" t="s">
        <v>15</v>
      </c>
      <c r="G6" s="1024">
        <v>2837457.61</v>
      </c>
      <c r="H6" s="1024" t="s">
        <v>15</v>
      </c>
      <c r="I6" s="1024">
        <v>2847197.53</v>
      </c>
      <c r="J6" s="888"/>
    </row>
    <row r="7" spans="1:10" ht="12" customHeight="1">
      <c r="A7" s="929" t="s">
        <v>16</v>
      </c>
      <c r="B7" s="1025" t="s">
        <v>15</v>
      </c>
      <c r="C7" s="1025">
        <v>1175661.7</v>
      </c>
      <c r="D7" s="1025">
        <v>385350.24</v>
      </c>
      <c r="E7" s="1025">
        <v>2558411.2999999998</v>
      </c>
      <c r="F7" s="1025">
        <v>8930381.2699999996</v>
      </c>
      <c r="G7" s="1025" t="s">
        <v>15</v>
      </c>
      <c r="H7" s="1025">
        <v>24201190.52</v>
      </c>
      <c r="I7" s="1025">
        <v>37250995.030000001</v>
      </c>
      <c r="J7" s="888"/>
    </row>
    <row r="8" spans="1:10" ht="12" customHeight="1">
      <c r="A8" s="929" t="s">
        <v>17</v>
      </c>
      <c r="B8" s="1025" t="s">
        <v>15</v>
      </c>
      <c r="C8" s="1025" t="s">
        <v>15</v>
      </c>
      <c r="D8" s="1025">
        <v>1302681.58</v>
      </c>
      <c r="E8" s="1025" t="s">
        <v>15</v>
      </c>
      <c r="F8" s="1025" t="s">
        <v>15</v>
      </c>
      <c r="G8" s="1025">
        <v>41871374.850000001</v>
      </c>
      <c r="H8" s="1025" t="s">
        <v>15</v>
      </c>
      <c r="I8" s="1025">
        <v>43174056.43</v>
      </c>
      <c r="J8" s="888"/>
    </row>
    <row r="9" spans="1:10" ht="12" customHeight="1">
      <c r="A9" s="929" t="s">
        <v>18</v>
      </c>
      <c r="B9" s="1025" t="s">
        <v>15</v>
      </c>
      <c r="C9" s="1025">
        <v>505710.81</v>
      </c>
      <c r="D9" s="1025">
        <v>1171212.73</v>
      </c>
      <c r="E9" s="1025">
        <v>13210927.41</v>
      </c>
      <c r="F9" s="1025">
        <v>915364.23</v>
      </c>
      <c r="G9" s="1025">
        <v>2448838.52</v>
      </c>
      <c r="H9" s="1025">
        <v>23927648.149999999</v>
      </c>
      <c r="I9" s="1025">
        <v>42179701.849999994</v>
      </c>
      <c r="J9" s="888"/>
    </row>
    <row r="10" spans="1:10" ht="12" customHeight="1">
      <c r="A10" s="929" t="s">
        <v>19</v>
      </c>
      <c r="B10" s="1025">
        <v>451103.07</v>
      </c>
      <c r="C10" s="1025">
        <v>3724093.2700000005</v>
      </c>
      <c r="D10" s="1025">
        <v>6619205.3399999999</v>
      </c>
      <c r="E10" s="1025">
        <v>19501181.580000002</v>
      </c>
      <c r="F10" s="1025">
        <v>25687847.25</v>
      </c>
      <c r="G10" s="1025">
        <v>42810533.829999998</v>
      </c>
      <c r="H10" s="1025">
        <v>75349704.030000001</v>
      </c>
      <c r="I10" s="1025">
        <v>174143668.37</v>
      </c>
      <c r="J10" s="888"/>
    </row>
    <row r="11" spans="1:10" ht="12" customHeight="1">
      <c r="A11" s="929" t="s">
        <v>20</v>
      </c>
      <c r="B11" s="1025">
        <v>92727.44</v>
      </c>
      <c r="C11" s="1025" t="s">
        <v>15</v>
      </c>
      <c r="D11" s="1025">
        <v>2929259.4</v>
      </c>
      <c r="E11" s="1025">
        <v>5234914.0899999989</v>
      </c>
      <c r="F11" s="1025">
        <v>30930670.379999999</v>
      </c>
      <c r="G11" s="1025">
        <v>34043570.370000005</v>
      </c>
      <c r="H11" s="1025">
        <v>286044019.49000001</v>
      </c>
      <c r="I11" s="1025">
        <v>359275161.17000002</v>
      </c>
      <c r="J11" s="888"/>
    </row>
    <row r="12" spans="1:10" ht="12" customHeight="1">
      <c r="A12" s="929" t="s">
        <v>22</v>
      </c>
      <c r="B12" s="1025" t="s">
        <v>15</v>
      </c>
      <c r="C12" s="1025">
        <v>135295.4</v>
      </c>
      <c r="D12" s="1025">
        <v>12674672.859999999</v>
      </c>
      <c r="E12" s="1025">
        <v>21178955.370000001</v>
      </c>
      <c r="F12" s="1025">
        <v>2058420.9200000002</v>
      </c>
      <c r="G12" s="1025">
        <v>64746455.920000009</v>
      </c>
      <c r="H12" s="1025">
        <v>2561373.67</v>
      </c>
      <c r="I12" s="1025">
        <v>103355174.14000002</v>
      </c>
      <c r="J12" s="888"/>
    </row>
    <row r="13" spans="1:10" ht="12" customHeight="1">
      <c r="A13" s="929" t="s">
        <v>57</v>
      </c>
      <c r="B13" s="1025">
        <v>2237232.4</v>
      </c>
      <c r="C13" s="1025">
        <v>3522488.7200000007</v>
      </c>
      <c r="D13" s="1025">
        <v>3403648.7100000004</v>
      </c>
      <c r="E13" s="1025">
        <v>8874729.7199999988</v>
      </c>
      <c r="F13" s="1025">
        <v>13426552.649999999</v>
      </c>
      <c r="G13" s="1025">
        <v>43927653.070000008</v>
      </c>
      <c r="H13" s="1025">
        <v>39780559.240000002</v>
      </c>
      <c r="I13" s="1025">
        <v>115172864.51000002</v>
      </c>
      <c r="J13" s="888"/>
    </row>
    <row r="14" spans="1:10" ht="12" customHeight="1">
      <c r="A14" s="929" t="s">
        <v>25</v>
      </c>
      <c r="B14" s="1025" t="s">
        <v>15</v>
      </c>
      <c r="C14" s="1025">
        <v>166916.78</v>
      </c>
      <c r="D14" s="1025">
        <v>1349045.37</v>
      </c>
      <c r="E14" s="1025">
        <v>13538177.879999997</v>
      </c>
      <c r="F14" s="1025">
        <v>7040273.7899999991</v>
      </c>
      <c r="G14" s="1025">
        <v>10139063.890000001</v>
      </c>
      <c r="H14" s="1025">
        <v>2100915.27</v>
      </c>
      <c r="I14" s="1025">
        <v>34334392.980000004</v>
      </c>
      <c r="J14" s="888"/>
    </row>
    <row r="15" spans="1:10" ht="12" customHeight="1">
      <c r="A15" s="929" t="s">
        <v>76</v>
      </c>
      <c r="B15" s="1025">
        <v>195403.56000000003</v>
      </c>
      <c r="C15" s="1025">
        <v>22925</v>
      </c>
      <c r="D15" s="1025">
        <v>299185.26</v>
      </c>
      <c r="E15" s="1025">
        <v>1891994.56</v>
      </c>
      <c r="F15" s="1025">
        <v>8270647.1699999999</v>
      </c>
      <c r="G15" s="1025">
        <v>2301418.02</v>
      </c>
      <c r="H15" s="1025">
        <v>5629450.3300000001</v>
      </c>
      <c r="I15" s="1025">
        <v>18611023.899999999</v>
      </c>
      <c r="J15" s="888"/>
    </row>
    <row r="16" spans="1:10" ht="12" customHeight="1">
      <c r="A16" s="929" t="s">
        <v>77</v>
      </c>
      <c r="B16" s="1025" t="s">
        <v>15</v>
      </c>
      <c r="C16" s="1025">
        <v>91424</v>
      </c>
      <c r="D16" s="1025">
        <v>663763.56000000006</v>
      </c>
      <c r="E16" s="1025">
        <v>2375197.67</v>
      </c>
      <c r="F16" s="1025">
        <v>3977870.81</v>
      </c>
      <c r="G16" s="1025">
        <v>29643129.060000002</v>
      </c>
      <c r="H16" s="1025">
        <v>44307854.079999998</v>
      </c>
      <c r="I16" s="1025">
        <v>81059239.180000007</v>
      </c>
      <c r="J16" s="888"/>
    </row>
    <row r="17" spans="1:10" ht="12" customHeight="1">
      <c r="A17" s="929" t="s">
        <v>443</v>
      </c>
      <c r="B17" s="1025">
        <v>7172709.6699999971</v>
      </c>
      <c r="C17" s="1025">
        <v>9407071.5800000038</v>
      </c>
      <c r="D17" s="1025">
        <v>20437265.460000001</v>
      </c>
      <c r="E17" s="1025">
        <v>23986061.010000002</v>
      </c>
      <c r="F17" s="1025">
        <v>71982947.140000001</v>
      </c>
      <c r="G17" s="1025">
        <v>72183487.929999992</v>
      </c>
      <c r="H17" s="1025">
        <v>227549101.75999999</v>
      </c>
      <c r="I17" s="1025">
        <v>432718644.54999995</v>
      </c>
      <c r="J17" s="888"/>
    </row>
    <row r="18" spans="1:10" ht="12" customHeight="1">
      <c r="A18" s="929" t="s">
        <v>29</v>
      </c>
      <c r="B18" s="1025" t="s">
        <v>15</v>
      </c>
      <c r="C18" s="1025" t="s">
        <v>15</v>
      </c>
      <c r="D18" s="1025">
        <v>59502.049999999988</v>
      </c>
      <c r="E18" s="1025">
        <v>5319415.7200000007</v>
      </c>
      <c r="F18" s="1025">
        <v>5650199</v>
      </c>
      <c r="G18" s="1025">
        <v>53557611.680000007</v>
      </c>
      <c r="H18" s="1025">
        <v>125449026.80999999</v>
      </c>
      <c r="I18" s="1025">
        <v>190035755.25999999</v>
      </c>
      <c r="J18" s="888"/>
    </row>
    <row r="19" spans="1:10" ht="12" customHeight="1">
      <c r="A19" s="929" t="s">
        <v>79</v>
      </c>
      <c r="B19" s="1025">
        <v>53411.479999999996</v>
      </c>
      <c r="C19" s="1025">
        <v>199377.56999999998</v>
      </c>
      <c r="D19" s="1025">
        <v>32299.119999999999</v>
      </c>
      <c r="E19" s="1025">
        <v>2568629.13</v>
      </c>
      <c r="F19" s="1025">
        <v>46890.86</v>
      </c>
      <c r="G19" s="1025" t="s">
        <v>15</v>
      </c>
      <c r="H19" s="1025">
        <v>21345644.449999999</v>
      </c>
      <c r="I19" s="1025">
        <v>24246252.609999999</v>
      </c>
      <c r="J19" s="888"/>
    </row>
    <row r="20" spans="1:10" ht="12" customHeight="1">
      <c r="A20" s="929" t="s">
        <v>31</v>
      </c>
      <c r="B20" s="1025">
        <v>951778.51</v>
      </c>
      <c r="C20" s="1025">
        <v>375345.94</v>
      </c>
      <c r="D20" s="1025">
        <v>6250479.9400000023</v>
      </c>
      <c r="E20" s="1025">
        <v>34982631.479999997</v>
      </c>
      <c r="F20" s="1025">
        <v>26301331.559999999</v>
      </c>
      <c r="G20" s="1025">
        <v>168723543.68000001</v>
      </c>
      <c r="H20" s="1025">
        <v>143628702.86000001</v>
      </c>
      <c r="I20" s="1025">
        <v>381213813.97000003</v>
      </c>
      <c r="J20" s="888"/>
    </row>
    <row r="21" spans="1:10" ht="12" customHeight="1">
      <c r="A21" s="929" t="s">
        <v>80</v>
      </c>
      <c r="B21" s="1025" t="s">
        <v>15</v>
      </c>
      <c r="C21" s="1025">
        <v>62878.09</v>
      </c>
      <c r="D21" s="1025">
        <v>786233.67999999993</v>
      </c>
      <c r="E21" s="1025">
        <v>11167710.960000001</v>
      </c>
      <c r="F21" s="1025">
        <v>47601522.710000008</v>
      </c>
      <c r="G21" s="1025">
        <v>33113323.859999999</v>
      </c>
      <c r="H21" s="1025">
        <v>33672500.25</v>
      </c>
      <c r="I21" s="1025">
        <v>126404169.55000001</v>
      </c>
      <c r="J21" s="888"/>
    </row>
    <row r="22" spans="1:10" ht="12" customHeight="1">
      <c r="A22" s="929" t="s">
        <v>81</v>
      </c>
      <c r="B22" s="1025">
        <v>33128.620000000003</v>
      </c>
      <c r="C22" s="1025">
        <v>330049.93</v>
      </c>
      <c r="D22" s="1025">
        <v>28750</v>
      </c>
      <c r="E22" s="1025">
        <v>885476.19</v>
      </c>
      <c r="F22" s="1025">
        <v>96523.23</v>
      </c>
      <c r="G22" s="1025" t="s">
        <v>15</v>
      </c>
      <c r="H22" s="1025">
        <v>60000</v>
      </c>
      <c r="I22" s="1025">
        <v>1433927.97</v>
      </c>
      <c r="J22" s="888"/>
    </row>
    <row r="23" spans="1:10" ht="12" customHeight="1">
      <c r="A23" s="929" t="s">
        <v>34</v>
      </c>
      <c r="B23" s="1025" t="s">
        <v>15</v>
      </c>
      <c r="C23" s="1025">
        <v>172872</v>
      </c>
      <c r="D23" s="1025">
        <v>12829339.170000002</v>
      </c>
      <c r="E23" s="1025">
        <v>35911047.050000004</v>
      </c>
      <c r="F23" s="1025">
        <v>3319378.8499999996</v>
      </c>
      <c r="G23" s="1025">
        <v>79816825.469999999</v>
      </c>
      <c r="H23" s="1025">
        <v>700259688.22000003</v>
      </c>
      <c r="I23" s="1025">
        <v>832309150.75999999</v>
      </c>
      <c r="J23" s="888"/>
    </row>
    <row r="24" spans="1:10" ht="12" customHeight="1">
      <c r="A24" s="929" t="s">
        <v>35</v>
      </c>
      <c r="B24" s="1025">
        <v>383026.35</v>
      </c>
      <c r="C24" s="1025">
        <v>261516.77</v>
      </c>
      <c r="D24" s="1025">
        <v>7562342.7300000014</v>
      </c>
      <c r="E24" s="1025">
        <v>1368513.47</v>
      </c>
      <c r="F24" s="1025">
        <v>8080</v>
      </c>
      <c r="G24" s="1025">
        <v>1776983.43</v>
      </c>
      <c r="H24" s="1025">
        <v>28473876.149999999</v>
      </c>
      <c r="I24" s="1025">
        <v>39834338.899999999</v>
      </c>
      <c r="J24" s="888"/>
    </row>
    <row r="25" spans="1:10" ht="12" customHeight="1">
      <c r="A25" s="929" t="s">
        <v>82</v>
      </c>
      <c r="B25" s="1025">
        <v>3991513.26</v>
      </c>
      <c r="C25" s="1025">
        <v>2284140.94</v>
      </c>
      <c r="D25" s="1025">
        <v>3882295.1100000008</v>
      </c>
      <c r="E25" s="1025">
        <v>40478721.170000002</v>
      </c>
      <c r="F25" s="1025">
        <v>27720307.740000002</v>
      </c>
      <c r="G25" s="1025">
        <v>126956641.71999998</v>
      </c>
      <c r="H25" s="1025">
        <v>88475543.960000008</v>
      </c>
      <c r="I25" s="1025">
        <v>293789163.89999998</v>
      </c>
      <c r="J25" s="888"/>
    </row>
    <row r="26" spans="1:10" ht="12" customHeight="1">
      <c r="A26" s="929" t="s">
        <v>83</v>
      </c>
      <c r="B26" s="1025" t="s">
        <v>15</v>
      </c>
      <c r="C26" s="1025">
        <v>112.5</v>
      </c>
      <c r="D26" s="1025" t="s">
        <v>15</v>
      </c>
      <c r="E26" s="1025">
        <v>316624.46999999997</v>
      </c>
      <c r="F26" s="1025">
        <v>700</v>
      </c>
      <c r="G26" s="1025">
        <v>3440469.49</v>
      </c>
      <c r="H26" s="1025" t="s">
        <v>15</v>
      </c>
      <c r="I26" s="1025">
        <v>3757906.46</v>
      </c>
      <c r="J26" s="888"/>
    </row>
    <row r="27" spans="1:10" ht="12" customHeight="1">
      <c r="A27" s="929" t="s">
        <v>38</v>
      </c>
      <c r="B27" s="1025" t="s">
        <v>15</v>
      </c>
      <c r="C27" s="1025" t="s">
        <v>15</v>
      </c>
      <c r="D27" s="1025">
        <v>36233.040000000001</v>
      </c>
      <c r="E27" s="1025" t="s">
        <v>15</v>
      </c>
      <c r="F27" s="1025" t="s">
        <v>15</v>
      </c>
      <c r="G27" s="1025">
        <v>43134942.539999999</v>
      </c>
      <c r="H27" s="1025" t="s">
        <v>15</v>
      </c>
      <c r="I27" s="1025">
        <v>43171175.579999998</v>
      </c>
      <c r="J27" s="888"/>
    </row>
    <row r="28" spans="1:10" ht="12" customHeight="1">
      <c r="A28" s="947" t="s">
        <v>39</v>
      </c>
      <c r="B28" s="1025">
        <v>8442827.0200000014</v>
      </c>
      <c r="C28" s="1025">
        <v>11608602.610000003</v>
      </c>
      <c r="D28" s="1025">
        <v>30459313.209999997</v>
      </c>
      <c r="E28" s="1025">
        <v>45501474.709999986</v>
      </c>
      <c r="F28" s="1025">
        <v>51650168.549999997</v>
      </c>
      <c r="G28" s="1025">
        <v>258252245.42000002</v>
      </c>
      <c r="H28" s="1025">
        <v>42709616.090000004</v>
      </c>
      <c r="I28" s="1025">
        <v>448624247.61000001</v>
      </c>
      <c r="J28" s="888"/>
    </row>
    <row r="29" spans="1:10" ht="12" customHeight="1">
      <c r="A29" s="947" t="s">
        <v>67</v>
      </c>
      <c r="B29" s="1025">
        <v>2986630.2099999995</v>
      </c>
      <c r="C29" s="1025">
        <v>2667240.2599999998</v>
      </c>
      <c r="D29" s="1025">
        <v>22143677.030000001</v>
      </c>
      <c r="E29" s="1025">
        <v>167107830.59999999</v>
      </c>
      <c r="F29" s="1025">
        <v>314313637.87000012</v>
      </c>
      <c r="G29" s="1025">
        <v>1034557412.0100003</v>
      </c>
      <c r="H29" s="1025">
        <v>965783676.88</v>
      </c>
      <c r="I29" s="1025">
        <v>2509560104.8600006</v>
      </c>
      <c r="J29" s="888"/>
    </row>
    <row r="30" spans="1:10" ht="12" customHeight="1">
      <c r="A30" s="947" t="s">
        <v>41</v>
      </c>
      <c r="B30" s="1025" t="s">
        <v>15</v>
      </c>
      <c r="C30" s="1025">
        <v>439754.17</v>
      </c>
      <c r="D30" s="1025">
        <v>1767781.23</v>
      </c>
      <c r="E30" s="1025">
        <v>2145180.46</v>
      </c>
      <c r="F30" s="1025">
        <v>439432.41</v>
      </c>
      <c r="G30" s="1025">
        <v>1600</v>
      </c>
      <c r="H30" s="1025">
        <v>1419475.44</v>
      </c>
      <c r="I30" s="1025">
        <v>6213223.7100000009</v>
      </c>
      <c r="J30" s="888"/>
    </row>
    <row r="31" spans="1:10" ht="12" customHeight="1">
      <c r="A31" s="948" t="s">
        <v>42</v>
      </c>
      <c r="B31" s="1025">
        <v>334020.14</v>
      </c>
      <c r="C31" s="1025">
        <v>357472.73000000004</v>
      </c>
      <c r="D31" s="1025">
        <v>1128358.5299999998</v>
      </c>
      <c r="E31" s="1025">
        <v>209813.78</v>
      </c>
      <c r="F31" s="1025">
        <v>2412810.8199999998</v>
      </c>
      <c r="G31" s="1025">
        <v>35515655.380000003</v>
      </c>
      <c r="H31" s="1025" t="s">
        <v>15</v>
      </c>
      <c r="I31" s="1025">
        <v>39958131.380000003</v>
      </c>
      <c r="J31" s="888"/>
    </row>
    <row r="32" spans="1:10" ht="12" customHeight="1">
      <c r="A32" s="1023" t="s">
        <v>784</v>
      </c>
      <c r="B32" s="904">
        <v>27325511.729999997</v>
      </c>
      <c r="C32" s="904">
        <v>37520690.690000005</v>
      </c>
      <c r="D32" s="904">
        <v>138201895.34999999</v>
      </c>
      <c r="E32" s="904">
        <v>460313619.77999991</v>
      </c>
      <c r="F32" s="904">
        <v>652781959.21000016</v>
      </c>
      <c r="G32" s="904">
        <v>2185800237.7500005</v>
      </c>
      <c r="H32" s="904">
        <v>2882729567.6500001</v>
      </c>
      <c r="I32" s="904">
        <v>6384673482.1600008</v>
      </c>
      <c r="J32" s="888"/>
    </row>
    <row r="33" spans="1:10" ht="12" customHeight="1">
      <c r="A33" s="1023" t="s">
        <v>1145</v>
      </c>
      <c r="B33" s="904">
        <v>0.42798604825059111</v>
      </c>
      <c r="C33" s="904">
        <v>0.58766812108465671</v>
      </c>
      <c r="D33" s="904">
        <v>2.1645883025367318</v>
      </c>
      <c r="E33" s="904">
        <v>7.2096657889585778</v>
      </c>
      <c r="F33" s="904">
        <v>10.224202710349994</v>
      </c>
      <c r="G33" s="904">
        <v>34.235113884171909</v>
      </c>
      <c r="H33" s="904">
        <v>45.15077514464754</v>
      </c>
      <c r="I33" s="904">
        <v>100</v>
      </c>
      <c r="J33" s="888"/>
    </row>
    <row r="34" spans="1:10" ht="12" customHeight="1">
      <c r="A34" s="1029"/>
      <c r="B34" s="907"/>
      <c r="C34" s="907"/>
      <c r="D34" s="907"/>
      <c r="E34" s="907"/>
      <c r="F34" s="907"/>
      <c r="G34" s="907"/>
      <c r="H34" s="907"/>
      <c r="I34" s="907"/>
      <c r="J34" s="888"/>
    </row>
    <row r="35" spans="1:10" ht="12" customHeight="1">
      <c r="A35" s="936" t="s">
        <v>1143</v>
      </c>
      <c r="B35" s="936"/>
      <c r="C35" s="936"/>
      <c r="D35" s="936"/>
      <c r="E35" s="929"/>
      <c r="F35" s="929"/>
    </row>
    <row r="36" spans="1:10" ht="12" customHeight="1">
      <c r="A36" s="929" t="s">
        <v>44</v>
      </c>
      <c r="B36" s="929"/>
      <c r="C36" s="929"/>
      <c r="D36" s="929"/>
      <c r="E36" s="929"/>
      <c r="F36" s="929"/>
    </row>
    <row r="37" spans="1:10" ht="12" customHeight="1">
      <c r="A37" s="929"/>
      <c r="B37" s="929"/>
      <c r="C37" s="929"/>
      <c r="D37" s="929"/>
      <c r="E37" s="929"/>
      <c r="F37" s="929"/>
      <c r="G37" s="929"/>
    </row>
    <row r="38" spans="1:10" ht="12" customHeight="1">
      <c r="E38" s="1577"/>
      <c r="F38" s="1577"/>
      <c r="G38" s="1577"/>
      <c r="H38" s="1577"/>
      <c r="I38" s="1577"/>
      <c r="J38" s="1577"/>
    </row>
  </sheetData>
  <mergeCells count="3">
    <mergeCell ref="B4:I4"/>
    <mergeCell ref="E38:J38"/>
    <mergeCell ref="A4:A5"/>
  </mergeCells>
  <hyperlinks>
    <hyperlink ref="I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zoomScaleNormal="100" workbookViewId="0">
      <selection activeCell="G1" sqref="G1"/>
    </sheetView>
  </sheetViews>
  <sheetFormatPr defaultColWidth="9.140625" defaultRowHeight="12" customHeight="1"/>
  <cols>
    <col min="1" max="1" width="19.7109375" style="2" customWidth="1"/>
    <col min="2" max="7" width="17.5703125" style="2" customWidth="1"/>
    <col min="8" max="8" width="9.140625" style="2" customWidth="1"/>
    <col min="9" max="16384" width="9.140625" style="2"/>
  </cols>
  <sheetData>
    <row r="1" spans="1:11" ht="12" customHeight="1">
      <c r="A1" s="936" t="s">
        <v>1154</v>
      </c>
      <c r="B1" s="936"/>
      <c r="C1" s="936"/>
      <c r="D1" s="936"/>
      <c r="E1" s="929"/>
      <c r="F1" s="929"/>
      <c r="G1" s="155" t="s">
        <v>226</v>
      </c>
    </row>
    <row r="2" spans="1:11" ht="12" customHeight="1">
      <c r="A2" s="2" t="s">
        <v>1146</v>
      </c>
      <c r="B2" s="937"/>
      <c r="C2" s="937"/>
      <c r="D2" s="937"/>
      <c r="E2" s="929"/>
      <c r="F2" s="929"/>
    </row>
    <row r="3" spans="1:11" ht="12" customHeight="1">
      <c r="A3" s="929"/>
      <c r="G3" s="1031" t="s">
        <v>1073</v>
      </c>
    </row>
    <row r="4" spans="1:11" ht="23.25" customHeight="1">
      <c r="A4" s="1571" t="s">
        <v>1081</v>
      </c>
      <c r="B4" s="1396" t="s">
        <v>1147</v>
      </c>
      <c r="C4" s="1396"/>
      <c r="D4" s="1396"/>
      <c r="E4" s="1396"/>
      <c r="F4" s="1396"/>
      <c r="G4" s="542" t="s">
        <v>1148</v>
      </c>
      <c r="H4" s="8"/>
      <c r="I4" s="8"/>
      <c r="J4" s="8"/>
      <c r="K4" s="8"/>
    </row>
    <row r="5" spans="1:11" ht="18.75" customHeight="1">
      <c r="A5" s="1571"/>
      <c r="B5" s="542" t="s">
        <v>1149</v>
      </c>
      <c r="C5" s="542" t="s">
        <v>1075</v>
      </c>
      <c r="D5" s="542" t="s">
        <v>1076</v>
      </c>
      <c r="E5" s="542" t="s">
        <v>1077</v>
      </c>
      <c r="F5" s="542" t="s">
        <v>1150</v>
      </c>
      <c r="G5" s="542" t="s">
        <v>1151</v>
      </c>
      <c r="H5" s="8"/>
      <c r="I5" s="8"/>
      <c r="J5" s="8"/>
      <c r="K5" s="8"/>
    </row>
    <row r="6" spans="1:11" ht="12" customHeight="1">
      <c r="A6" s="1021" t="s">
        <v>72</v>
      </c>
      <c r="B6" s="1026">
        <v>1593811.01</v>
      </c>
      <c r="C6" s="1026">
        <v>1243974.52</v>
      </c>
      <c r="D6" s="1026">
        <v>9412</v>
      </c>
      <c r="E6" s="1026" t="s">
        <v>15</v>
      </c>
      <c r="F6" s="1026" t="s">
        <v>15</v>
      </c>
      <c r="G6" s="1026">
        <v>2847197.53</v>
      </c>
      <c r="H6" s="1025"/>
      <c r="I6" s="1017"/>
      <c r="J6" s="8"/>
      <c r="K6" s="8"/>
    </row>
    <row r="7" spans="1:11" ht="12" customHeight="1">
      <c r="A7" s="950" t="s">
        <v>16</v>
      </c>
      <c r="B7" s="1026">
        <v>10456595.609999999</v>
      </c>
      <c r="C7" s="1026">
        <v>5360673.1300000008</v>
      </c>
      <c r="D7" s="1026">
        <v>21432750.940000001</v>
      </c>
      <c r="E7" s="1026" t="s">
        <v>15</v>
      </c>
      <c r="F7" s="1026">
        <v>975.35</v>
      </c>
      <c r="G7" s="1026">
        <v>37250995.030000001</v>
      </c>
      <c r="H7" s="1025"/>
      <c r="I7" s="1017"/>
      <c r="J7" s="8"/>
      <c r="K7" s="8"/>
    </row>
    <row r="8" spans="1:11" ht="12" customHeight="1">
      <c r="A8" s="950" t="s">
        <v>17</v>
      </c>
      <c r="B8" s="1026">
        <v>41871374.850000001</v>
      </c>
      <c r="C8" s="1026" t="s">
        <v>15</v>
      </c>
      <c r="D8" s="1026">
        <v>1302681.58</v>
      </c>
      <c r="E8" s="1026" t="s">
        <v>15</v>
      </c>
      <c r="F8" s="1026" t="s">
        <v>15</v>
      </c>
      <c r="G8" s="1026">
        <v>43174056.43</v>
      </c>
      <c r="H8" s="1025"/>
      <c r="I8" s="1017"/>
      <c r="J8" s="8"/>
      <c r="K8" s="8"/>
    </row>
    <row r="9" spans="1:11" ht="12" customHeight="1">
      <c r="A9" s="950" t="s">
        <v>18</v>
      </c>
      <c r="B9" s="1026">
        <v>28794321.529999997</v>
      </c>
      <c r="C9" s="1026">
        <v>4365735.25</v>
      </c>
      <c r="D9" s="1026">
        <v>7403371.7599999988</v>
      </c>
      <c r="E9" s="1026" t="s">
        <v>15</v>
      </c>
      <c r="F9" s="1026">
        <v>1616273.31</v>
      </c>
      <c r="G9" s="1026">
        <v>42179701.849999987</v>
      </c>
      <c r="H9" s="1025"/>
      <c r="I9" s="1017"/>
      <c r="J9" s="8"/>
      <c r="K9" s="8"/>
    </row>
    <row r="10" spans="1:11" ht="12" customHeight="1">
      <c r="A10" s="950" t="s">
        <v>19</v>
      </c>
      <c r="B10" s="1026">
        <v>100309866.33999999</v>
      </c>
      <c r="C10" s="1026">
        <v>64224235.130000018</v>
      </c>
      <c r="D10" s="1026">
        <v>7749040.6600000001</v>
      </c>
      <c r="E10" s="1026">
        <v>27626.49</v>
      </c>
      <c r="F10" s="1026">
        <v>1832899.7499999998</v>
      </c>
      <c r="G10" s="1026">
        <v>174143668.36999995</v>
      </c>
      <c r="H10" s="1025"/>
      <c r="I10" s="1017"/>
      <c r="J10" s="8"/>
      <c r="K10" s="8"/>
    </row>
    <row r="11" spans="1:11" ht="12" customHeight="1">
      <c r="A11" s="950" t="s">
        <v>20</v>
      </c>
      <c r="B11" s="1026">
        <v>182749474.81000003</v>
      </c>
      <c r="C11" s="1026">
        <v>161595322.63000003</v>
      </c>
      <c r="D11" s="1026">
        <v>5897175.5499999989</v>
      </c>
      <c r="E11" s="1026">
        <v>1363185.33</v>
      </c>
      <c r="F11" s="1026">
        <v>7670002.8500000006</v>
      </c>
      <c r="G11" s="1026">
        <v>359275161.17000002</v>
      </c>
      <c r="H11" s="1025"/>
      <c r="I11" s="1017"/>
      <c r="J11" s="8"/>
      <c r="K11" s="8"/>
    </row>
    <row r="12" spans="1:11" ht="12" customHeight="1">
      <c r="A12" s="950" t="s">
        <v>22</v>
      </c>
      <c r="B12" s="1026">
        <v>70041136.890000001</v>
      </c>
      <c r="C12" s="1026">
        <v>19176938.960000001</v>
      </c>
      <c r="D12" s="1026">
        <v>6554614.6499999994</v>
      </c>
      <c r="E12" s="1026">
        <v>6322880.6099999994</v>
      </c>
      <c r="F12" s="1026">
        <v>1259603.03</v>
      </c>
      <c r="G12" s="1026">
        <v>103355174.14</v>
      </c>
      <c r="H12" s="1025"/>
      <c r="I12" s="1017"/>
      <c r="J12" s="8"/>
      <c r="K12" s="8"/>
    </row>
    <row r="13" spans="1:11" ht="12" customHeight="1">
      <c r="A13" s="950" t="s">
        <v>57</v>
      </c>
      <c r="B13" s="1026">
        <v>16479679.25</v>
      </c>
      <c r="C13" s="1026">
        <v>49267751.260000013</v>
      </c>
      <c r="D13" s="1026">
        <v>49039193.540000007</v>
      </c>
      <c r="E13" s="1026">
        <v>70041.89</v>
      </c>
      <c r="F13" s="1026">
        <v>316198.57</v>
      </c>
      <c r="G13" s="1026">
        <v>115172864.50999998</v>
      </c>
      <c r="H13" s="1025"/>
      <c r="I13" s="1017"/>
      <c r="J13" s="8"/>
      <c r="K13" s="8"/>
    </row>
    <row r="14" spans="1:11" ht="12" customHeight="1">
      <c r="A14" s="950" t="s">
        <v>25</v>
      </c>
      <c r="B14" s="1026">
        <v>10155935.100000001</v>
      </c>
      <c r="C14" s="1026">
        <v>17031498.48</v>
      </c>
      <c r="D14" s="1026">
        <v>3406126.4099999997</v>
      </c>
      <c r="E14" s="1026" t="s">
        <v>15</v>
      </c>
      <c r="F14" s="1026">
        <v>3740832.99</v>
      </c>
      <c r="G14" s="1026">
        <v>34334392.979999997</v>
      </c>
      <c r="H14" s="1025"/>
      <c r="I14" s="1017"/>
      <c r="J14" s="8"/>
      <c r="K14" s="8"/>
    </row>
    <row r="15" spans="1:11" ht="12" customHeight="1">
      <c r="A15" s="950" t="s">
        <v>76</v>
      </c>
      <c r="B15" s="1026">
        <v>2382620.0500000003</v>
      </c>
      <c r="C15" s="1026">
        <v>14420848.749999998</v>
      </c>
      <c r="D15" s="1026">
        <v>437639.75000000006</v>
      </c>
      <c r="E15" s="1026">
        <v>944428.02</v>
      </c>
      <c r="F15" s="1026">
        <v>425487.33</v>
      </c>
      <c r="G15" s="1026">
        <v>18611023.900000002</v>
      </c>
      <c r="H15" s="1025"/>
      <c r="I15" s="1017"/>
      <c r="J15" s="8"/>
      <c r="K15" s="8"/>
    </row>
    <row r="16" spans="1:11" ht="12" customHeight="1">
      <c r="A16" s="950" t="s">
        <v>77</v>
      </c>
      <c r="B16" s="1026">
        <v>6490320.9199999999</v>
      </c>
      <c r="C16" s="1026">
        <v>69491558.870000005</v>
      </c>
      <c r="D16" s="1026">
        <v>5075935.3900000006</v>
      </c>
      <c r="E16" s="1026" t="s">
        <v>15</v>
      </c>
      <c r="F16" s="1026">
        <v>1424</v>
      </c>
      <c r="G16" s="1026">
        <v>81059239.180000007</v>
      </c>
      <c r="H16" s="1025"/>
      <c r="I16" s="1017"/>
      <c r="J16" s="8"/>
      <c r="K16" s="8"/>
    </row>
    <row r="17" spans="1:11" ht="12" customHeight="1">
      <c r="A17" s="950" t="s">
        <v>443</v>
      </c>
      <c r="B17" s="1026">
        <v>113631519.60000001</v>
      </c>
      <c r="C17" s="1026">
        <v>234272807.07000011</v>
      </c>
      <c r="D17" s="1026">
        <v>18809390.189999994</v>
      </c>
      <c r="E17" s="1026">
        <v>5316746.8100000005</v>
      </c>
      <c r="F17" s="1026">
        <v>60688180.88000001</v>
      </c>
      <c r="G17" s="1026">
        <v>432718644.55000019</v>
      </c>
      <c r="H17" s="1025"/>
      <c r="I17" s="1017"/>
      <c r="J17" s="8"/>
      <c r="K17" s="8"/>
    </row>
    <row r="18" spans="1:11" ht="12" customHeight="1">
      <c r="A18" s="950" t="s">
        <v>29</v>
      </c>
      <c r="B18" s="1026">
        <v>143643473.43999997</v>
      </c>
      <c r="C18" s="1026">
        <v>38748059.530000009</v>
      </c>
      <c r="D18" s="1026">
        <v>2947564.73</v>
      </c>
      <c r="E18" s="1026">
        <v>1540</v>
      </c>
      <c r="F18" s="1026">
        <v>4695117.5600000005</v>
      </c>
      <c r="G18" s="1026">
        <v>190035755.25999999</v>
      </c>
      <c r="H18" s="1025"/>
      <c r="I18" s="1017"/>
      <c r="J18" s="8"/>
      <c r="K18" s="8"/>
    </row>
    <row r="19" spans="1:11" ht="12" customHeight="1">
      <c r="A19" s="950" t="s">
        <v>79</v>
      </c>
      <c r="B19" s="1026">
        <v>21302724.129999999</v>
      </c>
      <c r="C19" s="1026">
        <v>2811100.4099999997</v>
      </c>
      <c r="D19" s="1026">
        <v>17345</v>
      </c>
      <c r="E19" s="1026" t="s">
        <v>15</v>
      </c>
      <c r="F19" s="1026">
        <v>115083.07</v>
      </c>
      <c r="G19" s="1026">
        <v>24246252.609999999</v>
      </c>
      <c r="H19" s="1025"/>
      <c r="I19" s="1017"/>
      <c r="J19" s="8"/>
      <c r="K19" s="8"/>
    </row>
    <row r="20" spans="1:11" ht="12" customHeight="1">
      <c r="A20" s="950" t="s">
        <v>31</v>
      </c>
      <c r="B20" s="1026">
        <v>173820470.56</v>
      </c>
      <c r="C20" s="1026">
        <v>137756680.92999998</v>
      </c>
      <c r="D20" s="1026">
        <v>43605584.049999997</v>
      </c>
      <c r="E20" s="1026">
        <v>6760499.2299999995</v>
      </c>
      <c r="F20" s="1026">
        <v>19270579.199999999</v>
      </c>
      <c r="G20" s="1026">
        <v>381213813.96999997</v>
      </c>
      <c r="H20" s="1025"/>
      <c r="I20" s="1017"/>
      <c r="J20" s="8"/>
      <c r="K20" s="8"/>
    </row>
    <row r="21" spans="1:11" ht="12" customHeight="1">
      <c r="A21" s="950" t="s">
        <v>80</v>
      </c>
      <c r="B21" s="1026">
        <v>92458173.399999991</v>
      </c>
      <c r="C21" s="1026">
        <v>11543227.66</v>
      </c>
      <c r="D21" s="1026">
        <v>16347729.800000003</v>
      </c>
      <c r="E21" s="1026">
        <v>805468.0199999999</v>
      </c>
      <c r="F21" s="1026">
        <v>5249570.67</v>
      </c>
      <c r="G21" s="1026">
        <v>126404169.55000001</v>
      </c>
      <c r="H21" s="1025"/>
      <c r="I21" s="1017"/>
      <c r="J21" s="8"/>
      <c r="K21" s="8"/>
    </row>
    <row r="22" spans="1:11" ht="12" customHeight="1">
      <c r="A22" s="950" t="s">
        <v>81</v>
      </c>
      <c r="B22" s="1026">
        <v>814938.61</v>
      </c>
      <c r="C22" s="1026">
        <v>179413.93</v>
      </c>
      <c r="D22" s="1026">
        <v>401775.43</v>
      </c>
      <c r="E22" s="1026" t="s">
        <v>15</v>
      </c>
      <c r="F22" s="1026">
        <v>37800</v>
      </c>
      <c r="G22" s="1026">
        <v>1433927.97</v>
      </c>
      <c r="H22" s="1025"/>
      <c r="I22" s="1017"/>
      <c r="J22" s="8"/>
      <c r="K22" s="8"/>
    </row>
    <row r="23" spans="1:11" ht="12" customHeight="1">
      <c r="A23" s="950" t="s">
        <v>34</v>
      </c>
      <c r="B23" s="1026">
        <v>157167706.47000003</v>
      </c>
      <c r="C23" s="1026">
        <v>602293203.35000014</v>
      </c>
      <c r="D23" s="1026">
        <v>21337540.890000004</v>
      </c>
      <c r="E23" s="1026">
        <v>26365279.049999997</v>
      </c>
      <c r="F23" s="1026">
        <v>25145421</v>
      </c>
      <c r="G23" s="1026">
        <v>832309150.76000035</v>
      </c>
      <c r="H23" s="1025"/>
      <c r="I23" s="1017"/>
      <c r="J23" s="8"/>
      <c r="K23" s="8"/>
    </row>
    <row r="24" spans="1:11" ht="12" customHeight="1">
      <c r="A24" s="950" t="s">
        <v>35</v>
      </c>
      <c r="B24" s="1026">
        <v>1366228.3800000001</v>
      </c>
      <c r="C24" s="1026">
        <v>2464436.2600000002</v>
      </c>
      <c r="D24" s="1026">
        <v>6451755.1100000003</v>
      </c>
      <c r="E24" s="1026">
        <v>1062483</v>
      </c>
      <c r="F24" s="1026">
        <v>28489436.149999999</v>
      </c>
      <c r="G24" s="1026">
        <v>39834338.899999991</v>
      </c>
      <c r="H24" s="1025"/>
      <c r="I24" s="1017"/>
      <c r="J24" s="8"/>
      <c r="K24" s="8"/>
    </row>
    <row r="25" spans="1:11" ht="12" customHeight="1">
      <c r="A25" s="950" t="s">
        <v>82</v>
      </c>
      <c r="B25" s="1026">
        <v>88729974.640000001</v>
      </c>
      <c r="C25" s="1026">
        <v>98902410.220000014</v>
      </c>
      <c r="D25" s="1026">
        <v>72613525.049999982</v>
      </c>
      <c r="E25" s="1026">
        <v>14409225.639999999</v>
      </c>
      <c r="F25" s="1026">
        <v>19134028.349999998</v>
      </c>
      <c r="G25" s="1026">
        <v>293789163.89999998</v>
      </c>
      <c r="H25" s="1025"/>
      <c r="I25" s="1017"/>
      <c r="J25" s="8"/>
      <c r="K25" s="8"/>
    </row>
    <row r="26" spans="1:11" ht="12" customHeight="1">
      <c r="A26" s="950" t="s">
        <v>83</v>
      </c>
      <c r="B26" s="1026">
        <v>2898478.49</v>
      </c>
      <c r="C26" s="1026" t="s">
        <v>15</v>
      </c>
      <c r="D26" s="1026">
        <v>316683.15000000002</v>
      </c>
      <c r="E26" s="1026" t="s">
        <v>15</v>
      </c>
      <c r="F26" s="1026">
        <v>542744.81999999995</v>
      </c>
      <c r="G26" s="1026">
        <v>3757906.4600000004</v>
      </c>
      <c r="H26" s="1025"/>
      <c r="I26" s="1017"/>
      <c r="J26" s="8"/>
      <c r="K26" s="8"/>
    </row>
    <row r="27" spans="1:11" ht="12" customHeight="1">
      <c r="A27" s="950" t="s">
        <v>38</v>
      </c>
      <c r="B27" s="1026">
        <v>39340904.299999997</v>
      </c>
      <c r="C27" s="1026">
        <v>3827301.28</v>
      </c>
      <c r="D27" s="1026">
        <v>2970</v>
      </c>
      <c r="E27" s="1026" t="s">
        <v>15</v>
      </c>
      <c r="F27" s="1026" t="s">
        <v>15</v>
      </c>
      <c r="G27" s="1026">
        <v>43171175.579999998</v>
      </c>
      <c r="H27" s="1025"/>
      <c r="I27" s="1017"/>
      <c r="J27" s="8"/>
      <c r="K27" s="8"/>
    </row>
    <row r="28" spans="1:11" ht="12" customHeight="1">
      <c r="A28" s="1027" t="s">
        <v>39</v>
      </c>
      <c r="B28" s="1026">
        <v>18995680.370000001</v>
      </c>
      <c r="C28" s="1026">
        <v>226276246.80000022</v>
      </c>
      <c r="D28" s="1026">
        <v>103851915.83000001</v>
      </c>
      <c r="E28" s="1026">
        <v>33303515.919999994</v>
      </c>
      <c r="F28" s="1026">
        <v>66196888.68999999</v>
      </c>
      <c r="G28" s="1026">
        <v>448624247.61000055</v>
      </c>
      <c r="H28" s="1025"/>
      <c r="I28" s="1017"/>
      <c r="J28" s="8"/>
      <c r="K28" s="8"/>
    </row>
    <row r="29" spans="1:11" ht="12" customHeight="1">
      <c r="A29" s="1027" t="s">
        <v>67</v>
      </c>
      <c r="B29" s="1026">
        <v>707850921.5799998</v>
      </c>
      <c r="C29" s="1026">
        <v>1419107802.1199994</v>
      </c>
      <c r="D29" s="1026">
        <v>264974872.35999981</v>
      </c>
      <c r="E29" s="1026">
        <v>29620759.739999998</v>
      </c>
      <c r="F29" s="1026">
        <v>88005749.060000002</v>
      </c>
      <c r="G29" s="1026">
        <v>2509560104.8600001</v>
      </c>
      <c r="H29" s="1025"/>
      <c r="I29" s="1017"/>
      <c r="J29" s="8"/>
      <c r="K29" s="8"/>
    </row>
    <row r="30" spans="1:11" ht="12" customHeight="1">
      <c r="A30" s="1027" t="s">
        <v>41</v>
      </c>
      <c r="B30" s="1026">
        <v>2649384.8199999998</v>
      </c>
      <c r="C30" s="1026">
        <v>1228590.07</v>
      </c>
      <c r="D30" s="1026">
        <v>2199754.46</v>
      </c>
      <c r="E30" s="1026" t="s">
        <v>15</v>
      </c>
      <c r="F30" s="1026">
        <v>135494.35999999999</v>
      </c>
      <c r="G30" s="1026">
        <v>6213223.71</v>
      </c>
      <c r="H30" s="1025"/>
      <c r="I30" s="1017"/>
      <c r="J30" s="8"/>
      <c r="K30" s="8"/>
    </row>
    <row r="31" spans="1:11" ht="12" customHeight="1">
      <c r="A31" s="1022" t="s">
        <v>42</v>
      </c>
      <c r="B31" s="1026">
        <v>146209.25</v>
      </c>
      <c r="C31" s="1026">
        <v>38637370.410000004</v>
      </c>
      <c r="D31" s="1026">
        <v>256837.44</v>
      </c>
      <c r="E31" s="1026" t="s">
        <v>15</v>
      </c>
      <c r="F31" s="1026">
        <v>917714.28</v>
      </c>
      <c r="G31" s="1026">
        <v>39958131.380000003</v>
      </c>
      <c r="H31" s="1025"/>
      <c r="I31" s="1017"/>
      <c r="J31" s="8"/>
      <c r="K31" s="8"/>
    </row>
    <row r="32" spans="1:11" ht="12" customHeight="1">
      <c r="A32" s="1023" t="s">
        <v>784</v>
      </c>
      <c r="B32" s="1028">
        <v>2036141924.3999996</v>
      </c>
      <c r="C32" s="1028">
        <v>3224227187.0199995</v>
      </c>
      <c r="D32" s="1028">
        <v>662443185.71999991</v>
      </c>
      <c r="E32" s="1028">
        <v>126373679.74999999</v>
      </c>
      <c r="F32" s="1028">
        <v>335487505.26999998</v>
      </c>
      <c r="G32" s="1028">
        <v>6384673482.1600018</v>
      </c>
      <c r="H32" s="1017"/>
      <c r="I32" s="8"/>
      <c r="J32" s="8"/>
      <c r="K32" s="8"/>
    </row>
    <row r="33" spans="1:11" ht="12" customHeight="1">
      <c r="A33" s="1023" t="s">
        <v>1145</v>
      </c>
      <c r="B33" s="1028">
        <v>31.891089342146774</v>
      </c>
      <c r="C33" s="1028">
        <v>50.499484367197581</v>
      </c>
      <c r="D33" s="1028">
        <v>10.375521748621802</v>
      </c>
      <c r="E33" s="1028">
        <v>1.9793287801343671</v>
      </c>
      <c r="F33" s="1028">
        <v>5.2545757618994333</v>
      </c>
      <c r="G33" s="1028">
        <v>100</v>
      </c>
      <c r="H33" s="1017"/>
      <c r="I33" s="8"/>
      <c r="J33" s="8"/>
      <c r="K33" s="8"/>
    </row>
    <row r="34" spans="1:11" ht="12" customHeight="1">
      <c r="A34" s="1029"/>
      <c r="B34" s="1032"/>
      <c r="C34" s="1032"/>
      <c r="D34" s="1032"/>
      <c r="E34" s="1032"/>
      <c r="F34" s="1032"/>
      <c r="G34" s="1032"/>
      <c r="H34" s="1017"/>
      <c r="I34" s="8"/>
      <c r="J34" s="8"/>
      <c r="K34" s="8"/>
    </row>
    <row r="35" spans="1:11" ht="12" customHeight="1">
      <c r="A35" s="936" t="s">
        <v>1143</v>
      </c>
      <c r="B35" s="936"/>
      <c r="C35" s="936"/>
      <c r="D35" s="936"/>
      <c r="E35" s="929"/>
      <c r="F35" s="929"/>
      <c r="H35" s="8"/>
      <c r="I35" s="8"/>
      <c r="J35" s="8"/>
      <c r="K35" s="8"/>
    </row>
    <row r="36" spans="1:11" ht="12" customHeight="1">
      <c r="A36" s="929" t="s">
        <v>44</v>
      </c>
      <c r="B36" s="929"/>
      <c r="C36" s="929"/>
      <c r="D36" s="929"/>
      <c r="E36" s="929"/>
      <c r="F36" s="929"/>
      <c r="H36" s="8"/>
      <c r="I36" s="8"/>
      <c r="J36" s="8"/>
      <c r="K36" s="8"/>
    </row>
    <row r="37" spans="1:11" ht="12" customHeight="1">
      <c r="A37" s="929"/>
      <c r="B37" s="929"/>
      <c r="C37" s="929"/>
      <c r="D37" s="929"/>
      <c r="E37" s="929"/>
      <c r="F37" s="929"/>
      <c r="G37" s="929"/>
      <c r="H37" s="8"/>
      <c r="I37" s="8"/>
      <c r="J37" s="8"/>
      <c r="K37" s="8"/>
    </row>
    <row r="38" spans="1:11" ht="12" customHeight="1">
      <c r="E38" s="1577"/>
      <c r="F38" s="1577"/>
      <c r="G38" s="1577"/>
      <c r="H38" s="1577"/>
    </row>
  </sheetData>
  <mergeCells count="3">
    <mergeCell ref="A4:A5"/>
    <mergeCell ref="B4:F4"/>
    <mergeCell ref="E38:H38"/>
  </mergeCells>
  <hyperlinks>
    <hyperlink ref="G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workbookViewId="0">
      <selection activeCell="M18" sqref="M18"/>
    </sheetView>
  </sheetViews>
  <sheetFormatPr defaultColWidth="9.140625" defaultRowHeight="11.25" customHeight="1"/>
  <cols>
    <col min="1" max="1" width="15.5703125" style="79" customWidth="1"/>
    <col min="2" max="7" width="9.140625" style="79" customWidth="1"/>
    <col min="8" max="16384" width="9.140625" style="79"/>
  </cols>
  <sheetData>
    <row r="1" spans="1:12" ht="11.25" customHeight="1">
      <c r="A1" s="77" t="s">
        <v>146</v>
      </c>
      <c r="B1" s="78"/>
      <c r="C1" s="78"/>
      <c r="D1" s="78"/>
      <c r="E1" s="78"/>
      <c r="F1" s="78"/>
      <c r="G1" s="78"/>
      <c r="J1" s="155" t="s">
        <v>226</v>
      </c>
    </row>
    <row r="2" spans="1:12" ht="11.25" customHeight="1">
      <c r="A2" s="40" t="s">
        <v>128</v>
      </c>
      <c r="B2" s="78"/>
      <c r="C2" s="78"/>
      <c r="D2" s="78"/>
      <c r="E2" s="78"/>
      <c r="F2" s="78"/>
      <c r="G2" s="78"/>
    </row>
    <row r="3" spans="1:12" ht="11.25" customHeight="1">
      <c r="A3" s="40" t="s">
        <v>1</v>
      </c>
      <c r="B3" s="78"/>
      <c r="C3" s="78"/>
      <c r="D3" s="78"/>
      <c r="E3" s="78"/>
      <c r="F3" s="78"/>
      <c r="G3" s="78"/>
    </row>
    <row r="4" spans="1:12" ht="11.25" customHeight="1">
      <c r="A4" s="40"/>
      <c r="B4" s="78"/>
      <c r="C4" s="78"/>
      <c r="D4" s="78"/>
      <c r="E4" s="78"/>
      <c r="F4" s="78"/>
      <c r="G4" s="78"/>
    </row>
    <row r="5" spans="1:12" ht="16.5" customHeight="1">
      <c r="A5" s="1385" t="s">
        <v>2</v>
      </c>
      <c r="B5" s="1389" t="s">
        <v>129</v>
      </c>
      <c r="C5" s="1390"/>
      <c r="D5" s="1391"/>
      <c r="E5" s="1389" t="s">
        <v>130</v>
      </c>
      <c r="F5" s="1390"/>
      <c r="G5" s="1391"/>
      <c r="H5" s="1389" t="s">
        <v>131</v>
      </c>
      <c r="I5" s="1390"/>
      <c r="J5" s="1391"/>
    </row>
    <row r="6" spans="1:12" ht="15" customHeight="1">
      <c r="A6" s="1385"/>
      <c r="B6" s="1385" t="s">
        <v>10</v>
      </c>
      <c r="C6" s="1385"/>
      <c r="D6" s="1385"/>
      <c r="E6" s="1385" t="s">
        <v>10</v>
      </c>
      <c r="F6" s="1385"/>
      <c r="G6" s="1385"/>
      <c r="H6" s="1385" t="s">
        <v>10</v>
      </c>
      <c r="I6" s="1385"/>
      <c r="J6" s="1385"/>
    </row>
    <row r="7" spans="1:12" ht="14.25" customHeight="1">
      <c r="A7" s="1385"/>
      <c r="B7" s="1385" t="s">
        <v>12</v>
      </c>
      <c r="C7" s="1385"/>
      <c r="D7" s="1385"/>
      <c r="E7" s="1385" t="s">
        <v>12</v>
      </c>
      <c r="F7" s="1385"/>
      <c r="G7" s="1385"/>
      <c r="H7" s="1385" t="s">
        <v>12</v>
      </c>
      <c r="I7" s="1385"/>
      <c r="J7" s="1385"/>
    </row>
    <row r="8" spans="1:12" ht="25.5" customHeight="1">
      <c r="A8" s="1385"/>
      <c r="B8" s="44">
        <v>2019</v>
      </c>
      <c r="C8" s="44">
        <v>2020</v>
      </c>
      <c r="D8" s="44" t="s">
        <v>11</v>
      </c>
      <c r="E8" s="44">
        <v>2019</v>
      </c>
      <c r="F8" s="44">
        <v>2020</v>
      </c>
      <c r="G8" s="44" t="s">
        <v>11</v>
      </c>
      <c r="H8" s="44">
        <v>2019</v>
      </c>
      <c r="I8" s="44">
        <v>2020</v>
      </c>
      <c r="J8" s="44" t="s">
        <v>11</v>
      </c>
    </row>
    <row r="9" spans="1:12" ht="11.25" customHeight="1">
      <c r="A9" s="78"/>
      <c r="B9" s="78"/>
      <c r="C9" s="78"/>
      <c r="D9" s="78"/>
      <c r="E9" s="78"/>
      <c r="F9" s="78"/>
      <c r="G9" s="78"/>
    </row>
    <row r="10" spans="1:12" ht="11.25" customHeight="1">
      <c r="A10" s="80" t="s">
        <v>13</v>
      </c>
      <c r="B10" s="81">
        <v>10918</v>
      </c>
      <c r="C10" s="81">
        <v>8347</v>
      </c>
      <c r="D10" s="82">
        <v>-23.548268913720459</v>
      </c>
      <c r="E10" s="81">
        <v>22643</v>
      </c>
      <c r="F10" s="81">
        <v>17575</v>
      </c>
      <c r="G10" s="82">
        <v>-22.382193172282825</v>
      </c>
      <c r="H10" s="81">
        <v>33561</v>
      </c>
      <c r="I10" s="81">
        <v>25922</v>
      </c>
      <c r="J10" s="82">
        <v>-22.761538690742235</v>
      </c>
      <c r="L10" s="83"/>
    </row>
    <row r="11" spans="1:12" ht="11.25" customHeight="1">
      <c r="A11" s="66"/>
      <c r="B11" s="84"/>
      <c r="C11" s="84"/>
      <c r="D11" s="68"/>
      <c r="E11" s="84"/>
      <c r="F11" s="84"/>
      <c r="G11" s="68"/>
      <c r="H11" s="84"/>
      <c r="I11" s="84"/>
      <c r="J11" s="68"/>
    </row>
    <row r="12" spans="1:12" ht="11.25" customHeight="1">
      <c r="A12" s="85" t="s">
        <v>72</v>
      </c>
      <c r="B12" s="74">
        <v>244</v>
      </c>
      <c r="C12" s="74">
        <v>124</v>
      </c>
      <c r="D12" s="86">
        <v>-49.180327868852459</v>
      </c>
      <c r="E12" s="74" t="s">
        <v>24</v>
      </c>
      <c r="F12" s="74" t="s">
        <v>24</v>
      </c>
      <c r="G12" s="86" t="s">
        <v>24</v>
      </c>
      <c r="H12" s="74">
        <v>244</v>
      </c>
      <c r="I12" s="74">
        <v>124</v>
      </c>
      <c r="J12" s="86">
        <v>-49.180327868852459</v>
      </c>
    </row>
    <row r="13" spans="1:12" ht="11.25" customHeight="1">
      <c r="A13" s="66" t="s">
        <v>16</v>
      </c>
      <c r="B13" s="75" t="s">
        <v>24</v>
      </c>
      <c r="C13" s="75" t="s">
        <v>24</v>
      </c>
      <c r="D13" s="87" t="s">
        <v>24</v>
      </c>
      <c r="E13" s="75" t="s">
        <v>24</v>
      </c>
      <c r="F13" s="75" t="s">
        <v>24</v>
      </c>
      <c r="G13" s="87" t="s">
        <v>24</v>
      </c>
      <c r="H13" s="75" t="s">
        <v>24</v>
      </c>
      <c r="I13" s="75" t="s">
        <v>24</v>
      </c>
      <c r="J13" s="87" t="s">
        <v>24</v>
      </c>
    </row>
    <row r="14" spans="1:12" ht="11.25" customHeight="1">
      <c r="A14" s="66" t="s">
        <v>17</v>
      </c>
      <c r="B14" s="75">
        <v>83</v>
      </c>
      <c r="C14" s="75">
        <v>41</v>
      </c>
      <c r="D14" s="87">
        <v>-50.602409638554221</v>
      </c>
      <c r="E14" s="75">
        <v>167</v>
      </c>
      <c r="F14" s="75">
        <v>96</v>
      </c>
      <c r="G14" s="87">
        <v>-42.514970059880241</v>
      </c>
      <c r="H14" s="75">
        <v>250</v>
      </c>
      <c r="I14" s="75">
        <v>137</v>
      </c>
      <c r="J14" s="87">
        <v>-45.199999999999996</v>
      </c>
    </row>
    <row r="15" spans="1:12" ht="11.25" customHeight="1">
      <c r="A15" s="66" t="s">
        <v>18</v>
      </c>
      <c r="B15" s="75">
        <v>124</v>
      </c>
      <c r="C15" s="75">
        <v>84</v>
      </c>
      <c r="D15" s="87">
        <v>-32.258064516129039</v>
      </c>
      <c r="E15" s="75">
        <v>285</v>
      </c>
      <c r="F15" s="75">
        <v>207</v>
      </c>
      <c r="G15" s="87">
        <v>-27.368421052631575</v>
      </c>
      <c r="H15" s="75">
        <v>409</v>
      </c>
      <c r="I15" s="75">
        <v>291</v>
      </c>
      <c r="J15" s="87">
        <v>-28.850855745721272</v>
      </c>
    </row>
    <row r="16" spans="1:12" ht="11.25" customHeight="1">
      <c r="A16" s="66" t="s">
        <v>19</v>
      </c>
      <c r="B16" s="75">
        <v>512</v>
      </c>
      <c r="C16" s="75">
        <v>420</v>
      </c>
      <c r="D16" s="87">
        <v>-17.96875</v>
      </c>
      <c r="E16" s="75">
        <v>1175</v>
      </c>
      <c r="F16" s="75">
        <v>938</v>
      </c>
      <c r="G16" s="87">
        <v>-20.170212765957451</v>
      </c>
      <c r="H16" s="75">
        <v>1687</v>
      </c>
      <c r="I16" s="75">
        <v>1358</v>
      </c>
      <c r="J16" s="87">
        <v>-19.502074688796679</v>
      </c>
    </row>
    <row r="17" spans="1:10" ht="11.25" customHeight="1">
      <c r="A17" s="66" t="s">
        <v>20</v>
      </c>
      <c r="B17" s="75">
        <v>237</v>
      </c>
      <c r="C17" s="75">
        <v>165</v>
      </c>
      <c r="D17" s="87">
        <v>-30.379746835443033</v>
      </c>
      <c r="E17" s="75">
        <v>661</v>
      </c>
      <c r="F17" s="75">
        <v>613</v>
      </c>
      <c r="G17" s="87">
        <v>-7.2617246596066609</v>
      </c>
      <c r="H17" s="75">
        <v>898</v>
      </c>
      <c r="I17" s="75">
        <v>778</v>
      </c>
      <c r="J17" s="87">
        <v>-13.363028953229394</v>
      </c>
    </row>
    <row r="18" spans="1:10" ht="11.25" customHeight="1">
      <c r="A18" s="66" t="s">
        <v>21</v>
      </c>
      <c r="B18" s="75">
        <v>144</v>
      </c>
      <c r="C18" s="75">
        <v>114</v>
      </c>
      <c r="D18" s="87">
        <v>-20.833333333333336</v>
      </c>
      <c r="E18" s="75">
        <v>413</v>
      </c>
      <c r="F18" s="75">
        <v>327</v>
      </c>
      <c r="G18" s="87">
        <v>-20.823244552058107</v>
      </c>
      <c r="H18" s="75">
        <v>557</v>
      </c>
      <c r="I18" s="75">
        <v>441</v>
      </c>
      <c r="J18" s="87">
        <v>-20.825852782764809</v>
      </c>
    </row>
    <row r="19" spans="1:10" ht="11.25" customHeight="1">
      <c r="A19" s="66" t="s">
        <v>22</v>
      </c>
      <c r="B19" s="75">
        <v>229</v>
      </c>
      <c r="C19" s="75">
        <v>187</v>
      </c>
      <c r="D19" s="87">
        <v>-18.34061135371179</v>
      </c>
      <c r="E19" s="75">
        <v>611</v>
      </c>
      <c r="F19" s="75">
        <v>415</v>
      </c>
      <c r="G19" s="87">
        <v>-32.078559738134203</v>
      </c>
      <c r="H19" s="75">
        <v>840</v>
      </c>
      <c r="I19" s="75">
        <v>602</v>
      </c>
      <c r="J19" s="87">
        <v>-28.333333333333332</v>
      </c>
    </row>
    <row r="20" spans="1:10" ht="11.25" customHeight="1">
      <c r="A20" s="66" t="s">
        <v>132</v>
      </c>
      <c r="B20" s="75">
        <v>438</v>
      </c>
      <c r="C20" s="75">
        <v>297</v>
      </c>
      <c r="D20" s="87">
        <v>-32.191780821917803</v>
      </c>
      <c r="E20" s="75">
        <v>1149</v>
      </c>
      <c r="F20" s="75">
        <v>778</v>
      </c>
      <c r="G20" s="87">
        <v>-32.288946910356827</v>
      </c>
      <c r="H20" s="75">
        <v>1587</v>
      </c>
      <c r="I20" s="75">
        <v>1075</v>
      </c>
      <c r="J20" s="87">
        <v>-32.262129804662884</v>
      </c>
    </row>
    <row r="21" spans="1:10" ht="11.25" customHeight="1">
      <c r="A21" s="66" t="s">
        <v>25</v>
      </c>
      <c r="B21" s="75">
        <v>675</v>
      </c>
      <c r="C21" s="75">
        <v>472</v>
      </c>
      <c r="D21" s="87">
        <v>-30.074074074074076</v>
      </c>
      <c r="E21" s="75">
        <v>242</v>
      </c>
      <c r="F21" s="75">
        <v>240</v>
      </c>
      <c r="G21" s="87">
        <v>-0.82644628099173278</v>
      </c>
      <c r="H21" s="75">
        <v>917</v>
      </c>
      <c r="I21" s="75">
        <v>712</v>
      </c>
      <c r="J21" s="87">
        <v>-22.355507088331517</v>
      </c>
    </row>
    <row r="22" spans="1:10" ht="11.25" customHeight="1">
      <c r="A22" s="66" t="s">
        <v>76</v>
      </c>
      <c r="B22" s="75">
        <v>300</v>
      </c>
      <c r="C22" s="75">
        <v>301</v>
      </c>
      <c r="D22" s="87">
        <v>0.33333333333334103</v>
      </c>
      <c r="E22" s="75">
        <v>733</v>
      </c>
      <c r="F22" s="75">
        <v>585</v>
      </c>
      <c r="G22" s="87">
        <v>-20.190995907230558</v>
      </c>
      <c r="H22" s="75">
        <v>1033</v>
      </c>
      <c r="I22" s="75">
        <v>886</v>
      </c>
      <c r="J22" s="87">
        <v>-14.230396902226527</v>
      </c>
    </row>
    <row r="23" spans="1:10" ht="11.25" customHeight="1">
      <c r="A23" s="66" t="s">
        <v>77</v>
      </c>
      <c r="B23" s="75">
        <v>1118</v>
      </c>
      <c r="C23" s="75">
        <v>805</v>
      </c>
      <c r="D23" s="87">
        <v>-27.996422182468695</v>
      </c>
      <c r="E23" s="75">
        <v>956</v>
      </c>
      <c r="F23" s="75">
        <v>648</v>
      </c>
      <c r="G23" s="87">
        <v>-32.21757322175732</v>
      </c>
      <c r="H23" s="75">
        <v>2074</v>
      </c>
      <c r="I23" s="75">
        <v>1453</v>
      </c>
      <c r="J23" s="87">
        <v>-29.942140790742521</v>
      </c>
    </row>
    <row r="24" spans="1:10" ht="11.25" customHeight="1">
      <c r="A24" s="66" t="s">
        <v>78</v>
      </c>
      <c r="B24" s="75">
        <v>752</v>
      </c>
      <c r="C24" s="75">
        <v>502</v>
      </c>
      <c r="D24" s="87">
        <v>-33.244680851063833</v>
      </c>
      <c r="E24" s="75">
        <v>1721</v>
      </c>
      <c r="F24" s="75">
        <v>1292</v>
      </c>
      <c r="G24" s="87">
        <v>-24.927367809413138</v>
      </c>
      <c r="H24" s="75">
        <v>2473</v>
      </c>
      <c r="I24" s="75">
        <v>1794</v>
      </c>
      <c r="J24" s="87">
        <v>-27.45653052972099</v>
      </c>
    </row>
    <row r="25" spans="1:10" ht="11.25" customHeight="1">
      <c r="A25" s="66" t="s">
        <v>29</v>
      </c>
      <c r="B25" s="75">
        <v>428</v>
      </c>
      <c r="C25" s="75">
        <v>352</v>
      </c>
      <c r="D25" s="87">
        <v>-17.757009345794394</v>
      </c>
      <c r="E25" s="75">
        <v>1346</v>
      </c>
      <c r="F25" s="75">
        <v>959</v>
      </c>
      <c r="G25" s="87">
        <v>-28.751857355126297</v>
      </c>
      <c r="H25" s="75">
        <v>1774</v>
      </c>
      <c r="I25" s="75">
        <v>1311</v>
      </c>
      <c r="J25" s="87">
        <v>-26.099210822998874</v>
      </c>
    </row>
    <row r="26" spans="1:10" ht="11.25" customHeight="1">
      <c r="A26" s="66" t="s">
        <v>79</v>
      </c>
      <c r="B26" s="75">
        <v>94</v>
      </c>
      <c r="C26" s="75">
        <v>37</v>
      </c>
      <c r="D26" s="87">
        <v>-60.638297872340431</v>
      </c>
      <c r="E26" s="75" t="s">
        <v>24</v>
      </c>
      <c r="F26" s="75">
        <v>27</v>
      </c>
      <c r="G26" s="87" t="s">
        <v>24</v>
      </c>
      <c r="H26" s="75">
        <v>94</v>
      </c>
      <c r="I26" s="75">
        <v>64</v>
      </c>
      <c r="J26" s="87">
        <v>-31.914893617021278</v>
      </c>
    </row>
    <row r="27" spans="1:10" ht="11.25" customHeight="1">
      <c r="A27" s="66" t="s">
        <v>31</v>
      </c>
      <c r="B27" s="75">
        <v>670</v>
      </c>
      <c r="C27" s="75">
        <v>599</v>
      </c>
      <c r="D27" s="87">
        <v>-10.597014925373138</v>
      </c>
      <c r="E27" s="75">
        <v>2612</v>
      </c>
      <c r="F27" s="75">
        <v>1843</v>
      </c>
      <c r="G27" s="87">
        <v>-29.441041347626339</v>
      </c>
      <c r="H27" s="75">
        <v>3282</v>
      </c>
      <c r="I27" s="75">
        <v>2442</v>
      </c>
      <c r="J27" s="87">
        <v>-25.594149908592321</v>
      </c>
    </row>
    <row r="28" spans="1:10" ht="11.25" customHeight="1">
      <c r="A28" s="66" t="s">
        <v>80</v>
      </c>
      <c r="B28" s="75">
        <v>342</v>
      </c>
      <c r="C28" s="75">
        <v>299</v>
      </c>
      <c r="D28" s="87">
        <v>-12.57309941520468</v>
      </c>
      <c r="E28" s="75">
        <v>664</v>
      </c>
      <c r="F28" s="75">
        <v>472</v>
      </c>
      <c r="G28" s="87">
        <v>-28.915662650602414</v>
      </c>
      <c r="H28" s="75">
        <v>1006</v>
      </c>
      <c r="I28" s="75">
        <v>771</v>
      </c>
      <c r="J28" s="87">
        <v>-23.359840954274357</v>
      </c>
    </row>
    <row r="29" spans="1:10" ht="11.25" customHeight="1">
      <c r="A29" s="66" t="s">
        <v>81</v>
      </c>
      <c r="B29" s="75">
        <v>97</v>
      </c>
      <c r="C29" s="75">
        <v>60</v>
      </c>
      <c r="D29" s="87">
        <v>-38.144329896907216</v>
      </c>
      <c r="E29" s="75">
        <v>297</v>
      </c>
      <c r="F29" s="75">
        <v>253</v>
      </c>
      <c r="G29" s="87">
        <v>-14.814814814814813</v>
      </c>
      <c r="H29" s="75">
        <v>394</v>
      </c>
      <c r="I29" s="75">
        <v>313</v>
      </c>
      <c r="J29" s="87">
        <v>-20.558375634517766</v>
      </c>
    </row>
    <row r="30" spans="1:10" ht="11.25" customHeight="1">
      <c r="A30" s="66" t="s">
        <v>34</v>
      </c>
      <c r="B30" s="75">
        <v>918</v>
      </c>
      <c r="C30" s="75">
        <v>679</v>
      </c>
      <c r="D30" s="87">
        <v>-26.034858387799563</v>
      </c>
      <c r="E30" s="75">
        <v>1812</v>
      </c>
      <c r="F30" s="75">
        <v>1402</v>
      </c>
      <c r="G30" s="87">
        <v>-22.626931567328924</v>
      </c>
      <c r="H30" s="75">
        <v>2730</v>
      </c>
      <c r="I30" s="75">
        <v>2081</v>
      </c>
      <c r="J30" s="87">
        <v>-23.772893772893777</v>
      </c>
    </row>
    <row r="31" spans="1:10" ht="11.25" customHeight="1">
      <c r="A31" s="66" t="s">
        <v>35</v>
      </c>
      <c r="B31" s="75">
        <v>105</v>
      </c>
      <c r="C31" s="75">
        <v>70</v>
      </c>
      <c r="D31" s="87">
        <v>-33.333333333333336</v>
      </c>
      <c r="E31" s="75">
        <v>99</v>
      </c>
      <c r="F31" s="75">
        <v>146</v>
      </c>
      <c r="G31" s="87">
        <v>47.474747474747467</v>
      </c>
      <c r="H31" s="75">
        <v>204</v>
      </c>
      <c r="I31" s="75">
        <v>216</v>
      </c>
      <c r="J31" s="87">
        <v>5.8823529411764719</v>
      </c>
    </row>
    <row r="32" spans="1:10" ht="11.25" customHeight="1">
      <c r="A32" s="66" t="s">
        <v>82</v>
      </c>
      <c r="B32" s="75">
        <v>755</v>
      </c>
      <c r="C32" s="75">
        <v>497</v>
      </c>
      <c r="D32" s="87">
        <v>-34.172185430463578</v>
      </c>
      <c r="E32" s="75">
        <v>1492</v>
      </c>
      <c r="F32" s="75">
        <v>1196</v>
      </c>
      <c r="G32" s="87">
        <v>-19.839142091152816</v>
      </c>
      <c r="H32" s="75">
        <v>2247</v>
      </c>
      <c r="I32" s="75">
        <v>1693</v>
      </c>
      <c r="J32" s="87">
        <v>-24.655095683133066</v>
      </c>
    </row>
    <row r="33" spans="1:10" ht="11.25" customHeight="1">
      <c r="A33" s="66" t="s">
        <v>83</v>
      </c>
      <c r="B33" s="75">
        <v>199</v>
      </c>
      <c r="C33" s="75">
        <v>206</v>
      </c>
      <c r="D33" s="87">
        <v>3.5175879396984966</v>
      </c>
      <c r="E33" s="75">
        <v>391</v>
      </c>
      <c r="F33" s="75">
        <v>342</v>
      </c>
      <c r="G33" s="87">
        <v>-12.531969309462919</v>
      </c>
      <c r="H33" s="75">
        <v>590</v>
      </c>
      <c r="I33" s="75">
        <v>548</v>
      </c>
      <c r="J33" s="87">
        <v>-7.118644067796609</v>
      </c>
    </row>
    <row r="34" spans="1:10" ht="11.25" customHeight="1">
      <c r="A34" s="66" t="s">
        <v>38</v>
      </c>
      <c r="B34" s="75" t="s">
        <v>24</v>
      </c>
      <c r="C34" s="75" t="s">
        <v>24</v>
      </c>
      <c r="D34" s="87" t="s">
        <v>24</v>
      </c>
      <c r="E34" s="75" t="s">
        <v>24</v>
      </c>
      <c r="F34" s="75" t="s">
        <v>24</v>
      </c>
      <c r="G34" s="87" t="s">
        <v>24</v>
      </c>
      <c r="H34" s="75" t="s">
        <v>24</v>
      </c>
      <c r="I34" s="75" t="s">
        <v>24</v>
      </c>
      <c r="J34" s="87" t="s">
        <v>24</v>
      </c>
    </row>
    <row r="35" spans="1:10" ht="11.25" customHeight="1">
      <c r="A35" s="66" t="s">
        <v>39</v>
      </c>
      <c r="B35" s="75">
        <v>842</v>
      </c>
      <c r="C35" s="75">
        <v>684</v>
      </c>
      <c r="D35" s="87">
        <v>-18.764845605700707</v>
      </c>
      <c r="E35" s="75">
        <v>1148</v>
      </c>
      <c r="F35" s="75">
        <v>799</v>
      </c>
      <c r="G35" s="87">
        <v>-30.400696864111499</v>
      </c>
      <c r="H35" s="75">
        <v>1990</v>
      </c>
      <c r="I35" s="75">
        <v>1483</v>
      </c>
      <c r="J35" s="87">
        <v>-25.477386934673362</v>
      </c>
    </row>
    <row r="36" spans="1:10" ht="11.25" customHeight="1">
      <c r="A36" s="66" t="s">
        <v>67</v>
      </c>
      <c r="B36" s="75">
        <v>1527</v>
      </c>
      <c r="C36" s="75">
        <v>1291</v>
      </c>
      <c r="D36" s="87">
        <v>-15.455140798952193</v>
      </c>
      <c r="E36" s="75">
        <v>4433</v>
      </c>
      <c r="F36" s="75">
        <v>3780</v>
      </c>
      <c r="G36" s="87">
        <v>-14.730430859463118</v>
      </c>
      <c r="H36" s="75">
        <v>5960</v>
      </c>
      <c r="I36" s="75">
        <v>5071</v>
      </c>
      <c r="J36" s="87">
        <v>-14.916107382550337</v>
      </c>
    </row>
    <row r="37" spans="1:10" ht="11.25" customHeight="1">
      <c r="A37" s="66" t="s">
        <v>41</v>
      </c>
      <c r="B37" s="75" t="s">
        <v>24</v>
      </c>
      <c r="C37" s="75" t="s">
        <v>24</v>
      </c>
      <c r="D37" s="87" t="s">
        <v>24</v>
      </c>
      <c r="E37" s="75" t="s">
        <v>24</v>
      </c>
      <c r="F37" s="75" t="s">
        <v>24</v>
      </c>
      <c r="G37" s="87" t="s">
        <v>24</v>
      </c>
      <c r="H37" s="75" t="s">
        <v>24</v>
      </c>
      <c r="I37" s="75" t="s">
        <v>24</v>
      </c>
      <c r="J37" s="87" t="s">
        <v>24</v>
      </c>
    </row>
    <row r="38" spans="1:10" ht="11.25" customHeight="1">
      <c r="A38" s="88" t="s">
        <v>42</v>
      </c>
      <c r="B38" s="89">
        <v>85</v>
      </c>
      <c r="C38" s="89">
        <v>61</v>
      </c>
      <c r="D38" s="90">
        <v>-28.235294117647058</v>
      </c>
      <c r="E38" s="89">
        <v>236</v>
      </c>
      <c r="F38" s="89">
        <v>217</v>
      </c>
      <c r="G38" s="90">
        <v>-8.0508474576271194</v>
      </c>
      <c r="H38" s="89">
        <v>321</v>
      </c>
      <c r="I38" s="89">
        <v>278</v>
      </c>
      <c r="J38" s="90">
        <v>-13.395638629283491</v>
      </c>
    </row>
    <row r="39" spans="1:10" ht="11.25" customHeight="1">
      <c r="A39" s="78"/>
      <c r="B39" s="91"/>
      <c r="C39" s="78"/>
      <c r="D39" s="78"/>
      <c r="E39" s="78"/>
      <c r="F39" s="78"/>
      <c r="G39" s="78"/>
    </row>
    <row r="40" spans="1:10" ht="11.25" customHeight="1">
      <c r="A40" s="40" t="s">
        <v>121</v>
      </c>
      <c r="B40" s="78"/>
      <c r="C40" s="78"/>
      <c r="D40" s="78"/>
      <c r="E40" s="78"/>
      <c r="F40" s="78"/>
      <c r="G40" s="78"/>
    </row>
    <row r="41" spans="1:10" ht="11.25" customHeight="1">
      <c r="A41" s="40" t="s">
        <v>45</v>
      </c>
      <c r="B41" s="78"/>
      <c r="C41" s="78"/>
      <c r="D41" s="78"/>
      <c r="E41" s="78"/>
      <c r="F41" s="78"/>
      <c r="G41" s="78"/>
    </row>
    <row r="42" spans="1:10" ht="11.25" customHeight="1">
      <c r="A42" s="78" t="s">
        <v>133</v>
      </c>
      <c r="B42" s="78"/>
      <c r="C42" s="78"/>
      <c r="D42" s="78"/>
      <c r="E42" s="78"/>
      <c r="F42" s="78"/>
      <c r="G42" s="78"/>
    </row>
    <row r="43" spans="1:10" ht="11.25" customHeight="1">
      <c r="A43" s="25" t="s">
        <v>1989</v>
      </c>
    </row>
  </sheetData>
  <mergeCells count="10">
    <mergeCell ref="A5:A8"/>
    <mergeCell ref="B5:D5"/>
    <mergeCell ref="E5:G5"/>
    <mergeCell ref="H5:J5"/>
    <mergeCell ref="B6:D6"/>
    <mergeCell ref="E6:G6"/>
    <mergeCell ref="H6:J6"/>
    <mergeCell ref="B7:D7"/>
    <mergeCell ref="E7:G7"/>
    <mergeCell ref="H7:J7"/>
  </mergeCells>
  <hyperlinks>
    <hyperlink ref="J1" location="Índice!A1" display="(Voltar ao índice)"/>
  </hyperlinks>
  <pageMargins left="0.511811024" right="0.511811024" top="0.78740157499999996" bottom="0.78740157499999996" header="0.31496062000000002" footer="0.31496062000000002"/>
  <pageSetup paperSize="9" orientation="portrait"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6"/>
  <sheetViews>
    <sheetView topLeftCell="A34" zoomScaleNormal="100" workbookViewId="0"/>
  </sheetViews>
  <sheetFormatPr defaultColWidth="9.140625" defaultRowHeight="11.25"/>
  <cols>
    <col min="1" max="1" width="9.140625" style="2"/>
    <col min="2" max="2" width="18.28515625" style="2" customWidth="1"/>
    <col min="3" max="3" width="12.85546875" style="2" bestFit="1" customWidth="1"/>
    <col min="4" max="4" width="9.140625" style="2"/>
    <col min="5" max="5" width="10.140625" style="2" bestFit="1" customWidth="1"/>
    <col min="6" max="6" width="12.85546875" style="2" bestFit="1" customWidth="1"/>
    <col min="7" max="7" width="9.140625" style="2"/>
    <col min="8" max="8" width="10.140625" style="2" bestFit="1" customWidth="1"/>
    <col min="9" max="9" width="12.85546875" style="2" bestFit="1" customWidth="1"/>
    <col min="10" max="19" width="9.140625" style="2"/>
    <col min="20" max="20" width="47.140625" style="2" customWidth="1"/>
    <col min="21" max="21" width="10.140625" style="2" bestFit="1" customWidth="1"/>
    <col min="22" max="16384" width="9.140625" style="2"/>
  </cols>
  <sheetData>
    <row r="1" spans="1:21">
      <c r="A1" s="1" t="s">
        <v>1563</v>
      </c>
      <c r="U1" s="893" t="s">
        <v>226</v>
      </c>
    </row>
    <row r="2" spans="1:21">
      <c r="A2" s="2" t="s">
        <v>1258</v>
      </c>
    </row>
    <row r="4" spans="1:21" ht="12">
      <c r="A4" s="8"/>
      <c r="B4" s="8"/>
      <c r="C4" s="8"/>
      <c r="D4" s="8"/>
      <c r="E4" s="8"/>
      <c r="F4" s="8"/>
      <c r="G4" s="8"/>
      <c r="H4" s="8"/>
      <c r="I4" s="8"/>
      <c r="J4" s="8"/>
      <c r="K4" s="8"/>
      <c r="L4" s="8"/>
      <c r="M4" s="8"/>
      <c r="N4" s="8"/>
      <c r="O4" s="8"/>
      <c r="P4" s="8"/>
      <c r="Q4" s="8"/>
      <c r="R4" s="8"/>
      <c r="S4" s="8"/>
      <c r="T4" s="1043" t="s">
        <v>1569</v>
      </c>
    </row>
    <row r="5" spans="1:21" ht="12" thickBot="1">
      <c r="A5" s="8"/>
      <c r="B5" s="8"/>
      <c r="C5" s="8"/>
      <c r="D5" s="8"/>
      <c r="E5" s="8"/>
      <c r="F5" s="8"/>
      <c r="G5" s="8"/>
      <c r="H5" s="8"/>
      <c r="I5" s="8"/>
      <c r="J5" s="8"/>
      <c r="K5" s="8"/>
      <c r="L5" s="8"/>
      <c r="M5" s="8"/>
      <c r="N5" s="8"/>
      <c r="O5" s="8"/>
      <c r="P5" s="8"/>
      <c r="Q5" s="8"/>
      <c r="R5" s="8"/>
      <c r="S5" s="8"/>
    </row>
    <row r="6" spans="1:21" ht="19.5" customHeight="1" thickBot="1">
      <c r="A6" s="8" t="s">
        <v>1193</v>
      </c>
      <c r="B6" s="1578" t="s">
        <v>1194</v>
      </c>
      <c r="C6" s="1578"/>
      <c r="D6" s="1578"/>
      <c r="E6" s="1578" t="s">
        <v>1195</v>
      </c>
      <c r="F6" s="1578"/>
      <c r="G6" s="1578"/>
      <c r="H6" s="1578" t="s">
        <v>310</v>
      </c>
      <c r="I6" s="1578"/>
      <c r="J6" s="1578"/>
      <c r="K6" s="8"/>
      <c r="L6" s="8"/>
      <c r="M6" s="8"/>
      <c r="N6" s="8"/>
      <c r="O6" s="8"/>
      <c r="P6" s="8"/>
      <c r="Q6" s="8"/>
      <c r="R6" s="8"/>
      <c r="S6" s="8"/>
      <c r="T6" s="1579" t="s">
        <v>1278</v>
      </c>
      <c r="U6" s="1580"/>
    </row>
    <row r="7" spans="1:21" ht="15.75" customHeight="1" thickBot="1">
      <c r="A7" s="8"/>
      <c r="B7" s="8" t="s">
        <v>1196</v>
      </c>
      <c r="C7" s="8" t="s">
        <v>1197</v>
      </c>
      <c r="D7" s="8" t="s">
        <v>1198</v>
      </c>
      <c r="E7" s="8" t="s">
        <v>1196</v>
      </c>
      <c r="F7" s="8" t="s">
        <v>1197</v>
      </c>
      <c r="G7" s="8" t="s">
        <v>1198</v>
      </c>
      <c r="H7" s="8" t="s">
        <v>1196</v>
      </c>
      <c r="I7" s="8" t="s">
        <v>1197</v>
      </c>
      <c r="J7" s="8" t="s">
        <v>1198</v>
      </c>
      <c r="K7" s="8"/>
      <c r="L7" s="8"/>
      <c r="M7" s="8"/>
      <c r="N7" s="8"/>
      <c r="O7" s="8"/>
      <c r="P7" s="15"/>
      <c r="Q7" s="15"/>
      <c r="R7" s="15"/>
      <c r="S7" s="8"/>
      <c r="T7" s="1056" t="s">
        <v>1259</v>
      </c>
      <c r="U7" s="1057">
        <v>1017671</v>
      </c>
    </row>
    <row r="8" spans="1:21" ht="22.5">
      <c r="A8" s="8">
        <v>2015</v>
      </c>
      <c r="B8" s="116">
        <v>161770</v>
      </c>
      <c r="C8" s="116">
        <v>-184662</v>
      </c>
      <c r="D8" s="116">
        <v>-22892</v>
      </c>
      <c r="E8" s="116">
        <v>14577</v>
      </c>
      <c r="F8" s="116">
        <v>-18121</v>
      </c>
      <c r="G8" s="116">
        <v>-3544</v>
      </c>
      <c r="H8" s="116">
        <v>176347</v>
      </c>
      <c r="I8" s="116">
        <v>-202783</v>
      </c>
      <c r="J8" s="116">
        <v>-26436</v>
      </c>
      <c r="K8" s="8"/>
      <c r="L8" s="8"/>
      <c r="M8" s="8"/>
      <c r="N8" s="499"/>
      <c r="O8" s="499"/>
      <c r="P8" s="15"/>
      <c r="Q8" s="1045"/>
      <c r="R8" s="15"/>
      <c r="S8" s="8"/>
      <c r="T8" s="1058" t="s">
        <v>1260</v>
      </c>
      <c r="U8" s="1059">
        <v>520179</v>
      </c>
    </row>
    <row r="9" spans="1:21">
      <c r="A9" s="8">
        <v>2016</v>
      </c>
      <c r="B9" s="116">
        <v>141498</v>
      </c>
      <c r="C9" s="116">
        <v>-167481</v>
      </c>
      <c r="D9" s="116">
        <v>-25983</v>
      </c>
      <c r="E9" s="116">
        <v>11489</v>
      </c>
      <c r="F9" s="116">
        <v>-16917</v>
      </c>
      <c r="G9" s="116">
        <v>-5428</v>
      </c>
      <c r="H9" s="116">
        <v>152987</v>
      </c>
      <c r="I9" s="116">
        <v>-184398</v>
      </c>
      <c r="J9" s="116">
        <v>-31411</v>
      </c>
      <c r="K9" s="8"/>
      <c r="L9" s="8"/>
      <c r="M9" s="8"/>
      <c r="N9" s="291" t="s">
        <v>1159</v>
      </c>
      <c r="O9" s="291" t="s">
        <v>1160</v>
      </c>
      <c r="P9" s="8"/>
      <c r="Q9" s="8"/>
      <c r="R9" s="8"/>
      <c r="S9" s="8"/>
      <c r="T9" s="1060" t="s">
        <v>1261</v>
      </c>
      <c r="U9" s="1061">
        <v>22042</v>
      </c>
    </row>
    <row r="10" spans="1:21" ht="22.5">
      <c r="A10" s="8">
        <v>2017</v>
      </c>
      <c r="B10" s="116">
        <v>136079</v>
      </c>
      <c r="C10" s="116">
        <v>-147749</v>
      </c>
      <c r="D10" s="116">
        <v>-11670</v>
      </c>
      <c r="E10" s="116">
        <v>12345</v>
      </c>
      <c r="F10" s="116">
        <v>-18033</v>
      </c>
      <c r="G10" s="116">
        <v>-5688</v>
      </c>
      <c r="H10" s="116">
        <v>148424</v>
      </c>
      <c r="I10" s="116">
        <v>-165782</v>
      </c>
      <c r="J10" s="116">
        <v>-17358</v>
      </c>
      <c r="K10" s="8"/>
      <c r="L10" s="8"/>
      <c r="M10" s="8" t="s">
        <v>256</v>
      </c>
      <c r="N10" s="116">
        <v>33127</v>
      </c>
      <c r="O10" s="116">
        <v>1166</v>
      </c>
      <c r="P10" s="8"/>
      <c r="Q10" s="8"/>
      <c r="R10" s="8"/>
      <c r="S10" s="8"/>
      <c r="T10" s="1060" t="s">
        <v>1262</v>
      </c>
      <c r="U10" s="1061">
        <v>502472</v>
      </c>
    </row>
    <row r="11" spans="1:21" ht="16.5" customHeight="1" thickBot="1">
      <c r="A11" s="8">
        <v>2018</v>
      </c>
      <c r="B11" s="116">
        <v>148484</v>
      </c>
      <c r="C11" s="116">
        <v>-143362</v>
      </c>
      <c r="D11" s="116">
        <v>5122</v>
      </c>
      <c r="E11" s="116">
        <v>8775</v>
      </c>
      <c r="F11" s="116">
        <v>-8505</v>
      </c>
      <c r="G11" s="116">
        <v>270</v>
      </c>
      <c r="H11" s="116">
        <v>157259</v>
      </c>
      <c r="I11" s="116">
        <v>-151867</v>
      </c>
      <c r="J11" s="116">
        <v>5392</v>
      </c>
      <c r="K11" s="8"/>
      <c r="L11" s="8"/>
      <c r="M11" s="8" t="s">
        <v>257</v>
      </c>
      <c r="N11" s="116">
        <v>102376</v>
      </c>
      <c r="O11" s="116">
        <v>6088</v>
      </c>
      <c r="P11" s="8"/>
      <c r="Q11" s="8"/>
      <c r="R11" s="8"/>
      <c r="S11" s="8"/>
      <c r="T11" s="1062" t="s">
        <v>1263</v>
      </c>
      <c r="U11" s="1063">
        <v>515199</v>
      </c>
    </row>
    <row r="12" spans="1:21">
      <c r="A12" s="8">
        <v>2019</v>
      </c>
      <c r="B12" s="116">
        <v>150653</v>
      </c>
      <c r="C12" s="116">
        <v>-152882</v>
      </c>
      <c r="D12" s="116">
        <v>-2229</v>
      </c>
      <c r="E12" s="116">
        <v>7441</v>
      </c>
      <c r="F12" s="116">
        <v>-7473</v>
      </c>
      <c r="G12" s="116">
        <v>-32</v>
      </c>
      <c r="H12" s="116">
        <v>158094</v>
      </c>
      <c r="I12" s="116">
        <v>-160355</v>
      </c>
      <c r="J12" s="116">
        <v>-2261</v>
      </c>
      <c r="K12" s="8"/>
      <c r="L12" s="8"/>
      <c r="M12" s="8" t="s">
        <v>260</v>
      </c>
      <c r="N12" s="116">
        <v>79887</v>
      </c>
      <c r="O12" s="116">
        <v>3270</v>
      </c>
      <c r="P12" s="8"/>
      <c r="Q12" s="8"/>
      <c r="R12" s="8"/>
      <c r="S12" s="8"/>
    </row>
    <row r="13" spans="1:21">
      <c r="A13" s="8">
        <v>2020</v>
      </c>
      <c r="B13" s="116">
        <v>74182</v>
      </c>
      <c r="C13" s="116">
        <v>-80308</v>
      </c>
      <c r="D13" s="116">
        <v>-6126</v>
      </c>
      <c r="E13" s="116">
        <v>2352</v>
      </c>
      <c r="F13" s="116">
        <v>-4246</v>
      </c>
      <c r="G13" s="116">
        <v>-1894</v>
      </c>
      <c r="H13" s="116">
        <v>76534</v>
      </c>
      <c r="I13" s="116">
        <v>-84554</v>
      </c>
      <c r="J13" s="116">
        <v>-8020</v>
      </c>
      <c r="K13" s="8"/>
      <c r="L13" s="8"/>
      <c r="M13" s="8" t="s">
        <v>259</v>
      </c>
      <c r="N13" s="116">
        <v>253994</v>
      </c>
      <c r="O13" s="116">
        <v>12804</v>
      </c>
      <c r="P13" s="8"/>
      <c r="Q13" s="8"/>
      <c r="R13" s="8"/>
      <c r="S13" s="8"/>
      <c r="T13" s="1064" t="s">
        <v>1947</v>
      </c>
    </row>
    <row r="14" spans="1:21">
      <c r="A14" s="8"/>
      <c r="B14" s="8"/>
      <c r="C14" s="8"/>
      <c r="D14" s="8"/>
      <c r="E14" s="8"/>
      <c r="F14" s="8"/>
      <c r="G14" s="8"/>
      <c r="H14" s="8"/>
      <c r="I14" s="8"/>
      <c r="J14" s="8"/>
      <c r="K14" s="8"/>
      <c r="L14" s="8"/>
      <c r="M14" s="8" t="s">
        <v>258</v>
      </c>
      <c r="N14" s="116">
        <v>50795</v>
      </c>
      <c r="O14" s="116">
        <v>1970</v>
      </c>
      <c r="P14" s="8"/>
      <c r="Q14" s="8"/>
      <c r="R14" s="8"/>
      <c r="S14" s="8"/>
    </row>
    <row r="15" spans="1:21">
      <c r="A15" s="8"/>
      <c r="B15" s="8"/>
      <c r="C15" s="8"/>
      <c r="D15" s="8"/>
      <c r="E15" s="8"/>
      <c r="F15" s="8"/>
      <c r="G15" s="8"/>
      <c r="H15" s="8"/>
      <c r="I15" s="8"/>
      <c r="J15" s="8"/>
      <c r="K15" s="8"/>
      <c r="L15" s="8"/>
      <c r="M15" s="8" t="s">
        <v>13</v>
      </c>
      <c r="N15" s="116">
        <v>520179</v>
      </c>
      <c r="O15" s="116">
        <v>25298</v>
      </c>
      <c r="P15" s="8"/>
      <c r="Q15" s="8"/>
      <c r="R15" s="8"/>
      <c r="S15" s="8"/>
    </row>
    <row r="16" spans="1:21">
      <c r="A16" s="8"/>
      <c r="B16" s="8"/>
      <c r="C16" s="8"/>
      <c r="D16" s="8"/>
      <c r="E16" s="8"/>
      <c r="F16" s="8"/>
      <c r="G16" s="8"/>
      <c r="H16" s="8"/>
      <c r="I16" s="8"/>
      <c r="J16" s="8"/>
      <c r="K16" s="8"/>
      <c r="L16" s="8"/>
      <c r="M16" s="8"/>
      <c r="N16" s="8"/>
      <c r="O16" s="8"/>
      <c r="P16" s="8"/>
      <c r="Q16" s="8"/>
      <c r="R16" s="8"/>
      <c r="S16" s="8"/>
    </row>
    <row r="17" spans="1:24">
      <c r="A17" s="8"/>
      <c r="B17" s="8"/>
      <c r="C17" s="8"/>
      <c r="D17" s="8"/>
      <c r="E17" s="8"/>
      <c r="F17" s="8"/>
      <c r="G17" s="8"/>
      <c r="H17" s="8"/>
      <c r="I17" s="8"/>
      <c r="J17" s="8"/>
      <c r="K17" s="8"/>
      <c r="L17" s="8"/>
      <c r="M17" s="8"/>
      <c r="N17" s="8"/>
      <c r="O17" s="8"/>
      <c r="P17" s="8"/>
      <c r="Q17" s="8"/>
      <c r="R17" s="8"/>
      <c r="S17" s="8"/>
    </row>
    <row r="18" spans="1:24" ht="12">
      <c r="A18" s="8"/>
      <c r="B18" s="8"/>
      <c r="C18" s="8"/>
      <c r="D18" s="8"/>
      <c r="E18" s="8"/>
      <c r="F18" s="8"/>
      <c r="G18" s="8"/>
      <c r="H18" s="8"/>
      <c r="I18" s="8"/>
      <c r="J18" s="8"/>
      <c r="K18" s="8"/>
      <c r="L18" s="8"/>
      <c r="M18" s="8"/>
      <c r="N18" s="8"/>
      <c r="O18" s="8"/>
      <c r="P18" s="8"/>
      <c r="Q18" s="8"/>
      <c r="R18" s="8"/>
      <c r="S18" s="8"/>
      <c r="T18" s="1065" t="s">
        <v>1570</v>
      </c>
    </row>
    <row r="19" spans="1:24">
      <c r="A19" s="1581" t="s">
        <v>1193</v>
      </c>
      <c r="B19" s="1568" t="s">
        <v>310</v>
      </c>
      <c r="C19" s="1568"/>
      <c r="D19" s="1568"/>
      <c r="E19" s="8"/>
      <c r="F19" s="8"/>
      <c r="G19" s="8"/>
      <c r="H19" s="8"/>
      <c r="I19" s="8"/>
      <c r="J19" s="8"/>
      <c r="K19" s="8"/>
      <c r="L19" s="8"/>
      <c r="M19" s="8"/>
      <c r="N19" s="8"/>
      <c r="O19" s="8"/>
      <c r="P19" s="8"/>
      <c r="Q19" s="8"/>
      <c r="R19" s="8"/>
      <c r="S19" s="8"/>
      <c r="T19" s="2" t="s">
        <v>1265</v>
      </c>
    </row>
    <row r="20" spans="1:24" ht="12" thickBot="1">
      <c r="A20" s="1581"/>
      <c r="B20" s="1009" t="s">
        <v>1196</v>
      </c>
      <c r="C20" s="1009" t="s">
        <v>1197</v>
      </c>
      <c r="D20" s="1009" t="s">
        <v>1198</v>
      </c>
      <c r="E20" s="8"/>
      <c r="F20" s="8"/>
      <c r="G20" s="8"/>
      <c r="H20" s="8"/>
      <c r="I20" s="8"/>
      <c r="J20" s="8"/>
      <c r="K20" s="8"/>
      <c r="L20" s="8"/>
      <c r="M20" s="8"/>
      <c r="N20" s="8"/>
      <c r="O20" s="8"/>
      <c r="P20" s="8"/>
      <c r="Q20" s="8"/>
      <c r="R20" s="8"/>
      <c r="S20" s="8"/>
    </row>
    <row r="21" spans="1:24">
      <c r="A21" s="8">
        <v>2015</v>
      </c>
      <c r="B21" s="116">
        <v>176347</v>
      </c>
      <c r="C21" s="116">
        <v>202783</v>
      </c>
      <c r="D21" s="116">
        <v>-26436</v>
      </c>
      <c r="E21" s="8"/>
      <c r="F21" s="8"/>
      <c r="G21" s="8"/>
      <c r="H21" s="8"/>
      <c r="I21" s="8"/>
      <c r="J21" s="8"/>
      <c r="K21" s="8"/>
      <c r="L21" s="8"/>
      <c r="M21" s="8"/>
      <c r="N21" s="8"/>
      <c r="O21" s="8"/>
      <c r="P21" s="8"/>
      <c r="Q21" s="8"/>
      <c r="R21" s="8"/>
      <c r="S21" s="8"/>
      <c r="T21" s="1584" t="s">
        <v>1266</v>
      </c>
      <c r="U21" s="1585"/>
      <c r="V21" s="1585"/>
      <c r="W21" s="1585"/>
      <c r="X21" s="1586"/>
    </row>
    <row r="22" spans="1:24" ht="22.5" customHeight="1">
      <c r="A22" s="8">
        <v>2016</v>
      </c>
      <c r="B22" s="116">
        <v>152987</v>
      </c>
      <c r="C22" s="116">
        <v>184398</v>
      </c>
      <c r="D22" s="116">
        <v>-31411</v>
      </c>
      <c r="E22" s="8"/>
      <c r="F22" s="8"/>
      <c r="G22" s="8"/>
      <c r="H22" s="8"/>
      <c r="I22" s="8"/>
      <c r="J22" s="8"/>
      <c r="K22" s="8"/>
      <c r="L22" s="8"/>
      <c r="M22" s="8"/>
      <c r="N22" s="8"/>
      <c r="O22" s="8"/>
      <c r="P22" s="8"/>
      <c r="Q22" s="8"/>
      <c r="R22" s="8"/>
      <c r="S22" s="8"/>
      <c r="T22" s="1587" t="s">
        <v>1267</v>
      </c>
      <c r="U22" s="1378" t="s">
        <v>1159</v>
      </c>
      <c r="V22" s="1379"/>
      <c r="W22" s="1378" t="s">
        <v>1160</v>
      </c>
      <c r="X22" s="1589"/>
    </row>
    <row r="23" spans="1:24" ht="12" thickBot="1">
      <c r="A23" s="8">
        <v>2017</v>
      </c>
      <c r="B23" s="116">
        <v>148424</v>
      </c>
      <c r="C23" s="116">
        <v>165782</v>
      </c>
      <c r="D23" s="116">
        <v>-17358</v>
      </c>
      <c r="E23" s="8"/>
      <c r="F23" s="8"/>
      <c r="G23" s="8"/>
      <c r="H23" s="8"/>
      <c r="I23" s="8"/>
      <c r="J23" s="8"/>
      <c r="K23" s="8"/>
      <c r="L23" s="8"/>
      <c r="M23" s="8"/>
      <c r="N23" s="8"/>
      <c r="O23" s="8"/>
      <c r="P23" s="8"/>
      <c r="Q23" s="8"/>
      <c r="R23" s="8"/>
      <c r="S23" s="8"/>
      <c r="T23" s="1588"/>
      <c r="U23" s="1072" t="s">
        <v>1177</v>
      </c>
      <c r="V23" s="1072" t="s">
        <v>1178</v>
      </c>
      <c r="W23" s="1072" t="s">
        <v>1177</v>
      </c>
      <c r="X23" s="1073" t="s">
        <v>1178</v>
      </c>
    </row>
    <row r="24" spans="1:24" ht="12" thickBot="1">
      <c r="A24" s="8">
        <v>2018</v>
      </c>
      <c r="B24" s="116">
        <v>157259</v>
      </c>
      <c r="C24" s="116">
        <v>151867</v>
      </c>
      <c r="D24" s="116">
        <v>5392</v>
      </c>
      <c r="E24" s="8"/>
      <c r="F24" s="8"/>
      <c r="G24" s="8"/>
      <c r="H24" s="8"/>
      <c r="I24" s="8"/>
      <c r="J24" s="8"/>
      <c r="K24" s="8"/>
      <c r="L24" s="8"/>
      <c r="M24" s="8"/>
      <c r="N24" s="8"/>
      <c r="O24" s="8"/>
      <c r="P24" s="8"/>
      <c r="Q24" s="8"/>
      <c r="R24" s="8"/>
      <c r="S24" s="8"/>
      <c r="T24" s="1074" t="s">
        <v>1268</v>
      </c>
      <c r="U24" s="1075">
        <v>2388</v>
      </c>
      <c r="V24" s="1076" t="s">
        <v>15</v>
      </c>
      <c r="W24" s="1075">
        <v>1938</v>
      </c>
      <c r="X24" s="1077" t="s">
        <v>15</v>
      </c>
    </row>
    <row r="25" spans="1:24">
      <c r="A25" s="8">
        <v>2019</v>
      </c>
      <c r="B25" s="116">
        <v>158094</v>
      </c>
      <c r="C25" s="116">
        <v>160355</v>
      </c>
      <c r="D25" s="116">
        <v>-2261</v>
      </c>
      <c r="E25" s="8"/>
      <c r="F25" s="8"/>
      <c r="G25" s="8"/>
      <c r="H25" s="8"/>
      <c r="I25" s="8"/>
      <c r="J25" s="8"/>
      <c r="K25" s="8"/>
      <c r="L25" s="8"/>
      <c r="M25" s="8"/>
      <c r="N25" s="8"/>
      <c r="O25" s="8"/>
      <c r="P25" s="8"/>
      <c r="Q25" s="8"/>
      <c r="R25" s="8"/>
      <c r="S25" s="8"/>
      <c r="T25" s="1066" t="s">
        <v>1269</v>
      </c>
      <c r="U25" s="305">
        <v>2384</v>
      </c>
      <c r="V25" s="35">
        <v>99.832495812395308</v>
      </c>
      <c r="W25" s="305">
        <v>1934</v>
      </c>
      <c r="X25" s="1067">
        <v>99.79360165118679</v>
      </c>
    </row>
    <row r="26" spans="1:24">
      <c r="A26" s="8">
        <v>2020</v>
      </c>
      <c r="B26" s="116">
        <v>76534</v>
      </c>
      <c r="C26" s="116">
        <v>84554</v>
      </c>
      <c r="D26" s="116">
        <v>-8020</v>
      </c>
      <c r="E26" s="8"/>
      <c r="F26" s="8"/>
      <c r="G26" s="8"/>
      <c r="H26" s="8"/>
      <c r="I26" s="8"/>
      <c r="J26" s="8"/>
      <c r="K26" s="8"/>
      <c r="L26" s="8"/>
      <c r="M26" s="8"/>
      <c r="N26" s="8"/>
      <c r="O26" s="8"/>
      <c r="P26" s="8"/>
      <c r="Q26" s="8"/>
      <c r="R26" s="8"/>
      <c r="S26" s="8"/>
      <c r="T26" s="1066" t="s">
        <v>1270</v>
      </c>
      <c r="U26" s="305">
        <v>348</v>
      </c>
      <c r="V26" s="35">
        <v>14.572864321608039</v>
      </c>
      <c r="W26" s="305">
        <v>19</v>
      </c>
      <c r="X26" s="1067">
        <v>0.98039215686274506</v>
      </c>
    </row>
    <row r="27" spans="1:24">
      <c r="A27" s="8"/>
      <c r="B27" s="8"/>
      <c r="C27" s="8"/>
      <c r="D27" s="8"/>
      <c r="E27" s="8"/>
      <c r="F27" s="8"/>
      <c r="G27" s="8"/>
      <c r="H27" s="8"/>
      <c r="I27" s="8"/>
      <c r="J27" s="8"/>
      <c r="K27" s="8"/>
      <c r="L27" s="8"/>
      <c r="M27" s="8"/>
      <c r="N27" s="8"/>
      <c r="O27" s="8"/>
      <c r="P27" s="8"/>
      <c r="Q27" s="8"/>
      <c r="R27" s="8"/>
      <c r="S27" s="8"/>
      <c r="T27" s="1066" t="s">
        <v>1271</v>
      </c>
      <c r="U27" s="305">
        <v>861</v>
      </c>
      <c r="V27" s="35">
        <v>36.055276381909543</v>
      </c>
      <c r="W27" s="305" t="s">
        <v>15</v>
      </c>
      <c r="X27" s="1067"/>
    </row>
    <row r="28" spans="1:24" ht="12" thickBot="1">
      <c r="A28" s="8"/>
      <c r="B28" s="8"/>
      <c r="C28" s="8"/>
      <c r="D28" s="8"/>
      <c r="E28" s="8"/>
      <c r="F28" s="8"/>
      <c r="G28" s="8"/>
      <c r="H28" s="8"/>
      <c r="I28" s="8"/>
      <c r="J28" s="8"/>
      <c r="K28" s="8"/>
      <c r="L28" s="8"/>
      <c r="M28" s="8"/>
      <c r="N28" s="8"/>
      <c r="O28" s="8"/>
      <c r="P28" s="8"/>
      <c r="Q28" s="8"/>
      <c r="R28" s="8"/>
      <c r="S28" s="8"/>
      <c r="T28" s="1068" t="s">
        <v>1273</v>
      </c>
      <c r="U28" s="1069">
        <v>832</v>
      </c>
      <c r="V28" s="1070">
        <v>34.840871021775541</v>
      </c>
      <c r="W28" s="1069" t="s">
        <v>15</v>
      </c>
      <c r="X28" s="1071"/>
    </row>
    <row r="29" spans="1:24">
      <c r="A29" s="8"/>
      <c r="B29" s="8"/>
      <c r="C29" s="8"/>
      <c r="D29" s="8"/>
      <c r="E29" s="8"/>
      <c r="F29" s="8"/>
      <c r="G29" s="8"/>
      <c r="H29" s="8"/>
      <c r="I29" s="8"/>
      <c r="J29" s="8"/>
      <c r="K29" s="8"/>
      <c r="L29" s="8"/>
      <c r="M29" s="8"/>
      <c r="N29" s="8"/>
      <c r="O29" s="8"/>
      <c r="P29" s="8"/>
      <c r="Q29" s="8"/>
      <c r="R29" s="8"/>
      <c r="S29" s="8"/>
    </row>
    <row r="30" spans="1:24">
      <c r="A30" s="8"/>
      <c r="B30" s="8"/>
      <c r="C30" s="8"/>
      <c r="D30" s="8"/>
      <c r="E30" s="8"/>
      <c r="F30" s="8"/>
      <c r="G30" s="8"/>
      <c r="H30" s="8"/>
      <c r="I30" s="8"/>
      <c r="J30" s="8"/>
      <c r="K30" s="8"/>
      <c r="L30" s="8"/>
      <c r="M30" s="8"/>
      <c r="N30" s="8"/>
      <c r="O30" s="8"/>
      <c r="P30" s="8"/>
      <c r="Q30" s="8"/>
      <c r="R30" s="8"/>
      <c r="S30" s="8"/>
      <c r="T30" s="2" t="s">
        <v>1275</v>
      </c>
    </row>
    <row r="31" spans="1:24">
      <c r="A31" s="8" t="s">
        <v>1944</v>
      </c>
      <c r="B31" s="8"/>
      <c r="C31" s="8"/>
      <c r="D31" s="8"/>
      <c r="E31" s="8"/>
      <c r="F31" s="8"/>
      <c r="G31" s="8"/>
      <c r="H31" s="8"/>
      <c r="I31" s="8"/>
      <c r="J31" s="8" t="s">
        <v>1945</v>
      </c>
      <c r="K31" s="8"/>
      <c r="L31" s="8"/>
      <c r="M31" s="8"/>
      <c r="N31" s="8"/>
      <c r="O31" s="8"/>
      <c r="P31" s="8"/>
      <c r="Q31" s="8"/>
      <c r="R31" s="8"/>
      <c r="S31" s="8"/>
      <c r="T31" s="2" t="s">
        <v>1950</v>
      </c>
    </row>
    <row r="32" spans="1:24">
      <c r="A32" s="8" t="s">
        <v>1943</v>
      </c>
      <c r="B32" s="8"/>
      <c r="C32" s="8"/>
      <c r="D32" s="8"/>
      <c r="E32" s="8"/>
      <c r="F32" s="8"/>
      <c r="G32" s="8"/>
      <c r="H32" s="8"/>
      <c r="I32" s="8"/>
      <c r="J32" s="8"/>
      <c r="K32" s="8"/>
      <c r="L32" s="8"/>
      <c r="M32" s="8"/>
      <c r="N32" s="8"/>
      <c r="O32" s="8"/>
      <c r="P32" s="8"/>
      <c r="Q32" s="8"/>
      <c r="R32" s="8"/>
      <c r="S32" s="8"/>
    </row>
    <row r="33" spans="1:19">
      <c r="A33" s="8"/>
      <c r="B33" s="8"/>
      <c r="C33" s="8"/>
      <c r="D33" s="8"/>
      <c r="E33" s="8"/>
      <c r="F33" s="8"/>
      <c r="G33" s="8"/>
      <c r="H33" s="8"/>
      <c r="I33" s="8"/>
      <c r="J33" s="8"/>
      <c r="K33" s="8"/>
      <c r="L33" s="8"/>
      <c r="M33" s="8"/>
      <c r="N33" s="8"/>
      <c r="O33" s="8"/>
      <c r="P33" s="8"/>
      <c r="Q33" s="8"/>
      <c r="R33" s="8"/>
      <c r="S33" s="8"/>
    </row>
    <row r="34" spans="1:19" ht="11.25" customHeight="1">
      <c r="A34" s="8"/>
      <c r="B34" s="8"/>
      <c r="C34" s="8"/>
      <c r="D34" s="8"/>
      <c r="E34" s="8"/>
      <c r="F34" s="8"/>
      <c r="G34" s="8"/>
      <c r="H34" s="8"/>
      <c r="I34" s="8"/>
      <c r="J34" s="8"/>
      <c r="K34" s="8"/>
      <c r="L34" s="8"/>
      <c r="M34" s="8"/>
      <c r="N34" s="8"/>
      <c r="O34" s="8"/>
      <c r="P34" s="8"/>
      <c r="Q34" s="8"/>
      <c r="R34" s="8"/>
      <c r="S34" s="8"/>
    </row>
    <row r="35" spans="1:19">
      <c r="A35" s="8"/>
      <c r="B35" s="8"/>
      <c r="C35" s="8"/>
      <c r="D35" s="8"/>
      <c r="E35" s="8"/>
      <c r="F35" s="8"/>
      <c r="G35" s="8"/>
      <c r="H35" s="8"/>
      <c r="I35" s="8"/>
      <c r="J35" s="8"/>
      <c r="K35" s="8"/>
      <c r="L35" s="8"/>
      <c r="M35" s="8"/>
      <c r="N35" s="8"/>
      <c r="O35" s="8"/>
      <c r="P35" s="8"/>
      <c r="Q35" s="8"/>
      <c r="R35" s="8"/>
      <c r="S35" s="8"/>
    </row>
    <row r="36" spans="1:19">
      <c r="A36" s="8"/>
      <c r="B36" s="8"/>
      <c r="C36" s="8"/>
      <c r="D36" s="8"/>
      <c r="E36" s="8"/>
      <c r="F36" s="8"/>
      <c r="G36" s="8"/>
      <c r="H36" s="8"/>
      <c r="I36" s="8"/>
      <c r="J36" s="8"/>
      <c r="K36" s="8"/>
      <c r="L36" s="8"/>
      <c r="M36" s="8"/>
      <c r="N36" s="8"/>
      <c r="O36" s="8"/>
      <c r="P36" s="8"/>
      <c r="Q36" s="8"/>
      <c r="R36" s="8"/>
      <c r="S36" s="8"/>
    </row>
    <row r="37" spans="1:19">
      <c r="A37" s="8"/>
      <c r="B37" s="8"/>
      <c r="C37" s="8"/>
      <c r="D37" s="8"/>
      <c r="E37" s="8"/>
      <c r="F37" s="8"/>
      <c r="G37" s="8"/>
      <c r="H37" s="8"/>
      <c r="I37" s="8"/>
      <c r="J37" s="8"/>
      <c r="K37" s="8"/>
      <c r="L37" s="8"/>
      <c r="M37" s="8"/>
      <c r="N37" s="8"/>
      <c r="O37" s="8"/>
      <c r="P37" s="8"/>
      <c r="Q37" s="8"/>
      <c r="R37" s="8"/>
      <c r="S37" s="8"/>
    </row>
    <row r="38" spans="1:19">
      <c r="A38" s="8"/>
      <c r="B38" s="8"/>
      <c r="C38" s="8"/>
      <c r="D38" s="8"/>
      <c r="E38" s="8"/>
      <c r="F38" s="8"/>
      <c r="G38" s="8"/>
      <c r="H38" s="8"/>
      <c r="I38" s="8"/>
      <c r="J38" s="8"/>
      <c r="K38" s="8"/>
      <c r="L38" s="8"/>
      <c r="M38" s="8"/>
      <c r="N38" s="8"/>
      <c r="O38" s="8"/>
      <c r="P38" s="8"/>
      <c r="Q38" s="8"/>
      <c r="R38" s="8"/>
      <c r="S38" s="8"/>
    </row>
    <row r="39" spans="1:19">
      <c r="A39" s="8"/>
      <c r="B39" s="8"/>
      <c r="C39" s="8"/>
      <c r="D39" s="8"/>
      <c r="E39" s="8"/>
      <c r="F39" s="8"/>
      <c r="G39" s="8"/>
      <c r="H39" s="8"/>
      <c r="I39" s="8"/>
      <c r="J39" s="8"/>
      <c r="K39" s="8"/>
      <c r="L39" s="8"/>
      <c r="M39" s="8"/>
      <c r="N39" s="8"/>
      <c r="O39" s="8"/>
      <c r="P39" s="8"/>
      <c r="Q39" s="8"/>
      <c r="R39" s="8"/>
      <c r="S39" s="8"/>
    </row>
    <row r="40" spans="1:19">
      <c r="A40" s="8"/>
      <c r="B40" s="8"/>
      <c r="C40" s="8"/>
      <c r="D40" s="8"/>
      <c r="E40" s="8"/>
      <c r="F40" s="8"/>
      <c r="G40" s="8"/>
      <c r="H40" s="8"/>
      <c r="I40" s="8"/>
      <c r="J40" s="8"/>
      <c r="K40" s="8"/>
      <c r="L40" s="8"/>
      <c r="M40" s="8"/>
      <c r="N40" s="8"/>
      <c r="O40" s="8"/>
      <c r="P40" s="8"/>
      <c r="Q40" s="8"/>
      <c r="R40" s="8"/>
      <c r="S40" s="8"/>
    </row>
    <row r="41" spans="1:19">
      <c r="A41" s="8"/>
      <c r="B41" s="8"/>
      <c r="C41" s="8"/>
      <c r="D41" s="8"/>
      <c r="E41" s="8"/>
      <c r="F41" s="8"/>
      <c r="G41" s="8"/>
      <c r="H41" s="8"/>
      <c r="I41" s="8"/>
      <c r="J41" s="8"/>
      <c r="K41" s="8"/>
      <c r="L41" s="8"/>
      <c r="M41" s="8"/>
      <c r="N41" s="8"/>
      <c r="O41" s="8"/>
      <c r="P41" s="8"/>
      <c r="Q41" s="8"/>
      <c r="R41" s="8"/>
      <c r="S41" s="8"/>
    </row>
    <row r="42" spans="1:19" ht="12">
      <c r="A42" s="8"/>
      <c r="B42" s="8"/>
      <c r="C42" s="8"/>
      <c r="D42" s="8"/>
      <c r="E42" s="8"/>
      <c r="F42" s="8"/>
      <c r="G42" s="8"/>
      <c r="H42" s="8"/>
      <c r="I42" s="1046"/>
      <c r="J42" s="1590" t="s">
        <v>1272</v>
      </c>
      <c r="K42" s="1590"/>
      <c r="L42" s="1590"/>
      <c r="M42" s="1590"/>
      <c r="N42" s="1590"/>
      <c r="O42" s="1590"/>
      <c r="P42" s="8"/>
      <c r="Q42" s="8"/>
      <c r="R42" s="8"/>
      <c r="S42" s="8"/>
    </row>
    <row r="43" spans="1:19" ht="13.5">
      <c r="A43" s="8"/>
      <c r="B43" s="1568"/>
      <c r="C43" s="1568"/>
      <c r="D43" s="1568"/>
      <c r="E43" s="8"/>
      <c r="F43" s="8"/>
      <c r="G43" s="8"/>
      <c r="H43" s="8"/>
      <c r="I43" s="1046"/>
      <c r="J43" s="1047">
        <v>2015</v>
      </c>
      <c r="K43" s="1047">
        <v>2016</v>
      </c>
      <c r="L43" s="1047">
        <v>2017</v>
      </c>
      <c r="M43" s="1047">
        <v>2018</v>
      </c>
      <c r="N43" s="1047">
        <v>2019</v>
      </c>
      <c r="O43" s="1047" t="s">
        <v>1274</v>
      </c>
      <c r="P43" s="8"/>
      <c r="Q43" s="8"/>
      <c r="R43" s="8"/>
      <c r="S43" s="8"/>
    </row>
    <row r="44" spans="1:19" ht="12">
      <c r="A44" s="498"/>
      <c r="B44" s="8"/>
      <c r="C44" s="499"/>
      <c r="D44" s="499"/>
      <c r="E44" s="8"/>
      <c r="F44" s="8"/>
      <c r="G44" s="8"/>
      <c r="H44" s="8"/>
      <c r="I44" s="1048"/>
      <c r="J44" s="1049"/>
      <c r="K44" s="1049"/>
      <c r="L44" s="1049"/>
      <c r="M44" s="1049"/>
      <c r="N44" s="1049"/>
      <c r="O44" s="1049"/>
      <c r="P44" s="8"/>
      <c r="Q44" s="8"/>
      <c r="R44" s="8"/>
      <c r="S44" s="8"/>
    </row>
    <row r="45" spans="1:19" ht="12">
      <c r="A45" s="498"/>
      <c r="B45" s="1044" t="s">
        <v>1026</v>
      </c>
      <c r="C45" s="8"/>
      <c r="D45" s="8"/>
      <c r="E45" s="8"/>
      <c r="F45" s="8"/>
      <c r="G45" s="8"/>
      <c r="H45" s="8"/>
      <c r="I45" s="1050" t="s">
        <v>1213</v>
      </c>
      <c r="J45" s="1051">
        <v>63196494.200000003</v>
      </c>
      <c r="K45" s="1051">
        <v>125623204.35000004</v>
      </c>
      <c r="L45" s="1051">
        <v>111198926.3</v>
      </c>
      <c r="M45" s="1051">
        <v>104614138.92</v>
      </c>
      <c r="N45" s="1051">
        <v>100931807.61</v>
      </c>
      <c r="O45" s="1051">
        <v>29994991.399999999</v>
      </c>
      <c r="P45" s="8"/>
      <c r="Q45" s="8"/>
      <c r="R45" s="8"/>
      <c r="S45" s="8"/>
    </row>
    <row r="46" spans="1:19">
      <c r="A46" s="8" t="s">
        <v>747</v>
      </c>
      <c r="B46" s="1044">
        <v>0.91</v>
      </c>
      <c r="C46" s="1044"/>
      <c r="D46" s="1044"/>
      <c r="E46" s="8"/>
      <c r="F46" s="8"/>
      <c r="G46" s="8"/>
      <c r="H46" s="8"/>
      <c r="I46" s="8"/>
      <c r="J46" s="8"/>
      <c r="K46" s="8"/>
      <c r="L46" s="8"/>
      <c r="M46" s="8"/>
      <c r="N46" s="8"/>
      <c r="O46" s="8"/>
      <c r="P46" s="8"/>
      <c r="Q46" s="8"/>
      <c r="R46" s="8"/>
      <c r="S46" s="8"/>
    </row>
    <row r="47" spans="1:19">
      <c r="A47" s="8" t="s">
        <v>746</v>
      </c>
      <c r="B47" s="1044">
        <v>0.09</v>
      </c>
      <c r="C47" s="1044"/>
      <c r="D47" s="1044"/>
      <c r="E47" s="8"/>
      <c r="F47" s="8"/>
      <c r="G47" s="8"/>
      <c r="H47" s="8"/>
      <c r="I47" s="8"/>
      <c r="J47" s="8"/>
      <c r="K47" s="8"/>
      <c r="L47" s="8"/>
      <c r="M47" s="8"/>
      <c r="N47" s="8"/>
      <c r="O47" s="8"/>
      <c r="P47" s="8"/>
      <c r="Q47" s="8"/>
      <c r="R47" s="8"/>
      <c r="S47" s="8"/>
    </row>
    <row r="48" spans="1:19">
      <c r="A48" s="8"/>
      <c r="B48" s="8"/>
      <c r="C48" s="8"/>
      <c r="D48" s="8"/>
      <c r="E48" s="8"/>
      <c r="F48" s="8"/>
      <c r="G48" s="8"/>
      <c r="H48" s="8"/>
      <c r="I48" s="8"/>
      <c r="J48" s="8"/>
      <c r="K48" s="8"/>
      <c r="L48" s="8"/>
      <c r="M48" s="1581" t="s">
        <v>1168</v>
      </c>
      <c r="N48" s="498" t="s">
        <v>1169</v>
      </c>
      <c r="O48" s="498"/>
      <c r="P48" s="498"/>
      <c r="Q48" s="498"/>
      <c r="R48" s="8"/>
      <c r="S48" s="8"/>
    </row>
    <row r="49" spans="1:19">
      <c r="E49" s="8"/>
      <c r="F49" s="8"/>
      <c r="G49" s="8"/>
      <c r="H49" s="8"/>
      <c r="I49" s="8"/>
      <c r="J49" s="8"/>
      <c r="K49" s="8"/>
      <c r="L49" s="8"/>
      <c r="M49" s="1581"/>
      <c r="N49" s="499">
        <v>2017</v>
      </c>
      <c r="O49" s="499">
        <v>2018</v>
      </c>
      <c r="P49" s="499">
        <v>2019</v>
      </c>
      <c r="Q49" s="499">
        <v>2020</v>
      </c>
      <c r="R49" s="8"/>
      <c r="S49" s="8"/>
    </row>
    <row r="50" spans="1:19">
      <c r="E50" s="8"/>
      <c r="F50" s="8"/>
      <c r="G50" s="8"/>
      <c r="H50" s="8"/>
      <c r="I50" s="8"/>
      <c r="J50" s="8"/>
      <c r="K50" s="8"/>
      <c r="L50" s="8"/>
      <c r="M50" s="291"/>
      <c r="N50" s="8"/>
      <c r="O50" s="8"/>
      <c r="P50" s="8"/>
      <c r="Q50" s="8"/>
      <c r="R50" s="8"/>
      <c r="S50" s="8"/>
    </row>
    <row r="51" spans="1:19">
      <c r="E51" s="8"/>
      <c r="F51" s="8"/>
      <c r="G51" s="8"/>
      <c r="H51" s="8"/>
      <c r="I51" s="8"/>
      <c r="J51" s="8"/>
      <c r="K51" s="8"/>
      <c r="L51" s="8"/>
      <c r="M51" s="1053" t="s">
        <v>310</v>
      </c>
      <c r="N51" s="1054">
        <v>4801</v>
      </c>
      <c r="O51" s="1054">
        <v>4753</v>
      </c>
      <c r="P51" s="1054">
        <v>4704</v>
      </c>
      <c r="Q51" s="1054">
        <v>4618</v>
      </c>
      <c r="R51" s="8"/>
      <c r="S51" s="8"/>
    </row>
    <row r="52" spans="1:19" ht="12">
      <c r="A52" s="8"/>
      <c r="B52" s="8"/>
      <c r="C52" s="8"/>
      <c r="D52" s="8"/>
      <c r="E52" s="8"/>
      <c r="F52" s="8"/>
      <c r="G52" s="8"/>
      <c r="H52" s="8"/>
      <c r="I52" s="8"/>
      <c r="J52" s="8"/>
      <c r="K52" s="8"/>
      <c r="L52" s="8"/>
      <c r="M52" s="1583" t="s">
        <v>1277</v>
      </c>
      <c r="N52" s="1583"/>
      <c r="O52" s="1583"/>
      <c r="P52" s="1583"/>
      <c r="Q52" s="1583"/>
      <c r="R52" s="8"/>
      <c r="S52" s="8"/>
    </row>
    <row r="53" spans="1:19">
      <c r="A53" s="8"/>
      <c r="B53" s="8"/>
      <c r="C53" s="8"/>
      <c r="D53" s="8"/>
      <c r="E53" s="8"/>
      <c r="F53" s="8"/>
      <c r="G53" s="8"/>
      <c r="H53" s="8"/>
      <c r="I53" s="8"/>
      <c r="J53" s="8"/>
      <c r="K53" s="8"/>
      <c r="L53" s="8"/>
      <c r="M53" s="8"/>
      <c r="N53" s="8"/>
      <c r="O53" s="8"/>
      <c r="P53" s="8"/>
      <c r="Q53" s="8"/>
      <c r="R53" s="8"/>
      <c r="S53" s="8"/>
    </row>
    <row r="54" spans="1:19">
      <c r="A54" s="8"/>
      <c r="B54" s="8"/>
      <c r="C54" s="8"/>
      <c r="D54" s="8"/>
      <c r="E54" s="8"/>
      <c r="F54" s="8"/>
      <c r="G54" s="8"/>
      <c r="H54" s="8"/>
      <c r="I54" s="8"/>
      <c r="J54" s="8"/>
      <c r="K54" s="8"/>
      <c r="L54" s="8"/>
      <c r="M54" s="8"/>
      <c r="N54" s="8"/>
      <c r="O54" s="8"/>
      <c r="P54" s="8"/>
      <c r="Q54" s="8"/>
      <c r="R54" s="8"/>
      <c r="S54" s="8"/>
    </row>
    <row r="55" spans="1:19">
      <c r="A55" s="8"/>
      <c r="B55" s="8"/>
      <c r="C55" s="8"/>
      <c r="D55" s="8"/>
      <c r="E55" s="8"/>
      <c r="F55" s="8"/>
      <c r="G55" s="8"/>
      <c r="H55" s="8"/>
      <c r="I55" s="8"/>
      <c r="J55" s="8"/>
      <c r="K55" s="8"/>
      <c r="L55" s="8"/>
      <c r="M55" s="8"/>
      <c r="N55" s="8"/>
      <c r="O55" s="8"/>
      <c r="P55" s="8"/>
      <c r="Q55" s="8"/>
      <c r="R55" s="8"/>
      <c r="S55" s="8"/>
    </row>
    <row r="56" spans="1:19" ht="12">
      <c r="A56" s="8"/>
      <c r="B56" s="8"/>
      <c r="C56" s="8"/>
      <c r="D56" s="8"/>
      <c r="E56" s="8"/>
      <c r="F56" s="1052" t="s">
        <v>1276</v>
      </c>
      <c r="G56" s="8"/>
      <c r="H56" s="8"/>
      <c r="I56" s="8"/>
      <c r="J56" s="8"/>
      <c r="K56" s="8"/>
      <c r="L56" s="8"/>
      <c r="M56" s="8"/>
      <c r="N56" s="8"/>
      <c r="O56" s="8"/>
      <c r="P56" s="8"/>
      <c r="Q56" s="8"/>
      <c r="R56" s="8"/>
      <c r="S56" s="8"/>
    </row>
    <row r="57" spans="1:19">
      <c r="A57" s="8"/>
      <c r="B57" s="8"/>
      <c r="C57" s="8"/>
      <c r="D57" s="8"/>
      <c r="E57" s="8"/>
      <c r="F57" s="8"/>
      <c r="G57" s="8"/>
      <c r="H57" s="8"/>
      <c r="I57" s="8"/>
      <c r="J57" s="8"/>
      <c r="K57" s="8"/>
      <c r="L57" s="8"/>
      <c r="M57" s="8"/>
      <c r="N57" s="8"/>
      <c r="O57" s="8"/>
      <c r="P57" s="8"/>
      <c r="Q57" s="8"/>
      <c r="R57" s="8"/>
      <c r="S57" s="8"/>
    </row>
    <row r="58" spans="1:19">
      <c r="A58" s="1582" t="s">
        <v>1946</v>
      </c>
      <c r="B58" s="1582"/>
      <c r="C58" s="1582"/>
      <c r="D58" s="1582"/>
      <c r="E58" s="8"/>
      <c r="F58" s="8" t="s">
        <v>1949</v>
      </c>
      <c r="G58" s="8"/>
      <c r="H58" s="8"/>
      <c r="I58" s="8"/>
      <c r="J58" s="8"/>
      <c r="K58" s="8"/>
      <c r="L58" s="8"/>
      <c r="M58" s="8" t="s">
        <v>1945</v>
      </c>
      <c r="N58" s="8"/>
      <c r="O58" s="8"/>
      <c r="P58" s="8"/>
      <c r="Q58" s="8"/>
      <c r="R58" s="8"/>
      <c r="S58" s="8"/>
    </row>
    <row r="59" spans="1:19">
      <c r="A59" s="1582"/>
      <c r="B59" s="1582"/>
      <c r="C59" s="1582"/>
      <c r="D59" s="1582"/>
      <c r="E59" s="8"/>
      <c r="F59" s="8" t="s">
        <v>1948</v>
      </c>
      <c r="G59" s="8"/>
      <c r="H59" s="8"/>
      <c r="I59" s="8"/>
      <c r="J59" s="8"/>
      <c r="K59" s="8"/>
      <c r="L59" s="8"/>
      <c r="M59" s="8"/>
      <c r="N59" s="8"/>
      <c r="O59" s="8"/>
      <c r="P59" s="8"/>
      <c r="Q59" s="8"/>
      <c r="R59" s="8"/>
      <c r="S59" s="8"/>
    </row>
    <row r="60" spans="1:19">
      <c r="A60" s="1582"/>
      <c r="B60" s="1582"/>
      <c r="C60" s="1582"/>
      <c r="D60" s="1582"/>
      <c r="E60" s="8"/>
      <c r="F60" s="8"/>
      <c r="G60" s="8"/>
      <c r="H60" s="8"/>
      <c r="I60" s="8"/>
      <c r="J60" s="8"/>
      <c r="K60" s="8"/>
      <c r="L60" s="8"/>
      <c r="M60" s="8"/>
      <c r="N60" s="8"/>
      <c r="O60" s="8"/>
      <c r="P60" s="8"/>
      <c r="Q60" s="8"/>
      <c r="R60" s="8"/>
      <c r="S60" s="8"/>
    </row>
    <row r="61" spans="1:19">
      <c r="E61" s="8"/>
      <c r="G61" s="8"/>
      <c r="H61" s="8"/>
      <c r="I61" s="8"/>
      <c r="J61" s="8"/>
      <c r="K61" s="8"/>
      <c r="L61" s="8"/>
      <c r="M61" s="8"/>
      <c r="N61" s="8"/>
      <c r="O61" s="8"/>
      <c r="P61" s="8"/>
      <c r="Q61" s="8"/>
      <c r="R61" s="8"/>
      <c r="S61" s="8"/>
    </row>
    <row r="62" spans="1:19">
      <c r="E62" s="8"/>
      <c r="G62" s="8"/>
      <c r="H62" s="8"/>
      <c r="I62" s="8"/>
      <c r="J62" s="8"/>
      <c r="K62" s="8"/>
      <c r="L62" s="8"/>
      <c r="M62" s="8"/>
      <c r="N62" s="8"/>
      <c r="O62" s="8"/>
      <c r="P62" s="8"/>
      <c r="Q62" s="8"/>
      <c r="R62" s="8"/>
      <c r="S62" s="8"/>
    </row>
    <row r="63" spans="1:19">
      <c r="E63" s="8"/>
      <c r="F63" s="8"/>
      <c r="G63" s="8"/>
      <c r="H63" s="8"/>
      <c r="I63" s="8"/>
      <c r="J63" s="8"/>
      <c r="K63" s="8"/>
      <c r="L63" s="8"/>
      <c r="M63" s="8"/>
      <c r="N63" s="8"/>
      <c r="O63" s="8"/>
      <c r="P63" s="8"/>
      <c r="Q63" s="8"/>
      <c r="R63" s="8"/>
      <c r="S63" s="8"/>
    </row>
    <row r="64" spans="1:19">
      <c r="A64" s="8"/>
      <c r="B64" s="8"/>
      <c r="C64" s="8"/>
      <c r="D64" s="8"/>
      <c r="E64" s="8"/>
      <c r="F64" s="8"/>
      <c r="G64" s="8"/>
      <c r="H64" s="8"/>
      <c r="I64" s="8"/>
      <c r="J64" s="8"/>
      <c r="K64" s="8"/>
      <c r="L64" s="8"/>
      <c r="M64" s="8"/>
      <c r="N64" s="8"/>
      <c r="O64" s="8"/>
      <c r="P64" s="8"/>
      <c r="Q64" s="8"/>
      <c r="R64" s="8"/>
      <c r="S64" s="8"/>
    </row>
    <row r="65" spans="1:19">
      <c r="A65" s="8"/>
      <c r="B65" s="8"/>
      <c r="C65" s="8"/>
      <c r="D65" s="8"/>
      <c r="E65" s="8"/>
      <c r="F65" s="8"/>
      <c r="G65" s="8"/>
      <c r="H65" s="8"/>
      <c r="I65" s="8"/>
      <c r="J65" s="8"/>
      <c r="K65" s="8"/>
      <c r="L65" s="8"/>
      <c r="M65" s="8"/>
      <c r="N65" s="8"/>
      <c r="O65" s="8"/>
      <c r="P65" s="8"/>
      <c r="Q65" s="8"/>
      <c r="R65" s="8"/>
      <c r="S65" s="8"/>
    </row>
    <row r="66" spans="1:19">
      <c r="A66" s="8"/>
      <c r="B66" s="8"/>
      <c r="C66" s="8"/>
      <c r="D66" s="8"/>
      <c r="E66" s="8"/>
      <c r="F66" s="8"/>
      <c r="G66" s="8"/>
      <c r="H66" s="8"/>
      <c r="I66" s="8"/>
      <c r="J66" s="8"/>
      <c r="K66" s="8"/>
      <c r="L66" s="8"/>
      <c r="M66" s="8"/>
      <c r="N66" s="8"/>
      <c r="O66" s="8"/>
      <c r="P66" s="8"/>
      <c r="Q66" s="8"/>
      <c r="R66" s="8"/>
      <c r="S66" s="8"/>
    </row>
    <row r="67" spans="1:19">
      <c r="F67" s="8"/>
      <c r="H67" s="8"/>
      <c r="I67" s="8"/>
      <c r="J67" s="8"/>
      <c r="K67" s="8"/>
      <c r="L67" s="8"/>
      <c r="M67" s="8"/>
      <c r="N67" s="8"/>
      <c r="O67" s="8"/>
      <c r="P67" s="8"/>
      <c r="Q67" s="8"/>
      <c r="R67" s="8"/>
      <c r="S67" s="8"/>
    </row>
    <row r="68" spans="1:19">
      <c r="F68" s="8"/>
      <c r="G68" s="8"/>
      <c r="H68" s="8"/>
      <c r="I68" s="8"/>
      <c r="J68" s="8"/>
      <c r="K68" s="8"/>
      <c r="L68" s="8"/>
      <c r="M68" s="8"/>
      <c r="N68" s="8"/>
      <c r="O68" s="8"/>
      <c r="P68" s="8"/>
      <c r="Q68" s="8"/>
      <c r="R68" s="8"/>
      <c r="S68" s="8"/>
    </row>
    <row r="69" spans="1:19">
      <c r="F69" s="8"/>
      <c r="G69" s="8"/>
      <c r="H69" s="8"/>
      <c r="I69" s="8"/>
      <c r="J69" s="8"/>
      <c r="K69" s="8"/>
      <c r="L69" s="8"/>
      <c r="M69" s="8"/>
      <c r="N69" s="8"/>
      <c r="O69" s="8"/>
      <c r="P69" s="8"/>
      <c r="Q69" s="8"/>
      <c r="R69" s="8"/>
      <c r="S69" s="8"/>
    </row>
    <row r="70" spans="1:19">
      <c r="F70" s="8"/>
      <c r="G70" s="8"/>
      <c r="H70" s="8"/>
      <c r="I70" s="8"/>
      <c r="J70" s="8"/>
      <c r="K70" s="8"/>
      <c r="L70" s="8"/>
      <c r="M70" s="8"/>
      <c r="N70" s="8"/>
      <c r="O70" s="8"/>
      <c r="P70" s="8"/>
      <c r="Q70" s="8"/>
      <c r="R70" s="8"/>
      <c r="S70" s="8"/>
    </row>
    <row r="71" spans="1:19">
      <c r="F71" s="8"/>
      <c r="G71" s="8"/>
      <c r="H71" s="8"/>
      <c r="I71" s="8"/>
      <c r="J71" s="8"/>
      <c r="K71" s="8"/>
      <c r="L71" s="8"/>
      <c r="M71" s="8"/>
      <c r="N71" s="8"/>
      <c r="O71" s="8"/>
      <c r="P71" s="8"/>
      <c r="Q71" s="8"/>
      <c r="R71" s="8"/>
      <c r="S71" s="8"/>
    </row>
    <row r="72" spans="1:19">
      <c r="A72" s="8"/>
      <c r="B72" s="8"/>
      <c r="C72" s="8"/>
      <c r="D72" s="8"/>
      <c r="E72" s="8"/>
      <c r="F72" s="8"/>
      <c r="G72" s="8"/>
      <c r="H72" s="8"/>
      <c r="I72" s="8"/>
      <c r="J72" s="8"/>
      <c r="K72" s="8"/>
      <c r="L72" s="8"/>
      <c r="M72" s="8"/>
      <c r="N72" s="8"/>
      <c r="O72" s="8"/>
      <c r="P72" s="8"/>
      <c r="Q72" s="8"/>
      <c r="R72" s="8"/>
      <c r="S72" s="8"/>
    </row>
    <row r="73" spans="1:19">
      <c r="A73" s="8"/>
      <c r="B73" s="8"/>
      <c r="C73" s="8"/>
      <c r="D73" s="8"/>
      <c r="E73" s="8"/>
      <c r="F73" s="8"/>
      <c r="G73" s="8"/>
      <c r="H73" s="8"/>
      <c r="I73" s="8"/>
      <c r="J73" s="8"/>
      <c r="K73" s="8"/>
      <c r="L73" s="8"/>
      <c r="M73" s="8"/>
      <c r="N73" s="8"/>
      <c r="O73" s="8"/>
      <c r="P73" s="8"/>
      <c r="Q73" s="8"/>
      <c r="R73" s="8"/>
      <c r="S73" s="8"/>
    </row>
    <row r="74" spans="1:19">
      <c r="A74" s="8"/>
      <c r="B74" s="8"/>
      <c r="C74" s="8"/>
      <c r="D74" s="8"/>
      <c r="E74" s="8"/>
      <c r="F74" s="8"/>
      <c r="G74" s="8"/>
      <c r="H74" s="8"/>
      <c r="I74" s="8"/>
      <c r="J74" s="8"/>
      <c r="K74" s="8"/>
      <c r="L74" s="8"/>
      <c r="M74" s="8"/>
      <c r="N74" s="8"/>
      <c r="O74" s="8"/>
      <c r="P74" s="8"/>
      <c r="Q74" s="8"/>
      <c r="R74" s="8"/>
      <c r="S74" s="8"/>
    </row>
    <row r="75" spans="1:19">
      <c r="A75" s="8"/>
      <c r="B75" s="8"/>
      <c r="C75" s="8"/>
      <c r="D75" s="8"/>
      <c r="E75" s="8"/>
      <c r="F75" s="8"/>
      <c r="G75" s="8"/>
      <c r="H75" s="8"/>
      <c r="I75" s="8"/>
      <c r="J75" s="8"/>
      <c r="K75" s="8"/>
      <c r="L75" s="8"/>
      <c r="M75" s="8"/>
      <c r="N75" s="8"/>
      <c r="O75" s="8"/>
      <c r="P75" s="8"/>
      <c r="Q75" s="8"/>
      <c r="R75" s="8"/>
      <c r="S75" s="8"/>
    </row>
    <row r="76" spans="1:19" ht="15">
      <c r="A76" s="8"/>
      <c r="B76" s="1055"/>
      <c r="C76" s="1055"/>
      <c r="D76" s="8"/>
      <c r="E76" s="8"/>
      <c r="F76" s="8"/>
      <c r="G76" s="8"/>
      <c r="H76" s="8"/>
      <c r="I76" s="8"/>
      <c r="J76" s="8"/>
      <c r="K76" s="8"/>
      <c r="L76" s="8"/>
      <c r="M76" s="8"/>
      <c r="N76" s="8"/>
      <c r="O76" s="8"/>
      <c r="P76" s="8"/>
      <c r="Q76" s="8"/>
      <c r="R76" s="8"/>
      <c r="S76" s="8"/>
    </row>
  </sheetData>
  <mergeCells count="15">
    <mergeCell ref="A58:D60"/>
    <mergeCell ref="M48:M49"/>
    <mergeCell ref="M52:Q52"/>
    <mergeCell ref="T21:X21"/>
    <mergeCell ref="T22:T23"/>
    <mergeCell ref="U22:V22"/>
    <mergeCell ref="W22:X22"/>
    <mergeCell ref="J42:O42"/>
    <mergeCell ref="B43:D43"/>
    <mergeCell ref="B6:D6"/>
    <mergeCell ref="E6:G6"/>
    <mergeCell ref="H6:J6"/>
    <mergeCell ref="T6:U6"/>
    <mergeCell ref="A19:A20"/>
    <mergeCell ref="B19:D19"/>
  </mergeCells>
  <hyperlinks>
    <hyperlink ref="U1" location="Índice!A1" display="(Voltar ao índice)"/>
  </hyperlinks>
  <pageMargins left="0.511811024" right="0.511811024" top="0.78740157499999996" bottom="0.78740157499999996" header="0.31496062000000002" footer="0.31496062000000002"/>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0"/>
  <sheetViews>
    <sheetView zoomScaleNormal="100" workbookViewId="0"/>
  </sheetViews>
  <sheetFormatPr defaultColWidth="9.140625" defaultRowHeight="11.25"/>
  <cols>
    <col min="1" max="16384" width="9.140625" style="8"/>
  </cols>
  <sheetData>
    <row r="1" spans="1:15">
      <c r="A1" s="1019" t="s">
        <v>1564</v>
      </c>
      <c r="B1" s="1054"/>
      <c r="C1" s="1054"/>
      <c r="E1" s="116"/>
      <c r="F1" s="1079"/>
      <c r="G1" s="1079"/>
      <c r="H1" s="1079"/>
      <c r="I1" s="1079"/>
      <c r="J1" s="1079"/>
      <c r="K1" s="1079"/>
      <c r="L1" s="1079"/>
      <c r="M1" s="1079"/>
      <c r="O1" s="893" t="s">
        <v>226</v>
      </c>
    </row>
    <row r="2" spans="1:15">
      <c r="A2" s="8" t="s">
        <v>1951</v>
      </c>
    </row>
    <row r="7" spans="1:15">
      <c r="B7" s="8" t="s">
        <v>1026</v>
      </c>
    </row>
    <row r="8" spans="1:15">
      <c r="A8" s="8" t="s">
        <v>747</v>
      </c>
      <c r="B8" s="1080">
        <v>0.91</v>
      </c>
    </row>
    <row r="9" spans="1:15">
      <c r="A9" s="8" t="s">
        <v>746</v>
      </c>
      <c r="B9" s="1080">
        <v>0.09</v>
      </c>
      <c r="I9" s="8" t="s">
        <v>1286</v>
      </c>
      <c r="J9" s="1044">
        <v>0.24795390605018613</v>
      </c>
    </row>
    <row r="10" spans="1:15">
      <c r="I10" s="8" t="s">
        <v>1287</v>
      </c>
      <c r="J10" s="1044">
        <v>0.71230178464861182</v>
      </c>
    </row>
    <row r="11" spans="1:15">
      <c r="I11" s="8" t="s">
        <v>1288</v>
      </c>
      <c r="J11" s="1044">
        <v>1.491943505072608E-2</v>
      </c>
    </row>
    <row r="12" spans="1:15">
      <c r="I12" s="8" t="s">
        <v>1289</v>
      </c>
      <c r="J12" s="1044">
        <v>2.4824874250476001E-2</v>
      </c>
    </row>
    <row r="29" spans="2:13">
      <c r="B29" s="1581" t="s">
        <v>1280</v>
      </c>
      <c r="C29" s="1581"/>
    </row>
    <row r="30" spans="2:13">
      <c r="B30" s="499" t="s">
        <v>695</v>
      </c>
      <c r="C30" s="499" t="s">
        <v>1281</v>
      </c>
      <c r="I30" s="8" t="s">
        <v>1279</v>
      </c>
    </row>
    <row r="31" spans="2:13">
      <c r="B31" s="8" t="s">
        <v>1282</v>
      </c>
      <c r="C31" s="1044">
        <v>0.13651460683736394</v>
      </c>
      <c r="I31" s="8" t="s">
        <v>907</v>
      </c>
      <c r="J31" s="116">
        <v>33127</v>
      </c>
      <c r="K31" s="1044">
        <v>6.3683847291028661E-2</v>
      </c>
      <c r="L31" s="116">
        <v>1166</v>
      </c>
      <c r="M31" s="1044">
        <v>4.609060004743458E-2</v>
      </c>
    </row>
    <row r="32" spans="2:13">
      <c r="B32" s="8" t="s">
        <v>1283</v>
      </c>
      <c r="C32" s="1044">
        <v>0.38447384125721107</v>
      </c>
      <c r="I32" s="8" t="s">
        <v>909</v>
      </c>
      <c r="J32" s="116">
        <v>102376</v>
      </c>
      <c r="K32" s="1044">
        <v>0.19680917530311681</v>
      </c>
      <c r="L32" s="116">
        <v>6088</v>
      </c>
      <c r="M32" s="1044">
        <v>0.24065143489603921</v>
      </c>
    </row>
    <row r="33" spans="2:19">
      <c r="B33" s="8" t="s">
        <v>1284</v>
      </c>
      <c r="C33" s="1044">
        <v>0.31020702492256103</v>
      </c>
      <c r="I33" s="8" t="s">
        <v>916</v>
      </c>
      <c r="J33" s="116">
        <v>79887</v>
      </c>
      <c r="K33" s="1044">
        <v>0.15357598057591715</v>
      </c>
      <c r="L33" s="116">
        <v>3270</v>
      </c>
      <c r="M33" s="1044">
        <v>0.12925922997865444</v>
      </c>
    </row>
    <row r="34" spans="2:19">
      <c r="B34" s="8" t="s">
        <v>1285</v>
      </c>
      <c r="C34" s="1044">
        <v>0.16880452698286397</v>
      </c>
      <c r="I34" s="8" t="s">
        <v>914</v>
      </c>
      <c r="J34" s="116">
        <v>253994</v>
      </c>
      <c r="K34" s="1044">
        <v>0.48828191833964846</v>
      </c>
      <c r="L34" s="116">
        <v>12804</v>
      </c>
      <c r="M34" s="1044">
        <v>0.50612696655862122</v>
      </c>
    </row>
    <row r="35" spans="2:19">
      <c r="I35" s="8" t="s">
        <v>913</v>
      </c>
      <c r="J35" s="116">
        <v>50795</v>
      </c>
      <c r="K35" s="1044">
        <v>9.7649078490288921E-2</v>
      </c>
      <c r="L35" s="116">
        <v>1970</v>
      </c>
      <c r="M35" s="1044">
        <v>7.7871768519250539E-2</v>
      </c>
      <c r="N35" s="1078"/>
      <c r="O35" s="1078"/>
      <c r="P35" s="1078"/>
    </row>
    <row r="36" spans="2:19">
      <c r="L36" s="1078"/>
      <c r="M36" s="1078"/>
      <c r="N36" s="1078"/>
      <c r="O36" s="1078"/>
      <c r="P36" s="1078"/>
    </row>
    <row r="37" spans="2:19">
      <c r="L37" s="1078"/>
      <c r="M37" s="1078"/>
      <c r="N37" s="1078"/>
      <c r="O37" s="1078"/>
      <c r="P37" s="1078"/>
    </row>
    <row r="38" spans="2:19">
      <c r="L38" s="1568"/>
      <c r="M38" s="1568"/>
      <c r="N38" s="1568"/>
      <c r="O38" s="1078"/>
      <c r="Q38" s="1568"/>
      <c r="R38" s="1568"/>
      <c r="S38" s="1568"/>
    </row>
    <row r="39" spans="2:19">
      <c r="L39" s="1009"/>
      <c r="M39" s="1009"/>
      <c r="N39" s="1009"/>
      <c r="Q39" s="1009"/>
      <c r="R39" s="1009"/>
      <c r="S39" s="1009"/>
    </row>
    <row r="40" spans="2:19">
      <c r="M40" s="116"/>
      <c r="N40" s="1038"/>
      <c r="R40" s="116"/>
      <c r="S40" s="1038"/>
    </row>
    <row r="41" spans="2:19">
      <c r="M41" s="116"/>
      <c r="N41" s="1038"/>
      <c r="R41" s="116"/>
      <c r="S41" s="1038"/>
    </row>
    <row r="42" spans="2:19">
      <c r="M42" s="116"/>
      <c r="N42" s="1038"/>
      <c r="R42" s="116"/>
      <c r="S42" s="1038"/>
    </row>
    <row r="43" spans="2:19">
      <c r="M43" s="116"/>
      <c r="N43" s="1038"/>
      <c r="R43" s="116"/>
      <c r="S43" s="1038"/>
    </row>
    <row r="44" spans="2:19">
      <c r="M44" s="116"/>
      <c r="N44" s="1038"/>
    </row>
    <row r="45" spans="2:19">
      <c r="M45" s="116"/>
      <c r="N45" s="1038"/>
    </row>
    <row r="50" spans="1:1">
      <c r="A50" s="8" t="s">
        <v>1950</v>
      </c>
    </row>
  </sheetData>
  <mergeCells count="3">
    <mergeCell ref="B29:C29"/>
    <mergeCell ref="L38:N38"/>
    <mergeCell ref="Q38:S38"/>
  </mergeCells>
  <hyperlinks>
    <hyperlink ref="O1" location="Índice!A1" display="(Voltar ao índice)"/>
  </hyperlinks>
  <pageMargins left="0.511811024" right="0.511811024" top="0.78740157499999996" bottom="0.78740157499999996" header="0.31496062000000002" footer="0.31496062000000002"/>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8"/>
  <sheetViews>
    <sheetView zoomScaleNormal="100" workbookViewId="0"/>
  </sheetViews>
  <sheetFormatPr defaultColWidth="9.140625" defaultRowHeight="11.25"/>
  <cols>
    <col min="1" max="1" width="17.85546875" style="2" customWidth="1"/>
    <col min="2" max="2" width="12.42578125" style="2" bestFit="1" customWidth="1"/>
    <col min="3" max="3" width="9.140625" style="2"/>
    <col min="4" max="4" width="12.42578125" style="2" bestFit="1" customWidth="1"/>
    <col min="5" max="5" width="9.140625" style="2" customWidth="1"/>
    <col min="6" max="16384" width="9.140625" style="2"/>
  </cols>
  <sheetData>
    <row r="1" spans="1:5">
      <c r="A1" s="1" t="s">
        <v>1247</v>
      </c>
      <c r="E1" s="893" t="s">
        <v>226</v>
      </c>
    </row>
    <row r="2" spans="1:5">
      <c r="A2" s="2" t="s">
        <v>1155</v>
      </c>
    </row>
    <row r="3" spans="1:5">
      <c r="A3" s="2" t="s">
        <v>1156</v>
      </c>
    </row>
    <row r="5" spans="1:5" ht="15" customHeight="1">
      <c r="A5" s="1376" t="s">
        <v>254</v>
      </c>
      <c r="B5" s="1377" t="s">
        <v>1157</v>
      </c>
      <c r="C5" s="1377"/>
      <c r="D5" s="1377"/>
      <c r="E5" s="1377"/>
    </row>
    <row r="6" spans="1:5" ht="15" customHeight="1">
      <c r="A6" s="1376"/>
      <c r="B6" s="1377" t="s">
        <v>10</v>
      </c>
      <c r="C6" s="1377"/>
      <c r="D6" s="1377" t="s">
        <v>1158</v>
      </c>
      <c r="E6" s="1377"/>
    </row>
    <row r="7" spans="1:5" ht="14.25" customHeight="1">
      <c r="A7" s="1376"/>
      <c r="B7" s="158" t="s">
        <v>1159</v>
      </c>
      <c r="C7" s="158" t="s">
        <v>1160</v>
      </c>
      <c r="D7" s="158" t="s">
        <v>1159</v>
      </c>
      <c r="E7" s="158" t="s">
        <v>1160</v>
      </c>
    </row>
    <row r="9" spans="1:5">
      <c r="A9" s="115" t="s">
        <v>13</v>
      </c>
      <c r="B9" s="6">
        <v>520179</v>
      </c>
      <c r="C9" s="6">
        <v>25298</v>
      </c>
      <c r="D9" s="27">
        <v>100</v>
      </c>
      <c r="E9" s="27">
        <v>100</v>
      </c>
    </row>
    <row r="10" spans="1:5">
      <c r="B10" s="9"/>
      <c r="C10" s="9"/>
      <c r="D10" s="28"/>
      <c r="E10" s="28"/>
    </row>
    <row r="11" spans="1:5">
      <c r="A11" s="115" t="s">
        <v>256</v>
      </c>
      <c r="B11" s="6">
        <v>33127</v>
      </c>
      <c r="C11" s="6">
        <v>1166</v>
      </c>
      <c r="D11" s="27">
        <v>6.3683847291028659</v>
      </c>
      <c r="E11" s="27">
        <v>4.6090600047434576</v>
      </c>
    </row>
    <row r="12" spans="1:5">
      <c r="A12" s="32" t="s">
        <v>72</v>
      </c>
      <c r="B12" s="758">
        <v>1533</v>
      </c>
      <c r="C12" s="758">
        <v>205</v>
      </c>
      <c r="D12" s="29">
        <v>0.29470624535015827</v>
      </c>
      <c r="E12" s="29">
        <v>0.81034073839829235</v>
      </c>
    </row>
    <row r="13" spans="1:5">
      <c r="A13" s="8" t="s">
        <v>18</v>
      </c>
      <c r="B13" s="116">
        <v>8543</v>
      </c>
      <c r="C13" s="116">
        <v>145</v>
      </c>
      <c r="D13" s="30">
        <v>1.6423192785560357</v>
      </c>
      <c r="E13" s="30">
        <v>0.57316783935488969</v>
      </c>
    </row>
    <row r="14" spans="1:5">
      <c r="A14" s="8" t="s">
        <v>17</v>
      </c>
      <c r="B14" s="116">
        <v>1671</v>
      </c>
      <c r="C14" s="116">
        <v>21</v>
      </c>
      <c r="D14" s="30">
        <v>0.32123557467717845</v>
      </c>
      <c r="E14" s="30">
        <v>8.3010514665190924E-2</v>
      </c>
    </row>
    <row r="15" spans="1:5">
      <c r="A15" s="8" t="s">
        <v>29</v>
      </c>
      <c r="B15" s="116">
        <v>13823</v>
      </c>
      <c r="C15" s="116">
        <v>550</v>
      </c>
      <c r="D15" s="30">
        <v>2.6573544875898492</v>
      </c>
      <c r="E15" s="30">
        <v>2.1740849078978575</v>
      </c>
    </row>
    <row r="16" spans="1:5">
      <c r="A16" s="8" t="s">
        <v>83</v>
      </c>
      <c r="B16" s="116">
        <v>4839</v>
      </c>
      <c r="C16" s="116">
        <v>187</v>
      </c>
      <c r="D16" s="30">
        <v>0.93025670009746642</v>
      </c>
      <c r="E16" s="30">
        <v>0.73918886868527156</v>
      </c>
    </row>
    <row r="17" spans="1:5">
      <c r="A17" s="8" t="s">
        <v>38</v>
      </c>
      <c r="B17" s="116">
        <v>889</v>
      </c>
      <c r="C17" s="116">
        <v>0</v>
      </c>
      <c r="D17" s="30">
        <v>0.17090270849073108</v>
      </c>
      <c r="E17" s="30">
        <v>0</v>
      </c>
    </row>
    <row r="18" spans="1:5">
      <c r="A18" s="33" t="s">
        <v>42</v>
      </c>
      <c r="B18" s="176">
        <v>1829</v>
      </c>
      <c r="C18" s="176">
        <v>58</v>
      </c>
      <c r="D18" s="31">
        <v>0.35160973434144782</v>
      </c>
      <c r="E18" s="31">
        <v>0.2292671357419559</v>
      </c>
    </row>
    <row r="19" spans="1:5">
      <c r="B19" s="9"/>
      <c r="C19" s="9"/>
      <c r="D19" s="28"/>
      <c r="E19" s="28"/>
    </row>
    <row r="20" spans="1:5">
      <c r="A20" s="115" t="s">
        <v>257</v>
      </c>
      <c r="B20" s="6">
        <v>102376</v>
      </c>
      <c r="C20" s="6">
        <v>6088</v>
      </c>
      <c r="D20" s="27">
        <v>19.680917530311682</v>
      </c>
      <c r="E20" s="27">
        <v>24.065143489603923</v>
      </c>
    </row>
    <row r="21" spans="1:5">
      <c r="A21" s="32" t="s">
        <v>16</v>
      </c>
      <c r="B21" s="758">
        <v>4422</v>
      </c>
      <c r="C21" s="758">
        <v>742</v>
      </c>
      <c r="D21" s="29">
        <v>0.85009198756581872</v>
      </c>
      <c r="E21" s="29">
        <v>2.9330381848367457</v>
      </c>
    </row>
    <row r="22" spans="1:5">
      <c r="A22" s="8" t="s">
        <v>19</v>
      </c>
      <c r="B22" s="116">
        <v>29971</v>
      </c>
      <c r="C22" s="116">
        <v>880</v>
      </c>
      <c r="D22" s="30">
        <v>5.7616705018849279</v>
      </c>
      <c r="E22" s="30">
        <v>3.4785358526365719</v>
      </c>
    </row>
    <row r="23" spans="1:5">
      <c r="A23" s="8" t="s">
        <v>20</v>
      </c>
      <c r="B23" s="116">
        <v>16591</v>
      </c>
      <c r="C23" s="116">
        <v>1078</v>
      </c>
      <c r="D23" s="30">
        <v>3.189479006265151</v>
      </c>
      <c r="E23" s="30">
        <v>4.2612064194798007</v>
      </c>
    </row>
    <row r="24" spans="1:5">
      <c r="A24" s="8" t="s">
        <v>25</v>
      </c>
      <c r="B24" s="116">
        <v>9416</v>
      </c>
      <c r="C24" s="116">
        <v>246</v>
      </c>
      <c r="D24" s="30">
        <v>1.8101461227769671</v>
      </c>
      <c r="E24" s="30">
        <v>0.97240888607795095</v>
      </c>
    </row>
    <row r="25" spans="1:5">
      <c r="A25" s="8" t="s">
        <v>79</v>
      </c>
      <c r="B25" s="116">
        <v>6323</v>
      </c>
      <c r="C25" s="116">
        <v>353</v>
      </c>
      <c r="D25" s="30">
        <v>1.2155431111213639</v>
      </c>
      <c r="E25" s="30">
        <v>1.3953672227053522</v>
      </c>
    </row>
    <row r="26" spans="1:5">
      <c r="A26" s="8" t="s">
        <v>80</v>
      </c>
      <c r="B26" s="116">
        <v>19557</v>
      </c>
      <c r="C26" s="116">
        <v>1662</v>
      </c>
      <c r="D26" s="30">
        <v>3.7596673452792211</v>
      </c>
      <c r="E26" s="30">
        <v>6.569689303502253</v>
      </c>
    </row>
    <row r="27" spans="1:5">
      <c r="A27" s="8" t="s">
        <v>81</v>
      </c>
      <c r="B27" s="116">
        <v>3981</v>
      </c>
      <c r="C27" s="116">
        <v>363</v>
      </c>
      <c r="D27" s="30">
        <v>0.76531347862947174</v>
      </c>
      <c r="E27" s="30">
        <v>1.434896039212586</v>
      </c>
    </row>
    <row r="28" spans="1:5">
      <c r="A28" s="8" t="s">
        <v>35</v>
      </c>
      <c r="B28" s="116">
        <v>6547</v>
      </c>
      <c r="C28" s="116">
        <v>588</v>
      </c>
      <c r="D28" s="30">
        <v>1.2586052108985561</v>
      </c>
      <c r="E28" s="30">
        <v>2.3242944106253458</v>
      </c>
    </row>
    <row r="29" spans="1:5">
      <c r="A29" s="33" t="s">
        <v>41</v>
      </c>
      <c r="B29" s="176">
        <v>5568</v>
      </c>
      <c r="C29" s="176">
        <v>176</v>
      </c>
      <c r="D29" s="31">
        <v>1.0704007658902031</v>
      </c>
      <c r="E29" s="31">
        <v>0.69570717052731446</v>
      </c>
    </row>
    <row r="30" spans="1:5">
      <c r="B30" s="9"/>
      <c r="C30" s="9"/>
      <c r="D30" s="28"/>
      <c r="E30" s="28"/>
    </row>
    <row r="31" spans="1:5">
      <c r="A31" s="115" t="s">
        <v>260</v>
      </c>
      <c r="B31" s="6">
        <v>79887</v>
      </c>
      <c r="C31" s="6">
        <v>3270</v>
      </c>
      <c r="D31" s="27">
        <v>15.357598057591716</v>
      </c>
      <c r="E31" s="27">
        <v>12.925922997865444</v>
      </c>
    </row>
    <row r="32" spans="1:5">
      <c r="A32" s="32" t="s">
        <v>31</v>
      </c>
      <c r="B32" s="758">
        <v>25146</v>
      </c>
      <c r="C32" s="758">
        <v>1306</v>
      </c>
      <c r="D32" s="29">
        <v>4.834105183023536</v>
      </c>
      <c r="E32" s="29">
        <v>5.1624634358447308</v>
      </c>
    </row>
    <row r="33" spans="1:5">
      <c r="A33" s="8" t="s">
        <v>82</v>
      </c>
      <c r="B33" s="116">
        <v>34237</v>
      </c>
      <c r="C33" s="116">
        <v>1029</v>
      </c>
      <c r="D33" s="30">
        <v>6.5817728128202022</v>
      </c>
      <c r="E33" s="30">
        <v>4.0675152185943553</v>
      </c>
    </row>
    <row r="34" spans="1:5">
      <c r="A34" s="33" t="s">
        <v>39</v>
      </c>
      <c r="B34" s="176">
        <v>20504</v>
      </c>
      <c r="C34" s="176">
        <v>935</v>
      </c>
      <c r="D34" s="31">
        <v>3.9417200617479753</v>
      </c>
      <c r="E34" s="31">
        <v>3.6959443434263579</v>
      </c>
    </row>
    <row r="35" spans="1:5">
      <c r="B35" s="9"/>
      <c r="C35" s="9"/>
      <c r="D35" s="28"/>
      <c r="E35" s="28"/>
    </row>
    <row r="36" spans="1:5">
      <c r="A36" s="115" t="s">
        <v>259</v>
      </c>
      <c r="B36" s="6">
        <v>253994</v>
      </c>
      <c r="C36" s="6">
        <v>12804</v>
      </c>
      <c r="D36" s="27">
        <v>48.828191833964844</v>
      </c>
      <c r="E36" s="27">
        <v>50.612696655862123</v>
      </c>
    </row>
    <row r="37" spans="1:5">
      <c r="A37" s="32" t="s">
        <v>22</v>
      </c>
      <c r="B37" s="758">
        <v>11473</v>
      </c>
      <c r="C37" s="758">
        <v>246</v>
      </c>
      <c r="D37" s="29">
        <v>2.2055869229630569</v>
      </c>
      <c r="E37" s="29">
        <v>0.97240888607795095</v>
      </c>
    </row>
    <row r="38" spans="1:5">
      <c r="A38" s="8" t="s">
        <v>78</v>
      </c>
      <c r="B38" s="116">
        <v>33067</v>
      </c>
      <c r="C38" s="116">
        <v>1738</v>
      </c>
      <c r="D38" s="30">
        <v>6.3568502380911189</v>
      </c>
      <c r="E38" s="30">
        <v>6.8701083089572306</v>
      </c>
    </row>
    <row r="39" spans="1:5">
      <c r="A39" s="8" t="s">
        <v>34</v>
      </c>
      <c r="B39" s="116">
        <v>50478</v>
      </c>
      <c r="C39" s="116">
        <v>1999</v>
      </c>
      <c r="D39" s="30">
        <v>9.70396728818349</v>
      </c>
      <c r="E39" s="30">
        <v>7.901810419796031</v>
      </c>
    </row>
    <row r="40" spans="1:5">
      <c r="A40" s="33" t="s">
        <v>67</v>
      </c>
      <c r="B40" s="176">
        <v>158976</v>
      </c>
      <c r="C40" s="176">
        <v>8821</v>
      </c>
      <c r="D40" s="31">
        <v>30.561787384727179</v>
      </c>
      <c r="E40" s="31">
        <v>34.86836904103091</v>
      </c>
    </row>
    <row r="41" spans="1:5">
      <c r="B41" s="9"/>
      <c r="C41" s="9"/>
      <c r="D41" s="28"/>
      <c r="E41" s="28"/>
    </row>
    <row r="42" spans="1:5">
      <c r="A42" s="115" t="s">
        <v>258</v>
      </c>
      <c r="B42" s="6">
        <v>50795</v>
      </c>
      <c r="C42" s="6">
        <v>1970</v>
      </c>
      <c r="D42" s="27">
        <v>9.7649078490288925</v>
      </c>
      <c r="E42" s="27">
        <v>7.7871768519250537</v>
      </c>
    </row>
    <row r="43" spans="1:5">
      <c r="A43" s="32" t="s">
        <v>21</v>
      </c>
      <c r="B43" s="758">
        <v>20586</v>
      </c>
      <c r="C43" s="758">
        <v>358</v>
      </c>
      <c r="D43" s="29">
        <v>3.9574838661306977</v>
      </c>
      <c r="E43" s="29">
        <v>1.4151316309589692</v>
      </c>
    </row>
    <row r="44" spans="1:5">
      <c r="A44" s="8" t="s">
        <v>57</v>
      </c>
      <c r="B44" s="116">
        <v>18325</v>
      </c>
      <c r="C44" s="116">
        <v>968</v>
      </c>
      <c r="D44" s="30">
        <v>3.5228257965046645</v>
      </c>
      <c r="E44" s="30">
        <v>3.8263894379002297</v>
      </c>
    </row>
    <row r="45" spans="1:5">
      <c r="A45" s="8" t="s">
        <v>77</v>
      </c>
      <c r="B45" s="116">
        <v>4851</v>
      </c>
      <c r="C45" s="116">
        <v>306</v>
      </c>
      <c r="D45" s="30">
        <v>0.93256359829981605</v>
      </c>
      <c r="E45" s="30">
        <v>1.2095817851213535</v>
      </c>
    </row>
    <row r="46" spans="1:5">
      <c r="A46" s="33" t="s">
        <v>76</v>
      </c>
      <c r="B46" s="176">
        <v>7033</v>
      </c>
      <c r="C46" s="176">
        <v>338</v>
      </c>
      <c r="D46" s="31">
        <v>1.3520345880937139</v>
      </c>
      <c r="E46" s="31">
        <v>1.3360739979445015</v>
      </c>
    </row>
    <row r="48" spans="1:5">
      <c r="A48" s="2" t="s">
        <v>1161</v>
      </c>
    </row>
  </sheetData>
  <mergeCells count="4">
    <mergeCell ref="A5:A7"/>
    <mergeCell ref="B5:E5"/>
    <mergeCell ref="B6:C6"/>
    <mergeCell ref="D6:E6"/>
  </mergeCells>
  <hyperlinks>
    <hyperlink ref="E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8"/>
  <sheetViews>
    <sheetView workbookViewId="0"/>
  </sheetViews>
  <sheetFormatPr defaultColWidth="9.140625" defaultRowHeight="11.25"/>
  <cols>
    <col min="1" max="1" width="39.7109375" style="2" customWidth="1"/>
    <col min="2" max="2" width="12.42578125" style="2" bestFit="1" customWidth="1"/>
    <col min="3" max="16384" width="9.140625" style="2"/>
  </cols>
  <sheetData>
    <row r="1" spans="1:26">
      <c r="A1" s="1" t="s">
        <v>1249</v>
      </c>
      <c r="G1" s="893" t="s">
        <v>226</v>
      </c>
    </row>
    <row r="2" spans="1:26">
      <c r="A2" s="2" t="s">
        <v>1248</v>
      </c>
    </row>
    <row r="3" spans="1:26">
      <c r="A3" s="2" t="s">
        <v>1167</v>
      </c>
    </row>
    <row r="5" spans="1:26" ht="14.25" customHeight="1">
      <c r="A5" s="1376" t="s">
        <v>1162</v>
      </c>
      <c r="B5" s="1376" t="s">
        <v>1163</v>
      </c>
      <c r="C5" s="1376"/>
      <c r="D5" s="1376"/>
      <c r="E5" s="1376"/>
      <c r="F5" s="1376"/>
      <c r="G5" s="1376"/>
    </row>
    <row r="6" spans="1:26" ht="15" customHeight="1">
      <c r="A6" s="1376"/>
      <c r="B6" s="158">
        <v>2015</v>
      </c>
      <c r="C6" s="158">
        <v>2016</v>
      </c>
      <c r="D6" s="158">
        <v>2017</v>
      </c>
      <c r="E6" s="158">
        <v>2018</v>
      </c>
      <c r="F6" s="158">
        <v>2019</v>
      </c>
      <c r="G6" s="158">
        <v>2020</v>
      </c>
    </row>
    <row r="7" spans="1:26">
      <c r="A7" s="159"/>
      <c r="B7" s="357"/>
      <c r="C7" s="357"/>
      <c r="D7" s="357"/>
      <c r="E7" s="357"/>
      <c r="F7" s="357"/>
      <c r="G7" s="357"/>
      <c r="Z7" s="549"/>
    </row>
    <row r="8" spans="1:26">
      <c r="A8" s="115" t="s">
        <v>310</v>
      </c>
      <c r="B8" s="6">
        <v>631028</v>
      </c>
      <c r="C8" s="6">
        <v>591177</v>
      </c>
      <c r="D8" s="6">
        <v>584506</v>
      </c>
      <c r="E8" s="6">
        <v>604746</v>
      </c>
      <c r="F8" s="6">
        <v>565163</v>
      </c>
      <c r="G8" s="6">
        <v>545477</v>
      </c>
      <c r="Z8" s="549"/>
    </row>
    <row r="9" spans="1:26">
      <c r="A9" s="159"/>
      <c r="B9" s="1033"/>
      <c r="C9" s="1033"/>
      <c r="D9" s="1033"/>
      <c r="E9" s="1033"/>
      <c r="F9" s="1033"/>
      <c r="G9" s="1033"/>
    </row>
    <row r="10" spans="1:26">
      <c r="A10" s="32" t="s">
        <v>1159</v>
      </c>
      <c r="B10" s="758">
        <v>631028</v>
      </c>
      <c r="C10" s="758">
        <v>591177</v>
      </c>
      <c r="D10" s="758">
        <v>584506</v>
      </c>
      <c r="E10" s="758">
        <v>579003</v>
      </c>
      <c r="F10" s="758">
        <v>540738</v>
      </c>
      <c r="G10" s="758">
        <v>520179</v>
      </c>
    </row>
    <row r="11" spans="1:26">
      <c r="A11" s="33" t="s">
        <v>1160</v>
      </c>
      <c r="B11" s="844" t="s">
        <v>24</v>
      </c>
      <c r="C11" s="844" t="s">
        <v>24</v>
      </c>
      <c r="D11" s="844" t="s">
        <v>24</v>
      </c>
      <c r="E11" s="176">
        <v>25743</v>
      </c>
      <c r="F11" s="176">
        <v>24425</v>
      </c>
      <c r="G11" s="176">
        <v>25298</v>
      </c>
    </row>
    <row r="12" spans="1:26">
      <c r="E12" s="9"/>
      <c r="F12" s="9"/>
      <c r="G12" s="9"/>
    </row>
    <row r="13" spans="1:26" ht="11.25" customHeight="1">
      <c r="A13" s="2" t="s">
        <v>1164</v>
      </c>
      <c r="B13" s="540"/>
      <c r="C13" s="540"/>
      <c r="D13" s="540"/>
      <c r="E13" s="540"/>
      <c r="F13" s="540"/>
      <c r="G13" s="540"/>
    </row>
    <row r="14" spans="1:26">
      <c r="A14" s="1576" t="s">
        <v>1165</v>
      </c>
      <c r="B14" s="1576"/>
      <c r="C14" s="1576"/>
      <c r="D14" s="1576"/>
      <c r="E14" s="1576"/>
      <c r="F14" s="1576"/>
      <c r="G14" s="1576"/>
    </row>
    <row r="15" spans="1:26">
      <c r="A15" s="1576"/>
      <c r="B15" s="1576"/>
      <c r="C15" s="1576"/>
      <c r="D15" s="1576"/>
      <c r="E15" s="1576"/>
      <c r="F15" s="1576"/>
      <c r="G15" s="1576"/>
    </row>
    <row r="16" spans="1:26">
      <c r="A16" s="1034"/>
      <c r="B16" s="1034"/>
      <c r="C16" s="1034"/>
      <c r="D16" s="1034"/>
      <c r="E16" s="1034"/>
      <c r="F16" s="1034"/>
      <c r="G16" s="1034"/>
    </row>
    <row r="17" spans="1:7">
      <c r="A17" s="1034"/>
      <c r="B17" s="1034"/>
      <c r="C17" s="1034"/>
      <c r="D17" s="1034"/>
      <c r="E17" s="1034"/>
      <c r="F17" s="1034"/>
      <c r="G17" s="1034"/>
    </row>
    <row r="18" spans="1:7">
      <c r="A18" s="245"/>
      <c r="B18" s="245"/>
      <c r="C18" s="245"/>
      <c r="D18" s="245"/>
    </row>
  </sheetData>
  <mergeCells count="3">
    <mergeCell ref="A5:A6"/>
    <mergeCell ref="B5:G5"/>
    <mergeCell ref="A14:G15"/>
  </mergeCells>
  <hyperlinks>
    <hyperlink ref="G1" location="Índice!A1" display="(Voltar ao índice)"/>
  </hyperlinks>
  <pageMargins left="0.511811024" right="0.511811024" top="0.78740157499999996" bottom="0.78740157499999996" header="0.31496062000000002" footer="0.3149606200000000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activeCell="G1" sqref="G1"/>
    </sheetView>
  </sheetViews>
  <sheetFormatPr defaultColWidth="9.140625" defaultRowHeight="11.25"/>
  <cols>
    <col min="1" max="1" width="19.140625" style="2" customWidth="1"/>
    <col min="2" max="16384" width="9.140625" style="2"/>
  </cols>
  <sheetData>
    <row r="1" spans="1:7">
      <c r="A1" s="1" t="s">
        <v>1250</v>
      </c>
      <c r="G1" s="893" t="s">
        <v>226</v>
      </c>
    </row>
    <row r="2" spans="1:7">
      <c r="A2" s="2" t="s">
        <v>1166</v>
      </c>
    </row>
    <row r="3" spans="1:7">
      <c r="A3" s="2" t="s">
        <v>1167</v>
      </c>
    </row>
    <row r="5" spans="1:7" ht="13.5" customHeight="1">
      <c r="A5" s="1377" t="s">
        <v>1168</v>
      </c>
      <c r="B5" s="1377" t="s">
        <v>1169</v>
      </c>
      <c r="C5" s="1377"/>
      <c r="D5" s="1377"/>
      <c r="E5" s="1377"/>
      <c r="F5" s="1377"/>
      <c r="G5" s="1377"/>
    </row>
    <row r="6" spans="1:7" ht="16.5" customHeight="1">
      <c r="A6" s="1377"/>
      <c r="B6" s="158">
        <v>2015</v>
      </c>
      <c r="C6" s="158">
        <v>2016</v>
      </c>
      <c r="D6" s="158">
        <v>2017</v>
      </c>
      <c r="E6" s="158">
        <v>2018</v>
      </c>
      <c r="F6" s="158">
        <v>2019</v>
      </c>
      <c r="G6" s="158">
        <v>2020</v>
      </c>
    </row>
    <row r="7" spans="1:7">
      <c r="A7" s="277"/>
    </row>
    <row r="8" spans="1:7">
      <c r="A8" s="5" t="s">
        <v>310</v>
      </c>
      <c r="B8" s="6">
        <v>2553</v>
      </c>
      <c r="C8" s="6">
        <v>2561</v>
      </c>
      <c r="D8" s="6">
        <v>4801</v>
      </c>
      <c r="E8" s="6">
        <v>4753</v>
      </c>
      <c r="F8" s="6">
        <v>4704</v>
      </c>
      <c r="G8" s="6">
        <v>4618</v>
      </c>
    </row>
    <row r="9" spans="1:7">
      <c r="B9" s="9"/>
      <c r="C9" s="9"/>
      <c r="D9" s="9"/>
      <c r="E9" s="9"/>
      <c r="F9" s="9"/>
      <c r="G9" s="9"/>
    </row>
    <row r="10" spans="1:7">
      <c r="A10" s="32" t="s">
        <v>1159</v>
      </c>
      <c r="B10" s="758">
        <v>2553</v>
      </c>
      <c r="C10" s="758">
        <v>2561</v>
      </c>
      <c r="D10" s="758">
        <v>2627</v>
      </c>
      <c r="E10" s="758">
        <v>2694</v>
      </c>
      <c r="F10" s="758">
        <v>2687</v>
      </c>
      <c r="G10" s="758">
        <v>2680</v>
      </c>
    </row>
    <row r="11" spans="1:7">
      <c r="A11" s="33" t="s">
        <v>1160</v>
      </c>
      <c r="B11" s="844" t="s">
        <v>24</v>
      </c>
      <c r="C11" s="844" t="s">
        <v>24</v>
      </c>
      <c r="D11" s="176">
        <v>2174</v>
      </c>
      <c r="E11" s="176">
        <v>2059</v>
      </c>
      <c r="F11" s="176">
        <v>2017</v>
      </c>
      <c r="G11" s="176">
        <v>1938</v>
      </c>
    </row>
    <row r="12" spans="1:7">
      <c r="B12" s="9"/>
      <c r="C12" s="9"/>
      <c r="D12" s="9"/>
      <c r="E12" s="9"/>
      <c r="F12" s="9"/>
      <c r="G12" s="9"/>
    </row>
    <row r="13" spans="1:7">
      <c r="A13" s="2" t="s">
        <v>1170</v>
      </c>
    </row>
    <row r="14" spans="1:7">
      <c r="A14" s="2" t="s">
        <v>1171</v>
      </c>
    </row>
    <row r="15" spans="1:7">
      <c r="A15" s="2" t="s">
        <v>1246</v>
      </c>
    </row>
  </sheetData>
  <mergeCells count="2">
    <mergeCell ref="A5:A6"/>
    <mergeCell ref="B5:G5"/>
  </mergeCells>
  <hyperlinks>
    <hyperlink ref="G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heetViews>
  <sheetFormatPr defaultColWidth="9.140625" defaultRowHeight="11.25"/>
  <cols>
    <col min="1" max="1" width="19.140625" style="2" customWidth="1"/>
    <col min="2" max="3" width="9.140625" style="2"/>
    <col min="4" max="4" width="13.5703125" style="2" customWidth="1"/>
    <col min="5" max="16384" width="9.140625" style="2"/>
  </cols>
  <sheetData>
    <row r="1" spans="1:12">
      <c r="A1" s="1" t="s">
        <v>1251</v>
      </c>
      <c r="L1" s="893" t="s">
        <v>226</v>
      </c>
    </row>
    <row r="2" spans="1:12">
      <c r="A2" s="2" t="s">
        <v>1172</v>
      </c>
    </row>
    <row r="3" spans="1:12">
      <c r="A3" s="2" t="s">
        <v>1173</v>
      </c>
    </row>
    <row r="5" spans="1:12" ht="15" customHeight="1">
      <c r="A5" s="1376" t="s">
        <v>921</v>
      </c>
      <c r="B5" s="1377" t="s">
        <v>1159</v>
      </c>
      <c r="C5" s="1377"/>
      <c r="D5" s="1377"/>
      <c r="E5" s="1377"/>
      <c r="F5" s="1377"/>
      <c r="G5" s="1377" t="s">
        <v>1160</v>
      </c>
      <c r="H5" s="1377"/>
      <c r="I5" s="1376" t="s">
        <v>310</v>
      </c>
      <c r="J5" s="1376"/>
      <c r="K5" s="1376"/>
      <c r="L5" s="1376"/>
    </row>
    <row r="6" spans="1:12" ht="29.25" customHeight="1">
      <c r="A6" s="1376"/>
      <c r="B6" s="1376" t="s">
        <v>1174</v>
      </c>
      <c r="C6" s="1376"/>
      <c r="D6" s="1376" t="s">
        <v>1175</v>
      </c>
      <c r="E6" s="1376" t="s">
        <v>1176</v>
      </c>
      <c r="F6" s="1376"/>
      <c r="G6" s="1377" t="s">
        <v>1177</v>
      </c>
      <c r="H6" s="1377" t="s">
        <v>1178</v>
      </c>
      <c r="I6" s="1376" t="s">
        <v>1179</v>
      </c>
      <c r="J6" s="1376"/>
      <c r="K6" s="1376" t="s">
        <v>1180</v>
      </c>
      <c r="L6" s="1376"/>
    </row>
    <row r="7" spans="1:12" ht="15.75" customHeight="1">
      <c r="A7" s="1376"/>
      <c r="B7" s="158" t="s">
        <v>1177</v>
      </c>
      <c r="C7" s="158" t="s">
        <v>1059</v>
      </c>
      <c r="D7" s="1376"/>
      <c r="E7" s="158" t="s">
        <v>1177</v>
      </c>
      <c r="F7" s="158" t="s">
        <v>1059</v>
      </c>
      <c r="G7" s="1377"/>
      <c r="H7" s="1377"/>
      <c r="I7" s="4" t="s">
        <v>1177</v>
      </c>
      <c r="J7" s="4" t="s">
        <v>1059</v>
      </c>
      <c r="K7" s="4" t="s">
        <v>1177</v>
      </c>
      <c r="L7" s="4" t="s">
        <v>1059</v>
      </c>
    </row>
    <row r="8" spans="1:12">
      <c r="B8" s="357"/>
      <c r="C8" s="357"/>
      <c r="D8" s="357"/>
      <c r="E8" s="357"/>
      <c r="F8" s="357"/>
      <c r="G8" s="357"/>
      <c r="H8" s="357"/>
    </row>
    <row r="9" spans="1:12">
      <c r="A9" s="115" t="s">
        <v>13</v>
      </c>
      <c r="B9" s="6">
        <v>2388</v>
      </c>
      <c r="C9" s="27">
        <v>100</v>
      </c>
      <c r="D9" s="6">
        <v>292</v>
      </c>
      <c r="E9" s="6">
        <v>2680</v>
      </c>
      <c r="F9" s="27">
        <v>100</v>
      </c>
      <c r="G9" s="6">
        <v>1938</v>
      </c>
      <c r="H9" s="27">
        <v>100</v>
      </c>
      <c r="I9" s="6">
        <v>4326</v>
      </c>
      <c r="J9" s="27">
        <v>100</v>
      </c>
      <c r="K9" s="6">
        <v>4618</v>
      </c>
      <c r="L9" s="27">
        <v>100</v>
      </c>
    </row>
    <row r="10" spans="1:12">
      <c r="B10" s="9"/>
      <c r="C10" s="28"/>
      <c r="D10" s="9"/>
      <c r="E10" s="9"/>
      <c r="F10" s="28"/>
      <c r="G10" s="9"/>
      <c r="H10" s="28"/>
      <c r="I10" s="9"/>
      <c r="J10" s="28"/>
      <c r="K10" s="9"/>
      <c r="L10" s="28"/>
    </row>
    <row r="11" spans="1:12">
      <c r="A11" s="32" t="s">
        <v>907</v>
      </c>
      <c r="B11" s="758">
        <v>184</v>
      </c>
      <c r="C11" s="29">
        <v>7.7051926298157447</v>
      </c>
      <c r="D11" s="758">
        <v>31</v>
      </c>
      <c r="E11" s="758">
        <v>215</v>
      </c>
      <c r="F11" s="29">
        <v>8.0223880597014929</v>
      </c>
      <c r="G11" s="758">
        <v>160</v>
      </c>
      <c r="H11" s="29">
        <v>8.2559339525283804</v>
      </c>
      <c r="I11" s="758">
        <v>344</v>
      </c>
      <c r="J11" s="29">
        <v>7.9519186315302814</v>
      </c>
      <c r="K11" s="758">
        <v>375</v>
      </c>
      <c r="L11" s="29">
        <v>8.1203984408834984</v>
      </c>
    </row>
    <row r="12" spans="1:12">
      <c r="A12" s="8" t="s">
        <v>909</v>
      </c>
      <c r="B12" s="116">
        <v>508</v>
      </c>
      <c r="C12" s="30">
        <v>21.273031825795645</v>
      </c>
      <c r="D12" s="116">
        <v>70</v>
      </c>
      <c r="E12" s="116">
        <v>578</v>
      </c>
      <c r="F12" s="30">
        <v>21.567164179104477</v>
      </c>
      <c r="G12" s="116">
        <v>561</v>
      </c>
      <c r="H12" s="30">
        <v>28.947368421052634</v>
      </c>
      <c r="I12" s="116">
        <v>1069</v>
      </c>
      <c r="J12" s="30">
        <v>24.711049468331023</v>
      </c>
      <c r="K12" s="116">
        <v>1139</v>
      </c>
      <c r="L12" s="30">
        <v>24.664356864443484</v>
      </c>
    </row>
    <row r="13" spans="1:12">
      <c r="A13" s="8" t="s">
        <v>916</v>
      </c>
      <c r="B13" s="116">
        <v>464</v>
      </c>
      <c r="C13" s="30">
        <v>19.430485762144052</v>
      </c>
      <c r="D13" s="116">
        <v>47</v>
      </c>
      <c r="E13" s="116">
        <v>511</v>
      </c>
      <c r="F13" s="30">
        <v>19.067164179104481</v>
      </c>
      <c r="G13" s="116">
        <v>264</v>
      </c>
      <c r="H13" s="30">
        <v>13.622291021671826</v>
      </c>
      <c r="I13" s="116">
        <v>728</v>
      </c>
      <c r="J13" s="30">
        <v>16.828478964401295</v>
      </c>
      <c r="K13" s="116">
        <v>775</v>
      </c>
      <c r="L13" s="30">
        <v>16.7821567778259</v>
      </c>
    </row>
    <row r="14" spans="1:12">
      <c r="A14" s="8" t="s">
        <v>914</v>
      </c>
      <c r="B14" s="116">
        <v>953</v>
      </c>
      <c r="C14" s="30">
        <v>39.907872696817421</v>
      </c>
      <c r="D14" s="116">
        <v>116</v>
      </c>
      <c r="E14" s="116">
        <v>1069</v>
      </c>
      <c r="F14" s="30">
        <v>39.888059701492537</v>
      </c>
      <c r="G14" s="116">
        <v>810</v>
      </c>
      <c r="H14" s="30">
        <v>41.795665634674926</v>
      </c>
      <c r="I14" s="116">
        <v>1763</v>
      </c>
      <c r="J14" s="30">
        <v>40.753582986592697</v>
      </c>
      <c r="K14" s="116">
        <v>1879</v>
      </c>
      <c r="L14" s="30">
        <v>40.688609787786923</v>
      </c>
    </row>
    <row r="15" spans="1:12">
      <c r="A15" s="33" t="s">
        <v>913</v>
      </c>
      <c r="B15" s="176">
        <v>279</v>
      </c>
      <c r="C15" s="31">
        <v>11.683417085427136</v>
      </c>
      <c r="D15" s="176">
        <v>28</v>
      </c>
      <c r="E15" s="176">
        <v>307</v>
      </c>
      <c r="F15" s="31">
        <v>11.455223880597016</v>
      </c>
      <c r="G15" s="176">
        <v>143</v>
      </c>
      <c r="H15" s="31">
        <v>7.3787409700722399</v>
      </c>
      <c r="I15" s="176">
        <v>422</v>
      </c>
      <c r="J15" s="31">
        <v>9.7549699491447068</v>
      </c>
      <c r="K15" s="176">
        <v>450</v>
      </c>
      <c r="L15" s="31">
        <v>9.7444781290601998</v>
      </c>
    </row>
    <row r="17" spans="1:6">
      <c r="A17" s="2" t="s">
        <v>1161</v>
      </c>
      <c r="C17" s="883"/>
      <c r="F17" s="28"/>
    </row>
    <row r="18" spans="1:6">
      <c r="C18" s="883"/>
      <c r="F18" s="28"/>
    </row>
  </sheetData>
  <mergeCells count="11">
    <mergeCell ref="K6:L6"/>
    <mergeCell ref="A5:A7"/>
    <mergeCell ref="B5:F5"/>
    <mergeCell ref="G5:H5"/>
    <mergeCell ref="I5:L5"/>
    <mergeCell ref="B6:C6"/>
    <mergeCell ref="D6:D7"/>
    <mergeCell ref="E6:F6"/>
    <mergeCell ref="G6:G7"/>
    <mergeCell ref="H6:H7"/>
    <mergeCell ref="I6:J6"/>
  </mergeCells>
  <hyperlinks>
    <hyperlink ref="L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
  <sheetViews>
    <sheetView zoomScaleNormal="100" workbookViewId="0">
      <selection activeCell="L9" sqref="L9"/>
    </sheetView>
  </sheetViews>
  <sheetFormatPr defaultColWidth="9.140625" defaultRowHeight="11.25"/>
  <cols>
    <col min="1" max="1" width="13.5703125" style="2" customWidth="1"/>
    <col min="2" max="16" width="11.7109375" style="2" customWidth="1"/>
    <col min="17" max="16384" width="9.140625" style="2"/>
  </cols>
  <sheetData>
    <row r="1" spans="1:16">
      <c r="A1" s="1" t="s">
        <v>1252</v>
      </c>
      <c r="P1" s="893" t="s">
        <v>226</v>
      </c>
    </row>
    <row r="2" spans="1:16">
      <c r="A2" s="2" t="s">
        <v>1181</v>
      </c>
    </row>
    <row r="3" spans="1:16">
      <c r="A3" s="2" t="s">
        <v>1182</v>
      </c>
      <c r="P3" s="1031" t="s">
        <v>1183</v>
      </c>
    </row>
    <row r="4" spans="1:16">
      <c r="P4" s="1031"/>
    </row>
    <row r="5" spans="1:16" ht="18.600000000000001" customHeight="1">
      <c r="A5" s="1376" t="s">
        <v>921</v>
      </c>
      <c r="B5" s="1377" t="s">
        <v>1184</v>
      </c>
      <c r="C5" s="1377"/>
      <c r="D5" s="1377"/>
      <c r="E5" s="1377"/>
      <c r="F5" s="1377"/>
      <c r="G5" s="1377"/>
      <c r="H5" s="1377"/>
      <c r="I5" s="1377"/>
      <c r="J5" s="1377"/>
      <c r="K5" s="1377"/>
      <c r="L5" s="1377"/>
      <c r="M5" s="1377"/>
      <c r="N5" s="1377"/>
      <c r="O5" s="1377"/>
      <c r="P5" s="1377"/>
    </row>
    <row r="6" spans="1:16" ht="14.25" customHeight="1">
      <c r="A6" s="1376"/>
      <c r="B6" s="1377" t="s">
        <v>1185</v>
      </c>
      <c r="C6" s="1377"/>
      <c r="D6" s="1377"/>
      <c r="E6" s="1377"/>
      <c r="F6" s="1377"/>
      <c r="G6" s="1377" t="s">
        <v>1186</v>
      </c>
      <c r="H6" s="1377"/>
      <c r="I6" s="1377"/>
      <c r="J6" s="1377"/>
      <c r="K6" s="1377"/>
      <c r="L6" s="1377" t="s">
        <v>1187</v>
      </c>
      <c r="M6" s="1377"/>
      <c r="N6" s="1377"/>
      <c r="O6" s="1377"/>
      <c r="P6" s="1377"/>
    </row>
    <row r="7" spans="1:16" ht="15" customHeight="1">
      <c r="A7" s="1376"/>
      <c r="B7" s="158">
        <v>2015</v>
      </c>
      <c r="C7" s="158">
        <v>2016</v>
      </c>
      <c r="D7" s="158">
        <v>2017</v>
      </c>
      <c r="E7" s="158">
        <v>2018</v>
      </c>
      <c r="F7" s="158">
        <v>2019</v>
      </c>
      <c r="G7" s="158">
        <v>2015</v>
      </c>
      <c r="H7" s="158">
        <v>2016</v>
      </c>
      <c r="I7" s="158">
        <v>2017</v>
      </c>
      <c r="J7" s="158">
        <v>2018</v>
      </c>
      <c r="K7" s="158">
        <v>2019</v>
      </c>
      <c r="L7" s="158">
        <v>2015</v>
      </c>
      <c r="M7" s="158">
        <v>2016</v>
      </c>
      <c r="N7" s="158">
        <v>2017</v>
      </c>
      <c r="O7" s="158">
        <v>2018</v>
      </c>
      <c r="P7" s="158">
        <v>2019</v>
      </c>
    </row>
    <row r="8" spans="1:16">
      <c r="A8" s="8"/>
      <c r="B8" s="8"/>
      <c r="C8" s="8"/>
      <c r="D8" s="8"/>
      <c r="E8" s="8"/>
      <c r="F8" s="8"/>
      <c r="G8" s="8"/>
      <c r="H8" s="8"/>
      <c r="I8" s="8"/>
      <c r="J8" s="8"/>
      <c r="K8" s="8"/>
      <c r="L8" s="8"/>
      <c r="M8" s="8"/>
      <c r="N8" s="8"/>
      <c r="O8" s="8"/>
      <c r="P8" s="8"/>
    </row>
    <row r="9" spans="1:16">
      <c r="A9" s="115" t="s">
        <v>13</v>
      </c>
      <c r="B9" s="1006">
        <v>27799889</v>
      </c>
      <c r="C9" s="1006">
        <v>28491155</v>
      </c>
      <c r="D9" s="1006">
        <v>27456188</v>
      </c>
      <c r="E9" s="1006">
        <v>28276554.533502862</v>
      </c>
      <c r="F9" s="1006">
        <v>28926916</v>
      </c>
      <c r="G9" s="1006">
        <v>6735615</v>
      </c>
      <c r="H9" s="1006">
        <v>6964952</v>
      </c>
      <c r="I9" s="1006">
        <v>7952628</v>
      </c>
      <c r="J9" s="1006">
        <v>7981038.9570900695</v>
      </c>
      <c r="K9" s="1006">
        <v>8009448.4519678336</v>
      </c>
      <c r="L9" s="1006">
        <v>34535504</v>
      </c>
      <c r="M9" s="1006">
        <v>35456107</v>
      </c>
      <c r="N9" s="1006">
        <v>35408816</v>
      </c>
      <c r="O9" s="1006">
        <v>36257593.490592934</v>
      </c>
      <c r="P9" s="1006">
        <v>36936364.451967835</v>
      </c>
    </row>
    <row r="10" spans="1:16">
      <c r="A10" s="1019"/>
      <c r="B10" s="1017"/>
      <c r="C10" s="1017"/>
      <c r="D10" s="1017"/>
      <c r="E10" s="1017"/>
      <c r="F10" s="1017"/>
      <c r="G10" s="1017"/>
      <c r="H10" s="1017"/>
      <c r="I10" s="1017"/>
      <c r="J10" s="1017"/>
      <c r="K10" s="1017"/>
      <c r="L10" s="1017"/>
      <c r="M10" s="1017"/>
      <c r="N10" s="1017"/>
      <c r="O10" s="1017"/>
      <c r="P10" s="1017"/>
    </row>
    <row r="11" spans="1:16">
      <c r="A11" s="1035" t="s">
        <v>907</v>
      </c>
      <c r="B11" s="982">
        <v>1405205</v>
      </c>
      <c r="C11" s="982">
        <v>1393193</v>
      </c>
      <c r="D11" s="982">
        <v>1353072</v>
      </c>
      <c r="E11" s="982">
        <v>1353812.536356834</v>
      </c>
      <c r="F11" s="982">
        <v>1205927</v>
      </c>
      <c r="G11" s="982">
        <v>497301</v>
      </c>
      <c r="H11" s="982">
        <v>598165</v>
      </c>
      <c r="I11" s="982">
        <v>495089</v>
      </c>
      <c r="J11" s="982">
        <v>465511.19421993464</v>
      </c>
      <c r="K11" s="982">
        <v>511928.19421993464</v>
      </c>
      <c r="L11" s="982">
        <v>1902506</v>
      </c>
      <c r="M11" s="982">
        <v>1991358</v>
      </c>
      <c r="N11" s="982">
        <v>1848161</v>
      </c>
      <c r="O11" s="982">
        <v>1819323.7305767685</v>
      </c>
      <c r="P11" s="982">
        <v>1717855.1942199348</v>
      </c>
    </row>
    <row r="12" spans="1:16">
      <c r="A12" s="1019" t="s">
        <v>909</v>
      </c>
      <c r="B12" s="1017">
        <v>4397445</v>
      </c>
      <c r="C12" s="1017">
        <v>4296590</v>
      </c>
      <c r="D12" s="1017">
        <v>4071904</v>
      </c>
      <c r="E12" s="1017">
        <v>4426820.5337371062</v>
      </c>
      <c r="F12" s="1017">
        <v>4197865</v>
      </c>
      <c r="G12" s="1017">
        <v>1287390</v>
      </c>
      <c r="H12" s="1017">
        <v>1377588</v>
      </c>
      <c r="I12" s="1017">
        <v>1466692</v>
      </c>
      <c r="J12" s="1017">
        <v>1542015.2357020369</v>
      </c>
      <c r="K12" s="1017">
        <v>1659276</v>
      </c>
      <c r="L12" s="1017">
        <v>5684835</v>
      </c>
      <c r="M12" s="1017">
        <v>5674178</v>
      </c>
      <c r="N12" s="1017">
        <v>5538596</v>
      </c>
      <c r="O12" s="1017">
        <v>5968835.7694391431</v>
      </c>
      <c r="P12" s="1017">
        <v>5857141</v>
      </c>
    </row>
    <row r="13" spans="1:16">
      <c r="A13" s="1019" t="s">
        <v>914</v>
      </c>
      <c r="B13" s="1017">
        <v>14908876</v>
      </c>
      <c r="C13" s="1017">
        <v>15369619</v>
      </c>
      <c r="D13" s="1017">
        <v>14868243</v>
      </c>
      <c r="E13" s="1017">
        <v>14724630.995929144</v>
      </c>
      <c r="F13" s="1017">
        <v>15519068</v>
      </c>
      <c r="G13" s="1017">
        <v>3154659</v>
      </c>
      <c r="H13" s="1017">
        <v>3187536</v>
      </c>
      <c r="I13" s="1017">
        <v>3906908</v>
      </c>
      <c r="J13" s="1017">
        <v>4050767.6555736591</v>
      </c>
      <c r="K13" s="1017">
        <v>4139577</v>
      </c>
      <c r="L13" s="1017">
        <v>18063535</v>
      </c>
      <c r="M13" s="1017">
        <v>18557155</v>
      </c>
      <c r="N13" s="1017">
        <v>18775151</v>
      </c>
      <c r="O13" s="1017">
        <v>18775398.651502803</v>
      </c>
      <c r="P13" s="1017">
        <v>19658645</v>
      </c>
    </row>
    <row r="14" spans="1:16">
      <c r="A14" s="1019" t="s">
        <v>916</v>
      </c>
      <c r="B14" s="1017">
        <v>3852376</v>
      </c>
      <c r="C14" s="1017">
        <v>3927785</v>
      </c>
      <c r="D14" s="1017">
        <v>3857204</v>
      </c>
      <c r="E14" s="1017">
        <v>3995323.1607838217</v>
      </c>
      <c r="F14" s="1017">
        <v>4208323</v>
      </c>
      <c r="G14" s="1017">
        <v>1126561</v>
      </c>
      <c r="H14" s="1017">
        <v>1134546</v>
      </c>
      <c r="I14" s="1017">
        <v>1347862</v>
      </c>
      <c r="J14" s="1017">
        <v>1136680.146329632</v>
      </c>
      <c r="K14" s="1017">
        <v>1148537</v>
      </c>
      <c r="L14" s="1017">
        <v>4978937</v>
      </c>
      <c r="M14" s="1017">
        <v>5062331</v>
      </c>
      <c r="N14" s="1017">
        <v>5205066</v>
      </c>
      <c r="O14" s="1017">
        <v>5132003.3071134537</v>
      </c>
      <c r="P14" s="1017">
        <v>5356860</v>
      </c>
    </row>
    <row r="15" spans="1:16">
      <c r="A15" s="1036" t="s">
        <v>913</v>
      </c>
      <c r="B15" s="1018">
        <v>3235987</v>
      </c>
      <c r="C15" s="1018">
        <v>3503968</v>
      </c>
      <c r="D15" s="1018">
        <v>3305765</v>
      </c>
      <c r="E15" s="1018">
        <v>3775967.306695953</v>
      </c>
      <c r="F15" s="1018">
        <v>3795733</v>
      </c>
      <c r="G15" s="1018">
        <v>669704</v>
      </c>
      <c r="H15" s="1018">
        <v>667117</v>
      </c>
      <c r="I15" s="1018">
        <v>736077</v>
      </c>
      <c r="J15" s="1018">
        <v>786064.725264807</v>
      </c>
      <c r="K15" s="1018">
        <v>550130.25774789834</v>
      </c>
      <c r="L15" s="1018">
        <v>3905691</v>
      </c>
      <c r="M15" s="1018">
        <v>4171085</v>
      </c>
      <c r="N15" s="1018">
        <v>4041842</v>
      </c>
      <c r="O15" s="1018">
        <v>4562032.0319607602</v>
      </c>
      <c r="P15" s="1018">
        <v>4345863.2577478979</v>
      </c>
    </row>
    <row r="17" spans="1:1">
      <c r="A17" s="2" t="s">
        <v>1188</v>
      </c>
    </row>
    <row r="18" spans="1:1">
      <c r="A18" s="2" t="s">
        <v>1189</v>
      </c>
    </row>
    <row r="19" spans="1:1">
      <c r="A19" s="2" t="s">
        <v>1190</v>
      </c>
    </row>
    <row r="20" spans="1:1">
      <c r="A20" s="2" t="s">
        <v>1191</v>
      </c>
    </row>
  </sheetData>
  <mergeCells count="5">
    <mergeCell ref="B5:P5"/>
    <mergeCell ref="B6:F6"/>
    <mergeCell ref="G6:K6"/>
    <mergeCell ref="L6:P6"/>
    <mergeCell ref="A5:A7"/>
  </mergeCells>
  <hyperlinks>
    <hyperlink ref="P1" location="Índice!A1" display="(Voltar ao índice)"/>
  </hyperlinks>
  <pageMargins left="0.511811024" right="0.511811024" top="0.78740157499999996" bottom="0.78740157499999996" header="0.31496062000000002" footer="0.3149606200000000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workbookViewId="0">
      <selection activeCell="J1" sqref="J1"/>
    </sheetView>
  </sheetViews>
  <sheetFormatPr defaultColWidth="9.140625" defaultRowHeight="11.25"/>
  <cols>
    <col min="1" max="1" width="9.140625" style="2"/>
    <col min="2" max="2" width="10.140625" style="2" bestFit="1" customWidth="1"/>
    <col min="3" max="3" width="12.85546875" style="2" bestFit="1" customWidth="1"/>
    <col min="4" max="4" width="9.140625" style="2"/>
    <col min="5" max="5" width="10.140625" style="2" bestFit="1" customWidth="1"/>
    <col min="6" max="6" width="12.85546875" style="2" bestFit="1" customWidth="1"/>
    <col min="7" max="7" width="9.140625" style="2"/>
    <col min="8" max="8" width="10.140625" style="2" bestFit="1" customWidth="1"/>
    <col min="9" max="9" width="12.85546875" style="2" bestFit="1" customWidth="1"/>
    <col min="10" max="16384" width="9.140625" style="2"/>
  </cols>
  <sheetData>
    <row r="1" spans="1:10">
      <c r="A1" s="1" t="s">
        <v>1253</v>
      </c>
      <c r="J1" s="893" t="s">
        <v>226</v>
      </c>
    </row>
    <row r="2" spans="1:10">
      <c r="A2" s="2" t="s">
        <v>1192</v>
      </c>
    </row>
    <row r="3" spans="1:10">
      <c r="A3" s="2" t="s">
        <v>1167</v>
      </c>
    </row>
    <row r="5" spans="1:10" ht="28.5" customHeight="1">
      <c r="A5" s="1377" t="s">
        <v>1193</v>
      </c>
      <c r="B5" s="1376" t="s">
        <v>1194</v>
      </c>
      <c r="C5" s="1376"/>
      <c r="D5" s="1376"/>
      <c r="E5" s="1376" t="s">
        <v>1195</v>
      </c>
      <c r="F5" s="1376"/>
      <c r="G5" s="1376"/>
      <c r="H5" s="1376" t="s">
        <v>310</v>
      </c>
      <c r="I5" s="1376"/>
      <c r="J5" s="1376"/>
    </row>
    <row r="6" spans="1:10" ht="20.25" customHeight="1">
      <c r="A6" s="1377"/>
      <c r="B6" s="4" t="s">
        <v>1196</v>
      </c>
      <c r="C6" s="4" t="s">
        <v>1197</v>
      </c>
      <c r="D6" s="4" t="s">
        <v>1198</v>
      </c>
      <c r="E6" s="4" t="s">
        <v>1196</v>
      </c>
      <c r="F6" s="4" t="s">
        <v>1197</v>
      </c>
      <c r="G6" s="4" t="s">
        <v>1198</v>
      </c>
      <c r="H6" s="4" t="s">
        <v>1196</v>
      </c>
      <c r="I6" s="4" t="s">
        <v>1197</v>
      </c>
      <c r="J6" s="4" t="s">
        <v>1198</v>
      </c>
    </row>
    <row r="7" spans="1:10">
      <c r="A7" s="32">
        <v>2015</v>
      </c>
      <c r="B7" s="758">
        <v>161770</v>
      </c>
      <c r="C7" s="758">
        <v>184662</v>
      </c>
      <c r="D7" s="758">
        <v>-22892</v>
      </c>
      <c r="E7" s="758">
        <v>14577</v>
      </c>
      <c r="F7" s="758">
        <v>18121</v>
      </c>
      <c r="G7" s="758">
        <v>-3544</v>
      </c>
      <c r="H7" s="758">
        <v>176347</v>
      </c>
      <c r="I7" s="758">
        <v>202783</v>
      </c>
      <c r="J7" s="758">
        <v>-26436</v>
      </c>
    </row>
    <row r="8" spans="1:10">
      <c r="A8" s="8">
        <v>2016</v>
      </c>
      <c r="B8" s="116">
        <v>141498</v>
      </c>
      <c r="C8" s="116">
        <v>167481</v>
      </c>
      <c r="D8" s="116">
        <v>-25983</v>
      </c>
      <c r="E8" s="116">
        <v>11489</v>
      </c>
      <c r="F8" s="116">
        <v>16917</v>
      </c>
      <c r="G8" s="116">
        <v>-5428</v>
      </c>
      <c r="H8" s="116">
        <v>152987</v>
      </c>
      <c r="I8" s="116">
        <v>184398</v>
      </c>
      <c r="J8" s="116">
        <v>-31411</v>
      </c>
    </row>
    <row r="9" spans="1:10">
      <c r="A9" s="8">
        <v>2017</v>
      </c>
      <c r="B9" s="116">
        <v>136079</v>
      </c>
      <c r="C9" s="116">
        <v>147749</v>
      </c>
      <c r="D9" s="116">
        <v>-11670</v>
      </c>
      <c r="E9" s="116">
        <v>12345</v>
      </c>
      <c r="F9" s="116">
        <v>18033</v>
      </c>
      <c r="G9" s="116">
        <v>-5688</v>
      </c>
      <c r="H9" s="116">
        <v>148424</v>
      </c>
      <c r="I9" s="116">
        <v>165782</v>
      </c>
      <c r="J9" s="116">
        <v>-17358</v>
      </c>
    </row>
    <row r="10" spans="1:10">
      <c r="A10" s="8">
        <v>2018</v>
      </c>
      <c r="B10" s="116">
        <v>148484</v>
      </c>
      <c r="C10" s="116">
        <v>143362</v>
      </c>
      <c r="D10" s="116">
        <v>5122</v>
      </c>
      <c r="E10" s="116">
        <v>8775</v>
      </c>
      <c r="F10" s="116">
        <v>8505</v>
      </c>
      <c r="G10" s="116">
        <v>270</v>
      </c>
      <c r="H10" s="116">
        <v>157259</v>
      </c>
      <c r="I10" s="116">
        <v>151867</v>
      </c>
      <c r="J10" s="116">
        <v>5392</v>
      </c>
    </row>
    <row r="11" spans="1:10">
      <c r="A11" s="8">
        <v>2019</v>
      </c>
      <c r="B11" s="116">
        <v>150653</v>
      </c>
      <c r="C11" s="116">
        <v>152882</v>
      </c>
      <c r="D11" s="116">
        <v>-2229</v>
      </c>
      <c r="E11" s="116">
        <v>7441</v>
      </c>
      <c r="F11" s="116">
        <v>7473</v>
      </c>
      <c r="G11" s="116">
        <v>-32</v>
      </c>
      <c r="H11" s="116">
        <v>158094</v>
      </c>
      <c r="I11" s="116">
        <v>160355</v>
      </c>
      <c r="J11" s="116">
        <v>-2261</v>
      </c>
    </row>
    <row r="12" spans="1:10">
      <c r="A12" s="33">
        <v>2020</v>
      </c>
      <c r="B12" s="176">
        <v>74182</v>
      </c>
      <c r="C12" s="176">
        <v>80308</v>
      </c>
      <c r="D12" s="176">
        <v>-6126</v>
      </c>
      <c r="E12" s="176">
        <v>2352</v>
      </c>
      <c r="F12" s="176">
        <v>4246</v>
      </c>
      <c r="G12" s="176">
        <v>-1894</v>
      </c>
      <c r="H12" s="176">
        <v>76534</v>
      </c>
      <c r="I12" s="176">
        <v>84554</v>
      </c>
      <c r="J12" s="176">
        <v>-8020</v>
      </c>
    </row>
    <row r="13" spans="1:10">
      <c r="A13" s="8"/>
      <c r="B13" s="116"/>
      <c r="C13" s="116"/>
      <c r="D13" s="116"/>
      <c r="E13" s="116"/>
      <c r="F13" s="116"/>
      <c r="G13" s="116"/>
      <c r="H13" s="116"/>
      <c r="I13" s="116"/>
      <c r="J13" s="116"/>
    </row>
    <row r="14" spans="1:10">
      <c r="A14" s="2" t="s">
        <v>1170</v>
      </c>
    </row>
    <row r="15" spans="1:10">
      <c r="A15" s="2" t="s">
        <v>1199</v>
      </c>
    </row>
    <row r="20" spans="1:11">
      <c r="B20" s="1577"/>
      <c r="C20" s="1577"/>
      <c r="D20" s="1577"/>
      <c r="E20" s="1577"/>
      <c r="F20" s="1577"/>
      <c r="G20" s="1577"/>
      <c r="H20" s="1577"/>
      <c r="I20" s="1577"/>
      <c r="J20" s="1577"/>
    </row>
    <row r="22" spans="1:11">
      <c r="B22" s="9"/>
      <c r="C22" s="9"/>
      <c r="D22" s="9"/>
      <c r="E22" s="9"/>
      <c r="F22" s="9"/>
      <c r="G22" s="9"/>
      <c r="H22" s="9"/>
      <c r="I22" s="9"/>
      <c r="J22" s="9"/>
    </row>
    <row r="23" spans="1:11">
      <c r="B23" s="9"/>
      <c r="C23" s="9"/>
      <c r="D23" s="9"/>
      <c r="E23" s="9"/>
      <c r="F23" s="9"/>
      <c r="G23" s="9"/>
      <c r="H23" s="9"/>
      <c r="I23" s="9"/>
      <c r="J23" s="9"/>
    </row>
    <row r="24" spans="1:11">
      <c r="B24" s="9"/>
      <c r="C24" s="9"/>
      <c r="D24" s="9"/>
      <c r="E24" s="9"/>
      <c r="F24" s="9"/>
      <c r="G24" s="9"/>
      <c r="H24" s="9"/>
      <c r="I24" s="9"/>
      <c r="J24" s="9"/>
    </row>
    <row r="25" spans="1:11">
      <c r="B25" s="9"/>
      <c r="C25" s="9"/>
      <c r="D25" s="9"/>
      <c r="E25" s="9"/>
      <c r="F25" s="9"/>
      <c r="G25" s="9"/>
      <c r="H25" s="9"/>
      <c r="I25" s="9"/>
      <c r="J25" s="9"/>
    </row>
    <row r="26" spans="1:11">
      <c r="A26" s="8"/>
      <c r="B26" s="116"/>
      <c r="C26" s="116"/>
      <c r="D26" s="116"/>
      <c r="E26" s="116"/>
      <c r="F26" s="116"/>
      <c r="G26" s="116"/>
      <c r="H26" s="116"/>
      <c r="I26" s="116"/>
      <c r="J26" s="116"/>
      <c r="K26" s="8"/>
    </row>
    <row r="27" spans="1:11">
      <c r="A27" s="8"/>
      <c r="B27" s="116"/>
      <c r="C27" s="116"/>
      <c r="D27" s="116"/>
      <c r="E27" s="116"/>
      <c r="F27" s="116"/>
      <c r="G27" s="116"/>
      <c r="H27" s="116"/>
      <c r="I27" s="116"/>
      <c r="J27" s="116"/>
      <c r="K27" s="8"/>
    </row>
    <row r="28" spans="1:11">
      <c r="A28" s="8"/>
      <c r="B28" s="8"/>
      <c r="C28" s="8"/>
      <c r="D28" s="8"/>
      <c r="E28" s="8"/>
      <c r="F28" s="8"/>
      <c r="G28" s="8"/>
      <c r="H28" s="8"/>
      <c r="I28" s="8"/>
      <c r="J28" s="8"/>
      <c r="K28" s="8"/>
    </row>
    <row r="29" spans="1:11">
      <c r="A29" s="8"/>
      <c r="B29" s="8"/>
      <c r="C29" s="8"/>
      <c r="D29" s="8"/>
      <c r="E29" s="8"/>
      <c r="F29" s="8"/>
      <c r="G29" s="8"/>
      <c r="H29" s="8"/>
      <c r="I29" s="8"/>
      <c r="J29" s="8"/>
      <c r="K29" s="8"/>
    </row>
    <row r="30" spans="1:11">
      <c r="A30" s="8"/>
      <c r="B30" s="8"/>
      <c r="C30" s="8"/>
      <c r="D30" s="8"/>
      <c r="E30" s="8"/>
      <c r="F30" s="8"/>
      <c r="G30" s="8"/>
      <c r="H30" s="8"/>
      <c r="I30" s="8"/>
      <c r="J30" s="8"/>
      <c r="K30" s="8"/>
    </row>
    <row r="31" spans="1:11">
      <c r="A31" s="8"/>
      <c r="B31" s="8"/>
      <c r="C31" s="8"/>
      <c r="D31" s="8"/>
      <c r="E31" s="8"/>
      <c r="F31" s="8"/>
      <c r="G31" s="8"/>
      <c r="H31" s="8"/>
      <c r="I31" s="8"/>
      <c r="J31" s="8"/>
      <c r="K31" s="8"/>
    </row>
    <row r="32" spans="1:11">
      <c r="A32" s="8"/>
      <c r="B32" s="8"/>
      <c r="C32" s="8"/>
      <c r="D32" s="8"/>
      <c r="E32" s="8"/>
      <c r="F32" s="8"/>
      <c r="G32" s="8"/>
      <c r="H32" s="8"/>
      <c r="I32" s="8"/>
      <c r="J32" s="8"/>
      <c r="K32" s="8"/>
    </row>
    <row r="33" spans="1:11">
      <c r="A33" s="1581"/>
      <c r="B33" s="1568"/>
      <c r="C33" s="1568"/>
      <c r="D33" s="1568"/>
      <c r="E33" s="8"/>
      <c r="F33" s="8"/>
      <c r="G33" s="8"/>
      <c r="H33" s="8"/>
      <c r="I33" s="8"/>
      <c r="J33" s="8"/>
      <c r="K33" s="8"/>
    </row>
    <row r="34" spans="1:11">
      <c r="A34" s="1581"/>
      <c r="B34" s="1009"/>
      <c r="C34" s="1009"/>
      <c r="D34" s="1009"/>
      <c r="E34" s="8"/>
      <c r="F34" s="8"/>
      <c r="G34" s="8"/>
      <c r="H34" s="8"/>
      <c r="I34" s="8"/>
      <c r="J34" s="8"/>
      <c r="K34" s="8"/>
    </row>
    <row r="35" spans="1:11">
      <c r="A35" s="8"/>
      <c r="B35" s="116"/>
      <c r="C35" s="116"/>
      <c r="D35" s="116"/>
      <c r="E35" s="8"/>
      <c r="F35" s="8"/>
      <c r="G35" s="8"/>
      <c r="H35" s="8"/>
      <c r="I35" s="8"/>
      <c r="J35" s="8"/>
      <c r="K35" s="8"/>
    </row>
    <row r="36" spans="1:11">
      <c r="A36" s="8"/>
      <c r="B36" s="116"/>
      <c r="C36" s="116"/>
      <c r="D36" s="116"/>
      <c r="E36" s="8"/>
      <c r="F36" s="8"/>
      <c r="G36" s="8"/>
      <c r="H36" s="8"/>
      <c r="I36" s="8"/>
      <c r="J36" s="8"/>
      <c r="K36" s="8"/>
    </row>
    <row r="37" spans="1:11">
      <c r="A37" s="8"/>
      <c r="B37" s="116"/>
      <c r="C37" s="116"/>
      <c r="D37" s="116"/>
      <c r="E37" s="8"/>
      <c r="F37" s="8"/>
      <c r="G37" s="8"/>
      <c r="H37" s="8"/>
      <c r="I37" s="8"/>
      <c r="J37" s="8"/>
      <c r="K37" s="8"/>
    </row>
    <row r="38" spans="1:11">
      <c r="A38" s="8"/>
      <c r="B38" s="116"/>
      <c r="C38" s="116"/>
      <c r="D38" s="116"/>
      <c r="E38" s="8"/>
      <c r="F38" s="8"/>
      <c r="G38" s="8"/>
      <c r="H38" s="8"/>
      <c r="I38" s="8"/>
      <c r="J38" s="8"/>
      <c r="K38" s="8"/>
    </row>
    <row r="39" spans="1:11">
      <c r="A39" s="8"/>
      <c r="B39" s="116"/>
      <c r="C39" s="116"/>
      <c r="D39" s="116"/>
      <c r="E39" s="8"/>
      <c r="F39" s="8"/>
      <c r="G39" s="8"/>
      <c r="H39" s="8"/>
      <c r="I39" s="8"/>
      <c r="J39" s="8"/>
      <c r="K39" s="8"/>
    </row>
    <row r="40" spans="1:11">
      <c r="A40" s="8"/>
      <c r="B40" s="116"/>
      <c r="C40" s="116"/>
      <c r="D40" s="116"/>
      <c r="E40" s="8"/>
      <c r="F40" s="8"/>
      <c r="G40" s="8"/>
      <c r="H40" s="8"/>
      <c r="I40" s="8"/>
      <c r="J40" s="8"/>
      <c r="K40" s="8"/>
    </row>
  </sheetData>
  <mergeCells count="9">
    <mergeCell ref="H5:J5"/>
    <mergeCell ref="B20:D20"/>
    <mergeCell ref="E20:G20"/>
    <mergeCell ref="H20:J20"/>
    <mergeCell ref="A33:A34"/>
    <mergeCell ref="B33:D33"/>
    <mergeCell ref="A5:A6"/>
    <mergeCell ref="B5:D5"/>
    <mergeCell ref="E5:G5"/>
  </mergeCells>
  <hyperlinks>
    <hyperlink ref="J1" location="Índice!A1" display="(Voltar ao índice)"/>
  </hyperlinks>
  <pageMargins left="0.511811024" right="0.511811024" top="0.78740157499999996" bottom="0.78740157499999996" header="0.31496062000000002" footer="0.3149606200000000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
  <sheetViews>
    <sheetView zoomScaleNormal="100" workbookViewId="0">
      <selection activeCell="H1" sqref="H1"/>
    </sheetView>
  </sheetViews>
  <sheetFormatPr defaultColWidth="9.140625" defaultRowHeight="11.25"/>
  <cols>
    <col min="1" max="1" width="13.42578125" style="2" customWidth="1"/>
    <col min="2" max="16384" width="9.140625" style="2"/>
  </cols>
  <sheetData>
    <row r="1" spans="1:16">
      <c r="A1" s="1" t="s">
        <v>1254</v>
      </c>
      <c r="H1" s="893" t="s">
        <v>226</v>
      </c>
    </row>
    <row r="2" spans="1:16">
      <c r="A2" s="2" t="s">
        <v>1200</v>
      </c>
    </row>
    <row r="3" spans="1:16">
      <c r="A3" s="2" t="s">
        <v>1201</v>
      </c>
    </row>
    <row r="5" spans="1:16" ht="17.25" customHeight="1">
      <c r="A5" s="1376" t="s">
        <v>921</v>
      </c>
      <c r="B5" s="1376" t="s">
        <v>1202</v>
      </c>
      <c r="C5" s="1376" t="s">
        <v>1203</v>
      </c>
      <c r="D5" s="1376"/>
      <c r="E5" s="1376"/>
      <c r="F5" s="1376"/>
      <c r="G5" s="1376"/>
      <c r="H5" s="1376"/>
    </row>
    <row r="6" spans="1:16" ht="15.75" customHeight="1">
      <c r="A6" s="1376"/>
      <c r="B6" s="1376"/>
      <c r="C6" s="4">
        <v>2015</v>
      </c>
      <c r="D6" s="4">
        <v>2016</v>
      </c>
      <c r="E6" s="4">
        <v>2017</v>
      </c>
      <c r="F6" s="4">
        <v>2018</v>
      </c>
      <c r="G6" s="4">
        <v>2019</v>
      </c>
      <c r="H6" s="4">
        <v>2020</v>
      </c>
    </row>
    <row r="8" spans="1:16">
      <c r="A8" s="1591" t="s">
        <v>13</v>
      </c>
      <c r="B8" s="32" t="s">
        <v>1204</v>
      </c>
      <c r="C8" s="1037">
        <v>6.2300000000000001E-2</v>
      </c>
      <c r="D8" s="1037">
        <v>0.1128</v>
      </c>
      <c r="E8" s="1037">
        <v>6.5799999999999997E-2</v>
      </c>
      <c r="F8" s="1037">
        <v>2.07E-2</v>
      </c>
      <c r="G8" s="1037">
        <v>3.4300000000000004E-2</v>
      </c>
      <c r="H8" s="1037">
        <v>4.4800000000000006E-2</v>
      </c>
      <c r="J8" s="549"/>
      <c r="K8" s="549"/>
      <c r="L8" s="549"/>
      <c r="M8" s="549"/>
      <c r="N8" s="549"/>
      <c r="O8" s="549"/>
      <c r="P8" s="549"/>
    </row>
    <row r="9" spans="1:16">
      <c r="A9" s="1592"/>
      <c r="B9" s="8" t="s">
        <v>1205</v>
      </c>
      <c r="C9" s="1038">
        <v>6.4100000000000004E-2</v>
      </c>
      <c r="D9" s="1038">
        <v>0.1067</v>
      </c>
      <c r="E9" s="1038">
        <v>6.2899999999999998E-2</v>
      </c>
      <c r="F9" s="1038">
        <v>2.9500000000000002E-2</v>
      </c>
      <c r="G9" s="1038">
        <v>3.7499999999999999E-2</v>
      </c>
      <c r="H9" s="1038">
        <v>4.3099999999999999E-2</v>
      </c>
      <c r="J9" s="549"/>
      <c r="K9" s="549"/>
      <c r="L9" s="549"/>
      <c r="M9" s="549"/>
      <c r="N9" s="549"/>
      <c r="O9" s="549"/>
    </row>
    <row r="10" spans="1:16">
      <c r="A10" s="1593"/>
      <c r="B10" s="1036" t="s">
        <v>1206</v>
      </c>
      <c r="C10" s="1039">
        <v>8.3108661136331002E-2</v>
      </c>
      <c r="D10" s="1039">
        <v>0.11418228151291544</v>
      </c>
      <c r="E10" s="1039">
        <v>5.6512853658117423E-2</v>
      </c>
      <c r="F10" s="1039">
        <v>1.9720410246686804E-2</v>
      </c>
      <c r="G10" s="1039">
        <v>3.4764623544593087E-2</v>
      </c>
      <c r="H10" s="1039">
        <v>2.5143702884728558E-2</v>
      </c>
      <c r="J10" s="549"/>
      <c r="K10" s="549"/>
      <c r="L10" s="549"/>
      <c r="M10" s="549"/>
      <c r="N10" s="549"/>
      <c r="O10" s="549"/>
    </row>
    <row r="11" spans="1:16">
      <c r="A11" s="540"/>
      <c r="C11" s="549"/>
      <c r="D11" s="549"/>
      <c r="E11" s="549"/>
      <c r="F11" s="549"/>
      <c r="G11" s="549"/>
      <c r="H11" s="549"/>
      <c r="J11" s="549"/>
      <c r="K11" s="549"/>
      <c r="L11" s="549"/>
      <c r="M11" s="549"/>
      <c r="N11" s="549"/>
      <c r="O11" s="549"/>
    </row>
    <row r="12" spans="1:16">
      <c r="A12" s="1591" t="s">
        <v>256</v>
      </c>
      <c r="B12" s="32" t="s">
        <v>1204</v>
      </c>
      <c r="C12" s="1037">
        <v>6.2300000000000001E-2</v>
      </c>
      <c r="D12" s="1037">
        <v>0.1128</v>
      </c>
      <c r="E12" s="1037">
        <v>6.5799999999999997E-2</v>
      </c>
      <c r="F12" s="1037">
        <v>2.07E-2</v>
      </c>
      <c r="G12" s="1037">
        <v>3.4300000000000004E-2</v>
      </c>
      <c r="H12" s="1037">
        <v>4.4800000000000006E-2</v>
      </c>
      <c r="J12" s="549"/>
      <c r="K12" s="549"/>
      <c r="L12" s="549"/>
      <c r="M12" s="549"/>
      <c r="N12" s="549"/>
      <c r="O12" s="549"/>
    </row>
    <row r="13" spans="1:16">
      <c r="A13" s="1592"/>
      <c r="B13" s="8" t="s">
        <v>1205</v>
      </c>
      <c r="C13" s="1038">
        <v>6.4100000000000004E-2</v>
      </c>
      <c r="D13" s="1038">
        <v>0.1067</v>
      </c>
      <c r="E13" s="1038">
        <v>6.2899999999999998E-2</v>
      </c>
      <c r="F13" s="1038">
        <v>2.9500000000000002E-2</v>
      </c>
      <c r="G13" s="1038">
        <v>3.7499999999999999E-2</v>
      </c>
      <c r="H13" s="1038">
        <v>4.3099999999999999E-2</v>
      </c>
      <c r="J13" s="549"/>
      <c r="K13" s="549"/>
      <c r="L13" s="549"/>
      <c r="M13" s="549"/>
      <c r="N13" s="549"/>
      <c r="O13" s="549"/>
    </row>
    <row r="14" spans="1:16">
      <c r="A14" s="1593"/>
      <c r="B14" s="1036" t="s">
        <v>1206</v>
      </c>
      <c r="C14" s="1039">
        <v>8.5617709928180977E-2</v>
      </c>
      <c r="D14" s="1039">
        <v>0.1105952856245478</v>
      </c>
      <c r="E14" s="1039">
        <v>5.3724509138736831E-2</v>
      </c>
      <c r="F14" s="1039">
        <v>7.2470264951940422E-3</v>
      </c>
      <c r="G14" s="1039">
        <v>3.571548299017735E-2</v>
      </c>
      <c r="H14" s="1039">
        <v>2.4036921497173402E-2</v>
      </c>
      <c r="J14" s="549"/>
      <c r="K14" s="549"/>
      <c r="L14" s="549"/>
      <c r="M14" s="549"/>
      <c r="N14" s="549"/>
      <c r="O14" s="549"/>
    </row>
    <row r="15" spans="1:16">
      <c r="A15" s="540"/>
      <c r="C15" s="549"/>
      <c r="D15" s="549"/>
      <c r="E15" s="549"/>
      <c r="F15" s="549"/>
      <c r="G15" s="549"/>
      <c r="H15" s="549"/>
      <c r="J15" s="549"/>
      <c r="K15" s="549"/>
      <c r="L15" s="549"/>
      <c r="M15" s="549"/>
      <c r="N15" s="549"/>
      <c r="O15" s="549"/>
    </row>
    <row r="16" spans="1:16">
      <c r="A16" s="1591" t="s">
        <v>257</v>
      </c>
      <c r="B16" s="32" t="s">
        <v>1204</v>
      </c>
      <c r="C16" s="1037">
        <v>6.2300000000000001E-2</v>
      </c>
      <c r="D16" s="1037">
        <v>0.1128</v>
      </c>
      <c r="E16" s="1037">
        <v>6.5799999999999997E-2</v>
      </c>
      <c r="F16" s="1037">
        <v>2.07E-2</v>
      </c>
      <c r="G16" s="1037">
        <v>3.4300000000000004E-2</v>
      </c>
      <c r="H16" s="1037">
        <v>4.4800000000000006E-2</v>
      </c>
      <c r="J16" s="549"/>
      <c r="K16" s="549"/>
      <c r="L16" s="549"/>
      <c r="M16" s="549"/>
      <c r="N16" s="549"/>
      <c r="O16" s="549"/>
    </row>
    <row r="17" spans="1:15">
      <c r="A17" s="1592"/>
      <c r="B17" s="8" t="s">
        <v>1205</v>
      </c>
      <c r="C17" s="1038">
        <v>6.4100000000000004E-2</v>
      </c>
      <c r="D17" s="1038">
        <v>0.1067</v>
      </c>
      <c r="E17" s="1038">
        <v>6.2899999999999998E-2</v>
      </c>
      <c r="F17" s="1038">
        <v>2.9500000000000002E-2</v>
      </c>
      <c r="G17" s="1038">
        <v>3.7499999999999999E-2</v>
      </c>
      <c r="H17" s="1038">
        <v>4.3099999999999999E-2</v>
      </c>
      <c r="J17" s="549"/>
      <c r="K17" s="549"/>
      <c r="L17" s="549"/>
      <c r="M17" s="549"/>
      <c r="N17" s="549"/>
      <c r="O17" s="549"/>
    </row>
    <row r="18" spans="1:15">
      <c r="A18" s="1593"/>
      <c r="B18" s="1036" t="s">
        <v>1206</v>
      </c>
      <c r="C18" s="1039">
        <v>8.3622740888474656E-2</v>
      </c>
      <c r="D18" s="1039">
        <v>0.11698910977277999</v>
      </c>
      <c r="E18" s="1039">
        <v>6.3208580520043522E-2</v>
      </c>
      <c r="F18" s="1039">
        <v>2.0775535339403906E-2</v>
      </c>
      <c r="G18" s="1039">
        <v>3.5134306018808736E-2</v>
      </c>
      <c r="H18" s="1039">
        <v>2.0518725460585863E-2</v>
      </c>
      <c r="J18" s="549"/>
      <c r="K18" s="549"/>
      <c r="L18" s="549"/>
      <c r="M18" s="549"/>
      <c r="N18" s="549"/>
      <c r="O18" s="549"/>
    </row>
    <row r="19" spans="1:15">
      <c r="A19" s="540"/>
      <c r="C19" s="549"/>
      <c r="D19" s="549"/>
      <c r="E19" s="549"/>
      <c r="F19" s="549"/>
      <c r="G19" s="549"/>
      <c r="H19" s="549"/>
      <c r="J19" s="549"/>
      <c r="K19" s="549"/>
      <c r="L19" s="549"/>
      <c r="M19" s="549"/>
      <c r="N19" s="549"/>
      <c r="O19" s="549"/>
    </row>
    <row r="20" spans="1:15">
      <c r="A20" s="1591" t="s">
        <v>260</v>
      </c>
      <c r="B20" s="32" t="s">
        <v>1204</v>
      </c>
      <c r="C20" s="1037">
        <v>6.2300000000000001E-2</v>
      </c>
      <c r="D20" s="1037">
        <v>0.1128</v>
      </c>
      <c r="E20" s="1037">
        <v>6.5799999999999997E-2</v>
      </c>
      <c r="F20" s="1037">
        <v>2.07E-2</v>
      </c>
      <c r="G20" s="1037">
        <v>3.4300000000000004E-2</v>
      </c>
      <c r="H20" s="1037">
        <v>4.4800000000000006E-2</v>
      </c>
      <c r="J20" s="549"/>
      <c r="K20" s="549"/>
      <c r="L20" s="549"/>
      <c r="M20" s="549"/>
      <c r="N20" s="549"/>
      <c r="O20" s="549"/>
    </row>
    <row r="21" spans="1:15">
      <c r="A21" s="1592"/>
      <c r="B21" s="8" t="s">
        <v>1205</v>
      </c>
      <c r="C21" s="1038">
        <v>6.4100000000000004E-2</v>
      </c>
      <c r="D21" s="1038">
        <v>0.1067</v>
      </c>
      <c r="E21" s="1038">
        <v>6.2899999999999998E-2</v>
      </c>
      <c r="F21" s="1038">
        <v>2.9500000000000002E-2</v>
      </c>
      <c r="G21" s="1038">
        <v>3.7499999999999999E-2</v>
      </c>
      <c r="H21" s="1038">
        <v>4.3099999999999999E-2</v>
      </c>
      <c r="J21" s="549"/>
      <c r="K21" s="549"/>
      <c r="L21" s="549"/>
      <c r="M21" s="549"/>
      <c r="N21" s="549"/>
      <c r="O21" s="549"/>
    </row>
    <row r="22" spans="1:15">
      <c r="A22" s="1593"/>
      <c r="B22" s="1036" t="s">
        <v>1206</v>
      </c>
      <c r="C22" s="1039">
        <v>8.0120222036871969E-2</v>
      </c>
      <c r="D22" s="1039">
        <v>0.11467539349269185</v>
      </c>
      <c r="E22" s="1039">
        <v>5.5516670528626522E-2</v>
      </c>
      <c r="F22" s="1039">
        <v>2.2369430557221515E-2</v>
      </c>
      <c r="G22" s="1039">
        <v>2.4941503573982171E-2</v>
      </c>
      <c r="H22" s="1039">
        <v>2.9065712175272873E-2</v>
      </c>
      <c r="J22" s="549"/>
      <c r="K22" s="549"/>
      <c r="L22" s="549"/>
      <c r="M22" s="549"/>
      <c r="N22" s="549"/>
      <c r="O22" s="549"/>
    </row>
    <row r="23" spans="1:15">
      <c r="A23" s="540"/>
      <c r="C23" s="549"/>
      <c r="D23" s="549"/>
      <c r="E23" s="549"/>
      <c r="F23" s="549"/>
      <c r="G23" s="549"/>
      <c r="H23" s="549"/>
      <c r="J23" s="549"/>
      <c r="K23" s="549"/>
      <c r="L23" s="549"/>
      <c r="M23" s="549"/>
      <c r="N23" s="549"/>
      <c r="O23" s="549"/>
    </row>
    <row r="24" spans="1:15">
      <c r="A24" s="1591" t="s">
        <v>259</v>
      </c>
      <c r="B24" s="32" t="s">
        <v>1204</v>
      </c>
      <c r="C24" s="1037">
        <v>6.2300000000000001E-2</v>
      </c>
      <c r="D24" s="1037">
        <v>0.1128</v>
      </c>
      <c r="E24" s="1037">
        <v>6.5799999999999997E-2</v>
      </c>
      <c r="F24" s="1037">
        <v>2.07E-2</v>
      </c>
      <c r="G24" s="1037">
        <v>3.4300000000000004E-2</v>
      </c>
      <c r="H24" s="1037">
        <v>4.4800000000000006E-2</v>
      </c>
      <c r="J24" s="549"/>
      <c r="K24" s="549"/>
      <c r="L24" s="549"/>
      <c r="M24" s="549"/>
      <c r="N24" s="549"/>
      <c r="O24" s="549"/>
    </row>
    <row r="25" spans="1:15">
      <c r="A25" s="1592"/>
      <c r="B25" s="8" t="s">
        <v>1205</v>
      </c>
      <c r="C25" s="1038">
        <v>6.4100000000000004E-2</v>
      </c>
      <c r="D25" s="1038">
        <v>0.1067</v>
      </c>
      <c r="E25" s="1038">
        <v>6.2899999999999998E-2</v>
      </c>
      <c r="F25" s="1038">
        <v>2.9500000000000002E-2</v>
      </c>
      <c r="G25" s="1038">
        <v>3.7499999999999999E-2</v>
      </c>
      <c r="H25" s="1038">
        <v>4.3099999999999999E-2</v>
      </c>
      <c r="J25" s="549"/>
      <c r="K25" s="549"/>
      <c r="L25" s="549"/>
      <c r="M25" s="549"/>
      <c r="N25" s="549"/>
      <c r="O25" s="549"/>
    </row>
    <row r="26" spans="1:15">
      <c r="A26" s="1593"/>
      <c r="B26" s="1036" t="s">
        <v>1206</v>
      </c>
      <c r="C26" s="1039">
        <v>8.7817582294752228E-2</v>
      </c>
      <c r="D26" s="1039">
        <v>0.11288141584190982</v>
      </c>
      <c r="E26" s="1039">
        <v>5.6226998339910184E-2</v>
      </c>
      <c r="F26" s="1039">
        <v>2.7734944561580432E-2</v>
      </c>
      <c r="G26" s="1039">
        <v>3.6334098834736706E-2</v>
      </c>
      <c r="H26" s="1039">
        <v>2.6524558895223427E-2</v>
      </c>
      <c r="J26" s="549"/>
      <c r="K26" s="549"/>
      <c r="L26" s="549"/>
      <c r="M26" s="549"/>
      <c r="N26" s="549"/>
      <c r="O26" s="549"/>
    </row>
    <row r="27" spans="1:15">
      <c r="A27" s="540"/>
      <c r="C27" s="549"/>
      <c r="D27" s="549"/>
      <c r="E27" s="549"/>
      <c r="F27" s="549"/>
      <c r="G27" s="549"/>
      <c r="H27" s="549"/>
      <c r="J27" s="549"/>
      <c r="K27" s="549"/>
      <c r="L27" s="549"/>
      <c r="M27" s="549"/>
      <c r="N27" s="549"/>
      <c r="O27" s="549"/>
    </row>
    <row r="28" spans="1:15">
      <c r="A28" s="1591" t="s">
        <v>258</v>
      </c>
      <c r="B28" s="32" t="s">
        <v>1204</v>
      </c>
      <c r="C28" s="1037">
        <v>6.2300000000000001E-2</v>
      </c>
      <c r="D28" s="1037">
        <v>0.1128</v>
      </c>
      <c r="E28" s="1037">
        <v>6.5799999999999997E-2</v>
      </c>
      <c r="F28" s="1037">
        <v>2.07E-2</v>
      </c>
      <c r="G28" s="1037">
        <v>3.4300000000000004E-2</v>
      </c>
      <c r="H28" s="1037">
        <v>4.4800000000000006E-2</v>
      </c>
      <c r="J28" s="549"/>
      <c r="K28" s="549"/>
      <c r="L28" s="549"/>
      <c r="M28" s="549"/>
      <c r="N28" s="549"/>
      <c r="O28" s="549"/>
    </row>
    <row r="29" spans="1:15">
      <c r="A29" s="1592"/>
      <c r="B29" s="8" t="s">
        <v>1205</v>
      </c>
      <c r="C29" s="1038">
        <v>6.4100000000000004E-2</v>
      </c>
      <c r="D29" s="1038">
        <v>0.1067</v>
      </c>
      <c r="E29" s="1038">
        <v>6.2899999999999998E-2</v>
      </c>
      <c r="F29" s="1038">
        <v>2.9500000000000002E-2</v>
      </c>
      <c r="G29" s="1038">
        <v>3.7499999999999999E-2</v>
      </c>
      <c r="H29" s="1038">
        <v>4.3099999999999999E-2</v>
      </c>
      <c r="J29" s="549"/>
      <c r="K29" s="549"/>
      <c r="L29" s="549"/>
      <c r="M29" s="549"/>
      <c r="N29" s="549"/>
      <c r="O29" s="549"/>
    </row>
    <row r="30" spans="1:15">
      <c r="A30" s="1593"/>
      <c r="B30" s="1036" t="s">
        <v>1206</v>
      </c>
      <c r="C30" s="1039">
        <v>7.6095268705183461E-2</v>
      </c>
      <c r="D30" s="1039">
        <v>0.1156455018281064</v>
      </c>
      <c r="E30" s="1039">
        <v>5.0105424856633496E-2</v>
      </c>
      <c r="F30" s="1039">
        <v>2.6577302041648876E-2</v>
      </c>
      <c r="G30" s="1039">
        <v>3.8727666337827316E-2</v>
      </c>
      <c r="H30" s="1039">
        <v>3.0477308552245397E-2</v>
      </c>
      <c r="J30" s="549"/>
      <c r="K30" s="549"/>
      <c r="L30" s="549"/>
      <c r="M30" s="549"/>
      <c r="N30" s="549"/>
      <c r="O30" s="549"/>
    </row>
    <row r="32" spans="1:15">
      <c r="A32" s="1576" t="s">
        <v>1207</v>
      </c>
      <c r="B32" s="1576"/>
      <c r="C32" s="1576"/>
      <c r="D32" s="1576"/>
      <c r="E32" s="1576"/>
      <c r="F32" s="1576"/>
      <c r="G32" s="1576"/>
      <c r="H32" s="1576"/>
    </row>
    <row r="33" spans="1:8">
      <c r="A33" s="1576"/>
      <c r="B33" s="1576"/>
      <c r="C33" s="1576"/>
      <c r="D33" s="1576"/>
      <c r="E33" s="1576"/>
      <c r="F33" s="1576"/>
      <c r="G33" s="1576"/>
      <c r="H33" s="1576"/>
    </row>
  </sheetData>
  <mergeCells count="10">
    <mergeCell ref="A20:A22"/>
    <mergeCell ref="A24:A26"/>
    <mergeCell ref="A28:A30"/>
    <mergeCell ref="A32:H33"/>
    <mergeCell ref="A5:A6"/>
    <mergeCell ref="B5:B6"/>
    <mergeCell ref="C5:H5"/>
    <mergeCell ref="A8:A10"/>
    <mergeCell ref="A12:A14"/>
    <mergeCell ref="A16:A18"/>
  </mergeCells>
  <hyperlinks>
    <hyperlink ref="H1" location="Índice!A1" display="(Voltar ao índice)"/>
  </hyperlinks>
  <pageMargins left="0.511811024" right="0.511811024" top="0.78740157499999996" bottom="0.78740157499999996" header="0.31496062000000002" footer="0.3149606200000000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workbookViewId="0">
      <selection activeCell="G1" sqref="G1"/>
    </sheetView>
  </sheetViews>
  <sheetFormatPr defaultColWidth="9.140625" defaultRowHeight="11.25"/>
  <cols>
    <col min="1" max="1" width="91.85546875" style="2" bestFit="1" customWidth="1"/>
    <col min="2" max="2" width="10.5703125" style="2" bestFit="1" customWidth="1"/>
    <col min="3" max="6" width="11.7109375" style="2" bestFit="1" customWidth="1"/>
    <col min="7" max="7" width="10.5703125" style="2" bestFit="1" customWidth="1"/>
    <col min="8" max="16384" width="9.140625" style="2"/>
  </cols>
  <sheetData>
    <row r="1" spans="1:7">
      <c r="A1" s="1" t="s">
        <v>1255</v>
      </c>
      <c r="G1" s="893" t="s">
        <v>226</v>
      </c>
    </row>
    <row r="2" spans="1:7">
      <c r="A2" s="2" t="s">
        <v>1208</v>
      </c>
    </row>
    <row r="3" spans="1:7">
      <c r="A3" s="2" t="s">
        <v>1209</v>
      </c>
      <c r="G3" s="1031" t="s">
        <v>1183</v>
      </c>
    </row>
    <row r="4" spans="1:7">
      <c r="A4" s="1594" t="s">
        <v>1210</v>
      </c>
      <c r="B4" s="1596" t="s">
        <v>1211</v>
      </c>
      <c r="C4" s="1596"/>
      <c r="D4" s="1596"/>
      <c r="E4" s="1596"/>
      <c r="F4" s="1596"/>
      <c r="G4" s="1596"/>
    </row>
    <row r="5" spans="1:7">
      <c r="A5" s="1595"/>
      <c r="B5" s="5">
        <v>2015</v>
      </c>
      <c r="C5" s="5">
        <v>2016</v>
      </c>
      <c r="D5" s="5">
        <v>2017</v>
      </c>
      <c r="E5" s="5">
        <v>2018</v>
      </c>
      <c r="F5" s="5">
        <v>2019</v>
      </c>
      <c r="G5" s="5" t="s">
        <v>1212</v>
      </c>
    </row>
    <row r="6" spans="1:7">
      <c r="A6" s="1"/>
      <c r="B6" s="1"/>
      <c r="C6" s="1"/>
      <c r="D6" s="1"/>
      <c r="E6" s="1"/>
      <c r="F6" s="1"/>
      <c r="G6" s="1"/>
    </row>
    <row r="7" spans="1:7">
      <c r="A7" s="115" t="s">
        <v>1213</v>
      </c>
      <c r="B7" s="1006">
        <v>63196494.200000003</v>
      </c>
      <c r="C7" s="1006">
        <v>125623204.35000004</v>
      </c>
      <c r="D7" s="1006">
        <v>111198926.3</v>
      </c>
      <c r="E7" s="1006">
        <v>104614138.92</v>
      </c>
      <c r="F7" s="1006">
        <v>100931807.61</v>
      </c>
      <c r="G7" s="1006">
        <v>29994991.399999999</v>
      </c>
    </row>
    <row r="8" spans="1:7">
      <c r="B8" s="888"/>
      <c r="C8" s="888"/>
      <c r="D8" s="888"/>
      <c r="E8" s="888"/>
      <c r="F8" s="888"/>
      <c r="G8" s="888"/>
    </row>
    <row r="9" spans="1:7">
      <c r="A9" s="984" t="s">
        <v>1214</v>
      </c>
      <c r="B9" s="985">
        <v>56498526.520000003</v>
      </c>
      <c r="C9" s="985">
        <v>109017713.12000003</v>
      </c>
      <c r="D9" s="985">
        <v>97545905.280000001</v>
      </c>
      <c r="E9" s="985">
        <v>97420667.939999998</v>
      </c>
      <c r="F9" s="985">
        <v>96701863.260000005</v>
      </c>
      <c r="G9" s="985">
        <v>28940230.399999999</v>
      </c>
    </row>
    <row r="10" spans="1:7">
      <c r="A10" s="32" t="s">
        <v>1215</v>
      </c>
      <c r="B10" s="982">
        <v>247640.47999999998</v>
      </c>
      <c r="C10" s="982">
        <v>430293.07999999996</v>
      </c>
      <c r="D10" s="982">
        <v>386223.81</v>
      </c>
      <c r="E10" s="982">
        <v>433296.37</v>
      </c>
      <c r="F10" s="982">
        <v>465713.5</v>
      </c>
      <c r="G10" s="982">
        <v>150337.25</v>
      </c>
    </row>
    <row r="11" spans="1:7">
      <c r="A11" s="8" t="s">
        <v>1216</v>
      </c>
      <c r="B11" s="1017">
        <v>1102094.5</v>
      </c>
      <c r="C11" s="1017">
        <v>1796003.5800000003</v>
      </c>
      <c r="D11" s="1017">
        <v>1576067.0399999998</v>
      </c>
      <c r="E11" s="1017">
        <v>1455541.6600000001</v>
      </c>
      <c r="F11" s="1017">
        <v>1386561.3900000001</v>
      </c>
      <c r="G11" s="1017">
        <v>278963.7</v>
      </c>
    </row>
    <row r="12" spans="1:7">
      <c r="A12" s="8" t="s">
        <v>1217</v>
      </c>
      <c r="B12" s="1017">
        <v>4895646.25</v>
      </c>
      <c r="C12" s="1017">
        <v>8172292.1600000001</v>
      </c>
      <c r="D12" s="1017">
        <v>8498386.7799999993</v>
      </c>
      <c r="E12" s="1017">
        <v>8453141.8000000007</v>
      </c>
      <c r="F12" s="1017">
        <v>8605256.0800000001</v>
      </c>
      <c r="G12" s="1017">
        <v>2988333.58</v>
      </c>
    </row>
    <row r="13" spans="1:7">
      <c r="A13" s="8" t="s">
        <v>1218</v>
      </c>
      <c r="B13" s="1017">
        <v>4803856.4600000009</v>
      </c>
      <c r="C13" s="1017">
        <v>8597440.9900000002</v>
      </c>
      <c r="D13" s="1017">
        <v>8310262.3900000006</v>
      </c>
      <c r="E13" s="1017">
        <v>8487832.5600000024</v>
      </c>
      <c r="F13" s="1017">
        <v>8584539.5199999996</v>
      </c>
      <c r="G13" s="1017">
        <v>3780008.26</v>
      </c>
    </row>
    <row r="14" spans="1:7">
      <c r="A14" s="8" t="s">
        <v>1219</v>
      </c>
      <c r="B14" s="1017">
        <v>1809317.7000000002</v>
      </c>
      <c r="C14" s="1017">
        <v>3259680.25</v>
      </c>
      <c r="D14" s="1017">
        <v>3246137.3100000005</v>
      </c>
      <c r="E14" s="1017">
        <v>3336257.6999999997</v>
      </c>
      <c r="F14" s="1017">
        <v>3290735.94</v>
      </c>
      <c r="G14" s="1017">
        <v>1200931.25</v>
      </c>
    </row>
    <row r="15" spans="1:7">
      <c r="A15" s="8" t="s">
        <v>1220</v>
      </c>
      <c r="B15" s="1017">
        <v>1096184.4099999999</v>
      </c>
      <c r="C15" s="1017">
        <v>2020324.33</v>
      </c>
      <c r="D15" s="1017">
        <v>1898900.89</v>
      </c>
      <c r="E15" s="1017">
        <v>1933283.95</v>
      </c>
      <c r="F15" s="1017">
        <v>2025874.3499999999</v>
      </c>
      <c r="G15" s="1017">
        <v>893708.30999999994</v>
      </c>
    </row>
    <row r="16" spans="1:7">
      <c r="A16" s="8" t="s">
        <v>1221</v>
      </c>
      <c r="B16" s="1017">
        <v>527049.36999999988</v>
      </c>
      <c r="C16" s="1017">
        <v>933127.62000000011</v>
      </c>
      <c r="D16" s="1017">
        <v>920477.59</v>
      </c>
      <c r="E16" s="1017">
        <v>963201.75</v>
      </c>
      <c r="F16" s="1017">
        <v>972334.75</v>
      </c>
      <c r="G16" s="1017">
        <v>385091</v>
      </c>
    </row>
    <row r="17" spans="1:7">
      <c r="A17" s="8" t="s">
        <v>1222</v>
      </c>
      <c r="B17" s="1017">
        <v>3197721.7199999997</v>
      </c>
      <c r="C17" s="1017">
        <v>5078519.370000001</v>
      </c>
      <c r="D17" s="1017">
        <v>4683526.09</v>
      </c>
      <c r="E17" s="1017">
        <v>4518277.2499999991</v>
      </c>
      <c r="F17" s="1017">
        <v>4262857.2</v>
      </c>
      <c r="G17" s="1017">
        <v>1637238.96</v>
      </c>
    </row>
    <row r="18" spans="1:7">
      <c r="A18" s="8" t="s">
        <v>1223</v>
      </c>
      <c r="B18" s="1017">
        <v>32641.920000000002</v>
      </c>
      <c r="C18" s="1017">
        <v>64645.119999999995</v>
      </c>
      <c r="D18" s="1017">
        <v>78333.759999999995</v>
      </c>
      <c r="E18" s="1017">
        <v>85839.26</v>
      </c>
      <c r="F18" s="1017">
        <v>118088.25</v>
      </c>
      <c r="G18" s="1017">
        <v>18495.75</v>
      </c>
    </row>
    <row r="19" spans="1:7">
      <c r="A19" s="8" t="s">
        <v>1224</v>
      </c>
      <c r="B19" s="1017">
        <v>526839.1100000001</v>
      </c>
      <c r="C19" s="1017">
        <v>823709.1</v>
      </c>
      <c r="D19" s="1017">
        <v>853752.93999999983</v>
      </c>
      <c r="E19" s="1017">
        <v>802448.91</v>
      </c>
      <c r="F19" s="1017">
        <v>777530.3</v>
      </c>
      <c r="G19" s="1017">
        <v>281250</v>
      </c>
    </row>
    <row r="20" spans="1:7">
      <c r="A20" s="8" t="s">
        <v>1225</v>
      </c>
      <c r="B20" s="1017">
        <v>24456.75</v>
      </c>
      <c r="C20" s="1017">
        <v>18652.14</v>
      </c>
      <c r="D20" s="1017">
        <v>20297.12</v>
      </c>
      <c r="E20" s="1017">
        <v>24251.58</v>
      </c>
      <c r="F20" s="1017">
        <v>27390.819999999996</v>
      </c>
      <c r="G20" s="1017">
        <v>5389.24</v>
      </c>
    </row>
    <row r="21" spans="1:7">
      <c r="A21" s="8" t="s">
        <v>1226</v>
      </c>
      <c r="B21" s="1017">
        <v>2878709.5799999996</v>
      </c>
      <c r="C21" s="1017">
        <v>4015980.7299999995</v>
      </c>
      <c r="D21" s="1017">
        <v>2008841.7600000002</v>
      </c>
      <c r="E21" s="1017">
        <v>4495479.5</v>
      </c>
      <c r="F21" s="1017">
        <v>5571672.3600000013</v>
      </c>
      <c r="G21" s="1017">
        <v>1618959.2999999998</v>
      </c>
    </row>
    <row r="22" spans="1:7">
      <c r="A22" s="33" t="s">
        <v>1227</v>
      </c>
      <c r="B22" s="1018">
        <v>35356368.270000003</v>
      </c>
      <c r="C22" s="1018">
        <v>73807044.650000021</v>
      </c>
      <c r="D22" s="1018">
        <v>65064697.799999997</v>
      </c>
      <c r="E22" s="1018">
        <v>62431815.649999999</v>
      </c>
      <c r="F22" s="1018">
        <v>60613308.799999997</v>
      </c>
      <c r="G22" s="1018">
        <v>15701523.800000001</v>
      </c>
    </row>
    <row r="23" spans="1:7">
      <c r="B23" s="888"/>
      <c r="C23" s="888"/>
      <c r="D23" s="888"/>
      <c r="E23" s="888"/>
      <c r="F23" s="888"/>
      <c r="G23" s="888"/>
    </row>
    <row r="24" spans="1:7">
      <c r="A24" s="984" t="s">
        <v>1228</v>
      </c>
      <c r="B24" s="985">
        <v>6697967.6799999997</v>
      </c>
      <c r="C24" s="985">
        <v>16605491.23</v>
      </c>
      <c r="D24" s="985">
        <v>13653021.02</v>
      </c>
      <c r="E24" s="985">
        <v>7193470.9799999995</v>
      </c>
      <c r="F24" s="985">
        <v>4229944.3499999996</v>
      </c>
      <c r="G24" s="985">
        <v>1054761</v>
      </c>
    </row>
    <row r="25" spans="1:7">
      <c r="A25" s="984" t="s">
        <v>1229</v>
      </c>
      <c r="B25" s="985">
        <v>6697967.6799999997</v>
      </c>
      <c r="C25" s="985">
        <v>16605491.23</v>
      </c>
      <c r="D25" s="985">
        <v>13653021.02</v>
      </c>
      <c r="E25" s="985">
        <v>7193470.9799999995</v>
      </c>
      <c r="F25" s="985">
        <v>4229944.3499999996</v>
      </c>
      <c r="G25" s="985">
        <v>1054761</v>
      </c>
    </row>
    <row r="26" spans="1:7">
      <c r="A26" s="8"/>
      <c r="B26" s="1017"/>
      <c r="C26" s="1017"/>
      <c r="D26" s="1017"/>
      <c r="E26" s="1017"/>
      <c r="F26" s="1017"/>
      <c r="G26" s="1017"/>
    </row>
    <row r="27" spans="1:7">
      <c r="A27" s="2" t="s">
        <v>1230</v>
      </c>
    </row>
    <row r="28" spans="1:7">
      <c r="A28" s="2" t="s">
        <v>1231</v>
      </c>
    </row>
  </sheetData>
  <mergeCells count="2">
    <mergeCell ref="A4:A5"/>
    <mergeCell ref="B4:G4"/>
  </mergeCells>
  <hyperlinks>
    <hyperlink ref="G1" location="Índice!A1" display="(Voltar ao índice)"/>
  </hyperlink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workbookViewId="0">
      <selection activeCell="M15" sqref="M15"/>
    </sheetView>
  </sheetViews>
  <sheetFormatPr defaultColWidth="9.140625" defaultRowHeight="15"/>
  <cols>
    <col min="1" max="1" width="15.5703125" style="79" customWidth="1"/>
    <col min="2" max="7" width="9.28515625" style="79" customWidth="1"/>
    <col min="8" max="16384" width="9.140625" style="79"/>
  </cols>
  <sheetData>
    <row r="1" spans="1:10" ht="11.25" customHeight="1">
      <c r="A1" s="77" t="s">
        <v>147</v>
      </c>
      <c r="B1" s="78"/>
      <c r="C1" s="78"/>
      <c r="D1" s="78"/>
      <c r="E1" s="78"/>
      <c r="F1" s="78"/>
      <c r="G1" s="78"/>
      <c r="H1" s="78"/>
      <c r="J1" s="155" t="s">
        <v>226</v>
      </c>
    </row>
    <row r="2" spans="1:10" ht="11.25" customHeight="1">
      <c r="A2" s="40" t="s">
        <v>134</v>
      </c>
      <c r="B2" s="78"/>
      <c r="C2" s="78"/>
      <c r="D2" s="78"/>
      <c r="E2" s="78"/>
      <c r="F2" s="78"/>
      <c r="G2" s="78"/>
      <c r="H2" s="78"/>
    </row>
    <row r="3" spans="1:10" ht="11.25" customHeight="1">
      <c r="A3" s="40" t="s">
        <v>1</v>
      </c>
      <c r="B3" s="78"/>
      <c r="C3" s="78"/>
      <c r="D3" s="78"/>
      <c r="E3" s="78"/>
      <c r="F3" s="78"/>
      <c r="G3" s="78"/>
      <c r="H3" s="78"/>
    </row>
    <row r="4" spans="1:10" ht="11.25" customHeight="1">
      <c r="A4" s="40"/>
      <c r="B4" s="78"/>
      <c r="C4" s="78"/>
      <c r="D4" s="78"/>
      <c r="E4" s="78"/>
      <c r="F4" s="78"/>
      <c r="G4" s="78"/>
      <c r="H4" s="78"/>
    </row>
    <row r="5" spans="1:10" ht="27.75" customHeight="1">
      <c r="A5" s="1385" t="s">
        <v>2</v>
      </c>
      <c r="B5" s="1392" t="s">
        <v>135</v>
      </c>
      <c r="C5" s="1393"/>
      <c r="D5" s="1394"/>
      <c r="E5" s="1392" t="s">
        <v>136</v>
      </c>
      <c r="F5" s="1393"/>
      <c r="G5" s="1394"/>
      <c r="H5" s="1392" t="s">
        <v>137</v>
      </c>
      <c r="I5" s="1393"/>
      <c r="J5" s="1394"/>
    </row>
    <row r="6" spans="1:10" ht="16.5" customHeight="1">
      <c r="A6" s="1385"/>
      <c r="B6" s="1385" t="s">
        <v>10</v>
      </c>
      <c r="C6" s="1385"/>
      <c r="D6" s="1385"/>
      <c r="E6" s="1385" t="s">
        <v>10</v>
      </c>
      <c r="F6" s="1385"/>
      <c r="G6" s="1385"/>
      <c r="H6" s="1385" t="s">
        <v>10</v>
      </c>
      <c r="I6" s="1385"/>
      <c r="J6" s="1385"/>
    </row>
    <row r="7" spans="1:10" ht="15" customHeight="1">
      <c r="A7" s="1385"/>
      <c r="B7" s="1385" t="s">
        <v>12</v>
      </c>
      <c r="C7" s="1385"/>
      <c r="D7" s="1385"/>
      <c r="E7" s="1385" t="s">
        <v>12</v>
      </c>
      <c r="F7" s="1385"/>
      <c r="G7" s="1385"/>
      <c r="H7" s="1385" t="s">
        <v>12</v>
      </c>
      <c r="I7" s="1385"/>
      <c r="J7" s="1385"/>
    </row>
    <row r="8" spans="1:10" ht="27" customHeight="1">
      <c r="A8" s="1385"/>
      <c r="B8" s="44">
        <v>2019</v>
      </c>
      <c r="C8" s="44">
        <v>2020</v>
      </c>
      <c r="D8" s="44" t="s">
        <v>11</v>
      </c>
      <c r="E8" s="44">
        <v>2019</v>
      </c>
      <c r="F8" s="44">
        <v>2020</v>
      </c>
      <c r="G8" s="44" t="s">
        <v>11</v>
      </c>
      <c r="H8" s="44">
        <v>2019</v>
      </c>
      <c r="I8" s="44">
        <v>2020</v>
      </c>
      <c r="J8" s="44" t="s">
        <v>11</v>
      </c>
    </row>
    <row r="9" spans="1:10" ht="11.25" customHeight="1">
      <c r="A9" s="78"/>
      <c r="B9" s="78"/>
      <c r="C9" s="78"/>
      <c r="D9" s="78"/>
      <c r="E9" s="78"/>
      <c r="F9" s="78"/>
      <c r="G9" s="78"/>
      <c r="H9" s="78"/>
    </row>
    <row r="10" spans="1:10" ht="11.25" customHeight="1">
      <c r="A10" s="80" t="s">
        <v>13</v>
      </c>
      <c r="B10" s="81">
        <v>9811</v>
      </c>
      <c r="C10" s="81">
        <v>7614</v>
      </c>
      <c r="D10" s="82">
        <v>-22.393232086433589</v>
      </c>
      <c r="E10" s="81">
        <v>19213</v>
      </c>
      <c r="F10" s="81">
        <v>14959</v>
      </c>
      <c r="G10" s="82">
        <v>-22.141258522875141</v>
      </c>
      <c r="H10" s="81">
        <v>29024</v>
      </c>
      <c r="I10" s="81">
        <v>22573</v>
      </c>
      <c r="J10" s="82">
        <v>-22.226433296582137</v>
      </c>
    </row>
    <row r="11" spans="1:10" ht="11.25" customHeight="1">
      <c r="A11" s="66"/>
      <c r="B11" s="84"/>
      <c r="C11" s="84"/>
      <c r="D11" s="68"/>
      <c r="E11" s="84"/>
      <c r="F11" s="84"/>
      <c r="G11" s="68"/>
      <c r="H11" s="84"/>
      <c r="I11" s="84"/>
      <c r="J11" s="68"/>
    </row>
    <row r="12" spans="1:10" ht="11.25" customHeight="1">
      <c r="A12" s="85" t="s">
        <v>54</v>
      </c>
      <c r="B12" s="92">
        <v>80</v>
      </c>
      <c r="C12" s="92">
        <v>52</v>
      </c>
      <c r="D12" s="86">
        <v>-35</v>
      </c>
      <c r="E12" s="92">
        <v>79</v>
      </c>
      <c r="F12" s="92">
        <v>49</v>
      </c>
      <c r="G12" s="86">
        <v>-37.974683544303801</v>
      </c>
      <c r="H12" s="93">
        <v>159</v>
      </c>
      <c r="I12" s="93">
        <v>101</v>
      </c>
      <c r="J12" s="86">
        <v>-36.477987421383652</v>
      </c>
    </row>
    <row r="13" spans="1:10" ht="11.25" customHeight="1">
      <c r="A13" s="66" t="s">
        <v>16</v>
      </c>
      <c r="B13" s="75" t="s">
        <v>24</v>
      </c>
      <c r="C13" s="75" t="s">
        <v>24</v>
      </c>
      <c r="D13" s="87" t="s">
        <v>24</v>
      </c>
      <c r="E13" s="75" t="s">
        <v>24</v>
      </c>
      <c r="F13" s="75" t="s">
        <v>24</v>
      </c>
      <c r="G13" s="87" t="s">
        <v>24</v>
      </c>
      <c r="H13" s="75" t="s">
        <v>24</v>
      </c>
      <c r="I13" s="75" t="s">
        <v>24</v>
      </c>
      <c r="J13" s="87" t="s">
        <v>24</v>
      </c>
    </row>
    <row r="14" spans="1:10" ht="11.25" customHeight="1">
      <c r="A14" s="66" t="s">
        <v>73</v>
      </c>
      <c r="B14" s="94">
        <v>81</v>
      </c>
      <c r="C14" s="94">
        <v>39</v>
      </c>
      <c r="D14" s="87">
        <v>-51.851851851851862</v>
      </c>
      <c r="E14" s="94">
        <v>134</v>
      </c>
      <c r="F14" s="94">
        <v>77</v>
      </c>
      <c r="G14" s="87">
        <v>-42.537313432835823</v>
      </c>
      <c r="H14" s="95">
        <v>215</v>
      </c>
      <c r="I14" s="95">
        <v>116</v>
      </c>
      <c r="J14" s="87">
        <v>-46.046511627906973</v>
      </c>
    </row>
    <row r="15" spans="1:10" ht="11.25" customHeight="1">
      <c r="A15" s="66" t="s">
        <v>18</v>
      </c>
      <c r="B15" s="94">
        <v>111</v>
      </c>
      <c r="C15" s="94">
        <v>81</v>
      </c>
      <c r="D15" s="87">
        <v>-27.027027027027028</v>
      </c>
      <c r="E15" s="94">
        <v>250</v>
      </c>
      <c r="F15" s="94">
        <v>183</v>
      </c>
      <c r="G15" s="87">
        <v>-26.8</v>
      </c>
      <c r="H15" s="96">
        <v>361</v>
      </c>
      <c r="I15" s="96">
        <v>264</v>
      </c>
      <c r="J15" s="87">
        <v>-26.869806094182824</v>
      </c>
    </row>
    <row r="16" spans="1:10" ht="11.25" customHeight="1">
      <c r="A16" s="66" t="s">
        <v>19</v>
      </c>
      <c r="B16" s="94">
        <v>482</v>
      </c>
      <c r="C16" s="94">
        <v>388</v>
      </c>
      <c r="D16" s="87">
        <v>-19.502074688796679</v>
      </c>
      <c r="E16" s="97">
        <v>1006</v>
      </c>
      <c r="F16" s="94">
        <v>807</v>
      </c>
      <c r="G16" s="87">
        <v>-19.781312127236582</v>
      </c>
      <c r="H16" s="98">
        <v>1488</v>
      </c>
      <c r="I16" s="98">
        <v>1195</v>
      </c>
      <c r="J16" s="87">
        <v>-19.690860215053764</v>
      </c>
    </row>
    <row r="17" spans="1:10" ht="11.25" customHeight="1">
      <c r="A17" s="66" t="s">
        <v>20</v>
      </c>
      <c r="B17" s="75">
        <v>221</v>
      </c>
      <c r="C17" s="75">
        <v>146</v>
      </c>
      <c r="D17" s="87">
        <v>-33.936651583710407</v>
      </c>
      <c r="E17" s="75">
        <v>598</v>
      </c>
      <c r="F17" s="75">
        <v>515</v>
      </c>
      <c r="G17" s="87">
        <v>-13.879598662207361</v>
      </c>
      <c r="H17" s="75">
        <v>819</v>
      </c>
      <c r="I17" s="75">
        <v>661</v>
      </c>
      <c r="J17" s="87">
        <v>-19.291819291819291</v>
      </c>
    </row>
    <row r="18" spans="1:10" ht="11.25" customHeight="1">
      <c r="A18" s="66" t="s">
        <v>21</v>
      </c>
      <c r="B18" s="75">
        <v>131</v>
      </c>
      <c r="C18" s="75">
        <v>102</v>
      </c>
      <c r="D18" s="87">
        <v>-22.137404580152676</v>
      </c>
      <c r="E18" s="75">
        <v>344</v>
      </c>
      <c r="F18" s="75">
        <v>275</v>
      </c>
      <c r="G18" s="87">
        <v>-20.058139534883722</v>
      </c>
      <c r="H18" s="75">
        <v>475</v>
      </c>
      <c r="I18" s="75">
        <v>377</v>
      </c>
      <c r="J18" s="87">
        <v>-20.631578947368425</v>
      </c>
    </row>
    <row r="19" spans="1:10" ht="11.25" customHeight="1">
      <c r="A19" s="66" t="s">
        <v>22</v>
      </c>
      <c r="B19" s="75">
        <v>178</v>
      </c>
      <c r="C19" s="75">
        <v>143</v>
      </c>
      <c r="D19" s="87">
        <v>-19.662921348314612</v>
      </c>
      <c r="E19" s="75">
        <v>421</v>
      </c>
      <c r="F19" s="75">
        <v>303</v>
      </c>
      <c r="G19" s="87">
        <v>-28.028503562945374</v>
      </c>
      <c r="H19" s="75">
        <v>599</v>
      </c>
      <c r="I19" s="75">
        <v>446</v>
      </c>
      <c r="J19" s="87">
        <v>-25.542570951585976</v>
      </c>
    </row>
    <row r="20" spans="1:10" ht="11.25" customHeight="1">
      <c r="A20" s="66" t="s">
        <v>57</v>
      </c>
      <c r="B20" s="75">
        <v>408</v>
      </c>
      <c r="C20" s="75">
        <v>281</v>
      </c>
      <c r="D20" s="87">
        <v>-31.127450980392158</v>
      </c>
      <c r="E20" s="75">
        <v>990</v>
      </c>
      <c r="F20" s="75">
        <v>678</v>
      </c>
      <c r="G20" s="87">
        <v>-31.515151515151519</v>
      </c>
      <c r="H20" s="75">
        <v>1398</v>
      </c>
      <c r="I20" s="75">
        <v>959</v>
      </c>
      <c r="J20" s="87">
        <v>-31.402002861230326</v>
      </c>
    </row>
    <row r="21" spans="1:10" ht="11.25" customHeight="1">
      <c r="A21" s="66" t="s">
        <v>25</v>
      </c>
      <c r="B21" s="75">
        <v>570</v>
      </c>
      <c r="C21" s="75">
        <v>418</v>
      </c>
      <c r="D21" s="87">
        <v>-26.666666666666671</v>
      </c>
      <c r="E21" s="75">
        <v>204</v>
      </c>
      <c r="F21" s="75">
        <v>208</v>
      </c>
      <c r="G21" s="87">
        <v>1.9607843137254832</v>
      </c>
      <c r="H21" s="75">
        <v>774</v>
      </c>
      <c r="I21" s="75">
        <v>626</v>
      </c>
      <c r="J21" s="87">
        <v>-19.121447028423777</v>
      </c>
    </row>
    <row r="22" spans="1:10" ht="11.25" customHeight="1">
      <c r="A22" s="66" t="s">
        <v>120</v>
      </c>
      <c r="B22" s="75">
        <v>189</v>
      </c>
      <c r="C22" s="75">
        <v>180</v>
      </c>
      <c r="D22" s="87">
        <v>-4.7619047619047672</v>
      </c>
      <c r="E22" s="75">
        <v>20</v>
      </c>
      <c r="F22" s="75">
        <v>26</v>
      </c>
      <c r="G22" s="87">
        <v>30.000000000000004</v>
      </c>
      <c r="H22" s="75">
        <v>209</v>
      </c>
      <c r="I22" s="75">
        <v>206</v>
      </c>
      <c r="J22" s="87">
        <v>-1.4354066985645897</v>
      </c>
    </row>
    <row r="23" spans="1:10" ht="11.25" customHeight="1">
      <c r="A23" s="66" t="s">
        <v>77</v>
      </c>
      <c r="B23" s="75">
        <v>928</v>
      </c>
      <c r="C23" s="75">
        <v>692</v>
      </c>
      <c r="D23" s="87">
        <v>-25.431034482758619</v>
      </c>
      <c r="E23" s="75">
        <v>770</v>
      </c>
      <c r="F23" s="75">
        <v>547</v>
      </c>
      <c r="G23" s="87">
        <v>-28.961038961038966</v>
      </c>
      <c r="H23" s="75">
        <v>1698</v>
      </c>
      <c r="I23" s="75">
        <v>1239</v>
      </c>
      <c r="J23" s="87">
        <v>-27.031802120141347</v>
      </c>
    </row>
    <row r="24" spans="1:10" ht="11.25" customHeight="1">
      <c r="A24" s="66" t="s">
        <v>78</v>
      </c>
      <c r="B24" s="75">
        <v>708</v>
      </c>
      <c r="C24" s="75">
        <v>466</v>
      </c>
      <c r="D24" s="87">
        <v>-34.180790960451979</v>
      </c>
      <c r="E24" s="75">
        <v>1437</v>
      </c>
      <c r="F24" s="75">
        <v>1072</v>
      </c>
      <c r="G24" s="87">
        <v>-25.400139178844817</v>
      </c>
      <c r="H24" s="75">
        <v>2145</v>
      </c>
      <c r="I24" s="75">
        <v>1538</v>
      </c>
      <c r="J24" s="87">
        <v>-28.298368298368302</v>
      </c>
    </row>
    <row r="25" spans="1:10" ht="11.25" customHeight="1">
      <c r="A25" s="66" t="s">
        <v>29</v>
      </c>
      <c r="B25" s="75">
        <v>412</v>
      </c>
      <c r="C25" s="75">
        <v>331</v>
      </c>
      <c r="D25" s="87">
        <v>-19.660194174757283</v>
      </c>
      <c r="E25" s="75">
        <v>1174</v>
      </c>
      <c r="F25" s="75">
        <v>841</v>
      </c>
      <c r="G25" s="87">
        <v>-28.364565587734248</v>
      </c>
      <c r="H25" s="75">
        <v>1586</v>
      </c>
      <c r="I25" s="75">
        <v>1172</v>
      </c>
      <c r="J25" s="87">
        <v>-26.103404791929385</v>
      </c>
    </row>
    <row r="26" spans="1:10" ht="11.25" customHeight="1">
      <c r="A26" s="66" t="s">
        <v>138</v>
      </c>
      <c r="B26" s="75">
        <v>87</v>
      </c>
      <c r="C26" s="75">
        <v>35</v>
      </c>
      <c r="D26" s="87">
        <v>-59.770114942528728</v>
      </c>
      <c r="E26" s="75" t="s">
        <v>24</v>
      </c>
      <c r="F26" s="75">
        <v>23</v>
      </c>
      <c r="G26" s="87" t="s">
        <v>24</v>
      </c>
      <c r="H26" s="95">
        <v>87</v>
      </c>
      <c r="I26" s="95">
        <v>58</v>
      </c>
      <c r="J26" s="87">
        <v>-33.333333333333336</v>
      </c>
    </row>
    <row r="27" spans="1:10" ht="11.25" customHeight="1">
      <c r="A27" s="66" t="s">
        <v>31</v>
      </c>
      <c r="B27" s="75">
        <v>601</v>
      </c>
      <c r="C27" s="75">
        <v>544</v>
      </c>
      <c r="D27" s="87">
        <v>-9.4841930116472568</v>
      </c>
      <c r="E27" s="75">
        <v>2165</v>
      </c>
      <c r="F27" s="75">
        <v>1546</v>
      </c>
      <c r="G27" s="87">
        <v>-28.591224018475746</v>
      </c>
      <c r="H27" s="75">
        <v>2766</v>
      </c>
      <c r="I27" s="75">
        <v>2090</v>
      </c>
      <c r="J27" s="87">
        <v>-24.439624005784523</v>
      </c>
    </row>
    <row r="28" spans="1:10" ht="11.25" customHeight="1">
      <c r="A28" s="66" t="s">
        <v>80</v>
      </c>
      <c r="B28" s="75">
        <v>292</v>
      </c>
      <c r="C28" s="75">
        <v>278</v>
      </c>
      <c r="D28" s="87">
        <v>-4.7945205479452024</v>
      </c>
      <c r="E28" s="75">
        <v>537</v>
      </c>
      <c r="F28" s="75">
        <v>404</v>
      </c>
      <c r="G28" s="87">
        <v>-24.767225325884546</v>
      </c>
      <c r="H28" s="75">
        <v>829</v>
      </c>
      <c r="I28" s="75">
        <v>682</v>
      </c>
      <c r="J28" s="87">
        <v>-17.732207478890228</v>
      </c>
    </row>
    <row r="29" spans="1:10" ht="11.25" customHeight="1">
      <c r="A29" s="66" t="s">
        <v>81</v>
      </c>
      <c r="B29" s="75">
        <v>92</v>
      </c>
      <c r="C29" s="75">
        <v>57</v>
      </c>
      <c r="D29" s="87">
        <v>-38.04347826086957</v>
      </c>
      <c r="E29" s="75">
        <v>260</v>
      </c>
      <c r="F29" s="75">
        <v>214</v>
      </c>
      <c r="G29" s="87">
        <v>-17.692307692307697</v>
      </c>
      <c r="H29" s="75">
        <v>352</v>
      </c>
      <c r="I29" s="75">
        <v>271</v>
      </c>
      <c r="J29" s="87">
        <v>-23.011363636363637</v>
      </c>
    </row>
    <row r="30" spans="1:10" ht="11.25" customHeight="1">
      <c r="A30" s="66" t="s">
        <v>34</v>
      </c>
      <c r="B30" s="75">
        <v>861</v>
      </c>
      <c r="C30" s="75">
        <v>633</v>
      </c>
      <c r="D30" s="87">
        <v>-26.480836236933804</v>
      </c>
      <c r="E30" s="75">
        <v>1499</v>
      </c>
      <c r="F30" s="75">
        <v>1140</v>
      </c>
      <c r="G30" s="87">
        <v>-23.949299533022018</v>
      </c>
      <c r="H30" s="75">
        <v>2360</v>
      </c>
      <c r="I30" s="75">
        <v>1773</v>
      </c>
      <c r="J30" s="87">
        <v>-24.872881355932208</v>
      </c>
    </row>
    <row r="31" spans="1:10" ht="11.25" customHeight="1">
      <c r="A31" s="66" t="s">
        <v>35</v>
      </c>
      <c r="B31" s="75">
        <v>46</v>
      </c>
      <c r="C31" s="75">
        <v>46</v>
      </c>
      <c r="D31" s="87" t="s">
        <v>15</v>
      </c>
      <c r="E31" s="75">
        <v>73</v>
      </c>
      <c r="F31" s="75">
        <v>118</v>
      </c>
      <c r="G31" s="87">
        <v>61.643835616438359</v>
      </c>
      <c r="H31" s="75">
        <v>119</v>
      </c>
      <c r="I31" s="75">
        <v>164</v>
      </c>
      <c r="J31" s="87">
        <v>37.815126050420169</v>
      </c>
    </row>
    <row r="32" spans="1:10" ht="11.25" customHeight="1">
      <c r="A32" s="66" t="s">
        <v>82</v>
      </c>
      <c r="B32" s="75">
        <v>703</v>
      </c>
      <c r="C32" s="75">
        <v>461</v>
      </c>
      <c r="D32" s="87">
        <v>-34.423897581792303</v>
      </c>
      <c r="E32" s="75">
        <v>1253</v>
      </c>
      <c r="F32" s="75">
        <v>997</v>
      </c>
      <c r="G32" s="87">
        <v>-20.430965682362334</v>
      </c>
      <c r="H32" s="75">
        <v>1956</v>
      </c>
      <c r="I32" s="75">
        <v>1458</v>
      </c>
      <c r="J32" s="87">
        <v>-25.460122699386499</v>
      </c>
    </row>
    <row r="33" spans="1:10" ht="11.25" customHeight="1">
      <c r="A33" s="66" t="s">
        <v>83</v>
      </c>
      <c r="B33" s="75">
        <v>193</v>
      </c>
      <c r="C33" s="75">
        <v>200</v>
      </c>
      <c r="D33" s="87">
        <v>3.6269430051813378</v>
      </c>
      <c r="E33" s="75">
        <v>341</v>
      </c>
      <c r="F33" s="75">
        <v>267</v>
      </c>
      <c r="G33" s="87">
        <v>-21.700879765395896</v>
      </c>
      <c r="H33" s="75">
        <v>534</v>
      </c>
      <c r="I33" s="75">
        <v>467</v>
      </c>
      <c r="J33" s="87">
        <v>-12.546816479400746</v>
      </c>
    </row>
    <row r="34" spans="1:10" ht="11.25" customHeight="1">
      <c r="A34" s="66" t="s">
        <v>84</v>
      </c>
      <c r="B34" s="94">
        <v>55</v>
      </c>
      <c r="C34" s="94">
        <v>49</v>
      </c>
      <c r="D34" s="87">
        <v>-10.909090909090914</v>
      </c>
      <c r="E34" s="94">
        <v>95</v>
      </c>
      <c r="F34" s="94">
        <v>93</v>
      </c>
      <c r="G34" s="87">
        <v>-2.1052631578947323</v>
      </c>
      <c r="H34" s="95">
        <v>150</v>
      </c>
      <c r="I34" s="95">
        <v>142</v>
      </c>
      <c r="J34" s="87">
        <v>-5.3333333333333339</v>
      </c>
    </row>
    <row r="35" spans="1:10" ht="11.25" customHeight="1">
      <c r="A35" s="66" t="s">
        <v>39</v>
      </c>
      <c r="B35" s="75">
        <v>754</v>
      </c>
      <c r="C35" s="75">
        <v>615</v>
      </c>
      <c r="D35" s="87">
        <v>-18.435013262599465</v>
      </c>
      <c r="E35" s="75">
        <v>976</v>
      </c>
      <c r="F35" s="75">
        <v>679</v>
      </c>
      <c r="G35" s="87">
        <v>-30.430327868852459</v>
      </c>
      <c r="H35" s="75">
        <v>1730</v>
      </c>
      <c r="I35" s="75">
        <v>1294</v>
      </c>
      <c r="J35" s="87">
        <v>-25.202312138728324</v>
      </c>
    </row>
    <row r="36" spans="1:10" ht="11.25" customHeight="1">
      <c r="A36" s="66" t="s">
        <v>67</v>
      </c>
      <c r="B36" s="75">
        <v>1484</v>
      </c>
      <c r="C36" s="75">
        <v>1261</v>
      </c>
      <c r="D36" s="87">
        <v>-15.026954177897577</v>
      </c>
      <c r="E36" s="75">
        <v>4123</v>
      </c>
      <c r="F36" s="75">
        <v>3553</v>
      </c>
      <c r="G36" s="87">
        <v>-13.824884792626724</v>
      </c>
      <c r="H36" s="75">
        <v>5607</v>
      </c>
      <c r="I36" s="75">
        <v>4814</v>
      </c>
      <c r="J36" s="87">
        <v>-14.143035491350098</v>
      </c>
    </row>
    <row r="37" spans="1:10" ht="11.25" customHeight="1">
      <c r="A37" s="66" t="s">
        <v>41</v>
      </c>
      <c r="B37" s="75">
        <v>62</v>
      </c>
      <c r="C37" s="75">
        <v>56</v>
      </c>
      <c r="D37" s="87">
        <v>-9.6774193548387117</v>
      </c>
      <c r="E37" s="75">
        <v>240</v>
      </c>
      <c r="F37" s="75">
        <v>118</v>
      </c>
      <c r="G37" s="87">
        <v>-50.833333333333329</v>
      </c>
      <c r="H37" s="75">
        <v>302</v>
      </c>
      <c r="I37" s="75">
        <v>174</v>
      </c>
      <c r="J37" s="87">
        <v>-42.384105960264904</v>
      </c>
    </row>
    <row r="38" spans="1:10" ht="11.25" customHeight="1">
      <c r="A38" s="88" t="s">
        <v>103</v>
      </c>
      <c r="B38" s="99">
        <v>82</v>
      </c>
      <c r="C38" s="99">
        <v>60</v>
      </c>
      <c r="D38" s="90">
        <v>-26.829268292682929</v>
      </c>
      <c r="E38" s="99">
        <v>224</v>
      </c>
      <c r="F38" s="99">
        <v>226</v>
      </c>
      <c r="G38" s="90">
        <v>0.89285714285713969</v>
      </c>
      <c r="H38" s="100">
        <v>306</v>
      </c>
      <c r="I38" s="100">
        <v>286</v>
      </c>
      <c r="J38" s="90">
        <v>-6.5359477124182996</v>
      </c>
    </row>
    <row r="39" spans="1:10" ht="11.25" customHeight="1">
      <c r="A39" s="78"/>
      <c r="B39" s="78"/>
      <c r="C39" s="78"/>
      <c r="D39" s="78"/>
      <c r="E39" s="78"/>
      <c r="F39" s="78"/>
      <c r="G39" s="78"/>
      <c r="H39" s="78"/>
    </row>
    <row r="40" spans="1:10" ht="11.25" customHeight="1">
      <c r="A40" s="40" t="s">
        <v>121</v>
      </c>
      <c r="B40" s="78"/>
      <c r="C40" s="78"/>
      <c r="D40" s="78"/>
      <c r="E40" s="78"/>
      <c r="F40" s="78"/>
      <c r="G40" s="78"/>
      <c r="H40" s="78"/>
    </row>
    <row r="41" spans="1:10" ht="11.25" customHeight="1">
      <c r="A41" s="40" t="s">
        <v>44</v>
      </c>
      <c r="B41" s="78"/>
      <c r="C41" s="78"/>
      <c r="D41" s="78"/>
      <c r="E41" s="78"/>
      <c r="F41" s="78"/>
      <c r="G41" s="78"/>
      <c r="H41" s="78"/>
    </row>
    <row r="42" spans="1:10" ht="11.25" customHeight="1">
      <c r="A42" s="40" t="s">
        <v>45</v>
      </c>
      <c r="B42" s="78"/>
      <c r="C42" s="78"/>
      <c r="D42" s="78"/>
      <c r="E42" s="78"/>
      <c r="F42" s="78"/>
      <c r="G42" s="78"/>
      <c r="H42" s="78"/>
    </row>
    <row r="43" spans="1:10" ht="11.25" customHeight="1">
      <c r="A43" s="78" t="s">
        <v>122</v>
      </c>
      <c r="B43" s="78"/>
      <c r="C43" s="78"/>
      <c r="D43" s="78"/>
      <c r="E43" s="78"/>
      <c r="F43" s="78"/>
      <c r="G43" s="78"/>
      <c r="H43" s="78"/>
    </row>
    <row r="44" spans="1:10" ht="11.25" customHeight="1">
      <c r="A44" s="78" t="s">
        <v>123</v>
      </c>
      <c r="B44" s="78"/>
      <c r="C44" s="78"/>
      <c r="D44" s="78"/>
      <c r="E44" s="78"/>
      <c r="F44" s="78"/>
      <c r="G44" s="78"/>
      <c r="H44" s="78"/>
    </row>
    <row r="45" spans="1:10" ht="11.25" customHeight="1">
      <c r="A45" s="78" t="s">
        <v>139</v>
      </c>
    </row>
    <row r="46" spans="1:10" ht="11.25" customHeight="1">
      <c r="A46" s="25" t="s">
        <v>1990</v>
      </c>
    </row>
    <row r="47" spans="1:10" ht="11.25" customHeight="1"/>
    <row r="48" spans="1:10" ht="11.25" customHeight="1"/>
  </sheetData>
  <mergeCells count="10">
    <mergeCell ref="A5:A8"/>
    <mergeCell ref="B5:D5"/>
    <mergeCell ref="E5:G5"/>
    <mergeCell ref="H5:J5"/>
    <mergeCell ref="B6:D6"/>
    <mergeCell ref="E6:G6"/>
    <mergeCell ref="H6:J6"/>
    <mergeCell ref="B7:D7"/>
    <mergeCell ref="E7:G7"/>
    <mergeCell ref="H7:J7"/>
  </mergeCells>
  <hyperlinks>
    <hyperlink ref="J1" location="Índice!A1" display="(Voltar ao índice)"/>
  </hyperlinks>
  <pageMargins left="0.511811024" right="0.511811024" top="0.78740157499999996" bottom="0.78740157499999996" header="0.31496062000000002" footer="0.3149606200000000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
  <sheetViews>
    <sheetView workbookViewId="0">
      <selection activeCell="S1" sqref="S1"/>
    </sheetView>
  </sheetViews>
  <sheetFormatPr defaultColWidth="9.140625" defaultRowHeight="11.25"/>
  <cols>
    <col min="1" max="1" width="10.28515625" style="2" bestFit="1" customWidth="1"/>
    <col min="2" max="7" width="9.28515625" style="2" bestFit="1" customWidth="1"/>
    <col min="8" max="9" width="10.140625" style="2" bestFit="1" customWidth="1"/>
    <col min="10" max="19" width="9.28515625" style="2" bestFit="1" customWidth="1"/>
    <col min="20" max="16384" width="9.140625" style="2"/>
  </cols>
  <sheetData>
    <row r="1" spans="1:19">
      <c r="A1" s="1" t="s">
        <v>1256</v>
      </c>
      <c r="S1" s="893" t="s">
        <v>226</v>
      </c>
    </row>
    <row r="2" spans="1:19">
      <c r="A2" s="2" t="s">
        <v>1232</v>
      </c>
    </row>
    <row r="3" spans="1:19">
      <c r="A3" s="2" t="s">
        <v>1233</v>
      </c>
    </row>
    <row r="5" spans="1:19" ht="17.25" customHeight="1">
      <c r="A5" s="1376" t="s">
        <v>921</v>
      </c>
      <c r="B5" s="1377" t="s">
        <v>1234</v>
      </c>
      <c r="C5" s="1377"/>
      <c r="D5" s="1377"/>
      <c r="E5" s="1377"/>
      <c r="F5" s="1377"/>
      <c r="G5" s="1377"/>
      <c r="H5" s="1377"/>
      <c r="I5" s="1377"/>
      <c r="J5" s="1377"/>
      <c r="K5" s="1377" t="s">
        <v>1235</v>
      </c>
      <c r="L5" s="1377"/>
      <c r="M5" s="1377"/>
      <c r="N5" s="1377"/>
      <c r="O5" s="1377"/>
      <c r="P5" s="1377"/>
      <c r="Q5" s="1377"/>
      <c r="R5" s="1377"/>
      <c r="S5" s="1377"/>
    </row>
    <row r="6" spans="1:19" ht="16.5" customHeight="1">
      <c r="A6" s="1376"/>
      <c r="B6" s="1377" t="s">
        <v>1236</v>
      </c>
      <c r="C6" s="1377"/>
      <c r="D6" s="1377"/>
      <c r="E6" s="1377" t="s">
        <v>1237</v>
      </c>
      <c r="F6" s="1377"/>
      <c r="G6" s="1377"/>
      <c r="H6" s="1377" t="s">
        <v>1238</v>
      </c>
      <c r="I6" s="1377"/>
      <c r="J6" s="1377"/>
      <c r="K6" s="1377" t="s">
        <v>1236</v>
      </c>
      <c r="L6" s="1377"/>
      <c r="M6" s="1377"/>
      <c r="N6" s="1377" t="s">
        <v>1237</v>
      </c>
      <c r="O6" s="1377"/>
      <c r="P6" s="1377"/>
      <c r="Q6" s="1377" t="s">
        <v>1238</v>
      </c>
      <c r="R6" s="1377"/>
      <c r="S6" s="1377"/>
    </row>
    <row r="7" spans="1:19" ht="15" customHeight="1">
      <c r="A7" s="1376"/>
      <c r="B7" s="158">
        <v>2018</v>
      </c>
      <c r="C7" s="158">
        <v>2019</v>
      </c>
      <c r="D7" s="1040">
        <v>43983</v>
      </c>
      <c r="E7" s="158">
        <v>2018</v>
      </c>
      <c r="F7" s="158">
        <v>2019</v>
      </c>
      <c r="G7" s="1040">
        <v>43983</v>
      </c>
      <c r="H7" s="158">
        <v>2018</v>
      </c>
      <c r="I7" s="158">
        <v>2019</v>
      </c>
      <c r="J7" s="1040">
        <v>43983</v>
      </c>
      <c r="K7" s="158">
        <v>2018</v>
      </c>
      <c r="L7" s="158">
        <v>2019</v>
      </c>
      <c r="M7" s="1040">
        <v>43983</v>
      </c>
      <c r="N7" s="158">
        <v>2018</v>
      </c>
      <c r="O7" s="158">
        <v>2019</v>
      </c>
      <c r="P7" s="1040">
        <v>43983</v>
      </c>
      <c r="Q7" s="158">
        <v>2018</v>
      </c>
      <c r="R7" s="158">
        <v>2019</v>
      </c>
      <c r="S7" s="1040">
        <v>43983</v>
      </c>
    </row>
    <row r="8" spans="1:19">
      <c r="B8" s="1041"/>
      <c r="C8" s="1041"/>
      <c r="D8" s="1041"/>
      <c r="E8" s="1041"/>
      <c r="F8" s="1041"/>
      <c r="G8" s="1041"/>
      <c r="H8" s="1041"/>
      <c r="I8" s="1041"/>
      <c r="J8" s="1041"/>
      <c r="K8" s="1041"/>
      <c r="L8" s="1041"/>
      <c r="M8" s="1041"/>
      <c r="N8" s="1041"/>
      <c r="O8" s="1041"/>
      <c r="P8" s="1041"/>
      <c r="Q8" s="1041"/>
      <c r="R8" s="1041"/>
      <c r="S8" s="1041"/>
    </row>
    <row r="9" spans="1:19">
      <c r="A9" s="115" t="s">
        <v>13</v>
      </c>
      <c r="B9" s="6">
        <v>13970</v>
      </c>
      <c r="C9" s="6">
        <v>8853</v>
      </c>
      <c r="D9" s="6">
        <v>8844</v>
      </c>
      <c r="E9" s="6">
        <v>6491</v>
      </c>
      <c r="F9" s="6">
        <v>5485</v>
      </c>
      <c r="G9" s="6">
        <v>1493</v>
      </c>
      <c r="H9" s="6">
        <v>11563275</v>
      </c>
      <c r="I9" s="6">
        <v>10824253</v>
      </c>
      <c r="J9" s="6">
        <v>4224344</v>
      </c>
      <c r="K9" s="6">
        <v>15609</v>
      </c>
      <c r="L9" s="6">
        <v>9276</v>
      </c>
      <c r="M9" s="6">
        <v>3977</v>
      </c>
      <c r="N9" s="6">
        <v>6</v>
      </c>
      <c r="O9" s="6">
        <v>22</v>
      </c>
      <c r="P9" s="6">
        <v>31</v>
      </c>
      <c r="Q9" s="6">
        <v>218489</v>
      </c>
      <c r="R9" s="6">
        <v>142445</v>
      </c>
      <c r="S9" s="6">
        <v>178115</v>
      </c>
    </row>
    <row r="10" spans="1:19">
      <c r="B10" s="9"/>
      <c r="C10" s="9"/>
      <c r="D10" s="9"/>
      <c r="E10" s="9"/>
      <c r="F10" s="9"/>
      <c r="G10" s="9"/>
      <c r="H10" s="9"/>
      <c r="I10" s="9"/>
      <c r="J10" s="9"/>
      <c r="K10" s="9"/>
      <c r="L10" s="9"/>
      <c r="M10" s="9"/>
      <c r="N10" s="9"/>
      <c r="O10" s="9"/>
      <c r="P10" s="9"/>
      <c r="Q10" s="9"/>
      <c r="R10" s="9"/>
      <c r="S10" s="9"/>
    </row>
    <row r="11" spans="1:19">
      <c r="A11" s="838" t="s">
        <v>907</v>
      </c>
      <c r="B11" s="839">
        <v>954</v>
      </c>
      <c r="C11" s="839">
        <v>666</v>
      </c>
      <c r="D11" s="839">
        <v>546</v>
      </c>
      <c r="E11" s="839">
        <v>302</v>
      </c>
      <c r="F11" s="839">
        <v>200</v>
      </c>
      <c r="G11" s="839">
        <v>11</v>
      </c>
      <c r="H11" s="839">
        <v>1239197</v>
      </c>
      <c r="I11" s="839">
        <v>1655966</v>
      </c>
      <c r="J11" s="839">
        <v>539248</v>
      </c>
      <c r="K11" s="839">
        <v>2932</v>
      </c>
      <c r="L11" s="839">
        <v>768</v>
      </c>
      <c r="M11" s="839">
        <v>307</v>
      </c>
      <c r="N11" s="839" t="s">
        <v>15</v>
      </c>
      <c r="O11" s="839" t="s">
        <v>15</v>
      </c>
      <c r="P11" s="839" t="s">
        <v>15</v>
      </c>
      <c r="Q11" s="839">
        <v>31836</v>
      </c>
      <c r="R11" s="839">
        <v>8425</v>
      </c>
      <c r="S11" s="839">
        <v>3466</v>
      </c>
    </row>
    <row r="12" spans="1:19">
      <c r="A12" s="841" t="s">
        <v>909</v>
      </c>
      <c r="B12" s="305">
        <v>4660</v>
      </c>
      <c r="C12" s="305">
        <v>2290</v>
      </c>
      <c r="D12" s="305">
        <v>630</v>
      </c>
      <c r="E12" s="305">
        <v>1155</v>
      </c>
      <c r="F12" s="305">
        <v>524</v>
      </c>
      <c r="G12" s="305">
        <v>90</v>
      </c>
      <c r="H12" s="305">
        <v>2696373</v>
      </c>
      <c r="I12" s="305">
        <v>2754529</v>
      </c>
      <c r="J12" s="305">
        <v>574611</v>
      </c>
      <c r="K12" s="305">
        <v>4661</v>
      </c>
      <c r="L12" s="305">
        <v>1177</v>
      </c>
      <c r="M12" s="305">
        <v>264</v>
      </c>
      <c r="N12" s="305">
        <v>3</v>
      </c>
      <c r="O12" s="305" t="s">
        <v>15</v>
      </c>
      <c r="P12" s="305">
        <v>1</v>
      </c>
      <c r="Q12" s="305">
        <v>37091</v>
      </c>
      <c r="R12" s="305">
        <v>18194</v>
      </c>
      <c r="S12" s="305">
        <v>2747</v>
      </c>
    </row>
    <row r="13" spans="1:19">
      <c r="A13" s="841" t="s">
        <v>916</v>
      </c>
      <c r="B13" s="305">
        <v>2108</v>
      </c>
      <c r="C13" s="305">
        <v>1778</v>
      </c>
      <c r="D13" s="305">
        <v>788</v>
      </c>
      <c r="E13" s="305">
        <v>418</v>
      </c>
      <c r="F13" s="305">
        <v>474</v>
      </c>
      <c r="G13" s="305">
        <v>20</v>
      </c>
      <c r="H13" s="305">
        <v>2507385</v>
      </c>
      <c r="I13" s="305">
        <v>1740532</v>
      </c>
      <c r="J13" s="305">
        <v>888949</v>
      </c>
      <c r="K13" s="305">
        <v>1539</v>
      </c>
      <c r="L13" s="305">
        <v>741</v>
      </c>
      <c r="M13" s="305">
        <v>269</v>
      </c>
      <c r="N13" s="305" t="s">
        <v>15</v>
      </c>
      <c r="O13" s="305" t="s">
        <v>15</v>
      </c>
      <c r="P13" s="305" t="s">
        <v>15</v>
      </c>
      <c r="Q13" s="305">
        <v>13779</v>
      </c>
      <c r="R13" s="305">
        <v>48859</v>
      </c>
      <c r="S13" s="305">
        <v>280</v>
      </c>
    </row>
    <row r="14" spans="1:19">
      <c r="A14" s="841" t="s">
        <v>914</v>
      </c>
      <c r="B14" s="305">
        <v>4905</v>
      </c>
      <c r="C14" s="305">
        <v>3124</v>
      </c>
      <c r="D14" s="305">
        <v>3373</v>
      </c>
      <c r="E14" s="305">
        <v>3434</v>
      </c>
      <c r="F14" s="305">
        <v>2385</v>
      </c>
      <c r="G14" s="305">
        <v>451</v>
      </c>
      <c r="H14" s="305">
        <v>2900969</v>
      </c>
      <c r="I14" s="305">
        <v>2529861</v>
      </c>
      <c r="J14" s="305">
        <v>1080883</v>
      </c>
      <c r="K14" s="305">
        <v>5768</v>
      </c>
      <c r="L14" s="305">
        <v>6062</v>
      </c>
      <c r="M14" s="305">
        <v>2708</v>
      </c>
      <c r="N14" s="305">
        <v>3</v>
      </c>
      <c r="O14" s="305">
        <v>19</v>
      </c>
      <c r="P14" s="305">
        <v>30</v>
      </c>
      <c r="Q14" s="305">
        <v>113954</v>
      </c>
      <c r="R14" s="305">
        <v>56984</v>
      </c>
      <c r="S14" s="305">
        <v>155184</v>
      </c>
    </row>
    <row r="15" spans="1:19">
      <c r="A15" s="843" t="s">
        <v>913</v>
      </c>
      <c r="B15" s="844">
        <v>1343</v>
      </c>
      <c r="C15" s="844">
        <v>995</v>
      </c>
      <c r="D15" s="844">
        <v>3507</v>
      </c>
      <c r="E15" s="844">
        <v>1182</v>
      </c>
      <c r="F15" s="844">
        <v>1902</v>
      </c>
      <c r="G15" s="844">
        <v>921</v>
      </c>
      <c r="H15" s="844">
        <v>2219351</v>
      </c>
      <c r="I15" s="844">
        <v>2143365</v>
      </c>
      <c r="J15" s="844">
        <v>1140653</v>
      </c>
      <c r="K15" s="844">
        <v>709</v>
      </c>
      <c r="L15" s="844">
        <v>528</v>
      </c>
      <c r="M15" s="844">
        <v>429</v>
      </c>
      <c r="N15" s="844" t="s">
        <v>15</v>
      </c>
      <c r="O15" s="844">
        <v>3</v>
      </c>
      <c r="P15" s="844" t="s">
        <v>15</v>
      </c>
      <c r="Q15" s="844">
        <v>21829</v>
      </c>
      <c r="R15" s="844">
        <v>9983</v>
      </c>
      <c r="S15" s="844">
        <v>16438</v>
      </c>
    </row>
    <row r="17" spans="1:1">
      <c r="A17" s="2" t="s">
        <v>1239</v>
      </c>
    </row>
  </sheetData>
  <mergeCells count="9">
    <mergeCell ref="A5:A7"/>
    <mergeCell ref="B5:J5"/>
    <mergeCell ref="K5:S5"/>
    <mergeCell ref="B6:D6"/>
    <mergeCell ref="E6:G6"/>
    <mergeCell ref="H6:J6"/>
    <mergeCell ref="K6:M6"/>
    <mergeCell ref="N6:P6"/>
    <mergeCell ref="Q6:S6"/>
  </mergeCells>
  <hyperlinks>
    <hyperlink ref="S1" location="Índice!A1" display="(Voltar ao índice)"/>
  </hyperlinks>
  <pageMargins left="0.511811024" right="0.511811024" top="0.78740157499999996" bottom="0.78740157499999996" header="0.31496062000000002" footer="0.3149606200000000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activeCell="D1" sqref="D1"/>
    </sheetView>
  </sheetViews>
  <sheetFormatPr defaultColWidth="9.140625" defaultRowHeight="11.25"/>
  <cols>
    <col min="1" max="1" width="10.28515625" style="2" bestFit="1" customWidth="1"/>
    <col min="2" max="7" width="9.28515625" style="2" bestFit="1" customWidth="1"/>
    <col min="8" max="9" width="10.140625" style="2" bestFit="1" customWidth="1"/>
    <col min="10" max="19" width="9.28515625" style="2" bestFit="1" customWidth="1"/>
    <col min="20" max="16384" width="9.140625" style="2"/>
  </cols>
  <sheetData>
    <row r="1" spans="1:4">
      <c r="A1" s="1" t="s">
        <v>1257</v>
      </c>
      <c r="D1" s="893" t="s">
        <v>226</v>
      </c>
    </row>
    <row r="2" spans="1:4">
      <c r="A2" s="2" t="s">
        <v>1240</v>
      </c>
    </row>
    <row r="3" spans="1:4">
      <c r="A3" s="2" t="s">
        <v>1241</v>
      </c>
    </row>
    <row r="5" spans="1:4">
      <c r="A5" s="1376" t="s">
        <v>921</v>
      </c>
      <c r="B5" s="1377" t="s">
        <v>1242</v>
      </c>
      <c r="C5" s="1377"/>
      <c r="D5" s="1377"/>
    </row>
    <row r="6" spans="1:4" ht="56.25">
      <c r="A6" s="1376"/>
      <c r="B6" s="4" t="s">
        <v>1243</v>
      </c>
      <c r="C6" s="4" t="s">
        <v>1244</v>
      </c>
      <c r="D6" s="4" t="s">
        <v>1245</v>
      </c>
    </row>
    <row r="8" spans="1:4">
      <c r="A8" s="115" t="s">
        <v>13</v>
      </c>
      <c r="B8" s="6">
        <v>3465</v>
      </c>
      <c r="C8" s="6">
        <v>4954</v>
      </c>
      <c r="D8" s="6">
        <v>929</v>
      </c>
    </row>
    <row r="9" spans="1:4">
      <c r="B9" s="9"/>
      <c r="C9" s="9"/>
      <c r="D9" s="9"/>
    </row>
    <row r="10" spans="1:4">
      <c r="A10" s="32" t="s">
        <v>907</v>
      </c>
      <c r="B10" s="758">
        <v>165</v>
      </c>
      <c r="C10" s="758">
        <v>426</v>
      </c>
      <c r="D10" s="758">
        <v>46</v>
      </c>
    </row>
    <row r="11" spans="1:4">
      <c r="A11" s="8" t="s">
        <v>909</v>
      </c>
      <c r="B11" s="116">
        <v>423</v>
      </c>
      <c r="C11" s="116">
        <v>1140</v>
      </c>
      <c r="D11" s="116">
        <v>142</v>
      </c>
    </row>
    <row r="12" spans="1:4">
      <c r="A12" s="8" t="s">
        <v>916</v>
      </c>
      <c r="B12" s="116">
        <v>617</v>
      </c>
      <c r="C12" s="116">
        <v>761</v>
      </c>
      <c r="D12" s="116">
        <v>157</v>
      </c>
    </row>
    <row r="13" spans="1:4">
      <c r="A13" s="8" t="s">
        <v>914</v>
      </c>
      <c r="B13" s="116">
        <v>2017</v>
      </c>
      <c r="C13" s="116">
        <v>2217</v>
      </c>
      <c r="D13" s="116">
        <v>516</v>
      </c>
    </row>
    <row r="14" spans="1:4">
      <c r="A14" s="33" t="s">
        <v>913</v>
      </c>
      <c r="B14" s="176">
        <v>243</v>
      </c>
      <c r="C14" s="176">
        <v>410</v>
      </c>
      <c r="D14" s="176">
        <v>68</v>
      </c>
    </row>
    <row r="16" spans="1:4">
      <c r="A16" s="2" t="s">
        <v>1246</v>
      </c>
    </row>
  </sheetData>
  <mergeCells count="2">
    <mergeCell ref="A5:A6"/>
    <mergeCell ref="B5:D5"/>
  </mergeCells>
  <hyperlinks>
    <hyperlink ref="D1" location="Índice!A1" display="(Voltar ao índice)"/>
  </hyperlinks>
  <pageMargins left="0.511811024" right="0.511811024" top="0.78740157499999996" bottom="0.78740157499999996" header="0.31496062000000002" footer="0.3149606200000000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Normal="100" workbookViewId="0">
      <selection activeCell="D1" sqref="D1"/>
    </sheetView>
  </sheetViews>
  <sheetFormatPr defaultColWidth="14.42578125" defaultRowHeight="15" customHeight="1"/>
  <cols>
    <col min="1" max="1" width="18.140625" style="1083" customWidth="1"/>
    <col min="2" max="2" width="10.42578125" style="1083" customWidth="1"/>
    <col min="3" max="5" width="9.140625" style="1083" customWidth="1"/>
    <col min="6" max="6" width="15.140625" style="1083" customWidth="1"/>
    <col min="7" max="26" width="9.140625" style="1083" customWidth="1"/>
    <col min="27" max="16384" width="14.42578125" style="1083"/>
  </cols>
  <sheetData>
    <row r="1" spans="1:26" ht="11.25" customHeight="1">
      <c r="A1" s="1081" t="s">
        <v>1363</v>
      </c>
      <c r="B1" s="1082"/>
      <c r="D1" s="893" t="s">
        <v>226</v>
      </c>
      <c r="E1" s="1082"/>
      <c r="F1" s="1082"/>
      <c r="G1" s="1082"/>
      <c r="H1" s="1082"/>
      <c r="I1" s="1082"/>
      <c r="J1" s="1082"/>
      <c r="K1" s="1082"/>
      <c r="L1" s="1082"/>
      <c r="M1" s="1082"/>
      <c r="N1" s="1082"/>
      <c r="O1" s="1082"/>
      <c r="P1" s="1082"/>
      <c r="Q1" s="1082"/>
      <c r="R1" s="1082"/>
      <c r="S1" s="1082"/>
      <c r="T1" s="1082"/>
      <c r="U1" s="1082"/>
      <c r="V1" s="1082"/>
      <c r="W1" s="1082"/>
      <c r="X1" s="1082"/>
      <c r="Y1" s="1082"/>
      <c r="Z1" s="1082"/>
    </row>
    <row r="2" spans="1:26" ht="11.25" customHeight="1">
      <c r="A2" s="1082" t="s">
        <v>1291</v>
      </c>
      <c r="B2" s="1082"/>
      <c r="C2" s="1082"/>
      <c r="D2" s="1082"/>
      <c r="E2" s="1082"/>
      <c r="F2" s="1082"/>
      <c r="G2" s="1082"/>
      <c r="H2" s="1082"/>
      <c r="I2" s="1082"/>
      <c r="J2" s="1082"/>
      <c r="K2" s="1082"/>
      <c r="L2" s="1082"/>
      <c r="M2" s="1082"/>
      <c r="N2" s="1082"/>
      <c r="O2" s="1082"/>
      <c r="P2" s="1082"/>
      <c r="Q2" s="1082"/>
      <c r="R2" s="1082"/>
      <c r="S2" s="1082"/>
      <c r="T2" s="1082"/>
      <c r="U2" s="1082"/>
      <c r="V2" s="1082"/>
      <c r="W2" s="1082"/>
      <c r="X2" s="1082"/>
      <c r="Y2" s="1082"/>
      <c r="Z2" s="1082"/>
    </row>
    <row r="3" spans="1:26" ht="11.25" customHeight="1">
      <c r="A3" s="1084" t="s">
        <v>1292</v>
      </c>
      <c r="B3" s="1082"/>
      <c r="C3" s="1082"/>
      <c r="D3" s="1082"/>
      <c r="E3" s="1082"/>
      <c r="F3" s="1082"/>
      <c r="G3" s="1082"/>
      <c r="H3" s="1082"/>
      <c r="I3" s="1082"/>
      <c r="J3" s="1082"/>
      <c r="K3" s="1082"/>
      <c r="L3" s="1082"/>
      <c r="M3" s="1082"/>
      <c r="N3" s="1082"/>
      <c r="O3" s="1082"/>
      <c r="P3" s="1082"/>
      <c r="Q3" s="1082"/>
      <c r="R3" s="1082"/>
      <c r="S3" s="1082"/>
      <c r="T3" s="1082"/>
      <c r="U3" s="1082"/>
      <c r="V3" s="1082"/>
      <c r="W3" s="1082"/>
      <c r="X3" s="1082"/>
      <c r="Y3" s="1082"/>
      <c r="Z3" s="1082"/>
    </row>
    <row r="4" spans="1:26" ht="11.25" customHeight="1">
      <c r="A4" s="1082"/>
      <c r="B4" s="1082"/>
      <c r="C4" s="1082"/>
      <c r="D4" s="1082"/>
      <c r="E4" s="1082"/>
      <c r="F4" s="1082"/>
      <c r="G4" s="1082"/>
      <c r="H4" s="1082"/>
      <c r="I4" s="1082"/>
      <c r="J4" s="1082"/>
      <c r="K4" s="1082"/>
      <c r="L4" s="1082"/>
      <c r="M4" s="1082"/>
      <c r="N4" s="1082"/>
      <c r="O4" s="1082"/>
      <c r="P4" s="1082"/>
      <c r="Q4" s="1082"/>
      <c r="R4" s="1082"/>
      <c r="S4" s="1082"/>
      <c r="T4" s="1082"/>
      <c r="U4" s="1082"/>
      <c r="V4" s="1082"/>
      <c r="W4" s="1082"/>
      <c r="X4" s="1082"/>
      <c r="Y4" s="1082"/>
      <c r="Z4" s="1082"/>
    </row>
    <row r="5" spans="1:26" ht="15.75" customHeight="1">
      <c r="A5" s="1597" t="s">
        <v>2</v>
      </c>
      <c r="B5" s="1599" t="s">
        <v>1293</v>
      </c>
      <c r="C5" s="1600"/>
      <c r="D5" s="1601"/>
      <c r="E5" s="1082"/>
      <c r="F5" s="1082"/>
      <c r="G5" s="1082"/>
      <c r="H5" s="1082"/>
      <c r="I5" s="1082"/>
      <c r="J5" s="1082"/>
      <c r="K5" s="1082"/>
      <c r="L5" s="1082"/>
      <c r="M5" s="1082"/>
      <c r="N5" s="1082"/>
      <c r="O5" s="1082"/>
      <c r="P5" s="1082"/>
      <c r="Q5" s="1082"/>
      <c r="R5" s="1082"/>
      <c r="S5" s="1082"/>
      <c r="T5" s="1082"/>
      <c r="U5" s="1082"/>
      <c r="V5" s="1082"/>
      <c r="W5" s="1082"/>
      <c r="X5" s="1082"/>
      <c r="Y5" s="1082"/>
      <c r="Z5" s="1082"/>
    </row>
    <row r="6" spans="1:26" ht="14.25" customHeight="1">
      <c r="A6" s="1598"/>
      <c r="B6" s="1085">
        <v>2017</v>
      </c>
      <c r="C6" s="1085">
        <v>2018</v>
      </c>
      <c r="D6" s="1086">
        <v>2019</v>
      </c>
      <c r="E6" s="1082"/>
      <c r="F6" s="1082"/>
      <c r="G6" s="1082"/>
      <c r="H6" s="1082"/>
      <c r="I6" s="1082"/>
      <c r="J6" s="1082"/>
      <c r="K6" s="1082"/>
      <c r="L6" s="1082"/>
      <c r="M6" s="1082"/>
      <c r="N6" s="1082"/>
      <c r="O6" s="1082"/>
      <c r="P6" s="1082"/>
      <c r="Q6" s="1082"/>
      <c r="R6" s="1082"/>
      <c r="S6" s="1082"/>
      <c r="T6" s="1082"/>
      <c r="U6" s="1082"/>
      <c r="V6" s="1082"/>
      <c r="W6" s="1082"/>
      <c r="X6" s="1082"/>
      <c r="Y6" s="1082"/>
      <c r="Z6" s="1082"/>
    </row>
    <row r="7" spans="1:26" ht="11.25" customHeight="1">
      <c r="A7" s="1087"/>
      <c r="B7" s="1087"/>
      <c r="C7" s="1087"/>
      <c r="D7" s="1082"/>
      <c r="E7" s="1082"/>
      <c r="F7" s="1082"/>
      <c r="G7" s="1082"/>
      <c r="H7" s="1082"/>
      <c r="I7" s="1082"/>
      <c r="J7" s="1082"/>
      <c r="K7" s="1082"/>
      <c r="L7" s="1082"/>
      <c r="M7" s="1082"/>
      <c r="N7" s="1082"/>
      <c r="O7" s="1082"/>
      <c r="P7" s="1082"/>
      <c r="Q7" s="1082"/>
      <c r="R7" s="1082"/>
      <c r="S7" s="1082"/>
      <c r="T7" s="1082"/>
      <c r="U7" s="1082"/>
      <c r="V7" s="1082"/>
      <c r="W7" s="1082"/>
      <c r="X7" s="1082"/>
      <c r="Y7" s="1082"/>
      <c r="Z7" s="1082"/>
    </row>
    <row r="8" spans="1:26" ht="13.15" customHeight="1">
      <c r="A8" s="1088" t="s">
        <v>13</v>
      </c>
      <c r="B8" s="1316">
        <v>33</v>
      </c>
      <c r="C8" s="1316">
        <v>46</v>
      </c>
      <c r="D8" s="1316" t="s">
        <v>1294</v>
      </c>
      <c r="E8" s="1082"/>
      <c r="F8" s="1082"/>
      <c r="G8" s="1082"/>
      <c r="H8" s="1082"/>
      <c r="I8" s="1082"/>
      <c r="J8" s="1082"/>
      <c r="K8" s="1082"/>
      <c r="L8" s="1082"/>
      <c r="M8" s="1082"/>
      <c r="N8" s="1082"/>
      <c r="O8" s="1082"/>
      <c r="P8" s="1082"/>
      <c r="Q8" s="1082"/>
      <c r="R8" s="1082"/>
      <c r="S8" s="1082"/>
      <c r="T8" s="1082"/>
      <c r="U8" s="1082"/>
      <c r="V8" s="1082"/>
      <c r="W8" s="1082"/>
      <c r="X8" s="1082"/>
      <c r="Y8" s="1082"/>
      <c r="Z8" s="1082"/>
    </row>
    <row r="9" spans="1:26" ht="11.25" customHeight="1">
      <c r="A9" s="1087"/>
      <c r="B9" s="1133"/>
      <c r="C9" s="1133"/>
      <c r="D9" s="1317"/>
      <c r="E9" s="1082"/>
      <c r="F9" s="1082"/>
      <c r="G9" s="1082"/>
      <c r="H9" s="1082"/>
      <c r="I9" s="1082"/>
      <c r="J9" s="1082"/>
      <c r="K9" s="1082"/>
      <c r="L9" s="1082"/>
      <c r="M9" s="1082"/>
      <c r="N9" s="1082"/>
      <c r="O9" s="1082"/>
      <c r="P9" s="1082"/>
      <c r="Q9" s="1082"/>
      <c r="R9" s="1082"/>
      <c r="S9" s="1082"/>
      <c r="T9" s="1082"/>
      <c r="U9" s="1082"/>
      <c r="V9" s="1082"/>
      <c r="W9" s="1082"/>
      <c r="X9" s="1082"/>
      <c r="Y9" s="1082"/>
      <c r="Z9" s="1082"/>
    </row>
    <row r="10" spans="1:26" ht="11.25" customHeight="1">
      <c r="A10" s="1090" t="s">
        <v>72</v>
      </c>
      <c r="B10" s="1318" t="s">
        <v>15</v>
      </c>
      <c r="C10" s="1319">
        <v>1</v>
      </c>
      <c r="D10" s="1319">
        <v>2</v>
      </c>
      <c r="E10" s="1082"/>
      <c r="F10" s="1082"/>
      <c r="G10" s="1082"/>
      <c r="H10" s="1082"/>
      <c r="I10" s="1082"/>
      <c r="J10" s="1082"/>
      <c r="K10" s="1082"/>
      <c r="L10" s="1082"/>
      <c r="M10" s="1082"/>
      <c r="N10" s="1082"/>
      <c r="O10" s="1082"/>
      <c r="P10" s="1082"/>
      <c r="Q10" s="1082"/>
      <c r="R10" s="1082"/>
      <c r="S10" s="1082"/>
      <c r="T10" s="1082"/>
      <c r="U10" s="1082"/>
      <c r="V10" s="1082"/>
      <c r="W10" s="1082"/>
      <c r="X10" s="1082"/>
      <c r="Y10" s="1082"/>
      <c r="Z10" s="1082"/>
    </row>
    <row r="11" spans="1:26" ht="11.25" customHeight="1">
      <c r="A11" s="1091" t="s">
        <v>16</v>
      </c>
      <c r="B11" s="1320" t="s">
        <v>15</v>
      </c>
      <c r="C11" s="1320" t="s">
        <v>15</v>
      </c>
      <c r="D11" s="1321" t="s">
        <v>15</v>
      </c>
      <c r="E11" s="1082"/>
      <c r="F11" s="1082"/>
      <c r="G11" s="1082"/>
      <c r="H11" s="1082"/>
      <c r="I11" s="1082"/>
      <c r="J11" s="1082"/>
      <c r="K11" s="1082"/>
      <c r="L11" s="1082"/>
      <c r="M11" s="1082"/>
      <c r="N11" s="1082"/>
      <c r="O11" s="1082"/>
      <c r="P11" s="1082"/>
      <c r="Q11" s="1082"/>
      <c r="R11" s="1082"/>
      <c r="S11" s="1082"/>
      <c r="T11" s="1082"/>
      <c r="U11" s="1082"/>
      <c r="V11" s="1082"/>
      <c r="W11" s="1082"/>
      <c r="X11" s="1082"/>
      <c r="Y11" s="1082"/>
      <c r="Z11" s="1082"/>
    </row>
    <row r="12" spans="1:26" ht="11.25" customHeight="1">
      <c r="A12" s="1091" t="s">
        <v>17</v>
      </c>
      <c r="B12" s="1320" t="s">
        <v>15</v>
      </c>
      <c r="C12" s="1322">
        <v>1</v>
      </c>
      <c r="D12" s="1321">
        <v>1</v>
      </c>
      <c r="E12" s="1082"/>
      <c r="F12" s="1082"/>
      <c r="G12" s="1082"/>
      <c r="H12" s="1082"/>
      <c r="I12" s="1082"/>
      <c r="J12" s="1082"/>
      <c r="K12" s="1082"/>
      <c r="L12" s="1082"/>
      <c r="M12" s="1082"/>
      <c r="N12" s="1082"/>
      <c r="O12" s="1082"/>
      <c r="P12" s="1082"/>
      <c r="Q12" s="1082"/>
      <c r="R12" s="1082"/>
      <c r="S12" s="1082"/>
      <c r="T12" s="1082"/>
      <c r="U12" s="1082"/>
      <c r="V12" s="1082"/>
      <c r="W12" s="1082"/>
      <c r="X12" s="1082"/>
      <c r="Y12" s="1082"/>
      <c r="Z12" s="1082"/>
    </row>
    <row r="13" spans="1:26" ht="11.25" customHeight="1">
      <c r="A13" s="1091" t="s">
        <v>18</v>
      </c>
      <c r="B13" s="1322">
        <v>2</v>
      </c>
      <c r="C13" s="1322">
        <v>5</v>
      </c>
      <c r="D13" s="1321">
        <v>5</v>
      </c>
      <c r="E13" s="1082"/>
      <c r="F13" s="1082"/>
      <c r="G13" s="1082"/>
      <c r="H13" s="1082"/>
      <c r="I13" s="1082"/>
      <c r="J13" s="1082"/>
      <c r="K13" s="1082"/>
      <c r="L13" s="1082"/>
      <c r="M13" s="1082"/>
      <c r="N13" s="1082"/>
      <c r="O13" s="1082"/>
      <c r="P13" s="1082"/>
      <c r="Q13" s="1082"/>
      <c r="R13" s="1082"/>
      <c r="S13" s="1082"/>
      <c r="T13" s="1082"/>
      <c r="U13" s="1082"/>
      <c r="V13" s="1082"/>
      <c r="W13" s="1082"/>
      <c r="X13" s="1082"/>
      <c r="Y13" s="1082"/>
      <c r="Z13" s="1082"/>
    </row>
    <row r="14" spans="1:26" ht="11.25" customHeight="1">
      <c r="A14" s="1091" t="s">
        <v>19</v>
      </c>
      <c r="B14" s="1320" t="s">
        <v>15</v>
      </c>
      <c r="C14" s="1320" t="s">
        <v>15</v>
      </c>
      <c r="D14" s="1321" t="s">
        <v>15</v>
      </c>
      <c r="E14" s="1082"/>
      <c r="F14" s="1082"/>
      <c r="G14" s="1082"/>
      <c r="H14" s="1082"/>
      <c r="I14" s="1082"/>
      <c r="J14" s="1082"/>
      <c r="K14" s="1082"/>
      <c r="L14" s="1082"/>
      <c r="M14" s="1082"/>
      <c r="N14" s="1082"/>
      <c r="O14" s="1082"/>
      <c r="P14" s="1082"/>
      <c r="Q14" s="1082"/>
      <c r="R14" s="1082"/>
      <c r="S14" s="1082"/>
      <c r="T14" s="1082"/>
      <c r="U14" s="1082"/>
      <c r="V14" s="1082"/>
      <c r="W14" s="1082"/>
      <c r="X14" s="1082"/>
      <c r="Y14" s="1082"/>
      <c r="Z14" s="1082"/>
    </row>
    <row r="15" spans="1:26" ht="11.25" customHeight="1">
      <c r="A15" s="1091" t="s">
        <v>20</v>
      </c>
      <c r="B15" s="1320" t="s">
        <v>15</v>
      </c>
      <c r="C15" s="1322">
        <v>1</v>
      </c>
      <c r="D15" s="1321">
        <v>3</v>
      </c>
      <c r="E15" s="1082"/>
      <c r="F15" s="1082"/>
      <c r="G15" s="1082"/>
      <c r="H15" s="1082"/>
      <c r="I15" s="1082"/>
      <c r="J15" s="1082"/>
      <c r="K15" s="1082"/>
      <c r="L15" s="1082"/>
      <c r="M15" s="1082"/>
      <c r="N15" s="1082"/>
      <c r="O15" s="1082"/>
      <c r="P15" s="1082"/>
      <c r="Q15" s="1082"/>
      <c r="R15" s="1082"/>
      <c r="S15" s="1082"/>
      <c r="T15" s="1082"/>
      <c r="U15" s="1082"/>
      <c r="V15" s="1082"/>
      <c r="W15" s="1082"/>
      <c r="X15" s="1082"/>
      <c r="Y15" s="1082"/>
      <c r="Z15" s="1082"/>
    </row>
    <row r="16" spans="1:26" ht="11.25" customHeight="1">
      <c r="A16" s="1091" t="s">
        <v>21</v>
      </c>
      <c r="B16" s="1320" t="s">
        <v>15</v>
      </c>
      <c r="C16" s="1322">
        <v>2</v>
      </c>
      <c r="D16" s="1321">
        <v>3</v>
      </c>
      <c r="E16" s="1082"/>
      <c r="F16" s="1082"/>
      <c r="G16" s="1082"/>
      <c r="H16" s="1082"/>
      <c r="I16" s="1082"/>
      <c r="J16" s="1082"/>
      <c r="K16" s="1082"/>
      <c r="L16" s="1082"/>
      <c r="M16" s="1082"/>
      <c r="N16" s="1082"/>
      <c r="O16" s="1082"/>
      <c r="P16" s="1082"/>
      <c r="Q16" s="1082"/>
      <c r="R16" s="1082"/>
      <c r="S16" s="1082"/>
      <c r="T16" s="1082"/>
      <c r="U16" s="1082"/>
      <c r="V16" s="1082"/>
      <c r="W16" s="1082"/>
      <c r="X16" s="1082"/>
      <c r="Y16" s="1082"/>
      <c r="Z16" s="1082"/>
    </row>
    <row r="17" spans="1:26" ht="11.25" customHeight="1">
      <c r="A17" s="1091" t="s">
        <v>22</v>
      </c>
      <c r="B17" s="1322">
        <v>1</v>
      </c>
      <c r="C17" s="1320" t="s">
        <v>15</v>
      </c>
      <c r="D17" s="1321">
        <v>4</v>
      </c>
      <c r="E17" s="1082"/>
      <c r="F17" s="1082"/>
      <c r="G17" s="1082"/>
      <c r="H17" s="1082"/>
      <c r="I17" s="1082"/>
      <c r="J17" s="1082"/>
      <c r="K17" s="1082"/>
      <c r="L17" s="1082"/>
      <c r="M17" s="1082"/>
      <c r="N17" s="1082"/>
      <c r="O17" s="1082"/>
      <c r="P17" s="1082"/>
      <c r="Q17" s="1082"/>
      <c r="R17" s="1082"/>
      <c r="S17" s="1082"/>
      <c r="T17" s="1082"/>
      <c r="U17" s="1082"/>
      <c r="V17" s="1082"/>
      <c r="W17" s="1082"/>
      <c r="X17" s="1082"/>
      <c r="Y17" s="1082"/>
      <c r="Z17" s="1082"/>
    </row>
    <row r="18" spans="1:26" ht="11.25" customHeight="1">
      <c r="A18" s="1091" t="s">
        <v>57</v>
      </c>
      <c r="B18" s="1320" t="s">
        <v>15</v>
      </c>
      <c r="C18" s="1320" t="s">
        <v>15</v>
      </c>
      <c r="D18" s="1321">
        <v>3</v>
      </c>
      <c r="E18" s="1082"/>
      <c r="F18" s="1082"/>
      <c r="G18" s="1082"/>
      <c r="H18" s="1082"/>
      <c r="I18" s="1082"/>
      <c r="J18" s="1082"/>
      <c r="K18" s="1082"/>
      <c r="L18" s="1082"/>
      <c r="M18" s="1082"/>
      <c r="N18" s="1082"/>
      <c r="O18" s="1082"/>
      <c r="P18" s="1082"/>
      <c r="Q18" s="1082"/>
      <c r="R18" s="1082"/>
      <c r="S18" s="1082"/>
      <c r="T18" s="1082"/>
      <c r="U18" s="1082"/>
      <c r="V18" s="1082"/>
      <c r="W18" s="1082"/>
      <c r="X18" s="1082"/>
      <c r="Y18" s="1082"/>
      <c r="Z18" s="1082"/>
    </row>
    <row r="19" spans="1:26" ht="11.25" customHeight="1">
      <c r="A19" s="1091" t="s">
        <v>25</v>
      </c>
      <c r="B19" s="1320" t="s">
        <v>15</v>
      </c>
      <c r="C19" s="1320" t="s">
        <v>15</v>
      </c>
      <c r="D19" s="1321">
        <v>1</v>
      </c>
      <c r="E19" s="1082"/>
      <c r="F19" s="1082"/>
      <c r="G19" s="1082"/>
      <c r="H19" s="1082"/>
      <c r="I19" s="1082"/>
      <c r="J19" s="1082"/>
      <c r="K19" s="1082"/>
      <c r="L19" s="1082"/>
      <c r="M19" s="1082"/>
      <c r="N19" s="1082"/>
      <c r="O19" s="1082"/>
      <c r="P19" s="1082"/>
      <c r="Q19" s="1082"/>
      <c r="R19" s="1082"/>
      <c r="S19" s="1082"/>
      <c r="T19" s="1082"/>
      <c r="U19" s="1082"/>
      <c r="V19" s="1082"/>
      <c r="W19" s="1082"/>
      <c r="X19" s="1082"/>
      <c r="Y19" s="1082"/>
      <c r="Z19" s="1082"/>
    </row>
    <row r="20" spans="1:26" ht="11.25" customHeight="1">
      <c r="A20" s="1091" t="s">
        <v>76</v>
      </c>
      <c r="B20" s="1322">
        <v>1</v>
      </c>
      <c r="C20" s="1322">
        <v>1</v>
      </c>
      <c r="D20" s="1321">
        <v>1</v>
      </c>
      <c r="E20" s="1082"/>
      <c r="F20" s="1082"/>
      <c r="G20" s="1082"/>
      <c r="H20" s="1082"/>
      <c r="I20" s="1082"/>
      <c r="J20" s="1082"/>
      <c r="K20" s="1082"/>
      <c r="L20" s="1082"/>
      <c r="M20" s="1082"/>
      <c r="N20" s="1082"/>
      <c r="O20" s="1082"/>
      <c r="P20" s="1082"/>
      <c r="Q20" s="1082"/>
      <c r="R20" s="1082"/>
      <c r="S20" s="1082"/>
      <c r="T20" s="1082"/>
      <c r="U20" s="1082"/>
      <c r="V20" s="1082"/>
      <c r="W20" s="1082"/>
      <c r="X20" s="1082"/>
      <c r="Y20" s="1082"/>
      <c r="Z20" s="1082"/>
    </row>
    <row r="21" spans="1:26" ht="11.25" customHeight="1">
      <c r="A21" s="1091" t="s">
        <v>77</v>
      </c>
      <c r="B21" s="1322">
        <v>1</v>
      </c>
      <c r="C21" s="1322">
        <v>3</v>
      </c>
      <c r="D21" s="1321">
        <v>3</v>
      </c>
      <c r="E21" s="1082"/>
      <c r="F21" s="1082"/>
      <c r="G21" s="1082"/>
      <c r="H21" s="1082"/>
      <c r="I21" s="1082"/>
      <c r="J21" s="1082"/>
      <c r="K21" s="1082"/>
      <c r="L21" s="1082"/>
      <c r="M21" s="1082"/>
      <c r="N21" s="1082"/>
      <c r="O21" s="1082"/>
      <c r="P21" s="1082"/>
      <c r="Q21" s="1082"/>
      <c r="R21" s="1082"/>
      <c r="S21" s="1082"/>
      <c r="T21" s="1082"/>
      <c r="U21" s="1082"/>
      <c r="V21" s="1082"/>
      <c r="W21" s="1082"/>
      <c r="X21" s="1082"/>
      <c r="Y21" s="1082"/>
      <c r="Z21" s="1082"/>
    </row>
    <row r="22" spans="1:26" ht="11.25" customHeight="1">
      <c r="A22" s="1091" t="s">
        <v>78</v>
      </c>
      <c r="B22" s="1320" t="s">
        <v>15</v>
      </c>
      <c r="C22" s="1322">
        <v>1</v>
      </c>
      <c r="D22" s="1321">
        <v>2</v>
      </c>
      <c r="E22" s="1082"/>
      <c r="F22" s="1082"/>
      <c r="G22" s="1082"/>
      <c r="H22" s="1082"/>
      <c r="I22" s="1082"/>
      <c r="J22" s="1082"/>
      <c r="K22" s="1082"/>
      <c r="L22" s="1082"/>
      <c r="M22" s="1082"/>
      <c r="N22" s="1082"/>
      <c r="O22" s="1082"/>
      <c r="P22" s="1082"/>
      <c r="Q22" s="1082"/>
      <c r="R22" s="1082"/>
      <c r="S22" s="1082"/>
      <c r="T22" s="1082"/>
      <c r="U22" s="1082"/>
      <c r="V22" s="1082"/>
      <c r="W22" s="1082"/>
      <c r="X22" s="1082"/>
      <c r="Y22" s="1082"/>
      <c r="Z22" s="1082"/>
    </row>
    <row r="23" spans="1:26" ht="11.25" customHeight="1">
      <c r="A23" s="1091" t="s">
        <v>29</v>
      </c>
      <c r="B23" s="1322">
        <v>6</v>
      </c>
      <c r="C23" s="1322">
        <v>7</v>
      </c>
      <c r="D23" s="1321">
        <v>14</v>
      </c>
      <c r="E23" s="1082"/>
      <c r="F23" s="1082"/>
      <c r="G23" s="1082"/>
      <c r="H23" s="1082"/>
      <c r="I23" s="1082"/>
      <c r="J23" s="1082"/>
      <c r="K23" s="1082"/>
      <c r="L23" s="1082"/>
      <c r="M23" s="1082"/>
      <c r="N23" s="1082"/>
      <c r="O23" s="1082"/>
      <c r="P23" s="1082"/>
      <c r="Q23" s="1082"/>
      <c r="R23" s="1082"/>
      <c r="S23" s="1082"/>
      <c r="T23" s="1082"/>
      <c r="U23" s="1082"/>
      <c r="V23" s="1082"/>
      <c r="W23" s="1082"/>
      <c r="X23" s="1082"/>
      <c r="Y23" s="1082"/>
      <c r="Z23" s="1082"/>
    </row>
    <row r="24" spans="1:26" ht="11.25" customHeight="1">
      <c r="A24" s="1091" t="s">
        <v>79</v>
      </c>
      <c r="B24" s="1320" t="s">
        <v>15</v>
      </c>
      <c r="C24" s="1320" t="s">
        <v>15</v>
      </c>
      <c r="D24" s="1321">
        <v>1</v>
      </c>
      <c r="E24" s="1082"/>
      <c r="F24" s="1082"/>
      <c r="G24" s="1082"/>
      <c r="H24" s="1082"/>
      <c r="I24" s="1082"/>
      <c r="J24" s="1082"/>
      <c r="K24" s="1082"/>
      <c r="L24" s="1082"/>
      <c r="M24" s="1082"/>
      <c r="N24" s="1082"/>
      <c r="O24" s="1082"/>
      <c r="P24" s="1082"/>
      <c r="Q24" s="1082"/>
      <c r="R24" s="1082"/>
      <c r="S24" s="1082"/>
      <c r="T24" s="1082"/>
      <c r="U24" s="1082"/>
      <c r="V24" s="1082"/>
      <c r="W24" s="1082"/>
      <c r="X24" s="1082"/>
      <c r="Y24" s="1082"/>
      <c r="Z24" s="1082"/>
    </row>
    <row r="25" spans="1:26" ht="11.25" customHeight="1">
      <c r="A25" s="1091" t="s">
        <v>31</v>
      </c>
      <c r="B25" s="1322">
        <v>1</v>
      </c>
      <c r="C25" s="1322">
        <v>2</v>
      </c>
      <c r="D25" s="1321">
        <v>4</v>
      </c>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row>
    <row r="26" spans="1:26" ht="11.25" customHeight="1">
      <c r="A26" s="1091" t="s">
        <v>80</v>
      </c>
      <c r="B26" s="1320" t="s">
        <v>15</v>
      </c>
      <c r="C26" s="1320" t="s">
        <v>15</v>
      </c>
      <c r="D26" s="1321">
        <v>3</v>
      </c>
      <c r="E26" s="1082"/>
      <c r="F26" s="1082"/>
      <c r="G26" s="1082"/>
      <c r="H26" s="1082"/>
      <c r="I26" s="1082"/>
      <c r="J26" s="1082"/>
      <c r="K26" s="1082"/>
      <c r="L26" s="1082"/>
      <c r="M26" s="1082"/>
      <c r="N26" s="1082"/>
      <c r="O26" s="1082"/>
      <c r="P26" s="1082"/>
      <c r="Q26" s="1082"/>
      <c r="R26" s="1082"/>
      <c r="S26" s="1082"/>
      <c r="T26" s="1082"/>
      <c r="U26" s="1082"/>
      <c r="V26" s="1082"/>
      <c r="W26" s="1082"/>
      <c r="X26" s="1082"/>
      <c r="Y26" s="1082"/>
      <c r="Z26" s="1082"/>
    </row>
    <row r="27" spans="1:26" ht="11.25" customHeight="1">
      <c r="A27" s="1091" t="s">
        <v>81</v>
      </c>
      <c r="B27" s="1320" t="s">
        <v>15</v>
      </c>
      <c r="C27" s="1320" t="s">
        <v>15</v>
      </c>
      <c r="D27" s="1321" t="s">
        <v>15</v>
      </c>
      <c r="E27" s="1082"/>
      <c r="F27" s="1082"/>
      <c r="G27" s="1082"/>
      <c r="H27" s="1082"/>
      <c r="I27" s="1082"/>
      <c r="J27" s="1082"/>
      <c r="K27" s="1082"/>
      <c r="L27" s="1082"/>
      <c r="M27" s="1082"/>
      <c r="N27" s="1082"/>
      <c r="O27" s="1082"/>
      <c r="P27" s="1082"/>
      <c r="Q27" s="1082"/>
      <c r="R27" s="1082"/>
      <c r="S27" s="1082"/>
      <c r="T27" s="1082"/>
      <c r="U27" s="1082"/>
      <c r="V27" s="1082"/>
      <c r="W27" s="1082"/>
      <c r="X27" s="1082"/>
      <c r="Y27" s="1082"/>
      <c r="Z27" s="1082"/>
    </row>
    <row r="28" spans="1:26" ht="11.25" customHeight="1">
      <c r="A28" s="1091" t="s">
        <v>34</v>
      </c>
      <c r="B28" s="1322">
        <v>4</v>
      </c>
      <c r="C28" s="1322">
        <v>3</v>
      </c>
      <c r="D28" s="1321">
        <v>5</v>
      </c>
      <c r="E28" s="1082"/>
      <c r="F28" s="1082"/>
      <c r="G28" s="1082"/>
      <c r="H28" s="1082"/>
      <c r="I28" s="1082"/>
      <c r="J28" s="1082"/>
      <c r="K28" s="1082"/>
      <c r="L28" s="1082"/>
      <c r="M28" s="1082"/>
      <c r="N28" s="1082"/>
      <c r="O28" s="1082"/>
      <c r="P28" s="1082"/>
      <c r="Q28" s="1082"/>
      <c r="R28" s="1082"/>
      <c r="S28" s="1082"/>
      <c r="T28" s="1082"/>
      <c r="U28" s="1082"/>
      <c r="V28" s="1082"/>
      <c r="W28" s="1082"/>
      <c r="X28" s="1082"/>
      <c r="Y28" s="1082"/>
      <c r="Z28" s="1082"/>
    </row>
    <row r="29" spans="1:26" ht="11.25" customHeight="1">
      <c r="A29" s="1091" t="s">
        <v>35</v>
      </c>
      <c r="B29" s="1322">
        <v>5</v>
      </c>
      <c r="C29" s="1322">
        <v>3</v>
      </c>
      <c r="D29" s="1321">
        <v>4</v>
      </c>
      <c r="E29" s="1082"/>
      <c r="F29" s="1082"/>
      <c r="G29" s="1082"/>
      <c r="H29" s="1082"/>
      <c r="I29" s="1082"/>
      <c r="J29" s="1082"/>
      <c r="K29" s="1082"/>
      <c r="L29" s="1082"/>
      <c r="M29" s="1082"/>
      <c r="N29" s="1082"/>
      <c r="O29" s="1082"/>
      <c r="P29" s="1082"/>
      <c r="Q29" s="1082"/>
      <c r="R29" s="1082"/>
      <c r="S29" s="1082"/>
      <c r="T29" s="1082"/>
      <c r="U29" s="1082"/>
      <c r="V29" s="1082"/>
      <c r="W29" s="1082"/>
      <c r="X29" s="1082"/>
      <c r="Y29" s="1082"/>
      <c r="Z29" s="1082"/>
    </row>
    <row r="30" spans="1:26" ht="11.25" customHeight="1">
      <c r="A30" s="1091" t="s">
        <v>82</v>
      </c>
      <c r="B30" s="1322">
        <v>7</v>
      </c>
      <c r="C30" s="1322">
        <v>4</v>
      </c>
      <c r="D30" s="1321">
        <v>3</v>
      </c>
      <c r="E30" s="1082"/>
      <c r="F30" s="1082"/>
      <c r="G30" s="1082"/>
      <c r="H30" s="1082"/>
      <c r="I30" s="1082"/>
      <c r="J30" s="1082"/>
      <c r="K30" s="1082"/>
      <c r="L30" s="1082"/>
      <c r="M30" s="1082"/>
      <c r="N30" s="1082"/>
      <c r="O30" s="1082"/>
      <c r="P30" s="1082"/>
      <c r="Q30" s="1082"/>
      <c r="R30" s="1082"/>
      <c r="S30" s="1082"/>
      <c r="T30" s="1082"/>
      <c r="U30" s="1082"/>
      <c r="V30" s="1082"/>
      <c r="W30" s="1082"/>
      <c r="X30" s="1082"/>
      <c r="Y30" s="1082"/>
      <c r="Z30" s="1082"/>
    </row>
    <row r="31" spans="1:26" ht="11.25" customHeight="1">
      <c r="A31" s="1091" t="s">
        <v>83</v>
      </c>
      <c r="B31" s="1320" t="s">
        <v>15</v>
      </c>
      <c r="C31" s="1322">
        <v>2</v>
      </c>
      <c r="D31" s="1321">
        <v>4</v>
      </c>
      <c r="E31" s="1082"/>
      <c r="F31" s="1082"/>
      <c r="G31" s="1082"/>
      <c r="H31" s="1082"/>
      <c r="I31" s="1082"/>
      <c r="J31" s="1082"/>
      <c r="K31" s="1082"/>
      <c r="L31" s="1082"/>
      <c r="M31" s="1082"/>
      <c r="N31" s="1082"/>
      <c r="O31" s="1082"/>
      <c r="P31" s="1082"/>
      <c r="Q31" s="1082"/>
      <c r="R31" s="1082"/>
      <c r="S31" s="1082"/>
      <c r="T31" s="1082"/>
      <c r="U31" s="1082"/>
      <c r="V31" s="1082"/>
      <c r="W31" s="1082"/>
      <c r="X31" s="1082"/>
      <c r="Y31" s="1082"/>
      <c r="Z31" s="1082"/>
    </row>
    <row r="32" spans="1:26" ht="11.25" customHeight="1">
      <c r="A32" s="1091" t="s">
        <v>38</v>
      </c>
      <c r="B32" s="1322">
        <v>1</v>
      </c>
      <c r="C32" s="1322">
        <v>6</v>
      </c>
      <c r="D32" s="1321">
        <v>5</v>
      </c>
      <c r="E32" s="1082"/>
      <c r="F32" s="1082"/>
      <c r="G32" s="1082"/>
      <c r="H32" s="1082"/>
      <c r="I32" s="1082"/>
      <c r="J32" s="1082"/>
      <c r="K32" s="1082"/>
      <c r="L32" s="1082"/>
      <c r="M32" s="1082"/>
      <c r="N32" s="1082"/>
      <c r="O32" s="1082"/>
      <c r="P32" s="1082"/>
      <c r="Q32" s="1082"/>
      <c r="R32" s="1082"/>
      <c r="S32" s="1082"/>
      <c r="T32" s="1082"/>
      <c r="U32" s="1082"/>
      <c r="V32" s="1082"/>
      <c r="W32" s="1082"/>
      <c r="X32" s="1082"/>
      <c r="Y32" s="1082"/>
      <c r="Z32" s="1082"/>
    </row>
    <row r="33" spans="1:26" ht="11.25" customHeight="1">
      <c r="A33" s="1091" t="s">
        <v>39</v>
      </c>
      <c r="B33" s="1320" t="s">
        <v>15</v>
      </c>
      <c r="C33" s="1322">
        <v>1</v>
      </c>
      <c r="D33" s="1321">
        <v>1</v>
      </c>
      <c r="E33" s="1082"/>
      <c r="F33" s="1082"/>
      <c r="G33" s="1082"/>
      <c r="H33" s="1082"/>
      <c r="I33" s="1082"/>
      <c r="J33" s="1082"/>
      <c r="K33" s="1082"/>
      <c r="L33" s="1082"/>
      <c r="M33" s="1082"/>
      <c r="N33" s="1082"/>
      <c r="O33" s="1082"/>
      <c r="P33" s="1082"/>
      <c r="Q33" s="1082"/>
      <c r="R33" s="1082"/>
      <c r="S33" s="1082"/>
      <c r="T33" s="1082"/>
      <c r="U33" s="1082"/>
      <c r="V33" s="1082"/>
      <c r="W33" s="1082"/>
      <c r="X33" s="1082"/>
      <c r="Y33" s="1082"/>
      <c r="Z33" s="1082"/>
    </row>
    <row r="34" spans="1:26" ht="11.25" customHeight="1">
      <c r="A34" s="1091" t="s">
        <v>67</v>
      </c>
      <c r="B34" s="1320" t="s">
        <v>15</v>
      </c>
      <c r="C34" s="1320" t="s">
        <v>15</v>
      </c>
      <c r="D34" s="1321" t="s">
        <v>15</v>
      </c>
      <c r="E34" s="1082"/>
      <c r="F34" s="1082"/>
      <c r="G34" s="1082"/>
      <c r="H34" s="1082"/>
      <c r="I34" s="1082"/>
      <c r="J34" s="1082"/>
      <c r="K34" s="1082"/>
      <c r="L34" s="1082"/>
      <c r="M34" s="1082"/>
      <c r="N34" s="1082"/>
      <c r="O34" s="1082"/>
      <c r="P34" s="1082"/>
      <c r="Q34" s="1082"/>
      <c r="R34" s="1082"/>
      <c r="S34" s="1082"/>
      <c r="T34" s="1082"/>
      <c r="U34" s="1082"/>
      <c r="V34" s="1082"/>
      <c r="W34" s="1082"/>
      <c r="X34" s="1082"/>
      <c r="Y34" s="1082"/>
      <c r="Z34" s="1082"/>
    </row>
    <row r="35" spans="1:26" ht="11.25" customHeight="1">
      <c r="A35" s="1091" t="s">
        <v>41</v>
      </c>
      <c r="B35" s="1322">
        <v>4</v>
      </c>
      <c r="C35" s="1322">
        <v>3</v>
      </c>
      <c r="D35" s="1321">
        <v>3</v>
      </c>
      <c r="E35" s="1082"/>
      <c r="F35" s="1082"/>
      <c r="G35" s="1082"/>
      <c r="H35" s="1082"/>
      <c r="I35" s="1082"/>
      <c r="J35" s="1082"/>
      <c r="K35" s="1082"/>
      <c r="L35" s="1082"/>
      <c r="M35" s="1082"/>
      <c r="N35" s="1082"/>
      <c r="O35" s="1082"/>
      <c r="P35" s="1082"/>
      <c r="Q35" s="1082"/>
      <c r="R35" s="1082"/>
      <c r="S35" s="1082"/>
      <c r="T35" s="1082"/>
      <c r="U35" s="1082"/>
      <c r="V35" s="1082"/>
      <c r="W35" s="1082"/>
      <c r="X35" s="1082"/>
      <c r="Y35" s="1082"/>
      <c r="Z35" s="1082"/>
    </row>
    <row r="36" spans="1:26" ht="11.25" customHeight="1">
      <c r="A36" s="1092" t="s">
        <v>42</v>
      </c>
      <c r="B36" s="1323" t="s">
        <v>15</v>
      </c>
      <c r="C36" s="1323" t="s">
        <v>15</v>
      </c>
      <c r="D36" s="1324" t="s">
        <v>15</v>
      </c>
      <c r="E36" s="1082"/>
      <c r="F36" s="1082"/>
      <c r="G36" s="1082"/>
      <c r="H36" s="1082"/>
      <c r="I36" s="1082"/>
      <c r="J36" s="1082"/>
      <c r="K36" s="1082"/>
      <c r="L36" s="1082"/>
      <c r="M36" s="1082"/>
      <c r="N36" s="1082"/>
      <c r="O36" s="1082"/>
      <c r="P36" s="1082"/>
      <c r="Q36" s="1082"/>
      <c r="R36" s="1082"/>
      <c r="S36" s="1082"/>
      <c r="T36" s="1082"/>
      <c r="U36" s="1082"/>
      <c r="V36" s="1082"/>
      <c r="W36" s="1082"/>
      <c r="X36" s="1082"/>
      <c r="Y36" s="1082"/>
      <c r="Z36" s="1082"/>
    </row>
    <row r="37" spans="1:26" ht="11.25" customHeight="1">
      <c r="A37" s="1082"/>
      <c r="B37" s="1082"/>
      <c r="C37" s="1082"/>
      <c r="D37" s="1082"/>
      <c r="E37" s="1082"/>
      <c r="F37" s="1082"/>
      <c r="G37" s="1082"/>
      <c r="H37" s="1082"/>
      <c r="I37" s="1082"/>
      <c r="J37" s="1082"/>
      <c r="K37" s="1082"/>
      <c r="L37" s="1082"/>
      <c r="M37" s="1082"/>
      <c r="N37" s="1082"/>
      <c r="O37" s="1082"/>
      <c r="P37" s="1082"/>
      <c r="Q37" s="1082"/>
      <c r="R37" s="1082"/>
      <c r="S37" s="1082"/>
      <c r="T37" s="1082"/>
      <c r="U37" s="1082"/>
      <c r="V37" s="1082"/>
      <c r="W37" s="1082"/>
      <c r="X37" s="1082"/>
      <c r="Y37" s="1082"/>
      <c r="Z37" s="1082"/>
    </row>
    <row r="38" spans="1:26" ht="11.25" customHeight="1">
      <c r="A38" s="1093" t="s">
        <v>1295</v>
      </c>
      <c r="B38" s="1082"/>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2"/>
      <c r="Y38" s="1082"/>
      <c r="Z38" s="1082"/>
    </row>
    <row r="39" spans="1:26" ht="11.25" customHeight="1">
      <c r="A39" s="1082" t="s">
        <v>1296</v>
      </c>
      <c r="B39" s="1082"/>
      <c r="C39" s="1082"/>
      <c r="D39" s="1082"/>
      <c r="E39" s="1082"/>
      <c r="F39" s="1082"/>
      <c r="G39" s="1082"/>
      <c r="H39" s="1082"/>
      <c r="I39" s="1082"/>
      <c r="J39" s="1082"/>
      <c r="K39" s="1082"/>
      <c r="L39" s="1082"/>
      <c r="M39" s="1082"/>
      <c r="N39" s="1082"/>
      <c r="O39" s="1082"/>
      <c r="P39" s="1082"/>
      <c r="Q39" s="1082"/>
      <c r="R39" s="1082"/>
      <c r="S39" s="1082"/>
      <c r="T39" s="1082"/>
      <c r="U39" s="1082"/>
      <c r="V39" s="1082"/>
      <c r="W39" s="1082"/>
      <c r="X39" s="1082"/>
      <c r="Y39" s="1082"/>
      <c r="Z39" s="1082"/>
    </row>
    <row r="40" spans="1:26" ht="11.25" customHeight="1">
      <c r="A40" s="1094" t="s">
        <v>1297</v>
      </c>
      <c r="B40" s="1082"/>
      <c r="C40" s="1082"/>
      <c r="D40" s="1082"/>
      <c r="E40" s="1082"/>
      <c r="F40" s="1082"/>
      <c r="G40" s="1082"/>
      <c r="H40" s="1082"/>
      <c r="I40" s="1082"/>
      <c r="J40" s="1082"/>
      <c r="K40" s="1082"/>
      <c r="L40" s="1082"/>
      <c r="M40" s="1082"/>
      <c r="N40" s="1082"/>
      <c r="O40" s="1082"/>
      <c r="P40" s="1082"/>
      <c r="Q40" s="1082"/>
      <c r="R40" s="1082"/>
      <c r="S40" s="1082"/>
      <c r="T40" s="1082"/>
      <c r="U40" s="1082"/>
      <c r="V40" s="1082"/>
      <c r="W40" s="1082"/>
      <c r="X40" s="1082"/>
      <c r="Y40" s="1082"/>
      <c r="Z40" s="1082"/>
    </row>
    <row r="41" spans="1:26" ht="11.25" customHeight="1">
      <c r="A41" s="1082"/>
      <c r="B41" s="1082"/>
      <c r="C41" s="1082"/>
      <c r="D41" s="1082"/>
      <c r="E41" s="1082"/>
      <c r="F41" s="1082"/>
      <c r="G41" s="1082"/>
      <c r="H41" s="1082"/>
      <c r="I41" s="1082"/>
      <c r="J41" s="1082"/>
      <c r="K41" s="1082"/>
      <c r="L41" s="1082"/>
      <c r="M41" s="1082"/>
      <c r="N41" s="1082"/>
      <c r="O41" s="1082"/>
      <c r="P41" s="1082"/>
      <c r="Q41" s="1082"/>
      <c r="R41" s="1082"/>
      <c r="S41" s="1082"/>
      <c r="T41" s="1082"/>
      <c r="U41" s="1082"/>
      <c r="V41" s="1082"/>
      <c r="W41" s="1082"/>
      <c r="X41" s="1082"/>
      <c r="Y41" s="1082"/>
      <c r="Z41" s="1082"/>
    </row>
    <row r="42" spans="1:26" ht="11.25" customHeight="1">
      <c r="A42" s="1082"/>
      <c r="B42" s="1082"/>
      <c r="C42" s="1082"/>
      <c r="D42" s="1082"/>
      <c r="E42" s="1082"/>
      <c r="F42" s="1082"/>
      <c r="G42" s="1082"/>
      <c r="H42" s="1082"/>
      <c r="I42" s="1082"/>
      <c r="J42" s="1082"/>
      <c r="K42" s="1082"/>
      <c r="L42" s="1082"/>
      <c r="M42" s="1082"/>
      <c r="N42" s="1082"/>
      <c r="O42" s="1082"/>
      <c r="P42" s="1082"/>
      <c r="Q42" s="1082"/>
      <c r="R42" s="1082"/>
      <c r="S42" s="1082"/>
      <c r="T42" s="1082"/>
      <c r="U42" s="1082"/>
      <c r="V42" s="1082"/>
      <c r="W42" s="1082"/>
      <c r="X42" s="1082"/>
      <c r="Y42" s="1082"/>
      <c r="Z42" s="1082"/>
    </row>
    <row r="43" spans="1:26" ht="11.25" customHeight="1">
      <c r="A43" s="1082"/>
      <c r="B43" s="1082"/>
      <c r="C43" s="1082"/>
      <c r="D43" s="1082"/>
      <c r="E43" s="1082"/>
      <c r="F43" s="1082"/>
      <c r="G43" s="1082"/>
      <c r="H43" s="1082"/>
      <c r="I43" s="1082"/>
      <c r="J43" s="1082"/>
      <c r="K43" s="1082"/>
      <c r="L43" s="1082"/>
      <c r="M43" s="1082"/>
      <c r="N43" s="1082"/>
      <c r="O43" s="1082"/>
      <c r="P43" s="1082"/>
      <c r="Q43" s="1082"/>
      <c r="R43" s="1082"/>
      <c r="S43" s="1082"/>
      <c r="T43" s="1082"/>
      <c r="U43" s="1082"/>
      <c r="V43" s="1082"/>
      <c r="W43" s="1082"/>
      <c r="X43" s="1082"/>
      <c r="Y43" s="1082"/>
      <c r="Z43" s="1082"/>
    </row>
    <row r="44" spans="1:26" ht="11.25" customHeight="1">
      <c r="A44" s="1082"/>
      <c r="B44" s="1082"/>
      <c r="C44" s="1082"/>
      <c r="D44" s="1082"/>
      <c r="E44" s="1082"/>
      <c r="F44" s="1082"/>
      <c r="G44" s="1082"/>
      <c r="H44" s="1082"/>
      <c r="I44" s="1082"/>
      <c r="J44" s="1082"/>
      <c r="K44" s="1082"/>
      <c r="L44" s="1082"/>
      <c r="M44" s="1082"/>
      <c r="N44" s="1082"/>
      <c r="O44" s="1082"/>
      <c r="P44" s="1082"/>
      <c r="Q44" s="1082"/>
      <c r="R44" s="1082"/>
      <c r="S44" s="1082"/>
      <c r="T44" s="1082"/>
      <c r="U44" s="1082"/>
      <c r="V44" s="1082"/>
      <c r="W44" s="1082"/>
      <c r="X44" s="1082"/>
      <c r="Y44" s="1082"/>
      <c r="Z44" s="1082"/>
    </row>
    <row r="45" spans="1:26" ht="11.25" customHeight="1">
      <c r="A45" s="1082"/>
      <c r="B45" s="1082"/>
      <c r="C45" s="1082"/>
      <c r="D45" s="1082"/>
      <c r="E45" s="1082"/>
      <c r="F45" s="1082"/>
      <c r="G45" s="1082"/>
      <c r="H45" s="1082"/>
      <c r="I45" s="1082"/>
      <c r="J45" s="1082"/>
      <c r="K45" s="1082"/>
      <c r="L45" s="1082"/>
      <c r="M45" s="1082"/>
      <c r="N45" s="1082"/>
      <c r="O45" s="1082"/>
      <c r="P45" s="1082"/>
      <c r="Q45" s="1082"/>
      <c r="R45" s="1082"/>
      <c r="S45" s="1082"/>
      <c r="T45" s="1082"/>
      <c r="U45" s="1082"/>
      <c r="V45" s="1082"/>
      <c r="W45" s="1082"/>
      <c r="X45" s="1082"/>
      <c r="Y45" s="1082"/>
      <c r="Z45" s="1082"/>
    </row>
    <row r="46" spans="1:26" ht="11.25" customHeight="1">
      <c r="A46" s="1082"/>
      <c r="B46" s="1082"/>
      <c r="C46" s="1082"/>
      <c r="D46" s="1082"/>
      <c r="E46" s="1082"/>
      <c r="F46" s="1082"/>
      <c r="G46" s="1082"/>
      <c r="H46" s="1082"/>
      <c r="I46" s="1082"/>
      <c r="J46" s="1082"/>
      <c r="K46" s="1082"/>
      <c r="L46" s="1082"/>
      <c r="M46" s="1082"/>
      <c r="N46" s="1082"/>
      <c r="O46" s="1082"/>
      <c r="P46" s="1082"/>
      <c r="Q46" s="1082"/>
      <c r="R46" s="1082"/>
      <c r="S46" s="1082"/>
      <c r="T46" s="1082"/>
      <c r="U46" s="1082"/>
      <c r="V46" s="1082"/>
      <c r="W46" s="1082"/>
      <c r="X46" s="1082"/>
      <c r="Y46" s="1082"/>
      <c r="Z46" s="1082"/>
    </row>
    <row r="47" spans="1:26" ht="11.25" customHeight="1">
      <c r="A47" s="1082"/>
      <c r="B47" s="1082"/>
      <c r="C47" s="1082"/>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row>
    <row r="48" spans="1:26" ht="11.25" customHeight="1">
      <c r="A48" s="1082"/>
      <c r="B48" s="1082"/>
      <c r="C48" s="1082"/>
      <c r="D48" s="1082"/>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row>
    <row r="49" spans="1:26" ht="11.25" customHeight="1">
      <c r="A49" s="1082"/>
      <c r="B49" s="1082"/>
      <c r="C49" s="1082"/>
      <c r="D49" s="1082"/>
      <c r="E49" s="1082"/>
      <c r="F49" s="1082"/>
      <c r="G49" s="1082"/>
      <c r="H49" s="1082"/>
      <c r="I49" s="1082"/>
      <c r="J49" s="1082"/>
      <c r="K49" s="1082"/>
      <c r="L49" s="1082"/>
      <c r="M49" s="1082"/>
      <c r="N49" s="1082"/>
      <c r="O49" s="1082"/>
      <c r="P49" s="1082"/>
      <c r="Q49" s="1082"/>
      <c r="R49" s="1082"/>
      <c r="S49" s="1082"/>
      <c r="T49" s="1082"/>
      <c r="U49" s="1082"/>
      <c r="V49" s="1082"/>
      <c r="W49" s="1082"/>
      <c r="X49" s="1082"/>
      <c r="Y49" s="1082"/>
      <c r="Z49" s="1082"/>
    </row>
    <row r="50" spans="1:26" ht="11.25" customHeight="1">
      <c r="A50" s="1082"/>
      <c r="B50" s="1082"/>
      <c r="C50" s="1082"/>
      <c r="D50" s="1082"/>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row>
    <row r="51" spans="1:26" ht="11.25" customHeight="1">
      <c r="A51" s="1082"/>
      <c r="B51" s="1082"/>
      <c r="C51" s="1082"/>
      <c r="D51" s="1082"/>
      <c r="E51" s="1082"/>
      <c r="F51" s="1082"/>
      <c r="G51" s="1082"/>
      <c r="H51" s="1082"/>
      <c r="I51" s="1082"/>
      <c r="J51" s="1082"/>
      <c r="K51" s="1082"/>
      <c r="L51" s="1082"/>
      <c r="M51" s="1082"/>
      <c r="N51" s="1082"/>
      <c r="O51" s="1082"/>
      <c r="P51" s="1082"/>
      <c r="Q51" s="1082"/>
      <c r="R51" s="1082"/>
      <c r="S51" s="1082"/>
      <c r="T51" s="1082"/>
      <c r="U51" s="1082"/>
      <c r="V51" s="1082"/>
      <c r="W51" s="1082"/>
      <c r="X51" s="1082"/>
      <c r="Y51" s="1082"/>
      <c r="Z51" s="1082"/>
    </row>
    <row r="52" spans="1:26" ht="11.25" customHeight="1">
      <c r="A52" s="1082"/>
      <c r="B52" s="1082"/>
      <c r="C52" s="1082"/>
      <c r="D52" s="1082"/>
      <c r="E52" s="1082"/>
      <c r="F52" s="1082"/>
      <c r="G52" s="1082"/>
      <c r="H52" s="1082"/>
      <c r="I52" s="1082"/>
      <c r="J52" s="1082"/>
      <c r="K52" s="1082"/>
      <c r="L52" s="1082"/>
      <c r="M52" s="1082"/>
      <c r="N52" s="1082"/>
      <c r="O52" s="1082"/>
      <c r="P52" s="1082"/>
      <c r="Q52" s="1082"/>
      <c r="R52" s="1082"/>
      <c r="S52" s="1082"/>
      <c r="T52" s="1082"/>
      <c r="U52" s="1082"/>
      <c r="V52" s="1082"/>
      <c r="W52" s="1082"/>
      <c r="X52" s="1082"/>
      <c r="Y52" s="1082"/>
      <c r="Z52" s="1082"/>
    </row>
    <row r="53" spans="1:26" ht="11.25" customHeight="1">
      <c r="A53" s="1082"/>
      <c r="B53" s="1082"/>
      <c r="C53" s="1082"/>
      <c r="D53" s="1082"/>
      <c r="E53" s="1082"/>
      <c r="F53" s="1082"/>
      <c r="G53" s="1082"/>
      <c r="H53" s="1082"/>
      <c r="I53" s="1082"/>
      <c r="J53" s="1082"/>
      <c r="K53" s="1082"/>
      <c r="L53" s="1082"/>
      <c r="M53" s="1082"/>
      <c r="N53" s="1082"/>
      <c r="O53" s="1082"/>
      <c r="P53" s="1082"/>
      <c r="Q53" s="1082"/>
      <c r="R53" s="1082"/>
      <c r="S53" s="1082"/>
      <c r="T53" s="1082"/>
      <c r="U53" s="1082"/>
      <c r="V53" s="1082"/>
      <c r="W53" s="1082"/>
      <c r="X53" s="1082"/>
      <c r="Y53" s="1082"/>
      <c r="Z53" s="1082"/>
    </row>
    <row r="54" spans="1:26" ht="11.25" customHeight="1">
      <c r="A54" s="1082"/>
      <c r="B54" s="1082"/>
      <c r="C54" s="1082"/>
      <c r="D54" s="1082"/>
      <c r="E54" s="1082"/>
      <c r="F54" s="1082"/>
      <c r="G54" s="1082"/>
      <c r="H54" s="1082"/>
      <c r="I54" s="1082"/>
      <c r="J54" s="1082"/>
      <c r="K54" s="1082"/>
      <c r="L54" s="1082"/>
      <c r="M54" s="1082"/>
      <c r="N54" s="1082"/>
      <c r="O54" s="1082"/>
      <c r="P54" s="1082"/>
      <c r="Q54" s="1082"/>
      <c r="R54" s="1082"/>
      <c r="S54" s="1082"/>
      <c r="T54" s="1082"/>
      <c r="U54" s="1082"/>
      <c r="V54" s="1082"/>
      <c r="W54" s="1082"/>
      <c r="X54" s="1082"/>
      <c r="Y54" s="1082"/>
      <c r="Z54" s="1082"/>
    </row>
    <row r="55" spans="1:26" ht="11.25" customHeight="1">
      <c r="A55" s="1082"/>
      <c r="B55" s="1082"/>
      <c r="C55" s="1082"/>
      <c r="D55" s="1082"/>
      <c r="E55" s="1082"/>
      <c r="F55" s="1082"/>
      <c r="G55" s="1082"/>
      <c r="H55" s="1082"/>
      <c r="I55" s="1082"/>
      <c r="J55" s="1082"/>
      <c r="K55" s="1082"/>
      <c r="L55" s="1082"/>
      <c r="M55" s="1082"/>
      <c r="N55" s="1082"/>
      <c r="O55" s="1082"/>
      <c r="P55" s="1082"/>
      <c r="Q55" s="1082"/>
      <c r="R55" s="1082"/>
      <c r="S55" s="1082"/>
      <c r="T55" s="1082"/>
      <c r="U55" s="1082"/>
      <c r="V55" s="1082"/>
      <c r="W55" s="1082"/>
      <c r="X55" s="1082"/>
      <c r="Y55" s="1082"/>
      <c r="Z55" s="1082"/>
    </row>
    <row r="56" spans="1:26" ht="11.25" customHeight="1">
      <c r="A56" s="1082"/>
      <c r="B56" s="1082"/>
      <c r="C56" s="1082"/>
      <c r="D56" s="1082"/>
      <c r="E56" s="1082"/>
      <c r="F56" s="1082"/>
      <c r="G56" s="1082"/>
      <c r="H56" s="1082"/>
      <c r="I56" s="1082"/>
      <c r="J56" s="1082"/>
      <c r="K56" s="1082"/>
      <c r="L56" s="1082"/>
      <c r="M56" s="1082"/>
      <c r="N56" s="1082"/>
      <c r="O56" s="1082"/>
      <c r="P56" s="1082"/>
      <c r="Q56" s="1082"/>
      <c r="R56" s="1082"/>
      <c r="S56" s="1082"/>
      <c r="T56" s="1082"/>
      <c r="U56" s="1082"/>
      <c r="V56" s="1082"/>
      <c r="W56" s="1082"/>
      <c r="X56" s="1082"/>
      <c r="Y56" s="1082"/>
      <c r="Z56" s="1082"/>
    </row>
    <row r="57" spans="1:26" ht="11.25" customHeight="1">
      <c r="A57" s="1082"/>
      <c r="B57" s="1082"/>
      <c r="C57" s="1082"/>
      <c r="D57" s="1082"/>
      <c r="E57" s="1082"/>
      <c r="F57" s="1082"/>
      <c r="G57" s="1082"/>
      <c r="H57" s="1082"/>
      <c r="I57" s="1082"/>
      <c r="J57" s="1082"/>
      <c r="K57" s="1082"/>
      <c r="L57" s="1082"/>
      <c r="M57" s="1082"/>
      <c r="N57" s="1082"/>
      <c r="O57" s="1082"/>
      <c r="P57" s="1082"/>
      <c r="Q57" s="1082"/>
      <c r="R57" s="1082"/>
      <c r="S57" s="1082"/>
      <c r="T57" s="1082"/>
      <c r="U57" s="1082"/>
      <c r="V57" s="1082"/>
      <c r="W57" s="1082"/>
      <c r="X57" s="1082"/>
      <c r="Y57" s="1082"/>
      <c r="Z57" s="1082"/>
    </row>
    <row r="58" spans="1:26" ht="11.25" customHeight="1">
      <c r="A58" s="1082"/>
      <c r="B58" s="1082"/>
      <c r="C58" s="1082"/>
      <c r="D58" s="1082"/>
      <c r="E58" s="1082"/>
      <c r="F58" s="1082"/>
      <c r="G58" s="1082"/>
      <c r="H58" s="1082"/>
      <c r="I58" s="1082"/>
      <c r="J58" s="1082"/>
      <c r="K58" s="1082"/>
      <c r="L58" s="1082"/>
      <c r="M58" s="1082"/>
      <c r="N58" s="1082"/>
      <c r="O58" s="1082"/>
      <c r="P58" s="1082"/>
      <c r="Q58" s="1082"/>
      <c r="R58" s="1082"/>
      <c r="S58" s="1082"/>
      <c r="T58" s="1082"/>
      <c r="U58" s="1082"/>
      <c r="V58" s="1082"/>
      <c r="W58" s="1082"/>
      <c r="X58" s="1082"/>
      <c r="Y58" s="1082"/>
      <c r="Z58" s="1082"/>
    </row>
    <row r="59" spans="1:26" ht="11.25" customHeight="1">
      <c r="A59" s="1082"/>
      <c r="B59" s="1082"/>
      <c r="C59" s="1082"/>
      <c r="D59" s="1082"/>
      <c r="E59" s="1082"/>
      <c r="F59" s="1082"/>
      <c r="G59" s="1082"/>
      <c r="H59" s="1082"/>
      <c r="I59" s="1082"/>
      <c r="J59" s="1082"/>
      <c r="K59" s="1082"/>
      <c r="L59" s="1082"/>
      <c r="M59" s="1082"/>
      <c r="N59" s="1082"/>
      <c r="O59" s="1082"/>
      <c r="P59" s="1082"/>
      <c r="Q59" s="1082"/>
      <c r="R59" s="1082"/>
      <c r="S59" s="1082"/>
      <c r="T59" s="1082"/>
      <c r="U59" s="1082"/>
      <c r="V59" s="1082"/>
      <c r="W59" s="1082"/>
      <c r="X59" s="1082"/>
      <c r="Y59" s="1082"/>
      <c r="Z59" s="1082"/>
    </row>
    <row r="60" spans="1:26" ht="11.25" customHeight="1">
      <c r="A60" s="1082"/>
      <c r="B60" s="1082"/>
      <c r="C60" s="1082"/>
      <c r="D60" s="1082"/>
      <c r="E60" s="1082"/>
      <c r="F60" s="1082"/>
      <c r="G60" s="1082"/>
      <c r="H60" s="1082"/>
      <c r="I60" s="1082"/>
      <c r="J60" s="1082"/>
      <c r="K60" s="1082"/>
      <c r="L60" s="1082"/>
      <c r="M60" s="1082"/>
      <c r="N60" s="1082"/>
      <c r="O60" s="1082"/>
      <c r="P60" s="1082"/>
      <c r="Q60" s="1082"/>
      <c r="R60" s="1082"/>
      <c r="S60" s="1082"/>
      <c r="T60" s="1082"/>
      <c r="U60" s="1082"/>
      <c r="V60" s="1082"/>
      <c r="W60" s="1082"/>
      <c r="X60" s="1082"/>
      <c r="Y60" s="1082"/>
      <c r="Z60" s="1082"/>
    </row>
    <row r="61" spans="1:26" ht="11.25" customHeight="1">
      <c r="A61" s="1082"/>
      <c r="B61" s="1082"/>
      <c r="C61" s="1082"/>
      <c r="D61" s="1082"/>
      <c r="E61" s="1082"/>
      <c r="F61" s="1082"/>
      <c r="G61" s="1082"/>
      <c r="H61" s="1082"/>
      <c r="I61" s="1082"/>
      <c r="J61" s="1082"/>
      <c r="K61" s="1082"/>
      <c r="L61" s="1082"/>
      <c r="M61" s="1082"/>
      <c r="N61" s="1082"/>
      <c r="O61" s="1082"/>
      <c r="P61" s="1082"/>
      <c r="Q61" s="1082"/>
      <c r="R61" s="1082"/>
      <c r="S61" s="1082"/>
      <c r="T61" s="1082"/>
      <c r="U61" s="1082"/>
      <c r="V61" s="1082"/>
      <c r="W61" s="1082"/>
      <c r="X61" s="1082"/>
      <c r="Y61" s="1082"/>
      <c r="Z61" s="1082"/>
    </row>
    <row r="62" spans="1:26" ht="11.25" customHeight="1">
      <c r="A62" s="1082"/>
      <c r="B62" s="1082"/>
      <c r="C62" s="1082"/>
      <c r="D62" s="1082"/>
      <c r="E62" s="1082"/>
      <c r="F62" s="1082"/>
      <c r="G62" s="1082"/>
      <c r="H62" s="1082"/>
      <c r="I62" s="1082"/>
      <c r="J62" s="1082"/>
      <c r="K62" s="1082"/>
      <c r="L62" s="1082"/>
      <c r="M62" s="1082"/>
      <c r="N62" s="1082"/>
      <c r="O62" s="1082"/>
      <c r="P62" s="1082"/>
      <c r="Q62" s="1082"/>
      <c r="R62" s="1082"/>
      <c r="S62" s="1082"/>
      <c r="T62" s="1082"/>
      <c r="U62" s="1082"/>
      <c r="V62" s="1082"/>
      <c r="W62" s="1082"/>
      <c r="X62" s="1082"/>
      <c r="Y62" s="1082"/>
      <c r="Z62" s="1082"/>
    </row>
    <row r="63" spans="1:26" ht="11.25" customHeight="1">
      <c r="A63" s="1082"/>
      <c r="B63" s="1082"/>
      <c r="C63" s="1082"/>
      <c r="D63" s="1082"/>
      <c r="E63" s="1082"/>
      <c r="F63" s="1082"/>
      <c r="G63" s="1082"/>
      <c r="H63" s="1082"/>
      <c r="I63" s="1082"/>
      <c r="J63" s="1082"/>
      <c r="K63" s="1082"/>
      <c r="L63" s="1082"/>
      <c r="M63" s="1082"/>
      <c r="N63" s="1082"/>
      <c r="O63" s="1082"/>
      <c r="P63" s="1082"/>
      <c r="Q63" s="1082"/>
      <c r="R63" s="1082"/>
      <c r="S63" s="1082"/>
      <c r="T63" s="1082"/>
      <c r="U63" s="1082"/>
      <c r="V63" s="1082"/>
      <c r="W63" s="1082"/>
      <c r="X63" s="1082"/>
      <c r="Y63" s="1082"/>
      <c r="Z63" s="1082"/>
    </row>
    <row r="64" spans="1:26" ht="11.25" customHeight="1">
      <c r="A64" s="1082"/>
      <c r="B64" s="1082"/>
      <c r="C64" s="1082"/>
      <c r="D64" s="1082"/>
      <c r="E64" s="1082"/>
      <c r="F64" s="1082"/>
      <c r="G64" s="1082"/>
      <c r="H64" s="1082"/>
      <c r="I64" s="1082"/>
      <c r="J64" s="1082"/>
      <c r="K64" s="1082"/>
      <c r="L64" s="1082"/>
      <c r="M64" s="1082"/>
      <c r="N64" s="1082"/>
      <c r="O64" s="1082"/>
      <c r="P64" s="1082"/>
      <c r="Q64" s="1082"/>
      <c r="R64" s="1082"/>
      <c r="S64" s="1082"/>
      <c r="T64" s="1082"/>
      <c r="U64" s="1082"/>
      <c r="V64" s="1082"/>
      <c r="W64" s="1082"/>
      <c r="X64" s="1082"/>
      <c r="Y64" s="1082"/>
      <c r="Z64" s="1082"/>
    </row>
    <row r="65" spans="1:26" ht="11.25" customHeight="1">
      <c r="A65" s="1082"/>
      <c r="B65" s="1082"/>
      <c r="C65" s="1082"/>
      <c r="D65" s="1082"/>
      <c r="E65" s="1082"/>
      <c r="F65" s="1082"/>
      <c r="G65" s="1082"/>
      <c r="H65" s="1082"/>
      <c r="I65" s="1082"/>
      <c r="J65" s="1082"/>
      <c r="K65" s="1082"/>
      <c r="L65" s="1082"/>
      <c r="M65" s="1082"/>
      <c r="N65" s="1082"/>
      <c r="O65" s="1082"/>
      <c r="P65" s="1082"/>
      <c r="Q65" s="1082"/>
      <c r="R65" s="1082"/>
      <c r="S65" s="1082"/>
      <c r="T65" s="1082"/>
      <c r="U65" s="1082"/>
      <c r="V65" s="1082"/>
      <c r="W65" s="1082"/>
      <c r="X65" s="1082"/>
      <c r="Y65" s="1082"/>
      <c r="Z65" s="1082"/>
    </row>
    <row r="66" spans="1:26" ht="11.25" customHeight="1">
      <c r="A66" s="1082"/>
      <c r="B66" s="1082"/>
      <c r="C66" s="1082"/>
      <c r="D66" s="1082"/>
      <c r="E66" s="1082"/>
      <c r="F66" s="1082"/>
      <c r="G66" s="1082"/>
      <c r="H66" s="1082"/>
      <c r="I66" s="1082"/>
      <c r="J66" s="1082"/>
      <c r="K66" s="1082"/>
      <c r="L66" s="1082"/>
      <c r="M66" s="1082"/>
      <c r="N66" s="1082"/>
      <c r="O66" s="1082"/>
      <c r="P66" s="1082"/>
      <c r="Q66" s="1082"/>
      <c r="R66" s="1082"/>
      <c r="S66" s="1082"/>
      <c r="T66" s="1082"/>
      <c r="U66" s="1082"/>
      <c r="V66" s="1082"/>
      <c r="W66" s="1082"/>
      <c r="X66" s="1082"/>
      <c r="Y66" s="1082"/>
      <c r="Z66" s="1082"/>
    </row>
    <row r="67" spans="1:26" ht="11.25" customHeight="1">
      <c r="A67" s="1082"/>
      <c r="B67" s="1082"/>
      <c r="C67" s="1082"/>
      <c r="D67" s="1082"/>
      <c r="E67" s="1082"/>
      <c r="F67" s="1082"/>
      <c r="G67" s="1082"/>
      <c r="H67" s="1082"/>
      <c r="I67" s="1082"/>
      <c r="J67" s="1082"/>
      <c r="K67" s="1082"/>
      <c r="L67" s="1082"/>
      <c r="M67" s="1082"/>
      <c r="N67" s="1082"/>
      <c r="O67" s="1082"/>
      <c r="P67" s="1082"/>
      <c r="Q67" s="1082"/>
      <c r="R67" s="1082"/>
      <c r="S67" s="1082"/>
      <c r="T67" s="1082"/>
      <c r="U67" s="1082"/>
      <c r="V67" s="1082"/>
      <c r="W67" s="1082"/>
      <c r="X67" s="1082"/>
      <c r="Y67" s="1082"/>
      <c r="Z67" s="1082"/>
    </row>
    <row r="68" spans="1:26" ht="11.25" customHeight="1">
      <c r="A68" s="1082"/>
      <c r="B68" s="1082"/>
      <c r="C68" s="1082"/>
      <c r="D68" s="1082"/>
      <c r="E68" s="1082"/>
      <c r="F68" s="1082"/>
      <c r="G68" s="1082"/>
      <c r="H68" s="1082"/>
      <c r="I68" s="1082"/>
      <c r="J68" s="1082"/>
      <c r="K68" s="1082"/>
      <c r="L68" s="1082"/>
      <c r="M68" s="1082"/>
      <c r="N68" s="1082"/>
      <c r="O68" s="1082"/>
      <c r="P68" s="1082"/>
      <c r="Q68" s="1082"/>
      <c r="R68" s="1082"/>
      <c r="S68" s="1082"/>
      <c r="T68" s="1082"/>
      <c r="U68" s="1082"/>
      <c r="V68" s="1082"/>
      <c r="W68" s="1082"/>
      <c r="X68" s="1082"/>
      <c r="Y68" s="1082"/>
      <c r="Z68" s="1082"/>
    </row>
    <row r="69" spans="1:26" ht="11.25" customHeight="1">
      <c r="A69" s="1082"/>
      <c r="B69" s="1082"/>
      <c r="C69" s="1082"/>
      <c r="D69" s="1082"/>
      <c r="E69" s="1082"/>
      <c r="F69" s="1082"/>
      <c r="G69" s="1082"/>
      <c r="H69" s="1082"/>
      <c r="I69" s="1082"/>
      <c r="J69" s="1082"/>
      <c r="K69" s="1082"/>
      <c r="L69" s="1082"/>
      <c r="M69" s="1082"/>
      <c r="N69" s="1082"/>
      <c r="O69" s="1082"/>
      <c r="P69" s="1082"/>
      <c r="Q69" s="1082"/>
      <c r="R69" s="1082"/>
      <c r="S69" s="1082"/>
      <c r="T69" s="1082"/>
      <c r="U69" s="1082"/>
      <c r="V69" s="1082"/>
      <c r="W69" s="1082"/>
      <c r="X69" s="1082"/>
      <c r="Y69" s="1082"/>
      <c r="Z69" s="1082"/>
    </row>
    <row r="70" spans="1:26" ht="11.25" customHeight="1">
      <c r="A70" s="1082"/>
      <c r="B70" s="1082"/>
      <c r="C70" s="1082"/>
      <c r="D70" s="1082"/>
      <c r="E70" s="1082"/>
      <c r="F70" s="1082"/>
      <c r="G70" s="1082"/>
      <c r="H70" s="1082"/>
      <c r="I70" s="1082"/>
      <c r="J70" s="1082"/>
      <c r="K70" s="1082"/>
      <c r="L70" s="1082"/>
      <c r="M70" s="1082"/>
      <c r="N70" s="1082"/>
      <c r="O70" s="1082"/>
      <c r="P70" s="1082"/>
      <c r="Q70" s="1082"/>
      <c r="R70" s="1082"/>
      <c r="S70" s="1082"/>
      <c r="T70" s="1082"/>
      <c r="U70" s="1082"/>
      <c r="V70" s="1082"/>
      <c r="W70" s="1082"/>
      <c r="X70" s="1082"/>
      <c r="Y70" s="1082"/>
      <c r="Z70" s="1082"/>
    </row>
    <row r="71" spans="1:26" ht="11.25" customHeight="1">
      <c r="A71" s="1082"/>
      <c r="B71" s="1082"/>
      <c r="C71" s="1082"/>
      <c r="D71" s="1082"/>
      <c r="E71" s="1082"/>
      <c r="F71" s="1082"/>
      <c r="G71" s="1082"/>
      <c r="H71" s="1082"/>
      <c r="I71" s="1082"/>
      <c r="J71" s="1082"/>
      <c r="K71" s="1082"/>
      <c r="L71" s="1082"/>
      <c r="M71" s="1082"/>
      <c r="N71" s="1082"/>
      <c r="O71" s="1082"/>
      <c r="P71" s="1082"/>
      <c r="Q71" s="1082"/>
      <c r="R71" s="1082"/>
      <c r="S71" s="1082"/>
      <c r="T71" s="1082"/>
      <c r="U71" s="1082"/>
      <c r="V71" s="1082"/>
      <c r="W71" s="1082"/>
      <c r="X71" s="1082"/>
      <c r="Y71" s="1082"/>
      <c r="Z71" s="1082"/>
    </row>
    <row r="72" spans="1:26" ht="11.25" customHeight="1">
      <c r="A72" s="1082"/>
      <c r="B72" s="1082"/>
      <c r="C72" s="1082"/>
      <c r="D72" s="1082"/>
      <c r="E72" s="1082"/>
      <c r="F72" s="1082"/>
      <c r="G72" s="1082"/>
      <c r="H72" s="1082"/>
      <c r="I72" s="1082"/>
      <c r="J72" s="1082"/>
      <c r="K72" s="1082"/>
      <c r="L72" s="1082"/>
      <c r="M72" s="1082"/>
      <c r="N72" s="1082"/>
      <c r="O72" s="1082"/>
      <c r="P72" s="1082"/>
      <c r="Q72" s="1082"/>
      <c r="R72" s="1082"/>
      <c r="S72" s="1082"/>
      <c r="T72" s="1082"/>
      <c r="U72" s="1082"/>
      <c r="V72" s="1082"/>
      <c r="W72" s="1082"/>
      <c r="X72" s="1082"/>
      <c r="Y72" s="1082"/>
      <c r="Z72" s="1082"/>
    </row>
    <row r="73" spans="1:26" ht="11.25" customHeight="1">
      <c r="A73" s="1082"/>
      <c r="B73" s="1082"/>
      <c r="C73" s="1082"/>
      <c r="D73" s="1082"/>
      <c r="E73" s="1082"/>
      <c r="F73" s="1082"/>
      <c r="G73" s="1082"/>
      <c r="H73" s="1082"/>
      <c r="I73" s="1082"/>
      <c r="J73" s="1082"/>
      <c r="K73" s="1082"/>
      <c r="L73" s="1082"/>
      <c r="M73" s="1082"/>
      <c r="N73" s="1082"/>
      <c r="O73" s="1082"/>
      <c r="P73" s="1082"/>
      <c r="Q73" s="1082"/>
      <c r="R73" s="1082"/>
      <c r="S73" s="1082"/>
      <c r="T73" s="1082"/>
      <c r="U73" s="1082"/>
      <c r="V73" s="1082"/>
      <c r="W73" s="1082"/>
      <c r="X73" s="1082"/>
      <c r="Y73" s="1082"/>
      <c r="Z73" s="1082"/>
    </row>
    <row r="74" spans="1:26" ht="11.25" customHeight="1">
      <c r="A74" s="1082"/>
      <c r="B74" s="1082"/>
      <c r="C74" s="1082"/>
      <c r="D74" s="1082"/>
      <c r="E74" s="1082"/>
      <c r="F74" s="1082"/>
      <c r="G74" s="1082"/>
      <c r="H74" s="1082"/>
      <c r="I74" s="1082"/>
      <c r="J74" s="1082"/>
      <c r="K74" s="1082"/>
      <c r="L74" s="1082"/>
      <c r="M74" s="1082"/>
      <c r="N74" s="1082"/>
      <c r="O74" s="1082"/>
      <c r="P74" s="1082"/>
      <c r="Q74" s="1082"/>
      <c r="R74" s="1082"/>
      <c r="S74" s="1082"/>
      <c r="T74" s="1082"/>
      <c r="U74" s="1082"/>
      <c r="V74" s="1082"/>
      <c r="W74" s="1082"/>
      <c r="X74" s="1082"/>
      <c r="Y74" s="1082"/>
      <c r="Z74" s="1082"/>
    </row>
    <row r="75" spans="1:26" ht="11.25" customHeight="1">
      <c r="A75" s="1082"/>
      <c r="B75" s="1082"/>
      <c r="C75" s="1082"/>
      <c r="D75" s="1082"/>
      <c r="E75" s="1082"/>
      <c r="F75" s="1082"/>
      <c r="G75" s="1082"/>
      <c r="H75" s="1082"/>
      <c r="I75" s="1082"/>
      <c r="J75" s="1082"/>
      <c r="K75" s="1082"/>
      <c r="L75" s="1082"/>
      <c r="M75" s="1082"/>
      <c r="N75" s="1082"/>
      <c r="O75" s="1082"/>
      <c r="P75" s="1082"/>
      <c r="Q75" s="1082"/>
      <c r="R75" s="1082"/>
      <c r="S75" s="1082"/>
      <c r="T75" s="1082"/>
      <c r="U75" s="1082"/>
      <c r="V75" s="1082"/>
      <c r="W75" s="1082"/>
      <c r="X75" s="1082"/>
      <c r="Y75" s="1082"/>
      <c r="Z75" s="1082"/>
    </row>
    <row r="76" spans="1:26" ht="11.25" customHeight="1">
      <c r="A76" s="1082"/>
      <c r="B76" s="1082"/>
      <c r="C76" s="1082"/>
      <c r="D76" s="1082"/>
      <c r="E76" s="1082"/>
      <c r="F76" s="1082"/>
      <c r="G76" s="1082"/>
      <c r="H76" s="1082"/>
      <c r="I76" s="1082"/>
      <c r="J76" s="1082"/>
      <c r="K76" s="1082"/>
      <c r="L76" s="1082"/>
      <c r="M76" s="1082"/>
      <c r="N76" s="1082"/>
      <c r="O76" s="1082"/>
      <c r="P76" s="1082"/>
      <c r="Q76" s="1082"/>
      <c r="R76" s="1082"/>
      <c r="S76" s="1082"/>
      <c r="T76" s="1082"/>
      <c r="U76" s="1082"/>
      <c r="V76" s="1082"/>
      <c r="W76" s="1082"/>
      <c r="X76" s="1082"/>
      <c r="Y76" s="1082"/>
      <c r="Z76" s="1082"/>
    </row>
    <row r="77" spans="1:26" ht="11.25" customHeight="1">
      <c r="A77" s="1082"/>
      <c r="B77" s="1082"/>
      <c r="C77" s="1082"/>
      <c r="D77" s="1082"/>
      <c r="E77" s="1082"/>
      <c r="F77" s="1082"/>
      <c r="G77" s="1082"/>
      <c r="H77" s="1082"/>
      <c r="I77" s="1082"/>
      <c r="J77" s="1082"/>
      <c r="K77" s="1082"/>
      <c r="L77" s="1082"/>
      <c r="M77" s="1082"/>
      <c r="N77" s="1082"/>
      <c r="O77" s="1082"/>
      <c r="P77" s="1082"/>
      <c r="Q77" s="1082"/>
      <c r="R77" s="1082"/>
      <c r="S77" s="1082"/>
      <c r="T77" s="1082"/>
      <c r="U77" s="1082"/>
      <c r="V77" s="1082"/>
      <c r="W77" s="1082"/>
      <c r="X77" s="1082"/>
      <c r="Y77" s="1082"/>
      <c r="Z77" s="1082"/>
    </row>
    <row r="78" spans="1:26" ht="11.25" customHeight="1">
      <c r="A78" s="1082"/>
      <c r="B78" s="1082"/>
      <c r="C78" s="1082"/>
      <c r="D78" s="1082"/>
      <c r="E78" s="1082"/>
      <c r="F78" s="1082"/>
      <c r="G78" s="1082"/>
      <c r="H78" s="1082"/>
      <c r="I78" s="1082"/>
      <c r="J78" s="1082"/>
      <c r="K78" s="1082"/>
      <c r="L78" s="1082"/>
      <c r="M78" s="1082"/>
      <c r="N78" s="1082"/>
      <c r="O78" s="1082"/>
      <c r="P78" s="1082"/>
      <c r="Q78" s="1082"/>
      <c r="R78" s="1082"/>
      <c r="S78" s="1082"/>
      <c r="T78" s="1082"/>
      <c r="U78" s="1082"/>
      <c r="V78" s="1082"/>
      <c r="W78" s="1082"/>
      <c r="X78" s="1082"/>
      <c r="Y78" s="1082"/>
      <c r="Z78" s="1082"/>
    </row>
    <row r="79" spans="1:26" ht="11.25" customHeight="1">
      <c r="A79" s="1082"/>
      <c r="B79" s="1082"/>
      <c r="C79" s="1082"/>
      <c r="D79" s="1082"/>
      <c r="E79" s="1082"/>
      <c r="F79" s="1082"/>
      <c r="G79" s="1082"/>
      <c r="H79" s="1082"/>
      <c r="I79" s="1082"/>
      <c r="J79" s="1082"/>
      <c r="K79" s="1082"/>
      <c r="L79" s="1082"/>
      <c r="M79" s="1082"/>
      <c r="N79" s="1082"/>
      <c r="O79" s="1082"/>
      <c r="P79" s="1082"/>
      <c r="Q79" s="1082"/>
      <c r="R79" s="1082"/>
      <c r="S79" s="1082"/>
      <c r="T79" s="1082"/>
      <c r="U79" s="1082"/>
      <c r="V79" s="1082"/>
      <c r="W79" s="1082"/>
      <c r="X79" s="1082"/>
      <c r="Y79" s="1082"/>
      <c r="Z79" s="1082"/>
    </row>
    <row r="80" spans="1:26" ht="11.25" customHeight="1">
      <c r="A80" s="1082"/>
      <c r="B80" s="1082"/>
      <c r="C80" s="1082"/>
      <c r="D80" s="1082"/>
      <c r="E80" s="1082"/>
      <c r="F80" s="1082"/>
      <c r="G80" s="1082"/>
      <c r="H80" s="1082"/>
      <c r="I80" s="1082"/>
      <c r="J80" s="1082"/>
      <c r="K80" s="1082"/>
      <c r="L80" s="1082"/>
      <c r="M80" s="1082"/>
      <c r="N80" s="1082"/>
      <c r="O80" s="1082"/>
      <c r="P80" s="1082"/>
      <c r="Q80" s="1082"/>
      <c r="R80" s="1082"/>
      <c r="S80" s="1082"/>
      <c r="T80" s="1082"/>
      <c r="U80" s="1082"/>
      <c r="V80" s="1082"/>
      <c r="W80" s="1082"/>
      <c r="X80" s="1082"/>
      <c r="Y80" s="1082"/>
      <c r="Z80" s="1082"/>
    </row>
    <row r="81" spans="1:26" ht="11.25" customHeight="1">
      <c r="A81" s="1082"/>
      <c r="B81" s="1082"/>
      <c r="C81" s="1082"/>
      <c r="D81" s="1082"/>
      <c r="E81" s="1082"/>
      <c r="F81" s="1082"/>
      <c r="G81" s="1082"/>
      <c r="H81" s="1082"/>
      <c r="I81" s="1082"/>
      <c r="J81" s="1082"/>
      <c r="K81" s="1082"/>
      <c r="L81" s="1082"/>
      <c r="M81" s="1082"/>
      <c r="N81" s="1082"/>
      <c r="O81" s="1082"/>
      <c r="P81" s="1082"/>
      <c r="Q81" s="1082"/>
      <c r="R81" s="1082"/>
      <c r="S81" s="1082"/>
      <c r="T81" s="1082"/>
      <c r="U81" s="1082"/>
      <c r="V81" s="1082"/>
      <c r="W81" s="1082"/>
      <c r="X81" s="1082"/>
      <c r="Y81" s="1082"/>
      <c r="Z81" s="1082"/>
    </row>
    <row r="82" spans="1:26" ht="11.25" customHeight="1">
      <c r="A82" s="1082"/>
      <c r="B82" s="1082"/>
      <c r="C82" s="1082"/>
      <c r="D82" s="1082"/>
      <c r="E82" s="1082"/>
      <c r="F82" s="1082"/>
      <c r="G82" s="1082"/>
      <c r="H82" s="1082"/>
      <c r="I82" s="1082"/>
      <c r="J82" s="1082"/>
      <c r="K82" s="1082"/>
      <c r="L82" s="1082"/>
      <c r="M82" s="1082"/>
      <c r="N82" s="1082"/>
      <c r="O82" s="1082"/>
      <c r="P82" s="1082"/>
      <c r="Q82" s="1082"/>
      <c r="R82" s="1082"/>
      <c r="S82" s="1082"/>
      <c r="T82" s="1082"/>
      <c r="U82" s="1082"/>
      <c r="V82" s="1082"/>
      <c r="W82" s="1082"/>
      <c r="X82" s="1082"/>
      <c r="Y82" s="1082"/>
      <c r="Z82" s="1082"/>
    </row>
    <row r="83" spans="1:26" ht="11.25" customHeight="1">
      <c r="A83" s="1082"/>
      <c r="B83" s="1082"/>
      <c r="C83" s="1082"/>
      <c r="D83" s="1082"/>
      <c r="E83" s="1082"/>
      <c r="F83" s="1082"/>
      <c r="G83" s="1082"/>
      <c r="H83" s="1082"/>
      <c r="I83" s="1082"/>
      <c r="J83" s="1082"/>
      <c r="K83" s="1082"/>
      <c r="L83" s="1082"/>
      <c r="M83" s="1082"/>
      <c r="N83" s="1082"/>
      <c r="O83" s="1082"/>
      <c r="P83" s="1082"/>
      <c r="Q83" s="1082"/>
      <c r="R83" s="1082"/>
      <c r="S83" s="1082"/>
      <c r="T83" s="1082"/>
      <c r="U83" s="1082"/>
      <c r="V83" s="1082"/>
      <c r="W83" s="1082"/>
      <c r="X83" s="1082"/>
      <c r="Y83" s="1082"/>
      <c r="Z83" s="1082"/>
    </row>
    <row r="84" spans="1:26" ht="11.25" customHeight="1">
      <c r="A84" s="1082"/>
      <c r="B84" s="1082"/>
      <c r="C84" s="1082"/>
      <c r="D84" s="1082"/>
      <c r="E84" s="1082"/>
      <c r="F84" s="1082"/>
      <c r="G84" s="1082"/>
      <c r="H84" s="1082"/>
      <c r="I84" s="1082"/>
      <c r="J84" s="1082"/>
      <c r="K84" s="1082"/>
      <c r="L84" s="1082"/>
      <c r="M84" s="1082"/>
      <c r="N84" s="1082"/>
      <c r="O84" s="1082"/>
      <c r="P84" s="1082"/>
      <c r="Q84" s="1082"/>
      <c r="R84" s="1082"/>
      <c r="S84" s="1082"/>
      <c r="T84" s="1082"/>
      <c r="U84" s="1082"/>
      <c r="V84" s="1082"/>
      <c r="W84" s="1082"/>
      <c r="X84" s="1082"/>
      <c r="Y84" s="1082"/>
      <c r="Z84" s="1082"/>
    </row>
    <row r="85" spans="1:26" ht="11.25" customHeight="1">
      <c r="A85" s="1082"/>
      <c r="B85" s="1082"/>
      <c r="C85" s="1082"/>
      <c r="D85" s="1082"/>
      <c r="E85" s="1082"/>
      <c r="F85" s="1082"/>
      <c r="G85" s="1082"/>
      <c r="H85" s="1082"/>
      <c r="I85" s="1082"/>
      <c r="J85" s="1082"/>
      <c r="K85" s="1082"/>
      <c r="L85" s="1082"/>
      <c r="M85" s="1082"/>
      <c r="N85" s="1082"/>
      <c r="O85" s="1082"/>
      <c r="P85" s="1082"/>
      <c r="Q85" s="1082"/>
      <c r="R85" s="1082"/>
      <c r="S85" s="1082"/>
      <c r="T85" s="1082"/>
      <c r="U85" s="1082"/>
      <c r="V85" s="1082"/>
      <c r="W85" s="1082"/>
      <c r="X85" s="1082"/>
      <c r="Y85" s="1082"/>
      <c r="Z85" s="1082"/>
    </row>
    <row r="86" spans="1:26" ht="11.25" customHeight="1">
      <c r="A86" s="1082"/>
      <c r="B86" s="1082"/>
      <c r="C86" s="1082"/>
      <c r="D86" s="1082"/>
      <c r="E86" s="1082"/>
      <c r="F86" s="1082"/>
      <c r="G86" s="1082"/>
      <c r="H86" s="1082"/>
      <c r="I86" s="1082"/>
      <c r="J86" s="1082"/>
      <c r="K86" s="1082"/>
      <c r="L86" s="1082"/>
      <c r="M86" s="1082"/>
      <c r="N86" s="1082"/>
      <c r="O86" s="1082"/>
      <c r="P86" s="1082"/>
      <c r="Q86" s="1082"/>
      <c r="R86" s="1082"/>
      <c r="S86" s="1082"/>
      <c r="T86" s="1082"/>
      <c r="U86" s="1082"/>
      <c r="V86" s="1082"/>
      <c r="W86" s="1082"/>
      <c r="X86" s="1082"/>
      <c r="Y86" s="1082"/>
      <c r="Z86" s="1082"/>
    </row>
    <row r="87" spans="1:26" ht="11.25" customHeight="1">
      <c r="A87" s="1082"/>
      <c r="B87" s="1082"/>
      <c r="C87" s="1082"/>
      <c r="D87" s="1082"/>
      <c r="E87" s="1082"/>
      <c r="F87" s="1082"/>
      <c r="G87" s="1082"/>
      <c r="H87" s="1082"/>
      <c r="I87" s="1082"/>
      <c r="J87" s="1082"/>
      <c r="K87" s="1082"/>
      <c r="L87" s="1082"/>
      <c r="M87" s="1082"/>
      <c r="N87" s="1082"/>
      <c r="O87" s="1082"/>
      <c r="P87" s="1082"/>
      <c r="Q87" s="1082"/>
      <c r="R87" s="1082"/>
      <c r="S87" s="1082"/>
      <c r="T87" s="1082"/>
      <c r="U87" s="1082"/>
      <c r="V87" s="1082"/>
      <c r="W87" s="1082"/>
      <c r="X87" s="1082"/>
      <c r="Y87" s="1082"/>
      <c r="Z87" s="1082"/>
    </row>
    <row r="88" spans="1:26" ht="11.25" customHeight="1">
      <c r="A88" s="1082"/>
      <c r="B88" s="1082"/>
      <c r="C88" s="1082"/>
      <c r="D88" s="1082"/>
      <c r="E88" s="1082"/>
      <c r="F88" s="1082"/>
      <c r="G88" s="1082"/>
      <c r="H88" s="1082"/>
      <c r="I88" s="1082"/>
      <c r="J88" s="1082"/>
      <c r="K88" s="1082"/>
      <c r="L88" s="1082"/>
      <c r="M88" s="1082"/>
      <c r="N88" s="1082"/>
      <c r="O88" s="1082"/>
      <c r="P88" s="1082"/>
      <c r="Q88" s="1082"/>
      <c r="R88" s="1082"/>
      <c r="S88" s="1082"/>
      <c r="T88" s="1082"/>
      <c r="U88" s="1082"/>
      <c r="V88" s="1082"/>
      <c r="W88" s="1082"/>
      <c r="X88" s="1082"/>
      <c r="Y88" s="1082"/>
      <c r="Z88" s="1082"/>
    </row>
    <row r="89" spans="1:26" ht="11.25" customHeight="1">
      <c r="A89" s="1082"/>
      <c r="B89" s="1082"/>
      <c r="C89" s="1082"/>
      <c r="D89" s="1082"/>
      <c r="E89" s="1082"/>
      <c r="F89" s="1082"/>
      <c r="G89" s="1082"/>
      <c r="H89" s="1082"/>
      <c r="I89" s="1082"/>
      <c r="J89" s="1082"/>
      <c r="K89" s="1082"/>
      <c r="L89" s="1082"/>
      <c r="M89" s="1082"/>
      <c r="N89" s="1082"/>
      <c r="O89" s="1082"/>
      <c r="P89" s="1082"/>
      <c r="Q89" s="1082"/>
      <c r="R89" s="1082"/>
      <c r="S89" s="1082"/>
      <c r="T89" s="1082"/>
      <c r="U89" s="1082"/>
      <c r="V89" s="1082"/>
      <c r="W89" s="1082"/>
      <c r="X89" s="1082"/>
      <c r="Y89" s="1082"/>
      <c r="Z89" s="1082"/>
    </row>
    <row r="90" spans="1:26" ht="11.25" customHeight="1">
      <c r="A90" s="1082"/>
      <c r="B90" s="1082"/>
      <c r="C90" s="1082"/>
      <c r="D90" s="1082"/>
      <c r="E90" s="1082"/>
      <c r="F90" s="1082"/>
      <c r="G90" s="1082"/>
      <c r="H90" s="1082"/>
      <c r="I90" s="1082"/>
      <c r="J90" s="1082"/>
      <c r="K90" s="1082"/>
      <c r="L90" s="1082"/>
      <c r="M90" s="1082"/>
      <c r="N90" s="1082"/>
      <c r="O90" s="1082"/>
      <c r="P90" s="1082"/>
      <c r="Q90" s="1082"/>
      <c r="R90" s="1082"/>
      <c r="S90" s="1082"/>
      <c r="T90" s="1082"/>
      <c r="U90" s="1082"/>
      <c r="V90" s="1082"/>
      <c r="W90" s="1082"/>
      <c r="X90" s="1082"/>
      <c r="Y90" s="1082"/>
      <c r="Z90" s="1082"/>
    </row>
    <row r="91" spans="1:26" ht="11.25" customHeight="1">
      <c r="A91" s="1082"/>
      <c r="B91" s="1082"/>
      <c r="C91" s="1082"/>
      <c r="D91" s="1082"/>
      <c r="E91" s="1082"/>
      <c r="F91" s="1082"/>
      <c r="G91" s="1082"/>
      <c r="H91" s="1082"/>
      <c r="I91" s="1082"/>
      <c r="J91" s="1082"/>
      <c r="K91" s="1082"/>
      <c r="L91" s="1082"/>
      <c r="M91" s="1082"/>
      <c r="N91" s="1082"/>
      <c r="O91" s="1082"/>
      <c r="P91" s="1082"/>
      <c r="Q91" s="1082"/>
      <c r="R91" s="1082"/>
      <c r="S91" s="1082"/>
      <c r="T91" s="1082"/>
      <c r="U91" s="1082"/>
      <c r="V91" s="1082"/>
      <c r="W91" s="1082"/>
      <c r="X91" s="1082"/>
      <c r="Y91" s="1082"/>
      <c r="Z91" s="1082"/>
    </row>
    <row r="92" spans="1:26" ht="11.25" customHeight="1">
      <c r="A92" s="1082"/>
      <c r="B92" s="1082"/>
      <c r="C92" s="1082"/>
      <c r="D92" s="1082"/>
      <c r="E92" s="1082"/>
      <c r="F92" s="1082"/>
      <c r="G92" s="1082"/>
      <c r="H92" s="1082"/>
      <c r="I92" s="1082"/>
      <c r="J92" s="1082"/>
      <c r="K92" s="1082"/>
      <c r="L92" s="1082"/>
      <c r="M92" s="1082"/>
      <c r="N92" s="1082"/>
      <c r="O92" s="1082"/>
      <c r="P92" s="1082"/>
      <c r="Q92" s="1082"/>
      <c r="R92" s="1082"/>
      <c r="S92" s="1082"/>
      <c r="T92" s="1082"/>
      <c r="U92" s="1082"/>
      <c r="V92" s="1082"/>
      <c r="W92" s="1082"/>
      <c r="X92" s="1082"/>
      <c r="Y92" s="1082"/>
      <c r="Z92" s="1082"/>
    </row>
    <row r="93" spans="1:26" ht="11.25" customHeight="1">
      <c r="A93" s="1082"/>
      <c r="B93" s="1082"/>
      <c r="C93" s="1082"/>
      <c r="D93" s="1082"/>
      <c r="E93" s="1082"/>
      <c r="F93" s="1082"/>
      <c r="G93" s="1082"/>
      <c r="H93" s="1082"/>
      <c r="I93" s="1082"/>
      <c r="J93" s="1082"/>
      <c r="K93" s="1082"/>
      <c r="L93" s="1082"/>
      <c r="M93" s="1082"/>
      <c r="N93" s="1082"/>
      <c r="O93" s="1082"/>
      <c r="P93" s="1082"/>
      <c r="Q93" s="1082"/>
      <c r="R93" s="1082"/>
      <c r="S93" s="1082"/>
      <c r="T93" s="1082"/>
      <c r="U93" s="1082"/>
      <c r="V93" s="1082"/>
      <c r="W93" s="1082"/>
      <c r="X93" s="1082"/>
      <c r="Y93" s="1082"/>
      <c r="Z93" s="1082"/>
    </row>
    <row r="94" spans="1:26" ht="11.25" customHeight="1">
      <c r="A94" s="1082"/>
      <c r="B94" s="1082"/>
      <c r="C94" s="1082"/>
      <c r="D94" s="1082"/>
      <c r="E94" s="1082"/>
      <c r="F94" s="1082"/>
      <c r="G94" s="1082"/>
      <c r="H94" s="1082"/>
      <c r="I94" s="1082"/>
      <c r="J94" s="1082"/>
      <c r="K94" s="1082"/>
      <c r="L94" s="1082"/>
      <c r="M94" s="1082"/>
      <c r="N94" s="1082"/>
      <c r="O94" s="1082"/>
      <c r="P94" s="1082"/>
      <c r="Q94" s="1082"/>
      <c r="R94" s="1082"/>
      <c r="S94" s="1082"/>
      <c r="T94" s="1082"/>
      <c r="U94" s="1082"/>
      <c r="V94" s="1082"/>
      <c r="W94" s="1082"/>
      <c r="X94" s="1082"/>
      <c r="Y94" s="1082"/>
      <c r="Z94" s="1082"/>
    </row>
    <row r="95" spans="1:26" ht="11.25" customHeight="1">
      <c r="A95" s="1082"/>
      <c r="B95" s="1082"/>
      <c r="C95" s="1082"/>
      <c r="D95" s="1082"/>
      <c r="E95" s="1082"/>
      <c r="F95" s="1082"/>
      <c r="G95" s="1082"/>
      <c r="H95" s="1082"/>
      <c r="I95" s="1082"/>
      <c r="J95" s="1082"/>
      <c r="K95" s="1082"/>
      <c r="L95" s="1082"/>
      <c r="M95" s="1082"/>
      <c r="N95" s="1082"/>
      <c r="O95" s="1082"/>
      <c r="P95" s="1082"/>
      <c r="Q95" s="1082"/>
      <c r="R95" s="1082"/>
      <c r="S95" s="1082"/>
      <c r="T95" s="1082"/>
      <c r="U95" s="1082"/>
      <c r="V95" s="1082"/>
      <c r="W95" s="1082"/>
      <c r="X95" s="1082"/>
      <c r="Y95" s="1082"/>
      <c r="Z95" s="1082"/>
    </row>
    <row r="96" spans="1:26" ht="11.25" customHeight="1">
      <c r="A96" s="1082"/>
      <c r="B96" s="1082"/>
      <c r="C96" s="1082"/>
      <c r="D96" s="1082"/>
      <c r="E96" s="1082"/>
      <c r="F96" s="1082"/>
      <c r="G96" s="1082"/>
      <c r="H96" s="1082"/>
      <c r="I96" s="1082"/>
      <c r="J96" s="1082"/>
      <c r="K96" s="1082"/>
      <c r="L96" s="1082"/>
      <c r="M96" s="1082"/>
      <c r="N96" s="1082"/>
      <c r="O96" s="1082"/>
      <c r="P96" s="1082"/>
      <c r="Q96" s="1082"/>
      <c r="R96" s="1082"/>
      <c r="S96" s="1082"/>
      <c r="T96" s="1082"/>
      <c r="U96" s="1082"/>
      <c r="V96" s="1082"/>
      <c r="W96" s="1082"/>
      <c r="X96" s="1082"/>
      <c r="Y96" s="1082"/>
      <c r="Z96" s="1082"/>
    </row>
    <row r="97" spans="1:26" ht="11.25" customHeight="1">
      <c r="A97" s="1082"/>
      <c r="B97" s="1082"/>
      <c r="C97" s="1082"/>
      <c r="D97" s="1082"/>
      <c r="E97" s="1082"/>
      <c r="F97" s="1082"/>
      <c r="G97" s="1082"/>
      <c r="H97" s="1082"/>
      <c r="I97" s="1082"/>
      <c r="J97" s="1082"/>
      <c r="K97" s="1082"/>
      <c r="L97" s="1082"/>
      <c r="M97" s="1082"/>
      <c r="N97" s="1082"/>
      <c r="O97" s="1082"/>
      <c r="P97" s="1082"/>
      <c r="Q97" s="1082"/>
      <c r="R97" s="1082"/>
      <c r="S97" s="1082"/>
      <c r="T97" s="1082"/>
      <c r="U97" s="1082"/>
      <c r="V97" s="1082"/>
      <c r="W97" s="1082"/>
      <c r="X97" s="1082"/>
      <c r="Y97" s="1082"/>
      <c r="Z97" s="1082"/>
    </row>
    <row r="98" spans="1:26" ht="11.25" customHeight="1">
      <c r="A98" s="1082"/>
      <c r="B98" s="1082"/>
      <c r="C98" s="1082"/>
      <c r="D98" s="1082"/>
      <c r="E98" s="1082"/>
      <c r="F98" s="1082"/>
      <c r="G98" s="1082"/>
      <c r="H98" s="1082"/>
      <c r="I98" s="1082"/>
      <c r="J98" s="1082"/>
      <c r="K98" s="1082"/>
      <c r="L98" s="1082"/>
      <c r="M98" s="1082"/>
      <c r="N98" s="1082"/>
      <c r="O98" s="1082"/>
      <c r="P98" s="1082"/>
      <c r="Q98" s="1082"/>
      <c r="R98" s="1082"/>
      <c r="S98" s="1082"/>
      <c r="T98" s="1082"/>
      <c r="U98" s="1082"/>
      <c r="V98" s="1082"/>
      <c r="W98" s="1082"/>
      <c r="X98" s="1082"/>
      <c r="Y98" s="1082"/>
      <c r="Z98" s="1082"/>
    </row>
    <row r="99" spans="1:26" ht="11.25" customHeight="1">
      <c r="A99" s="1082"/>
      <c r="B99" s="1082"/>
      <c r="C99" s="1082"/>
      <c r="D99" s="1082"/>
      <c r="E99" s="1082"/>
      <c r="F99" s="1082"/>
      <c r="G99" s="1082"/>
      <c r="H99" s="1082"/>
      <c r="I99" s="1082"/>
      <c r="J99" s="1082"/>
      <c r="K99" s="1082"/>
      <c r="L99" s="1082"/>
      <c r="M99" s="1082"/>
      <c r="N99" s="1082"/>
      <c r="O99" s="1082"/>
      <c r="P99" s="1082"/>
      <c r="Q99" s="1082"/>
      <c r="R99" s="1082"/>
      <c r="S99" s="1082"/>
      <c r="T99" s="1082"/>
      <c r="U99" s="1082"/>
      <c r="V99" s="1082"/>
      <c r="W99" s="1082"/>
      <c r="X99" s="1082"/>
      <c r="Y99" s="1082"/>
      <c r="Z99" s="1082"/>
    </row>
    <row r="100" spans="1:26" ht="11.25" customHeight="1">
      <c r="A100" s="1082"/>
      <c r="B100" s="1082"/>
      <c r="C100" s="1082"/>
      <c r="D100" s="1082"/>
      <c r="E100" s="1082"/>
      <c r="F100" s="1082"/>
      <c r="G100" s="1082"/>
      <c r="H100" s="1082"/>
      <c r="I100" s="1082"/>
      <c r="J100" s="1082"/>
      <c r="K100" s="1082"/>
      <c r="L100" s="1082"/>
      <c r="M100" s="1082"/>
      <c r="N100" s="1082"/>
      <c r="O100" s="1082"/>
      <c r="P100" s="1082"/>
      <c r="Q100" s="1082"/>
      <c r="R100" s="1082"/>
      <c r="S100" s="1082"/>
      <c r="T100" s="1082"/>
      <c r="U100" s="1082"/>
      <c r="V100" s="1082"/>
      <c r="W100" s="1082"/>
      <c r="X100" s="1082"/>
      <c r="Y100" s="1082"/>
      <c r="Z100" s="1082"/>
    </row>
    <row r="101" spans="1:26" ht="11.25" customHeight="1">
      <c r="A101" s="1082"/>
      <c r="B101" s="1082"/>
      <c r="C101" s="1082"/>
      <c r="D101" s="1082"/>
      <c r="E101" s="1082"/>
      <c r="F101" s="1082"/>
      <c r="G101" s="1082"/>
      <c r="H101" s="1082"/>
      <c r="I101" s="1082"/>
      <c r="J101" s="1082"/>
      <c r="K101" s="1082"/>
      <c r="L101" s="1082"/>
      <c r="M101" s="1082"/>
      <c r="N101" s="1082"/>
      <c r="O101" s="1082"/>
      <c r="P101" s="1082"/>
      <c r="Q101" s="1082"/>
      <c r="R101" s="1082"/>
      <c r="S101" s="1082"/>
      <c r="T101" s="1082"/>
      <c r="U101" s="1082"/>
      <c r="V101" s="1082"/>
      <c r="W101" s="1082"/>
      <c r="X101" s="1082"/>
      <c r="Y101" s="1082"/>
      <c r="Z101" s="1082"/>
    </row>
    <row r="102" spans="1:26" ht="11.25" customHeight="1">
      <c r="A102" s="1082"/>
      <c r="B102" s="1082"/>
      <c r="C102" s="1082"/>
      <c r="D102" s="1082"/>
      <c r="E102" s="1082"/>
      <c r="F102" s="1082"/>
      <c r="G102" s="1082"/>
      <c r="H102" s="1082"/>
      <c r="I102" s="1082"/>
      <c r="J102" s="1082"/>
      <c r="K102" s="1082"/>
      <c r="L102" s="1082"/>
      <c r="M102" s="1082"/>
      <c r="N102" s="1082"/>
      <c r="O102" s="1082"/>
      <c r="P102" s="1082"/>
      <c r="Q102" s="1082"/>
      <c r="R102" s="1082"/>
      <c r="S102" s="1082"/>
      <c r="T102" s="1082"/>
      <c r="U102" s="1082"/>
      <c r="V102" s="1082"/>
      <c r="W102" s="1082"/>
      <c r="X102" s="1082"/>
      <c r="Y102" s="1082"/>
      <c r="Z102" s="1082"/>
    </row>
    <row r="103" spans="1:26" ht="11.25" customHeight="1">
      <c r="A103" s="1082"/>
      <c r="B103" s="1082"/>
      <c r="C103" s="1082"/>
      <c r="D103" s="1082"/>
      <c r="E103" s="1082"/>
      <c r="F103" s="1082"/>
      <c r="G103" s="1082"/>
      <c r="H103" s="1082"/>
      <c r="I103" s="1082"/>
      <c r="J103" s="1082"/>
      <c r="K103" s="1082"/>
      <c r="L103" s="1082"/>
      <c r="M103" s="1082"/>
      <c r="N103" s="1082"/>
      <c r="O103" s="1082"/>
      <c r="P103" s="1082"/>
      <c r="Q103" s="1082"/>
      <c r="R103" s="1082"/>
      <c r="S103" s="1082"/>
      <c r="T103" s="1082"/>
      <c r="U103" s="1082"/>
      <c r="V103" s="1082"/>
      <c r="W103" s="1082"/>
      <c r="X103" s="1082"/>
      <c r="Y103" s="1082"/>
      <c r="Z103" s="1082"/>
    </row>
    <row r="104" spans="1:26" ht="11.25" customHeight="1">
      <c r="A104" s="1082"/>
      <c r="B104" s="1082"/>
      <c r="C104" s="1082"/>
      <c r="D104" s="1082"/>
      <c r="E104" s="1082"/>
      <c r="F104" s="1082"/>
      <c r="G104" s="1082"/>
      <c r="H104" s="1082"/>
      <c r="I104" s="1082"/>
      <c r="J104" s="1082"/>
      <c r="K104" s="1082"/>
      <c r="L104" s="1082"/>
      <c r="M104" s="1082"/>
      <c r="N104" s="1082"/>
      <c r="O104" s="1082"/>
      <c r="P104" s="1082"/>
      <c r="Q104" s="1082"/>
      <c r="R104" s="1082"/>
      <c r="S104" s="1082"/>
      <c r="T104" s="1082"/>
      <c r="U104" s="1082"/>
      <c r="V104" s="1082"/>
      <c r="W104" s="1082"/>
      <c r="X104" s="1082"/>
      <c r="Y104" s="1082"/>
      <c r="Z104" s="1082"/>
    </row>
    <row r="105" spans="1:26" ht="11.25" customHeight="1">
      <c r="A105" s="1082"/>
      <c r="B105" s="1082"/>
      <c r="C105" s="1082"/>
      <c r="D105" s="1082"/>
      <c r="E105" s="1082"/>
      <c r="F105" s="1082"/>
      <c r="G105" s="1082"/>
      <c r="H105" s="1082"/>
      <c r="I105" s="1082"/>
      <c r="J105" s="1082"/>
      <c r="K105" s="1082"/>
      <c r="L105" s="1082"/>
      <c r="M105" s="1082"/>
      <c r="N105" s="1082"/>
      <c r="O105" s="1082"/>
      <c r="P105" s="1082"/>
      <c r="Q105" s="1082"/>
      <c r="R105" s="1082"/>
      <c r="S105" s="1082"/>
      <c r="T105" s="1082"/>
      <c r="U105" s="1082"/>
      <c r="V105" s="1082"/>
      <c r="W105" s="1082"/>
      <c r="X105" s="1082"/>
      <c r="Y105" s="1082"/>
      <c r="Z105" s="1082"/>
    </row>
    <row r="106" spans="1:26" ht="11.25" customHeight="1">
      <c r="A106" s="1082"/>
      <c r="B106" s="1082"/>
      <c r="C106" s="1082"/>
      <c r="D106" s="1082"/>
      <c r="E106" s="1082"/>
      <c r="F106" s="1082"/>
      <c r="G106" s="1082"/>
      <c r="H106" s="1082"/>
      <c r="I106" s="1082"/>
      <c r="J106" s="1082"/>
      <c r="K106" s="1082"/>
      <c r="L106" s="1082"/>
      <c r="M106" s="1082"/>
      <c r="N106" s="1082"/>
      <c r="O106" s="1082"/>
      <c r="P106" s="1082"/>
      <c r="Q106" s="1082"/>
      <c r="R106" s="1082"/>
      <c r="S106" s="1082"/>
      <c r="T106" s="1082"/>
      <c r="U106" s="1082"/>
      <c r="V106" s="1082"/>
      <c r="W106" s="1082"/>
      <c r="X106" s="1082"/>
      <c r="Y106" s="1082"/>
      <c r="Z106" s="1082"/>
    </row>
    <row r="107" spans="1:26" ht="11.25" customHeight="1">
      <c r="A107" s="1082"/>
      <c r="B107" s="1082"/>
      <c r="C107" s="1082"/>
      <c r="D107" s="1082"/>
      <c r="E107" s="1082"/>
      <c r="F107" s="1082"/>
      <c r="G107" s="1082"/>
      <c r="H107" s="1082"/>
      <c r="I107" s="1082"/>
      <c r="J107" s="1082"/>
      <c r="K107" s="1082"/>
      <c r="L107" s="1082"/>
      <c r="M107" s="1082"/>
      <c r="N107" s="1082"/>
      <c r="O107" s="1082"/>
      <c r="P107" s="1082"/>
      <c r="Q107" s="1082"/>
      <c r="R107" s="1082"/>
      <c r="S107" s="1082"/>
      <c r="T107" s="1082"/>
      <c r="U107" s="1082"/>
      <c r="V107" s="1082"/>
      <c r="W107" s="1082"/>
      <c r="X107" s="1082"/>
      <c r="Y107" s="1082"/>
      <c r="Z107" s="1082"/>
    </row>
    <row r="108" spans="1:26" ht="11.25" customHeight="1">
      <c r="A108" s="1082"/>
      <c r="B108" s="1082"/>
      <c r="C108" s="1082"/>
      <c r="D108" s="1082"/>
      <c r="E108" s="1082"/>
      <c r="F108" s="1082"/>
      <c r="G108" s="1082"/>
      <c r="H108" s="1082"/>
      <c r="I108" s="1082"/>
      <c r="J108" s="1082"/>
      <c r="K108" s="1082"/>
      <c r="L108" s="1082"/>
      <c r="M108" s="1082"/>
      <c r="N108" s="1082"/>
      <c r="O108" s="1082"/>
      <c r="P108" s="1082"/>
      <c r="Q108" s="1082"/>
      <c r="R108" s="1082"/>
      <c r="S108" s="1082"/>
      <c r="T108" s="1082"/>
      <c r="U108" s="1082"/>
      <c r="V108" s="1082"/>
      <c r="W108" s="1082"/>
      <c r="X108" s="1082"/>
      <c r="Y108" s="1082"/>
      <c r="Z108" s="1082"/>
    </row>
    <row r="109" spans="1:26" ht="11.25" customHeight="1">
      <c r="A109" s="1082"/>
      <c r="B109" s="1082"/>
      <c r="C109" s="1082"/>
      <c r="D109" s="1082"/>
      <c r="E109" s="1082"/>
      <c r="F109" s="1082"/>
      <c r="G109" s="1082"/>
      <c r="H109" s="1082"/>
      <c r="I109" s="1082"/>
      <c r="J109" s="1082"/>
      <c r="K109" s="1082"/>
      <c r="L109" s="1082"/>
      <c r="M109" s="1082"/>
      <c r="N109" s="1082"/>
      <c r="O109" s="1082"/>
      <c r="P109" s="1082"/>
      <c r="Q109" s="1082"/>
      <c r="R109" s="1082"/>
      <c r="S109" s="1082"/>
      <c r="T109" s="1082"/>
      <c r="U109" s="1082"/>
      <c r="V109" s="1082"/>
      <c r="W109" s="1082"/>
      <c r="X109" s="1082"/>
      <c r="Y109" s="1082"/>
      <c r="Z109" s="1082"/>
    </row>
    <row r="110" spans="1:26" ht="11.25" customHeight="1">
      <c r="A110" s="1082"/>
      <c r="B110" s="1082"/>
      <c r="C110" s="1082"/>
      <c r="D110" s="1082"/>
      <c r="E110" s="1082"/>
      <c r="F110" s="1082"/>
      <c r="G110" s="1082"/>
      <c r="H110" s="1082"/>
      <c r="I110" s="1082"/>
      <c r="J110" s="1082"/>
      <c r="K110" s="1082"/>
      <c r="L110" s="1082"/>
      <c r="M110" s="1082"/>
      <c r="N110" s="1082"/>
      <c r="O110" s="1082"/>
      <c r="P110" s="1082"/>
      <c r="Q110" s="1082"/>
      <c r="R110" s="1082"/>
      <c r="S110" s="1082"/>
      <c r="T110" s="1082"/>
      <c r="U110" s="1082"/>
      <c r="V110" s="1082"/>
      <c r="W110" s="1082"/>
      <c r="X110" s="1082"/>
      <c r="Y110" s="1082"/>
      <c r="Z110" s="1082"/>
    </row>
    <row r="111" spans="1:26" ht="11.25" customHeight="1">
      <c r="A111" s="1082"/>
      <c r="B111" s="1082"/>
      <c r="C111" s="1082"/>
      <c r="D111" s="1082"/>
      <c r="E111" s="1082"/>
      <c r="F111" s="1082"/>
      <c r="G111" s="1082"/>
      <c r="H111" s="1082"/>
      <c r="I111" s="1082"/>
      <c r="J111" s="1082"/>
      <c r="K111" s="1082"/>
      <c r="L111" s="1082"/>
      <c r="M111" s="1082"/>
      <c r="N111" s="1082"/>
      <c r="O111" s="1082"/>
      <c r="P111" s="1082"/>
      <c r="Q111" s="1082"/>
      <c r="R111" s="1082"/>
      <c r="S111" s="1082"/>
      <c r="T111" s="1082"/>
      <c r="U111" s="1082"/>
      <c r="V111" s="1082"/>
      <c r="W111" s="1082"/>
      <c r="X111" s="1082"/>
      <c r="Y111" s="1082"/>
      <c r="Z111" s="1082"/>
    </row>
    <row r="112" spans="1:26" ht="11.25" customHeight="1">
      <c r="A112" s="1082"/>
      <c r="B112" s="1082"/>
      <c r="C112" s="1082"/>
      <c r="D112" s="1082"/>
      <c r="E112" s="1082"/>
      <c r="F112" s="1082"/>
      <c r="G112" s="1082"/>
      <c r="H112" s="1082"/>
      <c r="I112" s="1082"/>
      <c r="J112" s="1082"/>
      <c r="K112" s="1082"/>
      <c r="L112" s="1082"/>
      <c r="M112" s="1082"/>
      <c r="N112" s="1082"/>
      <c r="O112" s="1082"/>
      <c r="P112" s="1082"/>
      <c r="Q112" s="1082"/>
      <c r="R112" s="1082"/>
      <c r="S112" s="1082"/>
      <c r="T112" s="1082"/>
      <c r="U112" s="1082"/>
      <c r="V112" s="1082"/>
      <c r="W112" s="1082"/>
      <c r="X112" s="1082"/>
      <c r="Y112" s="1082"/>
      <c r="Z112" s="1082"/>
    </row>
    <row r="113" spans="1:26" ht="11.25" customHeight="1">
      <c r="A113" s="1082"/>
      <c r="B113" s="1082"/>
      <c r="C113" s="1082"/>
      <c r="D113" s="1082"/>
      <c r="E113" s="1082"/>
      <c r="F113" s="1082"/>
      <c r="G113" s="1082"/>
      <c r="H113" s="1082"/>
      <c r="I113" s="1082"/>
      <c r="J113" s="1082"/>
      <c r="K113" s="1082"/>
      <c r="L113" s="1082"/>
      <c r="M113" s="1082"/>
      <c r="N113" s="1082"/>
      <c r="O113" s="1082"/>
      <c r="P113" s="1082"/>
      <c r="Q113" s="1082"/>
      <c r="R113" s="1082"/>
      <c r="S113" s="1082"/>
      <c r="T113" s="1082"/>
      <c r="U113" s="1082"/>
      <c r="V113" s="1082"/>
      <c r="W113" s="1082"/>
      <c r="X113" s="1082"/>
      <c r="Y113" s="1082"/>
      <c r="Z113" s="1082"/>
    </row>
    <row r="114" spans="1:26" ht="11.25" customHeight="1">
      <c r="A114" s="1082"/>
      <c r="B114" s="1082"/>
      <c r="C114" s="1082"/>
      <c r="D114" s="1082"/>
      <c r="E114" s="1082"/>
      <c r="F114" s="1082"/>
      <c r="G114" s="1082"/>
      <c r="H114" s="1082"/>
      <c r="I114" s="1082"/>
      <c r="J114" s="1082"/>
      <c r="K114" s="1082"/>
      <c r="L114" s="1082"/>
      <c r="M114" s="1082"/>
      <c r="N114" s="1082"/>
      <c r="O114" s="1082"/>
      <c r="P114" s="1082"/>
      <c r="Q114" s="1082"/>
      <c r="R114" s="1082"/>
      <c r="S114" s="1082"/>
      <c r="T114" s="1082"/>
      <c r="U114" s="1082"/>
      <c r="V114" s="1082"/>
      <c r="W114" s="1082"/>
      <c r="X114" s="1082"/>
      <c r="Y114" s="1082"/>
      <c r="Z114" s="1082"/>
    </row>
    <row r="115" spans="1:26" ht="11.25" customHeight="1">
      <c r="A115" s="1082"/>
      <c r="B115" s="1082"/>
      <c r="C115" s="1082"/>
      <c r="D115" s="1082"/>
      <c r="E115" s="1082"/>
      <c r="F115" s="1082"/>
      <c r="G115" s="1082"/>
      <c r="H115" s="1082"/>
      <c r="I115" s="1082"/>
      <c r="J115" s="1082"/>
      <c r="K115" s="1082"/>
      <c r="L115" s="1082"/>
      <c r="M115" s="1082"/>
      <c r="N115" s="1082"/>
      <c r="O115" s="1082"/>
      <c r="P115" s="1082"/>
      <c r="Q115" s="1082"/>
      <c r="R115" s="1082"/>
      <c r="S115" s="1082"/>
      <c r="T115" s="1082"/>
      <c r="U115" s="1082"/>
      <c r="V115" s="1082"/>
      <c r="W115" s="1082"/>
      <c r="X115" s="1082"/>
      <c r="Y115" s="1082"/>
      <c r="Z115" s="1082"/>
    </row>
    <row r="116" spans="1:26" ht="11.25" customHeight="1">
      <c r="A116" s="1082"/>
      <c r="B116" s="1082"/>
      <c r="C116" s="1082"/>
      <c r="D116" s="1082"/>
      <c r="E116" s="1082"/>
      <c r="F116" s="1082"/>
      <c r="G116" s="1082"/>
      <c r="H116" s="1082"/>
      <c r="I116" s="1082"/>
      <c r="J116" s="1082"/>
      <c r="K116" s="1082"/>
      <c r="L116" s="1082"/>
      <c r="M116" s="1082"/>
      <c r="N116" s="1082"/>
      <c r="O116" s="1082"/>
      <c r="P116" s="1082"/>
      <c r="Q116" s="1082"/>
      <c r="R116" s="1082"/>
      <c r="S116" s="1082"/>
      <c r="T116" s="1082"/>
      <c r="U116" s="1082"/>
      <c r="V116" s="1082"/>
      <c r="W116" s="1082"/>
      <c r="X116" s="1082"/>
      <c r="Y116" s="1082"/>
      <c r="Z116" s="1082"/>
    </row>
    <row r="117" spans="1:26" ht="11.25" customHeight="1">
      <c r="A117" s="1082"/>
      <c r="B117" s="1082"/>
      <c r="C117" s="1082"/>
      <c r="D117" s="1082"/>
      <c r="E117" s="1082"/>
      <c r="F117" s="1082"/>
      <c r="G117" s="1082"/>
      <c r="H117" s="1082"/>
      <c r="I117" s="1082"/>
      <c r="J117" s="1082"/>
      <c r="K117" s="1082"/>
      <c r="L117" s="1082"/>
      <c r="M117" s="1082"/>
      <c r="N117" s="1082"/>
      <c r="O117" s="1082"/>
      <c r="P117" s="1082"/>
      <c r="Q117" s="1082"/>
      <c r="R117" s="1082"/>
      <c r="S117" s="1082"/>
      <c r="T117" s="1082"/>
      <c r="U117" s="1082"/>
      <c r="V117" s="1082"/>
      <c r="W117" s="1082"/>
      <c r="X117" s="1082"/>
      <c r="Y117" s="1082"/>
      <c r="Z117" s="1082"/>
    </row>
    <row r="118" spans="1:26" ht="11.25" customHeight="1">
      <c r="A118" s="1082"/>
      <c r="B118" s="1082"/>
      <c r="C118" s="1082"/>
      <c r="D118" s="1082"/>
      <c r="E118" s="1082"/>
      <c r="F118" s="1082"/>
      <c r="G118" s="1082"/>
      <c r="H118" s="1082"/>
      <c r="I118" s="1082"/>
      <c r="J118" s="1082"/>
      <c r="K118" s="1082"/>
      <c r="L118" s="1082"/>
      <c r="M118" s="1082"/>
      <c r="N118" s="1082"/>
      <c r="O118" s="1082"/>
      <c r="P118" s="1082"/>
      <c r="Q118" s="1082"/>
      <c r="R118" s="1082"/>
      <c r="S118" s="1082"/>
      <c r="T118" s="1082"/>
      <c r="U118" s="1082"/>
      <c r="V118" s="1082"/>
      <c r="W118" s="1082"/>
      <c r="X118" s="1082"/>
      <c r="Y118" s="1082"/>
      <c r="Z118" s="1082"/>
    </row>
    <row r="119" spans="1:26" ht="11.25" customHeight="1">
      <c r="A119" s="1082"/>
      <c r="B119" s="1082"/>
      <c r="C119" s="1082"/>
      <c r="D119" s="1082"/>
      <c r="E119" s="1082"/>
      <c r="F119" s="1082"/>
      <c r="G119" s="1082"/>
      <c r="H119" s="1082"/>
      <c r="I119" s="1082"/>
      <c r="J119" s="1082"/>
      <c r="K119" s="1082"/>
      <c r="L119" s="1082"/>
      <c r="M119" s="1082"/>
      <c r="N119" s="1082"/>
      <c r="O119" s="1082"/>
      <c r="P119" s="1082"/>
      <c r="Q119" s="1082"/>
      <c r="R119" s="1082"/>
      <c r="S119" s="1082"/>
      <c r="T119" s="1082"/>
      <c r="U119" s="1082"/>
      <c r="V119" s="1082"/>
      <c r="W119" s="1082"/>
      <c r="X119" s="1082"/>
      <c r="Y119" s="1082"/>
      <c r="Z119" s="1082"/>
    </row>
    <row r="120" spans="1:26" ht="11.25" customHeight="1">
      <c r="A120" s="1082"/>
      <c r="B120" s="1082"/>
      <c r="C120" s="1082"/>
      <c r="D120" s="1082"/>
      <c r="E120" s="1082"/>
      <c r="F120" s="1082"/>
      <c r="G120" s="1082"/>
      <c r="H120" s="1082"/>
      <c r="I120" s="1082"/>
      <c r="J120" s="1082"/>
      <c r="K120" s="1082"/>
      <c r="L120" s="1082"/>
      <c r="M120" s="1082"/>
      <c r="N120" s="1082"/>
      <c r="O120" s="1082"/>
      <c r="P120" s="1082"/>
      <c r="Q120" s="1082"/>
      <c r="R120" s="1082"/>
      <c r="S120" s="1082"/>
      <c r="T120" s="1082"/>
      <c r="U120" s="1082"/>
      <c r="V120" s="1082"/>
      <c r="W120" s="1082"/>
      <c r="X120" s="1082"/>
      <c r="Y120" s="1082"/>
      <c r="Z120" s="1082"/>
    </row>
    <row r="121" spans="1:26" ht="11.25" customHeight="1">
      <c r="A121" s="1082"/>
      <c r="B121" s="1082"/>
      <c r="C121" s="1082"/>
      <c r="D121" s="1082"/>
      <c r="E121" s="1082"/>
      <c r="F121" s="1082"/>
      <c r="G121" s="1082"/>
      <c r="H121" s="1082"/>
      <c r="I121" s="1082"/>
      <c r="J121" s="1082"/>
      <c r="K121" s="1082"/>
      <c r="L121" s="1082"/>
      <c r="M121" s="1082"/>
      <c r="N121" s="1082"/>
      <c r="O121" s="1082"/>
      <c r="P121" s="1082"/>
      <c r="Q121" s="1082"/>
      <c r="R121" s="1082"/>
      <c r="S121" s="1082"/>
      <c r="T121" s="1082"/>
      <c r="U121" s="1082"/>
      <c r="V121" s="1082"/>
      <c r="W121" s="1082"/>
      <c r="X121" s="1082"/>
      <c r="Y121" s="1082"/>
      <c r="Z121" s="1082"/>
    </row>
    <row r="122" spans="1:26" ht="11.25" customHeight="1">
      <c r="A122" s="1082"/>
      <c r="B122" s="1082"/>
      <c r="C122" s="1082"/>
      <c r="D122" s="1082"/>
      <c r="E122" s="1082"/>
      <c r="F122" s="1082"/>
      <c r="G122" s="1082"/>
      <c r="H122" s="1082"/>
      <c r="I122" s="1082"/>
      <c r="J122" s="1082"/>
      <c r="K122" s="1082"/>
      <c r="L122" s="1082"/>
      <c r="M122" s="1082"/>
      <c r="N122" s="1082"/>
      <c r="O122" s="1082"/>
      <c r="P122" s="1082"/>
      <c r="Q122" s="1082"/>
      <c r="R122" s="1082"/>
      <c r="S122" s="1082"/>
      <c r="T122" s="1082"/>
      <c r="U122" s="1082"/>
      <c r="V122" s="1082"/>
      <c r="W122" s="1082"/>
      <c r="X122" s="1082"/>
      <c r="Y122" s="1082"/>
      <c r="Z122" s="1082"/>
    </row>
    <row r="123" spans="1:26" ht="11.25" customHeight="1">
      <c r="A123" s="1082"/>
      <c r="B123" s="1082"/>
      <c r="C123" s="1082"/>
      <c r="D123" s="1082"/>
      <c r="E123" s="1082"/>
      <c r="F123" s="1082"/>
      <c r="G123" s="1082"/>
      <c r="H123" s="1082"/>
      <c r="I123" s="1082"/>
      <c r="J123" s="1082"/>
      <c r="K123" s="1082"/>
      <c r="L123" s="1082"/>
      <c r="M123" s="1082"/>
      <c r="N123" s="1082"/>
      <c r="O123" s="1082"/>
      <c r="P123" s="1082"/>
      <c r="Q123" s="1082"/>
      <c r="R123" s="1082"/>
      <c r="S123" s="1082"/>
      <c r="T123" s="1082"/>
      <c r="U123" s="1082"/>
      <c r="V123" s="1082"/>
      <c r="W123" s="1082"/>
      <c r="X123" s="1082"/>
      <c r="Y123" s="1082"/>
      <c r="Z123" s="1082"/>
    </row>
    <row r="124" spans="1:26" ht="11.25" customHeight="1">
      <c r="A124" s="1082"/>
      <c r="B124" s="1082"/>
      <c r="C124" s="1082"/>
      <c r="D124" s="1082"/>
      <c r="E124" s="1082"/>
      <c r="F124" s="1082"/>
      <c r="G124" s="1082"/>
      <c r="H124" s="1082"/>
      <c r="I124" s="1082"/>
      <c r="J124" s="1082"/>
      <c r="K124" s="1082"/>
      <c r="L124" s="1082"/>
      <c r="M124" s="1082"/>
      <c r="N124" s="1082"/>
      <c r="O124" s="1082"/>
      <c r="P124" s="1082"/>
      <c r="Q124" s="1082"/>
      <c r="R124" s="1082"/>
      <c r="S124" s="1082"/>
      <c r="T124" s="1082"/>
      <c r="U124" s="1082"/>
      <c r="V124" s="1082"/>
      <c r="W124" s="1082"/>
      <c r="X124" s="1082"/>
      <c r="Y124" s="1082"/>
      <c r="Z124" s="1082"/>
    </row>
    <row r="125" spans="1:26" ht="11.25" customHeight="1">
      <c r="A125" s="1082"/>
      <c r="B125" s="1082"/>
      <c r="C125" s="1082"/>
      <c r="D125" s="1082"/>
      <c r="E125" s="1082"/>
      <c r="F125" s="1082"/>
      <c r="G125" s="1082"/>
      <c r="H125" s="1082"/>
      <c r="I125" s="1082"/>
      <c r="J125" s="1082"/>
      <c r="K125" s="1082"/>
      <c r="L125" s="1082"/>
      <c r="M125" s="1082"/>
      <c r="N125" s="1082"/>
      <c r="O125" s="1082"/>
      <c r="P125" s="1082"/>
      <c r="Q125" s="1082"/>
      <c r="R125" s="1082"/>
      <c r="S125" s="1082"/>
      <c r="T125" s="1082"/>
      <c r="U125" s="1082"/>
      <c r="V125" s="1082"/>
      <c r="W125" s="1082"/>
      <c r="X125" s="1082"/>
      <c r="Y125" s="1082"/>
      <c r="Z125" s="1082"/>
    </row>
    <row r="126" spans="1:26" ht="11.25" customHeight="1">
      <c r="A126" s="1082"/>
      <c r="B126" s="1082"/>
      <c r="C126" s="1082"/>
      <c r="D126" s="1082"/>
      <c r="E126" s="1082"/>
      <c r="F126" s="1082"/>
      <c r="G126" s="1082"/>
      <c r="H126" s="1082"/>
      <c r="I126" s="1082"/>
      <c r="J126" s="1082"/>
      <c r="K126" s="1082"/>
      <c r="L126" s="1082"/>
      <c r="M126" s="1082"/>
      <c r="N126" s="1082"/>
      <c r="O126" s="1082"/>
      <c r="P126" s="1082"/>
      <c r="Q126" s="1082"/>
      <c r="R126" s="1082"/>
      <c r="S126" s="1082"/>
      <c r="T126" s="1082"/>
      <c r="U126" s="1082"/>
      <c r="V126" s="1082"/>
      <c r="W126" s="1082"/>
      <c r="X126" s="1082"/>
      <c r="Y126" s="1082"/>
      <c r="Z126" s="1082"/>
    </row>
    <row r="127" spans="1:26" ht="11.25" customHeight="1">
      <c r="A127" s="1082"/>
      <c r="B127" s="1082"/>
      <c r="C127" s="1082"/>
      <c r="D127" s="1082"/>
      <c r="E127" s="1082"/>
      <c r="F127" s="1082"/>
      <c r="G127" s="1082"/>
      <c r="H127" s="1082"/>
      <c r="I127" s="1082"/>
      <c r="J127" s="1082"/>
      <c r="K127" s="1082"/>
      <c r="L127" s="1082"/>
      <c r="M127" s="1082"/>
      <c r="N127" s="1082"/>
      <c r="O127" s="1082"/>
      <c r="P127" s="1082"/>
      <c r="Q127" s="1082"/>
      <c r="R127" s="1082"/>
      <c r="S127" s="1082"/>
      <c r="T127" s="1082"/>
      <c r="U127" s="1082"/>
      <c r="V127" s="1082"/>
      <c r="W127" s="1082"/>
      <c r="X127" s="1082"/>
      <c r="Y127" s="1082"/>
      <c r="Z127" s="1082"/>
    </row>
    <row r="128" spans="1:26" ht="11.25" customHeight="1">
      <c r="A128" s="1082"/>
      <c r="B128" s="1082"/>
      <c r="C128" s="1082"/>
      <c r="D128" s="1082"/>
      <c r="E128" s="1082"/>
      <c r="F128" s="1082"/>
      <c r="G128" s="1082"/>
      <c r="H128" s="1082"/>
      <c r="I128" s="1082"/>
      <c r="J128" s="1082"/>
      <c r="K128" s="1082"/>
      <c r="L128" s="1082"/>
      <c r="M128" s="1082"/>
      <c r="N128" s="1082"/>
      <c r="O128" s="1082"/>
      <c r="P128" s="1082"/>
      <c r="Q128" s="1082"/>
      <c r="R128" s="1082"/>
      <c r="S128" s="1082"/>
      <c r="T128" s="1082"/>
      <c r="U128" s="1082"/>
      <c r="V128" s="1082"/>
      <c r="W128" s="1082"/>
      <c r="X128" s="1082"/>
      <c r="Y128" s="1082"/>
      <c r="Z128" s="1082"/>
    </row>
    <row r="129" spans="1:26" ht="11.25" customHeight="1">
      <c r="A129" s="1082"/>
      <c r="B129" s="1082"/>
      <c r="C129" s="1082"/>
      <c r="D129" s="1082"/>
      <c r="E129" s="1082"/>
      <c r="F129" s="1082"/>
      <c r="G129" s="1082"/>
      <c r="H129" s="1082"/>
      <c r="I129" s="1082"/>
      <c r="J129" s="1082"/>
      <c r="K129" s="1082"/>
      <c r="L129" s="1082"/>
      <c r="M129" s="1082"/>
      <c r="N129" s="1082"/>
      <c r="O129" s="1082"/>
      <c r="P129" s="1082"/>
      <c r="Q129" s="1082"/>
      <c r="R129" s="1082"/>
      <c r="S129" s="1082"/>
      <c r="T129" s="1082"/>
      <c r="U129" s="1082"/>
      <c r="V129" s="1082"/>
      <c r="W129" s="1082"/>
      <c r="X129" s="1082"/>
      <c r="Y129" s="1082"/>
      <c r="Z129" s="1082"/>
    </row>
    <row r="130" spans="1:26" ht="11.25" customHeight="1">
      <c r="A130" s="1082"/>
      <c r="B130" s="1082"/>
      <c r="C130" s="1082"/>
      <c r="D130" s="1082"/>
      <c r="E130" s="1082"/>
      <c r="F130" s="1082"/>
      <c r="G130" s="1082"/>
      <c r="H130" s="1082"/>
      <c r="I130" s="1082"/>
      <c r="J130" s="1082"/>
      <c r="K130" s="1082"/>
      <c r="L130" s="1082"/>
      <c r="M130" s="1082"/>
      <c r="N130" s="1082"/>
      <c r="O130" s="1082"/>
      <c r="P130" s="1082"/>
      <c r="Q130" s="1082"/>
      <c r="R130" s="1082"/>
      <c r="S130" s="1082"/>
      <c r="T130" s="1082"/>
      <c r="U130" s="1082"/>
      <c r="V130" s="1082"/>
      <c r="W130" s="1082"/>
      <c r="X130" s="1082"/>
      <c r="Y130" s="1082"/>
      <c r="Z130" s="1082"/>
    </row>
    <row r="131" spans="1:26" ht="11.25" customHeight="1">
      <c r="A131" s="1082"/>
      <c r="B131" s="1082"/>
      <c r="C131" s="1082"/>
      <c r="D131" s="1082"/>
      <c r="E131" s="1082"/>
      <c r="F131" s="1082"/>
      <c r="G131" s="1082"/>
      <c r="H131" s="1082"/>
      <c r="I131" s="1082"/>
      <c r="J131" s="1082"/>
      <c r="K131" s="1082"/>
      <c r="L131" s="1082"/>
      <c r="M131" s="1082"/>
      <c r="N131" s="1082"/>
      <c r="O131" s="1082"/>
      <c r="P131" s="1082"/>
      <c r="Q131" s="1082"/>
      <c r="R131" s="1082"/>
      <c r="S131" s="1082"/>
      <c r="T131" s="1082"/>
      <c r="U131" s="1082"/>
      <c r="V131" s="1082"/>
      <c r="W131" s="1082"/>
      <c r="X131" s="1082"/>
      <c r="Y131" s="1082"/>
      <c r="Z131" s="1082"/>
    </row>
    <row r="132" spans="1:26" ht="11.25" customHeight="1">
      <c r="A132" s="1082"/>
      <c r="B132" s="1082"/>
      <c r="C132" s="1082"/>
      <c r="D132" s="1082"/>
      <c r="E132" s="1082"/>
      <c r="F132" s="1082"/>
      <c r="G132" s="1082"/>
      <c r="H132" s="1082"/>
      <c r="I132" s="1082"/>
      <c r="J132" s="1082"/>
      <c r="K132" s="1082"/>
      <c r="L132" s="1082"/>
      <c r="M132" s="1082"/>
      <c r="N132" s="1082"/>
      <c r="O132" s="1082"/>
      <c r="P132" s="1082"/>
      <c r="Q132" s="1082"/>
      <c r="R132" s="1082"/>
      <c r="S132" s="1082"/>
      <c r="T132" s="1082"/>
      <c r="U132" s="1082"/>
      <c r="V132" s="1082"/>
      <c r="W132" s="1082"/>
      <c r="X132" s="1082"/>
      <c r="Y132" s="1082"/>
      <c r="Z132" s="1082"/>
    </row>
    <row r="133" spans="1:26" ht="11.25" customHeight="1">
      <c r="A133" s="1082"/>
      <c r="B133" s="1082"/>
      <c r="C133" s="1082"/>
      <c r="D133" s="1082"/>
      <c r="E133" s="1082"/>
      <c r="F133" s="1082"/>
      <c r="G133" s="1082"/>
      <c r="H133" s="1082"/>
      <c r="I133" s="1082"/>
      <c r="J133" s="1082"/>
      <c r="K133" s="1082"/>
      <c r="L133" s="1082"/>
      <c r="M133" s="1082"/>
      <c r="N133" s="1082"/>
      <c r="O133" s="1082"/>
      <c r="P133" s="1082"/>
      <c r="Q133" s="1082"/>
      <c r="R133" s="1082"/>
      <c r="S133" s="1082"/>
      <c r="T133" s="1082"/>
      <c r="U133" s="1082"/>
      <c r="V133" s="1082"/>
      <c r="W133" s="1082"/>
      <c r="X133" s="1082"/>
      <c r="Y133" s="1082"/>
      <c r="Z133" s="1082"/>
    </row>
    <row r="134" spans="1:26" ht="11.25" customHeight="1">
      <c r="A134" s="1082"/>
      <c r="B134" s="1082"/>
      <c r="C134" s="1082"/>
      <c r="D134" s="1082"/>
      <c r="E134" s="1082"/>
      <c r="F134" s="1082"/>
      <c r="G134" s="1082"/>
      <c r="H134" s="1082"/>
      <c r="I134" s="1082"/>
      <c r="J134" s="1082"/>
      <c r="K134" s="1082"/>
      <c r="L134" s="1082"/>
      <c r="M134" s="1082"/>
      <c r="N134" s="1082"/>
      <c r="O134" s="1082"/>
      <c r="P134" s="1082"/>
      <c r="Q134" s="1082"/>
      <c r="R134" s="1082"/>
      <c r="S134" s="1082"/>
      <c r="T134" s="1082"/>
      <c r="U134" s="1082"/>
      <c r="V134" s="1082"/>
      <c r="W134" s="1082"/>
      <c r="X134" s="1082"/>
      <c r="Y134" s="1082"/>
      <c r="Z134" s="1082"/>
    </row>
    <row r="135" spans="1:26" ht="11.25" customHeight="1">
      <c r="A135" s="1082"/>
      <c r="B135" s="1082"/>
      <c r="C135" s="1082"/>
      <c r="D135" s="1082"/>
      <c r="E135" s="1082"/>
      <c r="F135" s="1082"/>
      <c r="G135" s="1082"/>
      <c r="H135" s="1082"/>
      <c r="I135" s="1082"/>
      <c r="J135" s="1082"/>
      <c r="K135" s="1082"/>
      <c r="L135" s="1082"/>
      <c r="M135" s="1082"/>
      <c r="N135" s="1082"/>
      <c r="O135" s="1082"/>
      <c r="P135" s="1082"/>
      <c r="Q135" s="1082"/>
      <c r="R135" s="1082"/>
      <c r="S135" s="1082"/>
      <c r="T135" s="1082"/>
      <c r="U135" s="1082"/>
      <c r="V135" s="1082"/>
      <c r="W135" s="1082"/>
      <c r="X135" s="1082"/>
      <c r="Y135" s="1082"/>
      <c r="Z135" s="1082"/>
    </row>
    <row r="136" spans="1:26" ht="11.25" customHeight="1">
      <c r="A136" s="1082"/>
      <c r="B136" s="1082"/>
      <c r="C136" s="1082"/>
      <c r="D136" s="1082"/>
      <c r="E136" s="1082"/>
      <c r="F136" s="1082"/>
      <c r="G136" s="1082"/>
      <c r="H136" s="1082"/>
      <c r="I136" s="1082"/>
      <c r="J136" s="1082"/>
      <c r="K136" s="1082"/>
      <c r="L136" s="1082"/>
      <c r="M136" s="1082"/>
      <c r="N136" s="1082"/>
      <c r="O136" s="1082"/>
      <c r="P136" s="1082"/>
      <c r="Q136" s="1082"/>
      <c r="R136" s="1082"/>
      <c r="S136" s="1082"/>
      <c r="T136" s="1082"/>
      <c r="U136" s="1082"/>
      <c r="V136" s="1082"/>
      <c r="W136" s="1082"/>
      <c r="X136" s="1082"/>
      <c r="Y136" s="1082"/>
      <c r="Z136" s="1082"/>
    </row>
    <row r="137" spans="1:26" ht="11.25" customHeight="1">
      <c r="A137" s="1082"/>
      <c r="B137" s="1082"/>
      <c r="C137" s="1082"/>
      <c r="D137" s="1082"/>
      <c r="E137" s="1082"/>
      <c r="F137" s="1082"/>
      <c r="G137" s="1082"/>
      <c r="H137" s="1082"/>
      <c r="I137" s="1082"/>
      <c r="J137" s="1082"/>
      <c r="K137" s="1082"/>
      <c r="L137" s="1082"/>
      <c r="M137" s="1082"/>
      <c r="N137" s="1082"/>
      <c r="O137" s="1082"/>
      <c r="P137" s="1082"/>
      <c r="Q137" s="1082"/>
      <c r="R137" s="1082"/>
      <c r="S137" s="1082"/>
      <c r="T137" s="1082"/>
      <c r="U137" s="1082"/>
      <c r="V137" s="1082"/>
      <c r="W137" s="1082"/>
      <c r="X137" s="1082"/>
      <c r="Y137" s="1082"/>
      <c r="Z137" s="1082"/>
    </row>
    <row r="138" spans="1:26" ht="11.25" customHeight="1">
      <c r="A138" s="1082"/>
      <c r="B138" s="1082"/>
      <c r="C138" s="1082"/>
      <c r="D138" s="1082"/>
      <c r="E138" s="1082"/>
      <c r="F138" s="1082"/>
      <c r="G138" s="1082"/>
      <c r="H138" s="1082"/>
      <c r="I138" s="1082"/>
      <c r="J138" s="1082"/>
      <c r="K138" s="1082"/>
      <c r="L138" s="1082"/>
      <c r="M138" s="1082"/>
      <c r="N138" s="1082"/>
      <c r="O138" s="1082"/>
      <c r="P138" s="1082"/>
      <c r="Q138" s="1082"/>
      <c r="R138" s="1082"/>
      <c r="S138" s="1082"/>
      <c r="T138" s="1082"/>
      <c r="U138" s="1082"/>
      <c r="V138" s="1082"/>
      <c r="W138" s="1082"/>
      <c r="X138" s="1082"/>
      <c r="Y138" s="1082"/>
      <c r="Z138" s="1082"/>
    </row>
    <row r="139" spans="1:26" ht="11.25" customHeight="1">
      <c r="A139" s="1082"/>
      <c r="B139" s="1082"/>
      <c r="C139" s="1082"/>
      <c r="D139" s="1082"/>
      <c r="E139" s="1082"/>
      <c r="F139" s="1082"/>
      <c r="G139" s="1082"/>
      <c r="H139" s="1082"/>
      <c r="I139" s="1082"/>
      <c r="J139" s="1082"/>
      <c r="K139" s="1082"/>
      <c r="L139" s="1082"/>
      <c r="M139" s="1082"/>
      <c r="N139" s="1082"/>
      <c r="O139" s="1082"/>
      <c r="P139" s="1082"/>
      <c r="Q139" s="1082"/>
      <c r="R139" s="1082"/>
      <c r="S139" s="1082"/>
      <c r="T139" s="1082"/>
      <c r="U139" s="1082"/>
      <c r="V139" s="1082"/>
      <c r="W139" s="1082"/>
      <c r="X139" s="1082"/>
      <c r="Y139" s="1082"/>
      <c r="Z139" s="1082"/>
    </row>
    <row r="140" spans="1:26" ht="11.25" customHeight="1">
      <c r="A140" s="1082"/>
      <c r="B140" s="1082"/>
      <c r="C140" s="1082"/>
      <c r="D140" s="1082"/>
      <c r="E140" s="1082"/>
      <c r="F140" s="1082"/>
      <c r="G140" s="1082"/>
      <c r="H140" s="1082"/>
      <c r="I140" s="1082"/>
      <c r="J140" s="1082"/>
      <c r="K140" s="1082"/>
      <c r="L140" s="1082"/>
      <c r="M140" s="1082"/>
      <c r="N140" s="1082"/>
      <c r="O140" s="1082"/>
      <c r="P140" s="1082"/>
      <c r="Q140" s="1082"/>
      <c r="R140" s="1082"/>
      <c r="S140" s="1082"/>
      <c r="T140" s="1082"/>
      <c r="U140" s="1082"/>
      <c r="V140" s="1082"/>
      <c r="W140" s="1082"/>
      <c r="X140" s="1082"/>
      <c r="Y140" s="1082"/>
      <c r="Z140" s="1082"/>
    </row>
    <row r="141" spans="1:26" ht="11.25" customHeight="1">
      <c r="A141" s="1082"/>
      <c r="B141" s="1082"/>
      <c r="C141" s="1082"/>
      <c r="D141" s="1082"/>
      <c r="E141" s="1082"/>
      <c r="F141" s="1082"/>
      <c r="G141" s="1082"/>
      <c r="H141" s="1082"/>
      <c r="I141" s="1082"/>
      <c r="J141" s="1082"/>
      <c r="K141" s="1082"/>
      <c r="L141" s="1082"/>
      <c r="M141" s="1082"/>
      <c r="N141" s="1082"/>
      <c r="O141" s="1082"/>
      <c r="P141" s="1082"/>
      <c r="Q141" s="1082"/>
      <c r="R141" s="1082"/>
      <c r="S141" s="1082"/>
      <c r="T141" s="1082"/>
      <c r="U141" s="1082"/>
      <c r="V141" s="1082"/>
      <c r="W141" s="1082"/>
      <c r="X141" s="1082"/>
      <c r="Y141" s="1082"/>
      <c r="Z141" s="1082"/>
    </row>
    <row r="142" spans="1:26" ht="11.25" customHeight="1">
      <c r="A142" s="1082"/>
      <c r="B142" s="1082"/>
      <c r="C142" s="1082"/>
      <c r="D142" s="1082"/>
      <c r="E142" s="1082"/>
      <c r="F142" s="1082"/>
      <c r="G142" s="1082"/>
      <c r="H142" s="1082"/>
      <c r="I142" s="1082"/>
      <c r="J142" s="1082"/>
      <c r="K142" s="1082"/>
      <c r="L142" s="1082"/>
      <c r="M142" s="1082"/>
      <c r="N142" s="1082"/>
      <c r="O142" s="1082"/>
      <c r="P142" s="1082"/>
      <c r="Q142" s="1082"/>
      <c r="R142" s="1082"/>
      <c r="S142" s="1082"/>
      <c r="T142" s="1082"/>
      <c r="U142" s="1082"/>
      <c r="V142" s="1082"/>
      <c r="W142" s="1082"/>
      <c r="X142" s="1082"/>
      <c r="Y142" s="1082"/>
      <c r="Z142" s="1082"/>
    </row>
    <row r="143" spans="1:26" ht="11.25" customHeight="1">
      <c r="A143" s="1082"/>
      <c r="B143" s="1082"/>
      <c r="C143" s="1082"/>
      <c r="D143" s="1082"/>
      <c r="E143" s="1082"/>
      <c r="F143" s="1082"/>
      <c r="G143" s="1082"/>
      <c r="H143" s="1082"/>
      <c r="I143" s="1082"/>
      <c r="J143" s="1082"/>
      <c r="K143" s="1082"/>
      <c r="L143" s="1082"/>
      <c r="M143" s="1082"/>
      <c r="N143" s="1082"/>
      <c r="O143" s="1082"/>
      <c r="P143" s="1082"/>
      <c r="Q143" s="1082"/>
      <c r="R143" s="1082"/>
      <c r="S143" s="1082"/>
      <c r="T143" s="1082"/>
      <c r="U143" s="1082"/>
      <c r="V143" s="1082"/>
      <c r="W143" s="1082"/>
      <c r="X143" s="1082"/>
      <c r="Y143" s="1082"/>
      <c r="Z143" s="1082"/>
    </row>
    <row r="144" spans="1:26" ht="11.25" customHeight="1">
      <c r="A144" s="1082"/>
      <c r="B144" s="1082"/>
      <c r="C144" s="1082"/>
      <c r="D144" s="1082"/>
      <c r="E144" s="1082"/>
      <c r="F144" s="1082"/>
      <c r="G144" s="1082"/>
      <c r="H144" s="1082"/>
      <c r="I144" s="1082"/>
      <c r="J144" s="1082"/>
      <c r="K144" s="1082"/>
      <c r="L144" s="1082"/>
      <c r="M144" s="1082"/>
      <c r="N144" s="1082"/>
      <c r="O144" s="1082"/>
      <c r="P144" s="1082"/>
      <c r="Q144" s="1082"/>
      <c r="R144" s="1082"/>
      <c r="S144" s="1082"/>
      <c r="T144" s="1082"/>
      <c r="U144" s="1082"/>
      <c r="V144" s="1082"/>
      <c r="W144" s="1082"/>
      <c r="X144" s="1082"/>
      <c r="Y144" s="1082"/>
      <c r="Z144" s="1082"/>
    </row>
    <row r="145" spans="1:26" ht="11.25" customHeight="1">
      <c r="A145" s="1082"/>
      <c r="B145" s="1082"/>
      <c r="C145" s="1082"/>
      <c r="D145" s="1082"/>
      <c r="E145" s="1082"/>
      <c r="F145" s="1082"/>
      <c r="G145" s="1082"/>
      <c r="H145" s="1082"/>
      <c r="I145" s="1082"/>
      <c r="J145" s="1082"/>
      <c r="K145" s="1082"/>
      <c r="L145" s="1082"/>
      <c r="M145" s="1082"/>
      <c r="N145" s="1082"/>
      <c r="O145" s="1082"/>
      <c r="P145" s="1082"/>
      <c r="Q145" s="1082"/>
      <c r="R145" s="1082"/>
      <c r="S145" s="1082"/>
      <c r="T145" s="1082"/>
      <c r="U145" s="1082"/>
      <c r="V145" s="1082"/>
      <c r="W145" s="1082"/>
      <c r="X145" s="1082"/>
      <c r="Y145" s="1082"/>
      <c r="Z145" s="1082"/>
    </row>
    <row r="146" spans="1:26" ht="11.25" customHeight="1">
      <c r="A146" s="1082"/>
      <c r="B146" s="1082"/>
      <c r="C146" s="1082"/>
      <c r="D146" s="1082"/>
      <c r="E146" s="1082"/>
      <c r="F146" s="1082"/>
      <c r="G146" s="1082"/>
      <c r="H146" s="1082"/>
      <c r="I146" s="1082"/>
      <c r="J146" s="1082"/>
      <c r="K146" s="1082"/>
      <c r="L146" s="1082"/>
      <c r="M146" s="1082"/>
      <c r="N146" s="1082"/>
      <c r="O146" s="1082"/>
      <c r="P146" s="1082"/>
      <c r="Q146" s="1082"/>
      <c r="R146" s="1082"/>
      <c r="S146" s="1082"/>
      <c r="T146" s="1082"/>
      <c r="U146" s="1082"/>
      <c r="V146" s="1082"/>
      <c r="W146" s="1082"/>
      <c r="X146" s="1082"/>
      <c r="Y146" s="1082"/>
      <c r="Z146" s="1082"/>
    </row>
    <row r="147" spans="1:26" ht="11.25" customHeight="1">
      <c r="A147" s="1082"/>
      <c r="B147" s="1082"/>
      <c r="C147" s="1082"/>
      <c r="D147" s="1082"/>
      <c r="E147" s="1082"/>
      <c r="F147" s="1082"/>
      <c r="G147" s="1082"/>
      <c r="H147" s="1082"/>
      <c r="I147" s="1082"/>
      <c r="J147" s="1082"/>
      <c r="K147" s="1082"/>
      <c r="L147" s="1082"/>
      <c r="M147" s="1082"/>
      <c r="N147" s="1082"/>
      <c r="O147" s="1082"/>
      <c r="P147" s="1082"/>
      <c r="Q147" s="1082"/>
      <c r="R147" s="1082"/>
      <c r="S147" s="1082"/>
      <c r="T147" s="1082"/>
      <c r="U147" s="1082"/>
      <c r="V147" s="1082"/>
      <c r="W147" s="1082"/>
      <c r="X147" s="1082"/>
      <c r="Y147" s="1082"/>
      <c r="Z147" s="1082"/>
    </row>
    <row r="148" spans="1:26" ht="11.25" customHeight="1">
      <c r="A148" s="1082"/>
      <c r="B148" s="1082"/>
      <c r="C148" s="1082"/>
      <c r="D148" s="1082"/>
      <c r="E148" s="1082"/>
      <c r="F148" s="1082"/>
      <c r="G148" s="1082"/>
      <c r="H148" s="1082"/>
      <c r="I148" s="1082"/>
      <c r="J148" s="1082"/>
      <c r="K148" s="1082"/>
      <c r="L148" s="1082"/>
      <c r="M148" s="1082"/>
      <c r="N148" s="1082"/>
      <c r="O148" s="1082"/>
      <c r="P148" s="1082"/>
      <c r="Q148" s="1082"/>
      <c r="R148" s="1082"/>
      <c r="S148" s="1082"/>
      <c r="T148" s="1082"/>
      <c r="U148" s="1082"/>
      <c r="V148" s="1082"/>
      <c r="W148" s="1082"/>
      <c r="X148" s="1082"/>
      <c r="Y148" s="1082"/>
      <c r="Z148" s="1082"/>
    </row>
    <row r="149" spans="1:26" ht="11.25" customHeight="1">
      <c r="A149" s="1082"/>
      <c r="B149" s="1082"/>
      <c r="C149" s="1082"/>
      <c r="D149" s="1082"/>
      <c r="E149" s="1082"/>
      <c r="F149" s="1082"/>
      <c r="G149" s="1082"/>
      <c r="H149" s="1082"/>
      <c r="I149" s="1082"/>
      <c r="J149" s="1082"/>
      <c r="K149" s="1082"/>
      <c r="L149" s="1082"/>
      <c r="M149" s="1082"/>
      <c r="N149" s="1082"/>
      <c r="O149" s="1082"/>
      <c r="P149" s="1082"/>
      <c r="Q149" s="1082"/>
      <c r="R149" s="1082"/>
      <c r="S149" s="1082"/>
      <c r="T149" s="1082"/>
      <c r="U149" s="1082"/>
      <c r="V149" s="1082"/>
      <c r="W149" s="1082"/>
      <c r="X149" s="1082"/>
      <c r="Y149" s="1082"/>
      <c r="Z149" s="1082"/>
    </row>
    <row r="150" spans="1:26" ht="11.25" customHeight="1">
      <c r="A150" s="1082"/>
      <c r="B150" s="1082"/>
      <c r="C150" s="1082"/>
      <c r="D150" s="1082"/>
      <c r="E150" s="1082"/>
      <c r="F150" s="1082"/>
      <c r="G150" s="1082"/>
      <c r="H150" s="1082"/>
      <c r="I150" s="1082"/>
      <c r="J150" s="1082"/>
      <c r="K150" s="1082"/>
      <c r="L150" s="1082"/>
      <c r="M150" s="1082"/>
      <c r="N150" s="1082"/>
      <c r="O150" s="1082"/>
      <c r="P150" s="1082"/>
      <c r="Q150" s="1082"/>
      <c r="R150" s="1082"/>
      <c r="S150" s="1082"/>
      <c r="T150" s="1082"/>
      <c r="U150" s="1082"/>
      <c r="V150" s="1082"/>
      <c r="W150" s="1082"/>
      <c r="X150" s="1082"/>
      <c r="Y150" s="1082"/>
      <c r="Z150" s="1082"/>
    </row>
    <row r="151" spans="1:26" ht="11.25" customHeight="1">
      <c r="A151" s="1082"/>
      <c r="B151" s="1082"/>
      <c r="C151" s="1082"/>
      <c r="D151" s="1082"/>
      <c r="E151" s="1082"/>
      <c r="F151" s="1082"/>
      <c r="G151" s="1082"/>
      <c r="H151" s="1082"/>
      <c r="I151" s="1082"/>
      <c r="J151" s="1082"/>
      <c r="K151" s="1082"/>
      <c r="L151" s="1082"/>
      <c r="M151" s="1082"/>
      <c r="N151" s="1082"/>
      <c r="O151" s="1082"/>
      <c r="P151" s="1082"/>
      <c r="Q151" s="1082"/>
      <c r="R151" s="1082"/>
      <c r="S151" s="1082"/>
      <c r="T151" s="1082"/>
      <c r="U151" s="1082"/>
      <c r="V151" s="1082"/>
      <c r="W151" s="1082"/>
      <c r="X151" s="1082"/>
      <c r="Y151" s="1082"/>
      <c r="Z151" s="1082"/>
    </row>
    <row r="152" spans="1:26" ht="11.25" customHeight="1">
      <c r="A152" s="1082"/>
      <c r="B152" s="1082"/>
      <c r="C152" s="1082"/>
      <c r="D152" s="1082"/>
      <c r="E152" s="1082"/>
      <c r="F152" s="1082"/>
      <c r="G152" s="1082"/>
      <c r="H152" s="1082"/>
      <c r="I152" s="1082"/>
      <c r="J152" s="1082"/>
      <c r="K152" s="1082"/>
      <c r="L152" s="1082"/>
      <c r="M152" s="1082"/>
      <c r="N152" s="1082"/>
      <c r="O152" s="1082"/>
      <c r="P152" s="1082"/>
      <c r="Q152" s="1082"/>
      <c r="R152" s="1082"/>
      <c r="S152" s="1082"/>
      <c r="T152" s="1082"/>
      <c r="U152" s="1082"/>
      <c r="V152" s="1082"/>
      <c r="W152" s="1082"/>
      <c r="X152" s="1082"/>
      <c r="Y152" s="1082"/>
      <c r="Z152" s="1082"/>
    </row>
    <row r="153" spans="1:26" ht="11.25" customHeight="1">
      <c r="A153" s="1082"/>
      <c r="B153" s="1082"/>
      <c r="C153" s="1082"/>
      <c r="D153" s="1082"/>
      <c r="E153" s="1082"/>
      <c r="F153" s="1082"/>
      <c r="G153" s="1082"/>
      <c r="H153" s="1082"/>
      <c r="I153" s="1082"/>
      <c r="J153" s="1082"/>
      <c r="K153" s="1082"/>
      <c r="L153" s="1082"/>
      <c r="M153" s="1082"/>
      <c r="N153" s="1082"/>
      <c r="O153" s="1082"/>
      <c r="P153" s="1082"/>
      <c r="Q153" s="1082"/>
      <c r="R153" s="1082"/>
      <c r="S153" s="1082"/>
      <c r="T153" s="1082"/>
      <c r="U153" s="1082"/>
      <c r="V153" s="1082"/>
      <c r="W153" s="1082"/>
      <c r="X153" s="1082"/>
      <c r="Y153" s="1082"/>
      <c r="Z153" s="1082"/>
    </row>
    <row r="154" spans="1:26" ht="11.25" customHeight="1">
      <c r="A154" s="1082"/>
      <c r="B154" s="1082"/>
      <c r="C154" s="1082"/>
      <c r="D154" s="1082"/>
      <c r="E154" s="1082"/>
      <c r="F154" s="1082"/>
      <c r="G154" s="1082"/>
      <c r="H154" s="1082"/>
      <c r="I154" s="1082"/>
      <c r="J154" s="1082"/>
      <c r="K154" s="1082"/>
      <c r="L154" s="1082"/>
      <c r="M154" s="1082"/>
      <c r="N154" s="1082"/>
      <c r="O154" s="1082"/>
      <c r="P154" s="1082"/>
      <c r="Q154" s="1082"/>
      <c r="R154" s="1082"/>
      <c r="S154" s="1082"/>
      <c r="T154" s="1082"/>
      <c r="U154" s="1082"/>
      <c r="V154" s="1082"/>
      <c r="W154" s="1082"/>
      <c r="X154" s="1082"/>
      <c r="Y154" s="1082"/>
      <c r="Z154" s="1082"/>
    </row>
    <row r="155" spans="1:26" ht="11.25" customHeight="1">
      <c r="A155" s="1082"/>
      <c r="B155" s="1082"/>
      <c r="C155" s="1082"/>
      <c r="D155" s="1082"/>
      <c r="E155" s="1082"/>
      <c r="F155" s="1082"/>
      <c r="G155" s="1082"/>
      <c r="H155" s="1082"/>
      <c r="I155" s="1082"/>
      <c r="J155" s="1082"/>
      <c r="K155" s="1082"/>
      <c r="L155" s="1082"/>
      <c r="M155" s="1082"/>
      <c r="N155" s="1082"/>
      <c r="O155" s="1082"/>
      <c r="P155" s="1082"/>
      <c r="Q155" s="1082"/>
      <c r="R155" s="1082"/>
      <c r="S155" s="1082"/>
      <c r="T155" s="1082"/>
      <c r="U155" s="1082"/>
      <c r="V155" s="1082"/>
      <c r="W155" s="1082"/>
      <c r="X155" s="1082"/>
      <c r="Y155" s="1082"/>
      <c r="Z155" s="1082"/>
    </row>
    <row r="156" spans="1:26" ht="11.25" customHeight="1">
      <c r="A156" s="1082"/>
      <c r="B156" s="1082"/>
      <c r="C156" s="1082"/>
      <c r="D156" s="1082"/>
      <c r="E156" s="1082"/>
      <c r="F156" s="1082"/>
      <c r="G156" s="1082"/>
      <c r="H156" s="1082"/>
      <c r="I156" s="1082"/>
      <c r="J156" s="1082"/>
      <c r="K156" s="1082"/>
      <c r="L156" s="1082"/>
      <c r="M156" s="1082"/>
      <c r="N156" s="1082"/>
      <c r="O156" s="1082"/>
      <c r="P156" s="1082"/>
      <c r="Q156" s="1082"/>
      <c r="R156" s="1082"/>
      <c r="S156" s="1082"/>
      <c r="T156" s="1082"/>
      <c r="U156" s="1082"/>
      <c r="V156" s="1082"/>
      <c r="W156" s="1082"/>
      <c r="X156" s="1082"/>
      <c r="Y156" s="1082"/>
      <c r="Z156" s="1082"/>
    </row>
    <row r="157" spans="1:26" ht="11.25" customHeight="1">
      <c r="A157" s="1082"/>
      <c r="B157" s="1082"/>
      <c r="C157" s="1082"/>
      <c r="D157" s="1082"/>
      <c r="E157" s="1082"/>
      <c r="F157" s="1082"/>
      <c r="G157" s="1082"/>
      <c r="H157" s="1082"/>
      <c r="I157" s="1082"/>
      <c r="J157" s="1082"/>
      <c r="K157" s="1082"/>
      <c r="L157" s="1082"/>
      <c r="M157" s="1082"/>
      <c r="N157" s="1082"/>
      <c r="O157" s="1082"/>
      <c r="P157" s="1082"/>
      <c r="Q157" s="1082"/>
      <c r="R157" s="1082"/>
      <c r="S157" s="1082"/>
      <c r="T157" s="1082"/>
      <c r="U157" s="1082"/>
      <c r="V157" s="1082"/>
      <c r="W157" s="1082"/>
      <c r="X157" s="1082"/>
      <c r="Y157" s="1082"/>
      <c r="Z157" s="1082"/>
    </row>
    <row r="158" spans="1:26" ht="11.25" customHeight="1">
      <c r="A158" s="1082"/>
      <c r="B158" s="1082"/>
      <c r="C158" s="1082"/>
      <c r="D158" s="1082"/>
      <c r="E158" s="1082"/>
      <c r="F158" s="1082"/>
      <c r="G158" s="1082"/>
      <c r="H158" s="1082"/>
      <c r="I158" s="1082"/>
      <c r="J158" s="1082"/>
      <c r="K158" s="1082"/>
      <c r="L158" s="1082"/>
      <c r="M158" s="1082"/>
      <c r="N158" s="1082"/>
      <c r="O158" s="1082"/>
      <c r="P158" s="1082"/>
      <c r="Q158" s="1082"/>
      <c r="R158" s="1082"/>
      <c r="S158" s="1082"/>
      <c r="T158" s="1082"/>
      <c r="U158" s="1082"/>
      <c r="V158" s="1082"/>
      <c r="W158" s="1082"/>
      <c r="X158" s="1082"/>
      <c r="Y158" s="1082"/>
      <c r="Z158" s="1082"/>
    </row>
    <row r="159" spans="1:26" ht="11.25" customHeight="1">
      <c r="A159" s="1082"/>
      <c r="B159" s="1082"/>
      <c r="C159" s="1082"/>
      <c r="D159" s="1082"/>
      <c r="E159" s="1082"/>
      <c r="F159" s="1082"/>
      <c r="G159" s="1082"/>
      <c r="H159" s="1082"/>
      <c r="I159" s="1082"/>
      <c r="J159" s="1082"/>
      <c r="K159" s="1082"/>
      <c r="L159" s="1082"/>
      <c r="M159" s="1082"/>
      <c r="N159" s="1082"/>
      <c r="O159" s="1082"/>
      <c r="P159" s="1082"/>
      <c r="Q159" s="1082"/>
      <c r="R159" s="1082"/>
      <c r="S159" s="1082"/>
      <c r="T159" s="1082"/>
      <c r="U159" s="1082"/>
      <c r="V159" s="1082"/>
      <c r="W159" s="1082"/>
      <c r="X159" s="1082"/>
      <c r="Y159" s="1082"/>
      <c r="Z159" s="1082"/>
    </row>
    <row r="160" spans="1:26" ht="11.25" customHeight="1">
      <c r="A160" s="1082"/>
      <c r="B160" s="1082"/>
      <c r="C160" s="1082"/>
      <c r="D160" s="1082"/>
      <c r="E160" s="1082"/>
      <c r="F160" s="1082"/>
      <c r="G160" s="1082"/>
      <c r="H160" s="1082"/>
      <c r="I160" s="1082"/>
      <c r="J160" s="1082"/>
      <c r="K160" s="1082"/>
      <c r="L160" s="1082"/>
      <c r="M160" s="1082"/>
      <c r="N160" s="1082"/>
      <c r="O160" s="1082"/>
      <c r="P160" s="1082"/>
      <c r="Q160" s="1082"/>
      <c r="R160" s="1082"/>
      <c r="S160" s="1082"/>
      <c r="T160" s="1082"/>
      <c r="U160" s="1082"/>
      <c r="V160" s="1082"/>
      <c r="W160" s="1082"/>
      <c r="X160" s="1082"/>
      <c r="Y160" s="1082"/>
      <c r="Z160" s="1082"/>
    </row>
    <row r="161" spans="1:26" ht="11.25" customHeight="1">
      <c r="A161" s="1082"/>
      <c r="B161" s="1082"/>
      <c r="C161" s="1082"/>
      <c r="D161" s="1082"/>
      <c r="E161" s="1082"/>
      <c r="F161" s="1082"/>
      <c r="G161" s="1082"/>
      <c r="H161" s="1082"/>
      <c r="I161" s="1082"/>
      <c r="J161" s="1082"/>
      <c r="K161" s="1082"/>
      <c r="L161" s="1082"/>
      <c r="M161" s="1082"/>
      <c r="N161" s="1082"/>
      <c r="O161" s="1082"/>
      <c r="P161" s="1082"/>
      <c r="Q161" s="1082"/>
      <c r="R161" s="1082"/>
      <c r="S161" s="1082"/>
      <c r="T161" s="1082"/>
      <c r="U161" s="1082"/>
      <c r="V161" s="1082"/>
      <c r="W161" s="1082"/>
      <c r="X161" s="1082"/>
      <c r="Y161" s="1082"/>
      <c r="Z161" s="1082"/>
    </row>
    <row r="162" spans="1:26" ht="11.25" customHeight="1">
      <c r="A162" s="1082"/>
      <c r="B162" s="1082"/>
      <c r="C162" s="1082"/>
      <c r="D162" s="1082"/>
      <c r="E162" s="1082"/>
      <c r="F162" s="1082"/>
      <c r="G162" s="1082"/>
      <c r="H162" s="1082"/>
      <c r="I162" s="1082"/>
      <c r="J162" s="1082"/>
      <c r="K162" s="1082"/>
      <c r="L162" s="1082"/>
      <c r="M162" s="1082"/>
      <c r="N162" s="1082"/>
      <c r="O162" s="1082"/>
      <c r="P162" s="1082"/>
      <c r="Q162" s="1082"/>
      <c r="R162" s="1082"/>
      <c r="S162" s="1082"/>
      <c r="T162" s="1082"/>
      <c r="U162" s="1082"/>
      <c r="V162" s="1082"/>
      <c r="W162" s="1082"/>
      <c r="X162" s="1082"/>
      <c r="Y162" s="1082"/>
      <c r="Z162" s="1082"/>
    </row>
    <row r="163" spans="1:26" ht="11.25" customHeight="1">
      <c r="A163" s="1082"/>
      <c r="B163" s="1082"/>
      <c r="C163" s="1082"/>
      <c r="D163" s="1082"/>
      <c r="E163" s="1082"/>
      <c r="F163" s="1082"/>
      <c r="G163" s="1082"/>
      <c r="H163" s="1082"/>
      <c r="I163" s="1082"/>
      <c r="J163" s="1082"/>
      <c r="K163" s="1082"/>
      <c r="L163" s="1082"/>
      <c r="M163" s="1082"/>
      <c r="N163" s="1082"/>
      <c r="O163" s="1082"/>
      <c r="P163" s="1082"/>
      <c r="Q163" s="1082"/>
      <c r="R163" s="1082"/>
      <c r="S163" s="1082"/>
      <c r="T163" s="1082"/>
      <c r="U163" s="1082"/>
      <c r="V163" s="1082"/>
      <c r="W163" s="1082"/>
      <c r="X163" s="1082"/>
      <c r="Y163" s="1082"/>
      <c r="Z163" s="1082"/>
    </row>
    <row r="164" spans="1:26" ht="11.25" customHeight="1">
      <c r="A164" s="1082"/>
      <c r="B164" s="1082"/>
      <c r="C164" s="1082"/>
      <c r="D164" s="1082"/>
      <c r="E164" s="1082"/>
      <c r="F164" s="1082"/>
      <c r="G164" s="1082"/>
      <c r="H164" s="1082"/>
      <c r="I164" s="1082"/>
      <c r="J164" s="1082"/>
      <c r="K164" s="1082"/>
      <c r="L164" s="1082"/>
      <c r="M164" s="1082"/>
      <c r="N164" s="1082"/>
      <c r="O164" s="1082"/>
      <c r="P164" s="1082"/>
      <c r="Q164" s="1082"/>
      <c r="R164" s="1082"/>
      <c r="S164" s="1082"/>
      <c r="T164" s="1082"/>
      <c r="U164" s="1082"/>
      <c r="V164" s="1082"/>
      <c r="W164" s="1082"/>
      <c r="X164" s="1082"/>
      <c r="Y164" s="1082"/>
      <c r="Z164" s="1082"/>
    </row>
    <row r="165" spans="1:26" ht="11.25" customHeight="1">
      <c r="A165" s="1082"/>
      <c r="B165" s="1082"/>
      <c r="C165" s="1082"/>
      <c r="D165" s="1082"/>
      <c r="E165" s="1082"/>
      <c r="F165" s="1082"/>
      <c r="G165" s="1082"/>
      <c r="H165" s="1082"/>
      <c r="I165" s="1082"/>
      <c r="J165" s="1082"/>
      <c r="K165" s="1082"/>
      <c r="L165" s="1082"/>
      <c r="M165" s="1082"/>
      <c r="N165" s="1082"/>
      <c r="O165" s="1082"/>
      <c r="P165" s="1082"/>
      <c r="Q165" s="1082"/>
      <c r="R165" s="1082"/>
      <c r="S165" s="1082"/>
      <c r="T165" s="1082"/>
      <c r="U165" s="1082"/>
      <c r="V165" s="1082"/>
      <c r="W165" s="1082"/>
      <c r="X165" s="1082"/>
      <c r="Y165" s="1082"/>
      <c r="Z165" s="1082"/>
    </row>
    <row r="166" spans="1:26" ht="11.25" customHeight="1">
      <c r="A166" s="1082"/>
      <c r="B166" s="1082"/>
      <c r="C166" s="1082"/>
      <c r="D166" s="1082"/>
      <c r="E166" s="1082"/>
      <c r="F166" s="1082"/>
      <c r="G166" s="1082"/>
      <c r="H166" s="1082"/>
      <c r="I166" s="1082"/>
      <c r="J166" s="1082"/>
      <c r="K166" s="1082"/>
      <c r="L166" s="1082"/>
      <c r="M166" s="1082"/>
      <c r="N166" s="1082"/>
      <c r="O166" s="1082"/>
      <c r="P166" s="1082"/>
      <c r="Q166" s="1082"/>
      <c r="R166" s="1082"/>
      <c r="S166" s="1082"/>
      <c r="T166" s="1082"/>
      <c r="U166" s="1082"/>
      <c r="V166" s="1082"/>
      <c r="W166" s="1082"/>
      <c r="X166" s="1082"/>
      <c r="Y166" s="1082"/>
      <c r="Z166" s="1082"/>
    </row>
    <row r="167" spans="1:26" ht="11.25" customHeight="1">
      <c r="A167" s="1082"/>
      <c r="B167" s="1082"/>
      <c r="C167" s="1082"/>
      <c r="D167" s="1082"/>
      <c r="E167" s="1082"/>
      <c r="F167" s="1082"/>
      <c r="G167" s="1082"/>
      <c r="H167" s="1082"/>
      <c r="I167" s="1082"/>
      <c r="J167" s="1082"/>
      <c r="K167" s="1082"/>
      <c r="L167" s="1082"/>
      <c r="M167" s="1082"/>
      <c r="N167" s="1082"/>
      <c r="O167" s="1082"/>
      <c r="P167" s="1082"/>
      <c r="Q167" s="1082"/>
      <c r="R167" s="1082"/>
      <c r="S167" s="1082"/>
      <c r="T167" s="1082"/>
      <c r="U167" s="1082"/>
      <c r="V167" s="1082"/>
      <c r="W167" s="1082"/>
      <c r="X167" s="1082"/>
      <c r="Y167" s="1082"/>
      <c r="Z167" s="1082"/>
    </row>
    <row r="168" spans="1:26" ht="11.25" customHeight="1">
      <c r="A168" s="1082"/>
      <c r="B168" s="1082"/>
      <c r="C168" s="1082"/>
      <c r="D168" s="1082"/>
      <c r="E168" s="1082"/>
      <c r="F168" s="1082"/>
      <c r="G168" s="1082"/>
      <c r="H168" s="1082"/>
      <c r="I168" s="1082"/>
      <c r="J168" s="1082"/>
      <c r="K168" s="1082"/>
      <c r="L168" s="1082"/>
      <c r="M168" s="1082"/>
      <c r="N168" s="1082"/>
      <c r="O168" s="1082"/>
      <c r="P168" s="1082"/>
      <c r="Q168" s="1082"/>
      <c r="R168" s="1082"/>
      <c r="S168" s="1082"/>
      <c r="T168" s="1082"/>
      <c r="U168" s="1082"/>
      <c r="V168" s="1082"/>
      <c r="W168" s="1082"/>
      <c r="X168" s="1082"/>
      <c r="Y168" s="1082"/>
      <c r="Z168" s="1082"/>
    </row>
    <row r="169" spans="1:26" ht="11.25" customHeight="1">
      <c r="A169" s="1082"/>
      <c r="B169" s="1082"/>
      <c r="C169" s="1082"/>
      <c r="D169" s="1082"/>
      <c r="E169" s="1082"/>
      <c r="F169" s="1082"/>
      <c r="G169" s="1082"/>
      <c r="H169" s="1082"/>
      <c r="I169" s="1082"/>
      <c r="J169" s="1082"/>
      <c r="K169" s="1082"/>
      <c r="L169" s="1082"/>
      <c r="M169" s="1082"/>
      <c r="N169" s="1082"/>
      <c r="O169" s="1082"/>
      <c r="P169" s="1082"/>
      <c r="Q169" s="1082"/>
      <c r="R169" s="1082"/>
      <c r="S169" s="1082"/>
      <c r="T169" s="1082"/>
      <c r="U169" s="1082"/>
      <c r="V169" s="1082"/>
      <c r="W169" s="1082"/>
      <c r="X169" s="1082"/>
      <c r="Y169" s="1082"/>
      <c r="Z169" s="1082"/>
    </row>
    <row r="170" spans="1:26" ht="11.25" customHeight="1">
      <c r="A170" s="1082"/>
      <c r="B170" s="1082"/>
      <c r="C170" s="1082"/>
      <c r="D170" s="1082"/>
      <c r="E170" s="1082"/>
      <c r="F170" s="1082"/>
      <c r="G170" s="1082"/>
      <c r="H170" s="1082"/>
      <c r="I170" s="1082"/>
      <c r="J170" s="1082"/>
      <c r="K170" s="1082"/>
      <c r="L170" s="1082"/>
      <c r="M170" s="1082"/>
      <c r="N170" s="1082"/>
      <c r="O170" s="1082"/>
      <c r="P170" s="1082"/>
      <c r="Q170" s="1082"/>
      <c r="R170" s="1082"/>
      <c r="S170" s="1082"/>
      <c r="T170" s="1082"/>
      <c r="U170" s="1082"/>
      <c r="V170" s="1082"/>
      <c r="W170" s="1082"/>
      <c r="X170" s="1082"/>
      <c r="Y170" s="1082"/>
      <c r="Z170" s="1082"/>
    </row>
    <row r="171" spans="1:26" ht="11.25" customHeight="1">
      <c r="A171" s="1082"/>
      <c r="B171" s="1082"/>
      <c r="C171" s="1082"/>
      <c r="D171" s="1082"/>
      <c r="E171" s="1082"/>
      <c r="F171" s="1082"/>
      <c r="G171" s="1082"/>
      <c r="H171" s="1082"/>
      <c r="I171" s="1082"/>
      <c r="J171" s="1082"/>
      <c r="K171" s="1082"/>
      <c r="L171" s="1082"/>
      <c r="M171" s="1082"/>
      <c r="N171" s="1082"/>
      <c r="O171" s="1082"/>
      <c r="P171" s="1082"/>
      <c r="Q171" s="1082"/>
      <c r="R171" s="1082"/>
      <c r="S171" s="1082"/>
      <c r="T171" s="1082"/>
      <c r="U171" s="1082"/>
      <c r="V171" s="1082"/>
      <c r="W171" s="1082"/>
      <c r="X171" s="1082"/>
      <c r="Y171" s="1082"/>
      <c r="Z171" s="1082"/>
    </row>
    <row r="172" spans="1:26" ht="11.25" customHeight="1">
      <c r="A172" s="1082"/>
      <c r="B172" s="1082"/>
      <c r="C172" s="1082"/>
      <c r="D172" s="1082"/>
      <c r="E172" s="1082"/>
      <c r="F172" s="1082"/>
      <c r="G172" s="1082"/>
      <c r="H172" s="1082"/>
      <c r="I172" s="1082"/>
      <c r="J172" s="1082"/>
      <c r="K172" s="1082"/>
      <c r="L172" s="1082"/>
      <c r="M172" s="1082"/>
      <c r="N172" s="1082"/>
      <c r="O172" s="1082"/>
      <c r="P172" s="1082"/>
      <c r="Q172" s="1082"/>
      <c r="R172" s="1082"/>
      <c r="S172" s="1082"/>
      <c r="T172" s="1082"/>
      <c r="U172" s="1082"/>
      <c r="V172" s="1082"/>
      <c r="W172" s="1082"/>
      <c r="X172" s="1082"/>
      <c r="Y172" s="1082"/>
      <c r="Z172" s="1082"/>
    </row>
    <row r="173" spans="1:26" ht="11.25" customHeight="1">
      <c r="A173" s="1082"/>
      <c r="B173" s="1082"/>
      <c r="C173" s="1082"/>
      <c r="D173" s="1082"/>
      <c r="E173" s="1082"/>
      <c r="F173" s="1082"/>
      <c r="G173" s="1082"/>
      <c r="H173" s="1082"/>
      <c r="I173" s="1082"/>
      <c r="J173" s="1082"/>
      <c r="K173" s="1082"/>
      <c r="L173" s="1082"/>
      <c r="M173" s="1082"/>
      <c r="N173" s="1082"/>
      <c r="O173" s="1082"/>
      <c r="P173" s="1082"/>
      <c r="Q173" s="1082"/>
      <c r="R173" s="1082"/>
      <c r="S173" s="1082"/>
      <c r="T173" s="1082"/>
      <c r="U173" s="1082"/>
      <c r="V173" s="1082"/>
      <c r="W173" s="1082"/>
      <c r="X173" s="1082"/>
      <c r="Y173" s="1082"/>
      <c r="Z173" s="1082"/>
    </row>
    <row r="174" spans="1:26" ht="11.25" customHeight="1">
      <c r="A174" s="1082"/>
      <c r="B174" s="1082"/>
      <c r="C174" s="1082"/>
      <c r="D174" s="1082"/>
      <c r="E174" s="1082"/>
      <c r="F174" s="1082"/>
      <c r="G174" s="1082"/>
      <c r="H174" s="1082"/>
      <c r="I174" s="1082"/>
      <c r="J174" s="1082"/>
      <c r="K174" s="1082"/>
      <c r="L174" s="1082"/>
      <c r="M174" s="1082"/>
      <c r="N174" s="1082"/>
      <c r="O174" s="1082"/>
      <c r="P174" s="1082"/>
      <c r="Q174" s="1082"/>
      <c r="R174" s="1082"/>
      <c r="S174" s="1082"/>
      <c r="T174" s="1082"/>
      <c r="U174" s="1082"/>
      <c r="V174" s="1082"/>
      <c r="W174" s="1082"/>
      <c r="X174" s="1082"/>
      <c r="Y174" s="1082"/>
      <c r="Z174" s="1082"/>
    </row>
    <row r="175" spans="1:26" ht="11.25" customHeight="1">
      <c r="A175" s="1082"/>
      <c r="B175" s="1082"/>
      <c r="C175" s="1082"/>
      <c r="D175" s="1082"/>
      <c r="E175" s="1082"/>
      <c r="F175" s="1082"/>
      <c r="G175" s="1082"/>
      <c r="H175" s="1082"/>
      <c r="I175" s="1082"/>
      <c r="J175" s="1082"/>
      <c r="K175" s="1082"/>
      <c r="L175" s="1082"/>
      <c r="M175" s="1082"/>
      <c r="N175" s="1082"/>
      <c r="O175" s="1082"/>
      <c r="P175" s="1082"/>
      <c r="Q175" s="1082"/>
      <c r="R175" s="1082"/>
      <c r="S175" s="1082"/>
      <c r="T175" s="1082"/>
      <c r="U175" s="1082"/>
      <c r="V175" s="1082"/>
      <c r="W175" s="1082"/>
      <c r="X175" s="1082"/>
      <c r="Y175" s="1082"/>
      <c r="Z175" s="1082"/>
    </row>
    <row r="176" spans="1:26" ht="11.25" customHeight="1">
      <c r="A176" s="1082"/>
      <c r="B176" s="1082"/>
      <c r="C176" s="1082"/>
      <c r="D176" s="1082"/>
      <c r="E176" s="1082"/>
      <c r="F176" s="1082"/>
      <c r="G176" s="1082"/>
      <c r="H176" s="1082"/>
      <c r="I176" s="1082"/>
      <c r="J176" s="1082"/>
      <c r="K176" s="1082"/>
      <c r="L176" s="1082"/>
      <c r="M176" s="1082"/>
      <c r="N176" s="1082"/>
      <c r="O176" s="1082"/>
      <c r="P176" s="1082"/>
      <c r="Q176" s="1082"/>
      <c r="R176" s="1082"/>
      <c r="S176" s="1082"/>
      <c r="T176" s="1082"/>
      <c r="U176" s="1082"/>
      <c r="V176" s="1082"/>
      <c r="W176" s="1082"/>
      <c r="X176" s="1082"/>
      <c r="Y176" s="1082"/>
      <c r="Z176" s="1082"/>
    </row>
    <row r="177" spans="1:26" ht="11.25" customHeight="1">
      <c r="A177" s="1082"/>
      <c r="B177" s="1082"/>
      <c r="C177" s="1082"/>
      <c r="D177" s="1082"/>
      <c r="E177" s="1082"/>
      <c r="F177" s="1082"/>
      <c r="G177" s="1082"/>
      <c r="H177" s="1082"/>
      <c r="I177" s="1082"/>
      <c r="J177" s="1082"/>
      <c r="K177" s="1082"/>
      <c r="L177" s="1082"/>
      <c r="M177" s="1082"/>
      <c r="N177" s="1082"/>
      <c r="O177" s="1082"/>
      <c r="P177" s="1082"/>
      <c r="Q177" s="1082"/>
      <c r="R177" s="1082"/>
      <c r="S177" s="1082"/>
      <c r="T177" s="1082"/>
      <c r="U177" s="1082"/>
      <c r="V177" s="1082"/>
      <c r="W177" s="1082"/>
      <c r="X177" s="1082"/>
      <c r="Y177" s="1082"/>
      <c r="Z177" s="1082"/>
    </row>
    <row r="178" spans="1:26" ht="11.25" customHeight="1">
      <c r="A178" s="1082"/>
      <c r="B178" s="1082"/>
      <c r="C178" s="1082"/>
      <c r="D178" s="1082"/>
      <c r="E178" s="1082"/>
      <c r="F178" s="1082"/>
      <c r="G178" s="1082"/>
      <c r="H178" s="1082"/>
      <c r="I178" s="1082"/>
      <c r="J178" s="1082"/>
      <c r="K178" s="1082"/>
      <c r="L178" s="1082"/>
      <c r="M178" s="1082"/>
      <c r="N178" s="1082"/>
      <c r="O178" s="1082"/>
      <c r="P178" s="1082"/>
      <c r="Q178" s="1082"/>
      <c r="R178" s="1082"/>
      <c r="S178" s="1082"/>
      <c r="T178" s="1082"/>
      <c r="U178" s="1082"/>
      <c r="V178" s="1082"/>
      <c r="W178" s="1082"/>
      <c r="X178" s="1082"/>
      <c r="Y178" s="1082"/>
      <c r="Z178" s="1082"/>
    </row>
    <row r="179" spans="1:26" ht="11.25" customHeight="1">
      <c r="A179" s="1082"/>
      <c r="B179" s="1082"/>
      <c r="C179" s="1082"/>
      <c r="D179" s="1082"/>
      <c r="E179" s="1082"/>
      <c r="F179" s="1082"/>
      <c r="G179" s="1082"/>
      <c r="H179" s="1082"/>
      <c r="I179" s="1082"/>
      <c r="J179" s="1082"/>
      <c r="K179" s="1082"/>
      <c r="L179" s="1082"/>
      <c r="M179" s="1082"/>
      <c r="N179" s="1082"/>
      <c r="O179" s="1082"/>
      <c r="P179" s="1082"/>
      <c r="Q179" s="1082"/>
      <c r="R179" s="1082"/>
      <c r="S179" s="1082"/>
      <c r="T179" s="1082"/>
      <c r="U179" s="1082"/>
      <c r="V179" s="1082"/>
      <c r="W179" s="1082"/>
      <c r="X179" s="1082"/>
      <c r="Y179" s="1082"/>
      <c r="Z179" s="1082"/>
    </row>
    <row r="180" spans="1:26" ht="11.25" customHeight="1">
      <c r="A180" s="1082"/>
      <c r="B180" s="1082"/>
      <c r="C180" s="1082"/>
      <c r="D180" s="1082"/>
      <c r="E180" s="1082"/>
      <c r="F180" s="1082"/>
      <c r="G180" s="1082"/>
      <c r="H180" s="1082"/>
      <c r="I180" s="1082"/>
      <c r="J180" s="1082"/>
      <c r="K180" s="1082"/>
      <c r="L180" s="1082"/>
      <c r="M180" s="1082"/>
      <c r="N180" s="1082"/>
      <c r="O180" s="1082"/>
      <c r="P180" s="1082"/>
      <c r="Q180" s="1082"/>
      <c r="R180" s="1082"/>
      <c r="S180" s="1082"/>
      <c r="T180" s="1082"/>
      <c r="U180" s="1082"/>
      <c r="V180" s="1082"/>
      <c r="W180" s="1082"/>
      <c r="X180" s="1082"/>
      <c r="Y180" s="1082"/>
      <c r="Z180" s="1082"/>
    </row>
    <row r="181" spans="1:26" ht="11.25" customHeight="1">
      <c r="A181" s="1082"/>
      <c r="B181" s="1082"/>
      <c r="C181" s="1082"/>
      <c r="D181" s="1082"/>
      <c r="E181" s="1082"/>
      <c r="F181" s="1082"/>
      <c r="G181" s="1082"/>
      <c r="H181" s="1082"/>
      <c r="I181" s="1082"/>
      <c r="J181" s="1082"/>
      <c r="K181" s="1082"/>
      <c r="L181" s="1082"/>
      <c r="M181" s="1082"/>
      <c r="N181" s="1082"/>
      <c r="O181" s="1082"/>
      <c r="P181" s="1082"/>
      <c r="Q181" s="1082"/>
      <c r="R181" s="1082"/>
      <c r="S181" s="1082"/>
      <c r="T181" s="1082"/>
      <c r="U181" s="1082"/>
      <c r="V181" s="1082"/>
      <c r="W181" s="1082"/>
      <c r="X181" s="1082"/>
      <c r="Y181" s="1082"/>
      <c r="Z181" s="1082"/>
    </row>
    <row r="182" spans="1:26" ht="11.25" customHeight="1">
      <c r="A182" s="1082"/>
      <c r="B182" s="1082"/>
      <c r="C182" s="1082"/>
      <c r="D182" s="1082"/>
      <c r="E182" s="1082"/>
      <c r="F182" s="1082"/>
      <c r="G182" s="1082"/>
      <c r="H182" s="1082"/>
      <c r="I182" s="1082"/>
      <c r="J182" s="1082"/>
      <c r="K182" s="1082"/>
      <c r="L182" s="1082"/>
      <c r="M182" s="1082"/>
      <c r="N182" s="1082"/>
      <c r="O182" s="1082"/>
      <c r="P182" s="1082"/>
      <c r="Q182" s="1082"/>
      <c r="R182" s="1082"/>
      <c r="S182" s="1082"/>
      <c r="T182" s="1082"/>
      <c r="U182" s="1082"/>
      <c r="V182" s="1082"/>
      <c r="W182" s="1082"/>
      <c r="X182" s="1082"/>
      <c r="Y182" s="1082"/>
      <c r="Z182" s="1082"/>
    </row>
    <row r="183" spans="1:26" ht="11.25" customHeight="1">
      <c r="A183" s="1082"/>
      <c r="B183" s="1082"/>
      <c r="C183" s="1082"/>
      <c r="D183" s="1082"/>
      <c r="E183" s="1082"/>
      <c r="F183" s="1082"/>
      <c r="G183" s="1082"/>
      <c r="H183" s="1082"/>
      <c r="I183" s="1082"/>
      <c r="J183" s="1082"/>
      <c r="K183" s="1082"/>
      <c r="L183" s="1082"/>
      <c r="M183" s="1082"/>
      <c r="N183" s="1082"/>
      <c r="O183" s="1082"/>
      <c r="P183" s="1082"/>
      <c r="Q183" s="1082"/>
      <c r="R183" s="1082"/>
      <c r="S183" s="1082"/>
      <c r="T183" s="1082"/>
      <c r="U183" s="1082"/>
      <c r="V183" s="1082"/>
      <c r="W183" s="1082"/>
      <c r="X183" s="1082"/>
      <c r="Y183" s="1082"/>
      <c r="Z183" s="1082"/>
    </row>
    <row r="184" spans="1:26" ht="11.25" customHeight="1">
      <c r="A184" s="1082"/>
      <c r="B184" s="1082"/>
      <c r="C184" s="1082"/>
      <c r="D184" s="1082"/>
      <c r="E184" s="1082"/>
      <c r="F184" s="1082"/>
      <c r="G184" s="1082"/>
      <c r="H184" s="1082"/>
      <c r="I184" s="1082"/>
      <c r="J184" s="1082"/>
      <c r="K184" s="1082"/>
      <c r="L184" s="1082"/>
      <c r="M184" s="1082"/>
      <c r="N184" s="1082"/>
      <c r="O184" s="1082"/>
      <c r="P184" s="1082"/>
      <c r="Q184" s="1082"/>
      <c r="R184" s="1082"/>
      <c r="S184" s="1082"/>
      <c r="T184" s="1082"/>
      <c r="U184" s="1082"/>
      <c r="V184" s="1082"/>
      <c r="W184" s="1082"/>
      <c r="X184" s="1082"/>
      <c r="Y184" s="1082"/>
      <c r="Z184" s="1082"/>
    </row>
    <row r="185" spans="1:26" ht="11.25" customHeight="1">
      <c r="A185" s="1082"/>
      <c r="B185" s="1082"/>
      <c r="C185" s="1082"/>
      <c r="D185" s="1082"/>
      <c r="E185" s="1082"/>
      <c r="F185" s="1082"/>
      <c r="G185" s="1082"/>
      <c r="H185" s="1082"/>
      <c r="I185" s="1082"/>
      <c r="J185" s="1082"/>
      <c r="K185" s="1082"/>
      <c r="L185" s="1082"/>
      <c r="M185" s="1082"/>
      <c r="N185" s="1082"/>
      <c r="O185" s="1082"/>
      <c r="P185" s="1082"/>
      <c r="Q185" s="1082"/>
      <c r="R185" s="1082"/>
      <c r="S185" s="1082"/>
      <c r="T185" s="1082"/>
      <c r="U185" s="1082"/>
      <c r="V185" s="1082"/>
      <c r="W185" s="1082"/>
      <c r="X185" s="1082"/>
      <c r="Y185" s="1082"/>
      <c r="Z185" s="1082"/>
    </row>
    <row r="186" spans="1:26" ht="11.25" customHeight="1">
      <c r="A186" s="1082"/>
      <c r="B186" s="1082"/>
      <c r="C186" s="1082"/>
      <c r="D186" s="1082"/>
      <c r="E186" s="1082"/>
      <c r="F186" s="1082"/>
      <c r="G186" s="1082"/>
      <c r="H186" s="1082"/>
      <c r="I186" s="1082"/>
      <c r="J186" s="1082"/>
      <c r="K186" s="1082"/>
      <c r="L186" s="1082"/>
      <c r="M186" s="1082"/>
      <c r="N186" s="1082"/>
      <c r="O186" s="1082"/>
      <c r="P186" s="1082"/>
      <c r="Q186" s="1082"/>
      <c r="R186" s="1082"/>
      <c r="S186" s="1082"/>
      <c r="T186" s="1082"/>
      <c r="U186" s="1082"/>
      <c r="V186" s="1082"/>
      <c r="W186" s="1082"/>
      <c r="X186" s="1082"/>
      <c r="Y186" s="1082"/>
      <c r="Z186" s="1082"/>
    </row>
    <row r="187" spans="1:26" ht="11.25" customHeight="1">
      <c r="A187" s="1082"/>
      <c r="B187" s="1082"/>
      <c r="C187" s="1082"/>
      <c r="D187" s="1082"/>
      <c r="E187" s="1082"/>
      <c r="F187" s="1082"/>
      <c r="G187" s="1082"/>
      <c r="H187" s="1082"/>
      <c r="I187" s="1082"/>
      <c r="J187" s="1082"/>
      <c r="K187" s="1082"/>
      <c r="L187" s="1082"/>
      <c r="M187" s="1082"/>
      <c r="N187" s="1082"/>
      <c r="O187" s="1082"/>
      <c r="P187" s="1082"/>
      <c r="Q187" s="1082"/>
      <c r="R187" s="1082"/>
      <c r="S187" s="1082"/>
      <c r="T187" s="1082"/>
      <c r="U187" s="1082"/>
      <c r="V187" s="1082"/>
      <c r="W187" s="1082"/>
      <c r="X187" s="1082"/>
      <c r="Y187" s="1082"/>
      <c r="Z187" s="1082"/>
    </row>
    <row r="188" spans="1:26" ht="11.25" customHeight="1">
      <c r="A188" s="1082"/>
      <c r="B188" s="1082"/>
      <c r="C188" s="1082"/>
      <c r="D188" s="1082"/>
      <c r="E188" s="1082"/>
      <c r="F188" s="1082"/>
      <c r="G188" s="1082"/>
      <c r="H188" s="1082"/>
      <c r="I188" s="1082"/>
      <c r="J188" s="1082"/>
      <c r="K188" s="1082"/>
      <c r="L188" s="1082"/>
      <c r="M188" s="1082"/>
      <c r="N188" s="1082"/>
      <c r="O188" s="1082"/>
      <c r="P188" s="1082"/>
      <c r="Q188" s="1082"/>
      <c r="R188" s="1082"/>
      <c r="S188" s="1082"/>
      <c r="T188" s="1082"/>
      <c r="U188" s="1082"/>
      <c r="V188" s="1082"/>
      <c r="W188" s="1082"/>
      <c r="X188" s="1082"/>
      <c r="Y188" s="1082"/>
      <c r="Z188" s="1082"/>
    </row>
    <row r="189" spans="1:26" ht="11.25" customHeight="1">
      <c r="A189" s="1082"/>
      <c r="B189" s="1082"/>
      <c r="C189" s="1082"/>
      <c r="D189" s="1082"/>
      <c r="E189" s="1082"/>
      <c r="F189" s="1082"/>
      <c r="G189" s="1082"/>
      <c r="H189" s="1082"/>
      <c r="I189" s="1082"/>
      <c r="J189" s="1082"/>
      <c r="K189" s="1082"/>
      <c r="L189" s="1082"/>
      <c r="M189" s="1082"/>
      <c r="N189" s="1082"/>
      <c r="O189" s="1082"/>
      <c r="P189" s="1082"/>
      <c r="Q189" s="1082"/>
      <c r="R189" s="1082"/>
      <c r="S189" s="1082"/>
      <c r="T189" s="1082"/>
      <c r="U189" s="1082"/>
      <c r="V189" s="1082"/>
      <c r="W189" s="1082"/>
      <c r="X189" s="1082"/>
      <c r="Y189" s="1082"/>
      <c r="Z189" s="1082"/>
    </row>
    <row r="190" spans="1:26" ht="11.25" customHeight="1">
      <c r="A190" s="1082"/>
      <c r="B190" s="1082"/>
      <c r="C190" s="1082"/>
      <c r="D190" s="1082"/>
      <c r="E190" s="1082"/>
      <c r="F190" s="1082"/>
      <c r="G190" s="1082"/>
      <c r="H190" s="1082"/>
      <c r="I190" s="1082"/>
      <c r="J190" s="1082"/>
      <c r="K190" s="1082"/>
      <c r="L190" s="1082"/>
      <c r="M190" s="1082"/>
      <c r="N190" s="1082"/>
      <c r="O190" s="1082"/>
      <c r="P190" s="1082"/>
      <c r="Q190" s="1082"/>
      <c r="R190" s="1082"/>
      <c r="S190" s="1082"/>
      <c r="T190" s="1082"/>
      <c r="U190" s="1082"/>
      <c r="V190" s="1082"/>
      <c r="W190" s="1082"/>
      <c r="X190" s="1082"/>
      <c r="Y190" s="1082"/>
      <c r="Z190" s="1082"/>
    </row>
    <row r="191" spans="1:26" ht="11.25" customHeight="1">
      <c r="A191" s="1082"/>
      <c r="B191" s="1082"/>
      <c r="C191" s="1082"/>
      <c r="D191" s="1082"/>
      <c r="E191" s="1082"/>
      <c r="F191" s="1082"/>
      <c r="G191" s="1082"/>
      <c r="H191" s="1082"/>
      <c r="I191" s="1082"/>
      <c r="J191" s="1082"/>
      <c r="K191" s="1082"/>
      <c r="L191" s="1082"/>
      <c r="M191" s="1082"/>
      <c r="N191" s="1082"/>
      <c r="O191" s="1082"/>
      <c r="P191" s="1082"/>
      <c r="Q191" s="1082"/>
      <c r="R191" s="1082"/>
      <c r="S191" s="1082"/>
      <c r="T191" s="1082"/>
      <c r="U191" s="1082"/>
      <c r="V191" s="1082"/>
      <c r="W191" s="1082"/>
      <c r="X191" s="1082"/>
      <c r="Y191" s="1082"/>
      <c r="Z191" s="1082"/>
    </row>
    <row r="192" spans="1:26" ht="11.25" customHeight="1">
      <c r="A192" s="1082"/>
      <c r="B192" s="1082"/>
      <c r="C192" s="1082"/>
      <c r="D192" s="1082"/>
      <c r="E192" s="1082"/>
      <c r="F192" s="1082"/>
      <c r="G192" s="1082"/>
      <c r="H192" s="1082"/>
      <c r="I192" s="1082"/>
      <c r="J192" s="1082"/>
      <c r="K192" s="1082"/>
      <c r="L192" s="1082"/>
      <c r="M192" s="1082"/>
      <c r="N192" s="1082"/>
      <c r="O192" s="1082"/>
      <c r="P192" s="1082"/>
      <c r="Q192" s="1082"/>
      <c r="R192" s="1082"/>
      <c r="S192" s="1082"/>
      <c r="T192" s="1082"/>
      <c r="U192" s="1082"/>
      <c r="V192" s="1082"/>
      <c r="W192" s="1082"/>
      <c r="X192" s="1082"/>
      <c r="Y192" s="1082"/>
      <c r="Z192" s="1082"/>
    </row>
    <row r="193" spans="1:26" ht="11.25" customHeight="1">
      <c r="A193" s="1082"/>
      <c r="B193" s="1082"/>
      <c r="C193" s="1082"/>
      <c r="D193" s="1082"/>
      <c r="E193" s="1082"/>
      <c r="F193" s="1082"/>
      <c r="G193" s="1082"/>
      <c r="H193" s="1082"/>
      <c r="I193" s="1082"/>
      <c r="J193" s="1082"/>
      <c r="K193" s="1082"/>
      <c r="L193" s="1082"/>
      <c r="M193" s="1082"/>
      <c r="N193" s="1082"/>
      <c r="O193" s="1082"/>
      <c r="P193" s="1082"/>
      <c r="Q193" s="1082"/>
      <c r="R193" s="1082"/>
      <c r="S193" s="1082"/>
      <c r="T193" s="1082"/>
      <c r="U193" s="1082"/>
      <c r="V193" s="1082"/>
      <c r="W193" s="1082"/>
      <c r="X193" s="1082"/>
      <c r="Y193" s="1082"/>
      <c r="Z193" s="1082"/>
    </row>
    <row r="194" spans="1:26" ht="11.25" customHeight="1">
      <c r="A194" s="1082"/>
      <c r="B194" s="1082"/>
      <c r="C194" s="1082"/>
      <c r="D194" s="1082"/>
      <c r="E194" s="1082"/>
      <c r="F194" s="1082"/>
      <c r="G194" s="1082"/>
      <c r="H194" s="1082"/>
      <c r="I194" s="1082"/>
      <c r="J194" s="1082"/>
      <c r="K194" s="1082"/>
      <c r="L194" s="1082"/>
      <c r="M194" s="1082"/>
      <c r="N194" s="1082"/>
      <c r="O194" s="1082"/>
      <c r="P194" s="1082"/>
      <c r="Q194" s="1082"/>
      <c r="R194" s="1082"/>
      <c r="S194" s="1082"/>
      <c r="T194" s="1082"/>
      <c r="U194" s="1082"/>
      <c r="V194" s="1082"/>
      <c r="W194" s="1082"/>
      <c r="X194" s="1082"/>
      <c r="Y194" s="1082"/>
      <c r="Z194" s="1082"/>
    </row>
    <row r="195" spans="1:26" ht="11.25" customHeight="1">
      <c r="A195" s="1082"/>
      <c r="B195" s="1082"/>
      <c r="C195" s="1082"/>
      <c r="D195" s="1082"/>
      <c r="E195" s="1082"/>
      <c r="F195" s="1082"/>
      <c r="G195" s="1082"/>
      <c r="H195" s="1082"/>
      <c r="I195" s="1082"/>
      <c r="J195" s="1082"/>
      <c r="K195" s="1082"/>
      <c r="L195" s="1082"/>
      <c r="M195" s="1082"/>
      <c r="N195" s="1082"/>
      <c r="O195" s="1082"/>
      <c r="P195" s="1082"/>
      <c r="Q195" s="1082"/>
      <c r="R195" s="1082"/>
      <c r="S195" s="1082"/>
      <c r="T195" s="1082"/>
      <c r="U195" s="1082"/>
      <c r="V195" s="1082"/>
      <c r="W195" s="1082"/>
      <c r="X195" s="1082"/>
      <c r="Y195" s="1082"/>
      <c r="Z195" s="1082"/>
    </row>
    <row r="196" spans="1:26" ht="11.25" customHeight="1">
      <c r="A196" s="1082"/>
      <c r="B196" s="1082"/>
      <c r="C196" s="1082"/>
      <c r="D196" s="1082"/>
      <c r="E196" s="1082"/>
      <c r="F196" s="1082"/>
      <c r="G196" s="1082"/>
      <c r="H196" s="1082"/>
      <c r="I196" s="1082"/>
      <c r="J196" s="1082"/>
      <c r="K196" s="1082"/>
      <c r="L196" s="1082"/>
      <c r="M196" s="1082"/>
      <c r="N196" s="1082"/>
      <c r="O196" s="1082"/>
      <c r="P196" s="1082"/>
      <c r="Q196" s="1082"/>
      <c r="R196" s="1082"/>
      <c r="S196" s="1082"/>
      <c r="T196" s="1082"/>
      <c r="U196" s="1082"/>
      <c r="V196" s="1082"/>
      <c r="W196" s="1082"/>
      <c r="X196" s="1082"/>
      <c r="Y196" s="1082"/>
      <c r="Z196" s="1082"/>
    </row>
    <row r="197" spans="1:26" ht="11.25" customHeight="1">
      <c r="A197" s="1082"/>
      <c r="B197" s="1082"/>
      <c r="C197" s="1082"/>
      <c r="D197" s="1082"/>
      <c r="E197" s="1082"/>
      <c r="F197" s="1082"/>
      <c r="G197" s="1082"/>
      <c r="H197" s="1082"/>
      <c r="I197" s="1082"/>
      <c r="J197" s="1082"/>
      <c r="K197" s="1082"/>
      <c r="L197" s="1082"/>
      <c r="M197" s="1082"/>
      <c r="N197" s="1082"/>
      <c r="O197" s="1082"/>
      <c r="P197" s="1082"/>
      <c r="Q197" s="1082"/>
      <c r="R197" s="1082"/>
      <c r="S197" s="1082"/>
      <c r="T197" s="1082"/>
      <c r="U197" s="1082"/>
      <c r="V197" s="1082"/>
      <c r="W197" s="1082"/>
      <c r="X197" s="1082"/>
      <c r="Y197" s="1082"/>
      <c r="Z197" s="1082"/>
    </row>
    <row r="198" spans="1:26" ht="11.25" customHeight="1">
      <c r="A198" s="1082"/>
      <c r="B198" s="1082"/>
      <c r="C198" s="1082"/>
      <c r="D198" s="1082"/>
      <c r="E198" s="1082"/>
      <c r="F198" s="1082"/>
      <c r="G198" s="1082"/>
      <c r="H198" s="1082"/>
      <c r="I198" s="1082"/>
      <c r="J198" s="1082"/>
      <c r="K198" s="1082"/>
      <c r="L198" s="1082"/>
      <c r="M198" s="1082"/>
      <c r="N198" s="1082"/>
      <c r="O198" s="1082"/>
      <c r="P198" s="1082"/>
      <c r="Q198" s="1082"/>
      <c r="R198" s="1082"/>
      <c r="S198" s="1082"/>
      <c r="T198" s="1082"/>
      <c r="U198" s="1082"/>
      <c r="V198" s="1082"/>
      <c r="W198" s="1082"/>
      <c r="X198" s="1082"/>
      <c r="Y198" s="1082"/>
      <c r="Z198" s="1082"/>
    </row>
    <row r="199" spans="1:26" ht="11.25" customHeight="1">
      <c r="A199" s="1082"/>
      <c r="B199" s="1082"/>
      <c r="C199" s="1082"/>
      <c r="D199" s="1082"/>
      <c r="E199" s="1082"/>
      <c r="F199" s="1082"/>
      <c r="G199" s="1082"/>
      <c r="H199" s="1082"/>
      <c r="I199" s="1082"/>
      <c r="J199" s="1082"/>
      <c r="K199" s="1082"/>
      <c r="L199" s="1082"/>
      <c r="M199" s="1082"/>
      <c r="N199" s="1082"/>
      <c r="O199" s="1082"/>
      <c r="P199" s="1082"/>
      <c r="Q199" s="1082"/>
      <c r="R199" s="1082"/>
      <c r="S199" s="1082"/>
      <c r="T199" s="1082"/>
      <c r="U199" s="1082"/>
      <c r="V199" s="1082"/>
      <c r="W199" s="1082"/>
      <c r="X199" s="1082"/>
      <c r="Y199" s="1082"/>
      <c r="Z199" s="1082"/>
    </row>
    <row r="200" spans="1:26" ht="11.25" customHeight="1">
      <c r="A200" s="1082"/>
      <c r="B200" s="1082"/>
      <c r="C200" s="1082"/>
      <c r="D200" s="1082"/>
      <c r="E200" s="1082"/>
      <c r="F200" s="1082"/>
      <c r="G200" s="1082"/>
      <c r="H200" s="1082"/>
      <c r="I200" s="1082"/>
      <c r="J200" s="1082"/>
      <c r="K200" s="1082"/>
      <c r="L200" s="1082"/>
      <c r="M200" s="1082"/>
      <c r="N200" s="1082"/>
      <c r="O200" s="1082"/>
      <c r="P200" s="1082"/>
      <c r="Q200" s="1082"/>
      <c r="R200" s="1082"/>
      <c r="S200" s="1082"/>
      <c r="T200" s="1082"/>
      <c r="U200" s="1082"/>
      <c r="V200" s="1082"/>
      <c r="W200" s="1082"/>
      <c r="X200" s="1082"/>
      <c r="Y200" s="1082"/>
      <c r="Z200" s="1082"/>
    </row>
    <row r="201" spans="1:26" ht="11.25" customHeight="1">
      <c r="A201" s="1082"/>
      <c r="B201" s="1082"/>
      <c r="C201" s="1082"/>
      <c r="D201" s="1082"/>
      <c r="E201" s="1082"/>
      <c r="F201" s="1082"/>
      <c r="G201" s="1082"/>
      <c r="H201" s="1082"/>
      <c r="I201" s="1082"/>
      <c r="J201" s="1082"/>
      <c r="K201" s="1082"/>
      <c r="L201" s="1082"/>
      <c r="M201" s="1082"/>
      <c r="N201" s="1082"/>
      <c r="O201" s="1082"/>
      <c r="P201" s="1082"/>
      <c r="Q201" s="1082"/>
      <c r="R201" s="1082"/>
      <c r="S201" s="1082"/>
      <c r="T201" s="1082"/>
      <c r="U201" s="1082"/>
      <c r="V201" s="1082"/>
      <c r="W201" s="1082"/>
      <c r="X201" s="1082"/>
      <c r="Y201" s="1082"/>
      <c r="Z201" s="1082"/>
    </row>
    <row r="202" spans="1:26" ht="11.25" customHeight="1">
      <c r="A202" s="1082"/>
      <c r="B202" s="1082"/>
      <c r="C202" s="1082"/>
      <c r="D202" s="1082"/>
      <c r="E202" s="1082"/>
      <c r="F202" s="1082"/>
      <c r="G202" s="1082"/>
      <c r="H202" s="1082"/>
      <c r="I202" s="1082"/>
      <c r="J202" s="1082"/>
      <c r="K202" s="1082"/>
      <c r="L202" s="1082"/>
      <c r="M202" s="1082"/>
      <c r="N202" s="1082"/>
      <c r="O202" s="1082"/>
      <c r="P202" s="1082"/>
      <c r="Q202" s="1082"/>
      <c r="R202" s="1082"/>
      <c r="S202" s="1082"/>
      <c r="T202" s="1082"/>
      <c r="U202" s="1082"/>
      <c r="V202" s="1082"/>
      <c r="W202" s="1082"/>
      <c r="X202" s="1082"/>
      <c r="Y202" s="1082"/>
      <c r="Z202" s="1082"/>
    </row>
    <row r="203" spans="1:26" ht="11.25" customHeight="1">
      <c r="A203" s="1082"/>
      <c r="B203" s="1082"/>
      <c r="C203" s="1082"/>
      <c r="D203" s="1082"/>
      <c r="E203" s="1082"/>
      <c r="F203" s="1082"/>
      <c r="G203" s="1082"/>
      <c r="H203" s="1082"/>
      <c r="I203" s="1082"/>
      <c r="J203" s="1082"/>
      <c r="K203" s="1082"/>
      <c r="L203" s="1082"/>
      <c r="M203" s="1082"/>
      <c r="N203" s="1082"/>
      <c r="O203" s="1082"/>
      <c r="P203" s="1082"/>
      <c r="Q203" s="1082"/>
      <c r="R203" s="1082"/>
      <c r="S203" s="1082"/>
      <c r="T203" s="1082"/>
      <c r="U203" s="1082"/>
      <c r="V203" s="1082"/>
      <c r="W203" s="1082"/>
      <c r="X203" s="1082"/>
      <c r="Y203" s="1082"/>
      <c r="Z203" s="1082"/>
    </row>
    <row r="204" spans="1:26" ht="11.25" customHeight="1">
      <c r="A204" s="1082"/>
      <c r="B204" s="1082"/>
      <c r="C204" s="1082"/>
      <c r="D204" s="1082"/>
      <c r="E204" s="1082"/>
      <c r="F204" s="1082"/>
      <c r="G204" s="1082"/>
      <c r="H204" s="1082"/>
      <c r="I204" s="1082"/>
      <c r="J204" s="1082"/>
      <c r="K204" s="1082"/>
      <c r="L204" s="1082"/>
      <c r="M204" s="1082"/>
      <c r="N204" s="1082"/>
      <c r="O204" s="1082"/>
      <c r="P204" s="1082"/>
      <c r="Q204" s="1082"/>
      <c r="R204" s="1082"/>
      <c r="S204" s="1082"/>
      <c r="T204" s="1082"/>
      <c r="U204" s="1082"/>
      <c r="V204" s="1082"/>
      <c r="W204" s="1082"/>
      <c r="X204" s="1082"/>
      <c r="Y204" s="1082"/>
      <c r="Z204" s="1082"/>
    </row>
    <row r="205" spans="1:26" ht="11.25" customHeight="1">
      <c r="A205" s="1082"/>
      <c r="B205" s="1082"/>
      <c r="C205" s="1082"/>
      <c r="D205" s="1082"/>
      <c r="E205" s="1082"/>
      <c r="F205" s="1082"/>
      <c r="G205" s="1082"/>
      <c r="H205" s="1082"/>
      <c r="I205" s="1082"/>
      <c r="J205" s="1082"/>
      <c r="K205" s="1082"/>
      <c r="L205" s="1082"/>
      <c r="M205" s="1082"/>
      <c r="N205" s="1082"/>
      <c r="O205" s="1082"/>
      <c r="P205" s="1082"/>
      <c r="Q205" s="1082"/>
      <c r="R205" s="1082"/>
      <c r="S205" s="1082"/>
      <c r="T205" s="1082"/>
      <c r="U205" s="1082"/>
      <c r="V205" s="1082"/>
      <c r="W205" s="1082"/>
      <c r="X205" s="1082"/>
      <c r="Y205" s="1082"/>
      <c r="Z205" s="1082"/>
    </row>
    <row r="206" spans="1:26" ht="11.25" customHeight="1">
      <c r="A206" s="1082"/>
      <c r="B206" s="1082"/>
      <c r="C206" s="1082"/>
      <c r="D206" s="1082"/>
      <c r="E206" s="1082"/>
      <c r="F206" s="1082"/>
      <c r="G206" s="1082"/>
      <c r="H206" s="1082"/>
      <c r="I206" s="1082"/>
      <c r="J206" s="1082"/>
      <c r="K206" s="1082"/>
      <c r="L206" s="1082"/>
      <c r="M206" s="1082"/>
      <c r="N206" s="1082"/>
      <c r="O206" s="1082"/>
      <c r="P206" s="1082"/>
      <c r="Q206" s="1082"/>
      <c r="R206" s="1082"/>
      <c r="S206" s="1082"/>
      <c r="T206" s="1082"/>
      <c r="U206" s="1082"/>
      <c r="V206" s="1082"/>
      <c r="W206" s="1082"/>
      <c r="X206" s="1082"/>
      <c r="Y206" s="1082"/>
      <c r="Z206" s="1082"/>
    </row>
    <row r="207" spans="1:26" ht="11.25" customHeight="1">
      <c r="A207" s="1082"/>
      <c r="B207" s="1082"/>
      <c r="C207" s="1082"/>
      <c r="D207" s="1082"/>
      <c r="E207" s="1082"/>
      <c r="F207" s="1082"/>
      <c r="G207" s="1082"/>
      <c r="H207" s="1082"/>
      <c r="I207" s="1082"/>
      <c r="J207" s="1082"/>
      <c r="K207" s="1082"/>
      <c r="L207" s="1082"/>
      <c r="M207" s="1082"/>
      <c r="N207" s="1082"/>
      <c r="O207" s="1082"/>
      <c r="P207" s="1082"/>
      <c r="Q207" s="1082"/>
      <c r="R207" s="1082"/>
      <c r="S207" s="1082"/>
      <c r="T207" s="1082"/>
      <c r="U207" s="1082"/>
      <c r="V207" s="1082"/>
      <c r="W207" s="1082"/>
      <c r="X207" s="1082"/>
      <c r="Y207" s="1082"/>
      <c r="Z207" s="1082"/>
    </row>
    <row r="208" spans="1:26" ht="11.25" customHeight="1">
      <c r="A208" s="1082"/>
      <c r="B208" s="1082"/>
      <c r="C208" s="1082"/>
      <c r="D208" s="1082"/>
      <c r="E208" s="1082"/>
      <c r="F208" s="1082"/>
      <c r="G208" s="1082"/>
      <c r="H208" s="1082"/>
      <c r="I208" s="1082"/>
      <c r="J208" s="1082"/>
      <c r="K208" s="1082"/>
      <c r="L208" s="1082"/>
      <c r="M208" s="1082"/>
      <c r="N208" s="1082"/>
      <c r="O208" s="1082"/>
      <c r="P208" s="1082"/>
      <c r="Q208" s="1082"/>
      <c r="R208" s="1082"/>
      <c r="S208" s="1082"/>
      <c r="T208" s="1082"/>
      <c r="U208" s="1082"/>
      <c r="V208" s="1082"/>
      <c r="W208" s="1082"/>
      <c r="X208" s="1082"/>
      <c r="Y208" s="1082"/>
      <c r="Z208" s="1082"/>
    </row>
    <row r="209" spans="1:26" ht="11.25" customHeight="1">
      <c r="A209" s="1082"/>
      <c r="B209" s="1082"/>
      <c r="C209" s="1082"/>
      <c r="D209" s="1082"/>
      <c r="E209" s="1082"/>
      <c r="F209" s="1082"/>
      <c r="G209" s="1082"/>
      <c r="H209" s="1082"/>
      <c r="I209" s="1082"/>
      <c r="J209" s="1082"/>
      <c r="K209" s="1082"/>
      <c r="L209" s="1082"/>
      <c r="M209" s="1082"/>
      <c r="N209" s="1082"/>
      <c r="O209" s="1082"/>
      <c r="P209" s="1082"/>
      <c r="Q209" s="1082"/>
      <c r="R209" s="1082"/>
      <c r="S209" s="1082"/>
      <c r="T209" s="1082"/>
      <c r="U209" s="1082"/>
      <c r="V209" s="1082"/>
      <c r="W209" s="1082"/>
      <c r="X209" s="1082"/>
      <c r="Y209" s="1082"/>
      <c r="Z209" s="1082"/>
    </row>
    <row r="210" spans="1:26" ht="11.25" customHeight="1">
      <c r="A210" s="1082"/>
      <c r="B210" s="1082"/>
      <c r="C210" s="1082"/>
      <c r="D210" s="1082"/>
      <c r="E210" s="1082"/>
      <c r="F210" s="1082"/>
      <c r="G210" s="1082"/>
      <c r="H210" s="1082"/>
      <c r="I210" s="1082"/>
      <c r="J210" s="1082"/>
      <c r="K210" s="1082"/>
      <c r="L210" s="1082"/>
      <c r="M210" s="1082"/>
      <c r="N210" s="1082"/>
      <c r="O210" s="1082"/>
      <c r="P210" s="1082"/>
      <c r="Q210" s="1082"/>
      <c r="R210" s="1082"/>
      <c r="S210" s="1082"/>
      <c r="T210" s="1082"/>
      <c r="U210" s="1082"/>
      <c r="V210" s="1082"/>
      <c r="W210" s="1082"/>
      <c r="X210" s="1082"/>
      <c r="Y210" s="1082"/>
      <c r="Z210" s="1082"/>
    </row>
    <row r="211" spans="1:26" ht="11.25" customHeight="1">
      <c r="A211" s="1082"/>
      <c r="B211" s="1082"/>
      <c r="C211" s="1082"/>
      <c r="D211" s="1082"/>
      <c r="E211" s="1082"/>
      <c r="F211" s="1082"/>
      <c r="G211" s="1082"/>
      <c r="H211" s="1082"/>
      <c r="I211" s="1082"/>
      <c r="J211" s="1082"/>
      <c r="K211" s="1082"/>
      <c r="L211" s="1082"/>
      <c r="M211" s="1082"/>
      <c r="N211" s="1082"/>
      <c r="O211" s="1082"/>
      <c r="P211" s="1082"/>
      <c r="Q211" s="1082"/>
      <c r="R211" s="1082"/>
      <c r="S211" s="1082"/>
      <c r="T211" s="1082"/>
      <c r="U211" s="1082"/>
      <c r="V211" s="1082"/>
      <c r="W211" s="1082"/>
      <c r="X211" s="1082"/>
      <c r="Y211" s="1082"/>
      <c r="Z211" s="1082"/>
    </row>
    <row r="212" spans="1:26" ht="11.25" customHeight="1">
      <c r="A212" s="1082"/>
      <c r="B212" s="1082"/>
      <c r="C212" s="1082"/>
      <c r="D212" s="1082"/>
      <c r="E212" s="1082"/>
      <c r="F212" s="1082"/>
      <c r="G212" s="1082"/>
      <c r="H212" s="1082"/>
      <c r="I212" s="1082"/>
      <c r="J212" s="1082"/>
      <c r="K212" s="1082"/>
      <c r="L212" s="1082"/>
      <c r="M212" s="1082"/>
      <c r="N212" s="1082"/>
      <c r="O212" s="1082"/>
      <c r="P212" s="1082"/>
      <c r="Q212" s="1082"/>
      <c r="R212" s="1082"/>
      <c r="S212" s="1082"/>
      <c r="T212" s="1082"/>
      <c r="U212" s="1082"/>
      <c r="V212" s="1082"/>
      <c r="W212" s="1082"/>
      <c r="X212" s="1082"/>
      <c r="Y212" s="1082"/>
      <c r="Z212" s="1082"/>
    </row>
    <row r="213" spans="1:26" ht="11.25" customHeight="1">
      <c r="A213" s="1082"/>
      <c r="B213" s="1082"/>
      <c r="C213" s="1082"/>
      <c r="D213" s="1082"/>
      <c r="E213" s="1082"/>
      <c r="F213" s="1082"/>
      <c r="G213" s="1082"/>
      <c r="H213" s="1082"/>
      <c r="I213" s="1082"/>
      <c r="J213" s="1082"/>
      <c r="K213" s="1082"/>
      <c r="L213" s="1082"/>
      <c r="M213" s="1082"/>
      <c r="N213" s="1082"/>
      <c r="O213" s="1082"/>
      <c r="P213" s="1082"/>
      <c r="Q213" s="1082"/>
      <c r="R213" s="1082"/>
      <c r="S213" s="1082"/>
      <c r="T213" s="1082"/>
      <c r="U213" s="1082"/>
      <c r="V213" s="1082"/>
      <c r="W213" s="1082"/>
      <c r="X213" s="1082"/>
      <c r="Y213" s="1082"/>
      <c r="Z213" s="1082"/>
    </row>
    <row r="214" spans="1:26" ht="11.25" customHeight="1">
      <c r="A214" s="1082"/>
      <c r="B214" s="1082"/>
      <c r="C214" s="1082"/>
      <c r="D214" s="1082"/>
      <c r="E214" s="1082"/>
      <c r="F214" s="1082"/>
      <c r="G214" s="1082"/>
      <c r="H214" s="1082"/>
      <c r="I214" s="1082"/>
      <c r="J214" s="1082"/>
      <c r="K214" s="1082"/>
      <c r="L214" s="1082"/>
      <c r="M214" s="1082"/>
      <c r="N214" s="1082"/>
      <c r="O214" s="1082"/>
      <c r="P214" s="1082"/>
      <c r="Q214" s="1082"/>
      <c r="R214" s="1082"/>
      <c r="S214" s="1082"/>
      <c r="T214" s="1082"/>
      <c r="U214" s="1082"/>
      <c r="V214" s="1082"/>
      <c r="W214" s="1082"/>
      <c r="X214" s="1082"/>
      <c r="Y214" s="1082"/>
      <c r="Z214" s="1082"/>
    </row>
    <row r="215" spans="1:26" ht="11.25" customHeight="1">
      <c r="A215" s="1082"/>
      <c r="B215" s="1082"/>
      <c r="C215" s="1082"/>
      <c r="D215" s="1082"/>
      <c r="E215" s="1082"/>
      <c r="F215" s="1082"/>
      <c r="G215" s="1082"/>
      <c r="H215" s="1082"/>
      <c r="I215" s="1082"/>
      <c r="J215" s="1082"/>
      <c r="K215" s="1082"/>
      <c r="L215" s="1082"/>
      <c r="M215" s="1082"/>
      <c r="N215" s="1082"/>
      <c r="O215" s="1082"/>
      <c r="P215" s="1082"/>
      <c r="Q215" s="1082"/>
      <c r="R215" s="1082"/>
      <c r="S215" s="1082"/>
      <c r="T215" s="1082"/>
      <c r="U215" s="1082"/>
      <c r="V215" s="1082"/>
      <c r="W215" s="1082"/>
      <c r="X215" s="1082"/>
      <c r="Y215" s="1082"/>
      <c r="Z215" s="1082"/>
    </row>
    <row r="216" spans="1:26" ht="11.25" customHeight="1">
      <c r="A216" s="1082"/>
      <c r="B216" s="1082"/>
      <c r="C216" s="1082"/>
      <c r="D216" s="1082"/>
      <c r="E216" s="1082"/>
      <c r="F216" s="1082"/>
      <c r="G216" s="1082"/>
      <c r="H216" s="1082"/>
      <c r="I216" s="1082"/>
      <c r="J216" s="1082"/>
      <c r="K216" s="1082"/>
      <c r="L216" s="1082"/>
      <c r="M216" s="1082"/>
      <c r="N216" s="1082"/>
      <c r="O216" s="1082"/>
      <c r="P216" s="1082"/>
      <c r="Q216" s="1082"/>
      <c r="R216" s="1082"/>
      <c r="S216" s="1082"/>
      <c r="T216" s="1082"/>
      <c r="U216" s="1082"/>
      <c r="V216" s="1082"/>
      <c r="W216" s="1082"/>
      <c r="X216" s="1082"/>
      <c r="Y216" s="1082"/>
      <c r="Z216" s="1082"/>
    </row>
    <row r="217" spans="1:26" ht="11.25" customHeight="1">
      <c r="A217" s="1082"/>
      <c r="B217" s="1082"/>
      <c r="C217" s="1082"/>
      <c r="D217" s="1082"/>
      <c r="E217" s="1082"/>
      <c r="F217" s="1082"/>
      <c r="G217" s="1082"/>
      <c r="H217" s="1082"/>
      <c r="I217" s="1082"/>
      <c r="J217" s="1082"/>
      <c r="K217" s="1082"/>
      <c r="L217" s="1082"/>
      <c r="M217" s="1082"/>
      <c r="N217" s="1082"/>
      <c r="O217" s="1082"/>
      <c r="P217" s="1082"/>
      <c r="Q217" s="1082"/>
      <c r="R217" s="1082"/>
      <c r="S217" s="1082"/>
      <c r="T217" s="1082"/>
      <c r="U217" s="1082"/>
      <c r="V217" s="1082"/>
      <c r="W217" s="1082"/>
      <c r="X217" s="1082"/>
      <c r="Y217" s="1082"/>
      <c r="Z217" s="1082"/>
    </row>
    <row r="218" spans="1:26" ht="11.25" customHeight="1">
      <c r="A218" s="1082"/>
      <c r="B218" s="1082"/>
      <c r="C218" s="1082"/>
      <c r="D218" s="1082"/>
      <c r="E218" s="1082"/>
      <c r="F218" s="1082"/>
      <c r="G218" s="1082"/>
      <c r="H218" s="1082"/>
      <c r="I218" s="1082"/>
      <c r="J218" s="1082"/>
      <c r="K218" s="1082"/>
      <c r="L218" s="1082"/>
      <c r="M218" s="1082"/>
      <c r="N218" s="1082"/>
      <c r="O218" s="1082"/>
      <c r="P218" s="1082"/>
      <c r="Q218" s="1082"/>
      <c r="R218" s="1082"/>
      <c r="S218" s="1082"/>
      <c r="T218" s="1082"/>
      <c r="U218" s="1082"/>
      <c r="V218" s="1082"/>
      <c r="W218" s="1082"/>
      <c r="X218" s="1082"/>
      <c r="Y218" s="1082"/>
      <c r="Z218" s="1082"/>
    </row>
    <row r="219" spans="1:26" ht="11.25" customHeight="1">
      <c r="A219" s="1082"/>
      <c r="B219" s="1082"/>
      <c r="C219" s="1082"/>
      <c r="D219" s="1082"/>
      <c r="E219" s="1082"/>
      <c r="F219" s="1082"/>
      <c r="G219" s="1082"/>
      <c r="H219" s="1082"/>
      <c r="I219" s="1082"/>
      <c r="J219" s="1082"/>
      <c r="K219" s="1082"/>
      <c r="L219" s="1082"/>
      <c r="M219" s="1082"/>
      <c r="N219" s="1082"/>
      <c r="O219" s="1082"/>
      <c r="P219" s="1082"/>
      <c r="Q219" s="1082"/>
      <c r="R219" s="1082"/>
      <c r="S219" s="1082"/>
      <c r="T219" s="1082"/>
      <c r="U219" s="1082"/>
      <c r="V219" s="1082"/>
      <c r="W219" s="1082"/>
      <c r="X219" s="1082"/>
      <c r="Y219" s="1082"/>
      <c r="Z219" s="1082"/>
    </row>
    <row r="220" spans="1:26" ht="11.25" customHeight="1">
      <c r="A220" s="1082"/>
      <c r="B220" s="1082"/>
      <c r="C220" s="1082"/>
      <c r="D220" s="1082"/>
      <c r="E220" s="1082"/>
      <c r="F220" s="1082"/>
      <c r="G220" s="1082"/>
      <c r="H220" s="1082"/>
      <c r="I220" s="1082"/>
      <c r="J220" s="1082"/>
      <c r="K220" s="1082"/>
      <c r="L220" s="1082"/>
      <c r="M220" s="1082"/>
      <c r="N220" s="1082"/>
      <c r="O220" s="1082"/>
      <c r="P220" s="1082"/>
      <c r="Q220" s="1082"/>
      <c r="R220" s="1082"/>
      <c r="S220" s="1082"/>
      <c r="T220" s="1082"/>
      <c r="U220" s="1082"/>
      <c r="V220" s="1082"/>
      <c r="W220" s="1082"/>
      <c r="X220" s="1082"/>
      <c r="Y220" s="1082"/>
      <c r="Z220" s="1082"/>
    </row>
    <row r="221" spans="1:26" ht="11.25" customHeight="1">
      <c r="A221" s="1082"/>
      <c r="B221" s="1082"/>
      <c r="C221" s="1082"/>
      <c r="D221" s="1082"/>
      <c r="E221" s="1082"/>
      <c r="F221" s="1082"/>
      <c r="G221" s="1082"/>
      <c r="H221" s="1082"/>
      <c r="I221" s="1082"/>
      <c r="J221" s="1082"/>
      <c r="K221" s="1082"/>
      <c r="L221" s="1082"/>
      <c r="M221" s="1082"/>
      <c r="N221" s="1082"/>
      <c r="O221" s="1082"/>
      <c r="P221" s="1082"/>
      <c r="Q221" s="1082"/>
      <c r="R221" s="1082"/>
      <c r="S221" s="1082"/>
      <c r="T221" s="1082"/>
      <c r="U221" s="1082"/>
      <c r="V221" s="1082"/>
      <c r="W221" s="1082"/>
      <c r="X221" s="1082"/>
      <c r="Y221" s="1082"/>
      <c r="Z221" s="1082"/>
    </row>
    <row r="222" spans="1:26" ht="11.25" customHeight="1">
      <c r="A222" s="1082"/>
      <c r="B222" s="1082"/>
      <c r="C222" s="1082"/>
      <c r="D222" s="1082"/>
      <c r="E222" s="1082"/>
      <c r="F222" s="1082"/>
      <c r="G222" s="1082"/>
      <c r="H222" s="1082"/>
      <c r="I222" s="1082"/>
      <c r="J222" s="1082"/>
      <c r="K222" s="1082"/>
      <c r="L222" s="1082"/>
      <c r="M222" s="1082"/>
      <c r="N222" s="1082"/>
      <c r="O222" s="1082"/>
      <c r="P222" s="1082"/>
      <c r="Q222" s="1082"/>
      <c r="R222" s="1082"/>
      <c r="S222" s="1082"/>
      <c r="T222" s="1082"/>
      <c r="U222" s="1082"/>
      <c r="V222" s="1082"/>
      <c r="W222" s="1082"/>
      <c r="X222" s="1082"/>
      <c r="Y222" s="1082"/>
      <c r="Z222" s="1082"/>
    </row>
    <row r="223" spans="1:26" ht="11.25" customHeight="1">
      <c r="A223" s="1082"/>
      <c r="B223" s="1082"/>
      <c r="C223" s="1082"/>
      <c r="D223" s="1082"/>
      <c r="E223" s="1082"/>
      <c r="F223" s="1082"/>
      <c r="G223" s="1082"/>
      <c r="H223" s="1082"/>
      <c r="I223" s="1082"/>
      <c r="J223" s="1082"/>
      <c r="K223" s="1082"/>
      <c r="L223" s="1082"/>
      <c r="M223" s="1082"/>
      <c r="N223" s="1082"/>
      <c r="O223" s="1082"/>
      <c r="P223" s="1082"/>
      <c r="Q223" s="1082"/>
      <c r="R223" s="1082"/>
      <c r="S223" s="1082"/>
      <c r="T223" s="1082"/>
      <c r="U223" s="1082"/>
      <c r="V223" s="1082"/>
      <c r="W223" s="1082"/>
      <c r="X223" s="1082"/>
      <c r="Y223" s="1082"/>
      <c r="Z223" s="1082"/>
    </row>
    <row r="224" spans="1:26" ht="11.25" customHeight="1">
      <c r="A224" s="1082"/>
      <c r="B224" s="1082"/>
      <c r="C224" s="1082"/>
      <c r="D224" s="1082"/>
      <c r="E224" s="1082"/>
      <c r="F224" s="1082"/>
      <c r="G224" s="1082"/>
      <c r="H224" s="1082"/>
      <c r="I224" s="1082"/>
      <c r="J224" s="1082"/>
      <c r="K224" s="1082"/>
      <c r="L224" s="1082"/>
      <c r="M224" s="1082"/>
      <c r="N224" s="1082"/>
      <c r="O224" s="1082"/>
      <c r="P224" s="1082"/>
      <c r="Q224" s="1082"/>
      <c r="R224" s="1082"/>
      <c r="S224" s="1082"/>
      <c r="T224" s="1082"/>
      <c r="U224" s="1082"/>
      <c r="V224" s="1082"/>
      <c r="W224" s="1082"/>
      <c r="X224" s="1082"/>
      <c r="Y224" s="1082"/>
      <c r="Z224" s="1082"/>
    </row>
    <row r="225" spans="1:26" ht="11.25" customHeight="1">
      <c r="A225" s="1082"/>
      <c r="B225" s="1082"/>
      <c r="C225" s="1082"/>
      <c r="D225" s="1082"/>
      <c r="E225" s="1082"/>
      <c r="F225" s="1082"/>
      <c r="G225" s="1082"/>
      <c r="H225" s="1082"/>
      <c r="I225" s="1082"/>
      <c r="J225" s="1082"/>
      <c r="K225" s="1082"/>
      <c r="L225" s="1082"/>
      <c r="M225" s="1082"/>
      <c r="N225" s="1082"/>
      <c r="O225" s="1082"/>
      <c r="P225" s="1082"/>
      <c r="Q225" s="1082"/>
      <c r="R225" s="1082"/>
      <c r="S225" s="1082"/>
      <c r="T225" s="1082"/>
      <c r="U225" s="1082"/>
      <c r="V225" s="1082"/>
      <c r="W225" s="1082"/>
      <c r="X225" s="1082"/>
      <c r="Y225" s="1082"/>
      <c r="Z225" s="1082"/>
    </row>
    <row r="226" spans="1:26" ht="11.25" customHeight="1">
      <c r="A226" s="1082"/>
      <c r="B226" s="1082"/>
      <c r="C226" s="1082"/>
      <c r="D226" s="1082"/>
      <c r="E226" s="1082"/>
      <c r="F226" s="1082"/>
      <c r="G226" s="1082"/>
      <c r="H226" s="1082"/>
      <c r="I226" s="1082"/>
      <c r="J226" s="1082"/>
      <c r="K226" s="1082"/>
      <c r="L226" s="1082"/>
      <c r="M226" s="1082"/>
      <c r="N226" s="1082"/>
      <c r="O226" s="1082"/>
      <c r="P226" s="1082"/>
      <c r="Q226" s="1082"/>
      <c r="R226" s="1082"/>
      <c r="S226" s="1082"/>
      <c r="T226" s="1082"/>
      <c r="U226" s="1082"/>
      <c r="V226" s="1082"/>
      <c r="W226" s="1082"/>
      <c r="X226" s="1082"/>
      <c r="Y226" s="1082"/>
      <c r="Z226" s="1082"/>
    </row>
    <row r="227" spans="1:26" ht="11.25" customHeight="1">
      <c r="A227" s="1082"/>
      <c r="B227" s="1082"/>
      <c r="C227" s="1082"/>
      <c r="D227" s="1082"/>
      <c r="E227" s="1082"/>
      <c r="F227" s="1082"/>
      <c r="G227" s="1082"/>
      <c r="H227" s="1082"/>
      <c r="I227" s="1082"/>
      <c r="J227" s="1082"/>
      <c r="K227" s="1082"/>
      <c r="L227" s="1082"/>
      <c r="M227" s="1082"/>
      <c r="N227" s="1082"/>
      <c r="O227" s="1082"/>
      <c r="P227" s="1082"/>
      <c r="Q227" s="1082"/>
      <c r="R227" s="1082"/>
      <c r="S227" s="1082"/>
      <c r="T227" s="1082"/>
      <c r="U227" s="1082"/>
      <c r="V227" s="1082"/>
      <c r="W227" s="1082"/>
      <c r="X227" s="1082"/>
      <c r="Y227" s="1082"/>
      <c r="Z227" s="1082"/>
    </row>
    <row r="228" spans="1:26" ht="11.25" customHeight="1">
      <c r="A228" s="1082"/>
      <c r="B228" s="1082"/>
      <c r="C228" s="1082"/>
      <c r="D228" s="1082"/>
      <c r="E228" s="1082"/>
      <c r="F228" s="1082"/>
      <c r="G228" s="1082"/>
      <c r="H228" s="1082"/>
      <c r="I228" s="1082"/>
      <c r="J228" s="1082"/>
      <c r="K228" s="1082"/>
      <c r="L228" s="1082"/>
      <c r="M228" s="1082"/>
      <c r="N228" s="1082"/>
      <c r="O228" s="1082"/>
      <c r="P228" s="1082"/>
      <c r="Q228" s="1082"/>
      <c r="R228" s="1082"/>
      <c r="S228" s="1082"/>
      <c r="T228" s="1082"/>
      <c r="U228" s="1082"/>
      <c r="V228" s="1082"/>
      <c r="W228" s="1082"/>
      <c r="X228" s="1082"/>
      <c r="Y228" s="1082"/>
      <c r="Z228" s="1082"/>
    </row>
    <row r="229" spans="1:26" ht="11.25" customHeight="1">
      <c r="A229" s="1082"/>
      <c r="B229" s="1082"/>
      <c r="C229" s="1082"/>
      <c r="D229" s="1082"/>
      <c r="E229" s="1082"/>
      <c r="F229" s="1082"/>
      <c r="G229" s="1082"/>
      <c r="H229" s="1082"/>
      <c r="I229" s="1082"/>
      <c r="J229" s="1082"/>
      <c r="K229" s="1082"/>
      <c r="L229" s="1082"/>
      <c r="M229" s="1082"/>
      <c r="N229" s="1082"/>
      <c r="O229" s="1082"/>
      <c r="P229" s="1082"/>
      <c r="Q229" s="1082"/>
      <c r="R229" s="1082"/>
      <c r="S229" s="1082"/>
      <c r="T229" s="1082"/>
      <c r="U229" s="1082"/>
      <c r="V229" s="1082"/>
      <c r="W229" s="1082"/>
      <c r="X229" s="1082"/>
      <c r="Y229" s="1082"/>
      <c r="Z229" s="1082"/>
    </row>
    <row r="230" spans="1:26" ht="11.25" customHeight="1">
      <c r="A230" s="1082"/>
      <c r="B230" s="1082"/>
      <c r="C230" s="1082"/>
      <c r="D230" s="1082"/>
      <c r="E230" s="1082"/>
      <c r="F230" s="1082"/>
      <c r="G230" s="1082"/>
      <c r="H230" s="1082"/>
      <c r="I230" s="1082"/>
      <c r="J230" s="1082"/>
      <c r="K230" s="1082"/>
      <c r="L230" s="1082"/>
      <c r="M230" s="1082"/>
      <c r="N230" s="1082"/>
      <c r="O230" s="1082"/>
      <c r="P230" s="1082"/>
      <c r="Q230" s="1082"/>
      <c r="R230" s="1082"/>
      <c r="S230" s="1082"/>
      <c r="T230" s="1082"/>
      <c r="U230" s="1082"/>
      <c r="V230" s="1082"/>
      <c r="W230" s="1082"/>
      <c r="X230" s="1082"/>
      <c r="Y230" s="1082"/>
      <c r="Z230" s="1082"/>
    </row>
    <row r="231" spans="1:26" ht="11.25" customHeight="1">
      <c r="A231" s="1082"/>
      <c r="B231" s="1082"/>
      <c r="C231" s="1082"/>
      <c r="D231" s="1082"/>
      <c r="E231" s="1082"/>
      <c r="F231" s="1082"/>
      <c r="G231" s="1082"/>
      <c r="H231" s="1082"/>
      <c r="I231" s="1082"/>
      <c r="J231" s="1082"/>
      <c r="K231" s="1082"/>
      <c r="L231" s="1082"/>
      <c r="M231" s="1082"/>
      <c r="N231" s="1082"/>
      <c r="O231" s="1082"/>
      <c r="P231" s="1082"/>
      <c r="Q231" s="1082"/>
      <c r="R231" s="1082"/>
      <c r="S231" s="1082"/>
      <c r="T231" s="1082"/>
      <c r="U231" s="1082"/>
      <c r="V231" s="1082"/>
      <c r="W231" s="1082"/>
      <c r="X231" s="1082"/>
      <c r="Y231" s="1082"/>
      <c r="Z231" s="1082"/>
    </row>
    <row r="232" spans="1:26" ht="11.25" customHeight="1">
      <c r="A232" s="1082"/>
      <c r="B232" s="1082"/>
      <c r="C232" s="1082"/>
      <c r="D232" s="1082"/>
      <c r="E232" s="1082"/>
      <c r="F232" s="1082"/>
      <c r="G232" s="1082"/>
      <c r="H232" s="1082"/>
      <c r="I232" s="1082"/>
      <c r="J232" s="1082"/>
      <c r="K232" s="1082"/>
      <c r="L232" s="1082"/>
      <c r="M232" s="1082"/>
      <c r="N232" s="1082"/>
      <c r="O232" s="1082"/>
      <c r="P232" s="1082"/>
      <c r="Q232" s="1082"/>
      <c r="R232" s="1082"/>
      <c r="S232" s="1082"/>
      <c r="T232" s="1082"/>
      <c r="U232" s="1082"/>
      <c r="V232" s="1082"/>
      <c r="W232" s="1082"/>
      <c r="X232" s="1082"/>
      <c r="Y232" s="1082"/>
      <c r="Z232" s="1082"/>
    </row>
    <row r="233" spans="1:26" ht="11.25" customHeight="1">
      <c r="A233" s="1082"/>
      <c r="B233" s="1082"/>
      <c r="C233" s="1082"/>
      <c r="D233" s="1082"/>
      <c r="E233" s="1082"/>
      <c r="F233" s="1082"/>
      <c r="G233" s="1082"/>
      <c r="H233" s="1082"/>
      <c r="I233" s="1082"/>
      <c r="J233" s="1082"/>
      <c r="K233" s="1082"/>
      <c r="L233" s="1082"/>
      <c r="M233" s="1082"/>
      <c r="N233" s="1082"/>
      <c r="O233" s="1082"/>
      <c r="P233" s="1082"/>
      <c r="Q233" s="1082"/>
      <c r="R233" s="1082"/>
      <c r="S233" s="1082"/>
      <c r="T233" s="1082"/>
      <c r="U233" s="1082"/>
      <c r="V233" s="1082"/>
      <c r="W233" s="1082"/>
      <c r="X233" s="1082"/>
      <c r="Y233" s="1082"/>
      <c r="Z233" s="1082"/>
    </row>
    <row r="234" spans="1:26" ht="11.25" customHeight="1">
      <c r="A234" s="1082"/>
      <c r="B234" s="1082"/>
      <c r="C234" s="1082"/>
      <c r="D234" s="1082"/>
      <c r="E234" s="1082"/>
      <c r="F234" s="1082"/>
      <c r="G234" s="1082"/>
      <c r="H234" s="1082"/>
      <c r="I234" s="1082"/>
      <c r="J234" s="1082"/>
      <c r="K234" s="1082"/>
      <c r="L234" s="1082"/>
      <c r="M234" s="1082"/>
      <c r="N234" s="1082"/>
      <c r="O234" s="1082"/>
      <c r="P234" s="1082"/>
      <c r="Q234" s="1082"/>
      <c r="R234" s="1082"/>
      <c r="S234" s="1082"/>
      <c r="T234" s="1082"/>
      <c r="U234" s="1082"/>
      <c r="V234" s="1082"/>
      <c r="W234" s="1082"/>
      <c r="X234" s="1082"/>
      <c r="Y234" s="1082"/>
      <c r="Z234" s="1082"/>
    </row>
    <row r="235" spans="1:26" ht="11.25" customHeight="1">
      <c r="A235" s="1082"/>
      <c r="B235" s="1082"/>
      <c r="C235" s="1082"/>
      <c r="D235" s="1082"/>
      <c r="E235" s="1082"/>
      <c r="F235" s="1082"/>
      <c r="G235" s="1082"/>
      <c r="H235" s="1082"/>
      <c r="I235" s="1082"/>
      <c r="J235" s="1082"/>
      <c r="K235" s="1082"/>
      <c r="L235" s="1082"/>
      <c r="M235" s="1082"/>
      <c r="N235" s="1082"/>
      <c r="O235" s="1082"/>
      <c r="P235" s="1082"/>
      <c r="Q235" s="1082"/>
      <c r="R235" s="1082"/>
      <c r="S235" s="1082"/>
      <c r="T235" s="1082"/>
      <c r="U235" s="1082"/>
      <c r="V235" s="1082"/>
      <c r="W235" s="1082"/>
      <c r="X235" s="1082"/>
      <c r="Y235" s="1082"/>
      <c r="Z235" s="1082"/>
    </row>
    <row r="236" spans="1:26" ht="11.25" customHeight="1">
      <c r="A236" s="1082"/>
      <c r="B236" s="1082"/>
      <c r="C236" s="1082"/>
      <c r="D236" s="1082"/>
      <c r="E236" s="1082"/>
      <c r="F236" s="1082"/>
      <c r="G236" s="1082"/>
      <c r="H236" s="1082"/>
      <c r="I236" s="1082"/>
      <c r="J236" s="1082"/>
      <c r="K236" s="1082"/>
      <c r="L236" s="1082"/>
      <c r="M236" s="1082"/>
      <c r="N236" s="1082"/>
      <c r="O236" s="1082"/>
      <c r="P236" s="1082"/>
      <c r="Q236" s="1082"/>
      <c r="R236" s="1082"/>
      <c r="S236" s="1082"/>
      <c r="T236" s="1082"/>
      <c r="U236" s="1082"/>
      <c r="V236" s="1082"/>
      <c r="W236" s="1082"/>
      <c r="X236" s="1082"/>
      <c r="Y236" s="1082"/>
      <c r="Z236" s="1082"/>
    </row>
    <row r="237" spans="1:26" ht="11.25" customHeight="1">
      <c r="A237" s="1082"/>
      <c r="B237" s="1082"/>
      <c r="C237" s="1082"/>
      <c r="D237" s="1082"/>
      <c r="E237" s="1082"/>
      <c r="F237" s="1082"/>
      <c r="G237" s="1082"/>
      <c r="H237" s="1082"/>
      <c r="I237" s="1082"/>
      <c r="J237" s="1082"/>
      <c r="K237" s="1082"/>
      <c r="L237" s="1082"/>
      <c r="M237" s="1082"/>
      <c r="N237" s="1082"/>
      <c r="O237" s="1082"/>
      <c r="P237" s="1082"/>
      <c r="Q237" s="1082"/>
      <c r="R237" s="1082"/>
      <c r="S237" s="1082"/>
      <c r="T237" s="1082"/>
      <c r="U237" s="1082"/>
      <c r="V237" s="1082"/>
      <c r="W237" s="1082"/>
      <c r="X237" s="1082"/>
      <c r="Y237" s="1082"/>
      <c r="Z237" s="1082"/>
    </row>
    <row r="238" spans="1:26" ht="11.25" customHeight="1">
      <c r="A238" s="1082"/>
      <c r="B238" s="1082"/>
      <c r="C238" s="1082"/>
      <c r="D238" s="1082"/>
      <c r="E238" s="1082"/>
      <c r="F238" s="1082"/>
      <c r="G238" s="1082"/>
      <c r="H238" s="1082"/>
      <c r="I238" s="1082"/>
      <c r="J238" s="1082"/>
      <c r="K238" s="1082"/>
      <c r="L238" s="1082"/>
      <c r="M238" s="1082"/>
      <c r="N238" s="1082"/>
      <c r="O238" s="1082"/>
      <c r="P238" s="1082"/>
      <c r="Q238" s="1082"/>
      <c r="R238" s="1082"/>
      <c r="S238" s="1082"/>
      <c r="T238" s="1082"/>
      <c r="U238" s="1082"/>
      <c r="V238" s="1082"/>
      <c r="W238" s="1082"/>
      <c r="X238" s="1082"/>
      <c r="Y238" s="1082"/>
      <c r="Z238" s="1082"/>
    </row>
    <row r="239" spans="1:26" ht="11.25" customHeight="1">
      <c r="A239" s="1082"/>
      <c r="B239" s="1082"/>
      <c r="C239" s="1082"/>
      <c r="D239" s="1082"/>
      <c r="E239" s="1082"/>
      <c r="F239" s="1082"/>
      <c r="G239" s="1082"/>
      <c r="H239" s="1082"/>
      <c r="I239" s="1082"/>
      <c r="J239" s="1082"/>
      <c r="K239" s="1082"/>
      <c r="L239" s="1082"/>
      <c r="M239" s="1082"/>
      <c r="N239" s="1082"/>
      <c r="O239" s="1082"/>
      <c r="P239" s="1082"/>
      <c r="Q239" s="1082"/>
      <c r="R239" s="1082"/>
      <c r="S239" s="1082"/>
      <c r="T239" s="1082"/>
      <c r="U239" s="1082"/>
      <c r="V239" s="1082"/>
      <c r="W239" s="1082"/>
      <c r="X239" s="1082"/>
      <c r="Y239" s="1082"/>
      <c r="Z239" s="1082"/>
    </row>
    <row r="240" spans="1:26" ht="11.25" customHeight="1">
      <c r="A240" s="1082"/>
      <c r="B240" s="1082"/>
      <c r="C240" s="1082"/>
      <c r="D240" s="1082"/>
      <c r="E240" s="1082"/>
      <c r="F240" s="1082"/>
      <c r="G240" s="1082"/>
      <c r="H240" s="1082"/>
      <c r="I240" s="1082"/>
      <c r="J240" s="1082"/>
      <c r="K240" s="1082"/>
      <c r="L240" s="1082"/>
      <c r="M240" s="1082"/>
      <c r="N240" s="1082"/>
      <c r="O240" s="1082"/>
      <c r="P240" s="1082"/>
      <c r="Q240" s="1082"/>
      <c r="R240" s="1082"/>
      <c r="S240" s="1082"/>
      <c r="T240" s="1082"/>
      <c r="U240" s="1082"/>
      <c r="V240" s="1082"/>
      <c r="W240" s="1082"/>
      <c r="X240" s="1082"/>
      <c r="Y240" s="1082"/>
      <c r="Z240" s="1082"/>
    </row>
    <row r="241" spans="1:26" ht="11.25" customHeight="1">
      <c r="A241" s="1082"/>
      <c r="B241" s="1082"/>
      <c r="C241" s="1082"/>
      <c r="D241" s="1082"/>
      <c r="E241" s="1082"/>
      <c r="F241" s="1082"/>
      <c r="G241" s="1082"/>
      <c r="H241" s="1082"/>
      <c r="I241" s="1082"/>
      <c r="J241" s="1082"/>
      <c r="K241" s="1082"/>
      <c r="L241" s="1082"/>
      <c r="M241" s="1082"/>
      <c r="N241" s="1082"/>
      <c r="O241" s="1082"/>
      <c r="P241" s="1082"/>
      <c r="Q241" s="1082"/>
      <c r="R241" s="1082"/>
      <c r="S241" s="1082"/>
      <c r="T241" s="1082"/>
      <c r="U241" s="1082"/>
      <c r="V241" s="1082"/>
      <c r="W241" s="1082"/>
      <c r="X241" s="1082"/>
      <c r="Y241" s="1082"/>
      <c r="Z241" s="1082"/>
    </row>
    <row r="242" spans="1:26" ht="11.25" customHeight="1">
      <c r="A242" s="1082"/>
      <c r="B242" s="1082"/>
      <c r="C242" s="1082"/>
      <c r="D242" s="1082"/>
      <c r="E242" s="1082"/>
      <c r="F242" s="1082"/>
      <c r="G242" s="1082"/>
      <c r="H242" s="1082"/>
      <c r="I242" s="1082"/>
      <c r="J242" s="1082"/>
      <c r="K242" s="1082"/>
      <c r="L242" s="1082"/>
      <c r="M242" s="1082"/>
      <c r="N242" s="1082"/>
      <c r="O242" s="1082"/>
      <c r="P242" s="1082"/>
      <c r="Q242" s="1082"/>
      <c r="R242" s="1082"/>
      <c r="S242" s="1082"/>
      <c r="T242" s="1082"/>
      <c r="U242" s="1082"/>
      <c r="V242" s="1082"/>
      <c r="W242" s="1082"/>
      <c r="X242" s="1082"/>
      <c r="Y242" s="1082"/>
      <c r="Z242" s="1082"/>
    </row>
    <row r="243" spans="1:26" ht="11.25" customHeight="1">
      <c r="A243" s="1082"/>
      <c r="B243" s="1082"/>
      <c r="C243" s="1082"/>
      <c r="D243" s="1082"/>
      <c r="E243" s="1082"/>
      <c r="F243" s="1082"/>
      <c r="G243" s="1082"/>
      <c r="H243" s="1082"/>
      <c r="I243" s="1082"/>
      <c r="J243" s="1082"/>
      <c r="K243" s="1082"/>
      <c r="L243" s="1082"/>
      <c r="M243" s="1082"/>
      <c r="N243" s="1082"/>
      <c r="O243" s="1082"/>
      <c r="P243" s="1082"/>
      <c r="Q243" s="1082"/>
      <c r="R243" s="1082"/>
      <c r="S243" s="1082"/>
      <c r="T243" s="1082"/>
      <c r="U243" s="1082"/>
      <c r="V243" s="1082"/>
      <c r="W243" s="1082"/>
      <c r="X243" s="1082"/>
      <c r="Y243" s="1082"/>
      <c r="Z243" s="1082"/>
    </row>
    <row r="244" spans="1:26" ht="11.25" customHeight="1">
      <c r="A244" s="1082"/>
      <c r="B244" s="1082"/>
      <c r="C244" s="1082"/>
      <c r="D244" s="1082"/>
      <c r="E244" s="1082"/>
      <c r="F244" s="1082"/>
      <c r="G244" s="1082"/>
      <c r="H244" s="1082"/>
      <c r="I244" s="1082"/>
      <c r="J244" s="1082"/>
      <c r="K244" s="1082"/>
      <c r="L244" s="1082"/>
      <c r="M244" s="1082"/>
      <c r="N244" s="1082"/>
      <c r="O244" s="1082"/>
      <c r="P244" s="1082"/>
      <c r="Q244" s="1082"/>
      <c r="R244" s="1082"/>
      <c r="S244" s="1082"/>
      <c r="T244" s="1082"/>
      <c r="U244" s="1082"/>
      <c r="V244" s="1082"/>
      <c r="W244" s="1082"/>
      <c r="X244" s="1082"/>
      <c r="Y244" s="1082"/>
      <c r="Z244" s="1082"/>
    </row>
    <row r="245" spans="1:26" ht="11.25" customHeight="1">
      <c r="A245" s="1082"/>
      <c r="B245" s="1082"/>
      <c r="C245" s="1082"/>
      <c r="D245" s="1082"/>
      <c r="E245" s="1082"/>
      <c r="F245" s="1082"/>
      <c r="G245" s="1082"/>
      <c r="H245" s="1082"/>
      <c r="I245" s="1082"/>
      <c r="J245" s="1082"/>
      <c r="K245" s="1082"/>
      <c r="L245" s="1082"/>
      <c r="M245" s="1082"/>
      <c r="N245" s="1082"/>
      <c r="O245" s="1082"/>
      <c r="P245" s="1082"/>
      <c r="Q245" s="1082"/>
      <c r="R245" s="1082"/>
      <c r="S245" s="1082"/>
      <c r="T245" s="1082"/>
      <c r="U245" s="1082"/>
      <c r="V245" s="1082"/>
      <c r="W245" s="1082"/>
      <c r="X245" s="1082"/>
      <c r="Y245" s="1082"/>
      <c r="Z245" s="1082"/>
    </row>
    <row r="246" spans="1:26" ht="11.25" customHeight="1">
      <c r="A246" s="1082"/>
      <c r="B246" s="1082"/>
      <c r="C246" s="1082"/>
      <c r="D246" s="1082"/>
      <c r="E246" s="1082"/>
      <c r="F246" s="1082"/>
      <c r="G246" s="1082"/>
      <c r="H246" s="1082"/>
      <c r="I246" s="1082"/>
      <c r="J246" s="1082"/>
      <c r="K246" s="1082"/>
      <c r="L246" s="1082"/>
      <c r="M246" s="1082"/>
      <c r="N246" s="1082"/>
      <c r="O246" s="1082"/>
      <c r="P246" s="1082"/>
      <c r="Q246" s="1082"/>
      <c r="R246" s="1082"/>
      <c r="S246" s="1082"/>
      <c r="T246" s="1082"/>
      <c r="U246" s="1082"/>
      <c r="V246" s="1082"/>
      <c r="W246" s="1082"/>
      <c r="X246" s="1082"/>
      <c r="Y246" s="1082"/>
      <c r="Z246" s="1082"/>
    </row>
    <row r="247" spans="1:26" ht="11.25" customHeight="1">
      <c r="A247" s="1082"/>
      <c r="B247" s="1082"/>
      <c r="C247" s="1082"/>
      <c r="D247" s="1082"/>
      <c r="E247" s="1082"/>
      <c r="F247" s="1082"/>
      <c r="G247" s="1082"/>
      <c r="H247" s="1082"/>
      <c r="I247" s="1082"/>
      <c r="J247" s="1082"/>
      <c r="K247" s="1082"/>
      <c r="L247" s="1082"/>
      <c r="M247" s="1082"/>
      <c r="N247" s="1082"/>
      <c r="O247" s="1082"/>
      <c r="P247" s="1082"/>
      <c r="Q247" s="1082"/>
      <c r="R247" s="1082"/>
      <c r="S247" s="1082"/>
      <c r="T247" s="1082"/>
      <c r="U247" s="1082"/>
      <c r="V247" s="1082"/>
      <c r="W247" s="1082"/>
      <c r="X247" s="1082"/>
      <c r="Y247" s="1082"/>
      <c r="Z247" s="1082"/>
    </row>
    <row r="248" spans="1:26" ht="11.25" customHeight="1">
      <c r="A248" s="1082"/>
      <c r="B248" s="1082"/>
      <c r="C248" s="1082"/>
      <c r="D248" s="1082"/>
      <c r="E248" s="1082"/>
      <c r="F248" s="1082"/>
      <c r="G248" s="1082"/>
      <c r="H248" s="1082"/>
      <c r="I248" s="1082"/>
      <c r="J248" s="1082"/>
      <c r="K248" s="1082"/>
      <c r="L248" s="1082"/>
      <c r="M248" s="1082"/>
      <c r="N248" s="1082"/>
      <c r="O248" s="1082"/>
      <c r="P248" s="1082"/>
      <c r="Q248" s="1082"/>
      <c r="R248" s="1082"/>
      <c r="S248" s="1082"/>
      <c r="T248" s="1082"/>
      <c r="U248" s="1082"/>
      <c r="V248" s="1082"/>
      <c r="W248" s="1082"/>
      <c r="X248" s="1082"/>
      <c r="Y248" s="1082"/>
      <c r="Z248" s="1082"/>
    </row>
    <row r="249" spans="1:26" ht="11.25" customHeight="1">
      <c r="A249" s="1082"/>
      <c r="B249" s="1082"/>
      <c r="C249" s="1082"/>
      <c r="D249" s="1082"/>
      <c r="E249" s="1082"/>
      <c r="F249" s="1082"/>
      <c r="G249" s="1082"/>
      <c r="H249" s="1082"/>
      <c r="I249" s="1082"/>
      <c r="J249" s="1082"/>
      <c r="K249" s="1082"/>
      <c r="L249" s="1082"/>
      <c r="M249" s="1082"/>
      <c r="N249" s="1082"/>
      <c r="O249" s="1082"/>
      <c r="P249" s="1082"/>
      <c r="Q249" s="1082"/>
      <c r="R249" s="1082"/>
      <c r="S249" s="1082"/>
      <c r="T249" s="1082"/>
      <c r="U249" s="1082"/>
      <c r="V249" s="1082"/>
      <c r="W249" s="1082"/>
      <c r="X249" s="1082"/>
      <c r="Y249" s="1082"/>
      <c r="Z249" s="1082"/>
    </row>
    <row r="250" spans="1:26" ht="11.25" customHeight="1">
      <c r="A250" s="1082"/>
      <c r="B250" s="1082"/>
      <c r="C250" s="1082"/>
      <c r="D250" s="1082"/>
      <c r="E250" s="1082"/>
      <c r="F250" s="1082"/>
      <c r="G250" s="1082"/>
      <c r="H250" s="1082"/>
      <c r="I250" s="1082"/>
      <c r="J250" s="1082"/>
      <c r="K250" s="1082"/>
      <c r="L250" s="1082"/>
      <c r="M250" s="1082"/>
      <c r="N250" s="1082"/>
      <c r="O250" s="1082"/>
      <c r="P250" s="1082"/>
      <c r="Q250" s="1082"/>
      <c r="R250" s="1082"/>
      <c r="S250" s="1082"/>
      <c r="T250" s="1082"/>
      <c r="U250" s="1082"/>
      <c r="V250" s="1082"/>
      <c r="W250" s="1082"/>
      <c r="X250" s="1082"/>
      <c r="Y250" s="1082"/>
      <c r="Z250" s="1082"/>
    </row>
    <row r="251" spans="1:26" ht="11.25" customHeight="1">
      <c r="A251" s="1082"/>
      <c r="B251" s="1082"/>
      <c r="C251" s="1082"/>
      <c r="D251" s="1082"/>
      <c r="E251" s="1082"/>
      <c r="F251" s="1082"/>
      <c r="G251" s="1082"/>
      <c r="H251" s="1082"/>
      <c r="I251" s="1082"/>
      <c r="J251" s="1082"/>
      <c r="K251" s="1082"/>
      <c r="L251" s="1082"/>
      <c r="M251" s="1082"/>
      <c r="N251" s="1082"/>
      <c r="O251" s="1082"/>
      <c r="P251" s="1082"/>
      <c r="Q251" s="1082"/>
      <c r="R251" s="1082"/>
      <c r="S251" s="1082"/>
      <c r="T251" s="1082"/>
      <c r="U251" s="1082"/>
      <c r="V251" s="1082"/>
      <c r="W251" s="1082"/>
      <c r="X251" s="1082"/>
      <c r="Y251" s="1082"/>
      <c r="Z251" s="1082"/>
    </row>
    <row r="252" spans="1:26" ht="11.25" customHeight="1">
      <c r="A252" s="1082"/>
      <c r="B252" s="1082"/>
      <c r="C252" s="1082"/>
      <c r="D252" s="1082"/>
      <c r="E252" s="1082"/>
      <c r="F252" s="1082"/>
      <c r="G252" s="1082"/>
      <c r="H252" s="1082"/>
      <c r="I252" s="1082"/>
      <c r="J252" s="1082"/>
      <c r="K252" s="1082"/>
      <c r="L252" s="1082"/>
      <c r="M252" s="1082"/>
      <c r="N252" s="1082"/>
      <c r="O252" s="1082"/>
      <c r="P252" s="1082"/>
      <c r="Q252" s="1082"/>
      <c r="R252" s="1082"/>
      <c r="S252" s="1082"/>
      <c r="T252" s="1082"/>
      <c r="U252" s="1082"/>
      <c r="V252" s="1082"/>
      <c r="W252" s="1082"/>
      <c r="X252" s="1082"/>
      <c r="Y252" s="1082"/>
      <c r="Z252" s="1082"/>
    </row>
    <row r="253" spans="1:26" ht="11.25" customHeight="1">
      <c r="A253" s="1082"/>
      <c r="B253" s="1082"/>
      <c r="C253" s="1082"/>
      <c r="D253" s="1082"/>
      <c r="E253" s="1082"/>
      <c r="F253" s="1082"/>
      <c r="G253" s="1082"/>
      <c r="H253" s="1082"/>
      <c r="I253" s="1082"/>
      <c r="J253" s="1082"/>
      <c r="K253" s="1082"/>
      <c r="L253" s="1082"/>
      <c r="M253" s="1082"/>
      <c r="N253" s="1082"/>
      <c r="O253" s="1082"/>
      <c r="P253" s="1082"/>
      <c r="Q253" s="1082"/>
      <c r="R253" s="1082"/>
      <c r="S253" s="1082"/>
      <c r="T253" s="1082"/>
      <c r="U253" s="1082"/>
      <c r="V253" s="1082"/>
      <c r="W253" s="1082"/>
      <c r="X253" s="1082"/>
      <c r="Y253" s="1082"/>
      <c r="Z253" s="1082"/>
    </row>
    <row r="254" spans="1:26" ht="11.25" customHeight="1">
      <c r="A254" s="1082"/>
      <c r="B254" s="1082"/>
      <c r="C254" s="1082"/>
      <c r="D254" s="1082"/>
      <c r="E254" s="1082"/>
      <c r="F254" s="1082"/>
      <c r="G254" s="1082"/>
      <c r="H254" s="1082"/>
      <c r="I254" s="1082"/>
      <c r="J254" s="1082"/>
      <c r="K254" s="1082"/>
      <c r="L254" s="1082"/>
      <c r="M254" s="1082"/>
      <c r="N254" s="1082"/>
      <c r="O254" s="1082"/>
      <c r="P254" s="1082"/>
      <c r="Q254" s="1082"/>
      <c r="R254" s="1082"/>
      <c r="S254" s="1082"/>
      <c r="T254" s="1082"/>
      <c r="U254" s="1082"/>
      <c r="V254" s="1082"/>
      <c r="W254" s="1082"/>
      <c r="X254" s="1082"/>
      <c r="Y254" s="1082"/>
      <c r="Z254" s="1082"/>
    </row>
    <row r="255" spans="1:26" ht="11.25" customHeight="1">
      <c r="A255" s="1082"/>
      <c r="B255" s="1082"/>
      <c r="C255" s="1082"/>
      <c r="D255" s="1082"/>
      <c r="E255" s="1082"/>
      <c r="F255" s="1082"/>
      <c r="G255" s="1082"/>
      <c r="H255" s="1082"/>
      <c r="I255" s="1082"/>
      <c r="J255" s="1082"/>
      <c r="K255" s="1082"/>
      <c r="L255" s="1082"/>
      <c r="M255" s="1082"/>
      <c r="N255" s="1082"/>
      <c r="O255" s="1082"/>
      <c r="P255" s="1082"/>
      <c r="Q255" s="1082"/>
      <c r="R255" s="1082"/>
      <c r="S255" s="1082"/>
      <c r="T255" s="1082"/>
      <c r="U255" s="1082"/>
      <c r="V255" s="1082"/>
      <c r="W255" s="1082"/>
      <c r="X255" s="1082"/>
      <c r="Y255" s="1082"/>
      <c r="Z255" s="1082"/>
    </row>
    <row r="256" spans="1:26" ht="11.25" customHeight="1">
      <c r="A256" s="1082"/>
      <c r="B256" s="1082"/>
      <c r="C256" s="1082"/>
      <c r="D256" s="1082"/>
      <c r="E256" s="1082"/>
      <c r="F256" s="1082"/>
      <c r="G256" s="1082"/>
      <c r="H256" s="1082"/>
      <c r="I256" s="1082"/>
      <c r="J256" s="1082"/>
      <c r="K256" s="1082"/>
      <c r="L256" s="1082"/>
      <c r="M256" s="1082"/>
      <c r="N256" s="1082"/>
      <c r="O256" s="1082"/>
      <c r="P256" s="1082"/>
      <c r="Q256" s="1082"/>
      <c r="R256" s="1082"/>
      <c r="S256" s="1082"/>
      <c r="T256" s="1082"/>
      <c r="U256" s="1082"/>
      <c r="V256" s="1082"/>
      <c r="W256" s="1082"/>
      <c r="X256" s="1082"/>
      <c r="Y256" s="1082"/>
      <c r="Z256" s="1082"/>
    </row>
    <row r="257" spans="1:26" ht="11.25" customHeight="1">
      <c r="A257" s="1082"/>
      <c r="B257" s="1082"/>
      <c r="C257" s="1082"/>
      <c r="D257" s="1082"/>
      <c r="E257" s="1082"/>
      <c r="F257" s="1082"/>
      <c r="G257" s="1082"/>
      <c r="H257" s="1082"/>
      <c r="I257" s="1082"/>
      <c r="J257" s="1082"/>
      <c r="K257" s="1082"/>
      <c r="L257" s="1082"/>
      <c r="M257" s="1082"/>
      <c r="N257" s="1082"/>
      <c r="O257" s="1082"/>
      <c r="P257" s="1082"/>
      <c r="Q257" s="1082"/>
      <c r="R257" s="1082"/>
      <c r="S257" s="1082"/>
      <c r="T257" s="1082"/>
      <c r="U257" s="1082"/>
      <c r="V257" s="1082"/>
      <c r="W257" s="1082"/>
      <c r="X257" s="1082"/>
      <c r="Y257" s="1082"/>
      <c r="Z257" s="1082"/>
    </row>
    <row r="258" spans="1:26" ht="11.25" customHeight="1">
      <c r="A258" s="1082"/>
      <c r="B258" s="1082"/>
      <c r="C258" s="1082"/>
      <c r="D258" s="1082"/>
      <c r="E258" s="1082"/>
      <c r="F258" s="1082"/>
      <c r="G258" s="1082"/>
      <c r="H258" s="1082"/>
      <c r="I258" s="1082"/>
      <c r="J258" s="1082"/>
      <c r="K258" s="1082"/>
      <c r="L258" s="1082"/>
      <c r="M258" s="1082"/>
      <c r="N258" s="1082"/>
      <c r="O258" s="1082"/>
      <c r="P258" s="1082"/>
      <c r="Q258" s="1082"/>
      <c r="R258" s="1082"/>
      <c r="S258" s="1082"/>
      <c r="T258" s="1082"/>
      <c r="U258" s="1082"/>
      <c r="V258" s="1082"/>
      <c r="W258" s="1082"/>
      <c r="X258" s="1082"/>
      <c r="Y258" s="1082"/>
      <c r="Z258" s="1082"/>
    </row>
    <row r="259" spans="1:26" ht="11.25" customHeight="1">
      <c r="A259" s="1082"/>
      <c r="B259" s="1082"/>
      <c r="C259" s="1082"/>
      <c r="D259" s="1082"/>
      <c r="E259" s="1082"/>
      <c r="F259" s="1082"/>
      <c r="G259" s="1082"/>
      <c r="H259" s="1082"/>
      <c r="I259" s="1082"/>
      <c r="J259" s="1082"/>
      <c r="K259" s="1082"/>
      <c r="L259" s="1082"/>
      <c r="M259" s="1082"/>
      <c r="N259" s="1082"/>
      <c r="O259" s="1082"/>
      <c r="P259" s="1082"/>
      <c r="Q259" s="1082"/>
      <c r="R259" s="1082"/>
      <c r="S259" s="1082"/>
      <c r="T259" s="1082"/>
      <c r="U259" s="1082"/>
      <c r="V259" s="1082"/>
      <c r="W259" s="1082"/>
      <c r="X259" s="1082"/>
      <c r="Y259" s="1082"/>
      <c r="Z259" s="1082"/>
    </row>
    <row r="260" spans="1:26" ht="11.25" customHeight="1">
      <c r="A260" s="1082"/>
      <c r="B260" s="1082"/>
      <c r="C260" s="1082"/>
      <c r="D260" s="1082"/>
      <c r="E260" s="1082"/>
      <c r="F260" s="1082"/>
      <c r="G260" s="1082"/>
      <c r="H260" s="1082"/>
      <c r="I260" s="1082"/>
      <c r="J260" s="1082"/>
      <c r="K260" s="1082"/>
      <c r="L260" s="1082"/>
      <c r="M260" s="1082"/>
      <c r="N260" s="1082"/>
      <c r="O260" s="1082"/>
      <c r="P260" s="1082"/>
      <c r="Q260" s="1082"/>
      <c r="R260" s="1082"/>
      <c r="S260" s="1082"/>
      <c r="T260" s="1082"/>
      <c r="U260" s="1082"/>
      <c r="V260" s="1082"/>
      <c r="W260" s="1082"/>
      <c r="X260" s="1082"/>
      <c r="Y260" s="1082"/>
      <c r="Z260" s="1082"/>
    </row>
    <row r="261" spans="1:26" ht="11.25" customHeight="1">
      <c r="A261" s="1082"/>
      <c r="B261" s="1082"/>
      <c r="C261" s="1082"/>
      <c r="D261" s="1082"/>
      <c r="E261" s="1082"/>
      <c r="F261" s="1082"/>
      <c r="G261" s="1082"/>
      <c r="H261" s="1082"/>
      <c r="I261" s="1082"/>
      <c r="J261" s="1082"/>
      <c r="K261" s="1082"/>
      <c r="L261" s="1082"/>
      <c r="M261" s="1082"/>
      <c r="N261" s="1082"/>
      <c r="O261" s="1082"/>
      <c r="P261" s="1082"/>
      <c r="Q261" s="1082"/>
      <c r="R261" s="1082"/>
      <c r="S261" s="1082"/>
      <c r="T261" s="1082"/>
      <c r="U261" s="1082"/>
      <c r="V261" s="1082"/>
      <c r="W261" s="1082"/>
      <c r="X261" s="1082"/>
      <c r="Y261" s="1082"/>
      <c r="Z261" s="1082"/>
    </row>
    <row r="262" spans="1:26" ht="11.25" customHeight="1">
      <c r="A262" s="1082"/>
      <c r="B262" s="1082"/>
      <c r="C262" s="1082"/>
      <c r="D262" s="1082"/>
      <c r="E262" s="1082"/>
      <c r="F262" s="1082"/>
      <c r="G262" s="1082"/>
      <c r="H262" s="1082"/>
      <c r="I262" s="1082"/>
      <c r="J262" s="1082"/>
      <c r="K262" s="1082"/>
      <c r="L262" s="1082"/>
      <c r="M262" s="1082"/>
      <c r="N262" s="1082"/>
      <c r="O262" s="1082"/>
      <c r="P262" s="1082"/>
      <c r="Q262" s="1082"/>
      <c r="R262" s="1082"/>
      <c r="S262" s="1082"/>
      <c r="T262" s="1082"/>
      <c r="U262" s="1082"/>
      <c r="V262" s="1082"/>
      <c r="W262" s="1082"/>
      <c r="X262" s="1082"/>
      <c r="Y262" s="1082"/>
      <c r="Z262" s="1082"/>
    </row>
    <row r="263" spans="1:26" ht="11.25" customHeight="1">
      <c r="A263" s="1082"/>
      <c r="B263" s="1082"/>
      <c r="C263" s="1082"/>
      <c r="D263" s="1082"/>
      <c r="E263" s="1082"/>
      <c r="F263" s="1082"/>
      <c r="G263" s="1082"/>
      <c r="H263" s="1082"/>
      <c r="I263" s="1082"/>
      <c r="J263" s="1082"/>
      <c r="K263" s="1082"/>
      <c r="L263" s="1082"/>
      <c r="M263" s="1082"/>
      <c r="N263" s="1082"/>
      <c r="O263" s="1082"/>
      <c r="P263" s="1082"/>
      <c r="Q263" s="1082"/>
      <c r="R263" s="1082"/>
      <c r="S263" s="1082"/>
      <c r="T263" s="1082"/>
      <c r="U263" s="1082"/>
      <c r="V263" s="1082"/>
      <c r="W263" s="1082"/>
      <c r="X263" s="1082"/>
      <c r="Y263" s="1082"/>
      <c r="Z263" s="1082"/>
    </row>
    <row r="264" spans="1:26" ht="11.25" customHeight="1">
      <c r="A264" s="1082"/>
      <c r="B264" s="1082"/>
      <c r="C264" s="1082"/>
      <c r="D264" s="1082"/>
      <c r="E264" s="1082"/>
      <c r="F264" s="1082"/>
      <c r="G264" s="1082"/>
      <c r="H264" s="1082"/>
      <c r="I264" s="1082"/>
      <c r="J264" s="1082"/>
      <c r="K264" s="1082"/>
      <c r="L264" s="1082"/>
      <c r="M264" s="1082"/>
      <c r="N264" s="1082"/>
      <c r="O264" s="1082"/>
      <c r="P264" s="1082"/>
      <c r="Q264" s="1082"/>
      <c r="R264" s="1082"/>
      <c r="S264" s="1082"/>
      <c r="T264" s="1082"/>
      <c r="U264" s="1082"/>
      <c r="V264" s="1082"/>
      <c r="W264" s="1082"/>
      <c r="X264" s="1082"/>
      <c r="Y264" s="1082"/>
      <c r="Z264" s="1082"/>
    </row>
    <row r="265" spans="1:26" ht="11.25" customHeight="1">
      <c r="A265" s="1082"/>
      <c r="B265" s="1082"/>
      <c r="C265" s="1082"/>
      <c r="D265" s="1082"/>
      <c r="E265" s="1082"/>
      <c r="F265" s="1082"/>
      <c r="G265" s="1082"/>
      <c r="H265" s="1082"/>
      <c r="I265" s="1082"/>
      <c r="J265" s="1082"/>
      <c r="K265" s="1082"/>
      <c r="L265" s="1082"/>
      <c r="M265" s="1082"/>
      <c r="N265" s="1082"/>
      <c r="O265" s="1082"/>
      <c r="P265" s="1082"/>
      <c r="Q265" s="1082"/>
      <c r="R265" s="1082"/>
      <c r="S265" s="1082"/>
      <c r="T265" s="1082"/>
      <c r="U265" s="1082"/>
      <c r="V265" s="1082"/>
      <c r="W265" s="1082"/>
      <c r="X265" s="1082"/>
      <c r="Y265" s="1082"/>
      <c r="Z265" s="1082"/>
    </row>
    <row r="266" spans="1:26" ht="11.25" customHeight="1">
      <c r="A266" s="1082"/>
      <c r="B266" s="1082"/>
      <c r="C266" s="1082"/>
      <c r="D266" s="1082"/>
      <c r="E266" s="1082"/>
      <c r="F266" s="1082"/>
      <c r="G266" s="1082"/>
      <c r="H266" s="1082"/>
      <c r="I266" s="1082"/>
      <c r="J266" s="1082"/>
      <c r="K266" s="1082"/>
      <c r="L266" s="1082"/>
      <c r="M266" s="1082"/>
      <c r="N266" s="1082"/>
      <c r="O266" s="1082"/>
      <c r="P266" s="1082"/>
      <c r="Q266" s="1082"/>
      <c r="R266" s="1082"/>
      <c r="S266" s="1082"/>
      <c r="T266" s="1082"/>
      <c r="U266" s="1082"/>
      <c r="V266" s="1082"/>
      <c r="W266" s="1082"/>
      <c r="X266" s="1082"/>
      <c r="Y266" s="1082"/>
      <c r="Z266" s="1082"/>
    </row>
    <row r="267" spans="1:26" ht="11.25" customHeight="1">
      <c r="A267" s="1082"/>
      <c r="B267" s="1082"/>
      <c r="C267" s="1082"/>
      <c r="D267" s="1082"/>
      <c r="E267" s="1082"/>
      <c r="F267" s="1082"/>
      <c r="G267" s="1082"/>
      <c r="H267" s="1082"/>
      <c r="I267" s="1082"/>
      <c r="J267" s="1082"/>
      <c r="K267" s="1082"/>
      <c r="L267" s="1082"/>
      <c r="M267" s="1082"/>
      <c r="N267" s="1082"/>
      <c r="O267" s="1082"/>
      <c r="P267" s="1082"/>
      <c r="Q267" s="1082"/>
      <c r="R267" s="1082"/>
      <c r="S267" s="1082"/>
      <c r="T267" s="1082"/>
      <c r="U267" s="1082"/>
      <c r="V267" s="1082"/>
      <c r="W267" s="1082"/>
      <c r="X267" s="1082"/>
      <c r="Y267" s="1082"/>
      <c r="Z267" s="1082"/>
    </row>
    <row r="268" spans="1:26" ht="11.25" customHeight="1">
      <c r="A268" s="1082"/>
      <c r="B268" s="1082"/>
      <c r="C268" s="1082"/>
      <c r="D268" s="1082"/>
      <c r="E268" s="1082"/>
      <c r="F268" s="1082"/>
      <c r="G268" s="1082"/>
      <c r="H268" s="1082"/>
      <c r="I268" s="1082"/>
      <c r="J268" s="1082"/>
      <c r="K268" s="1082"/>
      <c r="L268" s="1082"/>
      <c r="M268" s="1082"/>
      <c r="N268" s="1082"/>
      <c r="O268" s="1082"/>
      <c r="P268" s="1082"/>
      <c r="Q268" s="1082"/>
      <c r="R268" s="1082"/>
      <c r="S268" s="1082"/>
      <c r="T268" s="1082"/>
      <c r="U268" s="1082"/>
      <c r="V268" s="1082"/>
      <c r="W268" s="1082"/>
      <c r="X268" s="1082"/>
      <c r="Y268" s="1082"/>
      <c r="Z268" s="1082"/>
    </row>
    <row r="269" spans="1:26" ht="11.25" customHeight="1">
      <c r="A269" s="1082"/>
      <c r="B269" s="1082"/>
      <c r="C269" s="1082"/>
      <c r="D269" s="1082"/>
      <c r="E269" s="1082"/>
      <c r="F269" s="1082"/>
      <c r="G269" s="1082"/>
      <c r="H269" s="1082"/>
      <c r="I269" s="1082"/>
      <c r="J269" s="1082"/>
      <c r="K269" s="1082"/>
      <c r="L269" s="1082"/>
      <c r="M269" s="1082"/>
      <c r="N269" s="1082"/>
      <c r="O269" s="1082"/>
      <c r="P269" s="1082"/>
      <c r="Q269" s="1082"/>
      <c r="R269" s="1082"/>
      <c r="S269" s="1082"/>
      <c r="T269" s="1082"/>
      <c r="U269" s="1082"/>
      <c r="V269" s="1082"/>
      <c r="W269" s="1082"/>
      <c r="X269" s="1082"/>
      <c r="Y269" s="1082"/>
      <c r="Z269" s="1082"/>
    </row>
    <row r="270" spans="1:26" ht="11.25" customHeight="1">
      <c r="A270" s="1082"/>
      <c r="B270" s="1082"/>
      <c r="C270" s="1082"/>
      <c r="D270" s="1082"/>
      <c r="E270" s="1082"/>
      <c r="F270" s="1082"/>
      <c r="G270" s="1082"/>
      <c r="H270" s="1082"/>
      <c r="I270" s="1082"/>
      <c r="J270" s="1082"/>
      <c r="K270" s="1082"/>
      <c r="L270" s="1082"/>
      <c r="M270" s="1082"/>
      <c r="N270" s="1082"/>
      <c r="O270" s="1082"/>
      <c r="P270" s="1082"/>
      <c r="Q270" s="1082"/>
      <c r="R270" s="1082"/>
      <c r="S270" s="1082"/>
      <c r="T270" s="1082"/>
      <c r="U270" s="1082"/>
      <c r="V270" s="1082"/>
      <c r="W270" s="1082"/>
      <c r="X270" s="1082"/>
      <c r="Y270" s="1082"/>
      <c r="Z270" s="1082"/>
    </row>
    <row r="271" spans="1:26" ht="11.25" customHeight="1">
      <c r="A271" s="1082"/>
      <c r="B271" s="1082"/>
      <c r="C271" s="1082"/>
      <c r="D271" s="1082"/>
      <c r="E271" s="1082"/>
      <c r="F271" s="1082"/>
      <c r="G271" s="1082"/>
      <c r="H271" s="1082"/>
      <c r="I271" s="1082"/>
      <c r="J271" s="1082"/>
      <c r="K271" s="1082"/>
      <c r="L271" s="1082"/>
      <c r="M271" s="1082"/>
      <c r="N271" s="1082"/>
      <c r="O271" s="1082"/>
      <c r="P271" s="1082"/>
      <c r="Q271" s="1082"/>
      <c r="R271" s="1082"/>
      <c r="S271" s="1082"/>
      <c r="T271" s="1082"/>
      <c r="U271" s="1082"/>
      <c r="V271" s="1082"/>
      <c r="W271" s="1082"/>
      <c r="X271" s="1082"/>
      <c r="Y271" s="1082"/>
      <c r="Z271" s="1082"/>
    </row>
    <row r="272" spans="1:26" ht="11.25" customHeight="1">
      <c r="A272" s="1082"/>
      <c r="B272" s="1082"/>
      <c r="C272" s="1082"/>
      <c r="D272" s="1082"/>
      <c r="E272" s="1082"/>
      <c r="F272" s="1082"/>
      <c r="G272" s="1082"/>
      <c r="H272" s="1082"/>
      <c r="I272" s="1082"/>
      <c r="J272" s="1082"/>
      <c r="K272" s="1082"/>
      <c r="L272" s="1082"/>
      <c r="M272" s="1082"/>
      <c r="N272" s="1082"/>
      <c r="O272" s="1082"/>
      <c r="P272" s="1082"/>
      <c r="Q272" s="1082"/>
      <c r="R272" s="1082"/>
      <c r="S272" s="1082"/>
      <c r="T272" s="1082"/>
      <c r="U272" s="1082"/>
      <c r="V272" s="1082"/>
      <c r="W272" s="1082"/>
      <c r="X272" s="1082"/>
      <c r="Y272" s="1082"/>
      <c r="Z272" s="1082"/>
    </row>
    <row r="273" spans="1:26" ht="11.25" customHeight="1">
      <c r="A273" s="1082"/>
      <c r="B273" s="1082"/>
      <c r="C273" s="1082"/>
      <c r="D273" s="1082"/>
      <c r="E273" s="1082"/>
      <c r="F273" s="1082"/>
      <c r="G273" s="1082"/>
      <c r="H273" s="1082"/>
      <c r="I273" s="1082"/>
      <c r="J273" s="1082"/>
      <c r="K273" s="1082"/>
      <c r="L273" s="1082"/>
      <c r="M273" s="1082"/>
      <c r="N273" s="1082"/>
      <c r="O273" s="1082"/>
      <c r="P273" s="1082"/>
      <c r="Q273" s="1082"/>
      <c r="R273" s="1082"/>
      <c r="S273" s="1082"/>
      <c r="T273" s="1082"/>
      <c r="U273" s="1082"/>
      <c r="V273" s="1082"/>
      <c r="W273" s="1082"/>
      <c r="X273" s="1082"/>
      <c r="Y273" s="1082"/>
      <c r="Z273" s="1082"/>
    </row>
    <row r="274" spans="1:26" ht="11.25" customHeight="1">
      <c r="A274" s="1082"/>
      <c r="B274" s="1082"/>
      <c r="C274" s="1082"/>
      <c r="D274" s="1082"/>
      <c r="E274" s="1082"/>
      <c r="F274" s="1082"/>
      <c r="G274" s="1082"/>
      <c r="H274" s="1082"/>
      <c r="I274" s="1082"/>
      <c r="J274" s="1082"/>
      <c r="K274" s="1082"/>
      <c r="L274" s="1082"/>
      <c r="M274" s="1082"/>
      <c r="N274" s="1082"/>
      <c r="O274" s="1082"/>
      <c r="P274" s="1082"/>
      <c r="Q274" s="1082"/>
      <c r="R274" s="1082"/>
      <c r="S274" s="1082"/>
      <c r="T274" s="1082"/>
      <c r="U274" s="1082"/>
      <c r="V274" s="1082"/>
      <c r="W274" s="1082"/>
      <c r="X274" s="1082"/>
      <c r="Y274" s="1082"/>
      <c r="Z274" s="1082"/>
    </row>
    <row r="275" spans="1:26" ht="11.25" customHeight="1">
      <c r="A275" s="1082"/>
      <c r="B275" s="1082"/>
      <c r="C275" s="1082"/>
      <c r="D275" s="1082"/>
      <c r="E275" s="1082"/>
      <c r="F275" s="1082"/>
      <c r="G275" s="1082"/>
      <c r="H275" s="1082"/>
      <c r="I275" s="1082"/>
      <c r="J275" s="1082"/>
      <c r="K275" s="1082"/>
      <c r="L275" s="1082"/>
      <c r="M275" s="1082"/>
      <c r="N275" s="1082"/>
      <c r="O275" s="1082"/>
      <c r="P275" s="1082"/>
      <c r="Q275" s="1082"/>
      <c r="R275" s="1082"/>
      <c r="S275" s="1082"/>
      <c r="T275" s="1082"/>
      <c r="U275" s="1082"/>
      <c r="V275" s="1082"/>
      <c r="W275" s="1082"/>
      <c r="X275" s="1082"/>
      <c r="Y275" s="1082"/>
      <c r="Z275" s="1082"/>
    </row>
    <row r="276" spans="1:26" ht="11.25" customHeight="1">
      <c r="A276" s="1082"/>
      <c r="B276" s="1082"/>
      <c r="C276" s="1082"/>
      <c r="D276" s="1082"/>
      <c r="E276" s="1082"/>
      <c r="F276" s="1082"/>
      <c r="G276" s="1082"/>
      <c r="H276" s="1082"/>
      <c r="I276" s="1082"/>
      <c r="J276" s="1082"/>
      <c r="K276" s="1082"/>
      <c r="L276" s="1082"/>
      <c r="M276" s="1082"/>
      <c r="N276" s="1082"/>
      <c r="O276" s="1082"/>
      <c r="P276" s="1082"/>
      <c r="Q276" s="1082"/>
      <c r="R276" s="1082"/>
      <c r="S276" s="1082"/>
      <c r="T276" s="1082"/>
      <c r="U276" s="1082"/>
      <c r="V276" s="1082"/>
      <c r="W276" s="1082"/>
      <c r="X276" s="1082"/>
      <c r="Y276" s="1082"/>
      <c r="Z276" s="1082"/>
    </row>
    <row r="277" spans="1:26" ht="11.25" customHeight="1">
      <c r="A277" s="1082"/>
      <c r="B277" s="1082"/>
      <c r="C277" s="1082"/>
      <c r="D277" s="1082"/>
      <c r="E277" s="1082"/>
      <c r="F277" s="1082"/>
      <c r="G277" s="1082"/>
      <c r="H277" s="1082"/>
      <c r="I277" s="1082"/>
      <c r="J277" s="1082"/>
      <c r="K277" s="1082"/>
      <c r="L277" s="1082"/>
      <c r="M277" s="1082"/>
      <c r="N277" s="1082"/>
      <c r="O277" s="1082"/>
      <c r="P277" s="1082"/>
      <c r="Q277" s="1082"/>
      <c r="R277" s="1082"/>
      <c r="S277" s="1082"/>
      <c r="T277" s="1082"/>
      <c r="U277" s="1082"/>
      <c r="V277" s="1082"/>
      <c r="W277" s="1082"/>
      <c r="X277" s="1082"/>
      <c r="Y277" s="1082"/>
      <c r="Z277" s="1082"/>
    </row>
    <row r="278" spans="1:26" ht="11.25" customHeight="1">
      <c r="A278" s="1082"/>
      <c r="B278" s="1082"/>
      <c r="C278" s="1082"/>
      <c r="D278" s="1082"/>
      <c r="E278" s="1082"/>
      <c r="F278" s="1082"/>
      <c r="G278" s="1082"/>
      <c r="H278" s="1082"/>
      <c r="I278" s="1082"/>
      <c r="J278" s="1082"/>
      <c r="K278" s="1082"/>
      <c r="L278" s="1082"/>
      <c r="M278" s="1082"/>
      <c r="N278" s="1082"/>
      <c r="O278" s="1082"/>
      <c r="P278" s="1082"/>
      <c r="Q278" s="1082"/>
      <c r="R278" s="1082"/>
      <c r="S278" s="1082"/>
      <c r="T278" s="1082"/>
      <c r="U278" s="1082"/>
      <c r="V278" s="1082"/>
      <c r="W278" s="1082"/>
      <c r="X278" s="1082"/>
      <c r="Y278" s="1082"/>
      <c r="Z278" s="1082"/>
    </row>
    <row r="279" spans="1:26" ht="11.25" customHeight="1">
      <c r="A279" s="1082"/>
      <c r="B279" s="1082"/>
      <c r="C279" s="1082"/>
      <c r="D279" s="1082"/>
      <c r="E279" s="1082"/>
      <c r="F279" s="1082"/>
      <c r="G279" s="1082"/>
      <c r="H279" s="1082"/>
      <c r="I279" s="1082"/>
      <c r="J279" s="1082"/>
      <c r="K279" s="1082"/>
      <c r="L279" s="1082"/>
      <c r="M279" s="1082"/>
      <c r="N279" s="1082"/>
      <c r="O279" s="1082"/>
      <c r="P279" s="1082"/>
      <c r="Q279" s="1082"/>
      <c r="R279" s="1082"/>
      <c r="S279" s="1082"/>
      <c r="T279" s="1082"/>
      <c r="U279" s="1082"/>
      <c r="V279" s="1082"/>
      <c r="W279" s="1082"/>
      <c r="X279" s="1082"/>
      <c r="Y279" s="1082"/>
      <c r="Z279" s="1082"/>
    </row>
    <row r="280" spans="1:26" ht="11.25" customHeight="1">
      <c r="A280" s="1082"/>
      <c r="B280" s="1082"/>
      <c r="C280" s="1082"/>
      <c r="D280" s="1082"/>
      <c r="E280" s="1082"/>
      <c r="F280" s="1082"/>
      <c r="G280" s="1082"/>
      <c r="H280" s="1082"/>
      <c r="I280" s="1082"/>
      <c r="J280" s="1082"/>
      <c r="K280" s="1082"/>
      <c r="L280" s="1082"/>
      <c r="M280" s="1082"/>
      <c r="N280" s="1082"/>
      <c r="O280" s="1082"/>
      <c r="P280" s="1082"/>
      <c r="Q280" s="1082"/>
      <c r="R280" s="1082"/>
      <c r="S280" s="1082"/>
      <c r="T280" s="1082"/>
      <c r="U280" s="1082"/>
      <c r="V280" s="1082"/>
      <c r="W280" s="1082"/>
      <c r="X280" s="1082"/>
      <c r="Y280" s="1082"/>
      <c r="Z280" s="1082"/>
    </row>
    <row r="281" spans="1:26" ht="11.25" customHeight="1">
      <c r="A281" s="1082"/>
      <c r="B281" s="1082"/>
      <c r="C281" s="1082"/>
      <c r="D281" s="1082"/>
      <c r="E281" s="1082"/>
      <c r="F281" s="1082"/>
      <c r="G281" s="1082"/>
      <c r="H281" s="1082"/>
      <c r="I281" s="1082"/>
      <c r="J281" s="1082"/>
      <c r="K281" s="1082"/>
      <c r="L281" s="1082"/>
      <c r="M281" s="1082"/>
      <c r="N281" s="1082"/>
      <c r="O281" s="1082"/>
      <c r="P281" s="1082"/>
      <c r="Q281" s="1082"/>
      <c r="R281" s="1082"/>
      <c r="S281" s="1082"/>
      <c r="T281" s="1082"/>
      <c r="U281" s="1082"/>
      <c r="V281" s="1082"/>
      <c r="W281" s="1082"/>
      <c r="X281" s="1082"/>
      <c r="Y281" s="1082"/>
      <c r="Z281" s="1082"/>
    </row>
    <row r="282" spans="1:26" ht="11.25" customHeight="1">
      <c r="A282" s="1082"/>
      <c r="B282" s="1082"/>
      <c r="C282" s="1082"/>
      <c r="D282" s="1082"/>
      <c r="E282" s="1082"/>
      <c r="F282" s="1082"/>
      <c r="G282" s="1082"/>
      <c r="H282" s="1082"/>
      <c r="I282" s="1082"/>
      <c r="J282" s="1082"/>
      <c r="K282" s="1082"/>
      <c r="L282" s="1082"/>
      <c r="M282" s="1082"/>
      <c r="N282" s="1082"/>
      <c r="O282" s="1082"/>
      <c r="P282" s="1082"/>
      <c r="Q282" s="1082"/>
      <c r="R282" s="1082"/>
      <c r="S282" s="1082"/>
      <c r="T282" s="1082"/>
      <c r="U282" s="1082"/>
      <c r="V282" s="1082"/>
      <c r="W282" s="1082"/>
      <c r="X282" s="1082"/>
      <c r="Y282" s="1082"/>
      <c r="Z282" s="1082"/>
    </row>
    <row r="283" spans="1:26" ht="11.25" customHeight="1">
      <c r="A283" s="1082"/>
      <c r="B283" s="1082"/>
      <c r="C283" s="1082"/>
      <c r="D283" s="1082"/>
      <c r="E283" s="1082"/>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row>
    <row r="284" spans="1:26" ht="11.25" customHeight="1">
      <c r="A284" s="1082"/>
      <c r="B284" s="1082"/>
      <c r="C284" s="1082"/>
      <c r="D284" s="1082"/>
      <c r="E284" s="1082"/>
      <c r="F284" s="1082"/>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row>
    <row r="285" spans="1:26" ht="11.25" customHeight="1">
      <c r="A285" s="1082"/>
      <c r="B285" s="1082"/>
      <c r="C285" s="1082"/>
      <c r="D285" s="1082"/>
      <c r="E285" s="1082"/>
      <c r="F285" s="1082"/>
      <c r="G285" s="1082"/>
      <c r="H285" s="1082"/>
      <c r="I285" s="1082"/>
      <c r="J285" s="1082"/>
      <c r="K285" s="1082"/>
      <c r="L285" s="1082"/>
      <c r="M285" s="1082"/>
      <c r="N285" s="1082"/>
      <c r="O285" s="1082"/>
      <c r="P285" s="1082"/>
      <c r="Q285" s="1082"/>
      <c r="R285" s="1082"/>
      <c r="S285" s="1082"/>
      <c r="T285" s="1082"/>
      <c r="U285" s="1082"/>
      <c r="V285" s="1082"/>
      <c r="W285" s="1082"/>
      <c r="X285" s="1082"/>
      <c r="Y285" s="1082"/>
      <c r="Z285" s="1082"/>
    </row>
    <row r="286" spans="1:26" ht="11.25" customHeight="1">
      <c r="A286" s="1082"/>
      <c r="B286" s="1082"/>
      <c r="C286" s="1082"/>
      <c r="D286" s="1082"/>
      <c r="E286" s="1082"/>
      <c r="F286" s="1082"/>
      <c r="G286" s="1082"/>
      <c r="H286" s="1082"/>
      <c r="I286" s="1082"/>
      <c r="J286" s="1082"/>
      <c r="K286" s="1082"/>
      <c r="L286" s="1082"/>
      <c r="M286" s="1082"/>
      <c r="N286" s="1082"/>
      <c r="O286" s="1082"/>
      <c r="P286" s="1082"/>
      <c r="Q286" s="1082"/>
      <c r="R286" s="1082"/>
      <c r="S286" s="1082"/>
      <c r="T286" s="1082"/>
      <c r="U286" s="1082"/>
      <c r="V286" s="1082"/>
      <c r="W286" s="1082"/>
      <c r="X286" s="1082"/>
      <c r="Y286" s="1082"/>
      <c r="Z286" s="1082"/>
    </row>
    <row r="287" spans="1:26" ht="11.25" customHeight="1">
      <c r="A287" s="1082"/>
      <c r="B287" s="1082"/>
      <c r="C287" s="1082"/>
      <c r="D287" s="1082"/>
      <c r="E287" s="1082"/>
      <c r="F287" s="1082"/>
      <c r="G287" s="1082"/>
      <c r="H287" s="1082"/>
      <c r="I287" s="1082"/>
      <c r="J287" s="1082"/>
      <c r="K287" s="1082"/>
      <c r="L287" s="1082"/>
      <c r="M287" s="1082"/>
      <c r="N287" s="1082"/>
      <c r="O287" s="1082"/>
      <c r="P287" s="1082"/>
      <c r="Q287" s="1082"/>
      <c r="R287" s="1082"/>
      <c r="S287" s="1082"/>
      <c r="T287" s="1082"/>
      <c r="U287" s="1082"/>
      <c r="V287" s="1082"/>
      <c r="W287" s="1082"/>
      <c r="X287" s="1082"/>
      <c r="Y287" s="1082"/>
      <c r="Z287" s="1082"/>
    </row>
    <row r="288" spans="1:26" ht="11.25" customHeight="1">
      <c r="A288" s="1082"/>
      <c r="B288" s="1082"/>
      <c r="C288" s="1082"/>
      <c r="D288" s="1082"/>
      <c r="E288" s="1082"/>
      <c r="F288" s="1082"/>
      <c r="G288" s="1082"/>
      <c r="H288" s="1082"/>
      <c r="I288" s="1082"/>
      <c r="J288" s="1082"/>
      <c r="K288" s="1082"/>
      <c r="L288" s="1082"/>
      <c r="M288" s="1082"/>
      <c r="N288" s="1082"/>
      <c r="O288" s="1082"/>
      <c r="P288" s="1082"/>
      <c r="Q288" s="1082"/>
      <c r="R288" s="1082"/>
      <c r="S288" s="1082"/>
      <c r="T288" s="1082"/>
      <c r="U288" s="1082"/>
      <c r="V288" s="1082"/>
      <c r="W288" s="1082"/>
      <c r="X288" s="1082"/>
      <c r="Y288" s="1082"/>
      <c r="Z288" s="1082"/>
    </row>
    <row r="289" spans="1:26" ht="11.25" customHeight="1">
      <c r="A289" s="1082"/>
      <c r="B289" s="1082"/>
      <c r="C289" s="1082"/>
      <c r="D289" s="1082"/>
      <c r="E289" s="1082"/>
      <c r="F289" s="1082"/>
      <c r="G289" s="1082"/>
      <c r="H289" s="1082"/>
      <c r="I289" s="1082"/>
      <c r="J289" s="1082"/>
      <c r="K289" s="1082"/>
      <c r="L289" s="1082"/>
      <c r="M289" s="1082"/>
      <c r="N289" s="1082"/>
      <c r="O289" s="1082"/>
      <c r="P289" s="1082"/>
      <c r="Q289" s="1082"/>
      <c r="R289" s="1082"/>
      <c r="S289" s="1082"/>
      <c r="T289" s="1082"/>
      <c r="U289" s="1082"/>
      <c r="V289" s="1082"/>
      <c r="W289" s="1082"/>
      <c r="X289" s="1082"/>
      <c r="Y289" s="1082"/>
      <c r="Z289" s="1082"/>
    </row>
    <row r="290" spans="1:26" ht="11.25" customHeight="1">
      <c r="A290" s="1082"/>
      <c r="B290" s="1082"/>
      <c r="C290" s="1082"/>
      <c r="D290" s="1082"/>
      <c r="E290" s="1082"/>
      <c r="F290" s="1082"/>
      <c r="G290" s="1082"/>
      <c r="H290" s="1082"/>
      <c r="I290" s="1082"/>
      <c r="J290" s="1082"/>
      <c r="K290" s="1082"/>
      <c r="L290" s="1082"/>
      <c r="M290" s="1082"/>
      <c r="N290" s="1082"/>
      <c r="O290" s="1082"/>
      <c r="P290" s="1082"/>
      <c r="Q290" s="1082"/>
      <c r="R290" s="1082"/>
      <c r="S290" s="1082"/>
      <c r="T290" s="1082"/>
      <c r="U290" s="1082"/>
      <c r="V290" s="1082"/>
      <c r="W290" s="1082"/>
      <c r="X290" s="1082"/>
      <c r="Y290" s="1082"/>
      <c r="Z290" s="1082"/>
    </row>
    <row r="291" spans="1:26" ht="11.25" customHeight="1">
      <c r="A291" s="1082"/>
      <c r="B291" s="1082"/>
      <c r="C291" s="1082"/>
      <c r="D291" s="1082"/>
      <c r="E291" s="1082"/>
      <c r="F291" s="1082"/>
      <c r="G291" s="1082"/>
      <c r="H291" s="1082"/>
      <c r="I291" s="1082"/>
      <c r="J291" s="1082"/>
      <c r="K291" s="1082"/>
      <c r="L291" s="1082"/>
      <c r="M291" s="1082"/>
      <c r="N291" s="1082"/>
      <c r="O291" s="1082"/>
      <c r="P291" s="1082"/>
      <c r="Q291" s="1082"/>
      <c r="R291" s="1082"/>
      <c r="S291" s="1082"/>
      <c r="T291" s="1082"/>
      <c r="U291" s="1082"/>
      <c r="V291" s="1082"/>
      <c r="W291" s="1082"/>
      <c r="X291" s="1082"/>
      <c r="Y291" s="1082"/>
      <c r="Z291" s="1082"/>
    </row>
    <row r="292" spans="1:26" ht="11.25" customHeight="1">
      <c r="A292" s="1082"/>
      <c r="B292" s="1082"/>
      <c r="C292" s="1082"/>
      <c r="D292" s="1082"/>
      <c r="E292" s="1082"/>
      <c r="F292" s="1082"/>
      <c r="G292" s="1082"/>
      <c r="H292" s="1082"/>
      <c r="I292" s="1082"/>
      <c r="J292" s="1082"/>
      <c r="K292" s="1082"/>
      <c r="L292" s="1082"/>
      <c r="M292" s="1082"/>
      <c r="N292" s="1082"/>
      <c r="O292" s="1082"/>
      <c r="P292" s="1082"/>
      <c r="Q292" s="1082"/>
      <c r="R292" s="1082"/>
      <c r="S292" s="1082"/>
      <c r="T292" s="1082"/>
      <c r="U292" s="1082"/>
      <c r="V292" s="1082"/>
      <c r="W292" s="1082"/>
      <c r="X292" s="1082"/>
      <c r="Y292" s="1082"/>
      <c r="Z292" s="1082"/>
    </row>
    <row r="293" spans="1:26" ht="11.25" customHeight="1">
      <c r="A293" s="1082"/>
      <c r="B293" s="1082"/>
      <c r="C293" s="1082"/>
      <c r="D293" s="1082"/>
      <c r="E293" s="1082"/>
      <c r="F293" s="1082"/>
      <c r="G293" s="1082"/>
      <c r="H293" s="1082"/>
      <c r="I293" s="1082"/>
      <c r="J293" s="1082"/>
      <c r="K293" s="1082"/>
      <c r="L293" s="1082"/>
      <c r="M293" s="1082"/>
      <c r="N293" s="1082"/>
      <c r="O293" s="1082"/>
      <c r="P293" s="1082"/>
      <c r="Q293" s="1082"/>
      <c r="R293" s="1082"/>
      <c r="S293" s="1082"/>
      <c r="T293" s="1082"/>
      <c r="U293" s="1082"/>
      <c r="V293" s="1082"/>
      <c r="W293" s="1082"/>
      <c r="X293" s="1082"/>
      <c r="Y293" s="1082"/>
      <c r="Z293" s="1082"/>
    </row>
    <row r="294" spans="1:26" ht="11.25" customHeight="1">
      <c r="A294" s="1082"/>
      <c r="B294" s="1082"/>
      <c r="C294" s="1082"/>
      <c r="D294" s="1082"/>
      <c r="E294" s="1082"/>
      <c r="F294" s="1082"/>
      <c r="G294" s="1082"/>
      <c r="H294" s="1082"/>
      <c r="I294" s="1082"/>
      <c r="J294" s="1082"/>
      <c r="K294" s="1082"/>
      <c r="L294" s="1082"/>
      <c r="M294" s="1082"/>
      <c r="N294" s="1082"/>
      <c r="O294" s="1082"/>
      <c r="P294" s="1082"/>
      <c r="Q294" s="1082"/>
      <c r="R294" s="1082"/>
      <c r="S294" s="1082"/>
      <c r="T294" s="1082"/>
      <c r="U294" s="1082"/>
      <c r="V294" s="1082"/>
      <c r="W294" s="1082"/>
      <c r="X294" s="1082"/>
      <c r="Y294" s="1082"/>
      <c r="Z294" s="1082"/>
    </row>
    <row r="295" spans="1:26" ht="11.25" customHeight="1">
      <c r="A295" s="1082"/>
      <c r="B295" s="1082"/>
      <c r="C295" s="1082"/>
      <c r="D295" s="1082"/>
      <c r="E295" s="1082"/>
      <c r="F295" s="1082"/>
      <c r="G295" s="1082"/>
      <c r="H295" s="1082"/>
      <c r="I295" s="1082"/>
      <c r="J295" s="1082"/>
      <c r="K295" s="1082"/>
      <c r="L295" s="1082"/>
      <c r="M295" s="1082"/>
      <c r="N295" s="1082"/>
      <c r="O295" s="1082"/>
      <c r="P295" s="1082"/>
      <c r="Q295" s="1082"/>
      <c r="R295" s="1082"/>
      <c r="S295" s="1082"/>
      <c r="T295" s="1082"/>
      <c r="U295" s="1082"/>
      <c r="V295" s="1082"/>
      <c r="W295" s="1082"/>
      <c r="X295" s="1082"/>
      <c r="Y295" s="1082"/>
      <c r="Z295" s="1082"/>
    </row>
    <row r="296" spans="1:26" ht="11.25" customHeight="1">
      <c r="A296" s="1082"/>
      <c r="B296" s="1082"/>
      <c r="C296" s="1082"/>
      <c r="D296" s="1082"/>
      <c r="E296" s="1082"/>
      <c r="F296" s="1082"/>
      <c r="G296" s="1082"/>
      <c r="H296" s="1082"/>
      <c r="I296" s="1082"/>
      <c r="J296" s="1082"/>
      <c r="K296" s="1082"/>
      <c r="L296" s="1082"/>
      <c r="M296" s="1082"/>
      <c r="N296" s="1082"/>
      <c r="O296" s="1082"/>
      <c r="P296" s="1082"/>
      <c r="Q296" s="1082"/>
      <c r="R296" s="1082"/>
      <c r="S296" s="1082"/>
      <c r="T296" s="1082"/>
      <c r="U296" s="1082"/>
      <c r="V296" s="1082"/>
      <c r="W296" s="1082"/>
      <c r="X296" s="1082"/>
      <c r="Y296" s="1082"/>
      <c r="Z296" s="1082"/>
    </row>
    <row r="297" spans="1:26" ht="11.25" customHeight="1">
      <c r="A297" s="1082"/>
      <c r="B297" s="1082"/>
      <c r="C297" s="1082"/>
      <c r="D297" s="1082"/>
      <c r="E297" s="1082"/>
      <c r="F297" s="1082"/>
      <c r="G297" s="1082"/>
      <c r="H297" s="1082"/>
      <c r="I297" s="1082"/>
      <c r="J297" s="1082"/>
      <c r="K297" s="1082"/>
      <c r="L297" s="1082"/>
      <c r="M297" s="1082"/>
      <c r="N297" s="1082"/>
      <c r="O297" s="1082"/>
      <c r="P297" s="1082"/>
      <c r="Q297" s="1082"/>
      <c r="R297" s="1082"/>
      <c r="S297" s="1082"/>
      <c r="T297" s="1082"/>
      <c r="U297" s="1082"/>
      <c r="V297" s="1082"/>
      <c r="W297" s="1082"/>
      <c r="X297" s="1082"/>
      <c r="Y297" s="1082"/>
      <c r="Z297" s="1082"/>
    </row>
    <row r="298" spans="1:26" ht="11.25" customHeight="1">
      <c r="A298" s="1082"/>
      <c r="B298" s="1082"/>
      <c r="C298" s="1082"/>
      <c r="D298" s="1082"/>
      <c r="E298" s="1082"/>
      <c r="F298" s="1082"/>
      <c r="G298" s="1082"/>
      <c r="H298" s="1082"/>
      <c r="I298" s="1082"/>
      <c r="J298" s="1082"/>
      <c r="K298" s="1082"/>
      <c r="L298" s="1082"/>
      <c r="M298" s="1082"/>
      <c r="N298" s="1082"/>
      <c r="O298" s="1082"/>
      <c r="P298" s="1082"/>
      <c r="Q298" s="1082"/>
      <c r="R298" s="1082"/>
      <c r="S298" s="1082"/>
      <c r="T298" s="1082"/>
      <c r="U298" s="1082"/>
      <c r="V298" s="1082"/>
      <c r="W298" s="1082"/>
      <c r="X298" s="1082"/>
      <c r="Y298" s="1082"/>
      <c r="Z298" s="1082"/>
    </row>
    <row r="299" spans="1:26" ht="11.25" customHeight="1">
      <c r="A299" s="1082"/>
      <c r="B299" s="1082"/>
      <c r="C299" s="1082"/>
      <c r="D299" s="1082"/>
      <c r="E299" s="1082"/>
      <c r="F299" s="1082"/>
      <c r="G299" s="1082"/>
      <c r="H299" s="1082"/>
      <c r="I299" s="1082"/>
      <c r="J299" s="1082"/>
      <c r="K299" s="1082"/>
      <c r="L299" s="1082"/>
      <c r="M299" s="1082"/>
      <c r="N299" s="1082"/>
      <c r="O299" s="1082"/>
      <c r="P299" s="1082"/>
      <c r="Q299" s="1082"/>
      <c r="R299" s="1082"/>
      <c r="S299" s="1082"/>
      <c r="T299" s="1082"/>
      <c r="U299" s="1082"/>
      <c r="V299" s="1082"/>
      <c r="W299" s="1082"/>
      <c r="X299" s="1082"/>
      <c r="Y299" s="1082"/>
      <c r="Z299" s="1082"/>
    </row>
    <row r="300" spans="1:26" ht="11.25" customHeight="1">
      <c r="A300" s="1082"/>
      <c r="B300" s="1082"/>
      <c r="C300" s="1082"/>
      <c r="D300" s="1082"/>
      <c r="E300" s="1082"/>
      <c r="F300" s="1082"/>
      <c r="G300" s="1082"/>
      <c r="H300" s="1082"/>
      <c r="I300" s="1082"/>
      <c r="J300" s="1082"/>
      <c r="K300" s="1082"/>
      <c r="L300" s="1082"/>
      <c r="M300" s="1082"/>
      <c r="N300" s="1082"/>
      <c r="O300" s="1082"/>
      <c r="P300" s="1082"/>
      <c r="Q300" s="1082"/>
      <c r="R300" s="1082"/>
      <c r="S300" s="1082"/>
      <c r="T300" s="1082"/>
      <c r="U300" s="1082"/>
      <c r="V300" s="1082"/>
      <c r="W300" s="1082"/>
      <c r="X300" s="1082"/>
      <c r="Y300" s="1082"/>
      <c r="Z300" s="1082"/>
    </row>
    <row r="301" spans="1:26" ht="11.25" customHeight="1">
      <c r="A301" s="1082"/>
      <c r="B301" s="1082"/>
      <c r="C301" s="1082"/>
      <c r="D301" s="1082"/>
      <c r="E301" s="1082"/>
      <c r="F301" s="1082"/>
      <c r="G301" s="1082"/>
      <c r="H301" s="1082"/>
      <c r="I301" s="1082"/>
      <c r="J301" s="1082"/>
      <c r="K301" s="1082"/>
      <c r="L301" s="1082"/>
      <c r="M301" s="1082"/>
      <c r="N301" s="1082"/>
      <c r="O301" s="1082"/>
      <c r="P301" s="1082"/>
      <c r="Q301" s="1082"/>
      <c r="R301" s="1082"/>
      <c r="S301" s="1082"/>
      <c r="T301" s="1082"/>
      <c r="U301" s="1082"/>
      <c r="V301" s="1082"/>
      <c r="W301" s="1082"/>
      <c r="X301" s="1082"/>
      <c r="Y301" s="1082"/>
      <c r="Z301" s="1082"/>
    </row>
    <row r="302" spans="1:26" ht="11.25" customHeight="1">
      <c r="A302" s="1082"/>
      <c r="B302" s="1082"/>
      <c r="C302" s="1082"/>
      <c r="D302" s="1082"/>
      <c r="E302" s="1082"/>
      <c r="F302" s="1082"/>
      <c r="G302" s="1082"/>
      <c r="H302" s="1082"/>
      <c r="I302" s="1082"/>
      <c r="J302" s="1082"/>
      <c r="K302" s="1082"/>
      <c r="L302" s="1082"/>
      <c r="M302" s="1082"/>
      <c r="N302" s="1082"/>
      <c r="O302" s="1082"/>
      <c r="P302" s="1082"/>
      <c r="Q302" s="1082"/>
      <c r="R302" s="1082"/>
      <c r="S302" s="1082"/>
      <c r="T302" s="1082"/>
      <c r="U302" s="1082"/>
      <c r="V302" s="1082"/>
      <c r="W302" s="1082"/>
      <c r="X302" s="1082"/>
      <c r="Y302" s="1082"/>
      <c r="Z302" s="1082"/>
    </row>
    <row r="303" spans="1:26" ht="11.25" customHeight="1">
      <c r="A303" s="1082"/>
      <c r="B303" s="1082"/>
      <c r="C303" s="1082"/>
      <c r="D303" s="1082"/>
      <c r="E303" s="1082"/>
      <c r="F303" s="1082"/>
      <c r="G303" s="1082"/>
      <c r="H303" s="1082"/>
      <c r="I303" s="1082"/>
      <c r="J303" s="1082"/>
      <c r="K303" s="1082"/>
      <c r="L303" s="1082"/>
      <c r="M303" s="1082"/>
      <c r="N303" s="1082"/>
      <c r="O303" s="1082"/>
      <c r="P303" s="1082"/>
      <c r="Q303" s="1082"/>
      <c r="R303" s="1082"/>
      <c r="S303" s="1082"/>
      <c r="T303" s="1082"/>
      <c r="U303" s="1082"/>
      <c r="V303" s="1082"/>
      <c r="W303" s="1082"/>
      <c r="X303" s="1082"/>
      <c r="Y303" s="1082"/>
      <c r="Z303" s="1082"/>
    </row>
    <row r="304" spans="1:26" ht="11.25" customHeight="1">
      <c r="A304" s="1082"/>
      <c r="B304" s="1082"/>
      <c r="C304" s="1082"/>
      <c r="D304" s="1082"/>
      <c r="E304" s="1082"/>
      <c r="F304" s="1082"/>
      <c r="G304" s="1082"/>
      <c r="H304" s="1082"/>
      <c r="I304" s="1082"/>
      <c r="J304" s="1082"/>
      <c r="K304" s="1082"/>
      <c r="L304" s="1082"/>
      <c r="M304" s="1082"/>
      <c r="N304" s="1082"/>
      <c r="O304" s="1082"/>
      <c r="P304" s="1082"/>
      <c r="Q304" s="1082"/>
      <c r="R304" s="1082"/>
      <c r="S304" s="1082"/>
      <c r="T304" s="1082"/>
      <c r="U304" s="1082"/>
      <c r="V304" s="1082"/>
      <c r="W304" s="1082"/>
      <c r="X304" s="1082"/>
      <c r="Y304" s="1082"/>
      <c r="Z304" s="1082"/>
    </row>
    <row r="305" spans="1:26" ht="11.25" customHeight="1">
      <c r="A305" s="1082"/>
      <c r="B305" s="1082"/>
      <c r="C305" s="1082"/>
      <c r="D305" s="1082"/>
      <c r="E305" s="1082"/>
      <c r="F305" s="1082"/>
      <c r="G305" s="1082"/>
      <c r="H305" s="1082"/>
      <c r="I305" s="1082"/>
      <c r="J305" s="1082"/>
      <c r="K305" s="1082"/>
      <c r="L305" s="1082"/>
      <c r="M305" s="1082"/>
      <c r="N305" s="1082"/>
      <c r="O305" s="1082"/>
      <c r="P305" s="1082"/>
      <c r="Q305" s="1082"/>
      <c r="R305" s="1082"/>
      <c r="S305" s="1082"/>
      <c r="T305" s="1082"/>
      <c r="U305" s="1082"/>
      <c r="V305" s="1082"/>
      <c r="W305" s="1082"/>
      <c r="X305" s="1082"/>
      <c r="Y305" s="1082"/>
      <c r="Z305" s="1082"/>
    </row>
    <row r="306" spans="1:26" ht="11.25" customHeight="1">
      <c r="A306" s="1082"/>
      <c r="B306" s="1082"/>
      <c r="C306" s="1082"/>
      <c r="D306" s="1082"/>
      <c r="E306" s="1082"/>
      <c r="F306" s="1082"/>
      <c r="G306" s="1082"/>
      <c r="H306" s="1082"/>
      <c r="I306" s="1082"/>
      <c r="J306" s="1082"/>
      <c r="K306" s="1082"/>
      <c r="L306" s="1082"/>
      <c r="M306" s="1082"/>
      <c r="N306" s="1082"/>
      <c r="O306" s="1082"/>
      <c r="P306" s="1082"/>
      <c r="Q306" s="1082"/>
      <c r="R306" s="1082"/>
      <c r="S306" s="1082"/>
      <c r="T306" s="1082"/>
      <c r="U306" s="1082"/>
      <c r="V306" s="1082"/>
      <c r="W306" s="1082"/>
      <c r="X306" s="1082"/>
      <c r="Y306" s="1082"/>
      <c r="Z306" s="1082"/>
    </row>
    <row r="307" spans="1:26" ht="11.25" customHeight="1">
      <c r="A307" s="1082"/>
      <c r="B307" s="1082"/>
      <c r="C307" s="1082"/>
      <c r="D307" s="1082"/>
      <c r="E307" s="1082"/>
      <c r="F307" s="1082"/>
      <c r="G307" s="1082"/>
      <c r="H307" s="1082"/>
      <c r="I307" s="1082"/>
      <c r="J307" s="1082"/>
      <c r="K307" s="1082"/>
      <c r="L307" s="1082"/>
      <c r="M307" s="1082"/>
      <c r="N307" s="1082"/>
      <c r="O307" s="1082"/>
      <c r="P307" s="1082"/>
      <c r="Q307" s="1082"/>
      <c r="R307" s="1082"/>
      <c r="S307" s="1082"/>
      <c r="T307" s="1082"/>
      <c r="U307" s="1082"/>
      <c r="V307" s="1082"/>
      <c r="W307" s="1082"/>
      <c r="X307" s="1082"/>
      <c r="Y307" s="1082"/>
      <c r="Z307" s="1082"/>
    </row>
    <row r="308" spans="1:26" ht="11.25" customHeight="1">
      <c r="A308" s="1082"/>
      <c r="B308" s="1082"/>
      <c r="C308" s="1082"/>
      <c r="D308" s="1082"/>
      <c r="E308" s="1082"/>
      <c r="F308" s="1082"/>
      <c r="G308" s="1082"/>
      <c r="H308" s="1082"/>
      <c r="I308" s="1082"/>
      <c r="J308" s="1082"/>
      <c r="K308" s="1082"/>
      <c r="L308" s="1082"/>
      <c r="M308" s="1082"/>
      <c r="N308" s="1082"/>
      <c r="O308" s="1082"/>
      <c r="P308" s="1082"/>
      <c r="Q308" s="1082"/>
      <c r="R308" s="1082"/>
      <c r="S308" s="1082"/>
      <c r="T308" s="1082"/>
      <c r="U308" s="1082"/>
      <c r="V308" s="1082"/>
      <c r="W308" s="1082"/>
      <c r="X308" s="1082"/>
      <c r="Y308" s="1082"/>
      <c r="Z308" s="1082"/>
    </row>
    <row r="309" spans="1:26" ht="11.25" customHeight="1">
      <c r="A309" s="1082"/>
      <c r="B309" s="1082"/>
      <c r="C309" s="1082"/>
      <c r="D309" s="1082"/>
      <c r="E309" s="1082"/>
      <c r="F309" s="1082"/>
      <c r="G309" s="1082"/>
      <c r="H309" s="1082"/>
      <c r="I309" s="1082"/>
      <c r="J309" s="1082"/>
      <c r="K309" s="1082"/>
      <c r="L309" s="1082"/>
      <c r="M309" s="1082"/>
      <c r="N309" s="1082"/>
      <c r="O309" s="1082"/>
      <c r="P309" s="1082"/>
      <c r="Q309" s="1082"/>
      <c r="R309" s="1082"/>
      <c r="S309" s="1082"/>
      <c r="T309" s="1082"/>
      <c r="U309" s="1082"/>
      <c r="V309" s="1082"/>
      <c r="W309" s="1082"/>
      <c r="X309" s="1082"/>
      <c r="Y309" s="1082"/>
      <c r="Z309" s="1082"/>
    </row>
    <row r="310" spans="1:26" ht="11.25" customHeight="1">
      <c r="A310" s="1082"/>
      <c r="B310" s="1082"/>
      <c r="C310" s="1082"/>
      <c r="D310" s="1082"/>
      <c r="E310" s="1082"/>
      <c r="F310" s="1082"/>
      <c r="G310" s="1082"/>
      <c r="H310" s="1082"/>
      <c r="I310" s="1082"/>
      <c r="J310" s="1082"/>
      <c r="K310" s="1082"/>
      <c r="L310" s="1082"/>
      <c r="M310" s="1082"/>
      <c r="N310" s="1082"/>
      <c r="O310" s="1082"/>
      <c r="P310" s="1082"/>
      <c r="Q310" s="1082"/>
      <c r="R310" s="1082"/>
      <c r="S310" s="1082"/>
      <c r="T310" s="1082"/>
      <c r="U310" s="1082"/>
      <c r="V310" s="1082"/>
      <c r="W310" s="1082"/>
      <c r="X310" s="1082"/>
      <c r="Y310" s="1082"/>
      <c r="Z310" s="1082"/>
    </row>
    <row r="311" spans="1:26" ht="11.25" customHeight="1">
      <c r="A311" s="1082"/>
      <c r="B311" s="1082"/>
      <c r="C311" s="1082"/>
      <c r="D311" s="1082"/>
      <c r="E311" s="1082"/>
      <c r="F311" s="1082"/>
      <c r="G311" s="1082"/>
      <c r="H311" s="1082"/>
      <c r="I311" s="1082"/>
      <c r="J311" s="1082"/>
      <c r="K311" s="1082"/>
      <c r="L311" s="1082"/>
      <c r="M311" s="1082"/>
      <c r="N311" s="1082"/>
      <c r="O311" s="1082"/>
      <c r="P311" s="1082"/>
      <c r="Q311" s="1082"/>
      <c r="R311" s="1082"/>
      <c r="S311" s="1082"/>
      <c r="T311" s="1082"/>
      <c r="U311" s="1082"/>
      <c r="V311" s="1082"/>
      <c r="W311" s="1082"/>
      <c r="X311" s="1082"/>
      <c r="Y311" s="1082"/>
      <c r="Z311" s="1082"/>
    </row>
    <row r="312" spans="1:26" ht="11.25" customHeight="1">
      <c r="A312" s="1082"/>
      <c r="B312" s="1082"/>
      <c r="C312" s="1082"/>
      <c r="D312" s="1082"/>
      <c r="E312" s="1082"/>
      <c r="F312" s="1082"/>
      <c r="G312" s="1082"/>
      <c r="H312" s="1082"/>
      <c r="I312" s="1082"/>
      <c r="J312" s="1082"/>
      <c r="K312" s="1082"/>
      <c r="L312" s="1082"/>
      <c r="M312" s="1082"/>
      <c r="N312" s="1082"/>
      <c r="O312" s="1082"/>
      <c r="P312" s="1082"/>
      <c r="Q312" s="1082"/>
      <c r="R312" s="1082"/>
      <c r="S312" s="1082"/>
      <c r="T312" s="1082"/>
      <c r="U312" s="1082"/>
      <c r="V312" s="1082"/>
      <c r="W312" s="1082"/>
      <c r="X312" s="1082"/>
      <c r="Y312" s="1082"/>
      <c r="Z312" s="1082"/>
    </row>
    <row r="313" spans="1:26" ht="11.25" customHeight="1">
      <c r="A313" s="1082"/>
      <c r="B313" s="1082"/>
      <c r="C313" s="1082"/>
      <c r="D313" s="1082"/>
      <c r="E313" s="1082"/>
      <c r="F313" s="1082"/>
      <c r="G313" s="1082"/>
      <c r="H313" s="1082"/>
      <c r="I313" s="1082"/>
      <c r="J313" s="1082"/>
      <c r="K313" s="1082"/>
      <c r="L313" s="1082"/>
      <c r="M313" s="1082"/>
      <c r="N313" s="1082"/>
      <c r="O313" s="1082"/>
      <c r="P313" s="1082"/>
      <c r="Q313" s="1082"/>
      <c r="R313" s="1082"/>
      <c r="S313" s="1082"/>
      <c r="T313" s="1082"/>
      <c r="U313" s="1082"/>
      <c r="V313" s="1082"/>
      <c r="W313" s="1082"/>
      <c r="X313" s="1082"/>
      <c r="Y313" s="1082"/>
      <c r="Z313" s="1082"/>
    </row>
    <row r="314" spans="1:26" ht="11.25" customHeight="1">
      <c r="A314" s="1082"/>
      <c r="B314" s="1082"/>
      <c r="C314" s="1082"/>
      <c r="D314" s="1082"/>
      <c r="E314" s="1082"/>
      <c r="F314" s="1082"/>
      <c r="G314" s="1082"/>
      <c r="H314" s="1082"/>
      <c r="I314" s="1082"/>
      <c r="J314" s="1082"/>
      <c r="K314" s="1082"/>
      <c r="L314" s="1082"/>
      <c r="M314" s="1082"/>
      <c r="N314" s="1082"/>
      <c r="O314" s="1082"/>
      <c r="P314" s="1082"/>
      <c r="Q314" s="1082"/>
      <c r="R314" s="1082"/>
      <c r="S314" s="1082"/>
      <c r="T314" s="1082"/>
      <c r="U314" s="1082"/>
      <c r="V314" s="1082"/>
      <c r="W314" s="1082"/>
      <c r="X314" s="1082"/>
      <c r="Y314" s="1082"/>
      <c r="Z314" s="1082"/>
    </row>
    <row r="315" spans="1:26" ht="11.25" customHeight="1">
      <c r="A315" s="1082"/>
      <c r="B315" s="1082"/>
      <c r="C315" s="1082"/>
      <c r="D315" s="1082"/>
      <c r="E315" s="1082"/>
      <c r="F315" s="1082"/>
      <c r="G315" s="1082"/>
      <c r="H315" s="1082"/>
      <c r="I315" s="1082"/>
      <c r="J315" s="1082"/>
      <c r="K315" s="1082"/>
      <c r="L315" s="1082"/>
      <c r="M315" s="1082"/>
      <c r="N315" s="1082"/>
      <c r="O315" s="1082"/>
      <c r="P315" s="1082"/>
      <c r="Q315" s="1082"/>
      <c r="R315" s="1082"/>
      <c r="S315" s="1082"/>
      <c r="T315" s="1082"/>
      <c r="U315" s="1082"/>
      <c r="V315" s="1082"/>
      <c r="W315" s="1082"/>
      <c r="X315" s="1082"/>
      <c r="Y315" s="1082"/>
      <c r="Z315" s="1082"/>
    </row>
    <row r="316" spans="1:26" ht="11.25" customHeight="1">
      <c r="A316" s="1082"/>
      <c r="B316" s="1082"/>
      <c r="C316" s="1082"/>
      <c r="D316" s="1082"/>
      <c r="E316" s="1082"/>
      <c r="F316" s="1082"/>
      <c r="G316" s="1082"/>
      <c r="H316" s="1082"/>
      <c r="I316" s="1082"/>
      <c r="J316" s="1082"/>
      <c r="K316" s="1082"/>
      <c r="L316" s="1082"/>
      <c r="M316" s="1082"/>
      <c r="N316" s="1082"/>
      <c r="O316" s="1082"/>
      <c r="P316" s="1082"/>
      <c r="Q316" s="1082"/>
      <c r="R316" s="1082"/>
      <c r="S316" s="1082"/>
      <c r="T316" s="1082"/>
      <c r="U316" s="1082"/>
      <c r="V316" s="1082"/>
      <c r="W316" s="1082"/>
      <c r="X316" s="1082"/>
      <c r="Y316" s="1082"/>
      <c r="Z316" s="1082"/>
    </row>
    <row r="317" spans="1:26" ht="11.25" customHeight="1">
      <c r="A317" s="1082"/>
      <c r="B317" s="1082"/>
      <c r="C317" s="1082"/>
      <c r="D317" s="1082"/>
      <c r="E317" s="1082"/>
      <c r="F317" s="1082"/>
      <c r="G317" s="1082"/>
      <c r="H317" s="1082"/>
      <c r="I317" s="1082"/>
      <c r="J317" s="1082"/>
      <c r="K317" s="1082"/>
      <c r="L317" s="1082"/>
      <c r="M317" s="1082"/>
      <c r="N317" s="1082"/>
      <c r="O317" s="1082"/>
      <c r="P317" s="1082"/>
      <c r="Q317" s="1082"/>
      <c r="R317" s="1082"/>
      <c r="S317" s="1082"/>
      <c r="T317" s="1082"/>
      <c r="U317" s="1082"/>
      <c r="V317" s="1082"/>
      <c r="W317" s="1082"/>
      <c r="X317" s="1082"/>
      <c r="Y317" s="1082"/>
      <c r="Z317" s="1082"/>
    </row>
    <row r="318" spans="1:26" ht="11.25" customHeight="1">
      <c r="A318" s="1082"/>
      <c r="B318" s="1082"/>
      <c r="C318" s="1082"/>
      <c r="D318" s="1082"/>
      <c r="E318" s="1082"/>
      <c r="F318" s="1082"/>
      <c r="G318" s="1082"/>
      <c r="H318" s="1082"/>
      <c r="I318" s="1082"/>
      <c r="J318" s="1082"/>
      <c r="K318" s="1082"/>
      <c r="L318" s="1082"/>
      <c r="M318" s="1082"/>
      <c r="N318" s="1082"/>
      <c r="O318" s="1082"/>
      <c r="P318" s="1082"/>
      <c r="Q318" s="1082"/>
      <c r="R318" s="1082"/>
      <c r="S318" s="1082"/>
      <c r="T318" s="1082"/>
      <c r="U318" s="1082"/>
      <c r="V318" s="1082"/>
      <c r="W318" s="1082"/>
      <c r="X318" s="1082"/>
      <c r="Y318" s="1082"/>
      <c r="Z318" s="1082"/>
    </row>
    <row r="319" spans="1:26" ht="11.25" customHeight="1">
      <c r="A319" s="1082"/>
      <c r="B319" s="1082"/>
      <c r="C319" s="1082"/>
      <c r="D319" s="1082"/>
      <c r="E319" s="1082"/>
      <c r="F319" s="1082"/>
      <c r="G319" s="1082"/>
      <c r="H319" s="1082"/>
      <c r="I319" s="1082"/>
      <c r="J319" s="1082"/>
      <c r="K319" s="1082"/>
      <c r="L319" s="1082"/>
      <c r="M319" s="1082"/>
      <c r="N319" s="1082"/>
      <c r="O319" s="1082"/>
      <c r="P319" s="1082"/>
      <c r="Q319" s="1082"/>
      <c r="R319" s="1082"/>
      <c r="S319" s="1082"/>
      <c r="T319" s="1082"/>
      <c r="U319" s="1082"/>
      <c r="V319" s="1082"/>
      <c r="W319" s="1082"/>
      <c r="X319" s="1082"/>
      <c r="Y319" s="1082"/>
      <c r="Z319" s="1082"/>
    </row>
    <row r="320" spans="1:26" ht="11.25" customHeight="1">
      <c r="A320" s="1082"/>
      <c r="B320" s="1082"/>
      <c r="C320" s="1082"/>
      <c r="D320" s="1082"/>
      <c r="E320" s="1082"/>
      <c r="F320" s="1082"/>
      <c r="G320" s="1082"/>
      <c r="H320" s="1082"/>
      <c r="I320" s="1082"/>
      <c r="J320" s="1082"/>
      <c r="K320" s="1082"/>
      <c r="L320" s="1082"/>
      <c r="M320" s="1082"/>
      <c r="N320" s="1082"/>
      <c r="O320" s="1082"/>
      <c r="P320" s="1082"/>
      <c r="Q320" s="1082"/>
      <c r="R320" s="1082"/>
      <c r="S320" s="1082"/>
      <c r="T320" s="1082"/>
      <c r="U320" s="1082"/>
      <c r="V320" s="1082"/>
      <c r="W320" s="1082"/>
      <c r="X320" s="1082"/>
      <c r="Y320" s="1082"/>
      <c r="Z320" s="1082"/>
    </row>
    <row r="321" spans="1:26" ht="11.25" customHeight="1">
      <c r="A321" s="1082"/>
      <c r="B321" s="1082"/>
      <c r="C321" s="1082"/>
      <c r="D321" s="1082"/>
      <c r="E321" s="1082"/>
      <c r="F321" s="1082"/>
      <c r="G321" s="1082"/>
      <c r="H321" s="1082"/>
      <c r="I321" s="1082"/>
      <c r="J321" s="1082"/>
      <c r="K321" s="1082"/>
      <c r="L321" s="1082"/>
      <c r="M321" s="1082"/>
      <c r="N321" s="1082"/>
      <c r="O321" s="1082"/>
      <c r="P321" s="1082"/>
      <c r="Q321" s="1082"/>
      <c r="R321" s="1082"/>
      <c r="S321" s="1082"/>
      <c r="T321" s="1082"/>
      <c r="U321" s="1082"/>
      <c r="V321" s="1082"/>
      <c r="W321" s="1082"/>
      <c r="X321" s="1082"/>
      <c r="Y321" s="1082"/>
      <c r="Z321" s="1082"/>
    </row>
    <row r="322" spans="1:26" ht="11.25" customHeight="1">
      <c r="A322" s="1082"/>
      <c r="B322" s="1082"/>
      <c r="C322" s="1082"/>
      <c r="D322" s="1082"/>
      <c r="E322" s="1082"/>
      <c r="F322" s="1082"/>
      <c r="G322" s="1082"/>
      <c r="H322" s="1082"/>
      <c r="I322" s="1082"/>
      <c r="J322" s="1082"/>
      <c r="K322" s="1082"/>
      <c r="L322" s="1082"/>
      <c r="M322" s="1082"/>
      <c r="N322" s="1082"/>
      <c r="O322" s="1082"/>
      <c r="P322" s="1082"/>
      <c r="Q322" s="1082"/>
      <c r="R322" s="1082"/>
      <c r="S322" s="1082"/>
      <c r="T322" s="1082"/>
      <c r="U322" s="1082"/>
      <c r="V322" s="1082"/>
      <c r="W322" s="1082"/>
      <c r="X322" s="1082"/>
      <c r="Y322" s="1082"/>
      <c r="Z322" s="1082"/>
    </row>
    <row r="323" spans="1:26" ht="11.25" customHeight="1">
      <c r="A323" s="1082"/>
      <c r="B323" s="1082"/>
      <c r="C323" s="1082"/>
      <c r="D323" s="1082"/>
      <c r="E323" s="1082"/>
      <c r="F323" s="1082"/>
      <c r="G323" s="1082"/>
      <c r="H323" s="1082"/>
      <c r="I323" s="1082"/>
      <c r="J323" s="1082"/>
      <c r="K323" s="1082"/>
      <c r="L323" s="1082"/>
      <c r="M323" s="1082"/>
      <c r="N323" s="1082"/>
      <c r="O323" s="1082"/>
      <c r="P323" s="1082"/>
      <c r="Q323" s="1082"/>
      <c r="R323" s="1082"/>
      <c r="S323" s="1082"/>
      <c r="T323" s="1082"/>
      <c r="U323" s="1082"/>
      <c r="V323" s="1082"/>
      <c r="W323" s="1082"/>
      <c r="X323" s="1082"/>
      <c r="Y323" s="1082"/>
      <c r="Z323" s="1082"/>
    </row>
    <row r="324" spans="1:26" ht="11.25" customHeight="1">
      <c r="A324" s="1082"/>
      <c r="B324" s="1082"/>
      <c r="C324" s="1082"/>
      <c r="D324" s="1082"/>
      <c r="E324" s="1082"/>
      <c r="F324" s="1082"/>
      <c r="G324" s="1082"/>
      <c r="H324" s="1082"/>
      <c r="I324" s="1082"/>
      <c r="J324" s="1082"/>
      <c r="K324" s="1082"/>
      <c r="L324" s="1082"/>
      <c r="M324" s="1082"/>
      <c r="N324" s="1082"/>
      <c r="O324" s="1082"/>
      <c r="P324" s="1082"/>
      <c r="Q324" s="1082"/>
      <c r="R324" s="1082"/>
      <c r="S324" s="1082"/>
      <c r="T324" s="1082"/>
      <c r="U324" s="1082"/>
      <c r="V324" s="1082"/>
      <c r="W324" s="1082"/>
      <c r="X324" s="1082"/>
      <c r="Y324" s="1082"/>
      <c r="Z324" s="1082"/>
    </row>
    <row r="325" spans="1:26" ht="11.25" customHeight="1">
      <c r="A325" s="1082"/>
      <c r="B325" s="1082"/>
      <c r="C325" s="1082"/>
      <c r="D325" s="1082"/>
      <c r="E325" s="1082"/>
      <c r="F325" s="1082"/>
      <c r="G325" s="1082"/>
      <c r="H325" s="1082"/>
      <c r="I325" s="1082"/>
      <c r="J325" s="1082"/>
      <c r="K325" s="1082"/>
      <c r="L325" s="1082"/>
      <c r="M325" s="1082"/>
      <c r="N325" s="1082"/>
      <c r="O325" s="1082"/>
      <c r="P325" s="1082"/>
      <c r="Q325" s="1082"/>
      <c r="R325" s="1082"/>
      <c r="S325" s="1082"/>
      <c r="T325" s="1082"/>
      <c r="U325" s="1082"/>
      <c r="V325" s="1082"/>
      <c r="W325" s="1082"/>
      <c r="X325" s="1082"/>
      <c r="Y325" s="1082"/>
      <c r="Z325" s="1082"/>
    </row>
    <row r="326" spans="1:26" ht="11.25" customHeight="1">
      <c r="A326" s="1082"/>
      <c r="B326" s="1082"/>
      <c r="C326" s="1082"/>
      <c r="D326" s="1082"/>
      <c r="E326" s="1082"/>
      <c r="F326" s="1082"/>
      <c r="G326" s="1082"/>
      <c r="H326" s="1082"/>
      <c r="I326" s="1082"/>
      <c r="J326" s="1082"/>
      <c r="K326" s="1082"/>
      <c r="L326" s="1082"/>
      <c r="M326" s="1082"/>
      <c r="N326" s="1082"/>
      <c r="O326" s="1082"/>
      <c r="P326" s="1082"/>
      <c r="Q326" s="1082"/>
      <c r="R326" s="1082"/>
      <c r="S326" s="1082"/>
      <c r="T326" s="1082"/>
      <c r="U326" s="1082"/>
      <c r="V326" s="1082"/>
      <c r="W326" s="1082"/>
      <c r="X326" s="1082"/>
      <c r="Y326" s="1082"/>
      <c r="Z326" s="1082"/>
    </row>
    <row r="327" spans="1:26" ht="11.25" customHeight="1">
      <c r="A327" s="1082"/>
      <c r="B327" s="1082"/>
      <c r="C327" s="1082"/>
      <c r="D327" s="1082"/>
      <c r="E327" s="1082"/>
      <c r="F327" s="1082"/>
      <c r="G327" s="1082"/>
      <c r="H327" s="1082"/>
      <c r="I327" s="1082"/>
      <c r="J327" s="1082"/>
      <c r="K327" s="1082"/>
      <c r="L327" s="1082"/>
      <c r="M327" s="1082"/>
      <c r="N327" s="1082"/>
      <c r="O327" s="1082"/>
      <c r="P327" s="1082"/>
      <c r="Q327" s="1082"/>
      <c r="R327" s="1082"/>
      <c r="S327" s="1082"/>
      <c r="T327" s="1082"/>
      <c r="U327" s="1082"/>
      <c r="V327" s="1082"/>
      <c r="W327" s="1082"/>
      <c r="X327" s="1082"/>
      <c r="Y327" s="1082"/>
      <c r="Z327" s="1082"/>
    </row>
    <row r="328" spans="1:26" ht="11.25" customHeight="1">
      <c r="A328" s="1082"/>
      <c r="B328" s="1082"/>
      <c r="C328" s="1082"/>
      <c r="D328" s="1082"/>
      <c r="E328" s="1082"/>
      <c r="F328" s="1082"/>
      <c r="G328" s="1082"/>
      <c r="H328" s="1082"/>
      <c r="I328" s="1082"/>
      <c r="J328" s="1082"/>
      <c r="K328" s="1082"/>
      <c r="L328" s="1082"/>
      <c r="M328" s="1082"/>
      <c r="N328" s="1082"/>
      <c r="O328" s="1082"/>
      <c r="P328" s="1082"/>
      <c r="Q328" s="1082"/>
      <c r="R328" s="1082"/>
      <c r="S328" s="1082"/>
      <c r="T328" s="1082"/>
      <c r="U328" s="1082"/>
      <c r="V328" s="1082"/>
      <c r="W328" s="1082"/>
      <c r="X328" s="1082"/>
      <c r="Y328" s="1082"/>
      <c r="Z328" s="1082"/>
    </row>
    <row r="329" spans="1:26" ht="11.25" customHeight="1">
      <c r="A329" s="1082"/>
      <c r="B329" s="1082"/>
      <c r="C329" s="1082"/>
      <c r="D329" s="1082"/>
      <c r="E329" s="1082"/>
      <c r="F329" s="1082"/>
      <c r="G329" s="1082"/>
      <c r="H329" s="1082"/>
      <c r="I329" s="1082"/>
      <c r="J329" s="1082"/>
      <c r="K329" s="1082"/>
      <c r="L329" s="1082"/>
      <c r="M329" s="1082"/>
      <c r="N329" s="1082"/>
      <c r="O329" s="1082"/>
      <c r="P329" s="1082"/>
      <c r="Q329" s="1082"/>
      <c r="R329" s="1082"/>
      <c r="S329" s="1082"/>
      <c r="T329" s="1082"/>
      <c r="U329" s="1082"/>
      <c r="V329" s="1082"/>
      <c r="W329" s="1082"/>
      <c r="X329" s="1082"/>
      <c r="Y329" s="1082"/>
      <c r="Z329" s="1082"/>
    </row>
    <row r="330" spans="1:26" ht="11.25" customHeight="1">
      <c r="A330" s="1082"/>
      <c r="B330" s="1082"/>
      <c r="C330" s="1082"/>
      <c r="D330" s="1082"/>
      <c r="E330" s="1082"/>
      <c r="F330" s="1082"/>
      <c r="G330" s="1082"/>
      <c r="H330" s="1082"/>
      <c r="I330" s="1082"/>
      <c r="J330" s="1082"/>
      <c r="K330" s="1082"/>
      <c r="L330" s="1082"/>
      <c r="M330" s="1082"/>
      <c r="N330" s="1082"/>
      <c r="O330" s="1082"/>
      <c r="P330" s="1082"/>
      <c r="Q330" s="1082"/>
      <c r="R330" s="1082"/>
      <c r="S330" s="1082"/>
      <c r="T330" s="1082"/>
      <c r="U330" s="1082"/>
      <c r="V330" s="1082"/>
      <c r="W330" s="1082"/>
      <c r="X330" s="1082"/>
      <c r="Y330" s="1082"/>
      <c r="Z330" s="1082"/>
    </row>
    <row r="331" spans="1:26" ht="11.25" customHeight="1">
      <c r="A331" s="1082"/>
      <c r="B331" s="1082"/>
      <c r="C331" s="1082"/>
      <c r="D331" s="1082"/>
      <c r="E331" s="1082"/>
      <c r="F331" s="1082"/>
      <c r="G331" s="1082"/>
      <c r="H331" s="1082"/>
      <c r="I331" s="1082"/>
      <c r="J331" s="1082"/>
      <c r="K331" s="1082"/>
      <c r="L331" s="1082"/>
      <c r="M331" s="1082"/>
      <c r="N331" s="1082"/>
      <c r="O331" s="1082"/>
      <c r="P331" s="1082"/>
      <c r="Q331" s="1082"/>
      <c r="R331" s="1082"/>
      <c r="S331" s="1082"/>
      <c r="T331" s="1082"/>
      <c r="U331" s="1082"/>
      <c r="V331" s="1082"/>
      <c r="W331" s="1082"/>
      <c r="X331" s="1082"/>
      <c r="Y331" s="1082"/>
      <c r="Z331" s="1082"/>
    </row>
    <row r="332" spans="1:26" ht="11.25" customHeight="1">
      <c r="A332" s="1082"/>
      <c r="B332" s="1082"/>
      <c r="C332" s="1082"/>
      <c r="D332" s="1082"/>
      <c r="E332" s="1082"/>
      <c r="F332" s="1082"/>
      <c r="G332" s="1082"/>
      <c r="H332" s="1082"/>
      <c r="I332" s="1082"/>
      <c r="J332" s="1082"/>
      <c r="K332" s="1082"/>
      <c r="L332" s="1082"/>
      <c r="M332" s="1082"/>
      <c r="N332" s="1082"/>
      <c r="O332" s="1082"/>
      <c r="P332" s="1082"/>
      <c r="Q332" s="1082"/>
      <c r="R332" s="1082"/>
      <c r="S332" s="1082"/>
      <c r="T332" s="1082"/>
      <c r="U332" s="1082"/>
      <c r="V332" s="1082"/>
      <c r="W332" s="1082"/>
      <c r="X332" s="1082"/>
      <c r="Y332" s="1082"/>
      <c r="Z332" s="1082"/>
    </row>
    <row r="333" spans="1:26" ht="11.25" customHeight="1">
      <c r="A333" s="1082"/>
      <c r="B333" s="1082"/>
      <c r="C333" s="1082"/>
      <c r="D333" s="1082"/>
      <c r="E333" s="1082"/>
      <c r="F333" s="1082"/>
      <c r="G333" s="1082"/>
      <c r="H333" s="1082"/>
      <c r="I333" s="1082"/>
      <c r="J333" s="1082"/>
      <c r="K333" s="1082"/>
      <c r="L333" s="1082"/>
      <c r="M333" s="1082"/>
      <c r="N333" s="1082"/>
      <c r="O333" s="1082"/>
      <c r="P333" s="1082"/>
      <c r="Q333" s="1082"/>
      <c r="R333" s="1082"/>
      <c r="S333" s="1082"/>
      <c r="T333" s="1082"/>
      <c r="U333" s="1082"/>
      <c r="V333" s="1082"/>
      <c r="W333" s="1082"/>
      <c r="X333" s="1082"/>
      <c r="Y333" s="1082"/>
      <c r="Z333" s="1082"/>
    </row>
    <row r="334" spans="1:26" ht="11.25" customHeight="1">
      <c r="A334" s="1082"/>
      <c r="B334" s="1082"/>
      <c r="C334" s="1082"/>
      <c r="D334" s="1082"/>
      <c r="E334" s="1082"/>
      <c r="F334" s="1082"/>
      <c r="G334" s="1082"/>
      <c r="H334" s="1082"/>
      <c r="I334" s="1082"/>
      <c r="J334" s="1082"/>
      <c r="K334" s="1082"/>
      <c r="L334" s="1082"/>
      <c r="M334" s="1082"/>
      <c r="N334" s="1082"/>
      <c r="O334" s="1082"/>
      <c r="P334" s="1082"/>
      <c r="Q334" s="1082"/>
      <c r="R334" s="1082"/>
      <c r="S334" s="1082"/>
      <c r="T334" s="1082"/>
      <c r="U334" s="1082"/>
      <c r="V334" s="1082"/>
      <c r="W334" s="1082"/>
      <c r="X334" s="1082"/>
      <c r="Y334" s="1082"/>
      <c r="Z334" s="1082"/>
    </row>
    <row r="335" spans="1:26" ht="11.25" customHeight="1">
      <c r="A335" s="1082"/>
      <c r="B335" s="1082"/>
      <c r="C335" s="1082"/>
      <c r="D335" s="1082"/>
      <c r="E335" s="1082"/>
      <c r="F335" s="1082"/>
      <c r="G335" s="1082"/>
      <c r="H335" s="1082"/>
      <c r="I335" s="1082"/>
      <c r="J335" s="1082"/>
      <c r="K335" s="1082"/>
      <c r="L335" s="1082"/>
      <c r="M335" s="1082"/>
      <c r="N335" s="1082"/>
      <c r="O335" s="1082"/>
      <c r="P335" s="1082"/>
      <c r="Q335" s="1082"/>
      <c r="R335" s="1082"/>
      <c r="S335" s="1082"/>
      <c r="T335" s="1082"/>
      <c r="U335" s="1082"/>
      <c r="V335" s="1082"/>
      <c r="W335" s="1082"/>
      <c r="X335" s="1082"/>
      <c r="Y335" s="1082"/>
      <c r="Z335" s="1082"/>
    </row>
    <row r="336" spans="1:26" ht="11.25" customHeight="1">
      <c r="A336" s="1082"/>
      <c r="B336" s="1082"/>
      <c r="C336" s="1082"/>
      <c r="D336" s="1082"/>
      <c r="E336" s="1082"/>
      <c r="F336" s="1082"/>
      <c r="G336" s="1082"/>
      <c r="H336" s="1082"/>
      <c r="I336" s="1082"/>
      <c r="J336" s="1082"/>
      <c r="K336" s="1082"/>
      <c r="L336" s="1082"/>
      <c r="M336" s="1082"/>
      <c r="N336" s="1082"/>
      <c r="O336" s="1082"/>
      <c r="P336" s="1082"/>
      <c r="Q336" s="1082"/>
      <c r="R336" s="1082"/>
      <c r="S336" s="1082"/>
      <c r="T336" s="1082"/>
      <c r="U336" s="1082"/>
      <c r="V336" s="1082"/>
      <c r="W336" s="1082"/>
      <c r="X336" s="1082"/>
      <c r="Y336" s="1082"/>
      <c r="Z336" s="1082"/>
    </row>
    <row r="337" spans="1:26" ht="11.25" customHeight="1">
      <c r="A337" s="1082"/>
      <c r="B337" s="1082"/>
      <c r="C337" s="1082"/>
      <c r="D337" s="1082"/>
      <c r="E337" s="1082"/>
      <c r="F337" s="1082"/>
      <c r="G337" s="1082"/>
      <c r="H337" s="1082"/>
      <c r="I337" s="1082"/>
      <c r="J337" s="1082"/>
      <c r="K337" s="1082"/>
      <c r="L337" s="1082"/>
      <c r="M337" s="1082"/>
      <c r="N337" s="1082"/>
      <c r="O337" s="1082"/>
      <c r="P337" s="1082"/>
      <c r="Q337" s="1082"/>
      <c r="R337" s="1082"/>
      <c r="S337" s="1082"/>
      <c r="T337" s="1082"/>
      <c r="U337" s="1082"/>
      <c r="V337" s="1082"/>
      <c r="W337" s="1082"/>
      <c r="X337" s="1082"/>
      <c r="Y337" s="1082"/>
      <c r="Z337" s="1082"/>
    </row>
    <row r="338" spans="1:26" ht="11.25" customHeight="1">
      <c r="A338" s="1082"/>
      <c r="B338" s="1082"/>
      <c r="C338" s="1082"/>
      <c r="D338" s="1082"/>
      <c r="E338" s="1082"/>
      <c r="F338" s="1082"/>
      <c r="G338" s="1082"/>
      <c r="H338" s="1082"/>
      <c r="I338" s="1082"/>
      <c r="J338" s="1082"/>
      <c r="K338" s="1082"/>
      <c r="L338" s="1082"/>
      <c r="M338" s="1082"/>
      <c r="N338" s="1082"/>
      <c r="O338" s="1082"/>
      <c r="P338" s="1082"/>
      <c r="Q338" s="1082"/>
      <c r="R338" s="1082"/>
      <c r="S338" s="1082"/>
      <c r="T338" s="1082"/>
      <c r="U338" s="1082"/>
      <c r="V338" s="1082"/>
      <c r="W338" s="1082"/>
      <c r="X338" s="1082"/>
      <c r="Y338" s="1082"/>
      <c r="Z338" s="1082"/>
    </row>
    <row r="339" spans="1:26" ht="11.25" customHeight="1">
      <c r="A339" s="1082"/>
      <c r="B339" s="1082"/>
      <c r="C339" s="1082"/>
      <c r="D339" s="1082"/>
      <c r="E339" s="1082"/>
      <c r="F339" s="1082"/>
      <c r="G339" s="1082"/>
      <c r="H339" s="1082"/>
      <c r="I339" s="1082"/>
      <c r="J339" s="1082"/>
      <c r="K339" s="1082"/>
      <c r="L339" s="1082"/>
      <c r="M339" s="1082"/>
      <c r="N339" s="1082"/>
      <c r="O339" s="1082"/>
      <c r="P339" s="1082"/>
      <c r="Q339" s="1082"/>
      <c r="R339" s="1082"/>
      <c r="S339" s="1082"/>
      <c r="T339" s="1082"/>
      <c r="U339" s="1082"/>
      <c r="V339" s="1082"/>
      <c r="W339" s="1082"/>
      <c r="X339" s="1082"/>
      <c r="Y339" s="1082"/>
      <c r="Z339" s="1082"/>
    </row>
    <row r="340" spans="1:26" ht="11.25" customHeight="1">
      <c r="A340" s="1082"/>
      <c r="B340" s="1082"/>
      <c r="C340" s="1082"/>
      <c r="D340" s="1082"/>
      <c r="E340" s="1082"/>
      <c r="F340" s="1082"/>
      <c r="G340" s="1082"/>
      <c r="H340" s="1082"/>
      <c r="I340" s="1082"/>
      <c r="J340" s="1082"/>
      <c r="K340" s="1082"/>
      <c r="L340" s="1082"/>
      <c r="M340" s="1082"/>
      <c r="N340" s="1082"/>
      <c r="O340" s="1082"/>
      <c r="P340" s="1082"/>
      <c r="Q340" s="1082"/>
      <c r="R340" s="1082"/>
      <c r="S340" s="1082"/>
      <c r="T340" s="1082"/>
      <c r="U340" s="1082"/>
      <c r="V340" s="1082"/>
      <c r="W340" s="1082"/>
      <c r="X340" s="1082"/>
      <c r="Y340" s="1082"/>
      <c r="Z340" s="1082"/>
    </row>
    <row r="341" spans="1:26" ht="11.25" customHeight="1">
      <c r="A341" s="1082"/>
      <c r="B341" s="1082"/>
      <c r="C341" s="1082"/>
      <c r="D341" s="1082"/>
      <c r="E341" s="1082"/>
      <c r="F341" s="1082"/>
      <c r="G341" s="1082"/>
      <c r="H341" s="1082"/>
      <c r="I341" s="1082"/>
      <c r="J341" s="1082"/>
      <c r="K341" s="1082"/>
      <c r="L341" s="1082"/>
      <c r="M341" s="1082"/>
      <c r="N341" s="1082"/>
      <c r="O341" s="1082"/>
      <c r="P341" s="1082"/>
      <c r="Q341" s="1082"/>
      <c r="R341" s="1082"/>
      <c r="S341" s="1082"/>
      <c r="T341" s="1082"/>
      <c r="U341" s="1082"/>
      <c r="V341" s="1082"/>
      <c r="W341" s="1082"/>
      <c r="X341" s="1082"/>
      <c r="Y341" s="1082"/>
      <c r="Z341" s="1082"/>
    </row>
    <row r="342" spans="1:26" ht="11.25" customHeight="1">
      <c r="A342" s="1082"/>
      <c r="B342" s="1082"/>
      <c r="C342" s="1082"/>
      <c r="D342" s="1082"/>
      <c r="E342" s="1082"/>
      <c r="F342" s="1082"/>
      <c r="G342" s="1082"/>
      <c r="H342" s="1082"/>
      <c r="I342" s="1082"/>
      <c r="J342" s="1082"/>
      <c r="K342" s="1082"/>
      <c r="L342" s="1082"/>
      <c r="M342" s="1082"/>
      <c r="N342" s="1082"/>
      <c r="O342" s="1082"/>
      <c r="P342" s="1082"/>
      <c r="Q342" s="1082"/>
      <c r="R342" s="1082"/>
      <c r="S342" s="1082"/>
      <c r="T342" s="1082"/>
      <c r="U342" s="1082"/>
      <c r="V342" s="1082"/>
      <c r="W342" s="1082"/>
      <c r="X342" s="1082"/>
      <c r="Y342" s="1082"/>
      <c r="Z342" s="1082"/>
    </row>
    <row r="343" spans="1:26" ht="11.25" customHeight="1">
      <c r="A343" s="1082"/>
      <c r="B343" s="1082"/>
      <c r="C343" s="1082"/>
      <c r="D343" s="1082"/>
      <c r="E343" s="1082"/>
      <c r="F343" s="1082"/>
      <c r="G343" s="1082"/>
      <c r="H343" s="1082"/>
      <c r="I343" s="1082"/>
      <c r="J343" s="1082"/>
      <c r="K343" s="1082"/>
      <c r="L343" s="1082"/>
      <c r="M343" s="1082"/>
      <c r="N343" s="1082"/>
      <c r="O343" s="1082"/>
      <c r="P343" s="1082"/>
      <c r="Q343" s="1082"/>
      <c r="R343" s="1082"/>
      <c r="S343" s="1082"/>
      <c r="T343" s="1082"/>
      <c r="U343" s="1082"/>
      <c r="V343" s="1082"/>
      <c r="W343" s="1082"/>
      <c r="X343" s="1082"/>
      <c r="Y343" s="1082"/>
      <c r="Z343" s="1082"/>
    </row>
    <row r="344" spans="1:26" ht="11.25" customHeight="1">
      <c r="A344" s="1082"/>
      <c r="B344" s="1082"/>
      <c r="C344" s="1082"/>
      <c r="D344" s="1082"/>
      <c r="E344" s="1082"/>
      <c r="F344" s="1082"/>
      <c r="G344" s="1082"/>
      <c r="H344" s="1082"/>
      <c r="I344" s="1082"/>
      <c r="J344" s="1082"/>
      <c r="K344" s="1082"/>
      <c r="L344" s="1082"/>
      <c r="M344" s="1082"/>
      <c r="N344" s="1082"/>
      <c r="O344" s="1082"/>
      <c r="P344" s="1082"/>
      <c r="Q344" s="1082"/>
      <c r="R344" s="1082"/>
      <c r="S344" s="1082"/>
      <c r="T344" s="1082"/>
      <c r="U344" s="1082"/>
      <c r="V344" s="1082"/>
      <c r="W344" s="1082"/>
      <c r="X344" s="1082"/>
      <c r="Y344" s="1082"/>
      <c r="Z344" s="1082"/>
    </row>
    <row r="345" spans="1:26" ht="11.25" customHeight="1">
      <c r="A345" s="1082"/>
      <c r="B345" s="1082"/>
      <c r="C345" s="1082"/>
      <c r="D345" s="1082"/>
      <c r="E345" s="1082"/>
      <c r="F345" s="1082"/>
      <c r="G345" s="1082"/>
      <c r="H345" s="1082"/>
      <c r="I345" s="1082"/>
      <c r="J345" s="1082"/>
      <c r="K345" s="1082"/>
      <c r="L345" s="1082"/>
      <c r="M345" s="1082"/>
      <c r="N345" s="1082"/>
      <c r="O345" s="1082"/>
      <c r="P345" s="1082"/>
      <c r="Q345" s="1082"/>
      <c r="R345" s="1082"/>
      <c r="S345" s="1082"/>
      <c r="T345" s="1082"/>
      <c r="U345" s="1082"/>
      <c r="V345" s="1082"/>
      <c r="W345" s="1082"/>
      <c r="X345" s="1082"/>
      <c r="Y345" s="1082"/>
      <c r="Z345" s="1082"/>
    </row>
    <row r="346" spans="1:26" ht="11.25" customHeight="1">
      <c r="A346" s="1082"/>
      <c r="B346" s="1082"/>
      <c r="C346" s="1082"/>
      <c r="D346" s="1082"/>
      <c r="E346" s="1082"/>
      <c r="F346" s="1082"/>
      <c r="G346" s="1082"/>
      <c r="H346" s="1082"/>
      <c r="I346" s="1082"/>
      <c r="J346" s="1082"/>
      <c r="K346" s="1082"/>
      <c r="L346" s="1082"/>
      <c r="M346" s="1082"/>
      <c r="N346" s="1082"/>
      <c r="O346" s="1082"/>
      <c r="P346" s="1082"/>
      <c r="Q346" s="1082"/>
      <c r="R346" s="1082"/>
      <c r="S346" s="1082"/>
      <c r="T346" s="1082"/>
      <c r="U346" s="1082"/>
      <c r="V346" s="1082"/>
      <c r="W346" s="1082"/>
      <c r="X346" s="1082"/>
      <c r="Y346" s="1082"/>
      <c r="Z346" s="1082"/>
    </row>
    <row r="347" spans="1:26" ht="11.25" customHeight="1">
      <c r="A347" s="1082"/>
      <c r="B347" s="1082"/>
      <c r="C347" s="1082"/>
      <c r="D347" s="1082"/>
      <c r="E347" s="1082"/>
      <c r="F347" s="1082"/>
      <c r="G347" s="1082"/>
      <c r="H347" s="1082"/>
      <c r="I347" s="1082"/>
      <c r="J347" s="1082"/>
      <c r="K347" s="1082"/>
      <c r="L347" s="1082"/>
      <c r="M347" s="1082"/>
      <c r="N347" s="1082"/>
      <c r="O347" s="1082"/>
      <c r="P347" s="1082"/>
      <c r="Q347" s="1082"/>
      <c r="R347" s="1082"/>
      <c r="S347" s="1082"/>
      <c r="T347" s="1082"/>
      <c r="U347" s="1082"/>
      <c r="V347" s="1082"/>
      <c r="W347" s="1082"/>
      <c r="X347" s="1082"/>
      <c r="Y347" s="1082"/>
      <c r="Z347" s="1082"/>
    </row>
    <row r="348" spans="1:26" ht="11.25" customHeight="1">
      <c r="A348" s="1082"/>
      <c r="B348" s="1082"/>
      <c r="C348" s="1082"/>
      <c r="D348" s="1082"/>
      <c r="E348" s="1082"/>
      <c r="F348" s="1082"/>
      <c r="G348" s="1082"/>
      <c r="H348" s="1082"/>
      <c r="I348" s="1082"/>
      <c r="J348" s="1082"/>
      <c r="K348" s="1082"/>
      <c r="L348" s="1082"/>
      <c r="M348" s="1082"/>
      <c r="N348" s="1082"/>
      <c r="O348" s="1082"/>
      <c r="P348" s="1082"/>
      <c r="Q348" s="1082"/>
      <c r="R348" s="1082"/>
      <c r="S348" s="1082"/>
      <c r="T348" s="1082"/>
      <c r="U348" s="1082"/>
      <c r="V348" s="1082"/>
      <c r="W348" s="1082"/>
      <c r="X348" s="1082"/>
      <c r="Y348" s="1082"/>
      <c r="Z348" s="1082"/>
    </row>
    <row r="349" spans="1:26" ht="11.25" customHeight="1">
      <c r="A349" s="1082"/>
      <c r="B349" s="1082"/>
      <c r="C349" s="1082"/>
      <c r="D349" s="1082"/>
      <c r="E349" s="1082"/>
      <c r="F349" s="1082"/>
      <c r="G349" s="1082"/>
      <c r="H349" s="1082"/>
      <c r="I349" s="1082"/>
      <c r="J349" s="1082"/>
      <c r="K349" s="1082"/>
      <c r="L349" s="1082"/>
      <c r="M349" s="1082"/>
      <c r="N349" s="1082"/>
      <c r="O349" s="1082"/>
      <c r="P349" s="1082"/>
      <c r="Q349" s="1082"/>
      <c r="R349" s="1082"/>
      <c r="S349" s="1082"/>
      <c r="T349" s="1082"/>
      <c r="U349" s="1082"/>
      <c r="V349" s="1082"/>
      <c r="W349" s="1082"/>
      <c r="X349" s="1082"/>
      <c r="Y349" s="1082"/>
      <c r="Z349" s="1082"/>
    </row>
    <row r="350" spans="1:26" ht="11.25" customHeight="1">
      <c r="A350" s="1082"/>
      <c r="B350" s="1082"/>
      <c r="C350" s="1082"/>
      <c r="D350" s="1082"/>
      <c r="E350" s="1082"/>
      <c r="F350" s="1082"/>
      <c r="G350" s="1082"/>
      <c r="H350" s="1082"/>
      <c r="I350" s="1082"/>
      <c r="J350" s="1082"/>
      <c r="K350" s="1082"/>
      <c r="L350" s="1082"/>
      <c r="M350" s="1082"/>
      <c r="N350" s="1082"/>
      <c r="O350" s="1082"/>
      <c r="P350" s="1082"/>
      <c r="Q350" s="1082"/>
      <c r="R350" s="1082"/>
      <c r="S350" s="1082"/>
      <c r="T350" s="1082"/>
      <c r="U350" s="1082"/>
      <c r="V350" s="1082"/>
      <c r="W350" s="1082"/>
      <c r="X350" s="1082"/>
      <c r="Y350" s="1082"/>
      <c r="Z350" s="1082"/>
    </row>
    <row r="351" spans="1:26" ht="11.25" customHeight="1">
      <c r="A351" s="1082"/>
      <c r="B351" s="1082"/>
      <c r="C351" s="1082"/>
      <c r="D351" s="1082"/>
      <c r="E351" s="1082"/>
      <c r="F351" s="1082"/>
      <c r="G351" s="1082"/>
      <c r="H351" s="1082"/>
      <c r="I351" s="1082"/>
      <c r="J351" s="1082"/>
      <c r="K351" s="1082"/>
      <c r="L351" s="1082"/>
      <c r="M351" s="1082"/>
      <c r="N351" s="1082"/>
      <c r="O351" s="1082"/>
      <c r="P351" s="1082"/>
      <c r="Q351" s="1082"/>
      <c r="R351" s="1082"/>
      <c r="S351" s="1082"/>
      <c r="T351" s="1082"/>
      <c r="U351" s="1082"/>
      <c r="V351" s="1082"/>
      <c r="W351" s="1082"/>
      <c r="X351" s="1082"/>
      <c r="Y351" s="1082"/>
      <c r="Z351" s="1082"/>
    </row>
    <row r="352" spans="1:26" ht="11.25" customHeight="1">
      <c r="A352" s="1082"/>
      <c r="B352" s="1082"/>
      <c r="C352" s="1082"/>
      <c r="D352" s="1082"/>
      <c r="E352" s="1082"/>
      <c r="F352" s="1082"/>
      <c r="G352" s="1082"/>
      <c r="H352" s="1082"/>
      <c r="I352" s="1082"/>
      <c r="J352" s="1082"/>
      <c r="K352" s="1082"/>
      <c r="L352" s="1082"/>
      <c r="M352" s="1082"/>
      <c r="N352" s="1082"/>
      <c r="O352" s="1082"/>
      <c r="P352" s="1082"/>
      <c r="Q352" s="1082"/>
      <c r="R352" s="1082"/>
      <c r="S352" s="1082"/>
      <c r="T352" s="1082"/>
      <c r="U352" s="1082"/>
      <c r="V352" s="1082"/>
      <c r="W352" s="1082"/>
      <c r="X352" s="1082"/>
      <c r="Y352" s="1082"/>
      <c r="Z352" s="1082"/>
    </row>
    <row r="353" spans="1:26" ht="11.25" customHeight="1">
      <c r="A353" s="1082"/>
      <c r="B353" s="1082"/>
      <c r="C353" s="1082"/>
      <c r="D353" s="1082"/>
      <c r="E353" s="1082"/>
      <c r="F353" s="1082"/>
      <c r="G353" s="1082"/>
      <c r="H353" s="1082"/>
      <c r="I353" s="1082"/>
      <c r="J353" s="1082"/>
      <c r="K353" s="1082"/>
      <c r="L353" s="1082"/>
      <c r="M353" s="1082"/>
      <c r="N353" s="1082"/>
      <c r="O353" s="1082"/>
      <c r="P353" s="1082"/>
      <c r="Q353" s="1082"/>
      <c r="R353" s="1082"/>
      <c r="S353" s="1082"/>
      <c r="T353" s="1082"/>
      <c r="U353" s="1082"/>
      <c r="V353" s="1082"/>
      <c r="W353" s="1082"/>
      <c r="X353" s="1082"/>
      <c r="Y353" s="1082"/>
      <c r="Z353" s="1082"/>
    </row>
    <row r="354" spans="1:26" ht="11.25" customHeight="1">
      <c r="A354" s="1082"/>
      <c r="B354" s="1082"/>
      <c r="C354" s="1082"/>
      <c r="D354" s="1082"/>
      <c r="E354" s="1082"/>
      <c r="F354" s="1082"/>
      <c r="G354" s="1082"/>
      <c r="H354" s="1082"/>
      <c r="I354" s="1082"/>
      <c r="J354" s="1082"/>
      <c r="K354" s="1082"/>
      <c r="L354" s="1082"/>
      <c r="M354" s="1082"/>
      <c r="N354" s="1082"/>
      <c r="O354" s="1082"/>
      <c r="P354" s="1082"/>
      <c r="Q354" s="1082"/>
      <c r="R354" s="1082"/>
      <c r="S354" s="1082"/>
      <c r="T354" s="1082"/>
      <c r="U354" s="1082"/>
      <c r="V354" s="1082"/>
      <c r="W354" s="1082"/>
      <c r="X354" s="1082"/>
      <c r="Y354" s="1082"/>
      <c r="Z354" s="1082"/>
    </row>
    <row r="355" spans="1:26" ht="11.25" customHeight="1">
      <c r="A355" s="1082"/>
      <c r="B355" s="1082"/>
      <c r="C355" s="1082"/>
      <c r="D355" s="1082"/>
      <c r="E355" s="1082"/>
      <c r="F355" s="1082"/>
      <c r="G355" s="1082"/>
      <c r="H355" s="1082"/>
      <c r="I355" s="1082"/>
      <c r="J355" s="1082"/>
      <c r="K355" s="1082"/>
      <c r="L355" s="1082"/>
      <c r="M355" s="1082"/>
      <c r="N355" s="1082"/>
      <c r="O355" s="1082"/>
      <c r="P355" s="1082"/>
      <c r="Q355" s="1082"/>
      <c r="R355" s="1082"/>
      <c r="S355" s="1082"/>
      <c r="T355" s="1082"/>
      <c r="U355" s="1082"/>
      <c r="V355" s="1082"/>
      <c r="W355" s="1082"/>
      <c r="X355" s="1082"/>
      <c r="Y355" s="1082"/>
      <c r="Z355" s="1082"/>
    </row>
    <row r="356" spans="1:26" ht="11.25" customHeight="1">
      <c r="A356" s="1082"/>
      <c r="B356" s="1082"/>
      <c r="C356" s="1082"/>
      <c r="D356" s="1082"/>
      <c r="E356" s="1082"/>
      <c r="F356" s="1082"/>
      <c r="G356" s="1082"/>
      <c r="H356" s="1082"/>
      <c r="I356" s="1082"/>
      <c r="J356" s="1082"/>
      <c r="K356" s="1082"/>
      <c r="L356" s="1082"/>
      <c r="M356" s="1082"/>
      <c r="N356" s="1082"/>
      <c r="O356" s="1082"/>
      <c r="P356" s="1082"/>
      <c r="Q356" s="1082"/>
      <c r="R356" s="1082"/>
      <c r="S356" s="1082"/>
      <c r="T356" s="1082"/>
      <c r="U356" s="1082"/>
      <c r="V356" s="1082"/>
      <c r="W356" s="1082"/>
      <c r="X356" s="1082"/>
      <c r="Y356" s="1082"/>
      <c r="Z356" s="1082"/>
    </row>
    <row r="357" spans="1:26" ht="11.25" customHeight="1">
      <c r="A357" s="1082"/>
      <c r="B357" s="1082"/>
      <c r="C357" s="1082"/>
      <c r="D357" s="1082"/>
      <c r="E357" s="1082"/>
      <c r="F357" s="1082"/>
      <c r="G357" s="1082"/>
      <c r="H357" s="1082"/>
      <c r="I357" s="1082"/>
      <c r="J357" s="1082"/>
      <c r="K357" s="1082"/>
      <c r="L357" s="1082"/>
      <c r="M357" s="1082"/>
      <c r="N357" s="1082"/>
      <c r="O357" s="1082"/>
      <c r="P357" s="1082"/>
      <c r="Q357" s="1082"/>
      <c r="R357" s="1082"/>
      <c r="S357" s="1082"/>
      <c r="T357" s="1082"/>
      <c r="U357" s="1082"/>
      <c r="V357" s="1082"/>
      <c r="W357" s="1082"/>
      <c r="X357" s="1082"/>
      <c r="Y357" s="1082"/>
      <c r="Z357" s="1082"/>
    </row>
    <row r="358" spans="1:26" ht="11.25" customHeight="1">
      <c r="A358" s="1082"/>
      <c r="B358" s="1082"/>
      <c r="C358" s="1082"/>
      <c r="D358" s="1082"/>
      <c r="E358" s="1082"/>
      <c r="F358" s="1082"/>
      <c r="G358" s="1082"/>
      <c r="H358" s="1082"/>
      <c r="I358" s="1082"/>
      <c r="J358" s="1082"/>
      <c r="K358" s="1082"/>
      <c r="L358" s="1082"/>
      <c r="M358" s="1082"/>
      <c r="N358" s="1082"/>
      <c r="O358" s="1082"/>
      <c r="P358" s="1082"/>
      <c r="Q358" s="1082"/>
      <c r="R358" s="1082"/>
      <c r="S358" s="1082"/>
      <c r="T358" s="1082"/>
      <c r="U358" s="1082"/>
      <c r="V358" s="1082"/>
      <c r="W358" s="1082"/>
      <c r="X358" s="1082"/>
      <c r="Y358" s="1082"/>
      <c r="Z358" s="1082"/>
    </row>
    <row r="359" spans="1:26" ht="11.25" customHeight="1">
      <c r="A359" s="1082"/>
      <c r="B359" s="1082"/>
      <c r="C359" s="1082"/>
      <c r="D359" s="1082"/>
      <c r="E359" s="1082"/>
      <c r="F359" s="1082"/>
      <c r="G359" s="1082"/>
      <c r="H359" s="1082"/>
      <c r="I359" s="1082"/>
      <c r="J359" s="1082"/>
      <c r="K359" s="1082"/>
      <c r="L359" s="1082"/>
      <c r="M359" s="1082"/>
      <c r="N359" s="1082"/>
      <c r="O359" s="1082"/>
      <c r="P359" s="1082"/>
      <c r="Q359" s="1082"/>
      <c r="R359" s="1082"/>
      <c r="S359" s="1082"/>
      <c r="T359" s="1082"/>
      <c r="U359" s="1082"/>
      <c r="V359" s="1082"/>
      <c r="W359" s="1082"/>
      <c r="X359" s="1082"/>
      <c r="Y359" s="1082"/>
      <c r="Z359" s="1082"/>
    </row>
    <row r="360" spans="1:26" ht="11.25" customHeight="1">
      <c r="A360" s="1082"/>
      <c r="B360" s="1082"/>
      <c r="C360" s="1082"/>
      <c r="D360" s="1082"/>
      <c r="E360" s="1082"/>
      <c r="F360" s="1082"/>
      <c r="G360" s="1082"/>
      <c r="H360" s="1082"/>
      <c r="I360" s="1082"/>
      <c r="J360" s="1082"/>
      <c r="K360" s="1082"/>
      <c r="L360" s="1082"/>
      <c r="M360" s="1082"/>
      <c r="N360" s="1082"/>
      <c r="O360" s="1082"/>
      <c r="P360" s="1082"/>
      <c r="Q360" s="1082"/>
      <c r="R360" s="1082"/>
      <c r="S360" s="1082"/>
      <c r="T360" s="1082"/>
      <c r="U360" s="1082"/>
      <c r="V360" s="1082"/>
      <c r="W360" s="1082"/>
      <c r="X360" s="1082"/>
      <c r="Y360" s="1082"/>
      <c r="Z360" s="1082"/>
    </row>
    <row r="361" spans="1:26" ht="11.25" customHeight="1">
      <c r="A361" s="1082"/>
      <c r="B361" s="1082"/>
      <c r="C361" s="1082"/>
      <c r="D361" s="1082"/>
      <c r="E361" s="1082"/>
      <c r="F361" s="1082"/>
      <c r="G361" s="1082"/>
      <c r="H361" s="1082"/>
      <c r="I361" s="1082"/>
      <c r="J361" s="1082"/>
      <c r="K361" s="1082"/>
      <c r="L361" s="1082"/>
      <c r="M361" s="1082"/>
      <c r="N361" s="1082"/>
      <c r="O361" s="1082"/>
      <c r="P361" s="1082"/>
      <c r="Q361" s="1082"/>
      <c r="R361" s="1082"/>
      <c r="S361" s="1082"/>
      <c r="T361" s="1082"/>
      <c r="U361" s="1082"/>
      <c r="V361" s="1082"/>
      <c r="W361" s="1082"/>
      <c r="X361" s="1082"/>
      <c r="Y361" s="1082"/>
      <c r="Z361" s="1082"/>
    </row>
    <row r="362" spans="1:26" ht="11.25" customHeight="1">
      <c r="A362" s="1082"/>
      <c r="B362" s="1082"/>
      <c r="C362" s="1082"/>
      <c r="D362" s="1082"/>
      <c r="E362" s="1082"/>
      <c r="F362" s="1082"/>
      <c r="G362" s="1082"/>
      <c r="H362" s="1082"/>
      <c r="I362" s="1082"/>
      <c r="J362" s="1082"/>
      <c r="K362" s="1082"/>
      <c r="L362" s="1082"/>
      <c r="M362" s="1082"/>
      <c r="N362" s="1082"/>
      <c r="O362" s="1082"/>
      <c r="P362" s="1082"/>
      <c r="Q362" s="1082"/>
      <c r="R362" s="1082"/>
      <c r="S362" s="1082"/>
      <c r="T362" s="1082"/>
      <c r="U362" s="1082"/>
      <c r="V362" s="1082"/>
      <c r="W362" s="1082"/>
      <c r="X362" s="1082"/>
      <c r="Y362" s="1082"/>
      <c r="Z362" s="1082"/>
    </row>
    <row r="363" spans="1:26" ht="11.25" customHeight="1">
      <c r="A363" s="1082"/>
      <c r="B363" s="1082"/>
      <c r="C363" s="1082"/>
      <c r="D363" s="1082"/>
      <c r="E363" s="1082"/>
      <c r="F363" s="1082"/>
      <c r="G363" s="1082"/>
      <c r="H363" s="1082"/>
      <c r="I363" s="1082"/>
      <c r="J363" s="1082"/>
      <c r="K363" s="1082"/>
      <c r="L363" s="1082"/>
      <c r="M363" s="1082"/>
      <c r="N363" s="1082"/>
      <c r="O363" s="1082"/>
      <c r="P363" s="1082"/>
      <c r="Q363" s="1082"/>
      <c r="R363" s="1082"/>
      <c r="S363" s="1082"/>
      <c r="T363" s="1082"/>
      <c r="U363" s="1082"/>
      <c r="V363" s="1082"/>
      <c r="W363" s="1082"/>
      <c r="X363" s="1082"/>
      <c r="Y363" s="1082"/>
      <c r="Z363" s="1082"/>
    </row>
    <row r="364" spans="1:26" ht="11.25" customHeight="1">
      <c r="A364" s="1082"/>
      <c r="B364" s="1082"/>
      <c r="C364" s="1082"/>
      <c r="D364" s="1082"/>
      <c r="E364" s="1082"/>
      <c r="F364" s="1082"/>
      <c r="G364" s="1082"/>
      <c r="H364" s="1082"/>
      <c r="I364" s="1082"/>
      <c r="J364" s="1082"/>
      <c r="K364" s="1082"/>
      <c r="L364" s="1082"/>
      <c r="M364" s="1082"/>
      <c r="N364" s="1082"/>
      <c r="O364" s="1082"/>
      <c r="P364" s="1082"/>
      <c r="Q364" s="1082"/>
      <c r="R364" s="1082"/>
      <c r="S364" s="1082"/>
      <c r="T364" s="1082"/>
      <c r="U364" s="1082"/>
      <c r="V364" s="1082"/>
      <c r="W364" s="1082"/>
      <c r="X364" s="1082"/>
      <c r="Y364" s="1082"/>
      <c r="Z364" s="1082"/>
    </row>
    <row r="365" spans="1:26" ht="11.25" customHeight="1">
      <c r="A365" s="1082"/>
      <c r="B365" s="1082"/>
      <c r="C365" s="1082"/>
      <c r="D365" s="1082"/>
      <c r="E365" s="1082"/>
      <c r="F365" s="1082"/>
      <c r="G365" s="1082"/>
      <c r="H365" s="1082"/>
      <c r="I365" s="1082"/>
      <c r="J365" s="1082"/>
      <c r="K365" s="1082"/>
      <c r="L365" s="1082"/>
      <c r="M365" s="1082"/>
      <c r="N365" s="1082"/>
      <c r="O365" s="1082"/>
      <c r="P365" s="1082"/>
      <c r="Q365" s="1082"/>
      <c r="R365" s="1082"/>
      <c r="S365" s="1082"/>
      <c r="T365" s="1082"/>
      <c r="U365" s="1082"/>
      <c r="V365" s="1082"/>
      <c r="W365" s="1082"/>
      <c r="X365" s="1082"/>
      <c r="Y365" s="1082"/>
      <c r="Z365" s="1082"/>
    </row>
    <row r="366" spans="1:26" ht="11.25" customHeight="1">
      <c r="A366" s="1082"/>
      <c r="B366" s="1082"/>
      <c r="C366" s="1082"/>
      <c r="D366" s="1082"/>
      <c r="E366" s="1082"/>
      <c r="F366" s="1082"/>
      <c r="G366" s="1082"/>
      <c r="H366" s="1082"/>
      <c r="I366" s="1082"/>
      <c r="J366" s="1082"/>
      <c r="K366" s="1082"/>
      <c r="L366" s="1082"/>
      <c r="M366" s="1082"/>
      <c r="N366" s="1082"/>
      <c r="O366" s="1082"/>
      <c r="P366" s="1082"/>
      <c r="Q366" s="1082"/>
      <c r="R366" s="1082"/>
      <c r="S366" s="1082"/>
      <c r="T366" s="1082"/>
      <c r="U366" s="1082"/>
      <c r="V366" s="1082"/>
      <c r="W366" s="1082"/>
      <c r="X366" s="1082"/>
      <c r="Y366" s="1082"/>
      <c r="Z366" s="1082"/>
    </row>
    <row r="367" spans="1:26" ht="11.25" customHeight="1">
      <c r="A367" s="1082"/>
      <c r="B367" s="1082"/>
      <c r="C367" s="1082"/>
      <c r="D367" s="1082"/>
      <c r="E367" s="1082"/>
      <c r="F367" s="1082"/>
      <c r="G367" s="1082"/>
      <c r="H367" s="1082"/>
      <c r="I367" s="1082"/>
      <c r="J367" s="1082"/>
      <c r="K367" s="1082"/>
      <c r="L367" s="1082"/>
      <c r="M367" s="1082"/>
      <c r="N367" s="1082"/>
      <c r="O367" s="1082"/>
      <c r="P367" s="1082"/>
      <c r="Q367" s="1082"/>
      <c r="R367" s="1082"/>
      <c r="S367" s="1082"/>
      <c r="T367" s="1082"/>
      <c r="U367" s="1082"/>
      <c r="V367" s="1082"/>
      <c r="W367" s="1082"/>
      <c r="X367" s="1082"/>
      <c r="Y367" s="1082"/>
      <c r="Z367" s="1082"/>
    </row>
    <row r="368" spans="1:26" ht="11.25" customHeight="1">
      <c r="A368" s="1082"/>
      <c r="B368" s="1082"/>
      <c r="C368" s="1082"/>
      <c r="D368" s="1082"/>
      <c r="E368" s="1082"/>
      <c r="F368" s="1082"/>
      <c r="G368" s="1082"/>
      <c r="H368" s="1082"/>
      <c r="I368" s="1082"/>
      <c r="J368" s="1082"/>
      <c r="K368" s="1082"/>
      <c r="L368" s="1082"/>
      <c r="M368" s="1082"/>
      <c r="N368" s="1082"/>
      <c r="O368" s="1082"/>
      <c r="P368" s="1082"/>
      <c r="Q368" s="1082"/>
      <c r="R368" s="1082"/>
      <c r="S368" s="1082"/>
      <c r="T368" s="1082"/>
      <c r="U368" s="1082"/>
      <c r="V368" s="1082"/>
      <c r="W368" s="1082"/>
      <c r="X368" s="1082"/>
      <c r="Y368" s="1082"/>
      <c r="Z368" s="1082"/>
    </row>
    <row r="369" spans="1:26" ht="11.25" customHeight="1">
      <c r="A369" s="1082"/>
      <c r="B369" s="1082"/>
      <c r="C369" s="1082"/>
      <c r="D369" s="1082"/>
      <c r="E369" s="1082"/>
      <c r="F369" s="1082"/>
      <c r="G369" s="1082"/>
      <c r="H369" s="1082"/>
      <c r="I369" s="1082"/>
      <c r="J369" s="1082"/>
      <c r="K369" s="1082"/>
      <c r="L369" s="1082"/>
      <c r="M369" s="1082"/>
      <c r="N369" s="1082"/>
      <c r="O369" s="1082"/>
      <c r="P369" s="1082"/>
      <c r="Q369" s="1082"/>
      <c r="R369" s="1082"/>
      <c r="S369" s="1082"/>
      <c r="T369" s="1082"/>
      <c r="U369" s="1082"/>
      <c r="V369" s="1082"/>
      <c r="W369" s="1082"/>
      <c r="X369" s="1082"/>
      <c r="Y369" s="1082"/>
      <c r="Z369" s="1082"/>
    </row>
    <row r="370" spans="1:26" ht="11.25" customHeight="1">
      <c r="A370" s="1082"/>
      <c r="B370" s="1082"/>
      <c r="C370" s="1082"/>
      <c r="D370" s="1082"/>
      <c r="E370" s="1082"/>
      <c r="F370" s="1082"/>
      <c r="G370" s="1082"/>
      <c r="H370" s="1082"/>
      <c r="I370" s="1082"/>
      <c r="J370" s="1082"/>
      <c r="K370" s="1082"/>
      <c r="L370" s="1082"/>
      <c r="M370" s="1082"/>
      <c r="N370" s="1082"/>
      <c r="O370" s="1082"/>
      <c r="P370" s="1082"/>
      <c r="Q370" s="1082"/>
      <c r="R370" s="1082"/>
      <c r="S370" s="1082"/>
      <c r="T370" s="1082"/>
      <c r="U370" s="1082"/>
      <c r="V370" s="1082"/>
      <c r="W370" s="1082"/>
      <c r="X370" s="1082"/>
      <c r="Y370" s="1082"/>
      <c r="Z370" s="1082"/>
    </row>
    <row r="371" spans="1:26" ht="11.25" customHeight="1">
      <c r="A371" s="1082"/>
      <c r="B371" s="1082"/>
      <c r="C371" s="1082"/>
      <c r="D371" s="1082"/>
      <c r="E371" s="1082"/>
      <c r="F371" s="1082"/>
      <c r="G371" s="1082"/>
      <c r="H371" s="1082"/>
      <c r="I371" s="1082"/>
      <c r="J371" s="1082"/>
      <c r="K371" s="1082"/>
      <c r="L371" s="1082"/>
      <c r="M371" s="1082"/>
      <c r="N371" s="1082"/>
      <c r="O371" s="1082"/>
      <c r="P371" s="1082"/>
      <c r="Q371" s="1082"/>
      <c r="R371" s="1082"/>
      <c r="S371" s="1082"/>
      <c r="T371" s="1082"/>
      <c r="U371" s="1082"/>
      <c r="V371" s="1082"/>
      <c r="W371" s="1082"/>
      <c r="X371" s="1082"/>
      <c r="Y371" s="1082"/>
      <c r="Z371" s="1082"/>
    </row>
    <row r="372" spans="1:26" ht="11.25" customHeight="1">
      <c r="A372" s="1082"/>
      <c r="B372" s="1082"/>
      <c r="C372" s="1082"/>
      <c r="D372" s="1082"/>
      <c r="E372" s="1082"/>
      <c r="F372" s="1082"/>
      <c r="G372" s="1082"/>
      <c r="H372" s="1082"/>
      <c r="I372" s="1082"/>
      <c r="J372" s="1082"/>
      <c r="K372" s="1082"/>
      <c r="L372" s="1082"/>
      <c r="M372" s="1082"/>
      <c r="N372" s="1082"/>
      <c r="O372" s="1082"/>
      <c r="P372" s="1082"/>
      <c r="Q372" s="1082"/>
      <c r="R372" s="1082"/>
      <c r="S372" s="1082"/>
      <c r="T372" s="1082"/>
      <c r="U372" s="1082"/>
      <c r="V372" s="1082"/>
      <c r="W372" s="1082"/>
      <c r="X372" s="1082"/>
      <c r="Y372" s="1082"/>
      <c r="Z372" s="1082"/>
    </row>
    <row r="373" spans="1:26" ht="11.25" customHeight="1">
      <c r="A373" s="1082"/>
      <c r="B373" s="1082"/>
      <c r="C373" s="1082"/>
      <c r="D373" s="1082"/>
      <c r="E373" s="1082"/>
      <c r="F373" s="1082"/>
      <c r="G373" s="1082"/>
      <c r="H373" s="1082"/>
      <c r="I373" s="1082"/>
      <c r="J373" s="1082"/>
      <c r="K373" s="1082"/>
      <c r="L373" s="1082"/>
      <c r="M373" s="1082"/>
      <c r="N373" s="1082"/>
      <c r="O373" s="1082"/>
      <c r="P373" s="1082"/>
      <c r="Q373" s="1082"/>
      <c r="R373" s="1082"/>
      <c r="S373" s="1082"/>
      <c r="T373" s="1082"/>
      <c r="U373" s="1082"/>
      <c r="V373" s="1082"/>
      <c r="W373" s="1082"/>
      <c r="X373" s="1082"/>
      <c r="Y373" s="1082"/>
      <c r="Z373" s="1082"/>
    </row>
    <row r="374" spans="1:26" ht="11.25" customHeight="1">
      <c r="A374" s="1082"/>
      <c r="B374" s="1082"/>
      <c r="C374" s="1082"/>
      <c r="D374" s="1082"/>
      <c r="E374" s="1082"/>
      <c r="F374" s="1082"/>
      <c r="G374" s="1082"/>
      <c r="H374" s="1082"/>
      <c r="I374" s="1082"/>
      <c r="J374" s="1082"/>
      <c r="K374" s="1082"/>
      <c r="L374" s="1082"/>
      <c r="M374" s="1082"/>
      <c r="N374" s="1082"/>
      <c r="O374" s="1082"/>
      <c r="P374" s="1082"/>
      <c r="Q374" s="1082"/>
      <c r="R374" s="1082"/>
      <c r="S374" s="1082"/>
      <c r="T374" s="1082"/>
      <c r="U374" s="1082"/>
      <c r="V374" s="1082"/>
      <c r="W374" s="1082"/>
      <c r="X374" s="1082"/>
      <c r="Y374" s="1082"/>
      <c r="Z374" s="1082"/>
    </row>
    <row r="375" spans="1:26" ht="11.25" customHeight="1">
      <c r="A375" s="1082"/>
      <c r="B375" s="1082"/>
      <c r="C375" s="1082"/>
      <c r="D375" s="1082"/>
      <c r="E375" s="1082"/>
      <c r="F375" s="1082"/>
      <c r="G375" s="1082"/>
      <c r="H375" s="1082"/>
      <c r="I375" s="1082"/>
      <c r="J375" s="1082"/>
      <c r="K375" s="1082"/>
      <c r="L375" s="1082"/>
      <c r="M375" s="1082"/>
      <c r="N375" s="1082"/>
      <c r="O375" s="1082"/>
      <c r="P375" s="1082"/>
      <c r="Q375" s="1082"/>
      <c r="R375" s="1082"/>
      <c r="S375" s="1082"/>
      <c r="T375" s="1082"/>
      <c r="U375" s="1082"/>
      <c r="V375" s="1082"/>
      <c r="W375" s="1082"/>
      <c r="X375" s="1082"/>
      <c r="Y375" s="1082"/>
      <c r="Z375" s="1082"/>
    </row>
    <row r="376" spans="1:26" ht="11.25" customHeight="1">
      <c r="A376" s="1082"/>
      <c r="B376" s="1082"/>
      <c r="C376" s="1082"/>
      <c r="D376" s="1082"/>
      <c r="E376" s="1082"/>
      <c r="F376" s="1082"/>
      <c r="G376" s="1082"/>
      <c r="H376" s="1082"/>
      <c r="I376" s="1082"/>
      <c r="J376" s="1082"/>
      <c r="K376" s="1082"/>
      <c r="L376" s="1082"/>
      <c r="M376" s="1082"/>
      <c r="N376" s="1082"/>
      <c r="O376" s="1082"/>
      <c r="P376" s="1082"/>
      <c r="Q376" s="1082"/>
      <c r="R376" s="1082"/>
      <c r="S376" s="1082"/>
      <c r="T376" s="1082"/>
      <c r="U376" s="1082"/>
      <c r="V376" s="1082"/>
      <c r="W376" s="1082"/>
      <c r="X376" s="1082"/>
      <c r="Y376" s="1082"/>
      <c r="Z376" s="1082"/>
    </row>
    <row r="377" spans="1:26" ht="11.25" customHeight="1">
      <c r="A377" s="1082"/>
      <c r="B377" s="1082"/>
      <c r="C377" s="1082"/>
      <c r="D377" s="1082"/>
      <c r="E377" s="1082"/>
      <c r="F377" s="1082"/>
      <c r="G377" s="1082"/>
      <c r="H377" s="1082"/>
      <c r="I377" s="1082"/>
      <c r="J377" s="1082"/>
      <c r="K377" s="1082"/>
      <c r="L377" s="1082"/>
      <c r="M377" s="1082"/>
      <c r="N377" s="1082"/>
      <c r="O377" s="1082"/>
      <c r="P377" s="1082"/>
      <c r="Q377" s="1082"/>
      <c r="R377" s="1082"/>
      <c r="S377" s="1082"/>
      <c r="T377" s="1082"/>
      <c r="U377" s="1082"/>
      <c r="V377" s="1082"/>
      <c r="W377" s="1082"/>
      <c r="X377" s="1082"/>
      <c r="Y377" s="1082"/>
      <c r="Z377" s="1082"/>
    </row>
    <row r="378" spans="1:26" ht="11.25" customHeight="1">
      <c r="A378" s="1082"/>
      <c r="B378" s="1082"/>
      <c r="C378" s="1082"/>
      <c r="D378" s="1082"/>
      <c r="E378" s="1082"/>
      <c r="F378" s="1082"/>
      <c r="G378" s="1082"/>
      <c r="H378" s="1082"/>
      <c r="I378" s="1082"/>
      <c r="J378" s="1082"/>
      <c r="K378" s="1082"/>
      <c r="L378" s="1082"/>
      <c r="M378" s="1082"/>
      <c r="N378" s="1082"/>
      <c r="O378" s="1082"/>
      <c r="P378" s="1082"/>
      <c r="Q378" s="1082"/>
      <c r="R378" s="1082"/>
      <c r="S378" s="1082"/>
      <c r="T378" s="1082"/>
      <c r="U378" s="1082"/>
      <c r="V378" s="1082"/>
      <c r="W378" s="1082"/>
      <c r="X378" s="1082"/>
      <c r="Y378" s="1082"/>
      <c r="Z378" s="1082"/>
    </row>
    <row r="379" spans="1:26" ht="11.25" customHeight="1">
      <c r="A379" s="1082"/>
      <c r="B379" s="1082"/>
      <c r="C379" s="1082"/>
      <c r="D379" s="1082"/>
      <c r="E379" s="1082"/>
      <c r="F379" s="1082"/>
      <c r="G379" s="1082"/>
      <c r="H379" s="1082"/>
      <c r="I379" s="1082"/>
      <c r="J379" s="1082"/>
      <c r="K379" s="1082"/>
      <c r="L379" s="1082"/>
      <c r="M379" s="1082"/>
      <c r="N379" s="1082"/>
      <c r="O379" s="1082"/>
      <c r="P379" s="1082"/>
      <c r="Q379" s="1082"/>
      <c r="R379" s="1082"/>
      <c r="S379" s="1082"/>
      <c r="T379" s="1082"/>
      <c r="U379" s="1082"/>
      <c r="V379" s="1082"/>
      <c r="W379" s="1082"/>
      <c r="X379" s="1082"/>
      <c r="Y379" s="1082"/>
      <c r="Z379" s="1082"/>
    </row>
    <row r="380" spans="1:26" ht="11.25" customHeight="1">
      <c r="A380" s="1082"/>
      <c r="B380" s="1082"/>
      <c r="C380" s="1082"/>
      <c r="D380" s="1082"/>
      <c r="E380" s="1082"/>
      <c r="F380" s="1082"/>
      <c r="G380" s="1082"/>
      <c r="H380" s="1082"/>
      <c r="I380" s="1082"/>
      <c r="J380" s="1082"/>
      <c r="K380" s="1082"/>
      <c r="L380" s="1082"/>
      <c r="M380" s="1082"/>
      <c r="N380" s="1082"/>
      <c r="O380" s="1082"/>
      <c r="P380" s="1082"/>
      <c r="Q380" s="1082"/>
      <c r="R380" s="1082"/>
      <c r="S380" s="1082"/>
      <c r="T380" s="1082"/>
      <c r="U380" s="1082"/>
      <c r="V380" s="1082"/>
      <c r="W380" s="1082"/>
      <c r="X380" s="1082"/>
      <c r="Y380" s="1082"/>
      <c r="Z380" s="1082"/>
    </row>
    <row r="381" spans="1:26" ht="11.25" customHeight="1">
      <c r="A381" s="1082"/>
      <c r="B381" s="1082"/>
      <c r="C381" s="1082"/>
      <c r="D381" s="1082"/>
      <c r="E381" s="1082"/>
      <c r="F381" s="1082"/>
      <c r="G381" s="1082"/>
      <c r="H381" s="1082"/>
      <c r="I381" s="1082"/>
      <c r="J381" s="1082"/>
      <c r="K381" s="1082"/>
      <c r="L381" s="1082"/>
      <c r="M381" s="1082"/>
      <c r="N381" s="1082"/>
      <c r="O381" s="1082"/>
      <c r="P381" s="1082"/>
      <c r="Q381" s="1082"/>
      <c r="R381" s="1082"/>
      <c r="S381" s="1082"/>
      <c r="T381" s="1082"/>
      <c r="U381" s="1082"/>
      <c r="V381" s="1082"/>
      <c r="W381" s="1082"/>
      <c r="X381" s="1082"/>
      <c r="Y381" s="1082"/>
      <c r="Z381" s="1082"/>
    </row>
    <row r="382" spans="1:26" ht="11.25" customHeight="1">
      <c r="A382" s="1082"/>
      <c r="B382" s="1082"/>
      <c r="C382" s="1082"/>
      <c r="D382" s="1082"/>
      <c r="E382" s="1082"/>
      <c r="F382" s="1082"/>
      <c r="G382" s="1082"/>
      <c r="H382" s="1082"/>
      <c r="I382" s="1082"/>
      <c r="J382" s="1082"/>
      <c r="K382" s="1082"/>
      <c r="L382" s="1082"/>
      <c r="M382" s="1082"/>
      <c r="N382" s="1082"/>
      <c r="O382" s="1082"/>
      <c r="P382" s="1082"/>
      <c r="Q382" s="1082"/>
      <c r="R382" s="1082"/>
      <c r="S382" s="1082"/>
      <c r="T382" s="1082"/>
      <c r="U382" s="1082"/>
      <c r="V382" s="1082"/>
      <c r="W382" s="1082"/>
      <c r="X382" s="1082"/>
      <c r="Y382" s="1082"/>
      <c r="Z382" s="1082"/>
    </row>
    <row r="383" spans="1:26" ht="11.25" customHeight="1">
      <c r="A383" s="1082"/>
      <c r="B383" s="1082"/>
      <c r="C383" s="1082"/>
      <c r="D383" s="1082"/>
      <c r="E383" s="1082"/>
      <c r="F383" s="1082"/>
      <c r="G383" s="1082"/>
      <c r="H383" s="1082"/>
      <c r="I383" s="1082"/>
      <c r="J383" s="1082"/>
      <c r="K383" s="1082"/>
      <c r="L383" s="1082"/>
      <c r="M383" s="1082"/>
      <c r="N383" s="1082"/>
      <c r="O383" s="1082"/>
      <c r="P383" s="1082"/>
      <c r="Q383" s="1082"/>
      <c r="R383" s="1082"/>
      <c r="S383" s="1082"/>
      <c r="T383" s="1082"/>
      <c r="U383" s="1082"/>
      <c r="V383" s="1082"/>
      <c r="W383" s="1082"/>
      <c r="X383" s="1082"/>
      <c r="Y383" s="1082"/>
      <c r="Z383" s="1082"/>
    </row>
    <row r="384" spans="1:26" ht="11.25" customHeight="1">
      <c r="A384" s="1082"/>
      <c r="B384" s="1082"/>
      <c r="C384" s="1082"/>
      <c r="D384" s="1082"/>
      <c r="E384" s="1082"/>
      <c r="F384" s="1082"/>
      <c r="G384" s="1082"/>
      <c r="H384" s="1082"/>
      <c r="I384" s="1082"/>
      <c r="J384" s="1082"/>
      <c r="K384" s="1082"/>
      <c r="L384" s="1082"/>
      <c r="M384" s="1082"/>
      <c r="N384" s="1082"/>
      <c r="O384" s="1082"/>
      <c r="P384" s="1082"/>
      <c r="Q384" s="1082"/>
      <c r="R384" s="1082"/>
      <c r="S384" s="1082"/>
      <c r="T384" s="1082"/>
      <c r="U384" s="1082"/>
      <c r="V384" s="1082"/>
      <c r="W384" s="1082"/>
      <c r="X384" s="1082"/>
      <c r="Y384" s="1082"/>
      <c r="Z384" s="1082"/>
    </row>
    <row r="385" spans="1:26" ht="11.25" customHeight="1">
      <c r="A385" s="1082"/>
      <c r="B385" s="1082"/>
      <c r="C385" s="1082"/>
      <c r="D385" s="1082"/>
      <c r="E385" s="1082"/>
      <c r="F385" s="1082"/>
      <c r="G385" s="1082"/>
      <c r="H385" s="1082"/>
      <c r="I385" s="1082"/>
      <c r="J385" s="1082"/>
      <c r="K385" s="1082"/>
      <c r="L385" s="1082"/>
      <c r="M385" s="1082"/>
      <c r="N385" s="1082"/>
      <c r="O385" s="1082"/>
      <c r="P385" s="1082"/>
      <c r="Q385" s="1082"/>
      <c r="R385" s="1082"/>
      <c r="S385" s="1082"/>
      <c r="T385" s="1082"/>
      <c r="U385" s="1082"/>
      <c r="V385" s="1082"/>
      <c r="W385" s="1082"/>
      <c r="X385" s="1082"/>
      <c r="Y385" s="1082"/>
      <c r="Z385" s="1082"/>
    </row>
    <row r="386" spans="1:26" ht="11.25" customHeight="1">
      <c r="A386" s="1082"/>
      <c r="B386" s="1082"/>
      <c r="C386" s="1082"/>
      <c r="D386" s="1082"/>
      <c r="E386" s="1082"/>
      <c r="F386" s="1082"/>
      <c r="G386" s="1082"/>
      <c r="H386" s="1082"/>
      <c r="I386" s="1082"/>
      <c r="J386" s="1082"/>
      <c r="K386" s="1082"/>
      <c r="L386" s="1082"/>
      <c r="M386" s="1082"/>
      <c r="N386" s="1082"/>
      <c r="O386" s="1082"/>
      <c r="P386" s="1082"/>
      <c r="Q386" s="1082"/>
      <c r="R386" s="1082"/>
      <c r="S386" s="1082"/>
      <c r="T386" s="1082"/>
      <c r="U386" s="1082"/>
      <c r="V386" s="1082"/>
      <c r="W386" s="1082"/>
      <c r="X386" s="1082"/>
      <c r="Y386" s="1082"/>
      <c r="Z386" s="1082"/>
    </row>
    <row r="387" spans="1:26" ht="11.25" customHeight="1">
      <c r="A387" s="1082"/>
      <c r="B387" s="1082"/>
      <c r="C387" s="1082"/>
      <c r="D387" s="1082"/>
      <c r="E387" s="1082"/>
      <c r="F387" s="1082"/>
      <c r="G387" s="1082"/>
      <c r="H387" s="1082"/>
      <c r="I387" s="1082"/>
      <c r="J387" s="1082"/>
      <c r="K387" s="1082"/>
      <c r="L387" s="1082"/>
      <c r="M387" s="1082"/>
      <c r="N387" s="1082"/>
      <c r="O387" s="1082"/>
      <c r="P387" s="1082"/>
      <c r="Q387" s="1082"/>
      <c r="R387" s="1082"/>
      <c r="S387" s="1082"/>
      <c r="T387" s="1082"/>
      <c r="U387" s="1082"/>
      <c r="V387" s="1082"/>
      <c r="W387" s="1082"/>
      <c r="X387" s="1082"/>
      <c r="Y387" s="1082"/>
      <c r="Z387" s="1082"/>
    </row>
    <row r="388" spans="1:26" ht="11.25" customHeight="1">
      <c r="A388" s="1082"/>
      <c r="B388" s="1082"/>
      <c r="C388" s="1082"/>
      <c r="D388" s="1082"/>
      <c r="E388" s="1082"/>
      <c r="F388" s="1082"/>
      <c r="G388" s="1082"/>
      <c r="H388" s="1082"/>
      <c r="I388" s="1082"/>
      <c r="J388" s="1082"/>
      <c r="K388" s="1082"/>
      <c r="L388" s="1082"/>
      <c r="M388" s="1082"/>
      <c r="N388" s="1082"/>
      <c r="O388" s="1082"/>
      <c r="P388" s="1082"/>
      <c r="Q388" s="1082"/>
      <c r="R388" s="1082"/>
      <c r="S388" s="1082"/>
      <c r="T388" s="1082"/>
      <c r="U388" s="1082"/>
      <c r="V388" s="1082"/>
      <c r="W388" s="1082"/>
      <c r="X388" s="1082"/>
      <c r="Y388" s="1082"/>
      <c r="Z388" s="1082"/>
    </row>
    <row r="389" spans="1:26" ht="11.25" customHeight="1">
      <c r="A389" s="1082"/>
      <c r="B389" s="1082"/>
      <c r="C389" s="1082"/>
      <c r="D389" s="1082"/>
      <c r="E389" s="1082"/>
      <c r="F389" s="1082"/>
      <c r="G389" s="1082"/>
      <c r="H389" s="1082"/>
      <c r="I389" s="1082"/>
      <c r="J389" s="1082"/>
      <c r="K389" s="1082"/>
      <c r="L389" s="1082"/>
      <c r="M389" s="1082"/>
      <c r="N389" s="1082"/>
      <c r="O389" s="1082"/>
      <c r="P389" s="1082"/>
      <c r="Q389" s="1082"/>
      <c r="R389" s="1082"/>
      <c r="S389" s="1082"/>
      <c r="T389" s="1082"/>
      <c r="U389" s="1082"/>
      <c r="V389" s="1082"/>
      <c r="W389" s="1082"/>
      <c r="X389" s="1082"/>
      <c r="Y389" s="1082"/>
      <c r="Z389" s="1082"/>
    </row>
    <row r="390" spans="1:26" ht="11.25" customHeight="1">
      <c r="A390" s="1082"/>
      <c r="B390" s="1082"/>
      <c r="C390" s="1082"/>
      <c r="D390" s="1082"/>
      <c r="E390" s="1082"/>
      <c r="F390" s="1082"/>
      <c r="G390" s="1082"/>
      <c r="H390" s="1082"/>
      <c r="I390" s="1082"/>
      <c r="J390" s="1082"/>
      <c r="K390" s="1082"/>
      <c r="L390" s="1082"/>
      <c r="M390" s="1082"/>
      <c r="N390" s="1082"/>
      <c r="O390" s="1082"/>
      <c r="P390" s="1082"/>
      <c r="Q390" s="1082"/>
      <c r="R390" s="1082"/>
      <c r="S390" s="1082"/>
      <c r="T390" s="1082"/>
      <c r="U390" s="1082"/>
      <c r="V390" s="1082"/>
      <c r="W390" s="1082"/>
      <c r="X390" s="1082"/>
      <c r="Y390" s="1082"/>
      <c r="Z390" s="1082"/>
    </row>
    <row r="391" spans="1:26" ht="11.25" customHeight="1">
      <c r="A391" s="1082"/>
      <c r="B391" s="1082"/>
      <c r="C391" s="1082"/>
      <c r="D391" s="1082"/>
      <c r="E391" s="1082"/>
      <c r="F391" s="1082"/>
      <c r="G391" s="1082"/>
      <c r="H391" s="1082"/>
      <c r="I391" s="1082"/>
      <c r="J391" s="1082"/>
      <c r="K391" s="1082"/>
      <c r="L391" s="1082"/>
      <c r="M391" s="1082"/>
      <c r="N391" s="1082"/>
      <c r="O391" s="1082"/>
      <c r="P391" s="1082"/>
      <c r="Q391" s="1082"/>
      <c r="R391" s="1082"/>
      <c r="S391" s="1082"/>
      <c r="T391" s="1082"/>
      <c r="U391" s="1082"/>
      <c r="V391" s="1082"/>
      <c r="W391" s="1082"/>
      <c r="X391" s="1082"/>
      <c r="Y391" s="1082"/>
      <c r="Z391" s="1082"/>
    </row>
    <row r="392" spans="1:26" ht="11.25" customHeight="1">
      <c r="A392" s="1082"/>
      <c r="B392" s="1082"/>
      <c r="C392" s="1082"/>
      <c r="D392" s="1082"/>
      <c r="E392" s="1082"/>
      <c r="F392" s="1082"/>
      <c r="G392" s="1082"/>
      <c r="H392" s="1082"/>
      <c r="I392" s="1082"/>
      <c r="J392" s="1082"/>
      <c r="K392" s="1082"/>
      <c r="L392" s="1082"/>
      <c r="M392" s="1082"/>
      <c r="N392" s="1082"/>
      <c r="O392" s="1082"/>
      <c r="P392" s="1082"/>
      <c r="Q392" s="1082"/>
      <c r="R392" s="1082"/>
      <c r="S392" s="1082"/>
      <c r="T392" s="1082"/>
      <c r="U392" s="1082"/>
      <c r="V392" s="1082"/>
      <c r="W392" s="1082"/>
      <c r="X392" s="1082"/>
      <c r="Y392" s="1082"/>
      <c r="Z392" s="1082"/>
    </row>
    <row r="393" spans="1:26" ht="11.25" customHeight="1">
      <c r="A393" s="1082"/>
      <c r="B393" s="1082"/>
      <c r="C393" s="1082"/>
      <c r="D393" s="1082"/>
      <c r="E393" s="1082"/>
      <c r="F393" s="1082"/>
      <c r="G393" s="1082"/>
      <c r="H393" s="1082"/>
      <c r="I393" s="1082"/>
      <c r="J393" s="1082"/>
      <c r="K393" s="1082"/>
      <c r="L393" s="1082"/>
      <c r="M393" s="1082"/>
      <c r="N393" s="1082"/>
      <c r="O393" s="1082"/>
      <c r="P393" s="1082"/>
      <c r="Q393" s="1082"/>
      <c r="R393" s="1082"/>
      <c r="S393" s="1082"/>
      <c r="T393" s="1082"/>
      <c r="U393" s="1082"/>
      <c r="V393" s="1082"/>
      <c r="W393" s="1082"/>
      <c r="X393" s="1082"/>
      <c r="Y393" s="1082"/>
      <c r="Z393" s="1082"/>
    </row>
    <row r="394" spans="1:26" ht="11.25" customHeight="1">
      <c r="A394" s="1082"/>
      <c r="B394" s="1082"/>
      <c r="C394" s="1082"/>
      <c r="D394" s="1082"/>
      <c r="E394" s="1082"/>
      <c r="F394" s="1082"/>
      <c r="G394" s="1082"/>
      <c r="H394" s="1082"/>
      <c r="I394" s="1082"/>
      <c r="J394" s="1082"/>
      <c r="K394" s="1082"/>
      <c r="L394" s="1082"/>
      <c r="M394" s="1082"/>
      <c r="N394" s="1082"/>
      <c r="O394" s="1082"/>
      <c r="P394" s="1082"/>
      <c r="Q394" s="1082"/>
      <c r="R394" s="1082"/>
      <c r="S394" s="1082"/>
      <c r="T394" s="1082"/>
      <c r="U394" s="1082"/>
      <c r="V394" s="1082"/>
      <c r="W394" s="1082"/>
      <c r="X394" s="1082"/>
      <c r="Y394" s="1082"/>
      <c r="Z394" s="1082"/>
    </row>
    <row r="395" spans="1:26" ht="11.25" customHeight="1">
      <c r="A395" s="1082"/>
      <c r="B395" s="1082"/>
      <c r="C395" s="1082"/>
      <c r="D395" s="1082"/>
      <c r="E395" s="1082"/>
      <c r="F395" s="1082"/>
      <c r="G395" s="1082"/>
      <c r="H395" s="1082"/>
      <c r="I395" s="1082"/>
      <c r="J395" s="1082"/>
      <c r="K395" s="1082"/>
      <c r="L395" s="1082"/>
      <c r="M395" s="1082"/>
      <c r="N395" s="1082"/>
      <c r="O395" s="1082"/>
      <c r="P395" s="1082"/>
      <c r="Q395" s="1082"/>
      <c r="R395" s="1082"/>
      <c r="S395" s="1082"/>
      <c r="T395" s="1082"/>
      <c r="U395" s="1082"/>
      <c r="V395" s="1082"/>
      <c r="W395" s="1082"/>
      <c r="X395" s="1082"/>
      <c r="Y395" s="1082"/>
      <c r="Z395" s="1082"/>
    </row>
    <row r="396" spans="1:26" ht="11.25" customHeight="1">
      <c r="A396" s="1082"/>
      <c r="B396" s="1082"/>
      <c r="C396" s="1082"/>
      <c r="D396" s="1082"/>
      <c r="E396" s="1082"/>
      <c r="F396" s="1082"/>
      <c r="G396" s="1082"/>
      <c r="H396" s="1082"/>
      <c r="I396" s="1082"/>
      <c r="J396" s="1082"/>
      <c r="K396" s="1082"/>
      <c r="L396" s="1082"/>
      <c r="M396" s="1082"/>
      <c r="N396" s="1082"/>
      <c r="O396" s="1082"/>
      <c r="P396" s="1082"/>
      <c r="Q396" s="1082"/>
      <c r="R396" s="1082"/>
      <c r="S396" s="1082"/>
      <c r="T396" s="1082"/>
      <c r="U396" s="1082"/>
      <c r="V396" s="1082"/>
      <c r="W396" s="1082"/>
      <c r="X396" s="1082"/>
      <c r="Y396" s="1082"/>
      <c r="Z396" s="1082"/>
    </row>
    <row r="397" spans="1:26" ht="11.25" customHeight="1">
      <c r="A397" s="1082"/>
      <c r="B397" s="1082"/>
      <c r="C397" s="1082"/>
      <c r="D397" s="1082"/>
      <c r="E397" s="1082"/>
      <c r="F397" s="1082"/>
      <c r="G397" s="1082"/>
      <c r="H397" s="1082"/>
      <c r="I397" s="1082"/>
      <c r="J397" s="1082"/>
      <c r="K397" s="1082"/>
      <c r="L397" s="1082"/>
      <c r="M397" s="1082"/>
      <c r="N397" s="1082"/>
      <c r="O397" s="1082"/>
      <c r="P397" s="1082"/>
      <c r="Q397" s="1082"/>
      <c r="R397" s="1082"/>
      <c r="S397" s="1082"/>
      <c r="T397" s="1082"/>
      <c r="U397" s="1082"/>
      <c r="V397" s="1082"/>
      <c r="W397" s="1082"/>
      <c r="X397" s="1082"/>
      <c r="Y397" s="1082"/>
      <c r="Z397" s="1082"/>
    </row>
    <row r="398" spans="1:26" ht="11.25" customHeight="1">
      <c r="A398" s="1082"/>
      <c r="B398" s="1082"/>
      <c r="C398" s="1082"/>
      <c r="D398" s="1082"/>
      <c r="E398" s="1082"/>
      <c r="F398" s="1082"/>
      <c r="G398" s="1082"/>
      <c r="H398" s="1082"/>
      <c r="I398" s="1082"/>
      <c r="J398" s="1082"/>
      <c r="K398" s="1082"/>
      <c r="L398" s="1082"/>
      <c r="M398" s="1082"/>
      <c r="N398" s="1082"/>
      <c r="O398" s="1082"/>
      <c r="P398" s="1082"/>
      <c r="Q398" s="1082"/>
      <c r="R398" s="1082"/>
      <c r="S398" s="1082"/>
      <c r="T398" s="1082"/>
      <c r="U398" s="1082"/>
      <c r="V398" s="1082"/>
      <c r="W398" s="1082"/>
      <c r="X398" s="1082"/>
      <c r="Y398" s="1082"/>
      <c r="Z398" s="1082"/>
    </row>
    <row r="399" spans="1:26" ht="11.25" customHeight="1">
      <c r="A399" s="1082"/>
      <c r="B399" s="1082"/>
      <c r="C399" s="1082"/>
      <c r="D399" s="1082"/>
      <c r="E399" s="1082"/>
      <c r="F399" s="1082"/>
      <c r="G399" s="1082"/>
      <c r="H399" s="1082"/>
      <c r="I399" s="1082"/>
      <c r="J399" s="1082"/>
      <c r="K399" s="1082"/>
      <c r="L399" s="1082"/>
      <c r="M399" s="1082"/>
      <c r="N399" s="1082"/>
      <c r="O399" s="1082"/>
      <c r="P399" s="1082"/>
      <c r="Q399" s="1082"/>
      <c r="R399" s="1082"/>
      <c r="S399" s="1082"/>
      <c r="T399" s="1082"/>
      <c r="U399" s="1082"/>
      <c r="V399" s="1082"/>
      <c r="W399" s="1082"/>
      <c r="X399" s="1082"/>
      <c r="Y399" s="1082"/>
      <c r="Z399" s="1082"/>
    </row>
    <row r="400" spans="1:26" ht="11.25" customHeight="1">
      <c r="A400" s="1082"/>
      <c r="B400" s="1082"/>
      <c r="C400" s="1082"/>
      <c r="D400" s="1082"/>
      <c r="E400" s="1082"/>
      <c r="F400" s="1082"/>
      <c r="G400" s="1082"/>
      <c r="H400" s="1082"/>
      <c r="I400" s="1082"/>
      <c r="J400" s="1082"/>
      <c r="K400" s="1082"/>
      <c r="L400" s="1082"/>
      <c r="M400" s="1082"/>
      <c r="N400" s="1082"/>
      <c r="O400" s="1082"/>
      <c r="P400" s="1082"/>
      <c r="Q400" s="1082"/>
      <c r="R400" s="1082"/>
      <c r="S400" s="1082"/>
      <c r="T400" s="1082"/>
      <c r="U400" s="1082"/>
      <c r="V400" s="1082"/>
      <c r="W400" s="1082"/>
      <c r="X400" s="1082"/>
      <c r="Y400" s="1082"/>
      <c r="Z400" s="1082"/>
    </row>
    <row r="401" spans="1:26" ht="11.25" customHeight="1">
      <c r="A401" s="1082"/>
      <c r="B401" s="1082"/>
      <c r="C401" s="1082"/>
      <c r="D401" s="1082"/>
      <c r="E401" s="1082"/>
      <c r="F401" s="1082"/>
      <c r="G401" s="1082"/>
      <c r="H401" s="1082"/>
      <c r="I401" s="1082"/>
      <c r="J401" s="1082"/>
      <c r="K401" s="1082"/>
      <c r="L401" s="1082"/>
      <c r="M401" s="1082"/>
      <c r="N401" s="1082"/>
      <c r="O401" s="1082"/>
      <c r="P401" s="1082"/>
      <c r="Q401" s="1082"/>
      <c r="R401" s="1082"/>
      <c r="S401" s="1082"/>
      <c r="T401" s="1082"/>
      <c r="U401" s="1082"/>
      <c r="V401" s="1082"/>
      <c r="W401" s="1082"/>
      <c r="X401" s="1082"/>
      <c r="Y401" s="1082"/>
      <c r="Z401" s="1082"/>
    </row>
    <row r="402" spans="1:26" ht="11.25" customHeight="1">
      <c r="A402" s="1082"/>
      <c r="B402" s="1082"/>
      <c r="C402" s="1082"/>
      <c r="D402" s="1082"/>
      <c r="E402" s="1082"/>
      <c r="F402" s="1082"/>
      <c r="G402" s="1082"/>
      <c r="H402" s="1082"/>
      <c r="I402" s="1082"/>
      <c r="J402" s="1082"/>
      <c r="K402" s="1082"/>
      <c r="L402" s="1082"/>
      <c r="M402" s="1082"/>
      <c r="N402" s="1082"/>
      <c r="O402" s="1082"/>
      <c r="P402" s="1082"/>
      <c r="Q402" s="1082"/>
      <c r="R402" s="1082"/>
      <c r="S402" s="1082"/>
      <c r="T402" s="1082"/>
      <c r="U402" s="1082"/>
      <c r="V402" s="1082"/>
      <c r="W402" s="1082"/>
      <c r="X402" s="1082"/>
      <c r="Y402" s="1082"/>
      <c r="Z402" s="1082"/>
    </row>
    <row r="403" spans="1:26" ht="11.25" customHeight="1">
      <c r="A403" s="1082"/>
      <c r="B403" s="1082"/>
      <c r="C403" s="1082"/>
      <c r="D403" s="1082"/>
      <c r="E403" s="1082"/>
      <c r="F403" s="1082"/>
      <c r="G403" s="1082"/>
      <c r="H403" s="1082"/>
      <c r="I403" s="1082"/>
      <c r="J403" s="1082"/>
      <c r="K403" s="1082"/>
      <c r="L403" s="1082"/>
      <c r="M403" s="1082"/>
      <c r="N403" s="1082"/>
      <c r="O403" s="1082"/>
      <c r="P403" s="1082"/>
      <c r="Q403" s="1082"/>
      <c r="R403" s="1082"/>
      <c r="S403" s="1082"/>
      <c r="T403" s="1082"/>
      <c r="U403" s="1082"/>
      <c r="V403" s="1082"/>
      <c r="W403" s="1082"/>
      <c r="X403" s="1082"/>
      <c r="Y403" s="1082"/>
      <c r="Z403" s="1082"/>
    </row>
    <row r="404" spans="1:26" ht="11.25" customHeight="1">
      <c r="A404" s="1082"/>
      <c r="B404" s="1082"/>
      <c r="C404" s="1082"/>
      <c r="D404" s="1082"/>
      <c r="E404" s="1082"/>
      <c r="F404" s="1082"/>
      <c r="G404" s="1082"/>
      <c r="H404" s="1082"/>
      <c r="I404" s="1082"/>
      <c r="J404" s="1082"/>
      <c r="K404" s="1082"/>
      <c r="L404" s="1082"/>
      <c r="M404" s="1082"/>
      <c r="N404" s="1082"/>
      <c r="O404" s="1082"/>
      <c r="P404" s="1082"/>
      <c r="Q404" s="1082"/>
      <c r="R404" s="1082"/>
      <c r="S404" s="1082"/>
      <c r="T404" s="1082"/>
      <c r="U404" s="1082"/>
      <c r="V404" s="1082"/>
      <c r="W404" s="1082"/>
      <c r="X404" s="1082"/>
      <c r="Y404" s="1082"/>
      <c r="Z404" s="1082"/>
    </row>
    <row r="405" spans="1:26" ht="11.25" customHeight="1">
      <c r="A405" s="1082"/>
      <c r="B405" s="1082"/>
      <c r="C405" s="1082"/>
      <c r="D405" s="1082"/>
      <c r="E405" s="1082"/>
      <c r="F405" s="1082"/>
      <c r="G405" s="1082"/>
      <c r="H405" s="1082"/>
      <c r="I405" s="1082"/>
      <c r="J405" s="1082"/>
      <c r="K405" s="1082"/>
      <c r="L405" s="1082"/>
      <c r="M405" s="1082"/>
      <c r="N405" s="1082"/>
      <c r="O405" s="1082"/>
      <c r="P405" s="1082"/>
      <c r="Q405" s="1082"/>
      <c r="R405" s="1082"/>
      <c r="S405" s="1082"/>
      <c r="T405" s="1082"/>
      <c r="U405" s="1082"/>
      <c r="V405" s="1082"/>
      <c r="W405" s="1082"/>
      <c r="X405" s="1082"/>
      <c r="Y405" s="1082"/>
      <c r="Z405" s="1082"/>
    </row>
    <row r="406" spans="1:26" ht="11.25" customHeight="1">
      <c r="A406" s="1082"/>
      <c r="B406" s="1082"/>
      <c r="C406" s="1082"/>
      <c r="D406" s="1082"/>
      <c r="E406" s="1082"/>
      <c r="F406" s="1082"/>
      <c r="G406" s="1082"/>
      <c r="H406" s="1082"/>
      <c r="I406" s="1082"/>
      <c r="J406" s="1082"/>
      <c r="K406" s="1082"/>
      <c r="L406" s="1082"/>
      <c r="M406" s="1082"/>
      <c r="N406" s="1082"/>
      <c r="O406" s="1082"/>
      <c r="P406" s="1082"/>
      <c r="Q406" s="1082"/>
      <c r="R406" s="1082"/>
      <c r="S406" s="1082"/>
      <c r="T406" s="1082"/>
      <c r="U406" s="1082"/>
      <c r="V406" s="1082"/>
      <c r="W406" s="1082"/>
      <c r="X406" s="1082"/>
      <c r="Y406" s="1082"/>
      <c r="Z406" s="1082"/>
    </row>
    <row r="407" spans="1:26" ht="11.25" customHeight="1">
      <c r="A407" s="1082"/>
      <c r="B407" s="1082"/>
      <c r="C407" s="1082"/>
      <c r="D407" s="1082"/>
      <c r="E407" s="1082"/>
      <c r="F407" s="1082"/>
      <c r="G407" s="1082"/>
      <c r="H407" s="1082"/>
      <c r="I407" s="1082"/>
      <c r="J407" s="1082"/>
      <c r="K407" s="1082"/>
      <c r="L407" s="1082"/>
      <c r="M407" s="1082"/>
      <c r="N407" s="1082"/>
      <c r="O407" s="1082"/>
      <c r="P407" s="1082"/>
      <c r="Q407" s="1082"/>
      <c r="R407" s="1082"/>
      <c r="S407" s="1082"/>
      <c r="T407" s="1082"/>
      <c r="U407" s="1082"/>
      <c r="V407" s="1082"/>
      <c r="W407" s="1082"/>
      <c r="X407" s="1082"/>
      <c r="Y407" s="1082"/>
      <c r="Z407" s="1082"/>
    </row>
    <row r="408" spans="1:26" ht="11.25" customHeight="1">
      <c r="A408" s="1082"/>
      <c r="B408" s="1082"/>
      <c r="C408" s="1082"/>
      <c r="D408" s="1082"/>
      <c r="E408" s="1082"/>
      <c r="F408" s="1082"/>
      <c r="G408" s="1082"/>
      <c r="H408" s="1082"/>
      <c r="I408" s="1082"/>
      <c r="J408" s="1082"/>
      <c r="K408" s="1082"/>
      <c r="L408" s="1082"/>
      <c r="M408" s="1082"/>
      <c r="N408" s="1082"/>
      <c r="O408" s="1082"/>
      <c r="P408" s="1082"/>
      <c r="Q408" s="1082"/>
      <c r="R408" s="1082"/>
      <c r="S408" s="1082"/>
      <c r="T408" s="1082"/>
      <c r="U408" s="1082"/>
      <c r="V408" s="1082"/>
      <c r="W408" s="1082"/>
      <c r="X408" s="1082"/>
      <c r="Y408" s="1082"/>
      <c r="Z408" s="1082"/>
    </row>
    <row r="409" spans="1:26" ht="11.25" customHeight="1">
      <c r="A409" s="1082"/>
      <c r="B409" s="1082"/>
      <c r="C409" s="1082"/>
      <c r="D409" s="1082"/>
      <c r="E409" s="1082"/>
      <c r="F409" s="1082"/>
      <c r="G409" s="1082"/>
      <c r="H409" s="1082"/>
      <c r="I409" s="1082"/>
      <c r="J409" s="1082"/>
      <c r="K409" s="1082"/>
      <c r="L409" s="1082"/>
      <c r="M409" s="1082"/>
      <c r="N409" s="1082"/>
      <c r="O409" s="1082"/>
      <c r="P409" s="1082"/>
      <c r="Q409" s="1082"/>
      <c r="R409" s="1082"/>
      <c r="S409" s="1082"/>
      <c r="T409" s="1082"/>
      <c r="U409" s="1082"/>
      <c r="V409" s="1082"/>
      <c r="W409" s="1082"/>
      <c r="X409" s="1082"/>
      <c r="Y409" s="1082"/>
      <c r="Z409" s="1082"/>
    </row>
    <row r="410" spans="1:26" ht="11.25" customHeight="1">
      <c r="A410" s="1082"/>
      <c r="B410" s="1082"/>
      <c r="C410" s="1082"/>
      <c r="D410" s="1082"/>
      <c r="E410" s="1082"/>
      <c r="F410" s="1082"/>
      <c r="G410" s="1082"/>
      <c r="H410" s="1082"/>
      <c r="I410" s="1082"/>
      <c r="J410" s="1082"/>
      <c r="K410" s="1082"/>
      <c r="L410" s="1082"/>
      <c r="M410" s="1082"/>
      <c r="N410" s="1082"/>
      <c r="O410" s="1082"/>
      <c r="P410" s="1082"/>
      <c r="Q410" s="1082"/>
      <c r="R410" s="1082"/>
      <c r="S410" s="1082"/>
      <c r="T410" s="1082"/>
      <c r="U410" s="1082"/>
      <c r="V410" s="1082"/>
      <c r="W410" s="1082"/>
      <c r="X410" s="1082"/>
      <c r="Y410" s="1082"/>
      <c r="Z410" s="1082"/>
    </row>
    <row r="411" spans="1:26" ht="11.25" customHeight="1">
      <c r="A411" s="1082"/>
      <c r="B411" s="1082"/>
      <c r="C411" s="1082"/>
      <c r="D411" s="1082"/>
      <c r="E411" s="1082"/>
      <c r="F411" s="1082"/>
      <c r="G411" s="1082"/>
      <c r="H411" s="1082"/>
      <c r="I411" s="1082"/>
      <c r="J411" s="1082"/>
      <c r="K411" s="1082"/>
      <c r="L411" s="1082"/>
      <c r="M411" s="1082"/>
      <c r="N411" s="1082"/>
      <c r="O411" s="1082"/>
      <c r="P411" s="1082"/>
      <c r="Q411" s="1082"/>
      <c r="R411" s="1082"/>
      <c r="S411" s="1082"/>
      <c r="T411" s="1082"/>
      <c r="U411" s="1082"/>
      <c r="V411" s="1082"/>
      <c r="W411" s="1082"/>
      <c r="X411" s="1082"/>
      <c r="Y411" s="1082"/>
      <c r="Z411" s="1082"/>
    </row>
    <row r="412" spans="1:26" ht="11.25" customHeight="1">
      <c r="A412" s="1082"/>
      <c r="B412" s="1082"/>
      <c r="C412" s="1082"/>
      <c r="D412" s="1082"/>
      <c r="E412" s="1082"/>
      <c r="F412" s="1082"/>
      <c r="G412" s="1082"/>
      <c r="H412" s="1082"/>
      <c r="I412" s="1082"/>
      <c r="J412" s="1082"/>
      <c r="K412" s="1082"/>
      <c r="L412" s="1082"/>
      <c r="M412" s="1082"/>
      <c r="N412" s="1082"/>
      <c r="O412" s="1082"/>
      <c r="P412" s="1082"/>
      <c r="Q412" s="1082"/>
      <c r="R412" s="1082"/>
      <c r="S412" s="1082"/>
      <c r="T412" s="1082"/>
      <c r="U412" s="1082"/>
      <c r="V412" s="1082"/>
      <c r="W412" s="1082"/>
      <c r="X412" s="1082"/>
      <c r="Y412" s="1082"/>
      <c r="Z412" s="1082"/>
    </row>
    <row r="413" spans="1:26" ht="11.25" customHeight="1">
      <c r="A413" s="1082"/>
      <c r="B413" s="1082"/>
      <c r="C413" s="1082"/>
      <c r="D413" s="1082"/>
      <c r="E413" s="1082"/>
      <c r="F413" s="1082"/>
      <c r="G413" s="1082"/>
      <c r="H413" s="1082"/>
      <c r="I413" s="1082"/>
      <c r="J413" s="1082"/>
      <c r="K413" s="1082"/>
      <c r="L413" s="1082"/>
      <c r="M413" s="1082"/>
      <c r="N413" s="1082"/>
      <c r="O413" s="1082"/>
      <c r="P413" s="1082"/>
      <c r="Q413" s="1082"/>
      <c r="R413" s="1082"/>
      <c r="S413" s="1082"/>
      <c r="T413" s="1082"/>
      <c r="U413" s="1082"/>
      <c r="V413" s="1082"/>
      <c r="W413" s="1082"/>
      <c r="X413" s="1082"/>
      <c r="Y413" s="1082"/>
      <c r="Z413" s="1082"/>
    </row>
    <row r="414" spans="1:26" ht="11.25" customHeight="1">
      <c r="A414" s="1082"/>
      <c r="B414" s="1082"/>
      <c r="C414" s="1082"/>
      <c r="D414" s="1082"/>
      <c r="E414" s="1082"/>
      <c r="F414" s="1082"/>
      <c r="G414" s="1082"/>
      <c r="H414" s="1082"/>
      <c r="I414" s="1082"/>
      <c r="J414" s="1082"/>
      <c r="K414" s="1082"/>
      <c r="L414" s="1082"/>
      <c r="M414" s="1082"/>
      <c r="N414" s="1082"/>
      <c r="O414" s="1082"/>
      <c r="P414" s="1082"/>
      <c r="Q414" s="1082"/>
      <c r="R414" s="1082"/>
      <c r="S414" s="1082"/>
      <c r="T414" s="1082"/>
      <c r="U414" s="1082"/>
      <c r="V414" s="1082"/>
      <c r="W414" s="1082"/>
      <c r="X414" s="1082"/>
      <c r="Y414" s="1082"/>
      <c r="Z414" s="1082"/>
    </row>
    <row r="415" spans="1:26" ht="11.25" customHeight="1">
      <c r="A415" s="1082"/>
      <c r="B415" s="1082"/>
      <c r="C415" s="1082"/>
      <c r="D415" s="1082"/>
      <c r="E415" s="1082"/>
      <c r="F415" s="1082"/>
      <c r="G415" s="1082"/>
      <c r="H415" s="1082"/>
      <c r="I415" s="1082"/>
      <c r="J415" s="1082"/>
      <c r="K415" s="1082"/>
      <c r="L415" s="1082"/>
      <c r="M415" s="1082"/>
      <c r="N415" s="1082"/>
      <c r="O415" s="1082"/>
      <c r="P415" s="1082"/>
      <c r="Q415" s="1082"/>
      <c r="R415" s="1082"/>
      <c r="S415" s="1082"/>
      <c r="T415" s="1082"/>
      <c r="U415" s="1082"/>
      <c r="V415" s="1082"/>
      <c r="W415" s="1082"/>
      <c r="X415" s="1082"/>
      <c r="Y415" s="1082"/>
      <c r="Z415" s="1082"/>
    </row>
    <row r="416" spans="1:26" ht="11.25" customHeight="1">
      <c r="A416" s="1082"/>
      <c r="B416" s="1082"/>
      <c r="C416" s="1082"/>
      <c r="D416" s="1082"/>
      <c r="E416" s="1082"/>
      <c r="F416" s="1082"/>
      <c r="G416" s="1082"/>
      <c r="H416" s="1082"/>
      <c r="I416" s="1082"/>
      <c r="J416" s="1082"/>
      <c r="K416" s="1082"/>
      <c r="L416" s="1082"/>
      <c r="M416" s="1082"/>
      <c r="N416" s="1082"/>
      <c r="O416" s="1082"/>
      <c r="P416" s="1082"/>
      <c r="Q416" s="1082"/>
      <c r="R416" s="1082"/>
      <c r="S416" s="1082"/>
      <c r="T416" s="1082"/>
      <c r="U416" s="1082"/>
      <c r="V416" s="1082"/>
      <c r="W416" s="1082"/>
      <c r="X416" s="1082"/>
      <c r="Y416" s="1082"/>
      <c r="Z416" s="1082"/>
    </row>
    <row r="417" spans="1:26" ht="11.25" customHeight="1">
      <c r="A417" s="1082"/>
      <c r="B417" s="1082"/>
      <c r="C417" s="1082"/>
      <c r="D417" s="1082"/>
      <c r="E417" s="1082"/>
      <c r="F417" s="1082"/>
      <c r="G417" s="1082"/>
      <c r="H417" s="1082"/>
      <c r="I417" s="1082"/>
      <c r="J417" s="1082"/>
      <c r="K417" s="1082"/>
      <c r="L417" s="1082"/>
      <c r="M417" s="1082"/>
      <c r="N417" s="1082"/>
      <c r="O417" s="1082"/>
      <c r="P417" s="1082"/>
      <c r="Q417" s="1082"/>
      <c r="R417" s="1082"/>
      <c r="S417" s="1082"/>
      <c r="T417" s="1082"/>
      <c r="U417" s="1082"/>
      <c r="V417" s="1082"/>
      <c r="W417" s="1082"/>
      <c r="X417" s="1082"/>
      <c r="Y417" s="1082"/>
      <c r="Z417" s="1082"/>
    </row>
    <row r="418" spans="1:26" ht="11.25" customHeight="1">
      <c r="A418" s="1082"/>
      <c r="B418" s="1082"/>
      <c r="C418" s="1082"/>
      <c r="D418" s="1082"/>
      <c r="E418" s="1082"/>
      <c r="F418" s="1082"/>
      <c r="G418" s="1082"/>
      <c r="H418" s="1082"/>
      <c r="I418" s="1082"/>
      <c r="J418" s="1082"/>
      <c r="K418" s="1082"/>
      <c r="L418" s="1082"/>
      <c r="M418" s="1082"/>
      <c r="N418" s="1082"/>
      <c r="O418" s="1082"/>
      <c r="P418" s="1082"/>
      <c r="Q418" s="1082"/>
      <c r="R418" s="1082"/>
      <c r="S418" s="1082"/>
      <c r="T418" s="1082"/>
      <c r="U418" s="1082"/>
      <c r="V418" s="1082"/>
      <c r="W418" s="1082"/>
      <c r="X418" s="1082"/>
      <c r="Y418" s="1082"/>
      <c r="Z418" s="1082"/>
    </row>
    <row r="419" spans="1:26" ht="11.25" customHeight="1">
      <c r="A419" s="1082"/>
      <c r="B419" s="1082"/>
      <c r="C419" s="1082"/>
      <c r="D419" s="1082"/>
      <c r="E419" s="1082"/>
      <c r="F419" s="1082"/>
      <c r="G419" s="1082"/>
      <c r="H419" s="1082"/>
      <c r="I419" s="1082"/>
      <c r="J419" s="1082"/>
      <c r="K419" s="1082"/>
      <c r="L419" s="1082"/>
      <c r="M419" s="1082"/>
      <c r="N419" s="1082"/>
      <c r="O419" s="1082"/>
      <c r="P419" s="1082"/>
      <c r="Q419" s="1082"/>
      <c r="R419" s="1082"/>
      <c r="S419" s="1082"/>
      <c r="T419" s="1082"/>
      <c r="U419" s="1082"/>
      <c r="V419" s="1082"/>
      <c r="W419" s="1082"/>
      <c r="X419" s="1082"/>
      <c r="Y419" s="1082"/>
      <c r="Z419" s="1082"/>
    </row>
    <row r="420" spans="1:26" ht="11.25" customHeight="1">
      <c r="A420" s="1082"/>
      <c r="B420" s="1082"/>
      <c r="C420" s="1082"/>
      <c r="D420" s="1082"/>
      <c r="E420" s="1082"/>
      <c r="F420" s="1082"/>
      <c r="G420" s="1082"/>
      <c r="H420" s="1082"/>
      <c r="I420" s="1082"/>
      <c r="J420" s="1082"/>
      <c r="K420" s="1082"/>
      <c r="L420" s="1082"/>
      <c r="M420" s="1082"/>
      <c r="N420" s="1082"/>
      <c r="O420" s="1082"/>
      <c r="P420" s="1082"/>
      <c r="Q420" s="1082"/>
      <c r="R420" s="1082"/>
      <c r="S420" s="1082"/>
      <c r="T420" s="1082"/>
      <c r="U420" s="1082"/>
      <c r="V420" s="1082"/>
      <c r="W420" s="1082"/>
      <c r="X420" s="1082"/>
      <c r="Y420" s="1082"/>
      <c r="Z420" s="1082"/>
    </row>
    <row r="421" spans="1:26" ht="11.25" customHeight="1">
      <c r="A421" s="1082"/>
      <c r="B421" s="1082"/>
      <c r="C421" s="1082"/>
      <c r="D421" s="1082"/>
      <c r="E421" s="1082"/>
      <c r="F421" s="1082"/>
      <c r="G421" s="1082"/>
      <c r="H421" s="1082"/>
      <c r="I421" s="1082"/>
      <c r="J421" s="1082"/>
      <c r="K421" s="1082"/>
      <c r="L421" s="1082"/>
      <c r="M421" s="1082"/>
      <c r="N421" s="1082"/>
      <c r="O421" s="1082"/>
      <c r="P421" s="1082"/>
      <c r="Q421" s="1082"/>
      <c r="R421" s="1082"/>
      <c r="S421" s="1082"/>
      <c r="T421" s="1082"/>
      <c r="U421" s="1082"/>
      <c r="V421" s="1082"/>
      <c r="W421" s="1082"/>
      <c r="X421" s="1082"/>
      <c r="Y421" s="1082"/>
      <c r="Z421" s="1082"/>
    </row>
    <row r="422" spans="1:26" ht="11.25" customHeight="1">
      <c r="A422" s="1082"/>
      <c r="B422" s="1082"/>
      <c r="C422" s="1082"/>
      <c r="D422" s="1082"/>
      <c r="E422" s="1082"/>
      <c r="F422" s="1082"/>
      <c r="G422" s="1082"/>
      <c r="H422" s="1082"/>
      <c r="I422" s="1082"/>
      <c r="J422" s="1082"/>
      <c r="K422" s="1082"/>
      <c r="L422" s="1082"/>
      <c r="M422" s="1082"/>
      <c r="N422" s="1082"/>
      <c r="O422" s="1082"/>
      <c r="P422" s="1082"/>
      <c r="Q422" s="1082"/>
      <c r="R422" s="1082"/>
      <c r="S422" s="1082"/>
      <c r="T422" s="1082"/>
      <c r="U422" s="1082"/>
      <c r="V422" s="1082"/>
      <c r="W422" s="1082"/>
      <c r="X422" s="1082"/>
      <c r="Y422" s="1082"/>
      <c r="Z422" s="1082"/>
    </row>
    <row r="423" spans="1:26" ht="11.25" customHeight="1">
      <c r="A423" s="1082"/>
      <c r="B423" s="1082"/>
      <c r="C423" s="1082"/>
      <c r="D423" s="1082"/>
      <c r="E423" s="1082"/>
      <c r="F423" s="1082"/>
      <c r="G423" s="1082"/>
      <c r="H423" s="1082"/>
      <c r="I423" s="1082"/>
      <c r="J423" s="1082"/>
      <c r="K423" s="1082"/>
      <c r="L423" s="1082"/>
      <c r="M423" s="1082"/>
      <c r="N423" s="1082"/>
      <c r="O423" s="1082"/>
      <c r="P423" s="1082"/>
      <c r="Q423" s="1082"/>
      <c r="R423" s="1082"/>
      <c r="S423" s="1082"/>
      <c r="T423" s="1082"/>
      <c r="U423" s="1082"/>
      <c r="V423" s="1082"/>
      <c r="W423" s="1082"/>
      <c r="X423" s="1082"/>
      <c r="Y423" s="1082"/>
      <c r="Z423" s="1082"/>
    </row>
    <row r="424" spans="1:26" ht="11.25" customHeight="1">
      <c r="A424" s="1082"/>
      <c r="B424" s="1082"/>
      <c r="C424" s="1082"/>
      <c r="D424" s="1082"/>
      <c r="E424" s="1082"/>
      <c r="F424" s="1082"/>
      <c r="G424" s="1082"/>
      <c r="H424" s="1082"/>
      <c r="I424" s="1082"/>
      <c r="J424" s="1082"/>
      <c r="K424" s="1082"/>
      <c r="L424" s="1082"/>
      <c r="M424" s="1082"/>
      <c r="N424" s="1082"/>
      <c r="O424" s="1082"/>
      <c r="P424" s="1082"/>
      <c r="Q424" s="1082"/>
      <c r="R424" s="1082"/>
      <c r="S424" s="1082"/>
      <c r="T424" s="1082"/>
      <c r="U424" s="1082"/>
      <c r="V424" s="1082"/>
      <c r="W424" s="1082"/>
      <c r="X424" s="1082"/>
      <c r="Y424" s="1082"/>
      <c r="Z424" s="1082"/>
    </row>
    <row r="425" spans="1:26" ht="11.25" customHeight="1">
      <c r="A425" s="1082"/>
      <c r="B425" s="1082"/>
      <c r="C425" s="1082"/>
      <c r="D425" s="1082"/>
      <c r="E425" s="1082"/>
      <c r="F425" s="1082"/>
      <c r="G425" s="1082"/>
      <c r="H425" s="1082"/>
      <c r="I425" s="1082"/>
      <c r="J425" s="1082"/>
      <c r="K425" s="1082"/>
      <c r="L425" s="1082"/>
      <c r="M425" s="1082"/>
      <c r="N425" s="1082"/>
      <c r="O425" s="1082"/>
      <c r="P425" s="1082"/>
      <c r="Q425" s="1082"/>
      <c r="R425" s="1082"/>
      <c r="S425" s="1082"/>
      <c r="T425" s="1082"/>
      <c r="U425" s="1082"/>
      <c r="V425" s="1082"/>
      <c r="W425" s="1082"/>
      <c r="X425" s="1082"/>
      <c r="Y425" s="1082"/>
      <c r="Z425" s="1082"/>
    </row>
    <row r="426" spans="1:26" ht="11.25" customHeight="1">
      <c r="A426" s="1082"/>
      <c r="B426" s="1082"/>
      <c r="C426" s="1082"/>
      <c r="D426" s="1082"/>
      <c r="E426" s="1082"/>
      <c r="F426" s="1082"/>
      <c r="G426" s="1082"/>
      <c r="H426" s="1082"/>
      <c r="I426" s="1082"/>
      <c r="J426" s="1082"/>
      <c r="K426" s="1082"/>
      <c r="L426" s="1082"/>
      <c r="M426" s="1082"/>
      <c r="N426" s="1082"/>
      <c r="O426" s="1082"/>
      <c r="P426" s="1082"/>
      <c r="Q426" s="1082"/>
      <c r="R426" s="1082"/>
      <c r="S426" s="1082"/>
      <c r="T426" s="1082"/>
      <c r="U426" s="1082"/>
      <c r="V426" s="1082"/>
      <c r="W426" s="1082"/>
      <c r="X426" s="1082"/>
      <c r="Y426" s="1082"/>
      <c r="Z426" s="1082"/>
    </row>
    <row r="427" spans="1:26" ht="11.25" customHeight="1">
      <c r="A427" s="1082"/>
      <c r="B427" s="1082"/>
      <c r="C427" s="1082"/>
      <c r="D427" s="1082"/>
      <c r="E427" s="1082"/>
      <c r="F427" s="1082"/>
      <c r="G427" s="1082"/>
      <c r="H427" s="1082"/>
      <c r="I427" s="1082"/>
      <c r="J427" s="1082"/>
      <c r="K427" s="1082"/>
      <c r="L427" s="1082"/>
      <c r="M427" s="1082"/>
      <c r="N427" s="1082"/>
      <c r="O427" s="1082"/>
      <c r="P427" s="1082"/>
      <c r="Q427" s="1082"/>
      <c r="R427" s="1082"/>
      <c r="S427" s="1082"/>
      <c r="T427" s="1082"/>
      <c r="U427" s="1082"/>
      <c r="V427" s="1082"/>
      <c r="W427" s="1082"/>
      <c r="X427" s="1082"/>
      <c r="Y427" s="1082"/>
      <c r="Z427" s="1082"/>
    </row>
    <row r="428" spans="1:26" ht="11.25" customHeight="1">
      <c r="A428" s="1082"/>
      <c r="B428" s="1082"/>
      <c r="C428" s="1082"/>
      <c r="D428" s="1082"/>
      <c r="E428" s="1082"/>
      <c r="F428" s="1082"/>
      <c r="G428" s="1082"/>
      <c r="H428" s="1082"/>
      <c r="I428" s="1082"/>
      <c r="J428" s="1082"/>
      <c r="K428" s="1082"/>
      <c r="L428" s="1082"/>
      <c r="M428" s="1082"/>
      <c r="N428" s="1082"/>
      <c r="O428" s="1082"/>
      <c r="P428" s="1082"/>
      <c r="Q428" s="1082"/>
      <c r="R428" s="1082"/>
      <c r="S428" s="1082"/>
      <c r="T428" s="1082"/>
      <c r="U428" s="1082"/>
      <c r="V428" s="1082"/>
      <c r="W428" s="1082"/>
      <c r="X428" s="1082"/>
      <c r="Y428" s="1082"/>
      <c r="Z428" s="1082"/>
    </row>
    <row r="429" spans="1:26" ht="11.25" customHeight="1">
      <c r="A429" s="1082"/>
      <c r="B429" s="1082"/>
      <c r="C429" s="1082"/>
      <c r="D429" s="1082"/>
      <c r="E429" s="1082"/>
      <c r="F429" s="1082"/>
      <c r="G429" s="1082"/>
      <c r="H429" s="1082"/>
      <c r="I429" s="1082"/>
      <c r="J429" s="1082"/>
      <c r="K429" s="1082"/>
      <c r="L429" s="1082"/>
      <c r="M429" s="1082"/>
      <c r="N429" s="1082"/>
      <c r="O429" s="1082"/>
      <c r="P429" s="1082"/>
      <c r="Q429" s="1082"/>
      <c r="R429" s="1082"/>
      <c r="S429" s="1082"/>
      <c r="T429" s="1082"/>
      <c r="U429" s="1082"/>
      <c r="V429" s="1082"/>
      <c r="W429" s="1082"/>
      <c r="X429" s="1082"/>
      <c r="Y429" s="1082"/>
      <c r="Z429" s="1082"/>
    </row>
    <row r="430" spans="1:26" ht="11.25" customHeight="1">
      <c r="A430" s="1082"/>
      <c r="B430" s="1082"/>
      <c r="C430" s="1082"/>
      <c r="D430" s="1082"/>
      <c r="E430" s="1082"/>
      <c r="F430" s="1082"/>
      <c r="G430" s="1082"/>
      <c r="H430" s="1082"/>
      <c r="I430" s="1082"/>
      <c r="J430" s="1082"/>
      <c r="K430" s="1082"/>
      <c r="L430" s="1082"/>
      <c r="M430" s="1082"/>
      <c r="N430" s="1082"/>
      <c r="O430" s="1082"/>
      <c r="P430" s="1082"/>
      <c r="Q430" s="1082"/>
      <c r="R430" s="1082"/>
      <c r="S430" s="1082"/>
      <c r="T430" s="1082"/>
      <c r="U430" s="1082"/>
      <c r="V430" s="1082"/>
      <c r="W430" s="1082"/>
      <c r="X430" s="1082"/>
      <c r="Y430" s="1082"/>
      <c r="Z430" s="1082"/>
    </row>
    <row r="431" spans="1:26" ht="11.25" customHeight="1">
      <c r="A431" s="1082"/>
      <c r="B431" s="1082"/>
      <c r="C431" s="1082"/>
      <c r="D431" s="1082"/>
      <c r="E431" s="1082"/>
      <c r="F431" s="1082"/>
      <c r="G431" s="1082"/>
      <c r="H431" s="1082"/>
      <c r="I431" s="1082"/>
      <c r="J431" s="1082"/>
      <c r="K431" s="1082"/>
      <c r="L431" s="1082"/>
      <c r="M431" s="1082"/>
      <c r="N431" s="1082"/>
      <c r="O431" s="1082"/>
      <c r="P431" s="1082"/>
      <c r="Q431" s="1082"/>
      <c r="R431" s="1082"/>
      <c r="S431" s="1082"/>
      <c r="T431" s="1082"/>
      <c r="U431" s="1082"/>
      <c r="V431" s="1082"/>
      <c r="W431" s="1082"/>
      <c r="X431" s="1082"/>
      <c r="Y431" s="1082"/>
      <c r="Z431" s="1082"/>
    </row>
    <row r="432" spans="1:26" ht="11.25" customHeight="1">
      <c r="A432" s="1082"/>
      <c r="B432" s="1082"/>
      <c r="C432" s="1082"/>
      <c r="D432" s="1082"/>
      <c r="E432" s="1082"/>
      <c r="F432" s="1082"/>
      <c r="G432" s="1082"/>
      <c r="H432" s="1082"/>
      <c r="I432" s="1082"/>
      <c r="J432" s="1082"/>
      <c r="K432" s="1082"/>
      <c r="L432" s="1082"/>
      <c r="M432" s="1082"/>
      <c r="N432" s="1082"/>
      <c r="O432" s="1082"/>
      <c r="P432" s="1082"/>
      <c r="Q432" s="1082"/>
      <c r="R432" s="1082"/>
      <c r="S432" s="1082"/>
      <c r="T432" s="1082"/>
      <c r="U432" s="1082"/>
      <c r="V432" s="1082"/>
      <c r="W432" s="1082"/>
      <c r="X432" s="1082"/>
      <c r="Y432" s="1082"/>
      <c r="Z432" s="1082"/>
    </row>
    <row r="433" spans="1:26" ht="11.25" customHeight="1">
      <c r="A433" s="1082"/>
      <c r="B433" s="1082"/>
      <c r="C433" s="1082"/>
      <c r="D433" s="1082"/>
      <c r="E433" s="1082"/>
      <c r="F433" s="1082"/>
      <c r="G433" s="1082"/>
      <c r="H433" s="1082"/>
      <c r="I433" s="1082"/>
      <c r="J433" s="1082"/>
      <c r="K433" s="1082"/>
      <c r="L433" s="1082"/>
      <c r="M433" s="1082"/>
      <c r="N433" s="1082"/>
      <c r="O433" s="1082"/>
      <c r="P433" s="1082"/>
      <c r="Q433" s="1082"/>
      <c r="R433" s="1082"/>
      <c r="S433" s="1082"/>
      <c r="T433" s="1082"/>
      <c r="U433" s="1082"/>
      <c r="V433" s="1082"/>
      <c r="W433" s="1082"/>
      <c r="X433" s="1082"/>
      <c r="Y433" s="1082"/>
      <c r="Z433" s="1082"/>
    </row>
    <row r="434" spans="1:26" ht="11.25" customHeight="1">
      <c r="A434" s="1082"/>
      <c r="B434" s="1082"/>
      <c r="C434" s="1082"/>
      <c r="D434" s="1082"/>
      <c r="E434" s="1082"/>
      <c r="F434" s="1082"/>
      <c r="G434" s="1082"/>
      <c r="H434" s="1082"/>
      <c r="I434" s="1082"/>
      <c r="J434" s="1082"/>
      <c r="K434" s="1082"/>
      <c r="L434" s="1082"/>
      <c r="M434" s="1082"/>
      <c r="N434" s="1082"/>
      <c r="O434" s="1082"/>
      <c r="P434" s="1082"/>
      <c r="Q434" s="1082"/>
      <c r="R434" s="1082"/>
      <c r="S434" s="1082"/>
      <c r="T434" s="1082"/>
      <c r="U434" s="1082"/>
      <c r="V434" s="1082"/>
      <c r="W434" s="1082"/>
      <c r="X434" s="1082"/>
      <c r="Y434" s="1082"/>
      <c r="Z434" s="1082"/>
    </row>
    <row r="435" spans="1:26" ht="11.25" customHeight="1">
      <c r="A435" s="1082"/>
      <c r="B435" s="1082"/>
      <c r="C435" s="1082"/>
      <c r="D435" s="1082"/>
      <c r="E435" s="1082"/>
      <c r="F435" s="1082"/>
      <c r="G435" s="1082"/>
      <c r="H435" s="1082"/>
      <c r="I435" s="1082"/>
      <c r="J435" s="1082"/>
      <c r="K435" s="1082"/>
      <c r="L435" s="1082"/>
      <c r="M435" s="1082"/>
      <c r="N435" s="1082"/>
      <c r="O435" s="1082"/>
      <c r="P435" s="1082"/>
      <c r="Q435" s="1082"/>
      <c r="R435" s="1082"/>
      <c r="S435" s="1082"/>
      <c r="T435" s="1082"/>
      <c r="U435" s="1082"/>
      <c r="V435" s="1082"/>
      <c r="W435" s="1082"/>
      <c r="X435" s="1082"/>
      <c r="Y435" s="1082"/>
      <c r="Z435" s="1082"/>
    </row>
    <row r="436" spans="1:26" ht="11.25" customHeight="1">
      <c r="A436" s="1082"/>
      <c r="B436" s="1082"/>
      <c r="C436" s="1082"/>
      <c r="D436" s="1082"/>
      <c r="E436" s="1082"/>
      <c r="F436" s="1082"/>
      <c r="G436" s="1082"/>
      <c r="H436" s="1082"/>
      <c r="I436" s="1082"/>
      <c r="J436" s="1082"/>
      <c r="K436" s="1082"/>
      <c r="L436" s="1082"/>
      <c r="M436" s="1082"/>
      <c r="N436" s="1082"/>
      <c r="O436" s="1082"/>
      <c r="P436" s="1082"/>
      <c r="Q436" s="1082"/>
      <c r="R436" s="1082"/>
      <c r="S436" s="1082"/>
      <c r="T436" s="1082"/>
      <c r="U436" s="1082"/>
      <c r="V436" s="1082"/>
      <c r="W436" s="1082"/>
      <c r="X436" s="1082"/>
      <c r="Y436" s="1082"/>
      <c r="Z436" s="1082"/>
    </row>
    <row r="437" spans="1:26" ht="11.25" customHeight="1">
      <c r="A437" s="1082"/>
      <c r="B437" s="1082"/>
      <c r="C437" s="1082"/>
      <c r="D437" s="1082"/>
      <c r="E437" s="1082"/>
      <c r="F437" s="1082"/>
      <c r="G437" s="1082"/>
      <c r="H437" s="1082"/>
      <c r="I437" s="1082"/>
      <c r="J437" s="1082"/>
      <c r="K437" s="1082"/>
      <c r="L437" s="1082"/>
      <c r="M437" s="1082"/>
      <c r="N437" s="1082"/>
      <c r="O437" s="1082"/>
      <c r="P437" s="1082"/>
      <c r="Q437" s="1082"/>
      <c r="R437" s="1082"/>
      <c r="S437" s="1082"/>
      <c r="T437" s="1082"/>
      <c r="U437" s="1082"/>
      <c r="V437" s="1082"/>
      <c r="W437" s="1082"/>
      <c r="X437" s="1082"/>
      <c r="Y437" s="1082"/>
      <c r="Z437" s="1082"/>
    </row>
    <row r="438" spans="1:26" ht="11.25" customHeight="1">
      <c r="A438" s="1082"/>
      <c r="B438" s="1082"/>
      <c r="C438" s="1082"/>
      <c r="D438" s="1082"/>
      <c r="E438" s="1082"/>
      <c r="F438" s="1082"/>
      <c r="G438" s="1082"/>
      <c r="H438" s="1082"/>
      <c r="I438" s="1082"/>
      <c r="J438" s="1082"/>
      <c r="K438" s="1082"/>
      <c r="L438" s="1082"/>
      <c r="M438" s="1082"/>
      <c r="N438" s="1082"/>
      <c r="O438" s="1082"/>
      <c r="P438" s="1082"/>
      <c r="Q438" s="1082"/>
      <c r="R438" s="1082"/>
      <c r="S438" s="1082"/>
      <c r="T438" s="1082"/>
      <c r="U438" s="1082"/>
      <c r="V438" s="1082"/>
      <c r="W438" s="1082"/>
      <c r="X438" s="1082"/>
      <c r="Y438" s="1082"/>
      <c r="Z438" s="1082"/>
    </row>
    <row r="439" spans="1:26" ht="11.25" customHeight="1">
      <c r="A439" s="1082"/>
      <c r="B439" s="1082"/>
      <c r="C439" s="1082"/>
      <c r="D439" s="1082"/>
      <c r="E439" s="1082"/>
      <c r="F439" s="1082"/>
      <c r="G439" s="1082"/>
      <c r="H439" s="1082"/>
      <c r="I439" s="1082"/>
      <c r="J439" s="1082"/>
      <c r="K439" s="1082"/>
      <c r="L439" s="1082"/>
      <c r="M439" s="1082"/>
      <c r="N439" s="1082"/>
      <c r="O439" s="1082"/>
      <c r="P439" s="1082"/>
      <c r="Q439" s="1082"/>
      <c r="R439" s="1082"/>
      <c r="S439" s="1082"/>
      <c r="T439" s="1082"/>
      <c r="U439" s="1082"/>
      <c r="V439" s="1082"/>
      <c r="W439" s="1082"/>
      <c r="X439" s="1082"/>
      <c r="Y439" s="1082"/>
      <c r="Z439" s="1082"/>
    </row>
    <row r="440" spans="1:26" ht="11.25" customHeight="1">
      <c r="A440" s="1082"/>
      <c r="B440" s="1082"/>
      <c r="C440" s="1082"/>
      <c r="D440" s="1082"/>
      <c r="E440" s="1082"/>
      <c r="F440" s="1082"/>
      <c r="G440" s="1082"/>
      <c r="H440" s="1082"/>
      <c r="I440" s="1082"/>
      <c r="J440" s="1082"/>
      <c r="K440" s="1082"/>
      <c r="L440" s="1082"/>
      <c r="M440" s="1082"/>
      <c r="N440" s="1082"/>
      <c r="O440" s="1082"/>
      <c r="P440" s="1082"/>
      <c r="Q440" s="1082"/>
      <c r="R440" s="1082"/>
      <c r="S440" s="1082"/>
      <c r="T440" s="1082"/>
      <c r="U440" s="1082"/>
      <c r="V440" s="1082"/>
      <c r="W440" s="1082"/>
      <c r="X440" s="1082"/>
      <c r="Y440" s="1082"/>
      <c r="Z440" s="1082"/>
    </row>
    <row r="441" spans="1:26" ht="11.25" customHeight="1">
      <c r="A441" s="1082"/>
      <c r="B441" s="1082"/>
      <c r="C441" s="1082"/>
      <c r="D441" s="1082"/>
      <c r="E441" s="1082"/>
      <c r="F441" s="1082"/>
      <c r="G441" s="1082"/>
      <c r="H441" s="1082"/>
      <c r="I441" s="1082"/>
      <c r="J441" s="1082"/>
      <c r="K441" s="1082"/>
      <c r="L441" s="1082"/>
      <c r="M441" s="1082"/>
      <c r="N441" s="1082"/>
      <c r="O441" s="1082"/>
      <c r="P441" s="1082"/>
      <c r="Q441" s="1082"/>
      <c r="R441" s="1082"/>
      <c r="S441" s="1082"/>
      <c r="T441" s="1082"/>
      <c r="U441" s="1082"/>
      <c r="V441" s="1082"/>
      <c r="W441" s="1082"/>
      <c r="X441" s="1082"/>
      <c r="Y441" s="1082"/>
      <c r="Z441" s="1082"/>
    </row>
    <row r="442" spans="1:26" ht="11.25" customHeight="1">
      <c r="A442" s="1082"/>
      <c r="B442" s="1082"/>
      <c r="C442" s="1082"/>
      <c r="D442" s="1082"/>
      <c r="E442" s="1082"/>
      <c r="F442" s="1082"/>
      <c r="G442" s="1082"/>
      <c r="H442" s="1082"/>
      <c r="I442" s="1082"/>
      <c r="J442" s="1082"/>
      <c r="K442" s="1082"/>
      <c r="L442" s="1082"/>
      <c r="M442" s="1082"/>
      <c r="N442" s="1082"/>
      <c r="O442" s="1082"/>
      <c r="P442" s="1082"/>
      <c r="Q442" s="1082"/>
      <c r="R442" s="1082"/>
      <c r="S442" s="1082"/>
      <c r="T442" s="1082"/>
      <c r="U442" s="1082"/>
      <c r="V442" s="1082"/>
      <c r="W442" s="1082"/>
      <c r="X442" s="1082"/>
      <c r="Y442" s="1082"/>
      <c r="Z442" s="1082"/>
    </row>
    <row r="443" spans="1:26" ht="11.25" customHeight="1">
      <c r="A443" s="1082"/>
      <c r="B443" s="1082"/>
      <c r="C443" s="1082"/>
      <c r="D443" s="1082"/>
      <c r="E443" s="1082"/>
      <c r="F443" s="1082"/>
      <c r="G443" s="1082"/>
      <c r="H443" s="1082"/>
      <c r="I443" s="1082"/>
      <c r="J443" s="1082"/>
      <c r="K443" s="1082"/>
      <c r="L443" s="1082"/>
      <c r="M443" s="1082"/>
      <c r="N443" s="1082"/>
      <c r="O443" s="1082"/>
      <c r="P443" s="1082"/>
      <c r="Q443" s="1082"/>
      <c r="R443" s="1082"/>
      <c r="S443" s="1082"/>
      <c r="T443" s="1082"/>
      <c r="U443" s="1082"/>
      <c r="V443" s="1082"/>
      <c r="W443" s="1082"/>
      <c r="X443" s="1082"/>
      <c r="Y443" s="1082"/>
      <c r="Z443" s="1082"/>
    </row>
    <row r="444" spans="1:26" ht="11.25" customHeight="1">
      <c r="A444" s="1082"/>
      <c r="B444" s="1082"/>
      <c r="C444" s="1082"/>
      <c r="D444" s="1082"/>
      <c r="E444" s="1082"/>
      <c r="F444" s="1082"/>
      <c r="G444" s="1082"/>
      <c r="H444" s="1082"/>
      <c r="I444" s="1082"/>
      <c r="J444" s="1082"/>
      <c r="K444" s="1082"/>
      <c r="L444" s="1082"/>
      <c r="M444" s="1082"/>
      <c r="N444" s="1082"/>
      <c r="O444" s="1082"/>
      <c r="P444" s="1082"/>
      <c r="Q444" s="1082"/>
      <c r="R444" s="1082"/>
      <c r="S444" s="1082"/>
      <c r="T444" s="1082"/>
      <c r="U444" s="1082"/>
      <c r="V444" s="1082"/>
      <c r="W444" s="1082"/>
      <c r="X444" s="1082"/>
      <c r="Y444" s="1082"/>
      <c r="Z444" s="1082"/>
    </row>
    <row r="445" spans="1:26" ht="11.25" customHeight="1">
      <c r="A445" s="1082"/>
      <c r="B445" s="1082"/>
      <c r="C445" s="1082"/>
      <c r="D445" s="1082"/>
      <c r="E445" s="1082"/>
      <c r="F445" s="1082"/>
      <c r="G445" s="1082"/>
      <c r="H445" s="1082"/>
      <c r="I445" s="1082"/>
      <c r="J445" s="1082"/>
      <c r="K445" s="1082"/>
      <c r="L445" s="1082"/>
      <c r="M445" s="1082"/>
      <c r="N445" s="1082"/>
      <c r="O445" s="1082"/>
      <c r="P445" s="1082"/>
      <c r="Q445" s="1082"/>
      <c r="R445" s="1082"/>
      <c r="S445" s="1082"/>
      <c r="T445" s="1082"/>
      <c r="U445" s="1082"/>
      <c r="V445" s="1082"/>
      <c r="W445" s="1082"/>
      <c r="X445" s="1082"/>
      <c r="Y445" s="1082"/>
      <c r="Z445" s="1082"/>
    </row>
    <row r="446" spans="1:26" ht="11.25" customHeight="1">
      <c r="A446" s="1082"/>
      <c r="B446" s="1082"/>
      <c r="C446" s="1082"/>
      <c r="D446" s="1082"/>
      <c r="E446" s="1082"/>
      <c r="F446" s="1082"/>
      <c r="G446" s="1082"/>
      <c r="H446" s="1082"/>
      <c r="I446" s="1082"/>
      <c r="J446" s="1082"/>
      <c r="K446" s="1082"/>
      <c r="L446" s="1082"/>
      <c r="M446" s="1082"/>
      <c r="N446" s="1082"/>
      <c r="O446" s="1082"/>
      <c r="P446" s="1082"/>
      <c r="Q446" s="1082"/>
      <c r="R446" s="1082"/>
      <c r="S446" s="1082"/>
      <c r="T446" s="1082"/>
      <c r="U446" s="1082"/>
      <c r="V446" s="1082"/>
      <c r="W446" s="1082"/>
      <c r="X446" s="1082"/>
      <c r="Y446" s="1082"/>
      <c r="Z446" s="1082"/>
    </row>
    <row r="447" spans="1:26" ht="11.25" customHeight="1">
      <c r="A447" s="1082"/>
      <c r="B447" s="1082"/>
      <c r="C447" s="1082"/>
      <c r="D447" s="1082"/>
      <c r="E447" s="1082"/>
      <c r="F447" s="1082"/>
      <c r="G447" s="1082"/>
      <c r="H447" s="1082"/>
      <c r="I447" s="1082"/>
      <c r="J447" s="1082"/>
      <c r="K447" s="1082"/>
      <c r="L447" s="1082"/>
      <c r="M447" s="1082"/>
      <c r="N447" s="1082"/>
      <c r="O447" s="1082"/>
      <c r="P447" s="1082"/>
      <c r="Q447" s="1082"/>
      <c r="R447" s="1082"/>
      <c r="S447" s="1082"/>
      <c r="T447" s="1082"/>
      <c r="U447" s="1082"/>
      <c r="V447" s="1082"/>
      <c r="W447" s="1082"/>
      <c r="X447" s="1082"/>
      <c r="Y447" s="1082"/>
      <c r="Z447" s="1082"/>
    </row>
    <row r="448" spans="1:26" ht="11.25" customHeight="1">
      <c r="A448" s="1082"/>
      <c r="B448" s="1082"/>
      <c r="C448" s="1082"/>
      <c r="D448" s="1082"/>
      <c r="E448" s="1082"/>
      <c r="F448" s="1082"/>
      <c r="G448" s="1082"/>
      <c r="H448" s="1082"/>
      <c r="I448" s="1082"/>
      <c r="J448" s="1082"/>
      <c r="K448" s="1082"/>
      <c r="L448" s="1082"/>
      <c r="M448" s="1082"/>
      <c r="N448" s="1082"/>
      <c r="O448" s="1082"/>
      <c r="P448" s="1082"/>
      <c r="Q448" s="1082"/>
      <c r="R448" s="1082"/>
      <c r="S448" s="1082"/>
      <c r="T448" s="1082"/>
      <c r="U448" s="1082"/>
      <c r="V448" s="1082"/>
      <c r="W448" s="1082"/>
      <c r="X448" s="1082"/>
      <c r="Y448" s="1082"/>
      <c r="Z448" s="1082"/>
    </row>
    <row r="449" spans="1:26" ht="11.25" customHeight="1">
      <c r="A449" s="1082"/>
      <c r="B449" s="1082"/>
      <c r="C449" s="1082"/>
      <c r="D449" s="1082"/>
      <c r="E449" s="1082"/>
      <c r="F449" s="1082"/>
      <c r="G449" s="1082"/>
      <c r="H449" s="1082"/>
      <c r="I449" s="1082"/>
      <c r="J449" s="1082"/>
      <c r="K449" s="1082"/>
      <c r="L449" s="1082"/>
      <c r="M449" s="1082"/>
      <c r="N449" s="1082"/>
      <c r="O449" s="1082"/>
      <c r="P449" s="1082"/>
      <c r="Q449" s="1082"/>
      <c r="R449" s="1082"/>
      <c r="S449" s="1082"/>
      <c r="T449" s="1082"/>
      <c r="U449" s="1082"/>
      <c r="V449" s="1082"/>
      <c r="W449" s="1082"/>
      <c r="X449" s="1082"/>
      <c r="Y449" s="1082"/>
      <c r="Z449" s="1082"/>
    </row>
    <row r="450" spans="1:26" ht="11.25" customHeight="1">
      <c r="A450" s="1082"/>
      <c r="B450" s="1082"/>
      <c r="C450" s="1082"/>
      <c r="D450" s="1082"/>
      <c r="E450" s="1082"/>
      <c r="F450" s="1082"/>
      <c r="G450" s="1082"/>
      <c r="H450" s="1082"/>
      <c r="I450" s="1082"/>
      <c r="J450" s="1082"/>
      <c r="K450" s="1082"/>
      <c r="L450" s="1082"/>
      <c r="M450" s="1082"/>
      <c r="N450" s="1082"/>
      <c r="O450" s="1082"/>
      <c r="P450" s="1082"/>
      <c r="Q450" s="1082"/>
      <c r="R450" s="1082"/>
      <c r="S450" s="1082"/>
      <c r="T450" s="1082"/>
      <c r="U450" s="1082"/>
      <c r="V450" s="1082"/>
      <c r="W450" s="1082"/>
      <c r="X450" s="1082"/>
      <c r="Y450" s="1082"/>
      <c r="Z450" s="1082"/>
    </row>
    <row r="451" spans="1:26" ht="11.25" customHeight="1">
      <c r="A451" s="1082"/>
      <c r="B451" s="1082"/>
      <c r="C451" s="1082"/>
      <c r="D451" s="1082"/>
      <c r="E451" s="1082"/>
      <c r="F451" s="1082"/>
      <c r="G451" s="1082"/>
      <c r="H451" s="1082"/>
      <c r="I451" s="1082"/>
      <c r="J451" s="1082"/>
      <c r="K451" s="1082"/>
      <c r="L451" s="1082"/>
      <c r="M451" s="1082"/>
      <c r="N451" s="1082"/>
      <c r="O451" s="1082"/>
      <c r="P451" s="1082"/>
      <c r="Q451" s="1082"/>
      <c r="R451" s="1082"/>
      <c r="S451" s="1082"/>
      <c r="T451" s="1082"/>
      <c r="U451" s="1082"/>
      <c r="V451" s="1082"/>
      <c r="W451" s="1082"/>
      <c r="X451" s="1082"/>
      <c r="Y451" s="1082"/>
      <c r="Z451" s="1082"/>
    </row>
    <row r="452" spans="1:26" ht="11.25" customHeight="1">
      <c r="A452" s="1082"/>
      <c r="B452" s="1082"/>
      <c r="C452" s="1082"/>
      <c r="D452" s="1082"/>
      <c r="E452" s="1082"/>
      <c r="F452" s="1082"/>
      <c r="G452" s="1082"/>
      <c r="H452" s="1082"/>
      <c r="I452" s="1082"/>
      <c r="J452" s="1082"/>
      <c r="K452" s="1082"/>
      <c r="L452" s="1082"/>
      <c r="M452" s="1082"/>
      <c r="N452" s="1082"/>
      <c r="O452" s="1082"/>
      <c r="P452" s="1082"/>
      <c r="Q452" s="1082"/>
      <c r="R452" s="1082"/>
      <c r="S452" s="1082"/>
      <c r="T452" s="1082"/>
      <c r="U452" s="1082"/>
      <c r="V452" s="1082"/>
      <c r="W452" s="1082"/>
      <c r="X452" s="1082"/>
      <c r="Y452" s="1082"/>
      <c r="Z452" s="1082"/>
    </row>
    <row r="453" spans="1:26" ht="11.25" customHeight="1">
      <c r="A453" s="1082"/>
      <c r="B453" s="1082"/>
      <c r="C453" s="1082"/>
      <c r="D453" s="1082"/>
      <c r="E453" s="1082"/>
      <c r="F453" s="1082"/>
      <c r="G453" s="1082"/>
      <c r="H453" s="1082"/>
      <c r="I453" s="1082"/>
      <c r="J453" s="1082"/>
      <c r="K453" s="1082"/>
      <c r="L453" s="1082"/>
      <c r="M453" s="1082"/>
      <c r="N453" s="1082"/>
      <c r="O453" s="1082"/>
      <c r="P453" s="1082"/>
      <c r="Q453" s="1082"/>
      <c r="R453" s="1082"/>
      <c r="S453" s="1082"/>
      <c r="T453" s="1082"/>
      <c r="U453" s="1082"/>
      <c r="V453" s="1082"/>
      <c r="W453" s="1082"/>
      <c r="X453" s="1082"/>
      <c r="Y453" s="1082"/>
      <c r="Z453" s="1082"/>
    </row>
    <row r="454" spans="1:26" ht="11.25" customHeight="1">
      <c r="A454" s="1082"/>
      <c r="B454" s="1082"/>
      <c r="C454" s="1082"/>
      <c r="D454" s="1082"/>
      <c r="E454" s="1082"/>
      <c r="F454" s="1082"/>
      <c r="G454" s="1082"/>
      <c r="H454" s="1082"/>
      <c r="I454" s="1082"/>
      <c r="J454" s="1082"/>
      <c r="K454" s="1082"/>
      <c r="L454" s="1082"/>
      <c r="M454" s="1082"/>
      <c r="N454" s="1082"/>
      <c r="O454" s="1082"/>
      <c r="P454" s="1082"/>
      <c r="Q454" s="1082"/>
      <c r="R454" s="1082"/>
      <c r="S454" s="1082"/>
      <c r="T454" s="1082"/>
      <c r="U454" s="1082"/>
      <c r="V454" s="1082"/>
      <c r="W454" s="1082"/>
      <c r="X454" s="1082"/>
      <c r="Y454" s="1082"/>
      <c r="Z454" s="1082"/>
    </row>
    <row r="455" spans="1:26" ht="11.25" customHeight="1">
      <c r="A455" s="1082"/>
      <c r="B455" s="1082"/>
      <c r="C455" s="1082"/>
      <c r="D455" s="1082"/>
      <c r="E455" s="1082"/>
      <c r="F455" s="1082"/>
      <c r="G455" s="1082"/>
      <c r="H455" s="1082"/>
      <c r="I455" s="1082"/>
      <c r="J455" s="1082"/>
      <c r="K455" s="1082"/>
      <c r="L455" s="1082"/>
      <c r="M455" s="1082"/>
      <c r="N455" s="1082"/>
      <c r="O455" s="1082"/>
      <c r="P455" s="1082"/>
      <c r="Q455" s="1082"/>
      <c r="R455" s="1082"/>
      <c r="S455" s="1082"/>
      <c r="T455" s="1082"/>
      <c r="U455" s="1082"/>
      <c r="V455" s="1082"/>
      <c r="W455" s="1082"/>
      <c r="X455" s="1082"/>
      <c r="Y455" s="1082"/>
      <c r="Z455" s="1082"/>
    </row>
    <row r="456" spans="1:26" ht="11.25" customHeight="1">
      <c r="A456" s="1082"/>
      <c r="B456" s="1082"/>
      <c r="C456" s="1082"/>
      <c r="D456" s="1082"/>
      <c r="E456" s="1082"/>
      <c r="F456" s="1082"/>
      <c r="G456" s="1082"/>
      <c r="H456" s="1082"/>
      <c r="I456" s="1082"/>
      <c r="J456" s="1082"/>
      <c r="K456" s="1082"/>
      <c r="L456" s="1082"/>
      <c r="M456" s="1082"/>
      <c r="N456" s="1082"/>
      <c r="O456" s="1082"/>
      <c r="P456" s="1082"/>
      <c r="Q456" s="1082"/>
      <c r="R456" s="1082"/>
      <c r="S456" s="1082"/>
      <c r="T456" s="1082"/>
      <c r="U456" s="1082"/>
      <c r="V456" s="1082"/>
      <c r="W456" s="1082"/>
      <c r="X456" s="1082"/>
      <c r="Y456" s="1082"/>
      <c r="Z456" s="1082"/>
    </row>
    <row r="457" spans="1:26" ht="11.25" customHeight="1">
      <c r="A457" s="1082"/>
      <c r="B457" s="1082"/>
      <c r="C457" s="1082"/>
      <c r="D457" s="1082"/>
      <c r="E457" s="1082"/>
      <c r="F457" s="1082"/>
      <c r="G457" s="1082"/>
      <c r="H457" s="1082"/>
      <c r="I457" s="1082"/>
      <c r="J457" s="1082"/>
      <c r="K457" s="1082"/>
      <c r="L457" s="1082"/>
      <c r="M457" s="1082"/>
      <c r="N457" s="1082"/>
      <c r="O457" s="1082"/>
      <c r="P457" s="1082"/>
      <c r="Q457" s="1082"/>
      <c r="R457" s="1082"/>
      <c r="S457" s="1082"/>
      <c r="T457" s="1082"/>
      <c r="U457" s="1082"/>
      <c r="V457" s="1082"/>
      <c r="W457" s="1082"/>
      <c r="X457" s="1082"/>
      <c r="Y457" s="1082"/>
      <c r="Z457" s="1082"/>
    </row>
    <row r="458" spans="1:26" ht="11.25" customHeight="1">
      <c r="A458" s="1082"/>
      <c r="B458" s="1082"/>
      <c r="C458" s="1082"/>
      <c r="D458" s="1082"/>
      <c r="E458" s="1082"/>
      <c r="F458" s="1082"/>
      <c r="G458" s="1082"/>
      <c r="H458" s="1082"/>
      <c r="I458" s="1082"/>
      <c r="J458" s="1082"/>
      <c r="K458" s="1082"/>
      <c r="L458" s="1082"/>
      <c r="M458" s="1082"/>
      <c r="N458" s="1082"/>
      <c r="O458" s="1082"/>
      <c r="P458" s="1082"/>
      <c r="Q458" s="1082"/>
      <c r="R458" s="1082"/>
      <c r="S458" s="1082"/>
      <c r="T458" s="1082"/>
      <c r="U458" s="1082"/>
      <c r="V458" s="1082"/>
      <c r="W458" s="1082"/>
      <c r="X458" s="1082"/>
      <c r="Y458" s="1082"/>
      <c r="Z458" s="1082"/>
    </row>
    <row r="459" spans="1:26" ht="11.25" customHeight="1">
      <c r="A459" s="1082"/>
      <c r="B459" s="1082"/>
      <c r="C459" s="1082"/>
      <c r="D459" s="1082"/>
      <c r="E459" s="1082"/>
      <c r="F459" s="1082"/>
      <c r="G459" s="1082"/>
      <c r="H459" s="1082"/>
      <c r="I459" s="1082"/>
      <c r="J459" s="1082"/>
      <c r="K459" s="1082"/>
      <c r="L459" s="1082"/>
      <c r="M459" s="1082"/>
      <c r="N459" s="1082"/>
      <c r="O459" s="1082"/>
      <c r="P459" s="1082"/>
      <c r="Q459" s="1082"/>
      <c r="R459" s="1082"/>
      <c r="S459" s="1082"/>
      <c r="T459" s="1082"/>
      <c r="U459" s="1082"/>
      <c r="V459" s="1082"/>
      <c r="W459" s="1082"/>
      <c r="X459" s="1082"/>
      <c r="Y459" s="1082"/>
      <c r="Z459" s="1082"/>
    </row>
    <row r="460" spans="1:26" ht="11.25" customHeight="1">
      <c r="A460" s="1082"/>
      <c r="B460" s="1082"/>
      <c r="C460" s="1082"/>
      <c r="D460" s="1082"/>
      <c r="E460" s="1082"/>
      <c r="F460" s="1082"/>
      <c r="G460" s="1082"/>
      <c r="H460" s="1082"/>
      <c r="I460" s="1082"/>
      <c r="J460" s="1082"/>
      <c r="K460" s="1082"/>
      <c r="L460" s="1082"/>
      <c r="M460" s="1082"/>
      <c r="N460" s="1082"/>
      <c r="O460" s="1082"/>
      <c r="P460" s="1082"/>
      <c r="Q460" s="1082"/>
      <c r="R460" s="1082"/>
      <c r="S460" s="1082"/>
      <c r="T460" s="1082"/>
      <c r="U460" s="1082"/>
      <c r="V460" s="1082"/>
      <c r="W460" s="1082"/>
      <c r="X460" s="1082"/>
      <c r="Y460" s="1082"/>
      <c r="Z460" s="1082"/>
    </row>
    <row r="461" spans="1:26" ht="11.25" customHeight="1">
      <c r="A461" s="1082"/>
      <c r="B461" s="1082"/>
      <c r="C461" s="1082"/>
      <c r="D461" s="1082"/>
      <c r="E461" s="1082"/>
      <c r="F461" s="1082"/>
      <c r="G461" s="1082"/>
      <c r="H461" s="1082"/>
      <c r="I461" s="1082"/>
      <c r="J461" s="1082"/>
      <c r="K461" s="1082"/>
      <c r="L461" s="1082"/>
      <c r="M461" s="1082"/>
      <c r="N461" s="1082"/>
      <c r="O461" s="1082"/>
      <c r="P461" s="1082"/>
      <c r="Q461" s="1082"/>
      <c r="R461" s="1082"/>
      <c r="S461" s="1082"/>
      <c r="T461" s="1082"/>
      <c r="U461" s="1082"/>
      <c r="V461" s="1082"/>
      <c r="W461" s="1082"/>
      <c r="X461" s="1082"/>
      <c r="Y461" s="1082"/>
      <c r="Z461" s="1082"/>
    </row>
    <row r="462" spans="1:26" ht="11.25" customHeight="1">
      <c r="A462" s="1082"/>
      <c r="B462" s="1082"/>
      <c r="C462" s="1082"/>
      <c r="D462" s="1082"/>
      <c r="E462" s="1082"/>
      <c r="F462" s="1082"/>
      <c r="G462" s="1082"/>
      <c r="H462" s="1082"/>
      <c r="I462" s="1082"/>
      <c r="J462" s="1082"/>
      <c r="K462" s="1082"/>
      <c r="L462" s="1082"/>
      <c r="M462" s="1082"/>
      <c r="N462" s="1082"/>
      <c r="O462" s="1082"/>
      <c r="P462" s="1082"/>
      <c r="Q462" s="1082"/>
      <c r="R462" s="1082"/>
      <c r="S462" s="1082"/>
      <c r="T462" s="1082"/>
      <c r="U462" s="1082"/>
      <c r="V462" s="1082"/>
      <c r="W462" s="1082"/>
      <c r="X462" s="1082"/>
      <c r="Y462" s="1082"/>
      <c r="Z462" s="1082"/>
    </row>
    <row r="463" spans="1:26" ht="11.25" customHeight="1">
      <c r="A463" s="1082"/>
      <c r="B463" s="1082"/>
      <c r="C463" s="1082"/>
      <c r="D463" s="1082"/>
      <c r="E463" s="1082"/>
      <c r="F463" s="1082"/>
      <c r="G463" s="1082"/>
      <c r="H463" s="1082"/>
      <c r="I463" s="1082"/>
      <c r="J463" s="1082"/>
      <c r="K463" s="1082"/>
      <c r="L463" s="1082"/>
      <c r="M463" s="1082"/>
      <c r="N463" s="1082"/>
      <c r="O463" s="1082"/>
      <c r="P463" s="1082"/>
      <c r="Q463" s="1082"/>
      <c r="R463" s="1082"/>
      <c r="S463" s="1082"/>
      <c r="T463" s="1082"/>
      <c r="U463" s="1082"/>
      <c r="V463" s="1082"/>
      <c r="W463" s="1082"/>
      <c r="X463" s="1082"/>
      <c r="Y463" s="1082"/>
      <c r="Z463" s="1082"/>
    </row>
    <row r="464" spans="1:26" ht="11.25" customHeight="1">
      <c r="A464" s="1082"/>
      <c r="B464" s="1082"/>
      <c r="C464" s="1082"/>
      <c r="D464" s="1082"/>
      <c r="E464" s="1082"/>
      <c r="F464" s="1082"/>
      <c r="G464" s="1082"/>
      <c r="H464" s="1082"/>
      <c r="I464" s="1082"/>
      <c r="J464" s="1082"/>
      <c r="K464" s="1082"/>
      <c r="L464" s="1082"/>
      <c r="M464" s="1082"/>
      <c r="N464" s="1082"/>
      <c r="O464" s="1082"/>
      <c r="P464" s="1082"/>
      <c r="Q464" s="1082"/>
      <c r="R464" s="1082"/>
      <c r="S464" s="1082"/>
      <c r="T464" s="1082"/>
      <c r="U464" s="1082"/>
      <c r="V464" s="1082"/>
      <c r="W464" s="1082"/>
      <c r="X464" s="1082"/>
      <c r="Y464" s="1082"/>
      <c r="Z464" s="1082"/>
    </row>
    <row r="465" spans="1:26" ht="11.25" customHeight="1">
      <c r="A465" s="1082"/>
      <c r="B465" s="1082"/>
      <c r="C465" s="1082"/>
      <c r="D465" s="1082"/>
      <c r="E465" s="1082"/>
      <c r="F465" s="1082"/>
      <c r="G465" s="1082"/>
      <c r="H465" s="1082"/>
      <c r="I465" s="1082"/>
      <c r="J465" s="1082"/>
      <c r="K465" s="1082"/>
      <c r="L465" s="1082"/>
      <c r="M465" s="1082"/>
      <c r="N465" s="1082"/>
      <c r="O465" s="1082"/>
      <c r="P465" s="1082"/>
      <c r="Q465" s="1082"/>
      <c r="R465" s="1082"/>
      <c r="S465" s="1082"/>
      <c r="T465" s="1082"/>
      <c r="U465" s="1082"/>
      <c r="V465" s="1082"/>
      <c r="W465" s="1082"/>
      <c r="X465" s="1082"/>
      <c r="Y465" s="1082"/>
      <c r="Z465" s="1082"/>
    </row>
    <row r="466" spans="1:26" ht="11.25" customHeight="1">
      <c r="A466" s="1082"/>
      <c r="B466" s="1082"/>
      <c r="C466" s="1082"/>
      <c r="D466" s="1082"/>
      <c r="E466" s="1082"/>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row>
    <row r="467" spans="1:26" ht="11.25" customHeight="1">
      <c r="A467" s="1082"/>
      <c r="B467" s="1082"/>
      <c r="C467" s="1082"/>
      <c r="D467" s="1082"/>
      <c r="E467" s="1082"/>
      <c r="F467" s="1082"/>
      <c r="G467" s="1082"/>
      <c r="H467" s="1082"/>
      <c r="I467" s="1082"/>
      <c r="J467" s="1082"/>
      <c r="K467" s="1082"/>
      <c r="L467" s="1082"/>
      <c r="M467" s="1082"/>
      <c r="N467" s="1082"/>
      <c r="O467" s="1082"/>
      <c r="P467" s="1082"/>
      <c r="Q467" s="1082"/>
      <c r="R467" s="1082"/>
      <c r="S467" s="1082"/>
      <c r="T467" s="1082"/>
      <c r="U467" s="1082"/>
      <c r="V467" s="1082"/>
      <c r="W467" s="1082"/>
      <c r="X467" s="1082"/>
      <c r="Y467" s="1082"/>
      <c r="Z467" s="1082"/>
    </row>
    <row r="468" spans="1:26" ht="11.25" customHeight="1">
      <c r="A468" s="1082"/>
      <c r="B468" s="1082"/>
      <c r="C468" s="1082"/>
      <c r="D468" s="1082"/>
      <c r="E468" s="1082"/>
      <c r="F468" s="1082"/>
      <c r="G468" s="1082"/>
      <c r="H468" s="1082"/>
      <c r="I468" s="1082"/>
      <c r="J468" s="1082"/>
      <c r="K468" s="1082"/>
      <c r="L468" s="1082"/>
      <c r="M468" s="1082"/>
      <c r="N468" s="1082"/>
      <c r="O468" s="1082"/>
      <c r="P468" s="1082"/>
      <c r="Q468" s="1082"/>
      <c r="R468" s="1082"/>
      <c r="S468" s="1082"/>
      <c r="T468" s="1082"/>
      <c r="U468" s="1082"/>
      <c r="V468" s="1082"/>
      <c r="W468" s="1082"/>
      <c r="X468" s="1082"/>
      <c r="Y468" s="1082"/>
      <c r="Z468" s="1082"/>
    </row>
    <row r="469" spans="1:26" ht="11.25" customHeight="1">
      <c r="A469" s="1082"/>
      <c r="B469" s="1082"/>
      <c r="C469" s="1082"/>
      <c r="D469" s="1082"/>
      <c r="E469" s="1082"/>
      <c r="F469" s="1082"/>
      <c r="G469" s="1082"/>
      <c r="H469" s="1082"/>
      <c r="I469" s="1082"/>
      <c r="J469" s="1082"/>
      <c r="K469" s="1082"/>
      <c r="L469" s="1082"/>
      <c r="M469" s="1082"/>
      <c r="N469" s="1082"/>
      <c r="O469" s="1082"/>
      <c r="P469" s="1082"/>
      <c r="Q469" s="1082"/>
      <c r="R469" s="1082"/>
      <c r="S469" s="1082"/>
      <c r="T469" s="1082"/>
      <c r="U469" s="1082"/>
      <c r="V469" s="1082"/>
      <c r="W469" s="1082"/>
      <c r="X469" s="1082"/>
      <c r="Y469" s="1082"/>
      <c r="Z469" s="1082"/>
    </row>
    <row r="470" spans="1:26" ht="11.25" customHeight="1">
      <c r="A470" s="1082"/>
      <c r="B470" s="1082"/>
      <c r="C470" s="1082"/>
      <c r="D470" s="1082"/>
      <c r="E470" s="1082"/>
      <c r="F470" s="1082"/>
      <c r="G470" s="1082"/>
      <c r="H470" s="1082"/>
      <c r="I470" s="1082"/>
      <c r="J470" s="1082"/>
      <c r="K470" s="1082"/>
      <c r="L470" s="1082"/>
      <c r="M470" s="1082"/>
      <c r="N470" s="1082"/>
      <c r="O470" s="1082"/>
      <c r="P470" s="1082"/>
      <c r="Q470" s="1082"/>
      <c r="R470" s="1082"/>
      <c r="S470" s="1082"/>
      <c r="T470" s="1082"/>
      <c r="U470" s="1082"/>
      <c r="V470" s="1082"/>
      <c r="W470" s="1082"/>
      <c r="X470" s="1082"/>
      <c r="Y470" s="1082"/>
      <c r="Z470" s="1082"/>
    </row>
    <row r="471" spans="1:26" ht="11.25" customHeight="1">
      <c r="A471" s="1082"/>
      <c r="B471" s="1082"/>
      <c r="C471" s="1082"/>
      <c r="D471" s="1082"/>
      <c r="E471" s="1082"/>
      <c r="F471" s="1082"/>
      <c r="G471" s="1082"/>
      <c r="H471" s="1082"/>
      <c r="I471" s="1082"/>
      <c r="J471" s="1082"/>
      <c r="K471" s="1082"/>
      <c r="L471" s="1082"/>
      <c r="M471" s="1082"/>
      <c r="N471" s="1082"/>
      <c r="O471" s="1082"/>
      <c r="P471" s="1082"/>
      <c r="Q471" s="1082"/>
      <c r="R471" s="1082"/>
      <c r="S471" s="1082"/>
      <c r="T471" s="1082"/>
      <c r="U471" s="1082"/>
      <c r="V471" s="1082"/>
      <c r="W471" s="1082"/>
      <c r="X471" s="1082"/>
      <c r="Y471" s="1082"/>
      <c r="Z471" s="1082"/>
    </row>
    <row r="472" spans="1:26" ht="11.25" customHeight="1">
      <c r="A472" s="1082"/>
      <c r="B472" s="1082"/>
      <c r="C472" s="1082"/>
      <c r="D472" s="1082"/>
      <c r="E472" s="1082"/>
      <c r="F472" s="1082"/>
      <c r="G472" s="1082"/>
      <c r="H472" s="1082"/>
      <c r="I472" s="1082"/>
      <c r="J472" s="1082"/>
      <c r="K472" s="1082"/>
      <c r="L472" s="1082"/>
      <c r="M472" s="1082"/>
      <c r="N472" s="1082"/>
      <c r="O472" s="1082"/>
      <c r="P472" s="1082"/>
      <c r="Q472" s="1082"/>
      <c r="R472" s="1082"/>
      <c r="S472" s="1082"/>
      <c r="T472" s="1082"/>
      <c r="U472" s="1082"/>
      <c r="V472" s="1082"/>
      <c r="W472" s="1082"/>
      <c r="X472" s="1082"/>
      <c r="Y472" s="1082"/>
      <c r="Z472" s="1082"/>
    </row>
    <row r="473" spans="1:26" ht="11.25" customHeight="1">
      <c r="A473" s="1082"/>
      <c r="B473" s="1082"/>
      <c r="C473" s="1082"/>
      <c r="D473" s="1082"/>
      <c r="E473" s="1082"/>
      <c r="F473" s="1082"/>
      <c r="G473" s="1082"/>
      <c r="H473" s="1082"/>
      <c r="I473" s="1082"/>
      <c r="J473" s="1082"/>
      <c r="K473" s="1082"/>
      <c r="L473" s="1082"/>
      <c r="M473" s="1082"/>
      <c r="N473" s="1082"/>
      <c r="O473" s="1082"/>
      <c r="P473" s="1082"/>
      <c r="Q473" s="1082"/>
      <c r="R473" s="1082"/>
      <c r="S473" s="1082"/>
      <c r="T473" s="1082"/>
      <c r="U473" s="1082"/>
      <c r="V473" s="1082"/>
      <c r="W473" s="1082"/>
      <c r="X473" s="1082"/>
      <c r="Y473" s="1082"/>
      <c r="Z473" s="1082"/>
    </row>
    <row r="474" spans="1:26" ht="11.25" customHeight="1">
      <c r="A474" s="1082"/>
      <c r="B474" s="1082"/>
      <c r="C474" s="1082"/>
      <c r="D474" s="1082"/>
      <c r="E474" s="1082"/>
      <c r="F474" s="1082"/>
      <c r="G474" s="1082"/>
      <c r="H474" s="1082"/>
      <c r="I474" s="1082"/>
      <c r="J474" s="1082"/>
      <c r="K474" s="1082"/>
      <c r="L474" s="1082"/>
      <c r="M474" s="1082"/>
      <c r="N474" s="1082"/>
      <c r="O474" s="1082"/>
      <c r="P474" s="1082"/>
      <c r="Q474" s="1082"/>
      <c r="R474" s="1082"/>
      <c r="S474" s="1082"/>
      <c r="T474" s="1082"/>
      <c r="U474" s="1082"/>
      <c r="V474" s="1082"/>
      <c r="W474" s="1082"/>
      <c r="X474" s="1082"/>
      <c r="Y474" s="1082"/>
      <c r="Z474" s="1082"/>
    </row>
    <row r="475" spans="1:26" ht="11.25" customHeight="1">
      <c r="A475" s="1082"/>
      <c r="B475" s="1082"/>
      <c r="C475" s="1082"/>
      <c r="D475" s="1082"/>
      <c r="E475" s="1082"/>
      <c r="F475" s="1082"/>
      <c r="G475" s="1082"/>
      <c r="H475" s="1082"/>
      <c r="I475" s="1082"/>
      <c r="J475" s="1082"/>
      <c r="K475" s="1082"/>
      <c r="L475" s="1082"/>
      <c r="M475" s="1082"/>
      <c r="N475" s="1082"/>
      <c r="O475" s="1082"/>
      <c r="P475" s="1082"/>
      <c r="Q475" s="1082"/>
      <c r="R475" s="1082"/>
      <c r="S475" s="1082"/>
      <c r="T475" s="1082"/>
      <c r="U475" s="1082"/>
      <c r="V475" s="1082"/>
      <c r="W475" s="1082"/>
      <c r="X475" s="1082"/>
      <c r="Y475" s="1082"/>
      <c r="Z475" s="1082"/>
    </row>
    <row r="476" spans="1:26" ht="11.25" customHeight="1">
      <c r="A476" s="1082"/>
      <c r="B476" s="1082"/>
      <c r="C476" s="1082"/>
      <c r="D476" s="1082"/>
      <c r="E476" s="1082"/>
      <c r="F476" s="1082"/>
      <c r="G476" s="1082"/>
      <c r="H476" s="1082"/>
      <c r="I476" s="1082"/>
      <c r="J476" s="1082"/>
      <c r="K476" s="1082"/>
      <c r="L476" s="1082"/>
      <c r="M476" s="1082"/>
      <c r="N476" s="1082"/>
      <c r="O476" s="1082"/>
      <c r="P476" s="1082"/>
      <c r="Q476" s="1082"/>
      <c r="R476" s="1082"/>
      <c r="S476" s="1082"/>
      <c r="T476" s="1082"/>
      <c r="U476" s="1082"/>
      <c r="V476" s="1082"/>
      <c r="W476" s="1082"/>
      <c r="X476" s="1082"/>
      <c r="Y476" s="1082"/>
      <c r="Z476" s="1082"/>
    </row>
    <row r="477" spans="1:26" ht="11.25" customHeight="1">
      <c r="A477" s="1082"/>
      <c r="B477" s="1082"/>
      <c r="C477" s="1082"/>
      <c r="D477" s="1082"/>
      <c r="E477" s="1082"/>
      <c r="F477" s="1082"/>
      <c r="G477" s="1082"/>
      <c r="H477" s="1082"/>
      <c r="I477" s="1082"/>
      <c r="J477" s="1082"/>
      <c r="K477" s="1082"/>
      <c r="L477" s="1082"/>
      <c r="M477" s="1082"/>
      <c r="N477" s="1082"/>
      <c r="O477" s="1082"/>
      <c r="P477" s="1082"/>
      <c r="Q477" s="1082"/>
      <c r="R477" s="1082"/>
      <c r="S477" s="1082"/>
      <c r="T477" s="1082"/>
      <c r="U477" s="1082"/>
      <c r="V477" s="1082"/>
      <c r="W477" s="1082"/>
      <c r="X477" s="1082"/>
      <c r="Y477" s="1082"/>
      <c r="Z477" s="1082"/>
    </row>
    <row r="478" spans="1:26" ht="11.25" customHeight="1">
      <c r="A478" s="1082"/>
      <c r="B478" s="1082"/>
      <c r="C478" s="1082"/>
      <c r="D478" s="1082"/>
      <c r="E478" s="1082"/>
      <c r="F478" s="1082"/>
      <c r="G478" s="1082"/>
      <c r="H478" s="1082"/>
      <c r="I478" s="1082"/>
      <c r="J478" s="1082"/>
      <c r="K478" s="1082"/>
      <c r="L478" s="1082"/>
      <c r="M478" s="1082"/>
      <c r="N478" s="1082"/>
      <c r="O478" s="1082"/>
      <c r="P478" s="1082"/>
      <c r="Q478" s="1082"/>
      <c r="R478" s="1082"/>
      <c r="S478" s="1082"/>
      <c r="T478" s="1082"/>
      <c r="U478" s="1082"/>
      <c r="V478" s="1082"/>
      <c r="W478" s="1082"/>
      <c r="X478" s="1082"/>
      <c r="Y478" s="1082"/>
      <c r="Z478" s="1082"/>
    </row>
    <row r="479" spans="1:26" ht="11.25" customHeight="1">
      <c r="A479" s="1082"/>
      <c r="B479" s="1082"/>
      <c r="C479" s="1082"/>
      <c r="D479" s="1082"/>
      <c r="E479" s="1082"/>
      <c r="F479" s="1082"/>
      <c r="G479" s="1082"/>
      <c r="H479" s="1082"/>
      <c r="I479" s="1082"/>
      <c r="J479" s="1082"/>
      <c r="K479" s="1082"/>
      <c r="L479" s="1082"/>
      <c r="M479" s="1082"/>
      <c r="N479" s="1082"/>
      <c r="O479" s="1082"/>
      <c r="P479" s="1082"/>
      <c r="Q479" s="1082"/>
      <c r="R479" s="1082"/>
      <c r="S479" s="1082"/>
      <c r="T479" s="1082"/>
      <c r="U479" s="1082"/>
      <c r="V479" s="1082"/>
      <c r="W479" s="1082"/>
      <c r="X479" s="1082"/>
      <c r="Y479" s="1082"/>
      <c r="Z479" s="1082"/>
    </row>
    <row r="480" spans="1:26" ht="11.25" customHeight="1">
      <c r="A480" s="1082"/>
      <c r="B480" s="1082"/>
      <c r="C480" s="1082"/>
      <c r="D480" s="1082"/>
      <c r="E480" s="1082"/>
      <c r="F480" s="1082"/>
      <c r="G480" s="1082"/>
      <c r="H480" s="1082"/>
      <c r="I480" s="1082"/>
      <c r="J480" s="1082"/>
      <c r="K480" s="1082"/>
      <c r="L480" s="1082"/>
      <c r="M480" s="1082"/>
      <c r="N480" s="1082"/>
      <c r="O480" s="1082"/>
      <c r="P480" s="1082"/>
      <c r="Q480" s="1082"/>
      <c r="R480" s="1082"/>
      <c r="S480" s="1082"/>
      <c r="T480" s="1082"/>
      <c r="U480" s="1082"/>
      <c r="V480" s="1082"/>
      <c r="W480" s="1082"/>
      <c r="X480" s="1082"/>
      <c r="Y480" s="1082"/>
      <c r="Z480" s="1082"/>
    </row>
    <row r="481" spans="1:26" ht="11.25" customHeight="1">
      <c r="A481" s="1082"/>
      <c r="B481" s="1082"/>
      <c r="C481" s="1082"/>
      <c r="D481" s="1082"/>
      <c r="E481" s="1082"/>
      <c r="F481" s="1082"/>
      <c r="G481" s="1082"/>
      <c r="H481" s="1082"/>
      <c r="I481" s="1082"/>
      <c r="J481" s="1082"/>
      <c r="K481" s="1082"/>
      <c r="L481" s="1082"/>
      <c r="M481" s="1082"/>
      <c r="N481" s="1082"/>
      <c r="O481" s="1082"/>
      <c r="P481" s="1082"/>
      <c r="Q481" s="1082"/>
      <c r="R481" s="1082"/>
      <c r="S481" s="1082"/>
      <c r="T481" s="1082"/>
      <c r="U481" s="1082"/>
      <c r="V481" s="1082"/>
      <c r="W481" s="1082"/>
      <c r="X481" s="1082"/>
      <c r="Y481" s="1082"/>
      <c r="Z481" s="1082"/>
    </row>
    <row r="482" spans="1:26" ht="11.25" customHeight="1">
      <c r="A482" s="1082"/>
      <c r="B482" s="1082"/>
      <c r="C482" s="1082"/>
      <c r="D482" s="1082"/>
      <c r="E482" s="1082"/>
      <c r="F482" s="1082"/>
      <c r="G482" s="1082"/>
      <c r="H482" s="1082"/>
      <c r="I482" s="1082"/>
      <c r="J482" s="1082"/>
      <c r="K482" s="1082"/>
      <c r="L482" s="1082"/>
      <c r="M482" s="1082"/>
      <c r="N482" s="1082"/>
      <c r="O482" s="1082"/>
      <c r="P482" s="1082"/>
      <c r="Q482" s="1082"/>
      <c r="R482" s="1082"/>
      <c r="S482" s="1082"/>
      <c r="T482" s="1082"/>
      <c r="U482" s="1082"/>
      <c r="V482" s="1082"/>
      <c r="W482" s="1082"/>
      <c r="X482" s="1082"/>
      <c r="Y482" s="1082"/>
      <c r="Z482" s="1082"/>
    </row>
    <row r="483" spans="1:26" ht="11.25" customHeight="1">
      <c r="A483" s="1082"/>
      <c r="B483" s="1082"/>
      <c r="C483" s="1082"/>
      <c r="D483" s="1082"/>
      <c r="E483" s="1082"/>
      <c r="F483" s="1082"/>
      <c r="G483" s="1082"/>
      <c r="H483" s="1082"/>
      <c r="I483" s="1082"/>
      <c r="J483" s="1082"/>
      <c r="K483" s="1082"/>
      <c r="L483" s="1082"/>
      <c r="M483" s="1082"/>
      <c r="N483" s="1082"/>
      <c r="O483" s="1082"/>
      <c r="P483" s="1082"/>
      <c r="Q483" s="1082"/>
      <c r="R483" s="1082"/>
      <c r="S483" s="1082"/>
      <c r="T483" s="1082"/>
      <c r="U483" s="1082"/>
      <c r="V483" s="1082"/>
      <c r="W483" s="1082"/>
      <c r="X483" s="1082"/>
      <c r="Y483" s="1082"/>
      <c r="Z483" s="1082"/>
    </row>
    <row r="484" spans="1:26" ht="11.25" customHeight="1">
      <c r="A484" s="1082"/>
      <c r="B484" s="1082"/>
      <c r="C484" s="1082"/>
      <c r="D484" s="1082"/>
      <c r="E484" s="1082"/>
      <c r="F484" s="1082"/>
      <c r="G484" s="1082"/>
      <c r="H484" s="1082"/>
      <c r="I484" s="1082"/>
      <c r="J484" s="1082"/>
      <c r="K484" s="1082"/>
      <c r="L484" s="1082"/>
      <c r="M484" s="1082"/>
      <c r="N484" s="1082"/>
      <c r="O484" s="1082"/>
      <c r="P484" s="1082"/>
      <c r="Q484" s="1082"/>
      <c r="R484" s="1082"/>
      <c r="S484" s="1082"/>
      <c r="T484" s="1082"/>
      <c r="U484" s="1082"/>
      <c r="V484" s="1082"/>
      <c r="W484" s="1082"/>
      <c r="X484" s="1082"/>
      <c r="Y484" s="1082"/>
      <c r="Z484" s="1082"/>
    </row>
    <row r="485" spans="1:26" ht="11.25" customHeight="1">
      <c r="A485" s="1082"/>
      <c r="B485" s="1082"/>
      <c r="C485" s="1082"/>
      <c r="D485" s="1082"/>
      <c r="E485" s="1082"/>
      <c r="F485" s="1082"/>
      <c r="G485" s="1082"/>
      <c r="H485" s="1082"/>
      <c r="I485" s="1082"/>
      <c r="J485" s="1082"/>
      <c r="K485" s="1082"/>
      <c r="L485" s="1082"/>
      <c r="M485" s="1082"/>
      <c r="N485" s="1082"/>
      <c r="O485" s="1082"/>
      <c r="P485" s="1082"/>
      <c r="Q485" s="1082"/>
      <c r="R485" s="1082"/>
      <c r="S485" s="1082"/>
      <c r="T485" s="1082"/>
      <c r="U485" s="1082"/>
      <c r="V485" s="1082"/>
      <c r="W485" s="1082"/>
      <c r="X485" s="1082"/>
      <c r="Y485" s="1082"/>
      <c r="Z485" s="1082"/>
    </row>
    <row r="486" spans="1:26" ht="11.25" customHeight="1">
      <c r="A486" s="1082"/>
      <c r="B486" s="1082"/>
      <c r="C486" s="1082"/>
      <c r="D486" s="1082"/>
      <c r="E486" s="1082"/>
      <c r="F486" s="1082"/>
      <c r="G486" s="1082"/>
      <c r="H486" s="1082"/>
      <c r="I486" s="1082"/>
      <c r="J486" s="1082"/>
      <c r="K486" s="1082"/>
      <c r="L486" s="1082"/>
      <c r="M486" s="1082"/>
      <c r="N486" s="1082"/>
      <c r="O486" s="1082"/>
      <c r="P486" s="1082"/>
      <c r="Q486" s="1082"/>
      <c r="R486" s="1082"/>
      <c r="S486" s="1082"/>
      <c r="T486" s="1082"/>
      <c r="U486" s="1082"/>
      <c r="V486" s="1082"/>
      <c r="W486" s="1082"/>
      <c r="X486" s="1082"/>
      <c r="Y486" s="1082"/>
      <c r="Z486" s="1082"/>
    </row>
    <row r="487" spans="1:26" ht="11.25" customHeight="1">
      <c r="A487" s="1082"/>
      <c r="B487" s="1082"/>
      <c r="C487" s="1082"/>
      <c r="D487" s="1082"/>
      <c r="E487" s="1082"/>
      <c r="F487" s="1082"/>
      <c r="G487" s="1082"/>
      <c r="H487" s="1082"/>
      <c r="I487" s="1082"/>
      <c r="J487" s="1082"/>
      <c r="K487" s="1082"/>
      <c r="L487" s="1082"/>
      <c r="M487" s="1082"/>
      <c r="N487" s="1082"/>
      <c r="O487" s="1082"/>
      <c r="P487" s="1082"/>
      <c r="Q487" s="1082"/>
      <c r="R487" s="1082"/>
      <c r="S487" s="1082"/>
      <c r="T487" s="1082"/>
      <c r="U487" s="1082"/>
      <c r="V487" s="1082"/>
      <c r="W487" s="1082"/>
      <c r="X487" s="1082"/>
      <c r="Y487" s="1082"/>
      <c r="Z487" s="1082"/>
    </row>
    <row r="488" spans="1:26" ht="11.25" customHeight="1">
      <c r="A488" s="1082"/>
      <c r="B488" s="1082"/>
      <c r="C488" s="1082"/>
      <c r="D488" s="1082"/>
      <c r="E488" s="1082"/>
      <c r="F488" s="1082"/>
      <c r="G488" s="1082"/>
      <c r="H488" s="1082"/>
      <c r="I488" s="1082"/>
      <c r="J488" s="1082"/>
      <c r="K488" s="1082"/>
      <c r="L488" s="1082"/>
      <c r="M488" s="1082"/>
      <c r="N488" s="1082"/>
      <c r="O488" s="1082"/>
      <c r="P488" s="1082"/>
      <c r="Q488" s="1082"/>
      <c r="R488" s="1082"/>
      <c r="S488" s="1082"/>
      <c r="T488" s="1082"/>
      <c r="U488" s="1082"/>
      <c r="V488" s="1082"/>
      <c r="W488" s="1082"/>
      <c r="X488" s="1082"/>
      <c r="Y488" s="1082"/>
      <c r="Z488" s="1082"/>
    </row>
    <row r="489" spans="1:26" ht="11.25" customHeight="1">
      <c r="A489" s="1082"/>
      <c r="B489" s="1082"/>
      <c r="C489" s="1082"/>
      <c r="D489" s="1082"/>
      <c r="E489" s="1082"/>
      <c r="F489" s="1082"/>
      <c r="G489" s="1082"/>
      <c r="H489" s="1082"/>
      <c r="I489" s="1082"/>
      <c r="J489" s="1082"/>
      <c r="K489" s="1082"/>
      <c r="L489" s="1082"/>
      <c r="M489" s="1082"/>
      <c r="N489" s="1082"/>
      <c r="O489" s="1082"/>
      <c r="P489" s="1082"/>
      <c r="Q489" s="1082"/>
      <c r="R489" s="1082"/>
      <c r="S489" s="1082"/>
      <c r="T489" s="1082"/>
      <c r="U489" s="1082"/>
      <c r="V489" s="1082"/>
      <c r="W489" s="1082"/>
      <c r="X489" s="1082"/>
      <c r="Y489" s="1082"/>
      <c r="Z489" s="1082"/>
    </row>
    <row r="490" spans="1:26" ht="11.25" customHeight="1">
      <c r="A490" s="1082"/>
      <c r="B490" s="1082"/>
      <c r="C490" s="1082"/>
      <c r="D490" s="1082"/>
      <c r="E490" s="1082"/>
      <c r="F490" s="1082"/>
      <c r="G490" s="1082"/>
      <c r="H490" s="1082"/>
      <c r="I490" s="1082"/>
      <c r="J490" s="1082"/>
      <c r="K490" s="1082"/>
      <c r="L490" s="1082"/>
      <c r="M490" s="1082"/>
      <c r="N490" s="1082"/>
      <c r="O490" s="1082"/>
      <c r="P490" s="1082"/>
      <c r="Q490" s="1082"/>
      <c r="R490" s="1082"/>
      <c r="S490" s="1082"/>
      <c r="T490" s="1082"/>
      <c r="U490" s="1082"/>
      <c r="V490" s="1082"/>
      <c r="W490" s="1082"/>
      <c r="X490" s="1082"/>
      <c r="Y490" s="1082"/>
      <c r="Z490" s="1082"/>
    </row>
    <row r="491" spans="1:26" ht="11.25" customHeight="1">
      <c r="A491" s="1082"/>
      <c r="B491" s="1082"/>
      <c r="C491" s="1082"/>
      <c r="D491" s="1082"/>
      <c r="E491" s="1082"/>
      <c r="F491" s="1082"/>
      <c r="G491" s="1082"/>
      <c r="H491" s="1082"/>
      <c r="I491" s="1082"/>
      <c r="J491" s="1082"/>
      <c r="K491" s="1082"/>
      <c r="L491" s="1082"/>
      <c r="M491" s="1082"/>
      <c r="N491" s="1082"/>
      <c r="O491" s="1082"/>
      <c r="P491" s="1082"/>
      <c r="Q491" s="1082"/>
      <c r="R491" s="1082"/>
      <c r="S491" s="1082"/>
      <c r="T491" s="1082"/>
      <c r="U491" s="1082"/>
      <c r="V491" s="1082"/>
      <c r="W491" s="1082"/>
      <c r="X491" s="1082"/>
      <c r="Y491" s="1082"/>
      <c r="Z491" s="1082"/>
    </row>
    <row r="492" spans="1:26" ht="11.25" customHeight="1">
      <c r="A492" s="1082"/>
      <c r="B492" s="1082"/>
      <c r="C492" s="1082"/>
      <c r="D492" s="1082"/>
      <c r="E492" s="1082"/>
      <c r="F492" s="1082"/>
      <c r="G492" s="1082"/>
      <c r="H492" s="1082"/>
      <c r="I492" s="1082"/>
      <c r="J492" s="1082"/>
      <c r="K492" s="1082"/>
      <c r="L492" s="1082"/>
      <c r="M492" s="1082"/>
      <c r="N492" s="1082"/>
      <c r="O492" s="1082"/>
      <c r="P492" s="1082"/>
      <c r="Q492" s="1082"/>
      <c r="R492" s="1082"/>
      <c r="S492" s="1082"/>
      <c r="T492" s="1082"/>
      <c r="U492" s="1082"/>
      <c r="V492" s="1082"/>
      <c r="W492" s="1082"/>
      <c r="X492" s="1082"/>
      <c r="Y492" s="1082"/>
      <c r="Z492" s="1082"/>
    </row>
    <row r="493" spans="1:26" ht="11.25" customHeight="1">
      <c r="A493" s="1082"/>
      <c r="B493" s="1082"/>
      <c r="C493" s="1082"/>
      <c r="D493" s="1082"/>
      <c r="E493" s="1082"/>
      <c r="F493" s="1082"/>
      <c r="G493" s="1082"/>
      <c r="H493" s="1082"/>
      <c r="I493" s="1082"/>
      <c r="J493" s="1082"/>
      <c r="K493" s="1082"/>
      <c r="L493" s="1082"/>
      <c r="M493" s="1082"/>
      <c r="N493" s="1082"/>
      <c r="O493" s="1082"/>
      <c r="P493" s="1082"/>
      <c r="Q493" s="1082"/>
      <c r="R493" s="1082"/>
      <c r="S493" s="1082"/>
      <c r="T493" s="1082"/>
      <c r="U493" s="1082"/>
      <c r="V493" s="1082"/>
      <c r="W493" s="1082"/>
      <c r="X493" s="1082"/>
      <c r="Y493" s="1082"/>
      <c r="Z493" s="1082"/>
    </row>
    <row r="494" spans="1:26" ht="11.25" customHeight="1">
      <c r="A494" s="1082"/>
      <c r="B494" s="1082"/>
      <c r="C494" s="1082"/>
      <c r="D494" s="1082"/>
      <c r="E494" s="1082"/>
      <c r="F494" s="1082"/>
      <c r="G494" s="1082"/>
      <c r="H494" s="1082"/>
      <c r="I494" s="1082"/>
      <c r="J494" s="1082"/>
      <c r="K494" s="1082"/>
      <c r="L494" s="1082"/>
      <c r="M494" s="1082"/>
      <c r="N494" s="1082"/>
      <c r="O494" s="1082"/>
      <c r="P494" s="1082"/>
      <c r="Q494" s="1082"/>
      <c r="R494" s="1082"/>
      <c r="S494" s="1082"/>
      <c r="T494" s="1082"/>
      <c r="U494" s="1082"/>
      <c r="V494" s="1082"/>
      <c r="W494" s="1082"/>
      <c r="X494" s="1082"/>
      <c r="Y494" s="1082"/>
      <c r="Z494" s="1082"/>
    </row>
    <row r="495" spans="1:26" ht="11.25" customHeight="1">
      <c r="A495" s="1082"/>
      <c r="B495" s="1082"/>
      <c r="C495" s="1082"/>
      <c r="D495" s="1082"/>
      <c r="E495" s="1082"/>
      <c r="F495" s="1082"/>
      <c r="G495" s="1082"/>
      <c r="H495" s="1082"/>
      <c r="I495" s="1082"/>
      <c r="J495" s="1082"/>
      <c r="K495" s="1082"/>
      <c r="L495" s="1082"/>
      <c r="M495" s="1082"/>
      <c r="N495" s="1082"/>
      <c r="O495" s="1082"/>
      <c r="P495" s="1082"/>
      <c r="Q495" s="1082"/>
      <c r="R495" s="1082"/>
      <c r="S495" s="1082"/>
      <c r="T495" s="1082"/>
      <c r="U495" s="1082"/>
      <c r="V495" s="1082"/>
      <c r="W495" s="1082"/>
      <c r="X495" s="1082"/>
      <c r="Y495" s="1082"/>
      <c r="Z495" s="1082"/>
    </row>
    <row r="496" spans="1:26" ht="11.25" customHeight="1">
      <c r="A496" s="1082"/>
      <c r="B496" s="1082"/>
      <c r="C496" s="1082"/>
      <c r="D496" s="1082"/>
      <c r="E496" s="1082"/>
      <c r="F496" s="1082"/>
      <c r="G496" s="1082"/>
      <c r="H496" s="1082"/>
      <c r="I496" s="1082"/>
      <c r="J496" s="1082"/>
      <c r="K496" s="1082"/>
      <c r="L496" s="1082"/>
      <c r="M496" s="1082"/>
      <c r="N496" s="1082"/>
      <c r="O496" s="1082"/>
      <c r="P496" s="1082"/>
      <c r="Q496" s="1082"/>
      <c r="R496" s="1082"/>
      <c r="S496" s="1082"/>
      <c r="T496" s="1082"/>
      <c r="U496" s="1082"/>
      <c r="V496" s="1082"/>
      <c r="W496" s="1082"/>
      <c r="X496" s="1082"/>
      <c r="Y496" s="1082"/>
      <c r="Z496" s="1082"/>
    </row>
    <row r="497" spans="1:26" ht="11.25" customHeight="1">
      <c r="A497" s="1082"/>
      <c r="B497" s="1082"/>
      <c r="C497" s="1082"/>
      <c r="D497" s="1082"/>
      <c r="E497" s="1082"/>
      <c r="F497" s="1082"/>
      <c r="G497" s="1082"/>
      <c r="H497" s="1082"/>
      <c r="I497" s="1082"/>
      <c r="J497" s="1082"/>
      <c r="K497" s="1082"/>
      <c r="L497" s="1082"/>
      <c r="M497" s="1082"/>
      <c r="N497" s="1082"/>
      <c r="O497" s="1082"/>
      <c r="P497" s="1082"/>
      <c r="Q497" s="1082"/>
      <c r="R497" s="1082"/>
      <c r="S497" s="1082"/>
      <c r="T497" s="1082"/>
      <c r="U497" s="1082"/>
      <c r="V497" s="1082"/>
      <c r="W497" s="1082"/>
      <c r="X497" s="1082"/>
      <c r="Y497" s="1082"/>
      <c r="Z497" s="1082"/>
    </row>
    <row r="498" spans="1:26" ht="11.25" customHeight="1">
      <c r="A498" s="1082"/>
      <c r="B498" s="1082"/>
      <c r="C498" s="1082"/>
      <c r="D498" s="1082"/>
      <c r="E498" s="1082"/>
      <c r="F498" s="1082"/>
      <c r="G498" s="1082"/>
      <c r="H498" s="1082"/>
      <c r="I498" s="1082"/>
      <c r="J498" s="1082"/>
      <c r="K498" s="1082"/>
      <c r="L498" s="1082"/>
      <c r="M498" s="1082"/>
      <c r="N498" s="1082"/>
      <c r="O498" s="1082"/>
      <c r="P498" s="1082"/>
      <c r="Q498" s="1082"/>
      <c r="R498" s="1082"/>
      <c r="S498" s="1082"/>
      <c r="T498" s="1082"/>
      <c r="U498" s="1082"/>
      <c r="V498" s="1082"/>
      <c r="W498" s="1082"/>
      <c r="X498" s="1082"/>
      <c r="Y498" s="1082"/>
      <c r="Z498" s="1082"/>
    </row>
    <row r="499" spans="1:26" ht="11.25" customHeight="1">
      <c r="A499" s="1082"/>
      <c r="B499" s="1082"/>
      <c r="C499" s="1082"/>
      <c r="D499" s="1082"/>
      <c r="E499" s="1082"/>
      <c r="F499" s="1082"/>
      <c r="G499" s="1082"/>
      <c r="H499" s="1082"/>
      <c r="I499" s="1082"/>
      <c r="J499" s="1082"/>
      <c r="K499" s="1082"/>
      <c r="L499" s="1082"/>
      <c r="M499" s="1082"/>
      <c r="N499" s="1082"/>
      <c r="O499" s="1082"/>
      <c r="P499" s="1082"/>
      <c r="Q499" s="1082"/>
      <c r="R499" s="1082"/>
      <c r="S499" s="1082"/>
      <c r="T499" s="1082"/>
      <c r="U499" s="1082"/>
      <c r="V499" s="1082"/>
      <c r="W499" s="1082"/>
      <c r="X499" s="1082"/>
      <c r="Y499" s="1082"/>
      <c r="Z499" s="1082"/>
    </row>
    <row r="500" spans="1:26" ht="11.25" customHeight="1">
      <c r="A500" s="1082"/>
      <c r="B500" s="1082"/>
      <c r="C500" s="1082"/>
      <c r="D500" s="1082"/>
      <c r="E500" s="1082"/>
      <c r="F500" s="1082"/>
      <c r="G500" s="1082"/>
      <c r="H500" s="1082"/>
      <c r="I500" s="1082"/>
      <c r="J500" s="1082"/>
      <c r="K500" s="1082"/>
      <c r="L500" s="1082"/>
      <c r="M500" s="1082"/>
      <c r="N500" s="1082"/>
      <c r="O500" s="1082"/>
      <c r="P500" s="1082"/>
      <c r="Q500" s="1082"/>
      <c r="R500" s="1082"/>
      <c r="S500" s="1082"/>
      <c r="T500" s="1082"/>
      <c r="U500" s="1082"/>
      <c r="V500" s="1082"/>
      <c r="W500" s="1082"/>
      <c r="X500" s="1082"/>
      <c r="Y500" s="1082"/>
      <c r="Z500" s="1082"/>
    </row>
    <row r="501" spans="1:26" ht="11.25" customHeight="1">
      <c r="A501" s="1082"/>
      <c r="B501" s="1082"/>
      <c r="C501" s="1082"/>
      <c r="D501" s="1082"/>
      <c r="E501" s="1082"/>
      <c r="F501" s="1082"/>
      <c r="G501" s="1082"/>
      <c r="H501" s="1082"/>
      <c r="I501" s="1082"/>
      <c r="J501" s="1082"/>
      <c r="K501" s="1082"/>
      <c r="L501" s="1082"/>
      <c r="M501" s="1082"/>
      <c r="N501" s="1082"/>
      <c r="O501" s="1082"/>
      <c r="P501" s="1082"/>
      <c r="Q501" s="1082"/>
      <c r="R501" s="1082"/>
      <c r="S501" s="1082"/>
      <c r="T501" s="1082"/>
      <c r="U501" s="1082"/>
      <c r="V501" s="1082"/>
      <c r="W501" s="1082"/>
      <c r="X501" s="1082"/>
      <c r="Y501" s="1082"/>
      <c r="Z501" s="1082"/>
    </row>
    <row r="502" spans="1:26" ht="11.25" customHeight="1">
      <c r="A502" s="1082"/>
      <c r="B502" s="1082"/>
      <c r="C502" s="1082"/>
      <c r="D502" s="1082"/>
      <c r="E502" s="1082"/>
      <c r="F502" s="1082"/>
      <c r="G502" s="1082"/>
      <c r="H502" s="1082"/>
      <c r="I502" s="1082"/>
      <c r="J502" s="1082"/>
      <c r="K502" s="1082"/>
      <c r="L502" s="1082"/>
      <c r="M502" s="1082"/>
      <c r="N502" s="1082"/>
      <c r="O502" s="1082"/>
      <c r="P502" s="1082"/>
      <c r="Q502" s="1082"/>
      <c r="R502" s="1082"/>
      <c r="S502" s="1082"/>
      <c r="T502" s="1082"/>
      <c r="U502" s="1082"/>
      <c r="V502" s="1082"/>
      <c r="W502" s="1082"/>
      <c r="X502" s="1082"/>
      <c r="Y502" s="1082"/>
      <c r="Z502" s="1082"/>
    </row>
    <row r="503" spans="1:26" ht="11.25" customHeight="1">
      <c r="A503" s="1082"/>
      <c r="B503" s="1082"/>
      <c r="C503" s="1082"/>
      <c r="D503" s="1082"/>
      <c r="E503" s="1082"/>
      <c r="F503" s="1082"/>
      <c r="G503" s="1082"/>
      <c r="H503" s="1082"/>
      <c r="I503" s="1082"/>
      <c r="J503" s="1082"/>
      <c r="K503" s="1082"/>
      <c r="L503" s="1082"/>
      <c r="M503" s="1082"/>
      <c r="N503" s="1082"/>
      <c r="O503" s="1082"/>
      <c r="P503" s="1082"/>
      <c r="Q503" s="1082"/>
      <c r="R503" s="1082"/>
      <c r="S503" s="1082"/>
      <c r="T503" s="1082"/>
      <c r="U503" s="1082"/>
      <c r="V503" s="1082"/>
      <c r="W503" s="1082"/>
      <c r="X503" s="1082"/>
      <c r="Y503" s="1082"/>
      <c r="Z503" s="1082"/>
    </row>
    <row r="504" spans="1:26" ht="11.25" customHeight="1">
      <c r="A504" s="1082"/>
      <c r="B504" s="1082"/>
      <c r="C504" s="1082"/>
      <c r="D504" s="1082"/>
      <c r="E504" s="1082"/>
      <c r="F504" s="1082"/>
      <c r="G504" s="1082"/>
      <c r="H504" s="1082"/>
      <c r="I504" s="1082"/>
      <c r="J504" s="1082"/>
      <c r="K504" s="1082"/>
      <c r="L504" s="1082"/>
      <c r="M504" s="1082"/>
      <c r="N504" s="1082"/>
      <c r="O504" s="1082"/>
      <c r="P504" s="1082"/>
      <c r="Q504" s="1082"/>
      <c r="R504" s="1082"/>
      <c r="S504" s="1082"/>
      <c r="T504" s="1082"/>
      <c r="U504" s="1082"/>
      <c r="V504" s="1082"/>
      <c r="W504" s="1082"/>
      <c r="X504" s="1082"/>
      <c r="Y504" s="1082"/>
      <c r="Z504" s="1082"/>
    </row>
    <row r="505" spans="1:26" ht="11.25" customHeight="1">
      <c r="A505" s="1082"/>
      <c r="B505" s="1082"/>
      <c r="C505" s="1082"/>
      <c r="D505" s="1082"/>
      <c r="E505" s="1082"/>
      <c r="F505" s="1082"/>
      <c r="G505" s="1082"/>
      <c r="H505" s="1082"/>
      <c r="I505" s="1082"/>
      <c r="J505" s="1082"/>
      <c r="K505" s="1082"/>
      <c r="L505" s="1082"/>
      <c r="M505" s="1082"/>
      <c r="N505" s="1082"/>
      <c r="O505" s="1082"/>
      <c r="P505" s="1082"/>
      <c r="Q505" s="1082"/>
      <c r="R505" s="1082"/>
      <c r="S505" s="1082"/>
      <c r="T505" s="1082"/>
      <c r="U505" s="1082"/>
      <c r="V505" s="1082"/>
      <c r="W505" s="1082"/>
      <c r="X505" s="1082"/>
      <c r="Y505" s="1082"/>
      <c r="Z505" s="1082"/>
    </row>
    <row r="506" spans="1:26" ht="11.25" customHeight="1">
      <c r="A506" s="1082"/>
      <c r="B506" s="1082"/>
      <c r="C506" s="1082"/>
      <c r="D506" s="1082"/>
      <c r="E506" s="1082"/>
      <c r="F506" s="1082"/>
      <c r="G506" s="1082"/>
      <c r="H506" s="1082"/>
      <c r="I506" s="1082"/>
      <c r="J506" s="1082"/>
      <c r="K506" s="1082"/>
      <c r="L506" s="1082"/>
      <c r="M506" s="1082"/>
      <c r="N506" s="1082"/>
      <c r="O506" s="1082"/>
      <c r="P506" s="1082"/>
      <c r="Q506" s="1082"/>
      <c r="R506" s="1082"/>
      <c r="S506" s="1082"/>
      <c r="T506" s="1082"/>
      <c r="U506" s="1082"/>
      <c r="V506" s="1082"/>
      <c r="W506" s="1082"/>
      <c r="X506" s="1082"/>
      <c r="Y506" s="1082"/>
      <c r="Z506" s="1082"/>
    </row>
    <row r="507" spans="1:26" ht="11.25" customHeight="1">
      <c r="A507" s="1082"/>
      <c r="B507" s="1082"/>
      <c r="C507" s="1082"/>
      <c r="D507" s="1082"/>
      <c r="E507" s="1082"/>
      <c r="F507" s="1082"/>
      <c r="G507" s="1082"/>
      <c r="H507" s="1082"/>
      <c r="I507" s="1082"/>
      <c r="J507" s="1082"/>
      <c r="K507" s="1082"/>
      <c r="L507" s="1082"/>
      <c r="M507" s="1082"/>
      <c r="N507" s="1082"/>
      <c r="O507" s="1082"/>
      <c r="P507" s="1082"/>
      <c r="Q507" s="1082"/>
      <c r="R507" s="1082"/>
      <c r="S507" s="1082"/>
      <c r="T507" s="1082"/>
      <c r="U507" s="1082"/>
      <c r="V507" s="1082"/>
      <c r="W507" s="1082"/>
      <c r="X507" s="1082"/>
      <c r="Y507" s="1082"/>
      <c r="Z507" s="1082"/>
    </row>
    <row r="508" spans="1:26" ht="11.25" customHeight="1">
      <c r="A508" s="1082"/>
      <c r="B508" s="1082"/>
      <c r="C508" s="1082"/>
      <c r="D508" s="1082"/>
      <c r="E508" s="1082"/>
      <c r="F508" s="1082"/>
      <c r="G508" s="1082"/>
      <c r="H508" s="1082"/>
      <c r="I508" s="1082"/>
      <c r="J508" s="1082"/>
      <c r="K508" s="1082"/>
      <c r="L508" s="1082"/>
      <c r="M508" s="1082"/>
      <c r="N508" s="1082"/>
      <c r="O508" s="1082"/>
      <c r="P508" s="1082"/>
      <c r="Q508" s="1082"/>
      <c r="R508" s="1082"/>
      <c r="S508" s="1082"/>
      <c r="T508" s="1082"/>
      <c r="U508" s="1082"/>
      <c r="V508" s="1082"/>
      <c r="W508" s="1082"/>
      <c r="X508" s="1082"/>
      <c r="Y508" s="1082"/>
      <c r="Z508" s="1082"/>
    </row>
    <row r="509" spans="1:26" ht="11.25" customHeight="1">
      <c r="A509" s="1082"/>
      <c r="B509" s="1082"/>
      <c r="C509" s="1082"/>
      <c r="D509" s="1082"/>
      <c r="E509" s="1082"/>
      <c r="F509" s="1082"/>
      <c r="G509" s="1082"/>
      <c r="H509" s="1082"/>
      <c r="I509" s="1082"/>
      <c r="J509" s="1082"/>
      <c r="K509" s="1082"/>
      <c r="L509" s="1082"/>
      <c r="M509" s="1082"/>
      <c r="N509" s="1082"/>
      <c r="O509" s="1082"/>
      <c r="P509" s="1082"/>
      <c r="Q509" s="1082"/>
      <c r="R509" s="1082"/>
      <c r="S509" s="1082"/>
      <c r="T509" s="1082"/>
      <c r="U509" s="1082"/>
      <c r="V509" s="1082"/>
      <c r="W509" s="1082"/>
      <c r="X509" s="1082"/>
      <c r="Y509" s="1082"/>
      <c r="Z509" s="1082"/>
    </row>
    <row r="510" spans="1:26" ht="11.25" customHeight="1">
      <c r="A510" s="1082"/>
      <c r="B510" s="1082"/>
      <c r="C510" s="1082"/>
      <c r="D510" s="1082"/>
      <c r="E510" s="1082"/>
      <c r="F510" s="1082"/>
      <c r="G510" s="1082"/>
      <c r="H510" s="1082"/>
      <c r="I510" s="1082"/>
      <c r="J510" s="1082"/>
      <c r="K510" s="1082"/>
      <c r="L510" s="1082"/>
      <c r="M510" s="1082"/>
      <c r="N510" s="1082"/>
      <c r="O510" s="1082"/>
      <c r="P510" s="1082"/>
      <c r="Q510" s="1082"/>
      <c r="R510" s="1082"/>
      <c r="S510" s="1082"/>
      <c r="T510" s="1082"/>
      <c r="U510" s="1082"/>
      <c r="V510" s="1082"/>
      <c r="W510" s="1082"/>
      <c r="X510" s="1082"/>
      <c r="Y510" s="1082"/>
      <c r="Z510" s="1082"/>
    </row>
    <row r="511" spans="1:26" ht="11.25" customHeight="1">
      <c r="A511" s="1082"/>
      <c r="B511" s="1082"/>
      <c r="C511" s="1082"/>
      <c r="D511" s="1082"/>
      <c r="E511" s="1082"/>
      <c r="F511" s="1082"/>
      <c r="G511" s="1082"/>
      <c r="H511" s="1082"/>
      <c r="I511" s="1082"/>
      <c r="J511" s="1082"/>
      <c r="K511" s="1082"/>
      <c r="L511" s="1082"/>
      <c r="M511" s="1082"/>
      <c r="N511" s="1082"/>
      <c r="O511" s="1082"/>
      <c r="P511" s="1082"/>
      <c r="Q511" s="1082"/>
      <c r="R511" s="1082"/>
      <c r="S511" s="1082"/>
      <c r="T511" s="1082"/>
      <c r="U511" s="1082"/>
      <c r="V511" s="1082"/>
      <c r="W511" s="1082"/>
      <c r="X511" s="1082"/>
      <c r="Y511" s="1082"/>
      <c r="Z511" s="1082"/>
    </row>
    <row r="512" spans="1:26" ht="11.25" customHeight="1">
      <c r="A512" s="1082"/>
      <c r="B512" s="1082"/>
      <c r="C512" s="1082"/>
      <c r="D512" s="1082"/>
      <c r="E512" s="1082"/>
      <c r="F512" s="1082"/>
      <c r="G512" s="1082"/>
      <c r="H512" s="1082"/>
      <c r="I512" s="1082"/>
      <c r="J512" s="1082"/>
      <c r="K512" s="1082"/>
      <c r="L512" s="1082"/>
      <c r="M512" s="1082"/>
      <c r="N512" s="1082"/>
      <c r="O512" s="1082"/>
      <c r="P512" s="1082"/>
      <c r="Q512" s="1082"/>
      <c r="R512" s="1082"/>
      <c r="S512" s="1082"/>
      <c r="T512" s="1082"/>
      <c r="U512" s="1082"/>
      <c r="V512" s="1082"/>
      <c r="W512" s="1082"/>
      <c r="X512" s="1082"/>
      <c r="Y512" s="1082"/>
      <c r="Z512" s="1082"/>
    </row>
    <row r="513" spans="1:26" ht="11.25" customHeight="1">
      <c r="A513" s="1082"/>
      <c r="B513" s="1082"/>
      <c r="C513" s="1082"/>
      <c r="D513" s="1082"/>
      <c r="E513" s="1082"/>
      <c r="F513" s="1082"/>
      <c r="G513" s="1082"/>
      <c r="H513" s="1082"/>
      <c r="I513" s="1082"/>
      <c r="J513" s="1082"/>
      <c r="K513" s="1082"/>
      <c r="L513" s="1082"/>
      <c r="M513" s="1082"/>
      <c r="N513" s="1082"/>
      <c r="O513" s="1082"/>
      <c r="P513" s="1082"/>
      <c r="Q513" s="1082"/>
      <c r="R513" s="1082"/>
      <c r="S513" s="1082"/>
      <c r="T513" s="1082"/>
      <c r="U513" s="1082"/>
      <c r="V513" s="1082"/>
      <c r="W513" s="1082"/>
      <c r="X513" s="1082"/>
      <c r="Y513" s="1082"/>
      <c r="Z513" s="1082"/>
    </row>
    <row r="514" spans="1:26" ht="11.25" customHeight="1">
      <c r="A514" s="1082"/>
      <c r="B514" s="1082"/>
      <c r="C514" s="1082"/>
      <c r="D514" s="1082"/>
      <c r="E514" s="1082"/>
      <c r="F514" s="1082"/>
      <c r="G514" s="1082"/>
      <c r="H514" s="1082"/>
      <c r="I514" s="1082"/>
      <c r="J514" s="1082"/>
      <c r="K514" s="1082"/>
      <c r="L514" s="1082"/>
      <c r="M514" s="1082"/>
      <c r="N514" s="1082"/>
      <c r="O514" s="1082"/>
      <c r="P514" s="1082"/>
      <c r="Q514" s="1082"/>
      <c r="R514" s="1082"/>
      <c r="S514" s="1082"/>
      <c r="T514" s="1082"/>
      <c r="U514" s="1082"/>
      <c r="V514" s="1082"/>
      <c r="W514" s="1082"/>
      <c r="X514" s="1082"/>
      <c r="Y514" s="1082"/>
      <c r="Z514" s="1082"/>
    </row>
    <row r="515" spans="1:26" ht="11.25" customHeight="1">
      <c r="A515" s="1082"/>
      <c r="B515" s="1082"/>
      <c r="C515" s="1082"/>
      <c r="D515" s="1082"/>
      <c r="E515" s="1082"/>
      <c r="F515" s="1082"/>
      <c r="G515" s="1082"/>
      <c r="H515" s="1082"/>
      <c r="I515" s="1082"/>
      <c r="J515" s="1082"/>
      <c r="K515" s="1082"/>
      <c r="L515" s="1082"/>
      <c r="M515" s="1082"/>
      <c r="N515" s="1082"/>
      <c r="O515" s="1082"/>
      <c r="P515" s="1082"/>
      <c r="Q515" s="1082"/>
      <c r="R515" s="1082"/>
      <c r="S515" s="1082"/>
      <c r="T515" s="1082"/>
      <c r="U515" s="1082"/>
      <c r="V515" s="1082"/>
      <c r="W515" s="1082"/>
      <c r="X515" s="1082"/>
      <c r="Y515" s="1082"/>
      <c r="Z515" s="1082"/>
    </row>
    <row r="516" spans="1:26" ht="11.25" customHeight="1">
      <c r="A516" s="1082"/>
      <c r="B516" s="1082"/>
      <c r="C516" s="1082"/>
      <c r="D516" s="1082"/>
      <c r="E516" s="1082"/>
      <c r="F516" s="1082"/>
      <c r="G516" s="1082"/>
      <c r="H516" s="1082"/>
      <c r="I516" s="1082"/>
      <c r="J516" s="1082"/>
      <c r="K516" s="1082"/>
      <c r="L516" s="1082"/>
      <c r="M516" s="1082"/>
      <c r="N516" s="1082"/>
      <c r="O516" s="1082"/>
      <c r="P516" s="1082"/>
      <c r="Q516" s="1082"/>
      <c r="R516" s="1082"/>
      <c r="S516" s="1082"/>
      <c r="T516" s="1082"/>
      <c r="U516" s="1082"/>
      <c r="V516" s="1082"/>
      <c r="W516" s="1082"/>
      <c r="X516" s="1082"/>
      <c r="Y516" s="1082"/>
      <c r="Z516" s="1082"/>
    </row>
    <row r="517" spans="1:26" ht="11.25" customHeight="1">
      <c r="A517" s="1082"/>
      <c r="B517" s="1082"/>
      <c r="C517" s="1082"/>
      <c r="D517" s="1082"/>
      <c r="E517" s="1082"/>
      <c r="F517" s="1082"/>
      <c r="G517" s="1082"/>
      <c r="H517" s="1082"/>
      <c r="I517" s="1082"/>
      <c r="J517" s="1082"/>
      <c r="K517" s="1082"/>
      <c r="L517" s="1082"/>
      <c r="M517" s="1082"/>
      <c r="N517" s="1082"/>
      <c r="O517" s="1082"/>
      <c r="P517" s="1082"/>
      <c r="Q517" s="1082"/>
      <c r="R517" s="1082"/>
      <c r="S517" s="1082"/>
      <c r="T517" s="1082"/>
      <c r="U517" s="1082"/>
      <c r="V517" s="1082"/>
      <c r="W517" s="1082"/>
      <c r="X517" s="1082"/>
      <c r="Y517" s="1082"/>
      <c r="Z517" s="1082"/>
    </row>
    <row r="518" spans="1:26" ht="11.25" customHeight="1">
      <c r="A518" s="1082"/>
      <c r="B518" s="1082"/>
      <c r="C518" s="1082"/>
      <c r="D518" s="1082"/>
      <c r="E518" s="1082"/>
      <c r="F518" s="1082"/>
      <c r="G518" s="1082"/>
      <c r="H518" s="1082"/>
      <c r="I518" s="1082"/>
      <c r="J518" s="1082"/>
      <c r="K518" s="1082"/>
      <c r="L518" s="1082"/>
      <c r="M518" s="1082"/>
      <c r="N518" s="1082"/>
      <c r="O518" s="1082"/>
      <c r="P518" s="1082"/>
      <c r="Q518" s="1082"/>
      <c r="R518" s="1082"/>
      <c r="S518" s="1082"/>
      <c r="T518" s="1082"/>
      <c r="U518" s="1082"/>
      <c r="V518" s="1082"/>
      <c r="W518" s="1082"/>
      <c r="X518" s="1082"/>
      <c r="Y518" s="1082"/>
      <c r="Z518" s="1082"/>
    </row>
    <row r="519" spans="1:26" ht="11.25" customHeight="1">
      <c r="A519" s="1082"/>
      <c r="B519" s="1082"/>
      <c r="C519" s="1082"/>
      <c r="D519" s="1082"/>
      <c r="E519" s="1082"/>
      <c r="F519" s="1082"/>
      <c r="G519" s="1082"/>
      <c r="H519" s="1082"/>
      <c r="I519" s="1082"/>
      <c r="J519" s="1082"/>
      <c r="K519" s="1082"/>
      <c r="L519" s="1082"/>
      <c r="M519" s="1082"/>
      <c r="N519" s="1082"/>
      <c r="O519" s="1082"/>
      <c r="P519" s="1082"/>
      <c r="Q519" s="1082"/>
      <c r="R519" s="1082"/>
      <c r="S519" s="1082"/>
      <c r="T519" s="1082"/>
      <c r="U519" s="1082"/>
      <c r="V519" s="1082"/>
      <c r="W519" s="1082"/>
      <c r="X519" s="1082"/>
      <c r="Y519" s="1082"/>
      <c r="Z519" s="1082"/>
    </row>
    <row r="520" spans="1:26" ht="11.25" customHeight="1">
      <c r="A520" s="1082"/>
      <c r="B520" s="1082"/>
      <c r="C520" s="1082"/>
      <c r="D520" s="1082"/>
      <c r="E520" s="1082"/>
      <c r="F520" s="1082"/>
      <c r="G520" s="1082"/>
      <c r="H520" s="1082"/>
      <c r="I520" s="1082"/>
      <c r="J520" s="1082"/>
      <c r="K520" s="1082"/>
      <c r="L520" s="1082"/>
      <c r="M520" s="1082"/>
      <c r="N520" s="1082"/>
      <c r="O520" s="1082"/>
      <c r="P520" s="1082"/>
      <c r="Q520" s="1082"/>
      <c r="R520" s="1082"/>
      <c r="S520" s="1082"/>
      <c r="T520" s="1082"/>
      <c r="U520" s="1082"/>
      <c r="V520" s="1082"/>
      <c r="W520" s="1082"/>
      <c r="X520" s="1082"/>
      <c r="Y520" s="1082"/>
      <c r="Z520" s="1082"/>
    </row>
    <row r="521" spans="1:26" ht="11.25" customHeight="1">
      <c r="A521" s="1082"/>
      <c r="B521" s="1082"/>
      <c r="C521" s="1082"/>
      <c r="D521" s="1082"/>
      <c r="E521" s="1082"/>
      <c r="F521" s="1082"/>
      <c r="G521" s="1082"/>
      <c r="H521" s="1082"/>
      <c r="I521" s="1082"/>
      <c r="J521" s="1082"/>
      <c r="K521" s="1082"/>
      <c r="L521" s="1082"/>
      <c r="M521" s="1082"/>
      <c r="N521" s="1082"/>
      <c r="O521" s="1082"/>
      <c r="P521" s="1082"/>
      <c r="Q521" s="1082"/>
      <c r="R521" s="1082"/>
      <c r="S521" s="1082"/>
      <c r="T521" s="1082"/>
      <c r="U521" s="1082"/>
      <c r="V521" s="1082"/>
      <c r="W521" s="1082"/>
      <c r="X521" s="1082"/>
      <c r="Y521" s="1082"/>
      <c r="Z521" s="1082"/>
    </row>
    <row r="522" spans="1:26" ht="11.25" customHeight="1">
      <c r="A522" s="1082"/>
      <c r="B522" s="1082"/>
      <c r="C522" s="1082"/>
      <c r="D522" s="1082"/>
      <c r="E522" s="1082"/>
      <c r="F522" s="1082"/>
      <c r="G522" s="1082"/>
      <c r="H522" s="1082"/>
      <c r="I522" s="1082"/>
      <c r="J522" s="1082"/>
      <c r="K522" s="1082"/>
      <c r="L522" s="1082"/>
      <c r="M522" s="1082"/>
      <c r="N522" s="1082"/>
      <c r="O522" s="1082"/>
      <c r="P522" s="1082"/>
      <c r="Q522" s="1082"/>
      <c r="R522" s="1082"/>
      <c r="S522" s="1082"/>
      <c r="T522" s="1082"/>
      <c r="U522" s="1082"/>
      <c r="V522" s="1082"/>
      <c r="W522" s="1082"/>
      <c r="X522" s="1082"/>
      <c r="Y522" s="1082"/>
      <c r="Z522" s="1082"/>
    </row>
    <row r="523" spans="1:26" ht="11.25" customHeight="1">
      <c r="A523" s="1082"/>
      <c r="B523" s="1082"/>
      <c r="C523" s="1082"/>
      <c r="D523" s="1082"/>
      <c r="E523" s="1082"/>
      <c r="F523" s="1082"/>
      <c r="G523" s="1082"/>
      <c r="H523" s="1082"/>
      <c r="I523" s="1082"/>
      <c r="J523" s="1082"/>
      <c r="K523" s="1082"/>
      <c r="L523" s="1082"/>
      <c r="M523" s="1082"/>
      <c r="N523" s="1082"/>
      <c r="O523" s="1082"/>
      <c r="P523" s="1082"/>
      <c r="Q523" s="1082"/>
      <c r="R523" s="1082"/>
      <c r="S523" s="1082"/>
      <c r="T523" s="1082"/>
      <c r="U523" s="1082"/>
      <c r="V523" s="1082"/>
      <c r="W523" s="1082"/>
      <c r="X523" s="1082"/>
      <c r="Y523" s="1082"/>
      <c r="Z523" s="1082"/>
    </row>
    <row r="524" spans="1:26" ht="11.25" customHeight="1">
      <c r="A524" s="1082"/>
      <c r="B524" s="1082"/>
      <c r="C524" s="1082"/>
      <c r="D524" s="1082"/>
      <c r="E524" s="1082"/>
      <c r="F524" s="1082"/>
      <c r="G524" s="1082"/>
      <c r="H524" s="1082"/>
      <c r="I524" s="1082"/>
      <c r="J524" s="1082"/>
      <c r="K524" s="1082"/>
      <c r="L524" s="1082"/>
      <c r="M524" s="1082"/>
      <c r="N524" s="1082"/>
      <c r="O524" s="1082"/>
      <c r="P524" s="1082"/>
      <c r="Q524" s="1082"/>
      <c r="R524" s="1082"/>
      <c r="S524" s="1082"/>
      <c r="T524" s="1082"/>
      <c r="U524" s="1082"/>
      <c r="V524" s="1082"/>
      <c r="W524" s="1082"/>
      <c r="X524" s="1082"/>
      <c r="Y524" s="1082"/>
      <c r="Z524" s="1082"/>
    </row>
    <row r="525" spans="1:26" ht="11.25" customHeight="1">
      <c r="A525" s="1082"/>
      <c r="B525" s="1082"/>
      <c r="C525" s="1082"/>
      <c r="D525" s="1082"/>
      <c r="E525" s="1082"/>
      <c r="F525" s="1082"/>
      <c r="G525" s="1082"/>
      <c r="H525" s="1082"/>
      <c r="I525" s="1082"/>
      <c r="J525" s="1082"/>
      <c r="K525" s="1082"/>
      <c r="L525" s="1082"/>
      <c r="M525" s="1082"/>
      <c r="N525" s="1082"/>
      <c r="O525" s="1082"/>
      <c r="P525" s="1082"/>
      <c r="Q525" s="1082"/>
      <c r="R525" s="1082"/>
      <c r="S525" s="1082"/>
      <c r="T525" s="1082"/>
      <c r="U525" s="1082"/>
      <c r="V525" s="1082"/>
      <c r="W525" s="1082"/>
      <c r="X525" s="1082"/>
      <c r="Y525" s="1082"/>
      <c r="Z525" s="1082"/>
    </row>
    <row r="526" spans="1:26" ht="11.25" customHeight="1">
      <c r="A526" s="1082"/>
      <c r="B526" s="1082"/>
      <c r="C526" s="1082"/>
      <c r="D526" s="1082"/>
      <c r="E526" s="1082"/>
      <c r="F526" s="1082"/>
      <c r="G526" s="1082"/>
      <c r="H526" s="1082"/>
      <c r="I526" s="1082"/>
      <c r="J526" s="1082"/>
      <c r="K526" s="1082"/>
      <c r="L526" s="1082"/>
      <c r="M526" s="1082"/>
      <c r="N526" s="1082"/>
      <c r="O526" s="1082"/>
      <c r="P526" s="1082"/>
      <c r="Q526" s="1082"/>
      <c r="R526" s="1082"/>
      <c r="S526" s="1082"/>
      <c r="T526" s="1082"/>
      <c r="U526" s="1082"/>
      <c r="V526" s="1082"/>
      <c r="W526" s="1082"/>
      <c r="X526" s="1082"/>
      <c r="Y526" s="1082"/>
      <c r="Z526" s="1082"/>
    </row>
    <row r="527" spans="1:26" ht="11.25" customHeight="1">
      <c r="A527" s="1082"/>
      <c r="B527" s="1082"/>
      <c r="C527" s="1082"/>
      <c r="D527" s="1082"/>
      <c r="E527" s="1082"/>
      <c r="F527" s="1082"/>
      <c r="G527" s="1082"/>
      <c r="H527" s="1082"/>
      <c r="I527" s="1082"/>
      <c r="J527" s="1082"/>
      <c r="K527" s="1082"/>
      <c r="L527" s="1082"/>
      <c r="M527" s="1082"/>
      <c r="N527" s="1082"/>
      <c r="O527" s="1082"/>
      <c r="P527" s="1082"/>
      <c r="Q527" s="1082"/>
      <c r="R527" s="1082"/>
      <c r="S527" s="1082"/>
      <c r="T527" s="1082"/>
      <c r="U527" s="1082"/>
      <c r="V527" s="1082"/>
      <c r="W527" s="1082"/>
      <c r="X527" s="1082"/>
      <c r="Y527" s="1082"/>
      <c r="Z527" s="1082"/>
    </row>
    <row r="528" spans="1:26" ht="11.25" customHeight="1">
      <c r="A528" s="1082"/>
      <c r="B528" s="1082"/>
      <c r="C528" s="1082"/>
      <c r="D528" s="1082"/>
      <c r="E528" s="1082"/>
      <c r="F528" s="1082"/>
      <c r="G528" s="1082"/>
      <c r="H528" s="1082"/>
      <c r="I528" s="1082"/>
      <c r="J528" s="1082"/>
      <c r="K528" s="1082"/>
      <c r="L528" s="1082"/>
      <c r="M528" s="1082"/>
      <c r="N528" s="1082"/>
      <c r="O528" s="1082"/>
      <c r="P528" s="1082"/>
      <c r="Q528" s="1082"/>
      <c r="R528" s="1082"/>
      <c r="S528" s="1082"/>
      <c r="T528" s="1082"/>
      <c r="U528" s="1082"/>
      <c r="V528" s="1082"/>
      <c r="W528" s="1082"/>
      <c r="X528" s="1082"/>
      <c r="Y528" s="1082"/>
      <c r="Z528" s="1082"/>
    </row>
    <row r="529" spans="1:26" ht="11.25" customHeight="1">
      <c r="A529" s="1082"/>
      <c r="B529" s="1082"/>
      <c r="C529" s="1082"/>
      <c r="D529" s="1082"/>
      <c r="E529" s="1082"/>
      <c r="F529" s="1082"/>
      <c r="G529" s="1082"/>
      <c r="H529" s="1082"/>
      <c r="I529" s="1082"/>
      <c r="J529" s="1082"/>
      <c r="K529" s="1082"/>
      <c r="L529" s="1082"/>
      <c r="M529" s="1082"/>
      <c r="N529" s="1082"/>
      <c r="O529" s="1082"/>
      <c r="P529" s="1082"/>
      <c r="Q529" s="1082"/>
      <c r="R529" s="1082"/>
      <c r="S529" s="1082"/>
      <c r="T529" s="1082"/>
      <c r="U529" s="1082"/>
      <c r="V529" s="1082"/>
      <c r="W529" s="1082"/>
      <c r="X529" s="1082"/>
      <c r="Y529" s="1082"/>
      <c r="Z529" s="1082"/>
    </row>
    <row r="530" spans="1:26" ht="11.25" customHeight="1">
      <c r="A530" s="1082"/>
      <c r="B530" s="1082"/>
      <c r="C530" s="1082"/>
      <c r="D530" s="1082"/>
      <c r="E530" s="1082"/>
      <c r="F530" s="1082"/>
      <c r="G530" s="1082"/>
      <c r="H530" s="1082"/>
      <c r="I530" s="1082"/>
      <c r="J530" s="1082"/>
      <c r="K530" s="1082"/>
      <c r="L530" s="1082"/>
      <c r="M530" s="1082"/>
      <c r="N530" s="1082"/>
      <c r="O530" s="1082"/>
      <c r="P530" s="1082"/>
      <c r="Q530" s="1082"/>
      <c r="R530" s="1082"/>
      <c r="S530" s="1082"/>
      <c r="T530" s="1082"/>
      <c r="U530" s="1082"/>
      <c r="V530" s="1082"/>
      <c r="W530" s="1082"/>
      <c r="X530" s="1082"/>
      <c r="Y530" s="1082"/>
      <c r="Z530" s="1082"/>
    </row>
    <row r="531" spans="1:26" ht="11.25" customHeight="1">
      <c r="A531" s="1082"/>
      <c r="B531" s="1082"/>
      <c r="C531" s="1082"/>
      <c r="D531" s="1082"/>
      <c r="E531" s="1082"/>
      <c r="F531" s="1082"/>
      <c r="G531" s="1082"/>
      <c r="H531" s="1082"/>
      <c r="I531" s="1082"/>
      <c r="J531" s="1082"/>
      <c r="K531" s="1082"/>
      <c r="L531" s="1082"/>
      <c r="M531" s="1082"/>
      <c r="N531" s="1082"/>
      <c r="O531" s="1082"/>
      <c r="P531" s="1082"/>
      <c r="Q531" s="1082"/>
      <c r="R531" s="1082"/>
      <c r="S531" s="1082"/>
      <c r="T531" s="1082"/>
      <c r="U531" s="1082"/>
      <c r="V531" s="1082"/>
      <c r="W531" s="1082"/>
      <c r="X531" s="1082"/>
      <c r="Y531" s="1082"/>
      <c r="Z531" s="1082"/>
    </row>
    <row r="532" spans="1:26" ht="11.25" customHeight="1">
      <c r="A532" s="1082"/>
      <c r="B532" s="1082"/>
      <c r="C532" s="1082"/>
      <c r="D532" s="1082"/>
      <c r="E532" s="1082"/>
      <c r="F532" s="1082"/>
      <c r="G532" s="1082"/>
      <c r="H532" s="1082"/>
      <c r="I532" s="1082"/>
      <c r="J532" s="1082"/>
      <c r="K532" s="1082"/>
      <c r="L532" s="1082"/>
      <c r="M532" s="1082"/>
      <c r="N532" s="1082"/>
      <c r="O532" s="1082"/>
      <c r="P532" s="1082"/>
      <c r="Q532" s="1082"/>
      <c r="R532" s="1082"/>
      <c r="S532" s="1082"/>
      <c r="T532" s="1082"/>
      <c r="U532" s="1082"/>
      <c r="V532" s="1082"/>
      <c r="W532" s="1082"/>
      <c r="X532" s="1082"/>
      <c r="Y532" s="1082"/>
      <c r="Z532" s="1082"/>
    </row>
    <row r="533" spans="1:26" ht="11.25" customHeight="1">
      <c r="A533" s="1082"/>
      <c r="B533" s="1082"/>
      <c r="C533" s="1082"/>
      <c r="D533" s="1082"/>
      <c r="E533" s="1082"/>
      <c r="F533" s="1082"/>
      <c r="G533" s="1082"/>
      <c r="H533" s="1082"/>
      <c r="I533" s="1082"/>
      <c r="J533" s="1082"/>
      <c r="K533" s="1082"/>
      <c r="L533" s="1082"/>
      <c r="M533" s="1082"/>
      <c r="N533" s="1082"/>
      <c r="O533" s="1082"/>
      <c r="P533" s="1082"/>
      <c r="Q533" s="1082"/>
      <c r="R533" s="1082"/>
      <c r="S533" s="1082"/>
      <c r="T533" s="1082"/>
      <c r="U533" s="1082"/>
      <c r="V533" s="1082"/>
      <c r="W533" s="1082"/>
      <c r="X533" s="1082"/>
      <c r="Y533" s="1082"/>
      <c r="Z533" s="1082"/>
    </row>
    <row r="534" spans="1:26" ht="11.25" customHeight="1">
      <c r="A534" s="1082"/>
      <c r="B534" s="1082"/>
      <c r="C534" s="1082"/>
      <c r="D534" s="1082"/>
      <c r="E534" s="1082"/>
      <c r="F534" s="1082"/>
      <c r="G534" s="1082"/>
      <c r="H534" s="1082"/>
      <c r="I534" s="1082"/>
      <c r="J534" s="1082"/>
      <c r="K534" s="1082"/>
      <c r="L534" s="1082"/>
      <c r="M534" s="1082"/>
      <c r="N534" s="1082"/>
      <c r="O534" s="1082"/>
      <c r="P534" s="1082"/>
      <c r="Q534" s="1082"/>
      <c r="R534" s="1082"/>
      <c r="S534" s="1082"/>
      <c r="T534" s="1082"/>
      <c r="U534" s="1082"/>
      <c r="V534" s="1082"/>
      <c r="W534" s="1082"/>
      <c r="X534" s="1082"/>
      <c r="Y534" s="1082"/>
      <c r="Z534" s="1082"/>
    </row>
    <row r="535" spans="1:26" ht="11.25" customHeight="1">
      <c r="A535" s="1082"/>
      <c r="B535" s="1082"/>
      <c r="C535" s="1082"/>
      <c r="D535" s="1082"/>
      <c r="E535" s="1082"/>
      <c r="F535" s="1082"/>
      <c r="G535" s="1082"/>
      <c r="H535" s="1082"/>
      <c r="I535" s="1082"/>
      <c r="J535" s="1082"/>
      <c r="K535" s="1082"/>
      <c r="L535" s="1082"/>
      <c r="M535" s="1082"/>
      <c r="N535" s="1082"/>
      <c r="O535" s="1082"/>
      <c r="P535" s="1082"/>
      <c r="Q535" s="1082"/>
      <c r="R535" s="1082"/>
      <c r="S535" s="1082"/>
      <c r="T535" s="1082"/>
      <c r="U535" s="1082"/>
      <c r="V535" s="1082"/>
      <c r="W535" s="1082"/>
      <c r="X535" s="1082"/>
      <c r="Y535" s="1082"/>
      <c r="Z535" s="1082"/>
    </row>
    <row r="536" spans="1:26" ht="11.25" customHeight="1">
      <c r="A536" s="1082"/>
      <c r="B536" s="1082"/>
      <c r="C536" s="1082"/>
      <c r="D536" s="1082"/>
      <c r="E536" s="1082"/>
      <c r="F536" s="1082"/>
      <c r="G536" s="1082"/>
      <c r="H536" s="1082"/>
      <c r="I536" s="1082"/>
      <c r="J536" s="1082"/>
      <c r="K536" s="1082"/>
      <c r="L536" s="1082"/>
      <c r="M536" s="1082"/>
      <c r="N536" s="1082"/>
      <c r="O536" s="1082"/>
      <c r="P536" s="1082"/>
      <c r="Q536" s="1082"/>
      <c r="R536" s="1082"/>
      <c r="S536" s="1082"/>
      <c r="T536" s="1082"/>
      <c r="U536" s="1082"/>
      <c r="V536" s="1082"/>
      <c r="W536" s="1082"/>
      <c r="X536" s="1082"/>
      <c r="Y536" s="1082"/>
      <c r="Z536" s="1082"/>
    </row>
    <row r="537" spans="1:26" ht="11.25" customHeight="1">
      <c r="A537" s="1082"/>
      <c r="B537" s="1082"/>
      <c r="C537" s="1082"/>
      <c r="D537" s="1082"/>
      <c r="E537" s="1082"/>
      <c r="F537" s="1082"/>
      <c r="G537" s="1082"/>
      <c r="H537" s="1082"/>
      <c r="I537" s="1082"/>
      <c r="J537" s="1082"/>
      <c r="K537" s="1082"/>
      <c r="L537" s="1082"/>
      <c r="M537" s="1082"/>
      <c r="N537" s="1082"/>
      <c r="O537" s="1082"/>
      <c r="P537" s="1082"/>
      <c r="Q537" s="1082"/>
      <c r="R537" s="1082"/>
      <c r="S537" s="1082"/>
      <c r="T537" s="1082"/>
      <c r="U537" s="1082"/>
      <c r="V537" s="1082"/>
      <c r="W537" s="1082"/>
      <c r="X537" s="1082"/>
      <c r="Y537" s="1082"/>
      <c r="Z537" s="1082"/>
    </row>
    <row r="538" spans="1:26" ht="11.25" customHeight="1">
      <c r="A538" s="1082"/>
      <c r="B538" s="1082"/>
      <c r="C538" s="1082"/>
      <c r="D538" s="1082"/>
      <c r="E538" s="1082"/>
      <c r="F538" s="1082"/>
      <c r="G538" s="1082"/>
      <c r="H538" s="1082"/>
      <c r="I538" s="1082"/>
      <c r="J538" s="1082"/>
      <c r="K538" s="1082"/>
      <c r="L538" s="1082"/>
      <c r="M538" s="1082"/>
      <c r="N538" s="1082"/>
      <c r="O538" s="1082"/>
      <c r="P538" s="1082"/>
      <c r="Q538" s="1082"/>
      <c r="R538" s="1082"/>
      <c r="S538" s="1082"/>
      <c r="T538" s="1082"/>
      <c r="U538" s="1082"/>
      <c r="V538" s="1082"/>
      <c r="W538" s="1082"/>
      <c r="X538" s="1082"/>
      <c r="Y538" s="1082"/>
      <c r="Z538" s="1082"/>
    </row>
    <row r="539" spans="1:26" ht="11.25" customHeight="1">
      <c r="A539" s="1082"/>
      <c r="B539" s="1082"/>
      <c r="C539" s="1082"/>
      <c r="D539" s="1082"/>
      <c r="E539" s="1082"/>
      <c r="F539" s="1082"/>
      <c r="G539" s="1082"/>
      <c r="H539" s="1082"/>
      <c r="I539" s="1082"/>
      <c r="J539" s="1082"/>
      <c r="K539" s="1082"/>
      <c r="L539" s="1082"/>
      <c r="M539" s="1082"/>
      <c r="N539" s="1082"/>
      <c r="O539" s="1082"/>
      <c r="P539" s="1082"/>
      <c r="Q539" s="1082"/>
      <c r="R539" s="1082"/>
      <c r="S539" s="1082"/>
      <c r="T539" s="1082"/>
      <c r="U539" s="1082"/>
      <c r="V539" s="1082"/>
      <c r="W539" s="1082"/>
      <c r="X539" s="1082"/>
      <c r="Y539" s="1082"/>
      <c r="Z539" s="1082"/>
    </row>
    <row r="540" spans="1:26" ht="11.25" customHeight="1">
      <c r="A540" s="1082"/>
      <c r="B540" s="1082"/>
      <c r="C540" s="1082"/>
      <c r="D540" s="1082"/>
      <c r="E540" s="1082"/>
      <c r="F540" s="1082"/>
      <c r="G540" s="1082"/>
      <c r="H540" s="1082"/>
      <c r="I540" s="1082"/>
      <c r="J540" s="1082"/>
      <c r="K540" s="1082"/>
      <c r="L540" s="1082"/>
      <c r="M540" s="1082"/>
      <c r="N540" s="1082"/>
      <c r="O540" s="1082"/>
      <c r="P540" s="1082"/>
      <c r="Q540" s="1082"/>
      <c r="R540" s="1082"/>
      <c r="S540" s="1082"/>
      <c r="T540" s="1082"/>
      <c r="U540" s="1082"/>
      <c r="V540" s="1082"/>
      <c r="W540" s="1082"/>
      <c r="X540" s="1082"/>
      <c r="Y540" s="1082"/>
      <c r="Z540" s="1082"/>
    </row>
    <row r="541" spans="1:26" ht="11.25" customHeight="1">
      <c r="A541" s="1082"/>
      <c r="B541" s="1082"/>
      <c r="C541" s="1082"/>
      <c r="D541" s="1082"/>
      <c r="E541" s="1082"/>
      <c r="F541" s="1082"/>
      <c r="G541" s="1082"/>
      <c r="H541" s="1082"/>
      <c r="I541" s="1082"/>
      <c r="J541" s="1082"/>
      <c r="K541" s="1082"/>
      <c r="L541" s="1082"/>
      <c r="M541" s="1082"/>
      <c r="N541" s="1082"/>
      <c r="O541" s="1082"/>
      <c r="P541" s="1082"/>
      <c r="Q541" s="1082"/>
      <c r="R541" s="1082"/>
      <c r="S541" s="1082"/>
      <c r="T541" s="1082"/>
      <c r="U541" s="1082"/>
      <c r="V541" s="1082"/>
      <c r="W541" s="1082"/>
      <c r="X541" s="1082"/>
      <c r="Y541" s="1082"/>
      <c r="Z541" s="1082"/>
    </row>
    <row r="542" spans="1:26" ht="11.25" customHeight="1">
      <c r="A542" s="1082"/>
      <c r="B542" s="1082"/>
      <c r="C542" s="1082"/>
      <c r="D542" s="1082"/>
      <c r="E542" s="1082"/>
      <c r="F542" s="1082"/>
      <c r="G542" s="1082"/>
      <c r="H542" s="1082"/>
      <c r="I542" s="1082"/>
      <c r="J542" s="1082"/>
      <c r="K542" s="1082"/>
      <c r="L542" s="1082"/>
      <c r="M542" s="1082"/>
      <c r="N542" s="1082"/>
      <c r="O542" s="1082"/>
      <c r="P542" s="1082"/>
      <c r="Q542" s="1082"/>
      <c r="R542" s="1082"/>
      <c r="S542" s="1082"/>
      <c r="T542" s="1082"/>
      <c r="U542" s="1082"/>
      <c r="V542" s="1082"/>
      <c r="W542" s="1082"/>
      <c r="X542" s="1082"/>
      <c r="Y542" s="1082"/>
      <c r="Z542" s="1082"/>
    </row>
    <row r="543" spans="1:26" ht="11.25" customHeight="1">
      <c r="A543" s="1082"/>
      <c r="B543" s="1082"/>
      <c r="C543" s="1082"/>
      <c r="D543" s="1082"/>
      <c r="E543" s="1082"/>
      <c r="F543" s="1082"/>
      <c r="G543" s="1082"/>
      <c r="H543" s="1082"/>
      <c r="I543" s="1082"/>
      <c r="J543" s="1082"/>
      <c r="K543" s="1082"/>
      <c r="L543" s="1082"/>
      <c r="M543" s="1082"/>
      <c r="N543" s="1082"/>
      <c r="O543" s="1082"/>
      <c r="P543" s="1082"/>
      <c r="Q543" s="1082"/>
      <c r="R543" s="1082"/>
      <c r="S543" s="1082"/>
      <c r="T543" s="1082"/>
      <c r="U543" s="1082"/>
      <c r="V543" s="1082"/>
      <c r="W543" s="1082"/>
      <c r="X543" s="1082"/>
      <c r="Y543" s="1082"/>
      <c r="Z543" s="1082"/>
    </row>
    <row r="544" spans="1:26" ht="11.25" customHeight="1">
      <c r="A544" s="1082"/>
      <c r="B544" s="1082"/>
      <c r="C544" s="1082"/>
      <c r="D544" s="1082"/>
      <c r="E544" s="1082"/>
      <c r="F544" s="1082"/>
      <c r="G544" s="1082"/>
      <c r="H544" s="1082"/>
      <c r="I544" s="1082"/>
      <c r="J544" s="1082"/>
      <c r="K544" s="1082"/>
      <c r="L544" s="1082"/>
      <c r="M544" s="1082"/>
      <c r="N544" s="1082"/>
      <c r="O544" s="1082"/>
      <c r="P544" s="1082"/>
      <c r="Q544" s="1082"/>
      <c r="R544" s="1082"/>
      <c r="S544" s="1082"/>
      <c r="T544" s="1082"/>
      <c r="U544" s="1082"/>
      <c r="V544" s="1082"/>
      <c r="W544" s="1082"/>
      <c r="X544" s="1082"/>
      <c r="Y544" s="1082"/>
      <c r="Z544" s="1082"/>
    </row>
    <row r="545" spans="1:26" ht="11.25" customHeight="1">
      <c r="A545" s="1082"/>
      <c r="B545" s="1082"/>
      <c r="C545" s="1082"/>
      <c r="D545" s="1082"/>
      <c r="E545" s="1082"/>
      <c r="F545" s="1082"/>
      <c r="G545" s="1082"/>
      <c r="H545" s="1082"/>
      <c r="I545" s="1082"/>
      <c r="J545" s="1082"/>
      <c r="K545" s="1082"/>
      <c r="L545" s="1082"/>
      <c r="M545" s="1082"/>
      <c r="N545" s="1082"/>
      <c r="O545" s="1082"/>
      <c r="P545" s="1082"/>
      <c r="Q545" s="1082"/>
      <c r="R545" s="1082"/>
      <c r="S545" s="1082"/>
      <c r="T545" s="1082"/>
      <c r="U545" s="1082"/>
      <c r="V545" s="1082"/>
      <c r="W545" s="1082"/>
      <c r="X545" s="1082"/>
      <c r="Y545" s="1082"/>
      <c r="Z545" s="1082"/>
    </row>
    <row r="546" spans="1:26" ht="11.25" customHeight="1">
      <c r="A546" s="1082"/>
      <c r="B546" s="1082"/>
      <c r="C546" s="1082"/>
      <c r="D546" s="1082"/>
      <c r="E546" s="1082"/>
      <c r="F546" s="1082"/>
      <c r="G546" s="1082"/>
      <c r="H546" s="1082"/>
      <c r="I546" s="1082"/>
      <c r="J546" s="1082"/>
      <c r="K546" s="1082"/>
      <c r="L546" s="1082"/>
      <c r="M546" s="1082"/>
      <c r="N546" s="1082"/>
      <c r="O546" s="1082"/>
      <c r="P546" s="1082"/>
      <c r="Q546" s="1082"/>
      <c r="R546" s="1082"/>
      <c r="S546" s="1082"/>
      <c r="T546" s="1082"/>
      <c r="U546" s="1082"/>
      <c r="V546" s="1082"/>
      <c r="W546" s="1082"/>
      <c r="X546" s="1082"/>
      <c r="Y546" s="1082"/>
      <c r="Z546" s="1082"/>
    </row>
    <row r="547" spans="1:26" ht="11.25" customHeight="1">
      <c r="A547" s="1082"/>
      <c r="B547" s="1082"/>
      <c r="C547" s="1082"/>
      <c r="D547" s="1082"/>
      <c r="E547" s="1082"/>
      <c r="F547" s="1082"/>
      <c r="G547" s="1082"/>
      <c r="H547" s="1082"/>
      <c r="I547" s="1082"/>
      <c r="J547" s="1082"/>
      <c r="K547" s="1082"/>
      <c r="L547" s="1082"/>
      <c r="M547" s="1082"/>
      <c r="N547" s="1082"/>
      <c r="O547" s="1082"/>
      <c r="P547" s="1082"/>
      <c r="Q547" s="1082"/>
      <c r="R547" s="1082"/>
      <c r="S547" s="1082"/>
      <c r="T547" s="1082"/>
      <c r="U547" s="1082"/>
      <c r="V547" s="1082"/>
      <c r="W547" s="1082"/>
      <c r="X547" s="1082"/>
      <c r="Y547" s="1082"/>
      <c r="Z547" s="1082"/>
    </row>
    <row r="548" spans="1:26" ht="11.25" customHeight="1">
      <c r="A548" s="1082"/>
      <c r="B548" s="1082"/>
      <c r="C548" s="1082"/>
      <c r="D548" s="1082"/>
      <c r="E548" s="1082"/>
      <c r="F548" s="1082"/>
      <c r="G548" s="1082"/>
      <c r="H548" s="1082"/>
      <c r="I548" s="1082"/>
      <c r="J548" s="1082"/>
      <c r="K548" s="1082"/>
      <c r="L548" s="1082"/>
      <c r="M548" s="1082"/>
      <c r="N548" s="1082"/>
      <c r="O548" s="1082"/>
      <c r="P548" s="1082"/>
      <c r="Q548" s="1082"/>
      <c r="R548" s="1082"/>
      <c r="S548" s="1082"/>
      <c r="T548" s="1082"/>
      <c r="U548" s="1082"/>
      <c r="V548" s="1082"/>
      <c r="W548" s="1082"/>
      <c r="X548" s="1082"/>
      <c r="Y548" s="1082"/>
      <c r="Z548" s="1082"/>
    </row>
    <row r="549" spans="1:26" ht="11.25" customHeight="1">
      <c r="A549" s="1082"/>
      <c r="B549" s="1082"/>
      <c r="C549" s="1082"/>
      <c r="D549" s="1082"/>
      <c r="E549" s="1082"/>
      <c r="F549" s="1082"/>
      <c r="G549" s="1082"/>
      <c r="H549" s="1082"/>
      <c r="I549" s="1082"/>
      <c r="J549" s="1082"/>
      <c r="K549" s="1082"/>
      <c r="L549" s="1082"/>
      <c r="M549" s="1082"/>
      <c r="N549" s="1082"/>
      <c r="O549" s="1082"/>
      <c r="P549" s="1082"/>
      <c r="Q549" s="1082"/>
      <c r="R549" s="1082"/>
      <c r="S549" s="1082"/>
      <c r="T549" s="1082"/>
      <c r="U549" s="1082"/>
      <c r="V549" s="1082"/>
      <c r="W549" s="1082"/>
      <c r="X549" s="1082"/>
      <c r="Y549" s="1082"/>
      <c r="Z549" s="1082"/>
    </row>
    <row r="550" spans="1:26" ht="11.25" customHeight="1">
      <c r="A550" s="1082"/>
      <c r="B550" s="1082"/>
      <c r="C550" s="1082"/>
      <c r="D550" s="1082"/>
      <c r="E550" s="1082"/>
      <c r="F550" s="1082"/>
      <c r="G550" s="1082"/>
      <c r="H550" s="1082"/>
      <c r="I550" s="1082"/>
      <c r="J550" s="1082"/>
      <c r="K550" s="1082"/>
      <c r="L550" s="1082"/>
      <c r="M550" s="1082"/>
      <c r="N550" s="1082"/>
      <c r="O550" s="1082"/>
      <c r="P550" s="1082"/>
      <c r="Q550" s="1082"/>
      <c r="R550" s="1082"/>
      <c r="S550" s="1082"/>
      <c r="T550" s="1082"/>
      <c r="U550" s="1082"/>
      <c r="V550" s="1082"/>
      <c r="W550" s="1082"/>
      <c r="X550" s="1082"/>
      <c r="Y550" s="1082"/>
      <c r="Z550" s="1082"/>
    </row>
    <row r="551" spans="1:26" ht="11.25" customHeight="1">
      <c r="A551" s="1082"/>
      <c r="B551" s="1082"/>
      <c r="C551" s="1082"/>
      <c r="D551" s="1082"/>
      <c r="E551" s="1082"/>
      <c r="F551" s="1082"/>
      <c r="G551" s="1082"/>
      <c r="H551" s="1082"/>
      <c r="I551" s="1082"/>
      <c r="J551" s="1082"/>
      <c r="K551" s="1082"/>
      <c r="L551" s="1082"/>
      <c r="M551" s="1082"/>
      <c r="N551" s="1082"/>
      <c r="O551" s="1082"/>
      <c r="P551" s="1082"/>
      <c r="Q551" s="1082"/>
      <c r="R551" s="1082"/>
      <c r="S551" s="1082"/>
      <c r="T551" s="1082"/>
      <c r="U551" s="1082"/>
      <c r="V551" s="1082"/>
      <c r="W551" s="1082"/>
      <c r="X551" s="1082"/>
      <c r="Y551" s="1082"/>
      <c r="Z551" s="1082"/>
    </row>
    <row r="552" spans="1:26" ht="11.25" customHeight="1">
      <c r="A552" s="1082"/>
      <c r="B552" s="1082"/>
      <c r="C552" s="1082"/>
      <c r="D552" s="1082"/>
      <c r="E552" s="1082"/>
      <c r="F552" s="1082"/>
      <c r="G552" s="1082"/>
      <c r="H552" s="1082"/>
      <c r="I552" s="1082"/>
      <c r="J552" s="1082"/>
      <c r="K552" s="1082"/>
      <c r="L552" s="1082"/>
      <c r="M552" s="1082"/>
      <c r="N552" s="1082"/>
      <c r="O552" s="1082"/>
      <c r="P552" s="1082"/>
      <c r="Q552" s="1082"/>
      <c r="R552" s="1082"/>
      <c r="S552" s="1082"/>
      <c r="T552" s="1082"/>
      <c r="U552" s="1082"/>
      <c r="V552" s="1082"/>
      <c r="W552" s="1082"/>
      <c r="X552" s="1082"/>
      <c r="Y552" s="1082"/>
      <c r="Z552" s="1082"/>
    </row>
    <row r="553" spans="1:26" ht="11.25" customHeight="1">
      <c r="A553" s="1082"/>
      <c r="B553" s="1082"/>
      <c r="C553" s="1082"/>
      <c r="D553" s="1082"/>
      <c r="E553" s="1082"/>
      <c r="F553" s="1082"/>
      <c r="G553" s="1082"/>
      <c r="H553" s="1082"/>
      <c r="I553" s="1082"/>
      <c r="J553" s="1082"/>
      <c r="K553" s="1082"/>
      <c r="L553" s="1082"/>
      <c r="M553" s="1082"/>
      <c r="N553" s="1082"/>
      <c r="O553" s="1082"/>
      <c r="P553" s="1082"/>
      <c r="Q553" s="1082"/>
      <c r="R553" s="1082"/>
      <c r="S553" s="1082"/>
      <c r="T553" s="1082"/>
      <c r="U553" s="1082"/>
      <c r="V553" s="1082"/>
      <c r="W553" s="1082"/>
      <c r="X553" s="1082"/>
      <c r="Y553" s="1082"/>
      <c r="Z553" s="1082"/>
    </row>
    <row r="554" spans="1:26" ht="11.25" customHeight="1">
      <c r="A554" s="1082"/>
      <c r="B554" s="1082"/>
      <c r="C554" s="1082"/>
      <c r="D554" s="1082"/>
      <c r="E554" s="1082"/>
      <c r="F554" s="1082"/>
      <c r="G554" s="1082"/>
      <c r="H554" s="1082"/>
      <c r="I554" s="1082"/>
      <c r="J554" s="1082"/>
      <c r="K554" s="1082"/>
      <c r="L554" s="1082"/>
      <c r="M554" s="1082"/>
      <c r="N554" s="1082"/>
      <c r="O554" s="1082"/>
      <c r="P554" s="1082"/>
      <c r="Q554" s="1082"/>
      <c r="R554" s="1082"/>
      <c r="S554" s="1082"/>
      <c r="T554" s="1082"/>
      <c r="U554" s="1082"/>
      <c r="V554" s="1082"/>
      <c r="W554" s="1082"/>
      <c r="X554" s="1082"/>
      <c r="Y554" s="1082"/>
      <c r="Z554" s="1082"/>
    </row>
    <row r="555" spans="1:26" ht="11.25" customHeight="1">
      <c r="A555" s="1082"/>
      <c r="B555" s="1082"/>
      <c r="C555" s="1082"/>
      <c r="D555" s="1082"/>
      <c r="E555" s="1082"/>
      <c r="F555" s="1082"/>
      <c r="G555" s="1082"/>
      <c r="H555" s="1082"/>
      <c r="I555" s="1082"/>
      <c r="J555" s="1082"/>
      <c r="K555" s="1082"/>
      <c r="L555" s="1082"/>
      <c r="M555" s="1082"/>
      <c r="N555" s="1082"/>
      <c r="O555" s="1082"/>
      <c r="P555" s="1082"/>
      <c r="Q555" s="1082"/>
      <c r="R555" s="1082"/>
      <c r="S555" s="1082"/>
      <c r="T555" s="1082"/>
      <c r="U555" s="1082"/>
      <c r="V555" s="1082"/>
      <c r="W555" s="1082"/>
      <c r="X555" s="1082"/>
      <c r="Y555" s="1082"/>
      <c r="Z555" s="1082"/>
    </row>
    <row r="556" spans="1:26" ht="11.25" customHeight="1">
      <c r="A556" s="1082"/>
      <c r="B556" s="1082"/>
      <c r="C556" s="1082"/>
      <c r="D556" s="1082"/>
      <c r="E556" s="1082"/>
      <c r="F556" s="1082"/>
      <c r="G556" s="1082"/>
      <c r="H556" s="1082"/>
      <c r="I556" s="1082"/>
      <c r="J556" s="1082"/>
      <c r="K556" s="1082"/>
      <c r="L556" s="1082"/>
      <c r="M556" s="1082"/>
      <c r="N556" s="1082"/>
      <c r="O556" s="1082"/>
      <c r="P556" s="1082"/>
      <c r="Q556" s="1082"/>
      <c r="R556" s="1082"/>
      <c r="S556" s="1082"/>
      <c r="T556" s="1082"/>
      <c r="U556" s="1082"/>
      <c r="V556" s="1082"/>
      <c r="W556" s="1082"/>
      <c r="X556" s="1082"/>
      <c r="Y556" s="1082"/>
      <c r="Z556" s="1082"/>
    </row>
    <row r="557" spans="1:26" ht="11.25" customHeight="1">
      <c r="A557" s="1082"/>
      <c r="B557" s="1082"/>
      <c r="C557" s="1082"/>
      <c r="D557" s="1082"/>
      <c r="E557" s="1082"/>
      <c r="F557" s="1082"/>
      <c r="G557" s="1082"/>
      <c r="H557" s="1082"/>
      <c r="I557" s="1082"/>
      <c r="J557" s="1082"/>
      <c r="K557" s="1082"/>
      <c r="L557" s="1082"/>
      <c r="M557" s="1082"/>
      <c r="N557" s="1082"/>
      <c r="O557" s="1082"/>
      <c r="P557" s="1082"/>
      <c r="Q557" s="1082"/>
      <c r="R557" s="1082"/>
      <c r="S557" s="1082"/>
      <c r="T557" s="1082"/>
      <c r="U557" s="1082"/>
      <c r="V557" s="1082"/>
      <c r="W557" s="1082"/>
      <c r="X557" s="1082"/>
      <c r="Y557" s="1082"/>
      <c r="Z557" s="1082"/>
    </row>
    <row r="558" spans="1:26" ht="11.25" customHeight="1">
      <c r="A558" s="1082"/>
      <c r="B558" s="1082"/>
      <c r="C558" s="1082"/>
      <c r="D558" s="1082"/>
      <c r="E558" s="1082"/>
      <c r="F558" s="1082"/>
      <c r="G558" s="1082"/>
      <c r="H558" s="1082"/>
      <c r="I558" s="1082"/>
      <c r="J558" s="1082"/>
      <c r="K558" s="1082"/>
      <c r="L558" s="1082"/>
      <c r="M558" s="1082"/>
      <c r="N558" s="1082"/>
      <c r="O558" s="1082"/>
      <c r="P558" s="1082"/>
      <c r="Q558" s="1082"/>
      <c r="R558" s="1082"/>
      <c r="S558" s="1082"/>
      <c r="T558" s="1082"/>
      <c r="U558" s="1082"/>
      <c r="V558" s="1082"/>
      <c r="W558" s="1082"/>
      <c r="X558" s="1082"/>
      <c r="Y558" s="1082"/>
      <c r="Z558" s="1082"/>
    </row>
    <row r="559" spans="1:26" ht="11.25" customHeight="1">
      <c r="A559" s="1082"/>
      <c r="B559" s="1082"/>
      <c r="C559" s="1082"/>
      <c r="D559" s="1082"/>
      <c r="E559" s="1082"/>
      <c r="F559" s="1082"/>
      <c r="G559" s="1082"/>
      <c r="H559" s="1082"/>
      <c r="I559" s="1082"/>
      <c r="J559" s="1082"/>
      <c r="K559" s="1082"/>
      <c r="L559" s="1082"/>
      <c r="M559" s="1082"/>
      <c r="N559" s="1082"/>
      <c r="O559" s="1082"/>
      <c r="P559" s="1082"/>
      <c r="Q559" s="1082"/>
      <c r="R559" s="1082"/>
      <c r="S559" s="1082"/>
      <c r="T559" s="1082"/>
      <c r="U559" s="1082"/>
      <c r="V559" s="1082"/>
      <c r="W559" s="1082"/>
      <c r="X559" s="1082"/>
      <c r="Y559" s="1082"/>
      <c r="Z559" s="1082"/>
    </row>
    <row r="560" spans="1:26" ht="11.25" customHeight="1">
      <c r="A560" s="1082"/>
      <c r="B560" s="1082"/>
      <c r="C560" s="1082"/>
      <c r="D560" s="1082"/>
      <c r="E560" s="1082"/>
      <c r="F560" s="1082"/>
      <c r="G560" s="1082"/>
      <c r="H560" s="1082"/>
      <c r="I560" s="1082"/>
      <c r="J560" s="1082"/>
      <c r="K560" s="1082"/>
      <c r="L560" s="1082"/>
      <c r="M560" s="1082"/>
      <c r="N560" s="1082"/>
      <c r="O560" s="1082"/>
      <c r="P560" s="1082"/>
      <c r="Q560" s="1082"/>
      <c r="R560" s="1082"/>
      <c r="S560" s="1082"/>
      <c r="T560" s="1082"/>
      <c r="U560" s="1082"/>
      <c r="V560" s="1082"/>
      <c r="W560" s="1082"/>
      <c r="X560" s="1082"/>
      <c r="Y560" s="1082"/>
      <c r="Z560" s="1082"/>
    </row>
    <row r="561" spans="1:26" ht="11.25" customHeight="1">
      <c r="A561" s="1082"/>
      <c r="B561" s="1082"/>
      <c r="C561" s="1082"/>
      <c r="D561" s="1082"/>
      <c r="E561" s="1082"/>
      <c r="F561" s="1082"/>
      <c r="G561" s="1082"/>
      <c r="H561" s="1082"/>
      <c r="I561" s="1082"/>
      <c r="J561" s="1082"/>
      <c r="K561" s="1082"/>
      <c r="L561" s="1082"/>
      <c r="M561" s="1082"/>
      <c r="N561" s="1082"/>
      <c r="O561" s="1082"/>
      <c r="P561" s="1082"/>
      <c r="Q561" s="1082"/>
      <c r="R561" s="1082"/>
      <c r="S561" s="1082"/>
      <c r="T561" s="1082"/>
      <c r="U561" s="1082"/>
      <c r="V561" s="1082"/>
      <c r="W561" s="1082"/>
      <c r="X561" s="1082"/>
      <c r="Y561" s="1082"/>
      <c r="Z561" s="1082"/>
    </row>
    <row r="562" spans="1:26" ht="11.25" customHeight="1">
      <c r="A562" s="1082"/>
      <c r="B562" s="1082"/>
      <c r="C562" s="1082"/>
      <c r="D562" s="1082"/>
      <c r="E562" s="1082"/>
      <c r="F562" s="1082"/>
      <c r="G562" s="1082"/>
      <c r="H562" s="1082"/>
      <c r="I562" s="1082"/>
      <c r="J562" s="1082"/>
      <c r="K562" s="1082"/>
      <c r="L562" s="1082"/>
      <c r="M562" s="1082"/>
      <c r="N562" s="1082"/>
      <c r="O562" s="1082"/>
      <c r="P562" s="1082"/>
      <c r="Q562" s="1082"/>
      <c r="R562" s="1082"/>
      <c r="S562" s="1082"/>
      <c r="T562" s="1082"/>
      <c r="U562" s="1082"/>
      <c r="V562" s="1082"/>
      <c r="W562" s="1082"/>
      <c r="X562" s="1082"/>
      <c r="Y562" s="1082"/>
      <c r="Z562" s="1082"/>
    </row>
    <row r="563" spans="1:26" ht="11.25" customHeight="1">
      <c r="A563" s="1082"/>
      <c r="B563" s="1082"/>
      <c r="C563" s="1082"/>
      <c r="D563" s="1082"/>
      <c r="E563" s="1082"/>
      <c r="F563" s="1082"/>
      <c r="G563" s="1082"/>
      <c r="H563" s="1082"/>
      <c r="I563" s="1082"/>
      <c r="J563" s="1082"/>
      <c r="K563" s="1082"/>
      <c r="L563" s="1082"/>
      <c r="M563" s="1082"/>
      <c r="N563" s="1082"/>
      <c r="O563" s="1082"/>
      <c r="P563" s="1082"/>
      <c r="Q563" s="1082"/>
      <c r="R563" s="1082"/>
      <c r="S563" s="1082"/>
      <c r="T563" s="1082"/>
      <c r="U563" s="1082"/>
      <c r="V563" s="1082"/>
      <c r="W563" s="1082"/>
      <c r="X563" s="1082"/>
      <c r="Y563" s="1082"/>
      <c r="Z563" s="1082"/>
    </row>
    <row r="564" spans="1:26" ht="11.25" customHeight="1">
      <c r="A564" s="1082"/>
      <c r="B564" s="1082"/>
      <c r="C564" s="1082"/>
      <c r="D564" s="1082"/>
      <c r="E564" s="1082"/>
      <c r="F564" s="1082"/>
      <c r="G564" s="1082"/>
      <c r="H564" s="1082"/>
      <c r="I564" s="1082"/>
      <c r="J564" s="1082"/>
      <c r="K564" s="1082"/>
      <c r="L564" s="1082"/>
      <c r="M564" s="1082"/>
      <c r="N564" s="1082"/>
      <c r="O564" s="1082"/>
      <c r="P564" s="1082"/>
      <c r="Q564" s="1082"/>
      <c r="R564" s="1082"/>
      <c r="S564" s="1082"/>
      <c r="T564" s="1082"/>
      <c r="U564" s="1082"/>
      <c r="V564" s="1082"/>
      <c r="W564" s="1082"/>
      <c r="X564" s="1082"/>
      <c r="Y564" s="1082"/>
      <c r="Z564" s="1082"/>
    </row>
    <row r="565" spans="1:26" ht="11.25" customHeight="1">
      <c r="A565" s="1082"/>
      <c r="B565" s="1082"/>
      <c r="C565" s="1082"/>
      <c r="D565" s="1082"/>
      <c r="E565" s="1082"/>
      <c r="F565" s="1082"/>
      <c r="G565" s="1082"/>
      <c r="H565" s="1082"/>
      <c r="I565" s="1082"/>
      <c r="J565" s="1082"/>
      <c r="K565" s="1082"/>
      <c r="L565" s="1082"/>
      <c r="M565" s="1082"/>
      <c r="N565" s="1082"/>
      <c r="O565" s="1082"/>
      <c r="P565" s="1082"/>
      <c r="Q565" s="1082"/>
      <c r="R565" s="1082"/>
      <c r="S565" s="1082"/>
      <c r="T565" s="1082"/>
      <c r="U565" s="1082"/>
      <c r="V565" s="1082"/>
      <c r="W565" s="1082"/>
      <c r="X565" s="1082"/>
      <c r="Y565" s="1082"/>
      <c r="Z565" s="1082"/>
    </row>
    <row r="566" spans="1:26" ht="11.25" customHeight="1">
      <c r="A566" s="1082"/>
      <c r="B566" s="1082"/>
      <c r="C566" s="1082"/>
      <c r="D566" s="1082"/>
      <c r="E566" s="1082"/>
      <c r="F566" s="1082"/>
      <c r="G566" s="1082"/>
      <c r="H566" s="1082"/>
      <c r="I566" s="1082"/>
      <c r="J566" s="1082"/>
      <c r="K566" s="1082"/>
      <c r="L566" s="1082"/>
      <c r="M566" s="1082"/>
      <c r="N566" s="1082"/>
      <c r="O566" s="1082"/>
      <c r="P566" s="1082"/>
      <c r="Q566" s="1082"/>
      <c r="R566" s="1082"/>
      <c r="S566" s="1082"/>
      <c r="T566" s="1082"/>
      <c r="U566" s="1082"/>
      <c r="V566" s="1082"/>
      <c r="W566" s="1082"/>
      <c r="X566" s="1082"/>
      <c r="Y566" s="1082"/>
      <c r="Z566" s="1082"/>
    </row>
    <row r="567" spans="1:26" ht="11.25" customHeight="1">
      <c r="A567" s="1082"/>
      <c r="B567" s="1082"/>
      <c r="C567" s="1082"/>
      <c r="D567" s="1082"/>
      <c r="E567" s="1082"/>
      <c r="F567" s="1082"/>
      <c r="G567" s="1082"/>
      <c r="H567" s="1082"/>
      <c r="I567" s="1082"/>
      <c r="J567" s="1082"/>
      <c r="K567" s="1082"/>
      <c r="L567" s="1082"/>
      <c r="M567" s="1082"/>
      <c r="N567" s="1082"/>
      <c r="O567" s="1082"/>
      <c r="P567" s="1082"/>
      <c r="Q567" s="1082"/>
      <c r="R567" s="1082"/>
      <c r="S567" s="1082"/>
      <c r="T567" s="1082"/>
      <c r="U567" s="1082"/>
      <c r="V567" s="1082"/>
      <c r="W567" s="1082"/>
      <c r="X567" s="1082"/>
      <c r="Y567" s="1082"/>
      <c r="Z567" s="1082"/>
    </row>
    <row r="568" spans="1:26" ht="11.25" customHeight="1">
      <c r="A568" s="1082"/>
      <c r="B568" s="1082"/>
      <c r="C568" s="1082"/>
      <c r="D568" s="1082"/>
      <c r="E568" s="1082"/>
      <c r="F568" s="1082"/>
      <c r="G568" s="1082"/>
      <c r="H568" s="1082"/>
      <c r="I568" s="1082"/>
      <c r="J568" s="1082"/>
      <c r="K568" s="1082"/>
      <c r="L568" s="1082"/>
      <c r="M568" s="1082"/>
      <c r="N568" s="1082"/>
      <c r="O568" s="1082"/>
      <c r="P568" s="1082"/>
      <c r="Q568" s="1082"/>
      <c r="R568" s="1082"/>
      <c r="S568" s="1082"/>
      <c r="T568" s="1082"/>
      <c r="U568" s="1082"/>
      <c r="V568" s="1082"/>
      <c r="W568" s="1082"/>
      <c r="X568" s="1082"/>
      <c r="Y568" s="1082"/>
      <c r="Z568" s="1082"/>
    </row>
    <row r="569" spans="1:26" ht="11.25" customHeight="1">
      <c r="A569" s="1082"/>
      <c r="B569" s="1082"/>
      <c r="C569" s="1082"/>
      <c r="D569" s="1082"/>
      <c r="E569" s="1082"/>
      <c r="F569" s="1082"/>
      <c r="G569" s="1082"/>
      <c r="H569" s="1082"/>
      <c r="I569" s="1082"/>
      <c r="J569" s="1082"/>
      <c r="K569" s="1082"/>
      <c r="L569" s="1082"/>
      <c r="M569" s="1082"/>
      <c r="N569" s="1082"/>
      <c r="O569" s="1082"/>
      <c r="P569" s="1082"/>
      <c r="Q569" s="1082"/>
      <c r="R569" s="1082"/>
      <c r="S569" s="1082"/>
      <c r="T569" s="1082"/>
      <c r="U569" s="1082"/>
      <c r="V569" s="1082"/>
      <c r="W569" s="1082"/>
      <c r="X569" s="1082"/>
      <c r="Y569" s="1082"/>
      <c r="Z569" s="1082"/>
    </row>
    <row r="570" spans="1:26" ht="11.25" customHeight="1">
      <c r="A570" s="1082"/>
      <c r="B570" s="1082"/>
      <c r="C570" s="1082"/>
      <c r="D570" s="1082"/>
      <c r="E570" s="1082"/>
      <c r="F570" s="1082"/>
      <c r="G570" s="1082"/>
      <c r="H570" s="1082"/>
      <c r="I570" s="1082"/>
      <c r="J570" s="1082"/>
      <c r="K570" s="1082"/>
      <c r="L570" s="1082"/>
      <c r="M570" s="1082"/>
      <c r="N570" s="1082"/>
      <c r="O570" s="1082"/>
      <c r="P570" s="1082"/>
      <c r="Q570" s="1082"/>
      <c r="R570" s="1082"/>
      <c r="S570" s="1082"/>
      <c r="T570" s="1082"/>
      <c r="U570" s="1082"/>
      <c r="V570" s="1082"/>
      <c r="W570" s="1082"/>
      <c r="X570" s="1082"/>
      <c r="Y570" s="1082"/>
      <c r="Z570" s="1082"/>
    </row>
    <row r="571" spans="1:26" ht="11.25" customHeight="1">
      <c r="A571" s="1082"/>
      <c r="B571" s="1082"/>
      <c r="C571" s="1082"/>
      <c r="D571" s="1082"/>
      <c r="E571" s="1082"/>
      <c r="F571" s="1082"/>
      <c r="G571" s="1082"/>
      <c r="H571" s="1082"/>
      <c r="I571" s="1082"/>
      <c r="J571" s="1082"/>
      <c r="K571" s="1082"/>
      <c r="L571" s="1082"/>
      <c r="M571" s="1082"/>
      <c r="N571" s="1082"/>
      <c r="O571" s="1082"/>
      <c r="P571" s="1082"/>
      <c r="Q571" s="1082"/>
      <c r="R571" s="1082"/>
      <c r="S571" s="1082"/>
      <c r="T571" s="1082"/>
      <c r="U571" s="1082"/>
      <c r="V571" s="1082"/>
      <c r="W571" s="1082"/>
      <c r="X571" s="1082"/>
      <c r="Y571" s="1082"/>
      <c r="Z571" s="1082"/>
    </row>
    <row r="572" spans="1:26" ht="11.25" customHeight="1">
      <c r="A572" s="1082"/>
      <c r="B572" s="1082"/>
      <c r="C572" s="1082"/>
      <c r="D572" s="1082"/>
      <c r="E572" s="1082"/>
      <c r="F572" s="1082"/>
      <c r="G572" s="1082"/>
      <c r="H572" s="1082"/>
      <c r="I572" s="1082"/>
      <c r="J572" s="1082"/>
      <c r="K572" s="1082"/>
      <c r="L572" s="1082"/>
      <c r="M572" s="1082"/>
      <c r="N572" s="1082"/>
      <c r="O572" s="1082"/>
      <c r="P572" s="1082"/>
      <c r="Q572" s="1082"/>
      <c r="R572" s="1082"/>
      <c r="S572" s="1082"/>
      <c r="T572" s="1082"/>
      <c r="U572" s="1082"/>
      <c r="V572" s="1082"/>
      <c r="W572" s="1082"/>
      <c r="X572" s="1082"/>
      <c r="Y572" s="1082"/>
      <c r="Z572" s="1082"/>
    </row>
    <row r="573" spans="1:26" ht="11.25" customHeight="1">
      <c r="A573" s="1082"/>
      <c r="B573" s="1082"/>
      <c r="C573" s="1082"/>
      <c r="D573" s="1082"/>
      <c r="E573" s="1082"/>
      <c r="F573" s="1082"/>
      <c r="G573" s="1082"/>
      <c r="H573" s="1082"/>
      <c r="I573" s="1082"/>
      <c r="J573" s="1082"/>
      <c r="K573" s="1082"/>
      <c r="L573" s="1082"/>
      <c r="M573" s="1082"/>
      <c r="N573" s="1082"/>
      <c r="O573" s="1082"/>
      <c r="P573" s="1082"/>
      <c r="Q573" s="1082"/>
      <c r="R573" s="1082"/>
      <c r="S573" s="1082"/>
      <c r="T573" s="1082"/>
      <c r="U573" s="1082"/>
      <c r="V573" s="1082"/>
      <c r="W573" s="1082"/>
      <c r="X573" s="1082"/>
      <c r="Y573" s="1082"/>
      <c r="Z573" s="1082"/>
    </row>
    <row r="574" spans="1:26" ht="11.25" customHeight="1">
      <c r="A574" s="1082"/>
      <c r="B574" s="1082"/>
      <c r="C574" s="1082"/>
      <c r="D574" s="1082"/>
      <c r="E574" s="1082"/>
      <c r="F574" s="1082"/>
      <c r="G574" s="1082"/>
      <c r="H574" s="1082"/>
      <c r="I574" s="1082"/>
      <c r="J574" s="1082"/>
      <c r="K574" s="1082"/>
      <c r="L574" s="1082"/>
      <c r="M574" s="1082"/>
      <c r="N574" s="1082"/>
      <c r="O574" s="1082"/>
      <c r="P574" s="1082"/>
      <c r="Q574" s="1082"/>
      <c r="R574" s="1082"/>
      <c r="S574" s="1082"/>
      <c r="T574" s="1082"/>
      <c r="U574" s="1082"/>
      <c r="V574" s="1082"/>
      <c r="W574" s="1082"/>
      <c r="X574" s="1082"/>
      <c r="Y574" s="1082"/>
      <c r="Z574" s="1082"/>
    </row>
    <row r="575" spans="1:26" ht="11.25" customHeight="1">
      <c r="A575" s="1082"/>
      <c r="B575" s="1082"/>
      <c r="C575" s="1082"/>
      <c r="D575" s="1082"/>
      <c r="E575" s="1082"/>
      <c r="F575" s="1082"/>
      <c r="G575" s="1082"/>
      <c r="H575" s="1082"/>
      <c r="I575" s="1082"/>
      <c r="J575" s="1082"/>
      <c r="K575" s="1082"/>
      <c r="L575" s="1082"/>
      <c r="M575" s="1082"/>
      <c r="N575" s="1082"/>
      <c r="O575" s="1082"/>
      <c r="P575" s="1082"/>
      <c r="Q575" s="1082"/>
      <c r="R575" s="1082"/>
      <c r="S575" s="1082"/>
      <c r="T575" s="1082"/>
      <c r="U575" s="1082"/>
      <c r="V575" s="1082"/>
      <c r="W575" s="1082"/>
      <c r="X575" s="1082"/>
      <c r="Y575" s="1082"/>
      <c r="Z575" s="1082"/>
    </row>
    <row r="576" spans="1:26" ht="11.25" customHeight="1">
      <c r="A576" s="1082"/>
      <c r="B576" s="1082"/>
      <c r="C576" s="1082"/>
      <c r="D576" s="1082"/>
      <c r="E576" s="1082"/>
      <c r="F576" s="1082"/>
      <c r="G576" s="1082"/>
      <c r="H576" s="1082"/>
      <c r="I576" s="1082"/>
      <c r="J576" s="1082"/>
      <c r="K576" s="1082"/>
      <c r="L576" s="1082"/>
      <c r="M576" s="1082"/>
      <c r="N576" s="1082"/>
      <c r="O576" s="1082"/>
      <c r="P576" s="1082"/>
      <c r="Q576" s="1082"/>
      <c r="R576" s="1082"/>
      <c r="S576" s="1082"/>
      <c r="T576" s="1082"/>
      <c r="U576" s="1082"/>
      <c r="V576" s="1082"/>
      <c r="W576" s="1082"/>
      <c r="X576" s="1082"/>
      <c r="Y576" s="1082"/>
      <c r="Z576" s="1082"/>
    </row>
    <row r="577" spans="1:26" ht="11.25" customHeight="1">
      <c r="A577" s="1082"/>
      <c r="B577" s="1082"/>
      <c r="C577" s="1082"/>
      <c r="D577" s="1082"/>
      <c r="E577" s="1082"/>
      <c r="F577" s="1082"/>
      <c r="G577" s="1082"/>
      <c r="H577" s="1082"/>
      <c r="I577" s="1082"/>
      <c r="J577" s="1082"/>
      <c r="K577" s="1082"/>
      <c r="L577" s="1082"/>
      <c r="M577" s="1082"/>
      <c r="N577" s="1082"/>
      <c r="O577" s="1082"/>
      <c r="P577" s="1082"/>
      <c r="Q577" s="1082"/>
      <c r="R577" s="1082"/>
      <c r="S577" s="1082"/>
      <c r="T577" s="1082"/>
      <c r="U577" s="1082"/>
      <c r="V577" s="1082"/>
      <c r="W577" s="1082"/>
      <c r="X577" s="1082"/>
      <c r="Y577" s="1082"/>
      <c r="Z577" s="1082"/>
    </row>
    <row r="578" spans="1:26" ht="11.25" customHeight="1">
      <c r="A578" s="1082"/>
      <c r="B578" s="1082"/>
      <c r="C578" s="1082"/>
      <c r="D578" s="1082"/>
      <c r="E578" s="1082"/>
      <c r="F578" s="1082"/>
      <c r="G578" s="1082"/>
      <c r="H578" s="1082"/>
      <c r="I578" s="1082"/>
      <c r="J578" s="1082"/>
      <c r="K578" s="1082"/>
      <c r="L578" s="1082"/>
      <c r="M578" s="1082"/>
      <c r="N578" s="1082"/>
      <c r="O578" s="1082"/>
      <c r="P578" s="1082"/>
      <c r="Q578" s="1082"/>
      <c r="R578" s="1082"/>
      <c r="S578" s="1082"/>
      <c r="T578" s="1082"/>
      <c r="U578" s="1082"/>
      <c r="V578" s="1082"/>
      <c r="W578" s="1082"/>
      <c r="X578" s="1082"/>
      <c r="Y578" s="1082"/>
      <c r="Z578" s="1082"/>
    </row>
    <row r="579" spans="1:26" ht="11.25" customHeight="1">
      <c r="A579" s="1082"/>
      <c r="B579" s="1082"/>
      <c r="C579" s="1082"/>
      <c r="D579" s="1082"/>
      <c r="E579" s="1082"/>
      <c r="F579" s="1082"/>
      <c r="G579" s="1082"/>
      <c r="H579" s="1082"/>
      <c r="I579" s="1082"/>
      <c r="J579" s="1082"/>
      <c r="K579" s="1082"/>
      <c r="L579" s="1082"/>
      <c r="M579" s="1082"/>
      <c r="N579" s="1082"/>
      <c r="O579" s="1082"/>
      <c r="P579" s="1082"/>
      <c r="Q579" s="1082"/>
      <c r="R579" s="1082"/>
      <c r="S579" s="1082"/>
      <c r="T579" s="1082"/>
      <c r="U579" s="1082"/>
      <c r="V579" s="1082"/>
      <c r="W579" s="1082"/>
      <c r="X579" s="1082"/>
      <c r="Y579" s="1082"/>
      <c r="Z579" s="1082"/>
    </row>
    <row r="580" spans="1:26" ht="11.25" customHeight="1">
      <c r="A580" s="1082"/>
      <c r="B580" s="1082"/>
      <c r="C580" s="1082"/>
      <c r="D580" s="1082"/>
      <c r="E580" s="1082"/>
      <c r="F580" s="1082"/>
      <c r="G580" s="1082"/>
      <c r="H580" s="1082"/>
      <c r="I580" s="1082"/>
      <c r="J580" s="1082"/>
      <c r="K580" s="1082"/>
      <c r="L580" s="1082"/>
      <c r="M580" s="1082"/>
      <c r="N580" s="1082"/>
      <c r="O580" s="1082"/>
      <c r="P580" s="1082"/>
      <c r="Q580" s="1082"/>
      <c r="R580" s="1082"/>
      <c r="S580" s="1082"/>
      <c r="T580" s="1082"/>
      <c r="U580" s="1082"/>
      <c r="V580" s="1082"/>
      <c r="W580" s="1082"/>
      <c r="X580" s="1082"/>
      <c r="Y580" s="1082"/>
      <c r="Z580" s="1082"/>
    </row>
    <row r="581" spans="1:26" ht="11.25" customHeight="1">
      <c r="A581" s="1082"/>
      <c r="B581" s="1082"/>
      <c r="C581" s="1082"/>
      <c r="D581" s="1082"/>
      <c r="E581" s="1082"/>
      <c r="F581" s="1082"/>
      <c r="G581" s="1082"/>
      <c r="H581" s="1082"/>
      <c r="I581" s="1082"/>
      <c r="J581" s="1082"/>
      <c r="K581" s="1082"/>
      <c r="L581" s="1082"/>
      <c r="M581" s="1082"/>
      <c r="N581" s="1082"/>
      <c r="O581" s="1082"/>
      <c r="P581" s="1082"/>
      <c r="Q581" s="1082"/>
      <c r="R581" s="1082"/>
      <c r="S581" s="1082"/>
      <c r="T581" s="1082"/>
      <c r="U581" s="1082"/>
      <c r="V581" s="1082"/>
      <c r="W581" s="1082"/>
      <c r="X581" s="1082"/>
      <c r="Y581" s="1082"/>
      <c r="Z581" s="1082"/>
    </row>
    <row r="582" spans="1:26" ht="11.25" customHeight="1">
      <c r="A582" s="1082"/>
      <c r="B582" s="1082"/>
      <c r="C582" s="1082"/>
      <c r="D582" s="1082"/>
      <c r="E582" s="1082"/>
      <c r="F582" s="1082"/>
      <c r="G582" s="1082"/>
      <c r="H582" s="1082"/>
      <c r="I582" s="1082"/>
      <c r="J582" s="1082"/>
      <c r="K582" s="1082"/>
      <c r="L582" s="1082"/>
      <c r="M582" s="1082"/>
      <c r="N582" s="1082"/>
      <c r="O582" s="1082"/>
      <c r="P582" s="1082"/>
      <c r="Q582" s="1082"/>
      <c r="R582" s="1082"/>
      <c r="S582" s="1082"/>
      <c r="T582" s="1082"/>
      <c r="U582" s="1082"/>
      <c r="V582" s="1082"/>
      <c r="W582" s="1082"/>
      <c r="X582" s="1082"/>
      <c r="Y582" s="1082"/>
      <c r="Z582" s="1082"/>
    </row>
    <row r="583" spans="1:26" ht="11.25" customHeight="1">
      <c r="A583" s="1082"/>
      <c r="B583" s="1082"/>
      <c r="C583" s="1082"/>
      <c r="D583" s="1082"/>
      <c r="E583" s="1082"/>
      <c r="F583" s="1082"/>
      <c r="G583" s="1082"/>
      <c r="H583" s="1082"/>
      <c r="I583" s="1082"/>
      <c r="J583" s="1082"/>
      <c r="K583" s="1082"/>
      <c r="L583" s="1082"/>
      <c r="M583" s="1082"/>
      <c r="N583" s="1082"/>
      <c r="O583" s="1082"/>
      <c r="P583" s="1082"/>
      <c r="Q583" s="1082"/>
      <c r="R583" s="1082"/>
      <c r="S583" s="1082"/>
      <c r="T583" s="1082"/>
      <c r="U583" s="1082"/>
      <c r="V583" s="1082"/>
      <c r="W583" s="1082"/>
      <c r="X583" s="1082"/>
      <c r="Y583" s="1082"/>
      <c r="Z583" s="1082"/>
    </row>
    <row r="584" spans="1:26" ht="11.25" customHeight="1">
      <c r="A584" s="1082"/>
      <c r="B584" s="1082"/>
      <c r="C584" s="1082"/>
      <c r="D584" s="1082"/>
      <c r="E584" s="1082"/>
      <c r="F584" s="1082"/>
      <c r="G584" s="1082"/>
      <c r="H584" s="1082"/>
      <c r="I584" s="1082"/>
      <c r="J584" s="1082"/>
      <c r="K584" s="1082"/>
      <c r="L584" s="1082"/>
      <c r="M584" s="1082"/>
      <c r="N584" s="1082"/>
      <c r="O584" s="1082"/>
      <c r="P584" s="1082"/>
      <c r="Q584" s="1082"/>
      <c r="R584" s="1082"/>
      <c r="S584" s="1082"/>
      <c r="T584" s="1082"/>
      <c r="U584" s="1082"/>
      <c r="V584" s="1082"/>
      <c r="W584" s="1082"/>
      <c r="X584" s="1082"/>
      <c r="Y584" s="1082"/>
      <c r="Z584" s="1082"/>
    </row>
    <row r="585" spans="1:26" ht="11.25" customHeight="1">
      <c r="A585" s="1082"/>
      <c r="B585" s="1082"/>
      <c r="C585" s="1082"/>
      <c r="D585" s="1082"/>
      <c r="E585" s="1082"/>
      <c r="F585" s="1082"/>
      <c r="G585" s="1082"/>
      <c r="H585" s="1082"/>
      <c r="I585" s="1082"/>
      <c r="J585" s="1082"/>
      <c r="K585" s="1082"/>
      <c r="L585" s="1082"/>
      <c r="M585" s="1082"/>
      <c r="N585" s="1082"/>
      <c r="O585" s="1082"/>
      <c r="P585" s="1082"/>
      <c r="Q585" s="1082"/>
      <c r="R585" s="1082"/>
      <c r="S585" s="1082"/>
      <c r="T585" s="1082"/>
      <c r="U585" s="1082"/>
      <c r="V585" s="1082"/>
      <c r="W585" s="1082"/>
      <c r="X585" s="1082"/>
      <c r="Y585" s="1082"/>
      <c r="Z585" s="1082"/>
    </row>
    <row r="586" spans="1:26" ht="11.25" customHeight="1">
      <c r="A586" s="1082"/>
      <c r="B586" s="1082"/>
      <c r="C586" s="1082"/>
      <c r="D586" s="1082"/>
      <c r="E586" s="1082"/>
      <c r="F586" s="1082"/>
      <c r="G586" s="1082"/>
      <c r="H586" s="1082"/>
      <c r="I586" s="1082"/>
      <c r="J586" s="1082"/>
      <c r="K586" s="1082"/>
      <c r="L586" s="1082"/>
      <c r="M586" s="1082"/>
      <c r="N586" s="1082"/>
      <c r="O586" s="1082"/>
      <c r="P586" s="1082"/>
      <c r="Q586" s="1082"/>
      <c r="R586" s="1082"/>
      <c r="S586" s="1082"/>
      <c r="T586" s="1082"/>
      <c r="U586" s="1082"/>
      <c r="V586" s="1082"/>
      <c r="W586" s="1082"/>
      <c r="X586" s="1082"/>
      <c r="Y586" s="1082"/>
      <c r="Z586" s="1082"/>
    </row>
    <row r="587" spans="1:26" ht="11.25" customHeight="1">
      <c r="A587" s="1082"/>
      <c r="B587" s="1082"/>
      <c r="C587" s="1082"/>
      <c r="D587" s="1082"/>
      <c r="E587" s="1082"/>
      <c r="F587" s="1082"/>
      <c r="G587" s="1082"/>
      <c r="H587" s="1082"/>
      <c r="I587" s="1082"/>
      <c r="J587" s="1082"/>
      <c r="K587" s="1082"/>
      <c r="L587" s="1082"/>
      <c r="M587" s="1082"/>
      <c r="N587" s="1082"/>
      <c r="O587" s="1082"/>
      <c r="P587" s="1082"/>
      <c r="Q587" s="1082"/>
      <c r="R587" s="1082"/>
      <c r="S587" s="1082"/>
      <c r="T587" s="1082"/>
      <c r="U587" s="1082"/>
      <c r="V587" s="1082"/>
      <c r="W587" s="1082"/>
      <c r="X587" s="1082"/>
      <c r="Y587" s="1082"/>
      <c r="Z587" s="1082"/>
    </row>
    <row r="588" spans="1:26" ht="11.25" customHeight="1">
      <c r="A588" s="1082"/>
      <c r="B588" s="1082"/>
      <c r="C588" s="1082"/>
      <c r="D588" s="1082"/>
      <c r="E588" s="1082"/>
      <c r="F588" s="1082"/>
      <c r="G588" s="1082"/>
      <c r="H588" s="1082"/>
      <c r="I588" s="1082"/>
      <c r="J588" s="1082"/>
      <c r="K588" s="1082"/>
      <c r="L588" s="1082"/>
      <c r="M588" s="1082"/>
      <c r="N588" s="1082"/>
      <c r="O588" s="1082"/>
      <c r="P588" s="1082"/>
      <c r="Q588" s="1082"/>
      <c r="R588" s="1082"/>
      <c r="S588" s="1082"/>
      <c r="T588" s="1082"/>
      <c r="U588" s="1082"/>
      <c r="V588" s="1082"/>
      <c r="W588" s="1082"/>
      <c r="X588" s="1082"/>
      <c r="Y588" s="1082"/>
      <c r="Z588" s="1082"/>
    </row>
    <row r="589" spans="1:26" ht="11.25" customHeight="1">
      <c r="A589" s="1082"/>
      <c r="B589" s="1082"/>
      <c r="C589" s="1082"/>
      <c r="D589" s="1082"/>
      <c r="E589" s="1082"/>
      <c r="F589" s="1082"/>
      <c r="G589" s="1082"/>
      <c r="H589" s="1082"/>
      <c r="I589" s="1082"/>
      <c r="J589" s="1082"/>
      <c r="K589" s="1082"/>
      <c r="L589" s="1082"/>
      <c r="M589" s="1082"/>
      <c r="N589" s="1082"/>
      <c r="O589" s="1082"/>
      <c r="P589" s="1082"/>
      <c r="Q589" s="1082"/>
      <c r="R589" s="1082"/>
      <c r="S589" s="1082"/>
      <c r="T589" s="1082"/>
      <c r="U589" s="1082"/>
      <c r="V589" s="1082"/>
      <c r="W589" s="1082"/>
      <c r="X589" s="1082"/>
      <c r="Y589" s="1082"/>
      <c r="Z589" s="1082"/>
    </row>
    <row r="590" spans="1:26" ht="11.25" customHeight="1">
      <c r="A590" s="1082"/>
      <c r="B590" s="1082"/>
      <c r="C590" s="1082"/>
      <c r="D590" s="1082"/>
      <c r="E590" s="1082"/>
      <c r="F590" s="1082"/>
      <c r="G590" s="1082"/>
      <c r="H590" s="1082"/>
      <c r="I590" s="1082"/>
      <c r="J590" s="1082"/>
      <c r="K590" s="1082"/>
      <c r="L590" s="1082"/>
      <c r="M590" s="1082"/>
      <c r="N590" s="1082"/>
      <c r="O590" s="1082"/>
      <c r="P590" s="1082"/>
      <c r="Q590" s="1082"/>
      <c r="R590" s="1082"/>
      <c r="S590" s="1082"/>
      <c r="T590" s="1082"/>
      <c r="U590" s="1082"/>
      <c r="V590" s="1082"/>
      <c r="W590" s="1082"/>
      <c r="X590" s="1082"/>
      <c r="Y590" s="1082"/>
      <c r="Z590" s="1082"/>
    </row>
    <row r="591" spans="1:26" ht="11.25" customHeight="1">
      <c r="A591" s="1082"/>
      <c r="B591" s="1082"/>
      <c r="C591" s="1082"/>
      <c r="D591" s="1082"/>
      <c r="E591" s="1082"/>
      <c r="F591" s="1082"/>
      <c r="G591" s="1082"/>
      <c r="H591" s="1082"/>
      <c r="I591" s="1082"/>
      <c r="J591" s="1082"/>
      <c r="K591" s="1082"/>
      <c r="L591" s="1082"/>
      <c r="M591" s="1082"/>
      <c r="N591" s="1082"/>
      <c r="O591" s="1082"/>
      <c r="P591" s="1082"/>
      <c r="Q591" s="1082"/>
      <c r="R591" s="1082"/>
      <c r="S591" s="1082"/>
      <c r="T591" s="1082"/>
      <c r="U591" s="1082"/>
      <c r="V591" s="1082"/>
      <c r="W591" s="1082"/>
      <c r="X591" s="1082"/>
      <c r="Y591" s="1082"/>
      <c r="Z591" s="1082"/>
    </row>
    <row r="592" spans="1:26" ht="11.25" customHeight="1">
      <c r="A592" s="1082"/>
      <c r="B592" s="1082"/>
      <c r="C592" s="1082"/>
      <c r="D592" s="1082"/>
      <c r="E592" s="1082"/>
      <c r="F592" s="1082"/>
      <c r="G592" s="1082"/>
      <c r="H592" s="1082"/>
      <c r="I592" s="1082"/>
      <c r="J592" s="1082"/>
      <c r="K592" s="1082"/>
      <c r="L592" s="1082"/>
      <c r="M592" s="1082"/>
      <c r="N592" s="1082"/>
      <c r="O592" s="1082"/>
      <c r="P592" s="1082"/>
      <c r="Q592" s="1082"/>
      <c r="R592" s="1082"/>
      <c r="S592" s="1082"/>
      <c r="T592" s="1082"/>
      <c r="U592" s="1082"/>
      <c r="V592" s="1082"/>
      <c r="W592" s="1082"/>
      <c r="X592" s="1082"/>
      <c r="Y592" s="1082"/>
      <c r="Z592" s="1082"/>
    </row>
    <row r="593" spans="1:26" ht="11.25" customHeight="1">
      <c r="A593" s="1082"/>
      <c r="B593" s="1082"/>
      <c r="C593" s="1082"/>
      <c r="D593" s="1082"/>
      <c r="E593" s="1082"/>
      <c r="F593" s="1082"/>
      <c r="G593" s="1082"/>
      <c r="H593" s="1082"/>
      <c r="I593" s="1082"/>
      <c r="J593" s="1082"/>
      <c r="K593" s="1082"/>
      <c r="L593" s="1082"/>
      <c r="M593" s="1082"/>
      <c r="N593" s="1082"/>
      <c r="O593" s="1082"/>
      <c r="P593" s="1082"/>
      <c r="Q593" s="1082"/>
      <c r="R593" s="1082"/>
      <c r="S593" s="1082"/>
      <c r="T593" s="1082"/>
      <c r="U593" s="1082"/>
      <c r="V593" s="1082"/>
      <c r="W593" s="1082"/>
      <c r="X593" s="1082"/>
      <c r="Y593" s="1082"/>
      <c r="Z593" s="1082"/>
    </row>
    <row r="594" spans="1:26" ht="11.25" customHeight="1">
      <c r="A594" s="1082"/>
      <c r="B594" s="1082"/>
      <c r="C594" s="1082"/>
      <c r="D594" s="1082"/>
      <c r="E594" s="1082"/>
      <c r="F594" s="1082"/>
      <c r="G594" s="1082"/>
      <c r="H594" s="1082"/>
      <c r="I594" s="1082"/>
      <c r="J594" s="1082"/>
      <c r="K594" s="1082"/>
      <c r="L594" s="1082"/>
      <c r="M594" s="1082"/>
      <c r="N594" s="1082"/>
      <c r="O594" s="1082"/>
      <c r="P594" s="1082"/>
      <c r="Q594" s="1082"/>
      <c r="R594" s="1082"/>
      <c r="S594" s="1082"/>
      <c r="T594" s="1082"/>
      <c r="U594" s="1082"/>
      <c r="V594" s="1082"/>
      <c r="W594" s="1082"/>
      <c r="X594" s="1082"/>
      <c r="Y594" s="1082"/>
      <c r="Z594" s="1082"/>
    </row>
    <row r="595" spans="1:26" ht="11.25" customHeight="1">
      <c r="A595" s="1082"/>
      <c r="B595" s="1082"/>
      <c r="C595" s="1082"/>
      <c r="D595" s="1082"/>
      <c r="E595" s="1082"/>
      <c r="F595" s="1082"/>
      <c r="G595" s="1082"/>
      <c r="H595" s="1082"/>
      <c r="I595" s="1082"/>
      <c r="J595" s="1082"/>
      <c r="K595" s="1082"/>
      <c r="L595" s="1082"/>
      <c r="M595" s="1082"/>
      <c r="N595" s="1082"/>
      <c r="O595" s="1082"/>
      <c r="P595" s="1082"/>
      <c r="Q595" s="1082"/>
      <c r="R595" s="1082"/>
      <c r="S595" s="1082"/>
      <c r="T595" s="1082"/>
      <c r="U595" s="1082"/>
      <c r="V595" s="1082"/>
      <c r="W595" s="1082"/>
      <c r="X595" s="1082"/>
      <c r="Y595" s="1082"/>
      <c r="Z595" s="1082"/>
    </row>
    <row r="596" spans="1:26" ht="11.25" customHeight="1">
      <c r="A596" s="1082"/>
      <c r="B596" s="1082"/>
      <c r="C596" s="1082"/>
      <c r="D596" s="1082"/>
      <c r="E596" s="1082"/>
      <c r="F596" s="1082"/>
      <c r="G596" s="1082"/>
      <c r="H596" s="1082"/>
      <c r="I596" s="1082"/>
      <c r="J596" s="1082"/>
      <c r="K596" s="1082"/>
      <c r="L596" s="1082"/>
      <c r="M596" s="1082"/>
      <c r="N596" s="1082"/>
      <c r="O596" s="1082"/>
      <c r="P596" s="1082"/>
      <c r="Q596" s="1082"/>
      <c r="R596" s="1082"/>
      <c r="S596" s="1082"/>
      <c r="T596" s="1082"/>
      <c r="U596" s="1082"/>
      <c r="V596" s="1082"/>
      <c r="W596" s="1082"/>
      <c r="X596" s="1082"/>
      <c r="Y596" s="1082"/>
      <c r="Z596" s="1082"/>
    </row>
    <row r="597" spans="1:26" ht="11.25" customHeight="1">
      <c r="A597" s="1082"/>
      <c r="B597" s="1082"/>
      <c r="C597" s="1082"/>
      <c r="D597" s="1082"/>
      <c r="E597" s="1082"/>
      <c r="F597" s="1082"/>
      <c r="G597" s="1082"/>
      <c r="H597" s="1082"/>
      <c r="I597" s="1082"/>
      <c r="J597" s="1082"/>
      <c r="K597" s="1082"/>
      <c r="L597" s="1082"/>
      <c r="M597" s="1082"/>
      <c r="N597" s="1082"/>
      <c r="O597" s="1082"/>
      <c r="P597" s="1082"/>
      <c r="Q597" s="1082"/>
      <c r="R597" s="1082"/>
      <c r="S597" s="1082"/>
      <c r="T597" s="1082"/>
      <c r="U597" s="1082"/>
      <c r="V597" s="1082"/>
      <c r="W597" s="1082"/>
      <c r="X597" s="1082"/>
      <c r="Y597" s="1082"/>
      <c r="Z597" s="1082"/>
    </row>
    <row r="598" spans="1:26" ht="11.25" customHeight="1">
      <c r="A598" s="1082"/>
      <c r="B598" s="1082"/>
      <c r="C598" s="1082"/>
      <c r="D598" s="1082"/>
      <c r="E598" s="1082"/>
      <c r="F598" s="1082"/>
      <c r="G598" s="1082"/>
      <c r="H598" s="1082"/>
      <c r="I598" s="1082"/>
      <c r="J598" s="1082"/>
      <c r="K598" s="1082"/>
      <c r="L598" s="1082"/>
      <c r="M598" s="1082"/>
      <c r="N598" s="1082"/>
      <c r="O598" s="1082"/>
      <c r="P598" s="1082"/>
      <c r="Q598" s="1082"/>
      <c r="R598" s="1082"/>
      <c r="S598" s="1082"/>
      <c r="T598" s="1082"/>
      <c r="U598" s="1082"/>
      <c r="V598" s="1082"/>
      <c r="W598" s="1082"/>
      <c r="X598" s="1082"/>
      <c r="Y598" s="1082"/>
      <c r="Z598" s="1082"/>
    </row>
    <row r="599" spans="1:26" ht="11.25" customHeight="1">
      <c r="A599" s="1082"/>
      <c r="B599" s="1082"/>
      <c r="C599" s="1082"/>
      <c r="D599" s="1082"/>
      <c r="E599" s="1082"/>
      <c r="F599" s="1082"/>
      <c r="G599" s="1082"/>
      <c r="H599" s="1082"/>
      <c r="I599" s="1082"/>
      <c r="J599" s="1082"/>
      <c r="K599" s="1082"/>
      <c r="L599" s="1082"/>
      <c r="M599" s="1082"/>
      <c r="N599" s="1082"/>
      <c r="O599" s="1082"/>
      <c r="P599" s="1082"/>
      <c r="Q599" s="1082"/>
      <c r="R599" s="1082"/>
      <c r="S599" s="1082"/>
      <c r="T599" s="1082"/>
      <c r="U599" s="1082"/>
      <c r="V599" s="1082"/>
      <c r="W599" s="1082"/>
      <c r="X599" s="1082"/>
      <c r="Y599" s="1082"/>
      <c r="Z599" s="1082"/>
    </row>
    <row r="600" spans="1:26" ht="11.25" customHeight="1">
      <c r="A600" s="1082"/>
      <c r="B600" s="1082"/>
      <c r="C600" s="1082"/>
      <c r="D600" s="1082"/>
      <c r="E600" s="1082"/>
      <c r="F600" s="1082"/>
      <c r="G600" s="1082"/>
      <c r="H600" s="1082"/>
      <c r="I600" s="1082"/>
      <c r="J600" s="1082"/>
      <c r="K600" s="1082"/>
      <c r="L600" s="1082"/>
      <c r="M600" s="1082"/>
      <c r="N600" s="1082"/>
      <c r="O600" s="1082"/>
      <c r="P600" s="1082"/>
      <c r="Q600" s="1082"/>
      <c r="R600" s="1082"/>
      <c r="S600" s="1082"/>
      <c r="T600" s="1082"/>
      <c r="U600" s="1082"/>
      <c r="V600" s="1082"/>
      <c r="W600" s="1082"/>
      <c r="X600" s="1082"/>
      <c r="Y600" s="1082"/>
      <c r="Z600" s="1082"/>
    </row>
    <row r="601" spans="1:26" ht="11.25" customHeight="1">
      <c r="A601" s="1082"/>
      <c r="B601" s="1082"/>
      <c r="C601" s="1082"/>
      <c r="D601" s="1082"/>
      <c r="E601" s="1082"/>
      <c r="F601" s="1082"/>
      <c r="G601" s="1082"/>
      <c r="H601" s="1082"/>
      <c r="I601" s="1082"/>
      <c r="J601" s="1082"/>
      <c r="K601" s="1082"/>
      <c r="L601" s="1082"/>
      <c r="M601" s="1082"/>
      <c r="N601" s="1082"/>
      <c r="O601" s="1082"/>
      <c r="P601" s="1082"/>
      <c r="Q601" s="1082"/>
      <c r="R601" s="1082"/>
      <c r="S601" s="1082"/>
      <c r="T601" s="1082"/>
      <c r="U601" s="1082"/>
      <c r="V601" s="1082"/>
      <c r="W601" s="1082"/>
      <c r="X601" s="1082"/>
      <c r="Y601" s="1082"/>
      <c r="Z601" s="1082"/>
    </row>
    <row r="602" spans="1:26" ht="11.25" customHeight="1">
      <c r="A602" s="1082"/>
      <c r="B602" s="1082"/>
      <c r="C602" s="1082"/>
      <c r="D602" s="1082"/>
      <c r="E602" s="1082"/>
      <c r="F602" s="1082"/>
      <c r="G602" s="1082"/>
      <c r="H602" s="1082"/>
      <c r="I602" s="1082"/>
      <c r="J602" s="1082"/>
      <c r="K602" s="1082"/>
      <c r="L602" s="1082"/>
      <c r="M602" s="1082"/>
      <c r="N602" s="1082"/>
      <c r="O602" s="1082"/>
      <c r="P602" s="1082"/>
      <c r="Q602" s="1082"/>
      <c r="R602" s="1082"/>
      <c r="S602" s="1082"/>
      <c r="T602" s="1082"/>
      <c r="U602" s="1082"/>
      <c r="V602" s="1082"/>
      <c r="W602" s="1082"/>
      <c r="X602" s="1082"/>
      <c r="Y602" s="1082"/>
      <c r="Z602" s="1082"/>
    </row>
    <row r="603" spans="1:26" ht="11.25" customHeight="1">
      <c r="A603" s="1082"/>
      <c r="B603" s="1082"/>
      <c r="C603" s="1082"/>
      <c r="D603" s="1082"/>
      <c r="E603" s="1082"/>
      <c r="F603" s="1082"/>
      <c r="G603" s="1082"/>
      <c r="H603" s="1082"/>
      <c r="I603" s="1082"/>
      <c r="J603" s="1082"/>
      <c r="K603" s="1082"/>
      <c r="L603" s="1082"/>
      <c r="M603" s="1082"/>
      <c r="N603" s="1082"/>
      <c r="O603" s="1082"/>
      <c r="P603" s="1082"/>
      <c r="Q603" s="1082"/>
      <c r="R603" s="1082"/>
      <c r="S603" s="1082"/>
      <c r="T603" s="1082"/>
      <c r="U603" s="1082"/>
      <c r="V603" s="1082"/>
      <c r="W603" s="1082"/>
      <c r="X603" s="1082"/>
      <c r="Y603" s="1082"/>
      <c r="Z603" s="1082"/>
    </row>
    <row r="604" spans="1:26" ht="11.25" customHeight="1">
      <c r="A604" s="1082"/>
      <c r="B604" s="1082"/>
      <c r="C604" s="1082"/>
      <c r="D604" s="1082"/>
      <c r="E604" s="1082"/>
      <c r="F604" s="1082"/>
      <c r="G604" s="1082"/>
      <c r="H604" s="1082"/>
      <c r="I604" s="1082"/>
      <c r="J604" s="1082"/>
      <c r="K604" s="1082"/>
      <c r="L604" s="1082"/>
      <c r="M604" s="1082"/>
      <c r="N604" s="1082"/>
      <c r="O604" s="1082"/>
      <c r="P604" s="1082"/>
      <c r="Q604" s="1082"/>
      <c r="R604" s="1082"/>
      <c r="S604" s="1082"/>
      <c r="T604" s="1082"/>
      <c r="U604" s="1082"/>
      <c r="V604" s="1082"/>
      <c r="W604" s="1082"/>
      <c r="X604" s="1082"/>
      <c r="Y604" s="1082"/>
      <c r="Z604" s="1082"/>
    </row>
    <row r="605" spans="1:26" ht="11.25" customHeight="1">
      <c r="A605" s="1082"/>
      <c r="B605" s="1082"/>
      <c r="C605" s="1082"/>
      <c r="D605" s="1082"/>
      <c r="E605" s="1082"/>
      <c r="F605" s="1082"/>
      <c r="G605" s="1082"/>
      <c r="H605" s="1082"/>
      <c r="I605" s="1082"/>
      <c r="J605" s="1082"/>
      <c r="K605" s="1082"/>
      <c r="L605" s="1082"/>
      <c r="M605" s="1082"/>
      <c r="N605" s="1082"/>
      <c r="O605" s="1082"/>
      <c r="P605" s="1082"/>
      <c r="Q605" s="1082"/>
      <c r="R605" s="1082"/>
      <c r="S605" s="1082"/>
      <c r="T605" s="1082"/>
      <c r="U605" s="1082"/>
      <c r="V605" s="1082"/>
      <c r="W605" s="1082"/>
      <c r="X605" s="1082"/>
      <c r="Y605" s="1082"/>
      <c r="Z605" s="1082"/>
    </row>
    <row r="606" spans="1:26" ht="11.25" customHeight="1">
      <c r="A606" s="1082"/>
      <c r="B606" s="1082"/>
      <c r="C606" s="1082"/>
      <c r="D606" s="1082"/>
      <c r="E606" s="1082"/>
      <c r="F606" s="1082"/>
      <c r="G606" s="1082"/>
      <c r="H606" s="1082"/>
      <c r="I606" s="1082"/>
      <c r="J606" s="1082"/>
      <c r="K606" s="1082"/>
      <c r="L606" s="1082"/>
      <c r="M606" s="1082"/>
      <c r="N606" s="1082"/>
      <c r="O606" s="1082"/>
      <c r="P606" s="1082"/>
      <c r="Q606" s="1082"/>
      <c r="R606" s="1082"/>
      <c r="S606" s="1082"/>
      <c r="T606" s="1082"/>
      <c r="U606" s="1082"/>
      <c r="V606" s="1082"/>
      <c r="W606" s="1082"/>
      <c r="X606" s="1082"/>
      <c r="Y606" s="1082"/>
      <c r="Z606" s="1082"/>
    </row>
    <row r="607" spans="1:26" ht="11.25" customHeight="1">
      <c r="A607" s="1082"/>
      <c r="B607" s="1082"/>
      <c r="C607" s="1082"/>
      <c r="D607" s="1082"/>
      <c r="E607" s="1082"/>
      <c r="F607" s="1082"/>
      <c r="G607" s="1082"/>
      <c r="H607" s="1082"/>
      <c r="I607" s="1082"/>
      <c r="J607" s="1082"/>
      <c r="K607" s="1082"/>
      <c r="L607" s="1082"/>
      <c r="M607" s="1082"/>
      <c r="N607" s="1082"/>
      <c r="O607" s="1082"/>
      <c r="P607" s="1082"/>
      <c r="Q607" s="1082"/>
      <c r="R607" s="1082"/>
      <c r="S607" s="1082"/>
      <c r="T607" s="1082"/>
      <c r="U607" s="1082"/>
      <c r="V607" s="1082"/>
      <c r="W607" s="1082"/>
      <c r="X607" s="1082"/>
      <c r="Y607" s="1082"/>
      <c r="Z607" s="1082"/>
    </row>
    <row r="608" spans="1:26" ht="11.25" customHeight="1">
      <c r="A608" s="1082"/>
      <c r="B608" s="1082"/>
      <c r="C608" s="1082"/>
      <c r="D608" s="1082"/>
      <c r="E608" s="1082"/>
      <c r="F608" s="1082"/>
      <c r="G608" s="1082"/>
      <c r="H608" s="1082"/>
      <c r="I608" s="1082"/>
      <c r="J608" s="1082"/>
      <c r="K608" s="1082"/>
      <c r="L608" s="1082"/>
      <c r="M608" s="1082"/>
      <c r="N608" s="1082"/>
      <c r="O608" s="1082"/>
      <c r="P608" s="1082"/>
      <c r="Q608" s="1082"/>
      <c r="R608" s="1082"/>
      <c r="S608" s="1082"/>
      <c r="T608" s="1082"/>
      <c r="U608" s="1082"/>
      <c r="V608" s="1082"/>
      <c r="W608" s="1082"/>
      <c r="X608" s="1082"/>
      <c r="Y608" s="1082"/>
      <c r="Z608" s="1082"/>
    </row>
    <row r="609" spans="1:26" ht="11.25" customHeight="1">
      <c r="A609" s="1082"/>
      <c r="B609" s="1082"/>
      <c r="C609" s="1082"/>
      <c r="D609" s="1082"/>
      <c r="E609" s="1082"/>
      <c r="F609" s="1082"/>
      <c r="G609" s="1082"/>
      <c r="H609" s="1082"/>
      <c r="I609" s="1082"/>
      <c r="J609" s="1082"/>
      <c r="K609" s="1082"/>
      <c r="L609" s="1082"/>
      <c r="M609" s="1082"/>
      <c r="N609" s="1082"/>
      <c r="O609" s="1082"/>
      <c r="P609" s="1082"/>
      <c r="Q609" s="1082"/>
      <c r="R609" s="1082"/>
      <c r="S609" s="1082"/>
      <c r="T609" s="1082"/>
      <c r="U609" s="1082"/>
      <c r="V609" s="1082"/>
      <c r="W609" s="1082"/>
      <c r="X609" s="1082"/>
      <c r="Y609" s="1082"/>
      <c r="Z609" s="1082"/>
    </row>
    <row r="610" spans="1:26" ht="11.25" customHeight="1">
      <c r="A610" s="1082"/>
      <c r="B610" s="1082"/>
      <c r="C610" s="1082"/>
      <c r="D610" s="1082"/>
      <c r="E610" s="1082"/>
      <c r="F610" s="1082"/>
      <c r="G610" s="1082"/>
      <c r="H610" s="1082"/>
      <c r="I610" s="1082"/>
      <c r="J610" s="1082"/>
      <c r="K610" s="1082"/>
      <c r="L610" s="1082"/>
      <c r="M610" s="1082"/>
      <c r="N610" s="1082"/>
      <c r="O610" s="1082"/>
      <c r="P610" s="1082"/>
      <c r="Q610" s="1082"/>
      <c r="R610" s="1082"/>
      <c r="S610" s="1082"/>
      <c r="T610" s="1082"/>
      <c r="U610" s="1082"/>
      <c r="V610" s="1082"/>
      <c r="W610" s="1082"/>
      <c r="X610" s="1082"/>
      <c r="Y610" s="1082"/>
      <c r="Z610" s="1082"/>
    </row>
    <row r="611" spans="1:26" ht="11.25" customHeight="1">
      <c r="A611" s="1082"/>
      <c r="B611" s="1082"/>
      <c r="C611" s="1082"/>
      <c r="D611" s="1082"/>
      <c r="E611" s="1082"/>
      <c r="F611" s="1082"/>
      <c r="G611" s="1082"/>
      <c r="H611" s="1082"/>
      <c r="I611" s="1082"/>
      <c r="J611" s="1082"/>
      <c r="K611" s="1082"/>
      <c r="L611" s="1082"/>
      <c r="M611" s="1082"/>
      <c r="N611" s="1082"/>
      <c r="O611" s="1082"/>
      <c r="P611" s="1082"/>
      <c r="Q611" s="1082"/>
      <c r="R611" s="1082"/>
      <c r="S611" s="1082"/>
      <c r="T611" s="1082"/>
      <c r="U611" s="1082"/>
      <c r="V611" s="1082"/>
      <c r="W611" s="1082"/>
      <c r="X611" s="1082"/>
      <c r="Y611" s="1082"/>
      <c r="Z611" s="1082"/>
    </row>
    <row r="612" spans="1:26" ht="11.25" customHeight="1">
      <c r="A612" s="1082"/>
      <c r="B612" s="1082"/>
      <c r="C612" s="1082"/>
      <c r="D612" s="1082"/>
      <c r="E612" s="1082"/>
      <c r="F612" s="1082"/>
      <c r="G612" s="1082"/>
      <c r="H612" s="1082"/>
      <c r="I612" s="1082"/>
      <c r="J612" s="1082"/>
      <c r="K612" s="1082"/>
      <c r="L612" s="1082"/>
      <c r="M612" s="1082"/>
      <c r="N612" s="1082"/>
      <c r="O612" s="1082"/>
      <c r="P612" s="1082"/>
      <c r="Q612" s="1082"/>
      <c r="R612" s="1082"/>
      <c r="S612" s="1082"/>
      <c r="T612" s="1082"/>
      <c r="U612" s="1082"/>
      <c r="V612" s="1082"/>
      <c r="W612" s="1082"/>
      <c r="X612" s="1082"/>
      <c r="Y612" s="1082"/>
      <c r="Z612" s="1082"/>
    </row>
    <row r="613" spans="1:26" ht="11.25" customHeight="1">
      <c r="A613" s="1082"/>
      <c r="B613" s="1082"/>
      <c r="C613" s="1082"/>
      <c r="D613" s="1082"/>
      <c r="E613" s="1082"/>
      <c r="F613" s="1082"/>
      <c r="G613" s="1082"/>
      <c r="H613" s="1082"/>
      <c r="I613" s="1082"/>
      <c r="J613" s="1082"/>
      <c r="K613" s="1082"/>
      <c r="L613" s="1082"/>
      <c r="M613" s="1082"/>
      <c r="N613" s="1082"/>
      <c r="O613" s="1082"/>
      <c r="P613" s="1082"/>
      <c r="Q613" s="1082"/>
      <c r="R613" s="1082"/>
      <c r="S613" s="1082"/>
      <c r="T613" s="1082"/>
      <c r="U613" s="1082"/>
      <c r="V613" s="1082"/>
      <c r="W613" s="1082"/>
      <c r="X613" s="1082"/>
      <c r="Y613" s="1082"/>
      <c r="Z613" s="1082"/>
    </row>
    <row r="614" spans="1:26" ht="11.25" customHeight="1">
      <c r="A614" s="1082"/>
      <c r="B614" s="1082"/>
      <c r="C614" s="1082"/>
      <c r="D614" s="1082"/>
      <c r="E614" s="1082"/>
      <c r="F614" s="1082"/>
      <c r="G614" s="1082"/>
      <c r="H614" s="1082"/>
      <c r="I614" s="1082"/>
      <c r="J614" s="1082"/>
      <c r="K614" s="1082"/>
      <c r="L614" s="1082"/>
      <c r="M614" s="1082"/>
      <c r="N614" s="1082"/>
      <c r="O614" s="1082"/>
      <c r="P614" s="1082"/>
      <c r="Q614" s="1082"/>
      <c r="R614" s="1082"/>
      <c r="S614" s="1082"/>
      <c r="T614" s="1082"/>
      <c r="U614" s="1082"/>
      <c r="V614" s="1082"/>
      <c r="W614" s="1082"/>
      <c r="X614" s="1082"/>
      <c r="Y614" s="1082"/>
      <c r="Z614" s="1082"/>
    </row>
    <row r="615" spans="1:26" ht="11.25" customHeight="1">
      <c r="A615" s="1082"/>
      <c r="B615" s="1082"/>
      <c r="C615" s="1082"/>
      <c r="D615" s="1082"/>
      <c r="E615" s="1082"/>
      <c r="F615" s="1082"/>
      <c r="G615" s="1082"/>
      <c r="H615" s="1082"/>
      <c r="I615" s="1082"/>
      <c r="J615" s="1082"/>
      <c r="K615" s="1082"/>
      <c r="L615" s="1082"/>
      <c r="M615" s="1082"/>
      <c r="N615" s="1082"/>
      <c r="O615" s="1082"/>
      <c r="P615" s="1082"/>
      <c r="Q615" s="1082"/>
      <c r="R615" s="1082"/>
      <c r="S615" s="1082"/>
      <c r="T615" s="1082"/>
      <c r="U615" s="1082"/>
      <c r="V615" s="1082"/>
      <c r="W615" s="1082"/>
      <c r="X615" s="1082"/>
      <c r="Y615" s="1082"/>
      <c r="Z615" s="1082"/>
    </row>
    <row r="616" spans="1:26" ht="11.25" customHeight="1">
      <c r="A616" s="1082"/>
      <c r="B616" s="1082"/>
      <c r="C616" s="1082"/>
      <c r="D616" s="1082"/>
      <c r="E616" s="1082"/>
      <c r="F616" s="1082"/>
      <c r="G616" s="1082"/>
      <c r="H616" s="1082"/>
      <c r="I616" s="1082"/>
      <c r="J616" s="1082"/>
      <c r="K616" s="1082"/>
      <c r="L616" s="1082"/>
      <c r="M616" s="1082"/>
      <c r="N616" s="1082"/>
      <c r="O616" s="1082"/>
      <c r="P616" s="1082"/>
      <c r="Q616" s="1082"/>
      <c r="R616" s="1082"/>
      <c r="S616" s="1082"/>
      <c r="T616" s="1082"/>
      <c r="U616" s="1082"/>
      <c r="V616" s="1082"/>
      <c r="W616" s="1082"/>
      <c r="X616" s="1082"/>
      <c r="Y616" s="1082"/>
      <c r="Z616" s="1082"/>
    </row>
    <row r="617" spans="1:26" ht="11.25" customHeight="1">
      <c r="A617" s="1082"/>
      <c r="B617" s="1082"/>
      <c r="C617" s="1082"/>
      <c r="D617" s="1082"/>
      <c r="E617" s="1082"/>
      <c r="F617" s="1082"/>
      <c r="G617" s="1082"/>
      <c r="H617" s="1082"/>
      <c r="I617" s="1082"/>
      <c r="J617" s="1082"/>
      <c r="K617" s="1082"/>
      <c r="L617" s="1082"/>
      <c r="M617" s="1082"/>
      <c r="N617" s="1082"/>
      <c r="O617" s="1082"/>
      <c r="P617" s="1082"/>
      <c r="Q617" s="1082"/>
      <c r="R617" s="1082"/>
      <c r="S617" s="1082"/>
      <c r="T617" s="1082"/>
      <c r="U617" s="1082"/>
      <c r="V617" s="1082"/>
      <c r="W617" s="1082"/>
      <c r="X617" s="1082"/>
      <c r="Y617" s="1082"/>
      <c r="Z617" s="1082"/>
    </row>
    <row r="618" spans="1:26" ht="11.25" customHeight="1">
      <c r="A618" s="1082"/>
      <c r="B618" s="1082"/>
      <c r="C618" s="1082"/>
      <c r="D618" s="1082"/>
      <c r="E618" s="1082"/>
      <c r="F618" s="1082"/>
      <c r="G618" s="1082"/>
      <c r="H618" s="1082"/>
      <c r="I618" s="1082"/>
      <c r="J618" s="1082"/>
      <c r="K618" s="1082"/>
      <c r="L618" s="1082"/>
      <c r="M618" s="1082"/>
      <c r="N618" s="1082"/>
      <c r="O618" s="1082"/>
      <c r="P618" s="1082"/>
      <c r="Q618" s="1082"/>
      <c r="R618" s="1082"/>
      <c r="S618" s="1082"/>
      <c r="T618" s="1082"/>
      <c r="U618" s="1082"/>
      <c r="V618" s="1082"/>
      <c r="W618" s="1082"/>
      <c r="X618" s="1082"/>
      <c r="Y618" s="1082"/>
      <c r="Z618" s="1082"/>
    </row>
    <row r="619" spans="1:26" ht="11.25" customHeight="1">
      <c r="A619" s="1082"/>
      <c r="B619" s="1082"/>
      <c r="C619" s="1082"/>
      <c r="D619" s="1082"/>
      <c r="E619" s="1082"/>
      <c r="F619" s="1082"/>
      <c r="G619" s="1082"/>
      <c r="H619" s="1082"/>
      <c r="I619" s="1082"/>
      <c r="J619" s="1082"/>
      <c r="K619" s="1082"/>
      <c r="L619" s="1082"/>
      <c r="M619" s="1082"/>
      <c r="N619" s="1082"/>
      <c r="O619" s="1082"/>
      <c r="P619" s="1082"/>
      <c r="Q619" s="1082"/>
      <c r="R619" s="1082"/>
      <c r="S619" s="1082"/>
      <c r="T619" s="1082"/>
      <c r="U619" s="1082"/>
      <c r="V619" s="1082"/>
      <c r="W619" s="1082"/>
      <c r="X619" s="1082"/>
      <c r="Y619" s="1082"/>
      <c r="Z619" s="1082"/>
    </row>
    <row r="620" spans="1:26" ht="11.25" customHeight="1">
      <c r="A620" s="1082"/>
      <c r="B620" s="1082"/>
      <c r="C620" s="1082"/>
      <c r="D620" s="1082"/>
      <c r="E620" s="1082"/>
      <c r="F620" s="1082"/>
      <c r="G620" s="1082"/>
      <c r="H620" s="1082"/>
      <c r="I620" s="1082"/>
      <c r="J620" s="1082"/>
      <c r="K620" s="1082"/>
      <c r="L620" s="1082"/>
      <c r="M620" s="1082"/>
      <c r="N620" s="1082"/>
      <c r="O620" s="1082"/>
      <c r="P620" s="1082"/>
      <c r="Q620" s="1082"/>
      <c r="R620" s="1082"/>
      <c r="S620" s="1082"/>
      <c r="T620" s="1082"/>
      <c r="U620" s="1082"/>
      <c r="V620" s="1082"/>
      <c r="W620" s="1082"/>
      <c r="X620" s="1082"/>
      <c r="Y620" s="1082"/>
      <c r="Z620" s="1082"/>
    </row>
    <row r="621" spans="1:26" ht="11.25" customHeight="1">
      <c r="A621" s="1082"/>
      <c r="B621" s="1082"/>
      <c r="C621" s="1082"/>
      <c r="D621" s="1082"/>
      <c r="E621" s="1082"/>
      <c r="F621" s="1082"/>
      <c r="G621" s="1082"/>
      <c r="H621" s="1082"/>
      <c r="I621" s="1082"/>
      <c r="J621" s="1082"/>
      <c r="K621" s="1082"/>
      <c r="L621" s="1082"/>
      <c r="M621" s="1082"/>
      <c r="N621" s="1082"/>
      <c r="O621" s="1082"/>
      <c r="P621" s="1082"/>
      <c r="Q621" s="1082"/>
      <c r="R621" s="1082"/>
      <c r="S621" s="1082"/>
      <c r="T621" s="1082"/>
      <c r="U621" s="1082"/>
      <c r="V621" s="1082"/>
      <c r="W621" s="1082"/>
      <c r="X621" s="1082"/>
      <c r="Y621" s="1082"/>
      <c r="Z621" s="1082"/>
    </row>
    <row r="622" spans="1:26" ht="11.25" customHeight="1">
      <c r="A622" s="1082"/>
      <c r="B622" s="1082"/>
      <c r="C622" s="1082"/>
      <c r="D622" s="1082"/>
      <c r="E622" s="1082"/>
      <c r="F622" s="1082"/>
      <c r="G622" s="1082"/>
      <c r="H622" s="1082"/>
      <c r="I622" s="1082"/>
      <c r="J622" s="1082"/>
      <c r="K622" s="1082"/>
      <c r="L622" s="1082"/>
      <c r="M622" s="1082"/>
      <c r="N622" s="1082"/>
      <c r="O622" s="1082"/>
      <c r="P622" s="1082"/>
      <c r="Q622" s="1082"/>
      <c r="R622" s="1082"/>
      <c r="S622" s="1082"/>
      <c r="T622" s="1082"/>
      <c r="U622" s="1082"/>
      <c r="V622" s="1082"/>
      <c r="W622" s="1082"/>
      <c r="X622" s="1082"/>
      <c r="Y622" s="1082"/>
      <c r="Z622" s="1082"/>
    </row>
    <row r="623" spans="1:26" ht="11.25" customHeight="1">
      <c r="A623" s="1082"/>
      <c r="B623" s="1082"/>
      <c r="C623" s="1082"/>
      <c r="D623" s="1082"/>
      <c r="E623" s="1082"/>
      <c r="F623" s="1082"/>
      <c r="G623" s="1082"/>
      <c r="H623" s="1082"/>
      <c r="I623" s="1082"/>
      <c r="J623" s="1082"/>
      <c r="K623" s="1082"/>
      <c r="L623" s="1082"/>
      <c r="M623" s="1082"/>
      <c r="N623" s="1082"/>
      <c r="O623" s="1082"/>
      <c r="P623" s="1082"/>
      <c r="Q623" s="1082"/>
      <c r="R623" s="1082"/>
      <c r="S623" s="1082"/>
      <c r="T623" s="1082"/>
      <c r="U623" s="1082"/>
      <c r="V623" s="1082"/>
      <c r="W623" s="1082"/>
      <c r="X623" s="1082"/>
      <c r="Y623" s="1082"/>
      <c r="Z623" s="1082"/>
    </row>
    <row r="624" spans="1:26" ht="11.25" customHeight="1">
      <c r="A624" s="1082"/>
      <c r="B624" s="1082"/>
      <c r="C624" s="1082"/>
      <c r="D624" s="1082"/>
      <c r="E624" s="1082"/>
      <c r="F624" s="1082"/>
      <c r="G624" s="1082"/>
      <c r="H624" s="1082"/>
      <c r="I624" s="1082"/>
      <c r="J624" s="1082"/>
      <c r="K624" s="1082"/>
      <c r="L624" s="1082"/>
      <c r="M624" s="1082"/>
      <c r="N624" s="1082"/>
      <c r="O624" s="1082"/>
      <c r="P624" s="1082"/>
      <c r="Q624" s="1082"/>
      <c r="R624" s="1082"/>
      <c r="S624" s="1082"/>
      <c r="T624" s="1082"/>
      <c r="U624" s="1082"/>
      <c r="V624" s="1082"/>
      <c r="W624" s="1082"/>
      <c r="X624" s="1082"/>
      <c r="Y624" s="1082"/>
      <c r="Z624" s="1082"/>
    </row>
    <row r="625" spans="1:26" ht="11.25" customHeight="1">
      <c r="A625" s="1082"/>
      <c r="B625" s="1082"/>
      <c r="C625" s="1082"/>
      <c r="D625" s="1082"/>
      <c r="E625" s="1082"/>
      <c r="F625" s="1082"/>
      <c r="G625" s="1082"/>
      <c r="H625" s="1082"/>
      <c r="I625" s="1082"/>
      <c r="J625" s="1082"/>
      <c r="K625" s="1082"/>
      <c r="L625" s="1082"/>
      <c r="M625" s="1082"/>
      <c r="N625" s="1082"/>
      <c r="O625" s="1082"/>
      <c r="P625" s="1082"/>
      <c r="Q625" s="1082"/>
      <c r="R625" s="1082"/>
      <c r="S625" s="1082"/>
      <c r="T625" s="1082"/>
      <c r="U625" s="1082"/>
      <c r="V625" s="1082"/>
      <c r="W625" s="1082"/>
      <c r="X625" s="1082"/>
      <c r="Y625" s="1082"/>
      <c r="Z625" s="1082"/>
    </row>
    <row r="626" spans="1:26" ht="11.25" customHeight="1">
      <c r="A626" s="1082"/>
      <c r="B626" s="1082"/>
      <c r="C626" s="1082"/>
      <c r="D626" s="1082"/>
      <c r="E626" s="1082"/>
      <c r="F626" s="1082"/>
      <c r="G626" s="1082"/>
      <c r="H626" s="1082"/>
      <c r="I626" s="1082"/>
      <c r="J626" s="1082"/>
      <c r="K626" s="1082"/>
      <c r="L626" s="1082"/>
      <c r="M626" s="1082"/>
      <c r="N626" s="1082"/>
      <c r="O626" s="1082"/>
      <c r="P626" s="1082"/>
      <c r="Q626" s="1082"/>
      <c r="R626" s="1082"/>
      <c r="S626" s="1082"/>
      <c r="T626" s="1082"/>
      <c r="U626" s="1082"/>
      <c r="V626" s="1082"/>
      <c r="W626" s="1082"/>
      <c r="X626" s="1082"/>
      <c r="Y626" s="1082"/>
      <c r="Z626" s="1082"/>
    </row>
    <row r="627" spans="1:26" ht="11.25" customHeight="1">
      <c r="A627" s="1082"/>
      <c r="B627" s="1082"/>
      <c r="C627" s="1082"/>
      <c r="D627" s="1082"/>
      <c r="E627" s="1082"/>
      <c r="F627" s="1082"/>
      <c r="G627" s="1082"/>
      <c r="H627" s="1082"/>
      <c r="I627" s="1082"/>
      <c r="J627" s="1082"/>
      <c r="K627" s="1082"/>
      <c r="L627" s="1082"/>
      <c r="M627" s="1082"/>
      <c r="N627" s="1082"/>
      <c r="O627" s="1082"/>
      <c r="P627" s="1082"/>
      <c r="Q627" s="1082"/>
      <c r="R627" s="1082"/>
      <c r="S627" s="1082"/>
      <c r="T627" s="1082"/>
      <c r="U627" s="1082"/>
      <c r="V627" s="1082"/>
      <c r="W627" s="1082"/>
      <c r="X627" s="1082"/>
      <c r="Y627" s="1082"/>
      <c r="Z627" s="1082"/>
    </row>
    <row r="628" spans="1:26" ht="11.25" customHeight="1">
      <c r="A628" s="1082"/>
      <c r="B628" s="1082"/>
      <c r="C628" s="1082"/>
      <c r="D628" s="1082"/>
      <c r="E628" s="1082"/>
      <c r="F628" s="1082"/>
      <c r="G628" s="1082"/>
      <c r="H628" s="1082"/>
      <c r="I628" s="1082"/>
      <c r="J628" s="1082"/>
      <c r="K628" s="1082"/>
      <c r="L628" s="1082"/>
      <c r="M628" s="1082"/>
      <c r="N628" s="1082"/>
      <c r="O628" s="1082"/>
      <c r="P628" s="1082"/>
      <c r="Q628" s="1082"/>
      <c r="R628" s="1082"/>
      <c r="S628" s="1082"/>
      <c r="T628" s="1082"/>
      <c r="U628" s="1082"/>
      <c r="V628" s="1082"/>
      <c r="W628" s="1082"/>
      <c r="X628" s="1082"/>
      <c r="Y628" s="1082"/>
      <c r="Z628" s="1082"/>
    </row>
    <row r="629" spans="1:26" ht="11.25" customHeight="1">
      <c r="A629" s="1082"/>
      <c r="B629" s="1082"/>
      <c r="C629" s="1082"/>
      <c r="D629" s="1082"/>
      <c r="E629" s="1082"/>
      <c r="F629" s="1082"/>
      <c r="G629" s="1082"/>
      <c r="H629" s="1082"/>
      <c r="I629" s="1082"/>
      <c r="J629" s="1082"/>
      <c r="K629" s="1082"/>
      <c r="L629" s="1082"/>
      <c r="M629" s="1082"/>
      <c r="N629" s="1082"/>
      <c r="O629" s="1082"/>
      <c r="P629" s="1082"/>
      <c r="Q629" s="1082"/>
      <c r="R629" s="1082"/>
      <c r="S629" s="1082"/>
      <c r="T629" s="1082"/>
      <c r="U629" s="1082"/>
      <c r="V629" s="1082"/>
      <c r="W629" s="1082"/>
      <c r="X629" s="1082"/>
      <c r="Y629" s="1082"/>
      <c r="Z629" s="1082"/>
    </row>
    <row r="630" spans="1:26" ht="11.25" customHeight="1">
      <c r="A630" s="1082"/>
      <c r="B630" s="1082"/>
      <c r="C630" s="1082"/>
      <c r="D630" s="1082"/>
      <c r="E630" s="1082"/>
      <c r="F630" s="1082"/>
      <c r="G630" s="1082"/>
      <c r="H630" s="1082"/>
      <c r="I630" s="1082"/>
      <c r="J630" s="1082"/>
      <c r="K630" s="1082"/>
      <c r="L630" s="1082"/>
      <c r="M630" s="1082"/>
      <c r="N630" s="1082"/>
      <c r="O630" s="1082"/>
      <c r="P630" s="1082"/>
      <c r="Q630" s="1082"/>
      <c r="R630" s="1082"/>
      <c r="S630" s="1082"/>
      <c r="T630" s="1082"/>
      <c r="U630" s="1082"/>
      <c r="V630" s="1082"/>
      <c r="W630" s="1082"/>
      <c r="X630" s="1082"/>
      <c r="Y630" s="1082"/>
      <c r="Z630" s="1082"/>
    </row>
    <row r="631" spans="1:26" ht="11.25" customHeight="1">
      <c r="A631" s="1082"/>
      <c r="B631" s="1082"/>
      <c r="C631" s="1082"/>
      <c r="D631" s="1082"/>
      <c r="E631" s="1082"/>
      <c r="F631" s="1082"/>
      <c r="G631" s="1082"/>
      <c r="H631" s="1082"/>
      <c r="I631" s="1082"/>
      <c r="J631" s="1082"/>
      <c r="K631" s="1082"/>
      <c r="L631" s="1082"/>
      <c r="M631" s="1082"/>
      <c r="N631" s="1082"/>
      <c r="O631" s="1082"/>
      <c r="P631" s="1082"/>
      <c r="Q631" s="1082"/>
      <c r="R631" s="1082"/>
      <c r="S631" s="1082"/>
      <c r="T631" s="1082"/>
      <c r="U631" s="1082"/>
      <c r="V631" s="1082"/>
      <c r="W631" s="1082"/>
      <c r="X631" s="1082"/>
      <c r="Y631" s="1082"/>
      <c r="Z631" s="1082"/>
    </row>
    <row r="632" spans="1:26" ht="11.25" customHeight="1">
      <c r="A632" s="1082"/>
      <c r="B632" s="1082"/>
      <c r="C632" s="1082"/>
      <c r="D632" s="1082"/>
      <c r="E632" s="1082"/>
      <c r="F632" s="1082"/>
      <c r="G632" s="1082"/>
      <c r="H632" s="1082"/>
      <c r="I632" s="1082"/>
      <c r="J632" s="1082"/>
      <c r="K632" s="1082"/>
      <c r="L632" s="1082"/>
      <c r="M632" s="1082"/>
      <c r="N632" s="1082"/>
      <c r="O632" s="1082"/>
      <c r="P632" s="1082"/>
      <c r="Q632" s="1082"/>
      <c r="R632" s="1082"/>
      <c r="S632" s="1082"/>
      <c r="T632" s="1082"/>
      <c r="U632" s="1082"/>
      <c r="V632" s="1082"/>
      <c r="W632" s="1082"/>
      <c r="X632" s="1082"/>
      <c r="Y632" s="1082"/>
      <c r="Z632" s="1082"/>
    </row>
    <row r="633" spans="1:26" ht="11.25" customHeight="1">
      <c r="A633" s="1082"/>
      <c r="B633" s="1082"/>
      <c r="C633" s="1082"/>
      <c r="D633" s="1082"/>
      <c r="E633" s="1082"/>
      <c r="F633" s="1082"/>
      <c r="G633" s="1082"/>
      <c r="H633" s="1082"/>
      <c r="I633" s="1082"/>
      <c r="J633" s="1082"/>
      <c r="K633" s="1082"/>
      <c r="L633" s="1082"/>
      <c r="M633" s="1082"/>
      <c r="N633" s="1082"/>
      <c r="O633" s="1082"/>
      <c r="P633" s="1082"/>
      <c r="Q633" s="1082"/>
      <c r="R633" s="1082"/>
      <c r="S633" s="1082"/>
      <c r="T633" s="1082"/>
      <c r="U633" s="1082"/>
      <c r="V633" s="1082"/>
      <c r="W633" s="1082"/>
      <c r="X633" s="1082"/>
      <c r="Y633" s="1082"/>
      <c r="Z633" s="1082"/>
    </row>
    <row r="634" spans="1:26" ht="11.25" customHeight="1">
      <c r="A634" s="1082"/>
      <c r="B634" s="1082"/>
      <c r="C634" s="1082"/>
      <c r="D634" s="1082"/>
      <c r="E634" s="1082"/>
      <c r="F634" s="1082"/>
      <c r="G634" s="1082"/>
      <c r="H634" s="1082"/>
      <c r="I634" s="1082"/>
      <c r="J634" s="1082"/>
      <c r="K634" s="1082"/>
      <c r="L634" s="1082"/>
      <c r="M634" s="1082"/>
      <c r="N634" s="1082"/>
      <c r="O634" s="1082"/>
      <c r="P634" s="1082"/>
      <c r="Q634" s="1082"/>
      <c r="R634" s="1082"/>
      <c r="S634" s="1082"/>
      <c r="T634" s="1082"/>
      <c r="U634" s="1082"/>
      <c r="V634" s="1082"/>
      <c r="W634" s="1082"/>
      <c r="X634" s="1082"/>
      <c r="Y634" s="1082"/>
      <c r="Z634" s="1082"/>
    </row>
    <row r="635" spans="1:26" ht="11.25" customHeight="1">
      <c r="A635" s="1082"/>
      <c r="B635" s="1082"/>
      <c r="C635" s="1082"/>
      <c r="D635" s="1082"/>
      <c r="E635" s="1082"/>
      <c r="F635" s="1082"/>
      <c r="G635" s="1082"/>
      <c r="H635" s="1082"/>
      <c r="I635" s="1082"/>
      <c r="J635" s="1082"/>
      <c r="K635" s="1082"/>
      <c r="L635" s="1082"/>
      <c r="M635" s="1082"/>
      <c r="N635" s="1082"/>
      <c r="O635" s="1082"/>
      <c r="P635" s="1082"/>
      <c r="Q635" s="1082"/>
      <c r="R635" s="1082"/>
      <c r="S635" s="1082"/>
      <c r="T635" s="1082"/>
      <c r="U635" s="1082"/>
      <c r="V635" s="1082"/>
      <c r="W635" s="1082"/>
      <c r="X635" s="1082"/>
      <c r="Y635" s="1082"/>
      <c r="Z635" s="1082"/>
    </row>
    <row r="636" spans="1:26" ht="11.25" customHeight="1">
      <c r="A636" s="1082"/>
      <c r="B636" s="1082"/>
      <c r="C636" s="1082"/>
      <c r="D636" s="1082"/>
      <c r="E636" s="1082"/>
      <c r="F636" s="1082"/>
      <c r="G636" s="1082"/>
      <c r="H636" s="1082"/>
      <c r="I636" s="1082"/>
      <c r="J636" s="1082"/>
      <c r="K636" s="1082"/>
      <c r="L636" s="1082"/>
      <c r="M636" s="1082"/>
      <c r="N636" s="1082"/>
      <c r="O636" s="1082"/>
      <c r="P636" s="1082"/>
      <c r="Q636" s="1082"/>
      <c r="R636" s="1082"/>
      <c r="S636" s="1082"/>
      <c r="T636" s="1082"/>
      <c r="U636" s="1082"/>
      <c r="V636" s="1082"/>
      <c r="W636" s="1082"/>
      <c r="X636" s="1082"/>
      <c r="Y636" s="1082"/>
      <c r="Z636" s="1082"/>
    </row>
    <row r="637" spans="1:26" ht="11.25" customHeight="1">
      <c r="A637" s="1082"/>
      <c r="B637" s="1082"/>
      <c r="C637" s="1082"/>
      <c r="D637" s="1082"/>
      <c r="E637" s="1082"/>
      <c r="F637" s="1082"/>
      <c r="G637" s="1082"/>
      <c r="H637" s="1082"/>
      <c r="I637" s="1082"/>
      <c r="J637" s="1082"/>
      <c r="K637" s="1082"/>
      <c r="L637" s="1082"/>
      <c r="M637" s="1082"/>
      <c r="N637" s="1082"/>
      <c r="O637" s="1082"/>
      <c r="P637" s="1082"/>
      <c r="Q637" s="1082"/>
      <c r="R637" s="1082"/>
      <c r="S637" s="1082"/>
      <c r="T637" s="1082"/>
      <c r="U637" s="1082"/>
      <c r="V637" s="1082"/>
      <c r="W637" s="1082"/>
      <c r="X637" s="1082"/>
      <c r="Y637" s="1082"/>
      <c r="Z637" s="1082"/>
    </row>
    <row r="638" spans="1:26" ht="11.25" customHeight="1">
      <c r="A638" s="1082"/>
      <c r="B638" s="1082"/>
      <c r="C638" s="1082"/>
      <c r="D638" s="1082"/>
      <c r="E638" s="1082"/>
      <c r="F638" s="1082"/>
      <c r="G638" s="1082"/>
      <c r="H638" s="1082"/>
      <c r="I638" s="1082"/>
      <c r="J638" s="1082"/>
      <c r="K638" s="1082"/>
      <c r="L638" s="1082"/>
      <c r="M638" s="1082"/>
      <c r="N638" s="1082"/>
      <c r="O638" s="1082"/>
      <c r="P638" s="1082"/>
      <c r="Q638" s="1082"/>
      <c r="R638" s="1082"/>
      <c r="S638" s="1082"/>
      <c r="T638" s="1082"/>
      <c r="U638" s="1082"/>
      <c r="V638" s="1082"/>
      <c r="W638" s="1082"/>
      <c r="X638" s="1082"/>
      <c r="Y638" s="1082"/>
      <c r="Z638" s="1082"/>
    </row>
    <row r="639" spans="1:26" ht="11.25" customHeight="1">
      <c r="A639" s="1082"/>
      <c r="B639" s="1082"/>
      <c r="C639" s="1082"/>
      <c r="D639" s="1082"/>
      <c r="E639" s="1082"/>
      <c r="F639" s="1082"/>
      <c r="G639" s="1082"/>
      <c r="H639" s="1082"/>
      <c r="I639" s="1082"/>
      <c r="J639" s="1082"/>
      <c r="K639" s="1082"/>
      <c r="L639" s="1082"/>
      <c r="M639" s="1082"/>
      <c r="N639" s="1082"/>
      <c r="O639" s="1082"/>
      <c r="P639" s="1082"/>
      <c r="Q639" s="1082"/>
      <c r="R639" s="1082"/>
      <c r="S639" s="1082"/>
      <c r="T639" s="1082"/>
      <c r="U639" s="1082"/>
      <c r="V639" s="1082"/>
      <c r="W639" s="1082"/>
      <c r="X639" s="1082"/>
      <c r="Y639" s="1082"/>
      <c r="Z639" s="1082"/>
    </row>
    <row r="640" spans="1:26" ht="11.25" customHeight="1">
      <c r="A640" s="1082"/>
      <c r="B640" s="1082"/>
      <c r="C640" s="1082"/>
      <c r="D640" s="1082"/>
      <c r="E640" s="1082"/>
      <c r="F640" s="1082"/>
      <c r="G640" s="1082"/>
      <c r="H640" s="1082"/>
      <c r="I640" s="1082"/>
      <c r="J640" s="1082"/>
      <c r="K640" s="1082"/>
      <c r="L640" s="1082"/>
      <c r="M640" s="1082"/>
      <c r="N640" s="1082"/>
      <c r="O640" s="1082"/>
      <c r="P640" s="1082"/>
      <c r="Q640" s="1082"/>
      <c r="R640" s="1082"/>
      <c r="S640" s="1082"/>
      <c r="T640" s="1082"/>
      <c r="U640" s="1082"/>
      <c r="V640" s="1082"/>
      <c r="W640" s="1082"/>
      <c r="X640" s="1082"/>
      <c r="Y640" s="1082"/>
      <c r="Z640" s="1082"/>
    </row>
    <row r="641" spans="1:26" ht="11.25" customHeight="1">
      <c r="A641" s="1082"/>
      <c r="B641" s="1082"/>
      <c r="C641" s="1082"/>
      <c r="D641" s="1082"/>
      <c r="E641" s="1082"/>
      <c r="F641" s="1082"/>
      <c r="G641" s="1082"/>
      <c r="H641" s="1082"/>
      <c r="I641" s="1082"/>
      <c r="J641" s="1082"/>
      <c r="K641" s="1082"/>
      <c r="L641" s="1082"/>
      <c r="M641" s="1082"/>
      <c r="N641" s="1082"/>
      <c r="O641" s="1082"/>
      <c r="P641" s="1082"/>
      <c r="Q641" s="1082"/>
      <c r="R641" s="1082"/>
      <c r="S641" s="1082"/>
      <c r="T641" s="1082"/>
      <c r="U641" s="1082"/>
      <c r="V641" s="1082"/>
      <c r="W641" s="1082"/>
      <c r="X641" s="1082"/>
      <c r="Y641" s="1082"/>
      <c r="Z641" s="1082"/>
    </row>
    <row r="642" spans="1:26" ht="11.25" customHeight="1">
      <c r="A642" s="1082"/>
      <c r="B642" s="1082"/>
      <c r="C642" s="1082"/>
      <c r="D642" s="1082"/>
      <c r="E642" s="1082"/>
      <c r="F642" s="1082"/>
      <c r="G642" s="1082"/>
      <c r="H642" s="1082"/>
      <c r="I642" s="1082"/>
      <c r="J642" s="1082"/>
      <c r="K642" s="1082"/>
      <c r="L642" s="1082"/>
      <c r="M642" s="1082"/>
      <c r="N642" s="1082"/>
      <c r="O642" s="1082"/>
      <c r="P642" s="1082"/>
      <c r="Q642" s="1082"/>
      <c r="R642" s="1082"/>
      <c r="S642" s="1082"/>
      <c r="T642" s="1082"/>
      <c r="U642" s="1082"/>
      <c r="V642" s="1082"/>
      <c r="W642" s="1082"/>
      <c r="X642" s="1082"/>
      <c r="Y642" s="1082"/>
      <c r="Z642" s="1082"/>
    </row>
    <row r="643" spans="1:26" ht="11.25" customHeight="1">
      <c r="A643" s="1082"/>
      <c r="B643" s="1082"/>
      <c r="C643" s="1082"/>
      <c r="D643" s="1082"/>
      <c r="E643" s="1082"/>
      <c r="F643" s="1082"/>
      <c r="G643" s="1082"/>
      <c r="H643" s="1082"/>
      <c r="I643" s="1082"/>
      <c r="J643" s="1082"/>
      <c r="K643" s="1082"/>
      <c r="L643" s="1082"/>
      <c r="M643" s="1082"/>
      <c r="N643" s="1082"/>
      <c r="O643" s="1082"/>
      <c r="P643" s="1082"/>
      <c r="Q643" s="1082"/>
      <c r="R643" s="1082"/>
      <c r="S643" s="1082"/>
      <c r="T643" s="1082"/>
      <c r="U643" s="1082"/>
      <c r="V643" s="1082"/>
      <c r="W643" s="1082"/>
      <c r="X643" s="1082"/>
      <c r="Y643" s="1082"/>
      <c r="Z643" s="1082"/>
    </row>
    <row r="644" spans="1:26" ht="11.25" customHeight="1">
      <c r="A644" s="1082"/>
      <c r="B644" s="1082"/>
      <c r="C644" s="1082"/>
      <c r="D644" s="1082"/>
      <c r="E644" s="1082"/>
      <c r="F644" s="1082"/>
      <c r="G644" s="1082"/>
      <c r="H644" s="1082"/>
      <c r="I644" s="1082"/>
      <c r="J644" s="1082"/>
      <c r="K644" s="1082"/>
      <c r="L644" s="1082"/>
      <c r="M644" s="1082"/>
      <c r="N644" s="1082"/>
      <c r="O644" s="1082"/>
      <c r="P644" s="1082"/>
      <c r="Q644" s="1082"/>
      <c r="R644" s="1082"/>
      <c r="S644" s="1082"/>
      <c r="T644" s="1082"/>
      <c r="U644" s="1082"/>
      <c r="V644" s="1082"/>
      <c r="W644" s="1082"/>
      <c r="X644" s="1082"/>
      <c r="Y644" s="1082"/>
      <c r="Z644" s="1082"/>
    </row>
    <row r="645" spans="1:26" ht="11.25" customHeight="1">
      <c r="A645" s="1082"/>
      <c r="B645" s="1082"/>
      <c r="C645" s="1082"/>
      <c r="D645" s="1082"/>
      <c r="E645" s="1082"/>
      <c r="F645" s="1082"/>
      <c r="G645" s="1082"/>
      <c r="H645" s="1082"/>
      <c r="I645" s="1082"/>
      <c r="J645" s="1082"/>
      <c r="K645" s="1082"/>
      <c r="L645" s="1082"/>
      <c r="M645" s="1082"/>
      <c r="N645" s="1082"/>
      <c r="O645" s="1082"/>
      <c r="P645" s="1082"/>
      <c r="Q645" s="1082"/>
      <c r="R645" s="1082"/>
      <c r="S645" s="1082"/>
      <c r="T645" s="1082"/>
      <c r="U645" s="1082"/>
      <c r="V645" s="1082"/>
      <c r="W645" s="1082"/>
      <c r="X645" s="1082"/>
      <c r="Y645" s="1082"/>
      <c r="Z645" s="1082"/>
    </row>
    <row r="646" spans="1:26" ht="11.25" customHeight="1">
      <c r="A646" s="1082"/>
      <c r="B646" s="1082"/>
      <c r="C646" s="1082"/>
      <c r="D646" s="1082"/>
      <c r="E646" s="1082"/>
      <c r="F646" s="1082"/>
      <c r="G646" s="1082"/>
      <c r="H646" s="1082"/>
      <c r="I646" s="1082"/>
      <c r="J646" s="1082"/>
      <c r="K646" s="1082"/>
      <c r="L646" s="1082"/>
      <c r="M646" s="1082"/>
      <c r="N646" s="1082"/>
      <c r="O646" s="1082"/>
      <c r="P646" s="1082"/>
      <c r="Q646" s="1082"/>
      <c r="R646" s="1082"/>
      <c r="S646" s="1082"/>
      <c r="T646" s="1082"/>
      <c r="U646" s="1082"/>
      <c r="V646" s="1082"/>
      <c r="W646" s="1082"/>
      <c r="X646" s="1082"/>
      <c r="Y646" s="1082"/>
      <c r="Z646" s="1082"/>
    </row>
    <row r="647" spans="1:26" ht="11.25" customHeight="1">
      <c r="A647" s="1082"/>
      <c r="B647" s="1082"/>
      <c r="C647" s="1082"/>
      <c r="D647" s="1082"/>
      <c r="E647" s="1082"/>
      <c r="F647" s="1082"/>
      <c r="G647" s="1082"/>
      <c r="H647" s="1082"/>
      <c r="I647" s="1082"/>
      <c r="J647" s="1082"/>
      <c r="K647" s="1082"/>
      <c r="L647" s="1082"/>
      <c r="M647" s="1082"/>
      <c r="N647" s="1082"/>
      <c r="O647" s="1082"/>
      <c r="P647" s="1082"/>
      <c r="Q647" s="1082"/>
      <c r="R647" s="1082"/>
      <c r="S647" s="1082"/>
      <c r="T647" s="1082"/>
      <c r="U647" s="1082"/>
      <c r="V647" s="1082"/>
      <c r="W647" s="1082"/>
      <c r="X647" s="1082"/>
      <c r="Y647" s="1082"/>
      <c r="Z647" s="1082"/>
    </row>
    <row r="648" spans="1:26" ht="11.25" customHeight="1">
      <c r="A648" s="1082"/>
      <c r="B648" s="1082"/>
      <c r="C648" s="1082"/>
      <c r="D648" s="1082"/>
      <c r="E648" s="1082"/>
      <c r="F648" s="1082"/>
      <c r="G648" s="1082"/>
      <c r="H648" s="1082"/>
      <c r="I648" s="1082"/>
      <c r="J648" s="1082"/>
      <c r="K648" s="1082"/>
      <c r="L648" s="1082"/>
      <c r="M648" s="1082"/>
      <c r="N648" s="1082"/>
      <c r="O648" s="1082"/>
      <c r="P648" s="1082"/>
      <c r="Q648" s="1082"/>
      <c r="R648" s="1082"/>
      <c r="S648" s="1082"/>
      <c r="T648" s="1082"/>
      <c r="U648" s="1082"/>
      <c r="V648" s="1082"/>
      <c r="W648" s="1082"/>
      <c r="X648" s="1082"/>
      <c r="Y648" s="1082"/>
      <c r="Z648" s="1082"/>
    </row>
    <row r="649" spans="1:26" ht="11.25" customHeight="1">
      <c r="A649" s="1082"/>
      <c r="B649" s="1082"/>
      <c r="C649" s="1082"/>
      <c r="D649" s="1082"/>
      <c r="E649" s="1082"/>
      <c r="F649" s="1082"/>
      <c r="G649" s="1082"/>
      <c r="H649" s="1082"/>
      <c r="I649" s="1082"/>
      <c r="J649" s="1082"/>
      <c r="K649" s="1082"/>
      <c r="L649" s="1082"/>
      <c r="M649" s="1082"/>
      <c r="N649" s="1082"/>
      <c r="O649" s="1082"/>
      <c r="P649" s="1082"/>
      <c r="Q649" s="1082"/>
      <c r="R649" s="1082"/>
      <c r="S649" s="1082"/>
      <c r="T649" s="1082"/>
      <c r="U649" s="1082"/>
      <c r="V649" s="1082"/>
      <c r="W649" s="1082"/>
      <c r="X649" s="1082"/>
      <c r="Y649" s="1082"/>
      <c r="Z649" s="1082"/>
    </row>
    <row r="650" spans="1:26" ht="11.25" customHeight="1">
      <c r="A650" s="1082"/>
      <c r="B650" s="1082"/>
      <c r="C650" s="1082"/>
      <c r="D650" s="1082"/>
      <c r="E650" s="1082"/>
      <c r="F650" s="1082"/>
      <c r="G650" s="1082"/>
      <c r="H650" s="1082"/>
      <c r="I650" s="1082"/>
      <c r="J650" s="1082"/>
      <c r="K650" s="1082"/>
      <c r="L650" s="1082"/>
      <c r="M650" s="1082"/>
      <c r="N650" s="1082"/>
      <c r="O650" s="1082"/>
      <c r="P650" s="1082"/>
      <c r="Q650" s="1082"/>
      <c r="R650" s="1082"/>
      <c r="S650" s="1082"/>
      <c r="T650" s="1082"/>
      <c r="U650" s="1082"/>
      <c r="V650" s="1082"/>
      <c r="W650" s="1082"/>
      <c r="X650" s="1082"/>
      <c r="Y650" s="1082"/>
      <c r="Z650" s="1082"/>
    </row>
    <row r="651" spans="1:26" ht="11.25" customHeight="1">
      <c r="A651" s="1082"/>
      <c r="B651" s="1082"/>
      <c r="C651" s="1082"/>
      <c r="D651" s="1082"/>
      <c r="E651" s="1082"/>
      <c r="F651" s="1082"/>
      <c r="G651" s="1082"/>
      <c r="H651" s="1082"/>
      <c r="I651" s="1082"/>
      <c r="J651" s="1082"/>
      <c r="K651" s="1082"/>
      <c r="L651" s="1082"/>
      <c r="M651" s="1082"/>
      <c r="N651" s="1082"/>
      <c r="O651" s="1082"/>
      <c r="P651" s="1082"/>
      <c r="Q651" s="1082"/>
      <c r="R651" s="1082"/>
      <c r="S651" s="1082"/>
      <c r="T651" s="1082"/>
      <c r="U651" s="1082"/>
      <c r="V651" s="1082"/>
      <c r="W651" s="1082"/>
      <c r="X651" s="1082"/>
      <c r="Y651" s="1082"/>
      <c r="Z651" s="1082"/>
    </row>
    <row r="652" spans="1:26" ht="11.25" customHeight="1">
      <c r="A652" s="1082"/>
      <c r="B652" s="1082"/>
      <c r="C652" s="1082"/>
      <c r="D652" s="1082"/>
      <c r="E652" s="1082"/>
      <c r="F652" s="1082"/>
      <c r="G652" s="1082"/>
      <c r="H652" s="1082"/>
      <c r="I652" s="1082"/>
      <c r="J652" s="1082"/>
      <c r="K652" s="1082"/>
      <c r="L652" s="1082"/>
      <c r="M652" s="1082"/>
      <c r="N652" s="1082"/>
      <c r="O652" s="1082"/>
      <c r="P652" s="1082"/>
      <c r="Q652" s="1082"/>
      <c r="R652" s="1082"/>
      <c r="S652" s="1082"/>
      <c r="T652" s="1082"/>
      <c r="U652" s="1082"/>
      <c r="V652" s="1082"/>
      <c r="W652" s="1082"/>
      <c r="X652" s="1082"/>
      <c r="Y652" s="1082"/>
      <c r="Z652" s="1082"/>
    </row>
    <row r="653" spans="1:26" ht="11.25" customHeight="1">
      <c r="A653" s="1082"/>
      <c r="B653" s="1082"/>
      <c r="C653" s="1082"/>
      <c r="D653" s="1082"/>
      <c r="E653" s="1082"/>
      <c r="F653" s="1082"/>
      <c r="G653" s="1082"/>
      <c r="H653" s="1082"/>
      <c r="I653" s="1082"/>
      <c r="J653" s="1082"/>
      <c r="K653" s="1082"/>
      <c r="L653" s="1082"/>
      <c r="M653" s="1082"/>
      <c r="N653" s="1082"/>
      <c r="O653" s="1082"/>
      <c r="P653" s="1082"/>
      <c r="Q653" s="1082"/>
      <c r="R653" s="1082"/>
      <c r="S653" s="1082"/>
      <c r="T653" s="1082"/>
      <c r="U653" s="1082"/>
      <c r="V653" s="1082"/>
      <c r="W653" s="1082"/>
      <c r="X653" s="1082"/>
      <c r="Y653" s="1082"/>
      <c r="Z653" s="1082"/>
    </row>
    <row r="654" spans="1:26" ht="11.25" customHeight="1">
      <c r="A654" s="1082"/>
      <c r="B654" s="1082"/>
      <c r="C654" s="1082"/>
      <c r="D654" s="1082"/>
      <c r="E654" s="1082"/>
      <c r="F654" s="1082"/>
      <c r="G654" s="1082"/>
      <c r="H654" s="1082"/>
      <c r="I654" s="1082"/>
      <c r="J654" s="1082"/>
      <c r="K654" s="1082"/>
      <c r="L654" s="1082"/>
      <c r="M654" s="1082"/>
      <c r="N654" s="1082"/>
      <c r="O654" s="1082"/>
      <c r="P654" s="1082"/>
      <c r="Q654" s="1082"/>
      <c r="R654" s="1082"/>
      <c r="S654" s="1082"/>
      <c r="T654" s="1082"/>
      <c r="U654" s="1082"/>
      <c r="V654" s="1082"/>
      <c r="W654" s="1082"/>
      <c r="X654" s="1082"/>
      <c r="Y654" s="1082"/>
      <c r="Z654" s="1082"/>
    </row>
    <row r="655" spans="1:26" ht="11.25" customHeight="1">
      <c r="A655" s="1082"/>
      <c r="B655" s="1082"/>
      <c r="C655" s="1082"/>
      <c r="D655" s="1082"/>
      <c r="E655" s="1082"/>
      <c r="F655" s="1082"/>
      <c r="G655" s="1082"/>
      <c r="H655" s="1082"/>
      <c r="I655" s="1082"/>
      <c r="J655" s="1082"/>
      <c r="K655" s="1082"/>
      <c r="L655" s="1082"/>
      <c r="M655" s="1082"/>
      <c r="N655" s="1082"/>
      <c r="O655" s="1082"/>
      <c r="P655" s="1082"/>
      <c r="Q655" s="1082"/>
      <c r="R655" s="1082"/>
      <c r="S655" s="1082"/>
      <c r="T655" s="1082"/>
      <c r="U655" s="1082"/>
      <c r="V655" s="1082"/>
      <c r="W655" s="1082"/>
      <c r="X655" s="1082"/>
      <c r="Y655" s="1082"/>
      <c r="Z655" s="1082"/>
    </row>
    <row r="656" spans="1:26" ht="11.25" customHeight="1">
      <c r="A656" s="1082"/>
      <c r="B656" s="1082"/>
      <c r="C656" s="1082"/>
      <c r="D656" s="1082"/>
      <c r="E656" s="1082"/>
      <c r="F656" s="1082"/>
      <c r="G656" s="1082"/>
      <c r="H656" s="1082"/>
      <c r="I656" s="1082"/>
      <c r="J656" s="1082"/>
      <c r="K656" s="1082"/>
      <c r="L656" s="1082"/>
      <c r="M656" s="1082"/>
      <c r="N656" s="1082"/>
      <c r="O656" s="1082"/>
      <c r="P656" s="1082"/>
      <c r="Q656" s="1082"/>
      <c r="R656" s="1082"/>
      <c r="S656" s="1082"/>
      <c r="T656" s="1082"/>
      <c r="U656" s="1082"/>
      <c r="V656" s="1082"/>
      <c r="W656" s="1082"/>
      <c r="X656" s="1082"/>
      <c r="Y656" s="1082"/>
      <c r="Z656" s="1082"/>
    </row>
    <row r="657" spans="1:26" ht="11.25" customHeight="1">
      <c r="A657" s="1082"/>
      <c r="B657" s="1082"/>
      <c r="C657" s="1082"/>
      <c r="D657" s="1082"/>
      <c r="E657" s="1082"/>
      <c r="F657" s="1082"/>
      <c r="G657" s="1082"/>
      <c r="H657" s="1082"/>
      <c r="I657" s="1082"/>
      <c r="J657" s="1082"/>
      <c r="K657" s="1082"/>
      <c r="L657" s="1082"/>
      <c r="M657" s="1082"/>
      <c r="N657" s="1082"/>
      <c r="O657" s="1082"/>
      <c r="P657" s="1082"/>
      <c r="Q657" s="1082"/>
      <c r="R657" s="1082"/>
      <c r="S657" s="1082"/>
      <c r="T657" s="1082"/>
      <c r="U657" s="1082"/>
      <c r="V657" s="1082"/>
      <c r="W657" s="1082"/>
      <c r="X657" s="1082"/>
      <c r="Y657" s="1082"/>
      <c r="Z657" s="1082"/>
    </row>
    <row r="658" spans="1:26" ht="11.25" customHeight="1">
      <c r="A658" s="1082"/>
      <c r="B658" s="1082"/>
      <c r="C658" s="1082"/>
      <c r="D658" s="1082"/>
      <c r="E658" s="1082"/>
      <c r="F658" s="1082"/>
      <c r="G658" s="1082"/>
      <c r="H658" s="1082"/>
      <c r="I658" s="1082"/>
      <c r="J658" s="1082"/>
      <c r="K658" s="1082"/>
      <c r="L658" s="1082"/>
      <c r="M658" s="1082"/>
      <c r="N658" s="1082"/>
      <c r="O658" s="1082"/>
      <c r="P658" s="1082"/>
      <c r="Q658" s="1082"/>
      <c r="R658" s="1082"/>
      <c r="S658" s="1082"/>
      <c r="T658" s="1082"/>
      <c r="U658" s="1082"/>
      <c r="V658" s="1082"/>
      <c r="W658" s="1082"/>
      <c r="X658" s="1082"/>
      <c r="Y658" s="1082"/>
      <c r="Z658" s="1082"/>
    </row>
    <row r="659" spans="1:26" ht="11.25" customHeight="1">
      <c r="A659" s="1082"/>
      <c r="B659" s="1082"/>
      <c r="C659" s="1082"/>
      <c r="D659" s="1082"/>
      <c r="E659" s="1082"/>
      <c r="F659" s="1082"/>
      <c r="G659" s="1082"/>
      <c r="H659" s="1082"/>
      <c r="I659" s="1082"/>
      <c r="J659" s="1082"/>
      <c r="K659" s="1082"/>
      <c r="L659" s="1082"/>
      <c r="M659" s="1082"/>
      <c r="N659" s="1082"/>
      <c r="O659" s="1082"/>
      <c r="P659" s="1082"/>
      <c r="Q659" s="1082"/>
      <c r="R659" s="1082"/>
      <c r="S659" s="1082"/>
      <c r="T659" s="1082"/>
      <c r="U659" s="1082"/>
      <c r="V659" s="1082"/>
      <c r="W659" s="1082"/>
      <c r="X659" s="1082"/>
      <c r="Y659" s="1082"/>
      <c r="Z659" s="1082"/>
    </row>
    <row r="660" spans="1:26" ht="11.25" customHeight="1">
      <c r="A660" s="1082"/>
      <c r="B660" s="1082"/>
      <c r="C660" s="1082"/>
      <c r="D660" s="1082"/>
      <c r="E660" s="1082"/>
      <c r="F660" s="1082"/>
      <c r="G660" s="1082"/>
      <c r="H660" s="1082"/>
      <c r="I660" s="1082"/>
      <c r="J660" s="1082"/>
      <c r="K660" s="1082"/>
      <c r="L660" s="1082"/>
      <c r="M660" s="1082"/>
      <c r="N660" s="1082"/>
      <c r="O660" s="1082"/>
      <c r="P660" s="1082"/>
      <c r="Q660" s="1082"/>
      <c r="R660" s="1082"/>
      <c r="S660" s="1082"/>
      <c r="T660" s="1082"/>
      <c r="U660" s="1082"/>
      <c r="V660" s="1082"/>
      <c r="W660" s="1082"/>
      <c r="X660" s="1082"/>
      <c r="Y660" s="1082"/>
      <c r="Z660" s="1082"/>
    </row>
    <row r="661" spans="1:26" ht="11.25" customHeight="1">
      <c r="A661" s="1082"/>
      <c r="B661" s="1082"/>
      <c r="C661" s="1082"/>
      <c r="D661" s="1082"/>
      <c r="E661" s="1082"/>
      <c r="F661" s="1082"/>
      <c r="G661" s="1082"/>
      <c r="H661" s="1082"/>
      <c r="I661" s="1082"/>
      <c r="J661" s="1082"/>
      <c r="K661" s="1082"/>
      <c r="L661" s="1082"/>
      <c r="M661" s="1082"/>
      <c r="N661" s="1082"/>
      <c r="O661" s="1082"/>
      <c r="P661" s="1082"/>
      <c r="Q661" s="1082"/>
      <c r="R661" s="1082"/>
      <c r="S661" s="1082"/>
      <c r="T661" s="1082"/>
      <c r="U661" s="1082"/>
      <c r="V661" s="1082"/>
      <c r="W661" s="1082"/>
      <c r="X661" s="1082"/>
      <c r="Y661" s="1082"/>
      <c r="Z661" s="1082"/>
    </row>
    <row r="662" spans="1:26" ht="11.25" customHeight="1">
      <c r="A662" s="1082"/>
      <c r="B662" s="1082"/>
      <c r="C662" s="1082"/>
      <c r="D662" s="1082"/>
      <c r="E662" s="1082"/>
      <c r="F662" s="1082"/>
      <c r="G662" s="1082"/>
      <c r="H662" s="1082"/>
      <c r="I662" s="1082"/>
      <c r="J662" s="1082"/>
      <c r="K662" s="1082"/>
      <c r="L662" s="1082"/>
      <c r="M662" s="1082"/>
      <c r="N662" s="1082"/>
      <c r="O662" s="1082"/>
      <c r="P662" s="1082"/>
      <c r="Q662" s="1082"/>
      <c r="R662" s="1082"/>
      <c r="S662" s="1082"/>
      <c r="T662" s="1082"/>
      <c r="U662" s="1082"/>
      <c r="V662" s="1082"/>
      <c r="W662" s="1082"/>
      <c r="X662" s="1082"/>
      <c r="Y662" s="1082"/>
      <c r="Z662" s="1082"/>
    </row>
    <row r="663" spans="1:26" ht="11.25" customHeight="1">
      <c r="A663" s="1082"/>
      <c r="B663" s="1082"/>
      <c r="C663" s="1082"/>
      <c r="D663" s="1082"/>
      <c r="E663" s="1082"/>
      <c r="F663" s="1082"/>
      <c r="G663" s="1082"/>
      <c r="H663" s="1082"/>
      <c r="I663" s="1082"/>
      <c r="J663" s="1082"/>
      <c r="K663" s="1082"/>
      <c r="L663" s="1082"/>
      <c r="M663" s="1082"/>
      <c r="N663" s="1082"/>
      <c r="O663" s="1082"/>
      <c r="P663" s="1082"/>
      <c r="Q663" s="1082"/>
      <c r="R663" s="1082"/>
      <c r="S663" s="1082"/>
      <c r="T663" s="1082"/>
      <c r="U663" s="1082"/>
      <c r="V663" s="1082"/>
      <c r="W663" s="1082"/>
      <c r="X663" s="1082"/>
      <c r="Y663" s="1082"/>
      <c r="Z663" s="1082"/>
    </row>
    <row r="664" spans="1:26" ht="11.25" customHeight="1">
      <c r="A664" s="1082"/>
      <c r="B664" s="1082"/>
      <c r="C664" s="1082"/>
      <c r="D664" s="1082"/>
      <c r="E664" s="1082"/>
      <c r="F664" s="1082"/>
      <c r="G664" s="1082"/>
      <c r="H664" s="1082"/>
      <c r="I664" s="1082"/>
      <c r="J664" s="1082"/>
      <c r="K664" s="1082"/>
      <c r="L664" s="1082"/>
      <c r="M664" s="1082"/>
      <c r="N664" s="1082"/>
      <c r="O664" s="1082"/>
      <c r="P664" s="1082"/>
      <c r="Q664" s="1082"/>
      <c r="R664" s="1082"/>
      <c r="S664" s="1082"/>
      <c r="T664" s="1082"/>
      <c r="U664" s="1082"/>
      <c r="V664" s="1082"/>
      <c r="W664" s="1082"/>
      <c r="X664" s="1082"/>
      <c r="Y664" s="1082"/>
      <c r="Z664" s="1082"/>
    </row>
    <row r="665" spans="1:26" ht="11.25" customHeight="1">
      <c r="A665" s="1082"/>
      <c r="B665" s="1082"/>
      <c r="C665" s="1082"/>
      <c r="D665" s="1082"/>
      <c r="E665" s="1082"/>
      <c r="F665" s="1082"/>
      <c r="G665" s="1082"/>
      <c r="H665" s="1082"/>
      <c r="I665" s="1082"/>
      <c r="J665" s="1082"/>
      <c r="K665" s="1082"/>
      <c r="L665" s="1082"/>
      <c r="M665" s="1082"/>
      <c r="N665" s="1082"/>
      <c r="O665" s="1082"/>
      <c r="P665" s="1082"/>
      <c r="Q665" s="1082"/>
      <c r="R665" s="1082"/>
      <c r="S665" s="1082"/>
      <c r="T665" s="1082"/>
      <c r="U665" s="1082"/>
      <c r="V665" s="1082"/>
      <c r="W665" s="1082"/>
      <c r="X665" s="1082"/>
      <c r="Y665" s="1082"/>
      <c r="Z665" s="1082"/>
    </row>
    <row r="666" spans="1:26" ht="11.25" customHeight="1">
      <c r="A666" s="1082"/>
      <c r="B666" s="1082"/>
      <c r="C666" s="1082"/>
      <c r="D666" s="1082"/>
      <c r="E666" s="1082"/>
      <c r="F666" s="1082"/>
      <c r="G666" s="1082"/>
      <c r="H666" s="1082"/>
      <c r="I666" s="1082"/>
      <c r="J666" s="1082"/>
      <c r="K666" s="1082"/>
      <c r="L666" s="1082"/>
      <c r="M666" s="1082"/>
      <c r="N666" s="1082"/>
      <c r="O666" s="1082"/>
      <c r="P666" s="1082"/>
      <c r="Q666" s="1082"/>
      <c r="R666" s="1082"/>
      <c r="S666" s="1082"/>
      <c r="T666" s="1082"/>
      <c r="U666" s="1082"/>
      <c r="V666" s="1082"/>
      <c r="W666" s="1082"/>
      <c r="X666" s="1082"/>
      <c r="Y666" s="1082"/>
      <c r="Z666" s="1082"/>
    </row>
    <row r="667" spans="1:26" ht="11.25" customHeight="1">
      <c r="A667" s="1082"/>
      <c r="B667" s="1082"/>
      <c r="C667" s="1082"/>
      <c r="D667" s="1082"/>
      <c r="E667" s="1082"/>
      <c r="F667" s="1082"/>
      <c r="G667" s="1082"/>
      <c r="H667" s="1082"/>
      <c r="I667" s="1082"/>
      <c r="J667" s="1082"/>
      <c r="K667" s="1082"/>
      <c r="L667" s="1082"/>
      <c r="M667" s="1082"/>
      <c r="N667" s="1082"/>
      <c r="O667" s="1082"/>
      <c r="P667" s="1082"/>
      <c r="Q667" s="1082"/>
      <c r="R667" s="1082"/>
      <c r="S667" s="1082"/>
      <c r="T667" s="1082"/>
      <c r="U667" s="1082"/>
      <c r="V667" s="1082"/>
      <c r="W667" s="1082"/>
      <c r="X667" s="1082"/>
      <c r="Y667" s="1082"/>
      <c r="Z667" s="1082"/>
    </row>
    <row r="668" spans="1:26" ht="11.25" customHeight="1">
      <c r="A668" s="1082"/>
      <c r="B668" s="1082"/>
      <c r="C668" s="1082"/>
      <c r="D668" s="1082"/>
      <c r="E668" s="1082"/>
      <c r="F668" s="1082"/>
      <c r="G668" s="1082"/>
      <c r="H668" s="1082"/>
      <c r="I668" s="1082"/>
      <c r="J668" s="1082"/>
      <c r="K668" s="1082"/>
      <c r="L668" s="1082"/>
      <c r="M668" s="1082"/>
      <c r="N668" s="1082"/>
      <c r="O668" s="1082"/>
      <c r="P668" s="1082"/>
      <c r="Q668" s="1082"/>
      <c r="R668" s="1082"/>
      <c r="S668" s="1082"/>
      <c r="T668" s="1082"/>
      <c r="U668" s="1082"/>
      <c r="V668" s="1082"/>
      <c r="W668" s="1082"/>
      <c r="X668" s="1082"/>
      <c r="Y668" s="1082"/>
      <c r="Z668" s="1082"/>
    </row>
    <row r="669" spans="1:26" ht="11.25" customHeight="1">
      <c r="A669" s="1082"/>
      <c r="B669" s="1082"/>
      <c r="C669" s="1082"/>
      <c r="D669" s="1082"/>
      <c r="E669" s="1082"/>
      <c r="F669" s="1082"/>
      <c r="G669" s="1082"/>
      <c r="H669" s="1082"/>
      <c r="I669" s="1082"/>
      <c r="J669" s="1082"/>
      <c r="K669" s="1082"/>
      <c r="L669" s="1082"/>
      <c r="M669" s="1082"/>
      <c r="N669" s="1082"/>
      <c r="O669" s="1082"/>
      <c r="P669" s="1082"/>
      <c r="Q669" s="1082"/>
      <c r="R669" s="1082"/>
      <c r="S669" s="1082"/>
      <c r="T669" s="1082"/>
      <c r="U669" s="1082"/>
      <c r="V669" s="1082"/>
      <c r="W669" s="1082"/>
      <c r="X669" s="1082"/>
      <c r="Y669" s="1082"/>
      <c r="Z669" s="1082"/>
    </row>
    <row r="670" spans="1:26" ht="11.25" customHeight="1">
      <c r="A670" s="1082"/>
      <c r="B670" s="1082"/>
      <c r="C670" s="1082"/>
      <c r="D670" s="1082"/>
      <c r="E670" s="1082"/>
      <c r="F670" s="1082"/>
      <c r="G670" s="1082"/>
      <c r="H670" s="1082"/>
      <c r="I670" s="1082"/>
      <c r="J670" s="1082"/>
      <c r="K670" s="1082"/>
      <c r="L670" s="1082"/>
      <c r="M670" s="1082"/>
      <c r="N670" s="1082"/>
      <c r="O670" s="1082"/>
      <c r="P670" s="1082"/>
      <c r="Q670" s="1082"/>
      <c r="R670" s="1082"/>
      <c r="S670" s="1082"/>
      <c r="T670" s="1082"/>
      <c r="U670" s="1082"/>
      <c r="V670" s="1082"/>
      <c r="W670" s="1082"/>
      <c r="X670" s="1082"/>
      <c r="Y670" s="1082"/>
      <c r="Z670" s="1082"/>
    </row>
    <row r="671" spans="1:26" ht="11.25" customHeight="1">
      <c r="A671" s="1082"/>
      <c r="B671" s="1082"/>
      <c r="C671" s="1082"/>
      <c r="D671" s="1082"/>
      <c r="E671" s="1082"/>
      <c r="F671" s="1082"/>
      <c r="G671" s="1082"/>
      <c r="H671" s="1082"/>
      <c r="I671" s="1082"/>
      <c r="J671" s="1082"/>
      <c r="K671" s="1082"/>
      <c r="L671" s="1082"/>
      <c r="M671" s="1082"/>
      <c r="N671" s="1082"/>
      <c r="O671" s="1082"/>
      <c r="P671" s="1082"/>
      <c r="Q671" s="1082"/>
      <c r="R671" s="1082"/>
      <c r="S671" s="1082"/>
      <c r="T671" s="1082"/>
      <c r="U671" s="1082"/>
      <c r="V671" s="1082"/>
      <c r="W671" s="1082"/>
      <c r="X671" s="1082"/>
      <c r="Y671" s="1082"/>
      <c r="Z671" s="1082"/>
    </row>
    <row r="672" spans="1:26" ht="11.25" customHeight="1">
      <c r="A672" s="1082"/>
      <c r="B672" s="1082"/>
      <c r="C672" s="1082"/>
      <c r="D672" s="1082"/>
      <c r="E672" s="1082"/>
      <c r="F672" s="1082"/>
      <c r="G672" s="1082"/>
      <c r="H672" s="1082"/>
      <c r="I672" s="1082"/>
      <c r="J672" s="1082"/>
      <c r="K672" s="1082"/>
      <c r="L672" s="1082"/>
      <c r="M672" s="1082"/>
      <c r="N672" s="1082"/>
      <c r="O672" s="1082"/>
      <c r="P672" s="1082"/>
      <c r="Q672" s="1082"/>
      <c r="R672" s="1082"/>
      <c r="S672" s="1082"/>
      <c r="T672" s="1082"/>
      <c r="U672" s="1082"/>
      <c r="V672" s="1082"/>
      <c r="W672" s="1082"/>
      <c r="X672" s="1082"/>
      <c r="Y672" s="1082"/>
      <c r="Z672" s="1082"/>
    </row>
    <row r="673" spans="1:26" ht="11.25" customHeight="1">
      <c r="A673" s="1082"/>
      <c r="B673" s="1082"/>
      <c r="C673" s="1082"/>
      <c r="D673" s="1082"/>
      <c r="E673" s="1082"/>
      <c r="F673" s="1082"/>
      <c r="G673" s="1082"/>
      <c r="H673" s="1082"/>
      <c r="I673" s="1082"/>
      <c r="J673" s="1082"/>
      <c r="K673" s="1082"/>
      <c r="L673" s="1082"/>
      <c r="M673" s="1082"/>
      <c r="N673" s="1082"/>
      <c r="O673" s="1082"/>
      <c r="P673" s="1082"/>
      <c r="Q673" s="1082"/>
      <c r="R673" s="1082"/>
      <c r="S673" s="1082"/>
      <c r="T673" s="1082"/>
      <c r="U673" s="1082"/>
      <c r="V673" s="1082"/>
      <c r="W673" s="1082"/>
      <c r="X673" s="1082"/>
      <c r="Y673" s="1082"/>
      <c r="Z673" s="1082"/>
    </row>
    <row r="674" spans="1:26" ht="11.25" customHeight="1">
      <c r="A674" s="1082"/>
      <c r="B674" s="1082"/>
      <c r="C674" s="1082"/>
      <c r="D674" s="1082"/>
      <c r="E674" s="1082"/>
      <c r="F674" s="1082"/>
      <c r="G674" s="1082"/>
      <c r="H674" s="1082"/>
      <c r="I674" s="1082"/>
      <c r="J674" s="1082"/>
      <c r="K674" s="1082"/>
      <c r="L674" s="1082"/>
      <c r="M674" s="1082"/>
      <c r="N674" s="1082"/>
      <c r="O674" s="1082"/>
      <c r="P674" s="1082"/>
      <c r="Q674" s="1082"/>
      <c r="R674" s="1082"/>
      <c r="S674" s="1082"/>
      <c r="T674" s="1082"/>
      <c r="U674" s="1082"/>
      <c r="V674" s="1082"/>
      <c r="W674" s="1082"/>
      <c r="X674" s="1082"/>
      <c r="Y674" s="1082"/>
      <c r="Z674" s="1082"/>
    </row>
    <row r="675" spans="1:26" ht="11.25" customHeight="1">
      <c r="A675" s="1082"/>
      <c r="B675" s="1082"/>
      <c r="C675" s="1082"/>
      <c r="D675" s="1082"/>
      <c r="E675" s="1082"/>
      <c r="F675" s="1082"/>
      <c r="G675" s="1082"/>
      <c r="H675" s="1082"/>
      <c r="I675" s="1082"/>
      <c r="J675" s="1082"/>
      <c r="K675" s="1082"/>
      <c r="L675" s="1082"/>
      <c r="M675" s="1082"/>
      <c r="N675" s="1082"/>
      <c r="O675" s="1082"/>
      <c r="P675" s="1082"/>
      <c r="Q675" s="1082"/>
      <c r="R675" s="1082"/>
      <c r="S675" s="1082"/>
      <c r="T675" s="1082"/>
      <c r="U675" s="1082"/>
      <c r="V675" s="1082"/>
      <c r="W675" s="1082"/>
      <c r="X675" s="1082"/>
      <c r="Y675" s="1082"/>
      <c r="Z675" s="1082"/>
    </row>
    <row r="676" spans="1:26" ht="11.25" customHeight="1">
      <c r="A676" s="1082"/>
      <c r="B676" s="1082"/>
      <c r="C676" s="1082"/>
      <c r="D676" s="1082"/>
      <c r="E676" s="1082"/>
      <c r="F676" s="1082"/>
      <c r="G676" s="1082"/>
      <c r="H676" s="1082"/>
      <c r="I676" s="1082"/>
      <c r="J676" s="1082"/>
      <c r="K676" s="1082"/>
      <c r="L676" s="1082"/>
      <c r="M676" s="1082"/>
      <c r="N676" s="1082"/>
      <c r="O676" s="1082"/>
      <c r="P676" s="1082"/>
      <c r="Q676" s="1082"/>
      <c r="R676" s="1082"/>
      <c r="S676" s="1082"/>
      <c r="T676" s="1082"/>
      <c r="U676" s="1082"/>
      <c r="V676" s="1082"/>
      <c r="W676" s="1082"/>
      <c r="X676" s="1082"/>
      <c r="Y676" s="1082"/>
      <c r="Z676" s="1082"/>
    </row>
    <row r="677" spans="1:26" ht="11.25" customHeight="1">
      <c r="A677" s="1082"/>
      <c r="B677" s="1082"/>
      <c r="C677" s="1082"/>
      <c r="D677" s="1082"/>
      <c r="E677" s="1082"/>
      <c r="F677" s="1082"/>
      <c r="G677" s="1082"/>
      <c r="H677" s="1082"/>
      <c r="I677" s="1082"/>
      <c r="J677" s="1082"/>
      <c r="K677" s="1082"/>
      <c r="L677" s="1082"/>
      <c r="M677" s="1082"/>
      <c r="N677" s="1082"/>
      <c r="O677" s="1082"/>
      <c r="P677" s="1082"/>
      <c r="Q677" s="1082"/>
      <c r="R677" s="1082"/>
      <c r="S677" s="1082"/>
      <c r="T677" s="1082"/>
      <c r="U677" s="1082"/>
      <c r="V677" s="1082"/>
      <c r="W677" s="1082"/>
      <c r="X677" s="1082"/>
      <c r="Y677" s="1082"/>
      <c r="Z677" s="1082"/>
    </row>
    <row r="678" spans="1:26" ht="11.25" customHeight="1">
      <c r="A678" s="1082"/>
      <c r="B678" s="1082"/>
      <c r="C678" s="1082"/>
      <c r="D678" s="1082"/>
      <c r="E678" s="1082"/>
      <c r="F678" s="1082"/>
      <c r="G678" s="1082"/>
      <c r="H678" s="1082"/>
      <c r="I678" s="1082"/>
      <c r="J678" s="1082"/>
      <c r="K678" s="1082"/>
      <c r="L678" s="1082"/>
      <c r="M678" s="1082"/>
      <c r="N678" s="1082"/>
      <c r="O678" s="1082"/>
      <c r="P678" s="1082"/>
      <c r="Q678" s="1082"/>
      <c r="R678" s="1082"/>
      <c r="S678" s="1082"/>
      <c r="T678" s="1082"/>
      <c r="U678" s="1082"/>
      <c r="V678" s="1082"/>
      <c r="W678" s="1082"/>
      <c r="X678" s="1082"/>
      <c r="Y678" s="1082"/>
      <c r="Z678" s="1082"/>
    </row>
    <row r="679" spans="1:26" ht="11.25" customHeight="1">
      <c r="A679" s="1082"/>
      <c r="B679" s="1082"/>
      <c r="C679" s="1082"/>
      <c r="D679" s="1082"/>
      <c r="E679" s="1082"/>
      <c r="F679" s="1082"/>
      <c r="G679" s="1082"/>
      <c r="H679" s="1082"/>
      <c r="I679" s="1082"/>
      <c r="J679" s="1082"/>
      <c r="K679" s="1082"/>
      <c r="L679" s="1082"/>
      <c r="M679" s="1082"/>
      <c r="N679" s="1082"/>
      <c r="O679" s="1082"/>
      <c r="P679" s="1082"/>
      <c r="Q679" s="1082"/>
      <c r="R679" s="1082"/>
      <c r="S679" s="1082"/>
      <c r="T679" s="1082"/>
      <c r="U679" s="1082"/>
      <c r="V679" s="1082"/>
      <c r="W679" s="1082"/>
      <c r="X679" s="1082"/>
      <c r="Y679" s="1082"/>
      <c r="Z679" s="1082"/>
    </row>
    <row r="680" spans="1:26" ht="11.25" customHeight="1">
      <c r="A680" s="1082"/>
      <c r="B680" s="1082"/>
      <c r="C680" s="1082"/>
      <c r="D680" s="1082"/>
      <c r="E680" s="1082"/>
      <c r="F680" s="1082"/>
      <c r="G680" s="1082"/>
      <c r="H680" s="1082"/>
      <c r="I680" s="1082"/>
      <c r="J680" s="1082"/>
      <c r="K680" s="1082"/>
      <c r="L680" s="1082"/>
      <c r="M680" s="1082"/>
      <c r="N680" s="1082"/>
      <c r="O680" s="1082"/>
      <c r="P680" s="1082"/>
      <c r="Q680" s="1082"/>
      <c r="R680" s="1082"/>
      <c r="S680" s="1082"/>
      <c r="T680" s="1082"/>
      <c r="U680" s="1082"/>
      <c r="V680" s="1082"/>
      <c r="W680" s="1082"/>
      <c r="X680" s="1082"/>
      <c r="Y680" s="1082"/>
      <c r="Z680" s="1082"/>
    </row>
    <row r="681" spans="1:26" ht="11.25" customHeight="1">
      <c r="A681" s="1082"/>
      <c r="B681" s="1082"/>
      <c r="C681" s="1082"/>
      <c r="D681" s="1082"/>
      <c r="E681" s="1082"/>
      <c r="F681" s="1082"/>
      <c r="G681" s="1082"/>
      <c r="H681" s="1082"/>
      <c r="I681" s="1082"/>
      <c r="J681" s="1082"/>
      <c r="K681" s="1082"/>
      <c r="L681" s="1082"/>
      <c r="M681" s="1082"/>
      <c r="N681" s="1082"/>
      <c r="O681" s="1082"/>
      <c r="P681" s="1082"/>
      <c r="Q681" s="1082"/>
      <c r="R681" s="1082"/>
      <c r="S681" s="1082"/>
      <c r="T681" s="1082"/>
      <c r="U681" s="1082"/>
      <c r="V681" s="1082"/>
      <c r="W681" s="1082"/>
      <c r="X681" s="1082"/>
      <c r="Y681" s="1082"/>
      <c r="Z681" s="1082"/>
    </row>
    <row r="682" spans="1:26" ht="11.25" customHeight="1">
      <c r="A682" s="1082"/>
      <c r="B682" s="1082"/>
      <c r="C682" s="1082"/>
      <c r="D682" s="1082"/>
      <c r="E682" s="1082"/>
      <c r="F682" s="1082"/>
      <c r="G682" s="1082"/>
      <c r="H682" s="1082"/>
      <c r="I682" s="1082"/>
      <c r="J682" s="1082"/>
      <c r="K682" s="1082"/>
      <c r="L682" s="1082"/>
      <c r="M682" s="1082"/>
      <c r="N682" s="1082"/>
      <c r="O682" s="1082"/>
      <c r="P682" s="1082"/>
      <c r="Q682" s="1082"/>
      <c r="R682" s="1082"/>
      <c r="S682" s="1082"/>
      <c r="T682" s="1082"/>
      <c r="U682" s="1082"/>
      <c r="V682" s="1082"/>
      <c r="W682" s="1082"/>
      <c r="X682" s="1082"/>
      <c r="Y682" s="1082"/>
      <c r="Z682" s="1082"/>
    </row>
    <row r="683" spans="1:26" ht="11.25" customHeight="1">
      <c r="A683" s="1082"/>
      <c r="B683" s="1082"/>
      <c r="C683" s="1082"/>
      <c r="D683" s="1082"/>
      <c r="E683" s="1082"/>
      <c r="F683" s="1082"/>
      <c r="G683" s="1082"/>
      <c r="H683" s="1082"/>
      <c r="I683" s="1082"/>
      <c r="J683" s="1082"/>
      <c r="K683" s="1082"/>
      <c r="L683" s="1082"/>
      <c r="M683" s="1082"/>
      <c r="N683" s="1082"/>
      <c r="O683" s="1082"/>
      <c r="P683" s="1082"/>
      <c r="Q683" s="1082"/>
      <c r="R683" s="1082"/>
      <c r="S683" s="1082"/>
      <c r="T683" s="1082"/>
      <c r="U683" s="1082"/>
      <c r="V683" s="1082"/>
      <c r="W683" s="1082"/>
      <c r="X683" s="1082"/>
      <c r="Y683" s="1082"/>
      <c r="Z683" s="1082"/>
    </row>
    <row r="684" spans="1:26" ht="11.25" customHeight="1">
      <c r="A684" s="1082"/>
      <c r="B684" s="1082"/>
      <c r="C684" s="1082"/>
      <c r="D684" s="1082"/>
      <c r="E684" s="1082"/>
      <c r="F684" s="1082"/>
      <c r="G684" s="1082"/>
      <c r="H684" s="1082"/>
      <c r="I684" s="1082"/>
      <c r="J684" s="1082"/>
      <c r="K684" s="1082"/>
      <c r="L684" s="1082"/>
      <c r="M684" s="1082"/>
      <c r="N684" s="1082"/>
      <c r="O684" s="1082"/>
      <c r="P684" s="1082"/>
      <c r="Q684" s="1082"/>
      <c r="R684" s="1082"/>
      <c r="S684" s="1082"/>
      <c r="T684" s="1082"/>
      <c r="U684" s="1082"/>
      <c r="V684" s="1082"/>
      <c r="W684" s="1082"/>
      <c r="X684" s="1082"/>
      <c r="Y684" s="1082"/>
      <c r="Z684" s="1082"/>
    </row>
    <row r="685" spans="1:26" ht="11.25" customHeight="1">
      <c r="A685" s="1082"/>
      <c r="B685" s="1082"/>
      <c r="C685" s="1082"/>
      <c r="D685" s="1082"/>
      <c r="E685" s="1082"/>
      <c r="F685" s="1082"/>
      <c r="G685" s="1082"/>
      <c r="H685" s="1082"/>
      <c r="I685" s="1082"/>
      <c r="J685" s="1082"/>
      <c r="K685" s="1082"/>
      <c r="L685" s="1082"/>
      <c r="M685" s="1082"/>
      <c r="N685" s="1082"/>
      <c r="O685" s="1082"/>
      <c r="P685" s="1082"/>
      <c r="Q685" s="1082"/>
      <c r="R685" s="1082"/>
      <c r="S685" s="1082"/>
      <c r="T685" s="1082"/>
      <c r="U685" s="1082"/>
      <c r="V685" s="1082"/>
      <c r="W685" s="1082"/>
      <c r="X685" s="1082"/>
      <c r="Y685" s="1082"/>
      <c r="Z685" s="1082"/>
    </row>
    <row r="686" spans="1:26" ht="11.25" customHeight="1">
      <c r="A686" s="1082"/>
      <c r="B686" s="1082"/>
      <c r="C686" s="1082"/>
      <c r="D686" s="1082"/>
      <c r="E686" s="1082"/>
      <c r="F686" s="1082"/>
      <c r="G686" s="1082"/>
      <c r="H686" s="1082"/>
      <c r="I686" s="1082"/>
      <c r="J686" s="1082"/>
      <c r="K686" s="1082"/>
      <c r="L686" s="1082"/>
      <c r="M686" s="1082"/>
      <c r="N686" s="1082"/>
      <c r="O686" s="1082"/>
      <c r="P686" s="1082"/>
      <c r="Q686" s="1082"/>
      <c r="R686" s="1082"/>
      <c r="S686" s="1082"/>
      <c r="T686" s="1082"/>
      <c r="U686" s="1082"/>
      <c r="V686" s="1082"/>
      <c r="W686" s="1082"/>
      <c r="X686" s="1082"/>
      <c r="Y686" s="1082"/>
      <c r="Z686" s="1082"/>
    </row>
    <row r="687" spans="1:26" ht="11.25" customHeight="1">
      <c r="A687" s="1082"/>
      <c r="B687" s="1082"/>
      <c r="C687" s="1082"/>
      <c r="D687" s="1082"/>
      <c r="E687" s="1082"/>
      <c r="F687" s="1082"/>
      <c r="G687" s="1082"/>
      <c r="H687" s="1082"/>
      <c r="I687" s="1082"/>
      <c r="J687" s="1082"/>
      <c r="K687" s="1082"/>
      <c r="L687" s="1082"/>
      <c r="M687" s="1082"/>
      <c r="N687" s="1082"/>
      <c r="O687" s="1082"/>
      <c r="P687" s="1082"/>
      <c r="Q687" s="1082"/>
      <c r="R687" s="1082"/>
      <c r="S687" s="1082"/>
      <c r="T687" s="1082"/>
      <c r="U687" s="1082"/>
      <c r="V687" s="1082"/>
      <c r="W687" s="1082"/>
      <c r="X687" s="1082"/>
      <c r="Y687" s="1082"/>
      <c r="Z687" s="1082"/>
    </row>
    <row r="688" spans="1:26" ht="11.25" customHeight="1">
      <c r="A688" s="1082"/>
      <c r="B688" s="1082"/>
      <c r="C688" s="1082"/>
      <c r="D688" s="1082"/>
      <c r="E688" s="1082"/>
      <c r="F688" s="1082"/>
      <c r="G688" s="1082"/>
      <c r="H688" s="1082"/>
      <c r="I688" s="1082"/>
      <c r="J688" s="1082"/>
      <c r="K688" s="1082"/>
      <c r="L688" s="1082"/>
      <c r="M688" s="1082"/>
      <c r="N688" s="1082"/>
      <c r="O688" s="1082"/>
      <c r="P688" s="1082"/>
      <c r="Q688" s="1082"/>
      <c r="R688" s="1082"/>
      <c r="S688" s="1082"/>
      <c r="T688" s="1082"/>
      <c r="U688" s="1082"/>
      <c r="V688" s="1082"/>
      <c r="W688" s="1082"/>
      <c r="X688" s="1082"/>
      <c r="Y688" s="1082"/>
      <c r="Z688" s="1082"/>
    </row>
    <row r="689" spans="1:26" ht="11.25" customHeight="1">
      <c r="A689" s="1082"/>
      <c r="B689" s="1082"/>
      <c r="C689" s="1082"/>
      <c r="D689" s="1082"/>
      <c r="E689" s="1082"/>
      <c r="F689" s="1082"/>
      <c r="G689" s="1082"/>
      <c r="H689" s="1082"/>
      <c r="I689" s="1082"/>
      <c r="J689" s="1082"/>
      <c r="K689" s="1082"/>
      <c r="L689" s="1082"/>
      <c r="M689" s="1082"/>
      <c r="N689" s="1082"/>
      <c r="O689" s="1082"/>
      <c r="P689" s="1082"/>
      <c r="Q689" s="1082"/>
      <c r="R689" s="1082"/>
      <c r="S689" s="1082"/>
      <c r="T689" s="1082"/>
      <c r="U689" s="1082"/>
      <c r="V689" s="1082"/>
      <c r="W689" s="1082"/>
      <c r="X689" s="1082"/>
      <c r="Y689" s="1082"/>
      <c r="Z689" s="1082"/>
    </row>
    <row r="690" spans="1:26" ht="11.25" customHeight="1">
      <c r="A690" s="1082"/>
      <c r="B690" s="1082"/>
      <c r="C690" s="1082"/>
      <c r="D690" s="1082"/>
      <c r="E690" s="1082"/>
      <c r="F690" s="1082"/>
      <c r="G690" s="1082"/>
      <c r="H690" s="1082"/>
      <c r="I690" s="1082"/>
      <c r="J690" s="1082"/>
      <c r="K690" s="1082"/>
      <c r="L690" s="1082"/>
      <c r="M690" s="1082"/>
      <c r="N690" s="1082"/>
      <c r="O690" s="1082"/>
      <c r="P690" s="1082"/>
      <c r="Q690" s="1082"/>
      <c r="R690" s="1082"/>
      <c r="S690" s="1082"/>
      <c r="T690" s="1082"/>
      <c r="U690" s="1082"/>
      <c r="V690" s="1082"/>
      <c r="W690" s="1082"/>
      <c r="X690" s="1082"/>
      <c r="Y690" s="1082"/>
      <c r="Z690" s="1082"/>
    </row>
    <row r="691" spans="1:26" ht="11.25" customHeight="1">
      <c r="A691" s="1082"/>
      <c r="B691" s="1082"/>
      <c r="C691" s="1082"/>
      <c r="D691" s="1082"/>
      <c r="E691" s="1082"/>
      <c r="F691" s="1082"/>
      <c r="G691" s="1082"/>
      <c r="H691" s="1082"/>
      <c r="I691" s="1082"/>
      <c r="J691" s="1082"/>
      <c r="K691" s="1082"/>
      <c r="L691" s="1082"/>
      <c r="M691" s="1082"/>
      <c r="N691" s="1082"/>
      <c r="O691" s="1082"/>
      <c r="P691" s="1082"/>
      <c r="Q691" s="1082"/>
      <c r="R691" s="1082"/>
      <c r="S691" s="1082"/>
      <c r="T691" s="1082"/>
      <c r="U691" s="1082"/>
      <c r="V691" s="1082"/>
      <c r="W691" s="1082"/>
      <c r="X691" s="1082"/>
      <c r="Y691" s="1082"/>
      <c r="Z691" s="1082"/>
    </row>
    <row r="692" spans="1:26" ht="11.25" customHeight="1">
      <c r="A692" s="1082"/>
      <c r="B692" s="1082"/>
      <c r="C692" s="1082"/>
      <c r="D692" s="1082"/>
      <c r="E692" s="1082"/>
      <c r="F692" s="1082"/>
      <c r="G692" s="1082"/>
      <c r="H692" s="1082"/>
      <c r="I692" s="1082"/>
      <c r="J692" s="1082"/>
      <c r="K692" s="1082"/>
      <c r="L692" s="1082"/>
      <c r="M692" s="1082"/>
      <c r="N692" s="1082"/>
      <c r="O692" s="1082"/>
      <c r="P692" s="1082"/>
      <c r="Q692" s="1082"/>
      <c r="R692" s="1082"/>
      <c r="S692" s="1082"/>
      <c r="T692" s="1082"/>
      <c r="U692" s="1082"/>
      <c r="V692" s="1082"/>
      <c r="W692" s="1082"/>
      <c r="X692" s="1082"/>
      <c r="Y692" s="1082"/>
      <c r="Z692" s="1082"/>
    </row>
    <row r="693" spans="1:26" ht="11.25" customHeight="1">
      <c r="A693" s="1082"/>
      <c r="B693" s="1082"/>
      <c r="C693" s="1082"/>
      <c r="D693" s="1082"/>
      <c r="E693" s="1082"/>
      <c r="F693" s="1082"/>
      <c r="G693" s="1082"/>
      <c r="H693" s="1082"/>
      <c r="I693" s="1082"/>
      <c r="J693" s="1082"/>
      <c r="K693" s="1082"/>
      <c r="L693" s="1082"/>
      <c r="M693" s="1082"/>
      <c r="N693" s="1082"/>
      <c r="O693" s="1082"/>
      <c r="P693" s="1082"/>
      <c r="Q693" s="1082"/>
      <c r="R693" s="1082"/>
      <c r="S693" s="1082"/>
      <c r="T693" s="1082"/>
      <c r="U693" s="1082"/>
      <c r="V693" s="1082"/>
      <c r="W693" s="1082"/>
      <c r="X693" s="1082"/>
      <c r="Y693" s="1082"/>
      <c r="Z693" s="1082"/>
    </row>
    <row r="694" spans="1:26" ht="11.25" customHeight="1">
      <c r="A694" s="1082"/>
      <c r="B694" s="1082"/>
      <c r="C694" s="1082"/>
      <c r="D694" s="1082"/>
      <c r="E694" s="1082"/>
      <c r="F694" s="1082"/>
      <c r="G694" s="1082"/>
      <c r="H694" s="1082"/>
      <c r="I694" s="1082"/>
      <c r="J694" s="1082"/>
      <c r="K694" s="1082"/>
      <c r="L694" s="1082"/>
      <c r="M694" s="1082"/>
      <c r="N694" s="1082"/>
      <c r="O694" s="1082"/>
      <c r="P694" s="1082"/>
      <c r="Q694" s="1082"/>
      <c r="R694" s="1082"/>
      <c r="S694" s="1082"/>
      <c r="T694" s="1082"/>
      <c r="U694" s="1082"/>
      <c r="V694" s="1082"/>
      <c r="W694" s="1082"/>
      <c r="X694" s="1082"/>
      <c r="Y694" s="1082"/>
      <c r="Z694" s="1082"/>
    </row>
    <row r="695" spans="1:26" ht="11.25" customHeight="1">
      <c r="A695" s="1082"/>
      <c r="B695" s="1082"/>
      <c r="C695" s="1082"/>
      <c r="D695" s="1082"/>
      <c r="E695" s="1082"/>
      <c r="F695" s="1082"/>
      <c r="G695" s="1082"/>
      <c r="H695" s="1082"/>
      <c r="I695" s="1082"/>
      <c r="J695" s="1082"/>
      <c r="K695" s="1082"/>
      <c r="L695" s="1082"/>
      <c r="M695" s="1082"/>
      <c r="N695" s="1082"/>
      <c r="O695" s="1082"/>
      <c r="P695" s="1082"/>
      <c r="Q695" s="1082"/>
      <c r="R695" s="1082"/>
      <c r="S695" s="1082"/>
      <c r="T695" s="1082"/>
      <c r="U695" s="1082"/>
      <c r="V695" s="1082"/>
      <c r="W695" s="1082"/>
      <c r="X695" s="1082"/>
      <c r="Y695" s="1082"/>
      <c r="Z695" s="1082"/>
    </row>
    <row r="696" spans="1:26" ht="11.25" customHeight="1">
      <c r="A696" s="1082"/>
      <c r="B696" s="1082"/>
      <c r="C696" s="1082"/>
      <c r="D696" s="1082"/>
      <c r="E696" s="1082"/>
      <c r="F696" s="1082"/>
      <c r="G696" s="1082"/>
      <c r="H696" s="1082"/>
      <c r="I696" s="1082"/>
      <c r="J696" s="1082"/>
      <c r="K696" s="1082"/>
      <c r="L696" s="1082"/>
      <c r="M696" s="1082"/>
      <c r="N696" s="1082"/>
      <c r="O696" s="1082"/>
      <c r="P696" s="1082"/>
      <c r="Q696" s="1082"/>
      <c r="R696" s="1082"/>
      <c r="S696" s="1082"/>
      <c r="T696" s="1082"/>
      <c r="U696" s="1082"/>
      <c r="V696" s="1082"/>
      <c r="W696" s="1082"/>
      <c r="X696" s="1082"/>
      <c r="Y696" s="1082"/>
      <c r="Z696" s="1082"/>
    </row>
    <row r="697" spans="1:26" ht="11.25" customHeight="1">
      <c r="A697" s="1082"/>
      <c r="B697" s="1082"/>
      <c r="C697" s="1082"/>
      <c r="D697" s="1082"/>
      <c r="E697" s="1082"/>
      <c r="F697" s="1082"/>
      <c r="G697" s="1082"/>
      <c r="H697" s="1082"/>
      <c r="I697" s="1082"/>
      <c r="J697" s="1082"/>
      <c r="K697" s="1082"/>
      <c r="L697" s="1082"/>
      <c r="M697" s="1082"/>
      <c r="N697" s="1082"/>
      <c r="O697" s="1082"/>
      <c r="P697" s="1082"/>
      <c r="Q697" s="1082"/>
      <c r="R697" s="1082"/>
      <c r="S697" s="1082"/>
      <c r="T697" s="1082"/>
      <c r="U697" s="1082"/>
      <c r="V697" s="1082"/>
      <c r="W697" s="1082"/>
      <c r="X697" s="1082"/>
      <c r="Y697" s="1082"/>
      <c r="Z697" s="1082"/>
    </row>
    <row r="698" spans="1:26" ht="11.25" customHeight="1">
      <c r="A698" s="1082"/>
      <c r="B698" s="1082"/>
      <c r="C698" s="1082"/>
      <c r="D698" s="1082"/>
      <c r="E698" s="1082"/>
      <c r="F698" s="1082"/>
      <c r="G698" s="1082"/>
      <c r="H698" s="1082"/>
      <c r="I698" s="1082"/>
      <c r="J698" s="1082"/>
      <c r="K698" s="1082"/>
      <c r="L698" s="1082"/>
      <c r="M698" s="1082"/>
      <c r="N698" s="1082"/>
      <c r="O698" s="1082"/>
      <c r="P698" s="1082"/>
      <c r="Q698" s="1082"/>
      <c r="R698" s="1082"/>
      <c r="S698" s="1082"/>
      <c r="T698" s="1082"/>
      <c r="U698" s="1082"/>
      <c r="V698" s="1082"/>
      <c r="W698" s="1082"/>
      <c r="X698" s="1082"/>
      <c r="Y698" s="1082"/>
      <c r="Z698" s="1082"/>
    </row>
    <row r="699" spans="1:26" ht="11.25" customHeight="1">
      <c r="A699" s="1082"/>
      <c r="B699" s="1082"/>
      <c r="C699" s="1082"/>
      <c r="D699" s="1082"/>
      <c r="E699" s="1082"/>
      <c r="F699" s="1082"/>
      <c r="G699" s="1082"/>
      <c r="H699" s="1082"/>
      <c r="I699" s="1082"/>
      <c r="J699" s="1082"/>
      <c r="K699" s="1082"/>
      <c r="L699" s="1082"/>
      <c r="M699" s="1082"/>
      <c r="N699" s="1082"/>
      <c r="O699" s="1082"/>
      <c r="P699" s="1082"/>
      <c r="Q699" s="1082"/>
      <c r="R699" s="1082"/>
      <c r="S699" s="1082"/>
      <c r="T699" s="1082"/>
      <c r="U699" s="1082"/>
      <c r="V699" s="1082"/>
      <c r="W699" s="1082"/>
      <c r="X699" s="1082"/>
      <c r="Y699" s="1082"/>
      <c r="Z699" s="1082"/>
    </row>
    <row r="700" spans="1:26" ht="11.25" customHeight="1">
      <c r="A700" s="1082"/>
      <c r="B700" s="1082"/>
      <c r="C700" s="1082"/>
      <c r="D700" s="1082"/>
      <c r="E700" s="1082"/>
      <c r="F700" s="1082"/>
      <c r="G700" s="1082"/>
      <c r="H700" s="1082"/>
      <c r="I700" s="1082"/>
      <c r="J700" s="1082"/>
      <c r="K700" s="1082"/>
      <c r="L700" s="1082"/>
      <c r="M700" s="1082"/>
      <c r="N700" s="1082"/>
      <c r="O700" s="1082"/>
      <c r="P700" s="1082"/>
      <c r="Q700" s="1082"/>
      <c r="R700" s="1082"/>
      <c r="S700" s="1082"/>
      <c r="T700" s="1082"/>
      <c r="U700" s="1082"/>
      <c r="V700" s="1082"/>
      <c r="W700" s="1082"/>
      <c r="X700" s="1082"/>
      <c r="Y700" s="1082"/>
      <c r="Z700" s="1082"/>
    </row>
    <row r="701" spans="1:26" ht="11.25" customHeight="1">
      <c r="A701" s="1082"/>
      <c r="B701" s="1082"/>
      <c r="C701" s="1082"/>
      <c r="D701" s="1082"/>
      <c r="E701" s="1082"/>
      <c r="F701" s="1082"/>
      <c r="G701" s="1082"/>
      <c r="H701" s="1082"/>
      <c r="I701" s="1082"/>
      <c r="J701" s="1082"/>
      <c r="K701" s="1082"/>
      <c r="L701" s="1082"/>
      <c r="M701" s="1082"/>
      <c r="N701" s="1082"/>
      <c r="O701" s="1082"/>
      <c r="P701" s="1082"/>
      <c r="Q701" s="1082"/>
      <c r="R701" s="1082"/>
      <c r="S701" s="1082"/>
      <c r="T701" s="1082"/>
      <c r="U701" s="1082"/>
      <c r="V701" s="1082"/>
      <c r="W701" s="1082"/>
      <c r="X701" s="1082"/>
      <c r="Y701" s="1082"/>
      <c r="Z701" s="1082"/>
    </row>
    <row r="702" spans="1:26" ht="11.25" customHeight="1">
      <c r="A702" s="1082"/>
      <c r="B702" s="1082"/>
      <c r="C702" s="1082"/>
      <c r="D702" s="1082"/>
      <c r="E702" s="1082"/>
      <c r="F702" s="1082"/>
      <c r="G702" s="1082"/>
      <c r="H702" s="1082"/>
      <c r="I702" s="1082"/>
      <c r="J702" s="1082"/>
      <c r="K702" s="1082"/>
      <c r="L702" s="1082"/>
      <c r="M702" s="1082"/>
      <c r="N702" s="1082"/>
      <c r="O702" s="1082"/>
      <c r="P702" s="1082"/>
      <c r="Q702" s="1082"/>
      <c r="R702" s="1082"/>
      <c r="S702" s="1082"/>
      <c r="T702" s="1082"/>
      <c r="U702" s="1082"/>
      <c r="V702" s="1082"/>
      <c r="W702" s="1082"/>
      <c r="X702" s="1082"/>
      <c r="Y702" s="1082"/>
      <c r="Z702" s="1082"/>
    </row>
    <row r="703" spans="1:26" ht="11.25" customHeight="1">
      <c r="A703" s="1082"/>
      <c r="B703" s="1082"/>
      <c r="C703" s="1082"/>
      <c r="D703" s="1082"/>
      <c r="E703" s="1082"/>
      <c r="F703" s="1082"/>
      <c r="G703" s="1082"/>
      <c r="H703" s="1082"/>
      <c r="I703" s="1082"/>
      <c r="J703" s="1082"/>
      <c r="K703" s="1082"/>
      <c r="L703" s="1082"/>
      <c r="M703" s="1082"/>
      <c r="N703" s="1082"/>
      <c r="O703" s="1082"/>
      <c r="P703" s="1082"/>
      <c r="Q703" s="1082"/>
      <c r="R703" s="1082"/>
      <c r="S703" s="1082"/>
      <c r="T703" s="1082"/>
      <c r="U703" s="1082"/>
      <c r="V703" s="1082"/>
      <c r="W703" s="1082"/>
      <c r="X703" s="1082"/>
      <c r="Y703" s="1082"/>
      <c r="Z703" s="1082"/>
    </row>
    <row r="704" spans="1:26" ht="11.25" customHeight="1">
      <c r="A704" s="1082"/>
      <c r="B704" s="1082"/>
      <c r="C704" s="1082"/>
      <c r="D704" s="1082"/>
      <c r="E704" s="1082"/>
      <c r="F704" s="1082"/>
      <c r="G704" s="1082"/>
      <c r="H704" s="1082"/>
      <c r="I704" s="1082"/>
      <c r="J704" s="1082"/>
      <c r="K704" s="1082"/>
      <c r="L704" s="1082"/>
      <c r="M704" s="1082"/>
      <c r="N704" s="1082"/>
      <c r="O704" s="1082"/>
      <c r="P704" s="1082"/>
      <c r="Q704" s="1082"/>
      <c r="R704" s="1082"/>
      <c r="S704" s="1082"/>
      <c r="T704" s="1082"/>
      <c r="U704" s="1082"/>
      <c r="V704" s="1082"/>
      <c r="W704" s="1082"/>
      <c r="X704" s="1082"/>
      <c r="Y704" s="1082"/>
      <c r="Z704" s="1082"/>
    </row>
    <row r="705" spans="1:26" ht="11.25" customHeight="1">
      <c r="A705" s="1082"/>
      <c r="B705" s="1082"/>
      <c r="C705" s="1082"/>
      <c r="D705" s="1082"/>
      <c r="E705" s="1082"/>
      <c r="F705" s="1082"/>
      <c r="G705" s="1082"/>
      <c r="H705" s="1082"/>
      <c r="I705" s="1082"/>
      <c r="J705" s="1082"/>
      <c r="K705" s="1082"/>
      <c r="L705" s="1082"/>
      <c r="M705" s="1082"/>
      <c r="N705" s="1082"/>
      <c r="O705" s="1082"/>
      <c r="P705" s="1082"/>
      <c r="Q705" s="1082"/>
      <c r="R705" s="1082"/>
      <c r="S705" s="1082"/>
      <c r="T705" s="1082"/>
      <c r="U705" s="1082"/>
      <c r="V705" s="1082"/>
      <c r="W705" s="1082"/>
      <c r="X705" s="1082"/>
      <c r="Y705" s="1082"/>
      <c r="Z705" s="1082"/>
    </row>
    <row r="706" spans="1:26" ht="11.25" customHeight="1">
      <c r="A706" s="1082"/>
      <c r="B706" s="1082"/>
      <c r="C706" s="1082"/>
      <c r="D706" s="1082"/>
      <c r="E706" s="1082"/>
      <c r="F706" s="1082"/>
      <c r="G706" s="1082"/>
      <c r="H706" s="1082"/>
      <c r="I706" s="1082"/>
      <c r="J706" s="1082"/>
      <c r="K706" s="1082"/>
      <c r="L706" s="1082"/>
      <c r="M706" s="1082"/>
      <c r="N706" s="1082"/>
      <c r="O706" s="1082"/>
      <c r="P706" s="1082"/>
      <c r="Q706" s="1082"/>
      <c r="R706" s="1082"/>
      <c r="S706" s="1082"/>
      <c r="T706" s="1082"/>
      <c r="U706" s="1082"/>
      <c r="V706" s="1082"/>
      <c r="W706" s="1082"/>
      <c r="X706" s="1082"/>
      <c r="Y706" s="1082"/>
      <c r="Z706" s="1082"/>
    </row>
    <row r="707" spans="1:26" ht="11.25" customHeight="1">
      <c r="A707" s="1082"/>
      <c r="B707" s="1082"/>
      <c r="C707" s="1082"/>
      <c r="D707" s="1082"/>
      <c r="E707" s="1082"/>
      <c r="F707" s="1082"/>
      <c r="G707" s="1082"/>
      <c r="H707" s="1082"/>
      <c r="I707" s="1082"/>
      <c r="J707" s="1082"/>
      <c r="K707" s="1082"/>
      <c r="L707" s="1082"/>
      <c r="M707" s="1082"/>
      <c r="N707" s="1082"/>
      <c r="O707" s="1082"/>
      <c r="P707" s="1082"/>
      <c r="Q707" s="1082"/>
      <c r="R707" s="1082"/>
      <c r="S707" s="1082"/>
      <c r="T707" s="1082"/>
      <c r="U707" s="1082"/>
      <c r="V707" s="1082"/>
      <c r="W707" s="1082"/>
      <c r="X707" s="1082"/>
      <c r="Y707" s="1082"/>
      <c r="Z707" s="1082"/>
    </row>
    <row r="708" spans="1:26" ht="11.25" customHeight="1">
      <c r="A708" s="1082"/>
      <c r="B708" s="1082"/>
      <c r="C708" s="1082"/>
      <c r="D708" s="1082"/>
      <c r="E708" s="1082"/>
      <c r="F708" s="1082"/>
      <c r="G708" s="1082"/>
      <c r="H708" s="1082"/>
      <c r="I708" s="1082"/>
      <c r="J708" s="1082"/>
      <c r="K708" s="1082"/>
      <c r="L708" s="1082"/>
      <c r="M708" s="1082"/>
      <c r="N708" s="1082"/>
      <c r="O708" s="1082"/>
      <c r="P708" s="1082"/>
      <c r="Q708" s="1082"/>
      <c r="R708" s="1082"/>
      <c r="S708" s="1082"/>
      <c r="T708" s="1082"/>
      <c r="U708" s="1082"/>
      <c r="V708" s="1082"/>
      <c r="W708" s="1082"/>
      <c r="X708" s="1082"/>
      <c r="Y708" s="1082"/>
      <c r="Z708" s="1082"/>
    </row>
    <row r="709" spans="1:26" ht="11.25" customHeight="1">
      <c r="A709" s="1082"/>
      <c r="B709" s="1082"/>
      <c r="C709" s="1082"/>
      <c r="D709" s="1082"/>
      <c r="E709" s="1082"/>
      <c r="F709" s="1082"/>
      <c r="G709" s="1082"/>
      <c r="H709" s="1082"/>
      <c r="I709" s="1082"/>
      <c r="J709" s="1082"/>
      <c r="K709" s="1082"/>
      <c r="L709" s="1082"/>
      <c r="M709" s="1082"/>
      <c r="N709" s="1082"/>
      <c r="O709" s="1082"/>
      <c r="P709" s="1082"/>
      <c r="Q709" s="1082"/>
      <c r="R709" s="1082"/>
      <c r="S709" s="1082"/>
      <c r="T709" s="1082"/>
      <c r="U709" s="1082"/>
      <c r="V709" s="1082"/>
      <c r="W709" s="1082"/>
      <c r="X709" s="1082"/>
      <c r="Y709" s="1082"/>
      <c r="Z709" s="1082"/>
    </row>
    <row r="710" spans="1:26" ht="11.25" customHeight="1">
      <c r="A710" s="1082"/>
      <c r="B710" s="1082"/>
      <c r="C710" s="1082"/>
      <c r="D710" s="1082"/>
      <c r="E710" s="1082"/>
      <c r="F710" s="1082"/>
      <c r="G710" s="1082"/>
      <c r="H710" s="1082"/>
      <c r="I710" s="1082"/>
      <c r="J710" s="1082"/>
      <c r="K710" s="1082"/>
      <c r="L710" s="1082"/>
      <c r="M710" s="1082"/>
      <c r="N710" s="1082"/>
      <c r="O710" s="1082"/>
      <c r="P710" s="1082"/>
      <c r="Q710" s="1082"/>
      <c r="R710" s="1082"/>
      <c r="S710" s="1082"/>
      <c r="T710" s="1082"/>
      <c r="U710" s="1082"/>
      <c r="V710" s="1082"/>
      <c r="W710" s="1082"/>
      <c r="X710" s="1082"/>
      <c r="Y710" s="1082"/>
      <c r="Z710" s="1082"/>
    </row>
    <row r="711" spans="1:26" ht="11.25" customHeight="1">
      <c r="A711" s="1082"/>
      <c r="B711" s="1082"/>
      <c r="C711" s="1082"/>
      <c r="D711" s="1082"/>
      <c r="E711" s="1082"/>
      <c r="F711" s="1082"/>
      <c r="G711" s="1082"/>
      <c r="H711" s="1082"/>
      <c r="I711" s="1082"/>
      <c r="J711" s="1082"/>
      <c r="K711" s="1082"/>
      <c r="L711" s="1082"/>
      <c r="M711" s="1082"/>
      <c r="N711" s="1082"/>
      <c r="O711" s="1082"/>
      <c r="P711" s="1082"/>
      <c r="Q711" s="1082"/>
      <c r="R711" s="1082"/>
      <c r="S711" s="1082"/>
      <c r="T711" s="1082"/>
      <c r="U711" s="1082"/>
      <c r="V711" s="1082"/>
      <c r="W711" s="1082"/>
      <c r="X711" s="1082"/>
      <c r="Y711" s="1082"/>
      <c r="Z711" s="1082"/>
    </row>
    <row r="712" spans="1:26" ht="11.25" customHeight="1">
      <c r="A712" s="1082"/>
      <c r="B712" s="1082"/>
      <c r="C712" s="1082"/>
      <c r="D712" s="1082"/>
      <c r="E712" s="1082"/>
      <c r="F712" s="1082"/>
      <c r="G712" s="1082"/>
      <c r="H712" s="1082"/>
      <c r="I712" s="1082"/>
      <c r="J712" s="1082"/>
      <c r="K712" s="1082"/>
      <c r="L712" s="1082"/>
      <c r="M712" s="1082"/>
      <c r="N712" s="1082"/>
      <c r="O712" s="1082"/>
      <c r="P712" s="1082"/>
      <c r="Q712" s="1082"/>
      <c r="R712" s="1082"/>
      <c r="S712" s="1082"/>
      <c r="T712" s="1082"/>
      <c r="U712" s="1082"/>
      <c r="V712" s="1082"/>
      <c r="W712" s="1082"/>
      <c r="X712" s="1082"/>
      <c r="Y712" s="1082"/>
      <c r="Z712" s="1082"/>
    </row>
    <row r="713" spans="1:26" ht="11.25" customHeight="1">
      <c r="A713" s="1082"/>
      <c r="B713" s="1082"/>
      <c r="C713" s="1082"/>
      <c r="D713" s="1082"/>
      <c r="E713" s="1082"/>
      <c r="F713" s="1082"/>
      <c r="G713" s="1082"/>
      <c r="H713" s="1082"/>
      <c r="I713" s="1082"/>
      <c r="J713" s="1082"/>
      <c r="K713" s="1082"/>
      <c r="L713" s="1082"/>
      <c r="M713" s="1082"/>
      <c r="N713" s="1082"/>
      <c r="O713" s="1082"/>
      <c r="P713" s="1082"/>
      <c r="Q713" s="1082"/>
      <c r="R713" s="1082"/>
      <c r="S713" s="1082"/>
      <c r="T713" s="1082"/>
      <c r="U713" s="1082"/>
      <c r="V713" s="1082"/>
      <c r="W713" s="1082"/>
      <c r="X713" s="1082"/>
      <c r="Y713" s="1082"/>
      <c r="Z713" s="1082"/>
    </row>
    <row r="714" spans="1:26" ht="11.25" customHeight="1">
      <c r="A714" s="1082"/>
      <c r="B714" s="1082"/>
      <c r="C714" s="1082"/>
      <c r="D714" s="1082"/>
      <c r="E714" s="1082"/>
      <c r="F714" s="1082"/>
      <c r="G714" s="1082"/>
      <c r="H714" s="1082"/>
      <c r="I714" s="1082"/>
      <c r="J714" s="1082"/>
      <c r="K714" s="1082"/>
      <c r="L714" s="1082"/>
      <c r="M714" s="1082"/>
      <c r="N714" s="1082"/>
      <c r="O714" s="1082"/>
      <c r="P714" s="1082"/>
      <c r="Q714" s="1082"/>
      <c r="R714" s="1082"/>
      <c r="S714" s="1082"/>
      <c r="T714" s="1082"/>
      <c r="U714" s="1082"/>
      <c r="V714" s="1082"/>
      <c r="W714" s="1082"/>
      <c r="X714" s="1082"/>
      <c r="Y714" s="1082"/>
      <c r="Z714" s="1082"/>
    </row>
    <row r="715" spans="1:26" ht="11.25" customHeight="1">
      <c r="A715" s="1082"/>
      <c r="B715" s="1082"/>
      <c r="C715" s="1082"/>
      <c r="D715" s="1082"/>
      <c r="E715" s="1082"/>
      <c r="F715" s="1082"/>
      <c r="G715" s="1082"/>
      <c r="H715" s="1082"/>
      <c r="I715" s="1082"/>
      <c r="J715" s="1082"/>
      <c r="K715" s="1082"/>
      <c r="L715" s="1082"/>
      <c r="M715" s="1082"/>
      <c r="N715" s="1082"/>
      <c r="O715" s="1082"/>
      <c r="P715" s="1082"/>
      <c r="Q715" s="1082"/>
      <c r="R715" s="1082"/>
      <c r="S715" s="1082"/>
      <c r="T715" s="1082"/>
      <c r="U715" s="1082"/>
      <c r="V715" s="1082"/>
      <c r="W715" s="1082"/>
      <c r="X715" s="1082"/>
      <c r="Y715" s="1082"/>
      <c r="Z715" s="1082"/>
    </row>
    <row r="716" spans="1:26" ht="11.25" customHeight="1">
      <c r="A716" s="1082"/>
      <c r="B716" s="1082"/>
      <c r="C716" s="1082"/>
      <c r="D716" s="1082"/>
      <c r="E716" s="1082"/>
      <c r="F716" s="1082"/>
      <c r="G716" s="1082"/>
      <c r="H716" s="1082"/>
      <c r="I716" s="1082"/>
      <c r="J716" s="1082"/>
      <c r="K716" s="1082"/>
      <c r="L716" s="1082"/>
      <c r="M716" s="1082"/>
      <c r="N716" s="1082"/>
      <c r="O716" s="1082"/>
      <c r="P716" s="1082"/>
      <c r="Q716" s="1082"/>
      <c r="R716" s="1082"/>
      <c r="S716" s="1082"/>
      <c r="T716" s="1082"/>
      <c r="U716" s="1082"/>
      <c r="V716" s="1082"/>
      <c r="W716" s="1082"/>
      <c r="X716" s="1082"/>
      <c r="Y716" s="1082"/>
      <c r="Z716" s="1082"/>
    </row>
    <row r="717" spans="1:26" ht="11.25" customHeight="1">
      <c r="A717" s="1082"/>
      <c r="B717" s="1082"/>
      <c r="C717" s="1082"/>
      <c r="D717" s="1082"/>
      <c r="E717" s="1082"/>
      <c r="F717" s="1082"/>
      <c r="G717" s="1082"/>
      <c r="H717" s="1082"/>
      <c r="I717" s="1082"/>
      <c r="J717" s="1082"/>
      <c r="K717" s="1082"/>
      <c r="L717" s="1082"/>
      <c r="M717" s="1082"/>
      <c r="N717" s="1082"/>
      <c r="O717" s="1082"/>
      <c r="P717" s="1082"/>
      <c r="Q717" s="1082"/>
      <c r="R717" s="1082"/>
      <c r="S717" s="1082"/>
      <c r="T717" s="1082"/>
      <c r="U717" s="1082"/>
      <c r="V717" s="1082"/>
      <c r="W717" s="1082"/>
      <c r="X717" s="1082"/>
      <c r="Y717" s="1082"/>
      <c r="Z717" s="1082"/>
    </row>
    <row r="718" spans="1:26" ht="11.25" customHeight="1">
      <c r="A718" s="1082"/>
      <c r="B718" s="1082"/>
      <c r="C718" s="1082"/>
      <c r="D718" s="1082"/>
      <c r="E718" s="1082"/>
      <c r="F718" s="1082"/>
      <c r="G718" s="1082"/>
      <c r="H718" s="1082"/>
      <c r="I718" s="1082"/>
      <c r="J718" s="1082"/>
      <c r="K718" s="1082"/>
      <c r="L718" s="1082"/>
      <c r="M718" s="1082"/>
      <c r="N718" s="1082"/>
      <c r="O718" s="1082"/>
      <c r="P718" s="1082"/>
      <c r="Q718" s="1082"/>
      <c r="R718" s="1082"/>
      <c r="S718" s="1082"/>
      <c r="T718" s="1082"/>
      <c r="U718" s="1082"/>
      <c r="V718" s="1082"/>
      <c r="W718" s="1082"/>
      <c r="X718" s="1082"/>
      <c r="Y718" s="1082"/>
      <c r="Z718" s="1082"/>
    </row>
    <row r="719" spans="1:26" ht="11.25" customHeight="1">
      <c r="A719" s="1082"/>
      <c r="B719" s="1082"/>
      <c r="C719" s="1082"/>
      <c r="D719" s="1082"/>
      <c r="E719" s="1082"/>
      <c r="F719" s="1082"/>
      <c r="G719" s="1082"/>
      <c r="H719" s="1082"/>
      <c r="I719" s="1082"/>
      <c r="J719" s="1082"/>
      <c r="K719" s="1082"/>
      <c r="L719" s="1082"/>
      <c r="M719" s="1082"/>
      <c r="N719" s="1082"/>
      <c r="O719" s="1082"/>
      <c r="P719" s="1082"/>
      <c r="Q719" s="1082"/>
      <c r="R719" s="1082"/>
      <c r="S719" s="1082"/>
      <c r="T719" s="1082"/>
      <c r="U719" s="1082"/>
      <c r="V719" s="1082"/>
      <c r="W719" s="1082"/>
      <c r="X719" s="1082"/>
      <c r="Y719" s="1082"/>
      <c r="Z719" s="1082"/>
    </row>
    <row r="720" spans="1:26" ht="11.25" customHeight="1">
      <c r="A720" s="1082"/>
      <c r="B720" s="1082"/>
      <c r="C720" s="1082"/>
      <c r="D720" s="1082"/>
      <c r="E720" s="1082"/>
      <c r="F720" s="1082"/>
      <c r="G720" s="1082"/>
      <c r="H720" s="1082"/>
      <c r="I720" s="1082"/>
      <c r="J720" s="1082"/>
      <c r="K720" s="1082"/>
      <c r="L720" s="1082"/>
      <c r="M720" s="1082"/>
      <c r="N720" s="1082"/>
      <c r="O720" s="1082"/>
      <c r="P720" s="1082"/>
      <c r="Q720" s="1082"/>
      <c r="R720" s="1082"/>
      <c r="S720" s="1082"/>
      <c r="T720" s="1082"/>
      <c r="U720" s="1082"/>
      <c r="V720" s="1082"/>
      <c r="W720" s="1082"/>
      <c r="X720" s="1082"/>
      <c r="Y720" s="1082"/>
      <c r="Z720" s="1082"/>
    </row>
    <row r="721" spans="1:26" ht="11.25" customHeight="1">
      <c r="A721" s="1082"/>
      <c r="B721" s="1082"/>
      <c r="C721" s="1082"/>
      <c r="D721" s="1082"/>
      <c r="E721" s="1082"/>
      <c r="F721" s="1082"/>
      <c r="G721" s="1082"/>
      <c r="H721" s="1082"/>
      <c r="I721" s="1082"/>
      <c r="J721" s="1082"/>
      <c r="K721" s="1082"/>
      <c r="L721" s="1082"/>
      <c r="M721" s="1082"/>
      <c r="N721" s="1082"/>
      <c r="O721" s="1082"/>
      <c r="P721" s="1082"/>
      <c r="Q721" s="1082"/>
      <c r="R721" s="1082"/>
      <c r="S721" s="1082"/>
      <c r="T721" s="1082"/>
      <c r="U721" s="1082"/>
      <c r="V721" s="1082"/>
      <c r="W721" s="1082"/>
      <c r="X721" s="1082"/>
      <c r="Y721" s="1082"/>
      <c r="Z721" s="1082"/>
    </row>
    <row r="722" spans="1:26" ht="11.25" customHeight="1">
      <c r="A722" s="1082"/>
      <c r="B722" s="1082"/>
      <c r="C722" s="1082"/>
      <c r="D722" s="1082"/>
      <c r="E722" s="1082"/>
      <c r="F722" s="1082"/>
      <c r="G722" s="1082"/>
      <c r="H722" s="1082"/>
      <c r="I722" s="1082"/>
      <c r="J722" s="1082"/>
      <c r="K722" s="1082"/>
      <c r="L722" s="1082"/>
      <c r="M722" s="1082"/>
      <c r="N722" s="1082"/>
      <c r="O722" s="1082"/>
      <c r="P722" s="1082"/>
      <c r="Q722" s="1082"/>
      <c r="R722" s="1082"/>
      <c r="S722" s="1082"/>
      <c r="T722" s="1082"/>
      <c r="U722" s="1082"/>
      <c r="V722" s="1082"/>
      <c r="W722" s="1082"/>
      <c r="X722" s="1082"/>
      <c r="Y722" s="1082"/>
      <c r="Z722" s="1082"/>
    </row>
    <row r="723" spans="1:26" ht="11.25" customHeight="1">
      <c r="A723" s="1082"/>
      <c r="B723" s="1082"/>
      <c r="C723" s="1082"/>
      <c r="D723" s="1082"/>
      <c r="E723" s="1082"/>
      <c r="F723" s="1082"/>
      <c r="G723" s="1082"/>
      <c r="H723" s="1082"/>
      <c r="I723" s="1082"/>
      <c r="J723" s="1082"/>
      <c r="K723" s="1082"/>
      <c r="L723" s="1082"/>
      <c r="M723" s="1082"/>
      <c r="N723" s="1082"/>
      <c r="O723" s="1082"/>
      <c r="P723" s="1082"/>
      <c r="Q723" s="1082"/>
      <c r="R723" s="1082"/>
      <c r="S723" s="1082"/>
      <c r="T723" s="1082"/>
      <c r="U723" s="1082"/>
      <c r="V723" s="1082"/>
      <c r="W723" s="1082"/>
      <c r="X723" s="1082"/>
      <c r="Y723" s="1082"/>
      <c r="Z723" s="1082"/>
    </row>
    <row r="724" spans="1:26" ht="11.25" customHeight="1">
      <c r="A724" s="1082"/>
      <c r="B724" s="1082"/>
      <c r="C724" s="1082"/>
      <c r="D724" s="1082"/>
      <c r="E724" s="1082"/>
      <c r="F724" s="1082"/>
      <c r="G724" s="1082"/>
      <c r="H724" s="1082"/>
      <c r="I724" s="1082"/>
      <c r="J724" s="1082"/>
      <c r="K724" s="1082"/>
      <c r="L724" s="1082"/>
      <c r="M724" s="1082"/>
      <c r="N724" s="1082"/>
      <c r="O724" s="1082"/>
      <c r="P724" s="1082"/>
      <c r="Q724" s="1082"/>
      <c r="R724" s="1082"/>
      <c r="S724" s="1082"/>
      <c r="T724" s="1082"/>
      <c r="U724" s="1082"/>
      <c r="V724" s="1082"/>
      <c r="W724" s="1082"/>
      <c r="X724" s="1082"/>
      <c r="Y724" s="1082"/>
      <c r="Z724" s="1082"/>
    </row>
    <row r="725" spans="1:26" ht="11.25" customHeight="1">
      <c r="A725" s="1082"/>
      <c r="B725" s="1082"/>
      <c r="C725" s="1082"/>
      <c r="D725" s="1082"/>
      <c r="E725" s="1082"/>
      <c r="F725" s="1082"/>
      <c r="G725" s="1082"/>
      <c r="H725" s="1082"/>
      <c r="I725" s="1082"/>
      <c r="J725" s="1082"/>
      <c r="K725" s="1082"/>
      <c r="L725" s="1082"/>
      <c r="M725" s="1082"/>
      <c r="N725" s="1082"/>
      <c r="O725" s="1082"/>
      <c r="P725" s="1082"/>
      <c r="Q725" s="1082"/>
      <c r="R725" s="1082"/>
      <c r="S725" s="1082"/>
      <c r="T725" s="1082"/>
      <c r="U725" s="1082"/>
      <c r="V725" s="1082"/>
      <c r="W725" s="1082"/>
      <c r="X725" s="1082"/>
      <c r="Y725" s="1082"/>
      <c r="Z725" s="1082"/>
    </row>
    <row r="726" spans="1:26" ht="11.25" customHeight="1">
      <c r="A726" s="1082"/>
      <c r="B726" s="1082"/>
      <c r="C726" s="1082"/>
      <c r="D726" s="1082"/>
      <c r="E726" s="1082"/>
      <c r="F726" s="1082"/>
      <c r="G726" s="1082"/>
      <c r="H726" s="1082"/>
      <c r="I726" s="1082"/>
      <c r="J726" s="1082"/>
      <c r="K726" s="1082"/>
      <c r="L726" s="1082"/>
      <c r="M726" s="1082"/>
      <c r="N726" s="1082"/>
      <c r="O726" s="1082"/>
      <c r="P726" s="1082"/>
      <c r="Q726" s="1082"/>
      <c r="R726" s="1082"/>
      <c r="S726" s="1082"/>
      <c r="T726" s="1082"/>
      <c r="U726" s="1082"/>
      <c r="V726" s="1082"/>
      <c r="W726" s="1082"/>
      <c r="X726" s="1082"/>
      <c r="Y726" s="1082"/>
      <c r="Z726" s="1082"/>
    </row>
    <row r="727" spans="1:26" ht="11.25" customHeight="1">
      <c r="A727" s="1082"/>
      <c r="B727" s="1082"/>
      <c r="C727" s="1082"/>
      <c r="D727" s="1082"/>
      <c r="E727" s="1082"/>
      <c r="F727" s="1082"/>
      <c r="G727" s="1082"/>
      <c r="H727" s="1082"/>
      <c r="I727" s="1082"/>
      <c r="J727" s="1082"/>
      <c r="K727" s="1082"/>
      <c r="L727" s="1082"/>
      <c r="M727" s="1082"/>
      <c r="N727" s="1082"/>
      <c r="O727" s="1082"/>
      <c r="P727" s="1082"/>
      <c r="Q727" s="1082"/>
      <c r="R727" s="1082"/>
      <c r="S727" s="1082"/>
      <c r="T727" s="1082"/>
      <c r="U727" s="1082"/>
      <c r="V727" s="1082"/>
      <c r="W727" s="1082"/>
      <c r="X727" s="1082"/>
      <c r="Y727" s="1082"/>
      <c r="Z727" s="1082"/>
    </row>
    <row r="728" spans="1:26" ht="11.25" customHeight="1">
      <c r="A728" s="1082"/>
      <c r="B728" s="1082"/>
      <c r="C728" s="1082"/>
      <c r="D728" s="1082"/>
      <c r="E728" s="1082"/>
      <c r="F728" s="1082"/>
      <c r="G728" s="1082"/>
      <c r="H728" s="1082"/>
      <c r="I728" s="1082"/>
      <c r="J728" s="1082"/>
      <c r="K728" s="1082"/>
      <c r="L728" s="1082"/>
      <c r="M728" s="1082"/>
      <c r="N728" s="1082"/>
      <c r="O728" s="1082"/>
      <c r="P728" s="1082"/>
      <c r="Q728" s="1082"/>
      <c r="R728" s="1082"/>
      <c r="S728" s="1082"/>
      <c r="T728" s="1082"/>
      <c r="U728" s="1082"/>
      <c r="V728" s="1082"/>
      <c r="W728" s="1082"/>
      <c r="X728" s="1082"/>
      <c r="Y728" s="1082"/>
      <c r="Z728" s="1082"/>
    </row>
    <row r="729" spans="1:26" ht="11.25" customHeight="1">
      <c r="A729" s="1082"/>
      <c r="B729" s="1082"/>
      <c r="C729" s="1082"/>
      <c r="D729" s="1082"/>
      <c r="E729" s="1082"/>
      <c r="F729" s="1082"/>
      <c r="G729" s="1082"/>
      <c r="H729" s="1082"/>
      <c r="I729" s="1082"/>
      <c r="J729" s="1082"/>
      <c r="K729" s="1082"/>
      <c r="L729" s="1082"/>
      <c r="M729" s="1082"/>
      <c r="N729" s="1082"/>
      <c r="O729" s="1082"/>
      <c r="P729" s="1082"/>
      <c r="Q729" s="1082"/>
      <c r="R729" s="1082"/>
      <c r="S729" s="1082"/>
      <c r="T729" s="1082"/>
      <c r="U729" s="1082"/>
      <c r="V729" s="1082"/>
      <c r="W729" s="1082"/>
      <c r="X729" s="1082"/>
      <c r="Y729" s="1082"/>
      <c r="Z729" s="1082"/>
    </row>
    <row r="730" spans="1:26" ht="11.25" customHeight="1">
      <c r="A730" s="1082"/>
      <c r="B730" s="1082"/>
      <c r="C730" s="1082"/>
      <c r="D730" s="1082"/>
      <c r="E730" s="1082"/>
      <c r="F730" s="1082"/>
      <c r="G730" s="1082"/>
      <c r="H730" s="1082"/>
      <c r="I730" s="1082"/>
      <c r="J730" s="1082"/>
      <c r="K730" s="1082"/>
      <c r="L730" s="1082"/>
      <c r="M730" s="1082"/>
      <c r="N730" s="1082"/>
      <c r="O730" s="1082"/>
      <c r="P730" s="1082"/>
      <c r="Q730" s="1082"/>
      <c r="R730" s="1082"/>
      <c r="S730" s="1082"/>
      <c r="T730" s="1082"/>
      <c r="U730" s="1082"/>
      <c r="V730" s="1082"/>
      <c r="W730" s="1082"/>
      <c r="X730" s="1082"/>
      <c r="Y730" s="1082"/>
      <c r="Z730" s="1082"/>
    </row>
    <row r="731" spans="1:26" ht="11.25" customHeight="1">
      <c r="A731" s="1082"/>
      <c r="B731" s="1082"/>
      <c r="C731" s="1082"/>
      <c r="D731" s="1082"/>
      <c r="E731" s="1082"/>
      <c r="F731" s="1082"/>
      <c r="G731" s="1082"/>
      <c r="H731" s="1082"/>
      <c r="I731" s="1082"/>
      <c r="J731" s="1082"/>
      <c r="K731" s="1082"/>
      <c r="L731" s="1082"/>
      <c r="M731" s="1082"/>
      <c r="N731" s="1082"/>
      <c r="O731" s="1082"/>
      <c r="P731" s="1082"/>
      <c r="Q731" s="1082"/>
      <c r="R731" s="1082"/>
      <c r="S731" s="1082"/>
      <c r="T731" s="1082"/>
      <c r="U731" s="1082"/>
      <c r="V731" s="1082"/>
      <c r="W731" s="1082"/>
      <c r="X731" s="1082"/>
      <c r="Y731" s="1082"/>
      <c r="Z731" s="1082"/>
    </row>
    <row r="732" spans="1:26" ht="11.25" customHeight="1">
      <c r="A732" s="1082"/>
      <c r="B732" s="1082"/>
      <c r="C732" s="1082"/>
      <c r="D732" s="1082"/>
      <c r="E732" s="1082"/>
      <c r="F732" s="1082"/>
      <c r="G732" s="1082"/>
      <c r="H732" s="1082"/>
      <c r="I732" s="1082"/>
      <c r="J732" s="1082"/>
      <c r="K732" s="1082"/>
      <c r="L732" s="1082"/>
      <c r="M732" s="1082"/>
      <c r="N732" s="1082"/>
      <c r="O732" s="1082"/>
      <c r="P732" s="1082"/>
      <c r="Q732" s="1082"/>
      <c r="R732" s="1082"/>
      <c r="S732" s="1082"/>
      <c r="T732" s="1082"/>
      <c r="U732" s="1082"/>
      <c r="V732" s="1082"/>
      <c r="W732" s="1082"/>
      <c r="X732" s="1082"/>
      <c r="Y732" s="1082"/>
      <c r="Z732" s="1082"/>
    </row>
    <row r="733" spans="1:26" ht="11.25" customHeight="1">
      <c r="A733" s="1082"/>
      <c r="B733" s="1082"/>
      <c r="C733" s="1082"/>
      <c r="D733" s="1082"/>
      <c r="E733" s="1082"/>
      <c r="F733" s="1082"/>
      <c r="G733" s="1082"/>
      <c r="H733" s="1082"/>
      <c r="I733" s="1082"/>
      <c r="J733" s="1082"/>
      <c r="K733" s="1082"/>
      <c r="L733" s="1082"/>
      <c r="M733" s="1082"/>
      <c r="N733" s="1082"/>
      <c r="O733" s="1082"/>
      <c r="P733" s="1082"/>
      <c r="Q733" s="1082"/>
      <c r="R733" s="1082"/>
      <c r="S733" s="1082"/>
      <c r="T733" s="1082"/>
      <c r="U733" s="1082"/>
      <c r="V733" s="1082"/>
      <c r="W733" s="1082"/>
      <c r="X733" s="1082"/>
      <c r="Y733" s="1082"/>
      <c r="Z733" s="1082"/>
    </row>
    <row r="734" spans="1:26" ht="11.25" customHeight="1">
      <c r="A734" s="1082"/>
      <c r="B734" s="1082"/>
      <c r="C734" s="1082"/>
      <c r="D734" s="1082"/>
      <c r="E734" s="1082"/>
      <c r="F734" s="1082"/>
      <c r="G734" s="1082"/>
      <c r="H734" s="1082"/>
      <c r="I734" s="1082"/>
      <c r="J734" s="1082"/>
      <c r="K734" s="1082"/>
      <c r="L734" s="1082"/>
      <c r="M734" s="1082"/>
      <c r="N734" s="1082"/>
      <c r="O734" s="1082"/>
      <c r="P734" s="1082"/>
      <c r="Q734" s="1082"/>
      <c r="R734" s="1082"/>
      <c r="S734" s="1082"/>
      <c r="T734" s="1082"/>
      <c r="U734" s="1082"/>
      <c r="V734" s="1082"/>
      <c r="W734" s="1082"/>
      <c r="X734" s="1082"/>
      <c r="Y734" s="1082"/>
      <c r="Z734" s="1082"/>
    </row>
    <row r="735" spans="1:26" ht="11.25" customHeight="1">
      <c r="A735" s="1082"/>
      <c r="B735" s="1082"/>
      <c r="C735" s="1082"/>
      <c r="D735" s="1082"/>
      <c r="E735" s="1082"/>
      <c r="F735" s="1082"/>
      <c r="G735" s="1082"/>
      <c r="H735" s="1082"/>
      <c r="I735" s="1082"/>
      <c r="J735" s="1082"/>
      <c r="K735" s="1082"/>
      <c r="L735" s="1082"/>
      <c r="M735" s="1082"/>
      <c r="N735" s="1082"/>
      <c r="O735" s="1082"/>
      <c r="P735" s="1082"/>
      <c r="Q735" s="1082"/>
      <c r="R735" s="1082"/>
      <c r="S735" s="1082"/>
      <c r="T735" s="1082"/>
      <c r="U735" s="1082"/>
      <c r="V735" s="1082"/>
      <c r="W735" s="1082"/>
      <c r="X735" s="1082"/>
      <c r="Y735" s="1082"/>
      <c r="Z735" s="1082"/>
    </row>
    <row r="736" spans="1:26" ht="11.25" customHeight="1">
      <c r="A736" s="1082"/>
      <c r="B736" s="1082"/>
      <c r="C736" s="1082"/>
      <c r="D736" s="1082"/>
      <c r="E736" s="1082"/>
      <c r="F736" s="1082"/>
      <c r="G736" s="1082"/>
      <c r="H736" s="1082"/>
      <c r="I736" s="1082"/>
      <c r="J736" s="1082"/>
      <c r="K736" s="1082"/>
      <c r="L736" s="1082"/>
      <c r="M736" s="1082"/>
      <c r="N736" s="1082"/>
      <c r="O736" s="1082"/>
      <c r="P736" s="1082"/>
      <c r="Q736" s="1082"/>
      <c r="R736" s="1082"/>
      <c r="S736" s="1082"/>
      <c r="T736" s="1082"/>
      <c r="U736" s="1082"/>
      <c r="V736" s="1082"/>
      <c r="W736" s="1082"/>
      <c r="X736" s="1082"/>
      <c r="Y736" s="1082"/>
      <c r="Z736" s="1082"/>
    </row>
    <row r="737" spans="1:26" ht="11.25" customHeight="1">
      <c r="A737" s="1082"/>
      <c r="B737" s="1082"/>
      <c r="C737" s="1082"/>
      <c r="D737" s="1082"/>
      <c r="E737" s="1082"/>
      <c r="F737" s="1082"/>
      <c r="G737" s="1082"/>
      <c r="H737" s="1082"/>
      <c r="I737" s="1082"/>
      <c r="J737" s="1082"/>
      <c r="K737" s="1082"/>
      <c r="L737" s="1082"/>
      <c r="M737" s="1082"/>
      <c r="N737" s="1082"/>
      <c r="O737" s="1082"/>
      <c r="P737" s="1082"/>
      <c r="Q737" s="1082"/>
      <c r="R737" s="1082"/>
      <c r="S737" s="1082"/>
      <c r="T737" s="1082"/>
      <c r="U737" s="1082"/>
      <c r="V737" s="1082"/>
      <c r="W737" s="1082"/>
      <c r="X737" s="1082"/>
      <c r="Y737" s="1082"/>
      <c r="Z737" s="1082"/>
    </row>
    <row r="738" spans="1:26" ht="11.25" customHeight="1">
      <c r="A738" s="1082"/>
      <c r="B738" s="1082"/>
      <c r="C738" s="1082"/>
      <c r="D738" s="1082"/>
      <c r="E738" s="1082"/>
      <c r="F738" s="1082"/>
      <c r="G738" s="1082"/>
      <c r="H738" s="1082"/>
      <c r="I738" s="1082"/>
      <c r="J738" s="1082"/>
      <c r="K738" s="1082"/>
      <c r="L738" s="1082"/>
      <c r="M738" s="1082"/>
      <c r="N738" s="1082"/>
      <c r="O738" s="1082"/>
      <c r="P738" s="1082"/>
      <c r="Q738" s="1082"/>
      <c r="R738" s="1082"/>
      <c r="S738" s="1082"/>
      <c r="T738" s="1082"/>
      <c r="U738" s="1082"/>
      <c r="V738" s="1082"/>
      <c r="W738" s="1082"/>
      <c r="X738" s="1082"/>
      <c r="Y738" s="1082"/>
      <c r="Z738" s="1082"/>
    </row>
    <row r="739" spans="1:26" ht="11.25" customHeight="1">
      <c r="A739" s="1082"/>
      <c r="B739" s="1082"/>
      <c r="C739" s="1082"/>
      <c r="D739" s="1082"/>
      <c r="E739" s="1082"/>
      <c r="F739" s="1082"/>
      <c r="G739" s="1082"/>
      <c r="H739" s="1082"/>
      <c r="I739" s="1082"/>
      <c r="J739" s="1082"/>
      <c r="K739" s="1082"/>
      <c r="L739" s="1082"/>
      <c r="M739" s="1082"/>
      <c r="N739" s="1082"/>
      <c r="O739" s="1082"/>
      <c r="P739" s="1082"/>
      <c r="Q739" s="1082"/>
      <c r="R739" s="1082"/>
      <c r="S739" s="1082"/>
      <c r="T739" s="1082"/>
      <c r="U739" s="1082"/>
      <c r="V739" s="1082"/>
      <c r="W739" s="1082"/>
      <c r="X739" s="1082"/>
      <c r="Y739" s="1082"/>
      <c r="Z739" s="1082"/>
    </row>
    <row r="740" spans="1:26" ht="11.25" customHeight="1">
      <c r="A740" s="1082"/>
      <c r="B740" s="1082"/>
      <c r="C740" s="1082"/>
      <c r="D740" s="1082"/>
      <c r="E740" s="1082"/>
      <c r="F740" s="1082"/>
      <c r="G740" s="1082"/>
      <c r="H740" s="1082"/>
      <c r="I740" s="1082"/>
      <c r="J740" s="1082"/>
      <c r="K740" s="1082"/>
      <c r="L740" s="1082"/>
      <c r="M740" s="1082"/>
      <c r="N740" s="1082"/>
      <c r="O740" s="1082"/>
      <c r="P740" s="1082"/>
      <c r="Q740" s="1082"/>
      <c r="R740" s="1082"/>
      <c r="S740" s="1082"/>
      <c r="T740" s="1082"/>
      <c r="U740" s="1082"/>
      <c r="V740" s="1082"/>
      <c r="W740" s="1082"/>
      <c r="X740" s="1082"/>
      <c r="Y740" s="1082"/>
      <c r="Z740" s="1082"/>
    </row>
    <row r="741" spans="1:26" ht="11.25" customHeight="1">
      <c r="A741" s="1082"/>
      <c r="B741" s="1082"/>
      <c r="C741" s="1082"/>
      <c r="D741" s="1082"/>
      <c r="E741" s="1082"/>
      <c r="F741" s="1082"/>
      <c r="G741" s="1082"/>
      <c r="H741" s="1082"/>
      <c r="I741" s="1082"/>
      <c r="J741" s="1082"/>
      <c r="K741" s="1082"/>
      <c r="L741" s="1082"/>
      <c r="M741" s="1082"/>
      <c r="N741" s="1082"/>
      <c r="O741" s="1082"/>
      <c r="P741" s="1082"/>
      <c r="Q741" s="1082"/>
      <c r="R741" s="1082"/>
      <c r="S741" s="1082"/>
      <c r="T741" s="1082"/>
      <c r="U741" s="1082"/>
      <c r="V741" s="1082"/>
      <c r="W741" s="1082"/>
      <c r="X741" s="1082"/>
      <c r="Y741" s="1082"/>
      <c r="Z741" s="1082"/>
    </row>
    <row r="742" spans="1:26" ht="11.25" customHeight="1">
      <c r="A742" s="1082"/>
      <c r="B742" s="1082"/>
      <c r="C742" s="1082"/>
      <c r="D742" s="1082"/>
      <c r="E742" s="1082"/>
      <c r="F742" s="1082"/>
      <c r="G742" s="1082"/>
      <c r="H742" s="1082"/>
      <c r="I742" s="1082"/>
      <c r="J742" s="1082"/>
      <c r="K742" s="1082"/>
      <c r="L742" s="1082"/>
      <c r="M742" s="1082"/>
      <c r="N742" s="1082"/>
      <c r="O742" s="1082"/>
      <c r="P742" s="1082"/>
      <c r="Q742" s="1082"/>
      <c r="R742" s="1082"/>
      <c r="S742" s="1082"/>
      <c r="T742" s="1082"/>
      <c r="U742" s="1082"/>
      <c r="V742" s="1082"/>
      <c r="W742" s="1082"/>
      <c r="X742" s="1082"/>
      <c r="Y742" s="1082"/>
      <c r="Z742" s="1082"/>
    </row>
    <row r="743" spans="1:26" ht="11.25" customHeight="1">
      <c r="A743" s="1082"/>
      <c r="B743" s="1082"/>
      <c r="C743" s="1082"/>
      <c r="D743" s="1082"/>
      <c r="E743" s="1082"/>
      <c r="F743" s="1082"/>
      <c r="G743" s="1082"/>
      <c r="H743" s="1082"/>
      <c r="I743" s="1082"/>
      <c r="J743" s="1082"/>
      <c r="K743" s="1082"/>
      <c r="L743" s="1082"/>
      <c r="M743" s="1082"/>
      <c r="N743" s="1082"/>
      <c r="O743" s="1082"/>
      <c r="P743" s="1082"/>
      <c r="Q743" s="1082"/>
      <c r="R743" s="1082"/>
      <c r="S743" s="1082"/>
      <c r="T743" s="1082"/>
      <c r="U743" s="1082"/>
      <c r="V743" s="1082"/>
      <c r="W743" s="1082"/>
      <c r="X743" s="1082"/>
      <c r="Y743" s="1082"/>
      <c r="Z743" s="1082"/>
    </row>
    <row r="744" spans="1:26" ht="11.25" customHeight="1">
      <c r="A744" s="1082"/>
      <c r="B744" s="1082"/>
      <c r="C744" s="1082"/>
      <c r="D744" s="1082"/>
      <c r="E744" s="1082"/>
      <c r="F744" s="1082"/>
      <c r="G744" s="1082"/>
      <c r="H744" s="1082"/>
      <c r="I744" s="1082"/>
      <c r="J744" s="1082"/>
      <c r="K744" s="1082"/>
      <c r="L744" s="1082"/>
      <c r="M744" s="1082"/>
      <c r="N744" s="1082"/>
      <c r="O744" s="1082"/>
      <c r="P744" s="1082"/>
      <c r="Q744" s="1082"/>
      <c r="R744" s="1082"/>
      <c r="S744" s="1082"/>
      <c r="T744" s="1082"/>
      <c r="U744" s="1082"/>
      <c r="V744" s="1082"/>
      <c r="W744" s="1082"/>
      <c r="X744" s="1082"/>
      <c r="Y744" s="1082"/>
      <c r="Z744" s="1082"/>
    </row>
    <row r="745" spans="1:26" ht="11.25" customHeight="1">
      <c r="A745" s="1082"/>
      <c r="B745" s="1082"/>
      <c r="C745" s="1082"/>
      <c r="D745" s="1082"/>
      <c r="E745" s="1082"/>
      <c r="F745" s="1082"/>
      <c r="G745" s="1082"/>
      <c r="H745" s="1082"/>
      <c r="I745" s="1082"/>
      <c r="J745" s="1082"/>
      <c r="K745" s="1082"/>
      <c r="L745" s="1082"/>
      <c r="M745" s="1082"/>
      <c r="N745" s="1082"/>
      <c r="O745" s="1082"/>
      <c r="P745" s="1082"/>
      <c r="Q745" s="1082"/>
      <c r="R745" s="1082"/>
      <c r="S745" s="1082"/>
      <c r="T745" s="1082"/>
      <c r="U745" s="1082"/>
      <c r="V745" s="1082"/>
      <c r="W745" s="1082"/>
      <c r="X745" s="1082"/>
      <c r="Y745" s="1082"/>
      <c r="Z745" s="1082"/>
    </row>
    <row r="746" spans="1:26" ht="11.25" customHeight="1">
      <c r="A746" s="1082"/>
      <c r="B746" s="1082"/>
      <c r="C746" s="1082"/>
      <c r="D746" s="1082"/>
      <c r="E746" s="1082"/>
      <c r="F746" s="1082"/>
      <c r="G746" s="1082"/>
      <c r="H746" s="1082"/>
      <c r="I746" s="1082"/>
      <c r="J746" s="1082"/>
      <c r="K746" s="1082"/>
      <c r="L746" s="1082"/>
      <c r="M746" s="1082"/>
      <c r="N746" s="1082"/>
      <c r="O746" s="1082"/>
      <c r="P746" s="1082"/>
      <c r="Q746" s="1082"/>
      <c r="R746" s="1082"/>
      <c r="S746" s="1082"/>
      <c r="T746" s="1082"/>
      <c r="U746" s="1082"/>
      <c r="V746" s="1082"/>
      <c r="W746" s="1082"/>
      <c r="X746" s="1082"/>
      <c r="Y746" s="1082"/>
      <c r="Z746" s="1082"/>
    </row>
    <row r="747" spans="1:26" ht="11.25" customHeight="1">
      <c r="A747" s="1082"/>
      <c r="B747" s="1082"/>
      <c r="C747" s="1082"/>
      <c r="D747" s="1082"/>
      <c r="E747" s="1082"/>
      <c r="F747" s="1082"/>
      <c r="G747" s="1082"/>
      <c r="H747" s="1082"/>
      <c r="I747" s="1082"/>
      <c r="J747" s="1082"/>
      <c r="K747" s="1082"/>
      <c r="L747" s="1082"/>
      <c r="M747" s="1082"/>
      <c r="N747" s="1082"/>
      <c r="O747" s="1082"/>
      <c r="P747" s="1082"/>
      <c r="Q747" s="1082"/>
      <c r="R747" s="1082"/>
      <c r="S747" s="1082"/>
      <c r="T747" s="1082"/>
      <c r="U747" s="1082"/>
      <c r="V747" s="1082"/>
      <c r="W747" s="1082"/>
      <c r="X747" s="1082"/>
      <c r="Y747" s="1082"/>
      <c r="Z747" s="1082"/>
    </row>
    <row r="748" spans="1:26" ht="11.25" customHeight="1">
      <c r="A748" s="1082"/>
      <c r="B748" s="1082"/>
      <c r="C748" s="1082"/>
      <c r="D748" s="1082"/>
      <c r="E748" s="1082"/>
      <c r="F748" s="1082"/>
      <c r="G748" s="1082"/>
      <c r="H748" s="1082"/>
      <c r="I748" s="1082"/>
      <c r="J748" s="1082"/>
      <c r="K748" s="1082"/>
      <c r="L748" s="1082"/>
      <c r="M748" s="1082"/>
      <c r="N748" s="1082"/>
      <c r="O748" s="1082"/>
      <c r="P748" s="1082"/>
      <c r="Q748" s="1082"/>
      <c r="R748" s="1082"/>
      <c r="S748" s="1082"/>
      <c r="T748" s="1082"/>
      <c r="U748" s="1082"/>
      <c r="V748" s="1082"/>
      <c r="W748" s="1082"/>
      <c r="X748" s="1082"/>
      <c r="Y748" s="1082"/>
      <c r="Z748" s="1082"/>
    </row>
    <row r="749" spans="1:26" ht="11.25" customHeight="1">
      <c r="A749" s="1082"/>
      <c r="B749" s="1082"/>
      <c r="C749" s="1082"/>
      <c r="D749" s="1082"/>
      <c r="E749" s="1082"/>
      <c r="F749" s="1082"/>
      <c r="G749" s="1082"/>
      <c r="H749" s="1082"/>
      <c r="I749" s="1082"/>
      <c r="J749" s="1082"/>
      <c r="K749" s="1082"/>
      <c r="L749" s="1082"/>
      <c r="M749" s="1082"/>
      <c r="N749" s="1082"/>
      <c r="O749" s="1082"/>
      <c r="P749" s="1082"/>
      <c r="Q749" s="1082"/>
      <c r="R749" s="1082"/>
      <c r="S749" s="1082"/>
      <c r="T749" s="1082"/>
      <c r="U749" s="1082"/>
      <c r="V749" s="1082"/>
      <c r="W749" s="1082"/>
      <c r="X749" s="1082"/>
      <c r="Y749" s="1082"/>
      <c r="Z749" s="1082"/>
    </row>
    <row r="750" spans="1:26" ht="11.25" customHeight="1">
      <c r="A750" s="1082"/>
      <c r="B750" s="1082"/>
      <c r="C750" s="1082"/>
      <c r="D750" s="1082"/>
      <c r="E750" s="1082"/>
      <c r="F750" s="1082"/>
      <c r="G750" s="1082"/>
      <c r="H750" s="1082"/>
      <c r="I750" s="1082"/>
      <c r="J750" s="1082"/>
      <c r="K750" s="1082"/>
      <c r="L750" s="1082"/>
      <c r="M750" s="1082"/>
      <c r="N750" s="1082"/>
      <c r="O750" s="1082"/>
      <c r="P750" s="1082"/>
      <c r="Q750" s="1082"/>
      <c r="R750" s="1082"/>
      <c r="S750" s="1082"/>
      <c r="T750" s="1082"/>
      <c r="U750" s="1082"/>
      <c r="V750" s="1082"/>
      <c r="W750" s="1082"/>
      <c r="X750" s="1082"/>
      <c r="Y750" s="1082"/>
      <c r="Z750" s="1082"/>
    </row>
    <row r="751" spans="1:26" ht="11.25" customHeight="1">
      <c r="A751" s="1082"/>
      <c r="B751" s="1082"/>
      <c r="C751" s="1082"/>
      <c r="D751" s="1082"/>
      <c r="E751" s="1082"/>
      <c r="F751" s="1082"/>
      <c r="G751" s="1082"/>
      <c r="H751" s="1082"/>
      <c r="I751" s="1082"/>
      <c r="J751" s="1082"/>
      <c r="K751" s="1082"/>
      <c r="L751" s="1082"/>
      <c r="M751" s="1082"/>
      <c r="N751" s="1082"/>
      <c r="O751" s="1082"/>
      <c r="P751" s="1082"/>
      <c r="Q751" s="1082"/>
      <c r="R751" s="1082"/>
      <c r="S751" s="1082"/>
      <c r="T751" s="1082"/>
      <c r="U751" s="1082"/>
      <c r="V751" s="1082"/>
      <c r="W751" s="1082"/>
      <c r="X751" s="1082"/>
      <c r="Y751" s="1082"/>
      <c r="Z751" s="1082"/>
    </row>
    <row r="752" spans="1:26" ht="11.25" customHeight="1">
      <c r="A752" s="1082"/>
      <c r="B752" s="1082"/>
      <c r="C752" s="1082"/>
      <c r="D752" s="1082"/>
      <c r="E752" s="1082"/>
      <c r="F752" s="1082"/>
      <c r="G752" s="1082"/>
      <c r="H752" s="1082"/>
      <c r="I752" s="1082"/>
      <c r="J752" s="1082"/>
      <c r="K752" s="1082"/>
      <c r="L752" s="1082"/>
      <c r="M752" s="1082"/>
      <c r="N752" s="1082"/>
      <c r="O752" s="1082"/>
      <c r="P752" s="1082"/>
      <c r="Q752" s="1082"/>
      <c r="R752" s="1082"/>
      <c r="S752" s="1082"/>
      <c r="T752" s="1082"/>
      <c r="U752" s="1082"/>
      <c r="V752" s="1082"/>
      <c r="W752" s="1082"/>
      <c r="X752" s="1082"/>
      <c r="Y752" s="1082"/>
      <c r="Z752" s="1082"/>
    </row>
    <row r="753" spans="1:26" ht="11.25" customHeight="1">
      <c r="A753" s="1082"/>
      <c r="B753" s="1082"/>
      <c r="C753" s="1082"/>
      <c r="D753" s="1082"/>
      <c r="E753" s="1082"/>
      <c r="F753" s="1082"/>
      <c r="G753" s="1082"/>
      <c r="H753" s="1082"/>
      <c r="I753" s="1082"/>
      <c r="J753" s="1082"/>
      <c r="K753" s="1082"/>
      <c r="L753" s="1082"/>
      <c r="M753" s="1082"/>
      <c r="N753" s="1082"/>
      <c r="O753" s="1082"/>
      <c r="P753" s="1082"/>
      <c r="Q753" s="1082"/>
      <c r="R753" s="1082"/>
      <c r="S753" s="1082"/>
      <c r="T753" s="1082"/>
      <c r="U753" s="1082"/>
      <c r="V753" s="1082"/>
      <c r="W753" s="1082"/>
      <c r="X753" s="1082"/>
      <c r="Y753" s="1082"/>
      <c r="Z753" s="1082"/>
    </row>
    <row r="754" spans="1:26" ht="11.25" customHeight="1">
      <c r="A754" s="1082"/>
      <c r="B754" s="1082"/>
      <c r="C754" s="1082"/>
      <c r="D754" s="1082"/>
      <c r="E754" s="1082"/>
      <c r="F754" s="1082"/>
      <c r="G754" s="1082"/>
      <c r="H754" s="1082"/>
      <c r="I754" s="1082"/>
      <c r="J754" s="1082"/>
      <c r="K754" s="1082"/>
      <c r="L754" s="1082"/>
      <c r="M754" s="1082"/>
      <c r="N754" s="1082"/>
      <c r="O754" s="1082"/>
      <c r="P754" s="1082"/>
      <c r="Q754" s="1082"/>
      <c r="R754" s="1082"/>
      <c r="S754" s="1082"/>
      <c r="T754" s="1082"/>
      <c r="U754" s="1082"/>
      <c r="V754" s="1082"/>
      <c r="W754" s="1082"/>
      <c r="X754" s="1082"/>
      <c r="Y754" s="1082"/>
      <c r="Z754" s="1082"/>
    </row>
    <row r="755" spans="1:26" ht="11.25" customHeight="1">
      <c r="A755" s="1082"/>
      <c r="B755" s="1082"/>
      <c r="C755" s="1082"/>
      <c r="D755" s="1082"/>
      <c r="E755" s="1082"/>
      <c r="F755" s="1082"/>
      <c r="G755" s="1082"/>
      <c r="H755" s="1082"/>
      <c r="I755" s="1082"/>
      <c r="J755" s="1082"/>
      <c r="K755" s="1082"/>
      <c r="L755" s="1082"/>
      <c r="M755" s="1082"/>
      <c r="N755" s="1082"/>
      <c r="O755" s="1082"/>
      <c r="P755" s="1082"/>
      <c r="Q755" s="1082"/>
      <c r="R755" s="1082"/>
      <c r="S755" s="1082"/>
      <c r="T755" s="1082"/>
      <c r="U755" s="1082"/>
      <c r="V755" s="1082"/>
      <c r="W755" s="1082"/>
      <c r="X755" s="1082"/>
      <c r="Y755" s="1082"/>
      <c r="Z755" s="1082"/>
    </row>
    <row r="756" spans="1:26" ht="11.25" customHeight="1">
      <c r="A756" s="1082"/>
      <c r="B756" s="1082"/>
      <c r="C756" s="1082"/>
      <c r="D756" s="1082"/>
      <c r="E756" s="1082"/>
      <c r="F756" s="1082"/>
      <c r="G756" s="1082"/>
      <c r="H756" s="1082"/>
      <c r="I756" s="1082"/>
      <c r="J756" s="1082"/>
      <c r="K756" s="1082"/>
      <c r="L756" s="1082"/>
      <c r="M756" s="1082"/>
      <c r="N756" s="1082"/>
      <c r="O756" s="1082"/>
      <c r="P756" s="1082"/>
      <c r="Q756" s="1082"/>
      <c r="R756" s="1082"/>
      <c r="S756" s="1082"/>
      <c r="T756" s="1082"/>
      <c r="U756" s="1082"/>
      <c r="V756" s="1082"/>
      <c r="W756" s="1082"/>
      <c r="X756" s="1082"/>
      <c r="Y756" s="1082"/>
      <c r="Z756" s="1082"/>
    </row>
    <row r="757" spans="1:26" ht="11.25" customHeight="1">
      <c r="A757" s="1082"/>
      <c r="B757" s="1082"/>
      <c r="C757" s="1082"/>
      <c r="D757" s="1082"/>
      <c r="E757" s="1082"/>
      <c r="F757" s="1082"/>
      <c r="G757" s="1082"/>
      <c r="H757" s="1082"/>
      <c r="I757" s="1082"/>
      <c r="J757" s="1082"/>
      <c r="K757" s="1082"/>
      <c r="L757" s="1082"/>
      <c r="M757" s="1082"/>
      <c r="N757" s="1082"/>
      <c r="O757" s="1082"/>
      <c r="P757" s="1082"/>
      <c r="Q757" s="1082"/>
      <c r="R757" s="1082"/>
      <c r="S757" s="1082"/>
      <c r="T757" s="1082"/>
      <c r="U757" s="1082"/>
      <c r="V757" s="1082"/>
      <c r="W757" s="1082"/>
      <c r="X757" s="1082"/>
      <c r="Y757" s="1082"/>
      <c r="Z757" s="1082"/>
    </row>
    <row r="758" spans="1:26" ht="11.25" customHeight="1">
      <c r="A758" s="1082"/>
      <c r="B758" s="1082"/>
      <c r="C758" s="1082"/>
      <c r="D758" s="1082"/>
      <c r="E758" s="1082"/>
      <c r="F758" s="1082"/>
      <c r="G758" s="1082"/>
      <c r="H758" s="1082"/>
      <c r="I758" s="1082"/>
      <c r="J758" s="1082"/>
      <c r="K758" s="1082"/>
      <c r="L758" s="1082"/>
      <c r="M758" s="1082"/>
      <c r="N758" s="1082"/>
      <c r="O758" s="1082"/>
      <c r="P758" s="1082"/>
      <c r="Q758" s="1082"/>
      <c r="R758" s="1082"/>
      <c r="S758" s="1082"/>
      <c r="T758" s="1082"/>
      <c r="U758" s="1082"/>
      <c r="V758" s="1082"/>
      <c r="W758" s="1082"/>
      <c r="X758" s="1082"/>
      <c r="Y758" s="1082"/>
      <c r="Z758" s="1082"/>
    </row>
    <row r="759" spans="1:26" ht="11.25" customHeight="1">
      <c r="A759" s="1082"/>
      <c r="B759" s="1082"/>
      <c r="C759" s="1082"/>
      <c r="D759" s="1082"/>
      <c r="E759" s="1082"/>
      <c r="F759" s="1082"/>
      <c r="G759" s="1082"/>
      <c r="H759" s="1082"/>
      <c r="I759" s="1082"/>
      <c r="J759" s="1082"/>
      <c r="K759" s="1082"/>
      <c r="L759" s="1082"/>
      <c r="M759" s="1082"/>
      <c r="N759" s="1082"/>
      <c r="O759" s="1082"/>
      <c r="P759" s="1082"/>
      <c r="Q759" s="1082"/>
      <c r="R759" s="1082"/>
      <c r="S759" s="1082"/>
      <c r="T759" s="1082"/>
      <c r="U759" s="1082"/>
      <c r="V759" s="1082"/>
      <c r="W759" s="1082"/>
      <c r="X759" s="1082"/>
      <c r="Y759" s="1082"/>
      <c r="Z759" s="1082"/>
    </row>
    <row r="760" spans="1:26" ht="11.25" customHeight="1">
      <c r="A760" s="1082"/>
      <c r="B760" s="1082"/>
      <c r="C760" s="1082"/>
      <c r="D760" s="1082"/>
      <c r="E760" s="1082"/>
      <c r="F760" s="1082"/>
      <c r="G760" s="1082"/>
      <c r="H760" s="1082"/>
      <c r="I760" s="1082"/>
      <c r="J760" s="1082"/>
      <c r="K760" s="1082"/>
      <c r="L760" s="1082"/>
      <c r="M760" s="1082"/>
      <c r="N760" s="1082"/>
      <c r="O760" s="1082"/>
      <c r="P760" s="1082"/>
      <c r="Q760" s="1082"/>
      <c r="R760" s="1082"/>
      <c r="S760" s="1082"/>
      <c r="T760" s="1082"/>
      <c r="U760" s="1082"/>
      <c r="V760" s="1082"/>
      <c r="W760" s="1082"/>
      <c r="X760" s="1082"/>
      <c r="Y760" s="1082"/>
      <c r="Z760" s="1082"/>
    </row>
    <row r="761" spans="1:26" ht="11.25" customHeight="1">
      <c r="A761" s="1082"/>
      <c r="B761" s="1082"/>
      <c r="C761" s="1082"/>
      <c r="D761" s="1082"/>
      <c r="E761" s="1082"/>
      <c r="F761" s="1082"/>
      <c r="G761" s="1082"/>
      <c r="H761" s="1082"/>
      <c r="I761" s="1082"/>
      <c r="J761" s="1082"/>
      <c r="K761" s="1082"/>
      <c r="L761" s="1082"/>
      <c r="M761" s="1082"/>
      <c r="N761" s="1082"/>
      <c r="O761" s="1082"/>
      <c r="P761" s="1082"/>
      <c r="Q761" s="1082"/>
      <c r="R761" s="1082"/>
      <c r="S761" s="1082"/>
      <c r="T761" s="1082"/>
      <c r="U761" s="1082"/>
      <c r="V761" s="1082"/>
      <c r="W761" s="1082"/>
      <c r="X761" s="1082"/>
      <c r="Y761" s="1082"/>
      <c r="Z761" s="1082"/>
    </row>
    <row r="762" spans="1:26" ht="11.25" customHeight="1">
      <c r="A762" s="1082"/>
      <c r="B762" s="1082"/>
      <c r="C762" s="1082"/>
      <c r="D762" s="1082"/>
      <c r="E762" s="1082"/>
      <c r="F762" s="1082"/>
      <c r="G762" s="1082"/>
      <c r="H762" s="1082"/>
      <c r="I762" s="1082"/>
      <c r="J762" s="1082"/>
      <c r="K762" s="1082"/>
      <c r="L762" s="1082"/>
      <c r="M762" s="1082"/>
      <c r="N762" s="1082"/>
      <c r="O762" s="1082"/>
      <c r="P762" s="1082"/>
      <c r="Q762" s="1082"/>
      <c r="R762" s="1082"/>
      <c r="S762" s="1082"/>
      <c r="T762" s="1082"/>
      <c r="U762" s="1082"/>
      <c r="V762" s="1082"/>
      <c r="W762" s="1082"/>
      <c r="X762" s="1082"/>
      <c r="Y762" s="1082"/>
      <c r="Z762" s="1082"/>
    </row>
    <row r="763" spans="1:26" ht="11.25" customHeight="1">
      <c r="A763" s="1082"/>
      <c r="B763" s="1082"/>
      <c r="C763" s="1082"/>
      <c r="D763" s="1082"/>
      <c r="E763" s="1082"/>
      <c r="F763" s="1082"/>
      <c r="G763" s="1082"/>
      <c r="H763" s="1082"/>
      <c r="I763" s="1082"/>
      <c r="J763" s="1082"/>
      <c r="K763" s="1082"/>
      <c r="L763" s="1082"/>
      <c r="M763" s="1082"/>
      <c r="N763" s="1082"/>
      <c r="O763" s="1082"/>
      <c r="P763" s="1082"/>
      <c r="Q763" s="1082"/>
      <c r="R763" s="1082"/>
      <c r="S763" s="1082"/>
      <c r="T763" s="1082"/>
      <c r="U763" s="1082"/>
      <c r="V763" s="1082"/>
      <c r="W763" s="1082"/>
      <c r="X763" s="1082"/>
      <c r="Y763" s="1082"/>
      <c r="Z763" s="1082"/>
    </row>
    <row r="764" spans="1:26" ht="11.25" customHeight="1">
      <c r="A764" s="1082"/>
      <c r="B764" s="1082"/>
      <c r="C764" s="1082"/>
      <c r="D764" s="1082"/>
      <c r="E764" s="1082"/>
      <c r="F764" s="1082"/>
      <c r="G764" s="1082"/>
      <c r="H764" s="1082"/>
      <c r="I764" s="1082"/>
      <c r="J764" s="1082"/>
      <c r="K764" s="1082"/>
      <c r="L764" s="1082"/>
      <c r="M764" s="1082"/>
      <c r="N764" s="1082"/>
      <c r="O764" s="1082"/>
      <c r="P764" s="1082"/>
      <c r="Q764" s="1082"/>
      <c r="R764" s="1082"/>
      <c r="S764" s="1082"/>
      <c r="T764" s="1082"/>
      <c r="U764" s="1082"/>
      <c r="V764" s="1082"/>
      <c r="W764" s="1082"/>
      <c r="X764" s="1082"/>
      <c r="Y764" s="1082"/>
      <c r="Z764" s="1082"/>
    </row>
    <row r="765" spans="1:26" ht="11.25" customHeight="1">
      <c r="A765" s="1082"/>
      <c r="B765" s="1082"/>
      <c r="C765" s="1082"/>
      <c r="D765" s="1082"/>
      <c r="E765" s="1082"/>
      <c r="F765" s="1082"/>
      <c r="G765" s="1082"/>
      <c r="H765" s="1082"/>
      <c r="I765" s="1082"/>
      <c r="J765" s="1082"/>
      <c r="K765" s="1082"/>
      <c r="L765" s="1082"/>
      <c r="M765" s="1082"/>
      <c r="N765" s="1082"/>
      <c r="O765" s="1082"/>
      <c r="P765" s="1082"/>
      <c r="Q765" s="1082"/>
      <c r="R765" s="1082"/>
      <c r="S765" s="1082"/>
      <c r="T765" s="1082"/>
      <c r="U765" s="1082"/>
      <c r="V765" s="1082"/>
      <c r="W765" s="1082"/>
      <c r="X765" s="1082"/>
      <c r="Y765" s="1082"/>
      <c r="Z765" s="1082"/>
    </row>
    <row r="766" spans="1:26" ht="11.25" customHeight="1">
      <c r="A766" s="1082"/>
      <c r="B766" s="1082"/>
      <c r="C766" s="1082"/>
      <c r="D766" s="1082"/>
      <c r="E766" s="1082"/>
      <c r="F766" s="1082"/>
      <c r="G766" s="1082"/>
      <c r="H766" s="1082"/>
      <c r="I766" s="1082"/>
      <c r="J766" s="1082"/>
      <c r="K766" s="1082"/>
      <c r="L766" s="1082"/>
      <c r="M766" s="1082"/>
      <c r="N766" s="1082"/>
      <c r="O766" s="1082"/>
      <c r="P766" s="1082"/>
      <c r="Q766" s="1082"/>
      <c r="R766" s="1082"/>
      <c r="S766" s="1082"/>
      <c r="T766" s="1082"/>
      <c r="U766" s="1082"/>
      <c r="V766" s="1082"/>
      <c r="W766" s="1082"/>
      <c r="X766" s="1082"/>
      <c r="Y766" s="1082"/>
      <c r="Z766" s="1082"/>
    </row>
    <row r="767" spans="1:26" ht="11.25" customHeight="1">
      <c r="A767" s="1082"/>
      <c r="B767" s="1082"/>
      <c r="C767" s="1082"/>
      <c r="D767" s="1082"/>
      <c r="E767" s="1082"/>
      <c r="F767" s="1082"/>
      <c r="G767" s="1082"/>
      <c r="H767" s="1082"/>
      <c r="I767" s="1082"/>
      <c r="J767" s="1082"/>
      <c r="K767" s="1082"/>
      <c r="L767" s="1082"/>
      <c r="M767" s="1082"/>
      <c r="N767" s="1082"/>
      <c r="O767" s="1082"/>
      <c r="P767" s="1082"/>
      <c r="Q767" s="1082"/>
      <c r="R767" s="1082"/>
      <c r="S767" s="1082"/>
      <c r="T767" s="1082"/>
      <c r="U767" s="1082"/>
      <c r="V767" s="1082"/>
      <c r="W767" s="1082"/>
      <c r="X767" s="1082"/>
      <c r="Y767" s="1082"/>
      <c r="Z767" s="1082"/>
    </row>
    <row r="768" spans="1:26" ht="11.25" customHeight="1">
      <c r="A768" s="1082"/>
      <c r="B768" s="1082"/>
      <c r="C768" s="1082"/>
      <c r="D768" s="1082"/>
      <c r="E768" s="1082"/>
      <c r="F768" s="1082"/>
      <c r="G768" s="1082"/>
      <c r="H768" s="1082"/>
      <c r="I768" s="1082"/>
      <c r="J768" s="1082"/>
      <c r="K768" s="1082"/>
      <c r="L768" s="1082"/>
      <c r="M768" s="1082"/>
      <c r="N768" s="1082"/>
      <c r="O768" s="1082"/>
      <c r="P768" s="1082"/>
      <c r="Q768" s="1082"/>
      <c r="R768" s="1082"/>
      <c r="S768" s="1082"/>
      <c r="T768" s="1082"/>
      <c r="U768" s="1082"/>
      <c r="V768" s="1082"/>
      <c r="W768" s="1082"/>
      <c r="X768" s="1082"/>
      <c r="Y768" s="1082"/>
      <c r="Z768" s="1082"/>
    </row>
    <row r="769" spans="1:26" ht="11.25" customHeight="1">
      <c r="A769" s="1082"/>
      <c r="B769" s="1082"/>
      <c r="C769" s="1082"/>
      <c r="D769" s="1082"/>
      <c r="E769" s="1082"/>
      <c r="F769" s="1082"/>
      <c r="G769" s="1082"/>
      <c r="H769" s="1082"/>
      <c r="I769" s="1082"/>
      <c r="J769" s="1082"/>
      <c r="K769" s="1082"/>
      <c r="L769" s="1082"/>
      <c r="M769" s="1082"/>
      <c r="N769" s="1082"/>
      <c r="O769" s="1082"/>
      <c r="P769" s="1082"/>
      <c r="Q769" s="1082"/>
      <c r="R769" s="1082"/>
      <c r="S769" s="1082"/>
      <c r="T769" s="1082"/>
      <c r="U769" s="1082"/>
      <c r="V769" s="1082"/>
      <c r="W769" s="1082"/>
      <c r="X769" s="1082"/>
      <c r="Y769" s="1082"/>
      <c r="Z769" s="1082"/>
    </row>
    <row r="770" spans="1:26" ht="11.25" customHeight="1">
      <c r="A770" s="1082"/>
      <c r="B770" s="1082"/>
      <c r="C770" s="1082"/>
      <c r="D770" s="1082"/>
      <c r="E770" s="1082"/>
      <c r="F770" s="1082"/>
      <c r="G770" s="1082"/>
      <c r="H770" s="1082"/>
      <c r="I770" s="1082"/>
      <c r="J770" s="1082"/>
      <c r="K770" s="1082"/>
      <c r="L770" s="1082"/>
      <c r="M770" s="1082"/>
      <c r="N770" s="1082"/>
      <c r="O770" s="1082"/>
      <c r="P770" s="1082"/>
      <c r="Q770" s="1082"/>
      <c r="R770" s="1082"/>
      <c r="S770" s="1082"/>
      <c r="T770" s="1082"/>
      <c r="U770" s="1082"/>
      <c r="V770" s="1082"/>
      <c r="W770" s="1082"/>
      <c r="X770" s="1082"/>
      <c r="Y770" s="1082"/>
      <c r="Z770" s="1082"/>
    </row>
    <row r="771" spans="1:26" ht="11.25" customHeight="1">
      <c r="A771" s="1082"/>
      <c r="B771" s="1082"/>
      <c r="C771" s="1082"/>
      <c r="D771" s="1082"/>
      <c r="E771" s="1082"/>
      <c r="F771" s="1082"/>
      <c r="G771" s="1082"/>
      <c r="H771" s="1082"/>
      <c r="I771" s="1082"/>
      <c r="J771" s="1082"/>
      <c r="K771" s="1082"/>
      <c r="L771" s="1082"/>
      <c r="M771" s="1082"/>
      <c r="N771" s="1082"/>
      <c r="O771" s="1082"/>
      <c r="P771" s="1082"/>
      <c r="Q771" s="1082"/>
      <c r="R771" s="1082"/>
      <c r="S771" s="1082"/>
      <c r="T771" s="1082"/>
      <c r="U771" s="1082"/>
      <c r="V771" s="1082"/>
      <c r="W771" s="1082"/>
      <c r="X771" s="1082"/>
      <c r="Y771" s="1082"/>
      <c r="Z771" s="1082"/>
    </row>
    <row r="772" spans="1:26" ht="11.25" customHeight="1">
      <c r="A772" s="1082"/>
      <c r="B772" s="1082"/>
      <c r="C772" s="1082"/>
      <c r="D772" s="1082"/>
      <c r="E772" s="1082"/>
      <c r="F772" s="1082"/>
      <c r="G772" s="1082"/>
      <c r="H772" s="1082"/>
      <c r="I772" s="1082"/>
      <c r="J772" s="1082"/>
      <c r="K772" s="1082"/>
      <c r="L772" s="1082"/>
      <c r="M772" s="1082"/>
      <c r="N772" s="1082"/>
      <c r="O772" s="1082"/>
      <c r="P772" s="1082"/>
      <c r="Q772" s="1082"/>
      <c r="R772" s="1082"/>
      <c r="S772" s="1082"/>
      <c r="T772" s="1082"/>
      <c r="U772" s="1082"/>
      <c r="V772" s="1082"/>
      <c r="W772" s="1082"/>
      <c r="X772" s="1082"/>
      <c r="Y772" s="1082"/>
      <c r="Z772" s="1082"/>
    </row>
    <row r="773" spans="1:26" ht="11.25" customHeight="1">
      <c r="A773" s="1082"/>
      <c r="B773" s="1082"/>
      <c r="C773" s="1082"/>
      <c r="D773" s="1082"/>
      <c r="E773" s="1082"/>
      <c r="F773" s="1082"/>
      <c r="G773" s="1082"/>
      <c r="H773" s="1082"/>
      <c r="I773" s="1082"/>
      <c r="J773" s="1082"/>
      <c r="K773" s="1082"/>
      <c r="L773" s="1082"/>
      <c r="M773" s="1082"/>
      <c r="N773" s="1082"/>
      <c r="O773" s="1082"/>
      <c r="P773" s="1082"/>
      <c r="Q773" s="1082"/>
      <c r="R773" s="1082"/>
      <c r="S773" s="1082"/>
      <c r="T773" s="1082"/>
      <c r="U773" s="1082"/>
      <c r="V773" s="1082"/>
      <c r="W773" s="1082"/>
      <c r="X773" s="1082"/>
      <c r="Y773" s="1082"/>
      <c r="Z773" s="1082"/>
    </row>
    <row r="774" spans="1:26" ht="11.25" customHeight="1">
      <c r="A774" s="1082"/>
      <c r="B774" s="1082"/>
      <c r="C774" s="1082"/>
      <c r="D774" s="1082"/>
      <c r="E774" s="1082"/>
      <c r="F774" s="1082"/>
      <c r="G774" s="1082"/>
      <c r="H774" s="1082"/>
      <c r="I774" s="1082"/>
      <c r="J774" s="1082"/>
      <c r="K774" s="1082"/>
      <c r="L774" s="1082"/>
      <c r="M774" s="1082"/>
      <c r="N774" s="1082"/>
      <c r="O774" s="1082"/>
      <c r="P774" s="1082"/>
      <c r="Q774" s="1082"/>
      <c r="R774" s="1082"/>
      <c r="S774" s="1082"/>
      <c r="T774" s="1082"/>
      <c r="U774" s="1082"/>
      <c r="V774" s="1082"/>
      <c r="W774" s="1082"/>
      <c r="X774" s="1082"/>
      <c r="Y774" s="1082"/>
      <c r="Z774" s="1082"/>
    </row>
    <row r="775" spans="1:26" ht="11.25" customHeight="1">
      <c r="A775" s="1082"/>
      <c r="B775" s="1082"/>
      <c r="C775" s="1082"/>
      <c r="D775" s="1082"/>
      <c r="E775" s="1082"/>
      <c r="F775" s="1082"/>
      <c r="G775" s="1082"/>
      <c r="H775" s="1082"/>
      <c r="I775" s="1082"/>
      <c r="J775" s="1082"/>
      <c r="K775" s="1082"/>
      <c r="L775" s="1082"/>
      <c r="M775" s="1082"/>
      <c r="N775" s="1082"/>
      <c r="O775" s="1082"/>
      <c r="P775" s="1082"/>
      <c r="Q775" s="1082"/>
      <c r="R775" s="1082"/>
      <c r="S775" s="1082"/>
      <c r="T775" s="1082"/>
      <c r="U775" s="1082"/>
      <c r="V775" s="1082"/>
      <c r="W775" s="1082"/>
      <c r="X775" s="1082"/>
      <c r="Y775" s="1082"/>
      <c r="Z775" s="1082"/>
    </row>
    <row r="776" spans="1:26" ht="11.25" customHeight="1">
      <c r="A776" s="1082"/>
      <c r="B776" s="1082"/>
      <c r="C776" s="1082"/>
      <c r="D776" s="1082"/>
      <c r="E776" s="1082"/>
      <c r="F776" s="1082"/>
      <c r="G776" s="1082"/>
      <c r="H776" s="1082"/>
      <c r="I776" s="1082"/>
      <c r="J776" s="1082"/>
      <c r="K776" s="1082"/>
      <c r="L776" s="1082"/>
      <c r="M776" s="1082"/>
      <c r="N776" s="1082"/>
      <c r="O776" s="1082"/>
      <c r="P776" s="1082"/>
      <c r="Q776" s="1082"/>
      <c r="R776" s="1082"/>
      <c r="S776" s="1082"/>
      <c r="T776" s="1082"/>
      <c r="U776" s="1082"/>
      <c r="V776" s="1082"/>
      <c r="W776" s="1082"/>
      <c r="X776" s="1082"/>
      <c r="Y776" s="1082"/>
      <c r="Z776" s="1082"/>
    </row>
    <row r="777" spans="1:26" ht="11.25" customHeight="1">
      <c r="A777" s="1082"/>
      <c r="B777" s="1082"/>
      <c r="C777" s="1082"/>
      <c r="D777" s="1082"/>
      <c r="E777" s="1082"/>
      <c r="F777" s="1082"/>
      <c r="G777" s="1082"/>
      <c r="H777" s="1082"/>
      <c r="I777" s="1082"/>
      <c r="J777" s="1082"/>
      <c r="K777" s="1082"/>
      <c r="L777" s="1082"/>
      <c r="M777" s="1082"/>
      <c r="N777" s="1082"/>
      <c r="O777" s="1082"/>
      <c r="P777" s="1082"/>
      <c r="Q777" s="1082"/>
      <c r="R777" s="1082"/>
      <c r="S777" s="1082"/>
      <c r="T777" s="1082"/>
      <c r="U777" s="1082"/>
      <c r="V777" s="1082"/>
      <c r="W777" s="1082"/>
      <c r="X777" s="1082"/>
      <c r="Y777" s="1082"/>
      <c r="Z777" s="1082"/>
    </row>
    <row r="778" spans="1:26" ht="11.25" customHeight="1">
      <c r="A778" s="1082"/>
      <c r="B778" s="1082"/>
      <c r="C778" s="1082"/>
      <c r="D778" s="1082"/>
      <c r="E778" s="1082"/>
      <c r="F778" s="1082"/>
      <c r="G778" s="1082"/>
      <c r="H778" s="1082"/>
      <c r="I778" s="1082"/>
      <c r="J778" s="1082"/>
      <c r="K778" s="1082"/>
      <c r="L778" s="1082"/>
      <c r="M778" s="1082"/>
      <c r="N778" s="1082"/>
      <c r="O778" s="1082"/>
      <c r="P778" s="1082"/>
      <c r="Q778" s="1082"/>
      <c r="R778" s="1082"/>
      <c r="S778" s="1082"/>
      <c r="T778" s="1082"/>
      <c r="U778" s="1082"/>
      <c r="V778" s="1082"/>
      <c r="W778" s="1082"/>
      <c r="X778" s="1082"/>
      <c r="Y778" s="1082"/>
      <c r="Z778" s="1082"/>
    </row>
    <row r="779" spans="1:26" ht="11.25" customHeight="1">
      <c r="A779" s="1082"/>
      <c r="B779" s="1082"/>
      <c r="C779" s="1082"/>
      <c r="D779" s="1082"/>
      <c r="E779" s="1082"/>
      <c r="F779" s="1082"/>
      <c r="G779" s="1082"/>
      <c r="H779" s="1082"/>
      <c r="I779" s="1082"/>
      <c r="J779" s="1082"/>
      <c r="K779" s="1082"/>
      <c r="L779" s="1082"/>
      <c r="M779" s="1082"/>
      <c r="N779" s="1082"/>
      <c r="O779" s="1082"/>
      <c r="P779" s="1082"/>
      <c r="Q779" s="1082"/>
      <c r="R779" s="1082"/>
      <c r="S779" s="1082"/>
      <c r="T779" s="1082"/>
      <c r="U779" s="1082"/>
      <c r="V779" s="1082"/>
      <c r="W779" s="1082"/>
      <c r="X779" s="1082"/>
      <c r="Y779" s="1082"/>
      <c r="Z779" s="1082"/>
    </row>
    <row r="780" spans="1:26" ht="11.25" customHeight="1">
      <c r="A780" s="1082"/>
      <c r="B780" s="1082"/>
      <c r="C780" s="1082"/>
      <c r="D780" s="1082"/>
      <c r="E780" s="1082"/>
      <c r="F780" s="1082"/>
      <c r="G780" s="1082"/>
      <c r="H780" s="1082"/>
      <c r="I780" s="1082"/>
      <c r="J780" s="1082"/>
      <c r="K780" s="1082"/>
      <c r="L780" s="1082"/>
      <c r="M780" s="1082"/>
      <c r="N780" s="1082"/>
      <c r="O780" s="1082"/>
      <c r="P780" s="1082"/>
      <c r="Q780" s="1082"/>
      <c r="R780" s="1082"/>
      <c r="S780" s="1082"/>
      <c r="T780" s="1082"/>
      <c r="U780" s="1082"/>
      <c r="V780" s="1082"/>
      <c r="W780" s="1082"/>
      <c r="X780" s="1082"/>
      <c r="Y780" s="1082"/>
      <c r="Z780" s="1082"/>
    </row>
    <row r="781" spans="1:26" ht="11.25" customHeight="1">
      <c r="A781" s="1082"/>
      <c r="B781" s="1082"/>
      <c r="C781" s="1082"/>
      <c r="D781" s="1082"/>
      <c r="E781" s="1082"/>
      <c r="F781" s="1082"/>
      <c r="G781" s="1082"/>
      <c r="H781" s="1082"/>
      <c r="I781" s="1082"/>
      <c r="J781" s="1082"/>
      <c r="K781" s="1082"/>
      <c r="L781" s="1082"/>
      <c r="M781" s="1082"/>
      <c r="N781" s="1082"/>
      <c r="O781" s="1082"/>
      <c r="P781" s="1082"/>
      <c r="Q781" s="1082"/>
      <c r="R781" s="1082"/>
      <c r="S781" s="1082"/>
      <c r="T781" s="1082"/>
      <c r="U781" s="1082"/>
      <c r="V781" s="1082"/>
      <c r="W781" s="1082"/>
      <c r="X781" s="1082"/>
      <c r="Y781" s="1082"/>
      <c r="Z781" s="1082"/>
    </row>
    <row r="782" spans="1:26" ht="11.25" customHeight="1">
      <c r="A782" s="1082"/>
      <c r="B782" s="1082"/>
      <c r="C782" s="1082"/>
      <c r="D782" s="1082"/>
      <c r="E782" s="1082"/>
      <c r="F782" s="1082"/>
      <c r="G782" s="1082"/>
      <c r="H782" s="1082"/>
      <c r="I782" s="1082"/>
      <c r="J782" s="1082"/>
      <c r="K782" s="1082"/>
      <c r="L782" s="1082"/>
      <c r="M782" s="1082"/>
      <c r="N782" s="1082"/>
      <c r="O782" s="1082"/>
      <c r="P782" s="1082"/>
      <c r="Q782" s="1082"/>
      <c r="R782" s="1082"/>
      <c r="S782" s="1082"/>
      <c r="T782" s="1082"/>
      <c r="U782" s="1082"/>
      <c r="V782" s="1082"/>
      <c r="W782" s="1082"/>
      <c r="X782" s="1082"/>
      <c r="Y782" s="1082"/>
      <c r="Z782" s="1082"/>
    </row>
    <row r="783" spans="1:26" ht="11.25" customHeight="1">
      <c r="A783" s="1082"/>
      <c r="B783" s="1082"/>
      <c r="C783" s="1082"/>
      <c r="D783" s="1082"/>
      <c r="E783" s="1082"/>
      <c r="F783" s="1082"/>
      <c r="G783" s="1082"/>
      <c r="H783" s="1082"/>
      <c r="I783" s="1082"/>
      <c r="J783" s="1082"/>
      <c r="K783" s="1082"/>
      <c r="L783" s="1082"/>
      <c r="M783" s="1082"/>
      <c r="N783" s="1082"/>
      <c r="O783" s="1082"/>
      <c r="P783" s="1082"/>
      <c r="Q783" s="1082"/>
      <c r="R783" s="1082"/>
      <c r="S783" s="1082"/>
      <c r="T783" s="1082"/>
      <c r="U783" s="1082"/>
      <c r="V783" s="1082"/>
      <c r="W783" s="1082"/>
      <c r="X783" s="1082"/>
      <c r="Y783" s="1082"/>
      <c r="Z783" s="1082"/>
    </row>
    <row r="784" spans="1:26" ht="11.25" customHeight="1">
      <c r="A784" s="1082"/>
      <c r="B784" s="1082"/>
      <c r="C784" s="1082"/>
      <c r="D784" s="1082"/>
      <c r="E784" s="1082"/>
      <c r="F784" s="1082"/>
      <c r="G784" s="1082"/>
      <c r="H784" s="1082"/>
      <c r="I784" s="1082"/>
      <c r="J784" s="1082"/>
      <c r="K784" s="1082"/>
      <c r="L784" s="1082"/>
      <c r="M784" s="1082"/>
      <c r="N784" s="1082"/>
      <c r="O784" s="1082"/>
      <c r="P784" s="1082"/>
      <c r="Q784" s="1082"/>
      <c r="R784" s="1082"/>
      <c r="S784" s="1082"/>
      <c r="T784" s="1082"/>
      <c r="U784" s="1082"/>
      <c r="V784" s="1082"/>
      <c r="W784" s="1082"/>
      <c r="X784" s="1082"/>
      <c r="Y784" s="1082"/>
      <c r="Z784" s="1082"/>
    </row>
    <row r="785" spans="1:26" ht="11.25" customHeight="1">
      <c r="A785" s="1082"/>
      <c r="B785" s="1082"/>
      <c r="C785" s="1082"/>
      <c r="D785" s="1082"/>
      <c r="E785" s="1082"/>
      <c r="F785" s="1082"/>
      <c r="G785" s="1082"/>
      <c r="H785" s="1082"/>
      <c r="I785" s="1082"/>
      <c r="J785" s="1082"/>
      <c r="K785" s="1082"/>
      <c r="L785" s="1082"/>
      <c r="M785" s="1082"/>
      <c r="N785" s="1082"/>
      <c r="O785" s="1082"/>
      <c r="P785" s="1082"/>
      <c r="Q785" s="1082"/>
      <c r="R785" s="1082"/>
      <c r="S785" s="1082"/>
      <c r="T785" s="1082"/>
      <c r="U785" s="1082"/>
      <c r="V785" s="1082"/>
      <c r="W785" s="1082"/>
      <c r="X785" s="1082"/>
      <c r="Y785" s="1082"/>
      <c r="Z785" s="1082"/>
    </row>
    <row r="786" spans="1:26" ht="11.25" customHeight="1">
      <c r="A786" s="1082"/>
      <c r="B786" s="1082"/>
      <c r="C786" s="1082"/>
      <c r="D786" s="1082"/>
      <c r="E786" s="1082"/>
      <c r="F786" s="1082"/>
      <c r="G786" s="1082"/>
      <c r="H786" s="1082"/>
      <c r="I786" s="1082"/>
      <c r="J786" s="1082"/>
      <c r="K786" s="1082"/>
      <c r="L786" s="1082"/>
      <c r="M786" s="1082"/>
      <c r="N786" s="1082"/>
      <c r="O786" s="1082"/>
      <c r="P786" s="1082"/>
      <c r="Q786" s="1082"/>
      <c r="R786" s="1082"/>
      <c r="S786" s="1082"/>
      <c r="T786" s="1082"/>
      <c r="U786" s="1082"/>
      <c r="V786" s="1082"/>
      <c r="W786" s="1082"/>
      <c r="X786" s="1082"/>
      <c r="Y786" s="1082"/>
      <c r="Z786" s="1082"/>
    </row>
    <row r="787" spans="1:26" ht="11.25" customHeight="1">
      <c r="A787" s="1082"/>
      <c r="B787" s="1082"/>
      <c r="C787" s="1082"/>
      <c r="D787" s="1082"/>
      <c r="E787" s="1082"/>
      <c r="F787" s="1082"/>
      <c r="G787" s="1082"/>
      <c r="H787" s="1082"/>
      <c r="I787" s="1082"/>
      <c r="J787" s="1082"/>
      <c r="K787" s="1082"/>
      <c r="L787" s="1082"/>
      <c r="M787" s="1082"/>
      <c r="N787" s="1082"/>
      <c r="O787" s="1082"/>
      <c r="P787" s="1082"/>
      <c r="Q787" s="1082"/>
      <c r="R787" s="1082"/>
      <c r="S787" s="1082"/>
      <c r="T787" s="1082"/>
      <c r="U787" s="1082"/>
      <c r="V787" s="1082"/>
      <c r="W787" s="1082"/>
      <c r="X787" s="1082"/>
      <c r="Y787" s="1082"/>
      <c r="Z787" s="1082"/>
    </row>
    <row r="788" spans="1:26" ht="11.25" customHeight="1">
      <c r="A788" s="1082"/>
      <c r="B788" s="1082"/>
      <c r="C788" s="1082"/>
      <c r="D788" s="1082"/>
      <c r="E788" s="1082"/>
      <c r="F788" s="1082"/>
      <c r="G788" s="1082"/>
      <c r="H788" s="1082"/>
      <c r="I788" s="1082"/>
      <c r="J788" s="1082"/>
      <c r="K788" s="1082"/>
      <c r="L788" s="1082"/>
      <c r="M788" s="1082"/>
      <c r="N788" s="1082"/>
      <c r="O788" s="1082"/>
      <c r="P788" s="1082"/>
      <c r="Q788" s="1082"/>
      <c r="R788" s="1082"/>
      <c r="S788" s="1082"/>
      <c r="T788" s="1082"/>
      <c r="U788" s="1082"/>
      <c r="V788" s="1082"/>
      <c r="W788" s="1082"/>
      <c r="X788" s="1082"/>
      <c r="Y788" s="1082"/>
      <c r="Z788" s="1082"/>
    </row>
    <row r="789" spans="1:26" ht="11.25" customHeight="1">
      <c r="A789" s="1082"/>
      <c r="B789" s="1082"/>
      <c r="C789" s="1082"/>
      <c r="D789" s="1082"/>
      <c r="E789" s="1082"/>
      <c r="F789" s="1082"/>
      <c r="G789" s="1082"/>
      <c r="H789" s="1082"/>
      <c r="I789" s="1082"/>
      <c r="J789" s="1082"/>
      <c r="K789" s="1082"/>
      <c r="L789" s="1082"/>
      <c r="M789" s="1082"/>
      <c r="N789" s="1082"/>
      <c r="O789" s="1082"/>
      <c r="P789" s="1082"/>
      <c r="Q789" s="1082"/>
      <c r="R789" s="1082"/>
      <c r="S789" s="1082"/>
      <c r="T789" s="1082"/>
      <c r="U789" s="1082"/>
      <c r="V789" s="1082"/>
      <c r="W789" s="1082"/>
      <c r="X789" s="1082"/>
      <c r="Y789" s="1082"/>
      <c r="Z789" s="1082"/>
    </row>
    <row r="790" spans="1:26" ht="11.25" customHeight="1">
      <c r="A790" s="1082"/>
      <c r="B790" s="1082"/>
      <c r="C790" s="1082"/>
      <c r="D790" s="1082"/>
      <c r="E790" s="1082"/>
      <c r="F790" s="1082"/>
      <c r="G790" s="1082"/>
      <c r="H790" s="1082"/>
      <c r="I790" s="1082"/>
      <c r="J790" s="1082"/>
      <c r="K790" s="1082"/>
      <c r="L790" s="1082"/>
      <c r="M790" s="1082"/>
      <c r="N790" s="1082"/>
      <c r="O790" s="1082"/>
      <c r="P790" s="1082"/>
      <c r="Q790" s="1082"/>
      <c r="R790" s="1082"/>
      <c r="S790" s="1082"/>
      <c r="T790" s="1082"/>
      <c r="U790" s="1082"/>
      <c r="V790" s="1082"/>
      <c r="W790" s="1082"/>
      <c r="X790" s="1082"/>
      <c r="Y790" s="1082"/>
      <c r="Z790" s="1082"/>
    </row>
    <row r="791" spans="1:26" ht="11.25" customHeight="1">
      <c r="A791" s="1082"/>
      <c r="B791" s="1082"/>
      <c r="C791" s="1082"/>
      <c r="D791" s="1082"/>
      <c r="E791" s="1082"/>
      <c r="F791" s="1082"/>
      <c r="G791" s="1082"/>
      <c r="H791" s="1082"/>
      <c r="I791" s="1082"/>
      <c r="J791" s="1082"/>
      <c r="K791" s="1082"/>
      <c r="L791" s="1082"/>
      <c r="M791" s="1082"/>
      <c r="N791" s="1082"/>
      <c r="O791" s="1082"/>
      <c r="P791" s="1082"/>
      <c r="Q791" s="1082"/>
      <c r="R791" s="1082"/>
      <c r="S791" s="1082"/>
      <c r="T791" s="1082"/>
      <c r="U791" s="1082"/>
      <c r="V791" s="1082"/>
      <c r="W791" s="1082"/>
      <c r="X791" s="1082"/>
      <c r="Y791" s="1082"/>
      <c r="Z791" s="1082"/>
    </row>
    <row r="792" spans="1:26" ht="11.25" customHeight="1">
      <c r="A792" s="1082"/>
      <c r="B792" s="1082"/>
      <c r="C792" s="1082"/>
      <c r="D792" s="1082"/>
      <c r="E792" s="1082"/>
      <c r="F792" s="1082"/>
      <c r="G792" s="1082"/>
      <c r="H792" s="1082"/>
      <c r="I792" s="1082"/>
      <c r="J792" s="1082"/>
      <c r="K792" s="1082"/>
      <c r="L792" s="1082"/>
      <c r="M792" s="1082"/>
      <c r="N792" s="1082"/>
      <c r="O792" s="1082"/>
      <c r="P792" s="1082"/>
      <c r="Q792" s="1082"/>
      <c r="R792" s="1082"/>
      <c r="S792" s="1082"/>
      <c r="T792" s="1082"/>
      <c r="U792" s="1082"/>
      <c r="V792" s="1082"/>
      <c r="W792" s="1082"/>
      <c r="X792" s="1082"/>
      <c r="Y792" s="1082"/>
      <c r="Z792" s="1082"/>
    </row>
    <row r="793" spans="1:26" ht="11.25" customHeight="1">
      <c r="A793" s="1082"/>
      <c r="B793" s="1082"/>
      <c r="C793" s="1082"/>
      <c r="D793" s="1082"/>
      <c r="E793" s="1082"/>
      <c r="F793" s="1082"/>
      <c r="G793" s="1082"/>
      <c r="H793" s="1082"/>
      <c r="I793" s="1082"/>
      <c r="J793" s="1082"/>
      <c r="K793" s="1082"/>
      <c r="L793" s="1082"/>
      <c r="M793" s="1082"/>
      <c r="N793" s="1082"/>
      <c r="O793" s="1082"/>
      <c r="P793" s="1082"/>
      <c r="Q793" s="1082"/>
      <c r="R793" s="1082"/>
      <c r="S793" s="1082"/>
      <c r="T793" s="1082"/>
      <c r="U793" s="1082"/>
      <c r="V793" s="1082"/>
      <c r="W793" s="1082"/>
      <c r="X793" s="1082"/>
      <c r="Y793" s="1082"/>
      <c r="Z793" s="1082"/>
    </row>
    <row r="794" spans="1:26" ht="11.25" customHeight="1">
      <c r="A794" s="1082"/>
      <c r="B794" s="1082"/>
      <c r="C794" s="1082"/>
      <c r="D794" s="1082"/>
      <c r="E794" s="1082"/>
      <c r="F794" s="1082"/>
      <c r="G794" s="1082"/>
      <c r="H794" s="1082"/>
      <c r="I794" s="1082"/>
      <c r="J794" s="1082"/>
      <c r="K794" s="1082"/>
      <c r="L794" s="1082"/>
      <c r="M794" s="1082"/>
      <c r="N794" s="1082"/>
      <c r="O794" s="1082"/>
      <c r="P794" s="1082"/>
      <c r="Q794" s="1082"/>
      <c r="R794" s="1082"/>
      <c r="S794" s="1082"/>
      <c r="T794" s="1082"/>
      <c r="U794" s="1082"/>
      <c r="V794" s="1082"/>
      <c r="W794" s="1082"/>
      <c r="X794" s="1082"/>
      <c r="Y794" s="1082"/>
      <c r="Z794" s="1082"/>
    </row>
    <row r="795" spans="1:26" ht="11.25" customHeight="1">
      <c r="A795" s="1082"/>
      <c r="B795" s="1082"/>
      <c r="C795" s="1082"/>
      <c r="D795" s="1082"/>
      <c r="E795" s="1082"/>
      <c r="F795" s="1082"/>
      <c r="G795" s="1082"/>
      <c r="H795" s="1082"/>
      <c r="I795" s="1082"/>
      <c r="J795" s="1082"/>
      <c r="K795" s="1082"/>
      <c r="L795" s="1082"/>
      <c r="M795" s="1082"/>
      <c r="N795" s="1082"/>
      <c r="O795" s="1082"/>
      <c r="P795" s="1082"/>
      <c r="Q795" s="1082"/>
      <c r="R795" s="1082"/>
      <c r="S795" s="1082"/>
      <c r="T795" s="1082"/>
      <c r="U795" s="1082"/>
      <c r="V795" s="1082"/>
      <c r="W795" s="1082"/>
      <c r="X795" s="1082"/>
      <c r="Y795" s="1082"/>
      <c r="Z795" s="1082"/>
    </row>
    <row r="796" spans="1:26" ht="11.25" customHeight="1">
      <c r="A796" s="1082"/>
      <c r="B796" s="1082"/>
      <c r="C796" s="1082"/>
      <c r="D796" s="1082"/>
      <c r="E796" s="1082"/>
      <c r="F796" s="1082"/>
      <c r="G796" s="1082"/>
      <c r="H796" s="1082"/>
      <c r="I796" s="1082"/>
      <c r="J796" s="1082"/>
      <c r="K796" s="1082"/>
      <c r="L796" s="1082"/>
      <c r="M796" s="1082"/>
      <c r="N796" s="1082"/>
      <c r="O796" s="1082"/>
      <c r="P796" s="1082"/>
      <c r="Q796" s="1082"/>
      <c r="R796" s="1082"/>
      <c r="S796" s="1082"/>
      <c r="T796" s="1082"/>
      <c r="U796" s="1082"/>
      <c r="V796" s="1082"/>
      <c r="W796" s="1082"/>
      <c r="X796" s="1082"/>
      <c r="Y796" s="1082"/>
      <c r="Z796" s="1082"/>
    </row>
    <row r="797" spans="1:26" ht="11.25" customHeight="1">
      <c r="A797" s="1082"/>
      <c r="B797" s="1082"/>
      <c r="C797" s="1082"/>
      <c r="D797" s="1082"/>
      <c r="E797" s="1082"/>
      <c r="F797" s="1082"/>
      <c r="G797" s="1082"/>
      <c r="H797" s="1082"/>
      <c r="I797" s="1082"/>
      <c r="J797" s="1082"/>
      <c r="K797" s="1082"/>
      <c r="L797" s="1082"/>
      <c r="M797" s="1082"/>
      <c r="N797" s="1082"/>
      <c r="O797" s="1082"/>
      <c r="P797" s="1082"/>
      <c r="Q797" s="1082"/>
      <c r="R797" s="1082"/>
      <c r="S797" s="1082"/>
      <c r="T797" s="1082"/>
      <c r="U797" s="1082"/>
      <c r="V797" s="1082"/>
      <c r="W797" s="1082"/>
      <c r="X797" s="1082"/>
      <c r="Y797" s="1082"/>
      <c r="Z797" s="1082"/>
    </row>
    <row r="798" spans="1:26" ht="11.25" customHeight="1">
      <c r="A798" s="1082"/>
      <c r="B798" s="1082"/>
      <c r="C798" s="1082"/>
      <c r="D798" s="1082"/>
      <c r="E798" s="1082"/>
      <c r="F798" s="1082"/>
      <c r="G798" s="1082"/>
      <c r="H798" s="1082"/>
      <c r="I798" s="1082"/>
      <c r="J798" s="1082"/>
      <c r="K798" s="1082"/>
      <c r="L798" s="1082"/>
      <c r="M798" s="1082"/>
      <c r="N798" s="1082"/>
      <c r="O798" s="1082"/>
      <c r="P798" s="1082"/>
      <c r="Q798" s="1082"/>
      <c r="R798" s="1082"/>
      <c r="S798" s="1082"/>
      <c r="T798" s="1082"/>
      <c r="U798" s="1082"/>
      <c r="V798" s="1082"/>
      <c r="W798" s="1082"/>
      <c r="X798" s="1082"/>
      <c r="Y798" s="1082"/>
      <c r="Z798" s="1082"/>
    </row>
    <row r="799" spans="1:26" ht="11.25" customHeight="1">
      <c r="A799" s="1082"/>
      <c r="B799" s="1082"/>
      <c r="C799" s="1082"/>
      <c r="D799" s="1082"/>
      <c r="E799" s="1082"/>
      <c r="F799" s="1082"/>
      <c r="G799" s="1082"/>
      <c r="H799" s="1082"/>
      <c r="I799" s="1082"/>
      <c r="J799" s="1082"/>
      <c r="K799" s="1082"/>
      <c r="L799" s="1082"/>
      <c r="M799" s="1082"/>
      <c r="N799" s="1082"/>
      <c r="O799" s="1082"/>
      <c r="P799" s="1082"/>
      <c r="Q799" s="1082"/>
      <c r="R799" s="1082"/>
      <c r="S799" s="1082"/>
      <c r="T799" s="1082"/>
      <c r="U799" s="1082"/>
      <c r="V799" s="1082"/>
      <c r="W799" s="1082"/>
      <c r="X799" s="1082"/>
      <c r="Y799" s="1082"/>
      <c r="Z799" s="1082"/>
    </row>
    <row r="800" spans="1:26" ht="11.25" customHeight="1">
      <c r="A800" s="1082"/>
      <c r="B800" s="1082"/>
      <c r="C800" s="1082"/>
      <c r="D800" s="1082"/>
      <c r="E800" s="1082"/>
      <c r="F800" s="1082"/>
      <c r="G800" s="1082"/>
      <c r="H800" s="1082"/>
      <c r="I800" s="1082"/>
      <c r="J800" s="1082"/>
      <c r="K800" s="1082"/>
      <c r="L800" s="1082"/>
      <c r="M800" s="1082"/>
      <c r="N800" s="1082"/>
      <c r="O800" s="1082"/>
      <c r="P800" s="1082"/>
      <c r="Q800" s="1082"/>
      <c r="R800" s="1082"/>
      <c r="S800" s="1082"/>
      <c r="T800" s="1082"/>
      <c r="U800" s="1082"/>
      <c r="V800" s="1082"/>
      <c r="W800" s="1082"/>
      <c r="X800" s="1082"/>
      <c r="Y800" s="1082"/>
      <c r="Z800" s="1082"/>
    </row>
    <row r="801" spans="1:26" ht="11.25" customHeight="1">
      <c r="A801" s="1082"/>
      <c r="B801" s="1082"/>
      <c r="C801" s="1082"/>
      <c r="D801" s="1082"/>
      <c r="E801" s="1082"/>
      <c r="F801" s="1082"/>
      <c r="G801" s="1082"/>
      <c r="H801" s="1082"/>
      <c r="I801" s="1082"/>
      <c r="J801" s="1082"/>
      <c r="K801" s="1082"/>
      <c r="L801" s="1082"/>
      <c r="M801" s="1082"/>
      <c r="N801" s="1082"/>
      <c r="O801" s="1082"/>
      <c r="P801" s="1082"/>
      <c r="Q801" s="1082"/>
      <c r="R801" s="1082"/>
      <c r="S801" s="1082"/>
      <c r="T801" s="1082"/>
      <c r="U801" s="1082"/>
      <c r="V801" s="1082"/>
      <c r="W801" s="1082"/>
      <c r="X801" s="1082"/>
      <c r="Y801" s="1082"/>
      <c r="Z801" s="1082"/>
    </row>
    <row r="802" spans="1:26" ht="11.25" customHeight="1">
      <c r="A802" s="1082"/>
      <c r="B802" s="1082"/>
      <c r="C802" s="1082"/>
      <c r="D802" s="1082"/>
      <c r="E802" s="1082"/>
      <c r="F802" s="1082"/>
      <c r="G802" s="1082"/>
      <c r="H802" s="1082"/>
      <c r="I802" s="1082"/>
      <c r="J802" s="1082"/>
      <c r="K802" s="1082"/>
      <c r="L802" s="1082"/>
      <c r="M802" s="1082"/>
      <c r="N802" s="1082"/>
      <c r="O802" s="1082"/>
      <c r="P802" s="1082"/>
      <c r="Q802" s="1082"/>
      <c r="R802" s="1082"/>
      <c r="S802" s="1082"/>
      <c r="T802" s="1082"/>
      <c r="U802" s="1082"/>
      <c r="V802" s="1082"/>
      <c r="W802" s="1082"/>
      <c r="X802" s="1082"/>
      <c r="Y802" s="1082"/>
      <c r="Z802" s="1082"/>
    </row>
    <row r="803" spans="1:26" ht="11.25" customHeight="1">
      <c r="A803" s="1082"/>
      <c r="B803" s="1082"/>
      <c r="C803" s="1082"/>
      <c r="D803" s="1082"/>
      <c r="E803" s="1082"/>
      <c r="F803" s="1082"/>
      <c r="G803" s="1082"/>
      <c r="H803" s="1082"/>
      <c r="I803" s="1082"/>
      <c r="J803" s="1082"/>
      <c r="K803" s="1082"/>
      <c r="L803" s="1082"/>
      <c r="M803" s="1082"/>
      <c r="N803" s="1082"/>
      <c r="O803" s="1082"/>
      <c r="P803" s="1082"/>
      <c r="Q803" s="1082"/>
      <c r="R803" s="1082"/>
      <c r="S803" s="1082"/>
      <c r="T803" s="1082"/>
      <c r="U803" s="1082"/>
      <c r="V803" s="1082"/>
      <c r="W803" s="1082"/>
      <c r="X803" s="1082"/>
      <c r="Y803" s="1082"/>
      <c r="Z803" s="1082"/>
    </row>
    <row r="804" spans="1:26" ht="11.25" customHeight="1">
      <c r="A804" s="1082"/>
      <c r="B804" s="1082"/>
      <c r="C804" s="1082"/>
      <c r="D804" s="1082"/>
      <c r="E804" s="1082"/>
      <c r="F804" s="1082"/>
      <c r="G804" s="1082"/>
      <c r="H804" s="1082"/>
      <c r="I804" s="1082"/>
      <c r="J804" s="1082"/>
      <c r="K804" s="1082"/>
      <c r="L804" s="1082"/>
      <c r="M804" s="1082"/>
      <c r="N804" s="1082"/>
      <c r="O804" s="1082"/>
      <c r="P804" s="1082"/>
      <c r="Q804" s="1082"/>
      <c r="R804" s="1082"/>
      <c r="S804" s="1082"/>
      <c r="T804" s="1082"/>
      <c r="U804" s="1082"/>
      <c r="V804" s="1082"/>
      <c r="W804" s="1082"/>
      <c r="X804" s="1082"/>
      <c r="Y804" s="1082"/>
      <c r="Z804" s="1082"/>
    </row>
    <row r="805" spans="1:26" ht="11.25" customHeight="1">
      <c r="A805" s="1082"/>
      <c r="B805" s="1082"/>
      <c r="C805" s="1082"/>
      <c r="D805" s="1082"/>
      <c r="E805" s="1082"/>
      <c r="F805" s="1082"/>
      <c r="G805" s="1082"/>
      <c r="H805" s="1082"/>
      <c r="I805" s="1082"/>
      <c r="J805" s="1082"/>
      <c r="K805" s="1082"/>
      <c r="L805" s="1082"/>
      <c r="M805" s="1082"/>
      <c r="N805" s="1082"/>
      <c r="O805" s="1082"/>
      <c r="P805" s="1082"/>
      <c r="Q805" s="1082"/>
      <c r="R805" s="1082"/>
      <c r="S805" s="1082"/>
      <c r="T805" s="1082"/>
      <c r="U805" s="1082"/>
      <c r="V805" s="1082"/>
      <c r="W805" s="1082"/>
      <c r="X805" s="1082"/>
      <c r="Y805" s="1082"/>
      <c r="Z805" s="1082"/>
    </row>
    <row r="806" spans="1:26" ht="11.25" customHeight="1">
      <c r="A806" s="1082"/>
      <c r="B806" s="1082"/>
      <c r="C806" s="1082"/>
      <c r="D806" s="1082"/>
      <c r="E806" s="1082"/>
      <c r="F806" s="1082"/>
      <c r="G806" s="1082"/>
      <c r="H806" s="1082"/>
      <c r="I806" s="1082"/>
      <c r="J806" s="1082"/>
      <c r="K806" s="1082"/>
      <c r="L806" s="1082"/>
      <c r="M806" s="1082"/>
      <c r="N806" s="1082"/>
      <c r="O806" s="1082"/>
      <c r="P806" s="1082"/>
      <c r="Q806" s="1082"/>
      <c r="R806" s="1082"/>
      <c r="S806" s="1082"/>
      <c r="T806" s="1082"/>
      <c r="U806" s="1082"/>
      <c r="V806" s="1082"/>
      <c r="W806" s="1082"/>
      <c r="X806" s="1082"/>
      <c r="Y806" s="1082"/>
      <c r="Z806" s="1082"/>
    </row>
    <row r="807" spans="1:26" ht="11.25" customHeight="1">
      <c r="A807" s="1082"/>
      <c r="B807" s="1082"/>
      <c r="C807" s="1082"/>
      <c r="D807" s="1082"/>
      <c r="E807" s="1082"/>
      <c r="F807" s="1082"/>
      <c r="G807" s="1082"/>
      <c r="H807" s="1082"/>
      <c r="I807" s="1082"/>
      <c r="J807" s="1082"/>
      <c r="K807" s="1082"/>
      <c r="L807" s="1082"/>
      <c r="M807" s="1082"/>
      <c r="N807" s="1082"/>
      <c r="O807" s="1082"/>
      <c r="P807" s="1082"/>
      <c r="Q807" s="1082"/>
      <c r="R807" s="1082"/>
      <c r="S807" s="1082"/>
      <c r="T807" s="1082"/>
      <c r="U807" s="1082"/>
      <c r="V807" s="1082"/>
      <c r="W807" s="1082"/>
      <c r="X807" s="1082"/>
      <c r="Y807" s="1082"/>
      <c r="Z807" s="1082"/>
    </row>
    <row r="808" spans="1:26" ht="11.25" customHeight="1">
      <c r="A808" s="1082"/>
      <c r="B808" s="1082"/>
      <c r="C808" s="1082"/>
      <c r="D808" s="1082"/>
      <c r="E808" s="1082"/>
      <c r="F808" s="1082"/>
      <c r="G808" s="1082"/>
      <c r="H808" s="1082"/>
      <c r="I808" s="1082"/>
      <c r="J808" s="1082"/>
      <c r="K808" s="1082"/>
      <c r="L808" s="1082"/>
      <c r="M808" s="1082"/>
      <c r="N808" s="1082"/>
      <c r="O808" s="1082"/>
      <c r="P808" s="1082"/>
      <c r="Q808" s="1082"/>
      <c r="R808" s="1082"/>
      <c r="S808" s="1082"/>
      <c r="T808" s="1082"/>
      <c r="U808" s="1082"/>
      <c r="V808" s="1082"/>
      <c r="W808" s="1082"/>
      <c r="X808" s="1082"/>
      <c r="Y808" s="1082"/>
      <c r="Z808" s="1082"/>
    </row>
    <row r="809" spans="1:26" ht="11.25" customHeight="1">
      <c r="A809" s="1082"/>
      <c r="B809" s="1082"/>
      <c r="C809" s="1082"/>
      <c r="D809" s="1082"/>
      <c r="E809" s="1082"/>
      <c r="F809" s="1082"/>
      <c r="G809" s="1082"/>
      <c r="H809" s="1082"/>
      <c r="I809" s="1082"/>
      <c r="J809" s="1082"/>
      <c r="K809" s="1082"/>
      <c r="L809" s="1082"/>
      <c r="M809" s="1082"/>
      <c r="N809" s="1082"/>
      <c r="O809" s="1082"/>
      <c r="P809" s="1082"/>
      <c r="Q809" s="1082"/>
      <c r="R809" s="1082"/>
      <c r="S809" s="1082"/>
      <c r="T809" s="1082"/>
      <c r="U809" s="1082"/>
      <c r="V809" s="1082"/>
      <c r="W809" s="1082"/>
      <c r="X809" s="1082"/>
      <c r="Y809" s="1082"/>
      <c r="Z809" s="1082"/>
    </row>
    <row r="810" spans="1:26" ht="11.25" customHeight="1">
      <c r="A810" s="1082"/>
      <c r="B810" s="1082"/>
      <c r="C810" s="1082"/>
      <c r="D810" s="1082"/>
      <c r="E810" s="1082"/>
      <c r="F810" s="1082"/>
      <c r="G810" s="1082"/>
      <c r="H810" s="1082"/>
      <c r="I810" s="1082"/>
      <c r="J810" s="1082"/>
      <c r="K810" s="1082"/>
      <c r="L810" s="1082"/>
      <c r="M810" s="1082"/>
      <c r="N810" s="1082"/>
      <c r="O810" s="1082"/>
      <c r="P810" s="1082"/>
      <c r="Q810" s="1082"/>
      <c r="R810" s="1082"/>
      <c r="S810" s="1082"/>
      <c r="T810" s="1082"/>
      <c r="U810" s="1082"/>
      <c r="V810" s="1082"/>
      <c r="W810" s="1082"/>
      <c r="X810" s="1082"/>
      <c r="Y810" s="1082"/>
      <c r="Z810" s="1082"/>
    </row>
    <row r="811" spans="1:26" ht="11.25" customHeight="1">
      <c r="A811" s="1082"/>
      <c r="B811" s="1082"/>
      <c r="C811" s="1082"/>
      <c r="D811" s="1082"/>
      <c r="E811" s="1082"/>
      <c r="F811" s="1082"/>
      <c r="G811" s="1082"/>
      <c r="H811" s="1082"/>
      <c r="I811" s="1082"/>
      <c r="J811" s="1082"/>
      <c r="K811" s="1082"/>
      <c r="L811" s="1082"/>
      <c r="M811" s="1082"/>
      <c r="N811" s="1082"/>
      <c r="O811" s="1082"/>
      <c r="P811" s="1082"/>
      <c r="Q811" s="1082"/>
      <c r="R811" s="1082"/>
      <c r="S811" s="1082"/>
      <c r="T811" s="1082"/>
      <c r="U811" s="1082"/>
      <c r="V811" s="1082"/>
      <c r="W811" s="1082"/>
      <c r="X811" s="1082"/>
      <c r="Y811" s="1082"/>
      <c r="Z811" s="1082"/>
    </row>
    <row r="812" spans="1:26" ht="11.25" customHeight="1">
      <c r="A812" s="1082"/>
      <c r="B812" s="1082"/>
      <c r="C812" s="1082"/>
      <c r="D812" s="1082"/>
      <c r="E812" s="1082"/>
      <c r="F812" s="1082"/>
      <c r="G812" s="1082"/>
      <c r="H812" s="1082"/>
      <c r="I812" s="1082"/>
      <c r="J812" s="1082"/>
      <c r="K812" s="1082"/>
      <c r="L812" s="1082"/>
      <c r="M812" s="1082"/>
      <c r="N812" s="1082"/>
      <c r="O812" s="1082"/>
      <c r="P812" s="1082"/>
      <c r="Q812" s="1082"/>
      <c r="R812" s="1082"/>
      <c r="S812" s="1082"/>
      <c r="T812" s="1082"/>
      <c r="U812" s="1082"/>
      <c r="V812" s="1082"/>
      <c r="W812" s="1082"/>
      <c r="X812" s="1082"/>
      <c r="Y812" s="1082"/>
      <c r="Z812" s="1082"/>
    </row>
    <row r="813" spans="1:26" ht="11.25" customHeight="1">
      <c r="A813" s="1082"/>
      <c r="B813" s="1082"/>
      <c r="C813" s="1082"/>
      <c r="D813" s="1082"/>
      <c r="E813" s="1082"/>
      <c r="F813" s="1082"/>
      <c r="G813" s="1082"/>
      <c r="H813" s="1082"/>
      <c r="I813" s="1082"/>
      <c r="J813" s="1082"/>
      <c r="K813" s="1082"/>
      <c r="L813" s="1082"/>
      <c r="M813" s="1082"/>
      <c r="N813" s="1082"/>
      <c r="O813" s="1082"/>
      <c r="P813" s="1082"/>
      <c r="Q813" s="1082"/>
      <c r="R813" s="1082"/>
      <c r="S813" s="1082"/>
      <c r="T813" s="1082"/>
      <c r="U813" s="1082"/>
      <c r="V813" s="1082"/>
      <c r="W813" s="1082"/>
      <c r="X813" s="1082"/>
      <c r="Y813" s="1082"/>
      <c r="Z813" s="1082"/>
    </row>
    <row r="814" spans="1:26" ht="11.25" customHeight="1">
      <c r="A814" s="1082"/>
      <c r="B814" s="1082"/>
      <c r="C814" s="1082"/>
      <c r="D814" s="1082"/>
      <c r="E814" s="1082"/>
      <c r="F814" s="1082"/>
      <c r="G814" s="1082"/>
      <c r="H814" s="1082"/>
      <c r="I814" s="1082"/>
      <c r="J814" s="1082"/>
      <c r="K814" s="1082"/>
      <c r="L814" s="1082"/>
      <c r="M814" s="1082"/>
      <c r="N814" s="1082"/>
      <c r="O814" s="1082"/>
      <c r="P814" s="1082"/>
      <c r="Q814" s="1082"/>
      <c r="R814" s="1082"/>
      <c r="S814" s="1082"/>
      <c r="T814" s="1082"/>
      <c r="U814" s="1082"/>
      <c r="V814" s="1082"/>
      <c r="W814" s="1082"/>
      <c r="X814" s="1082"/>
      <c r="Y814" s="1082"/>
      <c r="Z814" s="1082"/>
    </row>
    <row r="815" spans="1:26" ht="11.25" customHeight="1">
      <c r="A815" s="1082"/>
      <c r="B815" s="1082"/>
      <c r="C815" s="1082"/>
      <c r="D815" s="1082"/>
      <c r="E815" s="1082"/>
      <c r="F815" s="1082"/>
      <c r="G815" s="1082"/>
      <c r="H815" s="1082"/>
      <c r="I815" s="1082"/>
      <c r="J815" s="1082"/>
      <c r="K815" s="1082"/>
      <c r="L815" s="1082"/>
      <c r="M815" s="1082"/>
      <c r="N815" s="1082"/>
      <c r="O815" s="1082"/>
      <c r="P815" s="1082"/>
      <c r="Q815" s="1082"/>
      <c r="R815" s="1082"/>
      <c r="S815" s="1082"/>
      <c r="T815" s="1082"/>
      <c r="U815" s="1082"/>
      <c r="V815" s="1082"/>
      <c r="W815" s="1082"/>
      <c r="X815" s="1082"/>
      <c r="Y815" s="1082"/>
      <c r="Z815" s="1082"/>
    </row>
    <row r="816" spans="1:26" ht="11.25" customHeight="1">
      <c r="A816" s="1082"/>
      <c r="B816" s="1082"/>
      <c r="C816" s="1082"/>
      <c r="D816" s="1082"/>
      <c r="E816" s="1082"/>
      <c r="F816" s="1082"/>
      <c r="G816" s="1082"/>
      <c r="H816" s="1082"/>
      <c r="I816" s="1082"/>
      <c r="J816" s="1082"/>
      <c r="K816" s="1082"/>
      <c r="L816" s="1082"/>
      <c r="M816" s="1082"/>
      <c r="N816" s="1082"/>
      <c r="O816" s="1082"/>
      <c r="P816" s="1082"/>
      <c r="Q816" s="1082"/>
      <c r="R816" s="1082"/>
      <c r="S816" s="1082"/>
      <c r="T816" s="1082"/>
      <c r="U816" s="1082"/>
      <c r="V816" s="1082"/>
      <c r="W816" s="1082"/>
      <c r="X816" s="1082"/>
      <c r="Y816" s="1082"/>
      <c r="Z816" s="1082"/>
    </row>
    <row r="817" spans="1:26" ht="11.25" customHeight="1">
      <c r="A817" s="1082"/>
      <c r="B817" s="1082"/>
      <c r="C817" s="1082"/>
      <c r="D817" s="1082"/>
      <c r="E817" s="1082"/>
      <c r="F817" s="1082"/>
      <c r="G817" s="1082"/>
      <c r="H817" s="1082"/>
      <c r="I817" s="1082"/>
      <c r="J817" s="1082"/>
      <c r="K817" s="1082"/>
      <c r="L817" s="1082"/>
      <c r="M817" s="1082"/>
      <c r="N817" s="1082"/>
      <c r="O817" s="1082"/>
      <c r="P817" s="1082"/>
      <c r="Q817" s="1082"/>
      <c r="R817" s="1082"/>
      <c r="S817" s="1082"/>
      <c r="T817" s="1082"/>
      <c r="U817" s="1082"/>
      <c r="V817" s="1082"/>
      <c r="W817" s="1082"/>
      <c r="X817" s="1082"/>
      <c r="Y817" s="1082"/>
      <c r="Z817" s="1082"/>
    </row>
    <row r="818" spans="1:26" ht="11.25" customHeight="1">
      <c r="A818" s="1082"/>
      <c r="B818" s="1082"/>
      <c r="C818" s="1082"/>
      <c r="D818" s="1082"/>
      <c r="E818" s="1082"/>
      <c r="F818" s="1082"/>
      <c r="G818" s="1082"/>
      <c r="H818" s="1082"/>
      <c r="I818" s="1082"/>
      <c r="J818" s="1082"/>
      <c r="K818" s="1082"/>
      <c r="L818" s="1082"/>
      <c r="M818" s="1082"/>
      <c r="N818" s="1082"/>
      <c r="O818" s="1082"/>
      <c r="P818" s="1082"/>
      <c r="Q818" s="1082"/>
      <c r="R818" s="1082"/>
      <c r="S818" s="1082"/>
      <c r="T818" s="1082"/>
      <c r="U818" s="1082"/>
      <c r="V818" s="1082"/>
      <c r="W818" s="1082"/>
      <c r="X818" s="1082"/>
      <c r="Y818" s="1082"/>
      <c r="Z818" s="1082"/>
    </row>
    <row r="819" spans="1:26" ht="11.25" customHeight="1">
      <c r="A819" s="1082"/>
      <c r="B819" s="1082"/>
      <c r="C819" s="1082"/>
      <c r="D819" s="1082"/>
      <c r="E819" s="1082"/>
      <c r="F819" s="1082"/>
      <c r="G819" s="1082"/>
      <c r="H819" s="1082"/>
      <c r="I819" s="1082"/>
      <c r="J819" s="1082"/>
      <c r="K819" s="1082"/>
      <c r="L819" s="1082"/>
      <c r="M819" s="1082"/>
      <c r="N819" s="1082"/>
      <c r="O819" s="1082"/>
      <c r="P819" s="1082"/>
      <c r="Q819" s="1082"/>
      <c r="R819" s="1082"/>
      <c r="S819" s="1082"/>
      <c r="T819" s="1082"/>
      <c r="U819" s="1082"/>
      <c r="V819" s="1082"/>
      <c r="W819" s="1082"/>
      <c r="X819" s="1082"/>
      <c r="Y819" s="1082"/>
      <c r="Z819" s="1082"/>
    </row>
    <row r="820" spans="1:26" ht="11.25" customHeight="1">
      <c r="A820" s="1082"/>
      <c r="B820" s="1082"/>
      <c r="C820" s="1082"/>
      <c r="D820" s="1082"/>
      <c r="E820" s="1082"/>
      <c r="F820" s="1082"/>
      <c r="G820" s="1082"/>
      <c r="H820" s="1082"/>
      <c r="I820" s="1082"/>
      <c r="J820" s="1082"/>
      <c r="K820" s="1082"/>
      <c r="L820" s="1082"/>
      <c r="M820" s="1082"/>
      <c r="N820" s="1082"/>
      <c r="O820" s="1082"/>
      <c r="P820" s="1082"/>
      <c r="Q820" s="1082"/>
      <c r="R820" s="1082"/>
      <c r="S820" s="1082"/>
      <c r="T820" s="1082"/>
      <c r="U820" s="1082"/>
      <c r="V820" s="1082"/>
      <c r="W820" s="1082"/>
      <c r="X820" s="1082"/>
      <c r="Y820" s="1082"/>
      <c r="Z820" s="1082"/>
    </row>
    <row r="821" spans="1:26" ht="11.25" customHeight="1">
      <c r="A821" s="1082"/>
      <c r="B821" s="1082"/>
      <c r="C821" s="1082"/>
      <c r="D821" s="1082"/>
      <c r="E821" s="1082"/>
      <c r="F821" s="1082"/>
      <c r="G821" s="1082"/>
      <c r="H821" s="1082"/>
      <c r="I821" s="1082"/>
      <c r="J821" s="1082"/>
      <c r="K821" s="1082"/>
      <c r="L821" s="1082"/>
      <c r="M821" s="1082"/>
      <c r="N821" s="1082"/>
      <c r="O821" s="1082"/>
      <c r="P821" s="1082"/>
      <c r="Q821" s="1082"/>
      <c r="R821" s="1082"/>
      <c r="S821" s="1082"/>
      <c r="T821" s="1082"/>
      <c r="U821" s="1082"/>
      <c r="V821" s="1082"/>
      <c r="W821" s="1082"/>
      <c r="X821" s="1082"/>
      <c r="Y821" s="1082"/>
      <c r="Z821" s="1082"/>
    </row>
    <row r="822" spans="1:26" ht="11.25" customHeight="1">
      <c r="A822" s="1082"/>
      <c r="B822" s="1082"/>
      <c r="C822" s="1082"/>
      <c r="D822" s="1082"/>
      <c r="E822" s="1082"/>
      <c r="F822" s="1082"/>
      <c r="G822" s="1082"/>
      <c r="H822" s="1082"/>
      <c r="I822" s="1082"/>
      <c r="J822" s="1082"/>
      <c r="K822" s="1082"/>
      <c r="L822" s="1082"/>
      <c r="M822" s="1082"/>
      <c r="N822" s="1082"/>
      <c r="O822" s="1082"/>
      <c r="P822" s="1082"/>
      <c r="Q822" s="1082"/>
      <c r="R822" s="1082"/>
      <c r="S822" s="1082"/>
      <c r="T822" s="1082"/>
      <c r="U822" s="1082"/>
      <c r="V822" s="1082"/>
      <c r="W822" s="1082"/>
      <c r="X822" s="1082"/>
      <c r="Y822" s="1082"/>
      <c r="Z822" s="1082"/>
    </row>
    <row r="823" spans="1:26" ht="11.25" customHeight="1">
      <c r="A823" s="1082"/>
      <c r="B823" s="1082"/>
      <c r="C823" s="1082"/>
      <c r="D823" s="1082"/>
      <c r="E823" s="1082"/>
      <c r="F823" s="1082"/>
      <c r="G823" s="1082"/>
      <c r="H823" s="1082"/>
      <c r="I823" s="1082"/>
      <c r="J823" s="1082"/>
      <c r="K823" s="1082"/>
      <c r="L823" s="1082"/>
      <c r="M823" s="1082"/>
      <c r="N823" s="1082"/>
      <c r="O823" s="1082"/>
      <c r="P823" s="1082"/>
      <c r="Q823" s="1082"/>
      <c r="R823" s="1082"/>
      <c r="S823" s="1082"/>
      <c r="T823" s="1082"/>
      <c r="U823" s="1082"/>
      <c r="V823" s="1082"/>
      <c r="W823" s="1082"/>
      <c r="X823" s="1082"/>
      <c r="Y823" s="1082"/>
      <c r="Z823" s="1082"/>
    </row>
    <row r="824" spans="1:26" ht="11.25" customHeight="1">
      <c r="A824" s="1082"/>
      <c r="B824" s="1082"/>
      <c r="C824" s="1082"/>
      <c r="D824" s="1082"/>
      <c r="E824" s="1082"/>
      <c r="F824" s="1082"/>
      <c r="G824" s="1082"/>
      <c r="H824" s="1082"/>
      <c r="I824" s="1082"/>
      <c r="J824" s="1082"/>
      <c r="K824" s="1082"/>
      <c r="L824" s="1082"/>
      <c r="M824" s="1082"/>
      <c r="N824" s="1082"/>
      <c r="O824" s="1082"/>
      <c r="P824" s="1082"/>
      <c r="Q824" s="1082"/>
      <c r="R824" s="1082"/>
      <c r="S824" s="1082"/>
      <c r="T824" s="1082"/>
      <c r="U824" s="1082"/>
      <c r="V824" s="1082"/>
      <c r="W824" s="1082"/>
      <c r="X824" s="1082"/>
      <c r="Y824" s="1082"/>
      <c r="Z824" s="1082"/>
    </row>
    <row r="825" spans="1:26" ht="11.25" customHeight="1">
      <c r="A825" s="1082"/>
      <c r="B825" s="1082"/>
      <c r="C825" s="1082"/>
      <c r="D825" s="1082"/>
      <c r="E825" s="1082"/>
      <c r="F825" s="1082"/>
      <c r="G825" s="1082"/>
      <c r="H825" s="1082"/>
      <c r="I825" s="1082"/>
      <c r="J825" s="1082"/>
      <c r="K825" s="1082"/>
      <c r="L825" s="1082"/>
      <c r="M825" s="1082"/>
      <c r="N825" s="1082"/>
      <c r="O825" s="1082"/>
      <c r="P825" s="1082"/>
      <c r="Q825" s="1082"/>
      <c r="R825" s="1082"/>
      <c r="S825" s="1082"/>
      <c r="T825" s="1082"/>
      <c r="U825" s="1082"/>
      <c r="V825" s="1082"/>
      <c r="W825" s="1082"/>
      <c r="X825" s="1082"/>
      <c r="Y825" s="1082"/>
      <c r="Z825" s="1082"/>
    </row>
    <row r="826" spans="1:26" ht="11.25" customHeight="1">
      <c r="A826" s="1082"/>
      <c r="B826" s="1082"/>
      <c r="C826" s="1082"/>
      <c r="D826" s="1082"/>
      <c r="E826" s="1082"/>
      <c r="F826" s="1082"/>
      <c r="G826" s="1082"/>
      <c r="H826" s="1082"/>
      <c r="I826" s="1082"/>
      <c r="J826" s="1082"/>
      <c r="K826" s="1082"/>
      <c r="L826" s="1082"/>
      <c r="M826" s="1082"/>
      <c r="N826" s="1082"/>
      <c r="O826" s="1082"/>
      <c r="P826" s="1082"/>
      <c r="Q826" s="1082"/>
      <c r="R826" s="1082"/>
      <c r="S826" s="1082"/>
      <c r="T826" s="1082"/>
      <c r="U826" s="1082"/>
      <c r="V826" s="1082"/>
      <c r="W826" s="1082"/>
      <c r="X826" s="1082"/>
      <c r="Y826" s="1082"/>
      <c r="Z826" s="1082"/>
    </row>
    <row r="827" spans="1:26" ht="11.25" customHeight="1">
      <c r="A827" s="1082"/>
      <c r="B827" s="1082"/>
      <c r="C827" s="1082"/>
      <c r="D827" s="1082"/>
      <c r="E827" s="1082"/>
      <c r="F827" s="1082"/>
      <c r="G827" s="1082"/>
      <c r="H827" s="1082"/>
      <c r="I827" s="1082"/>
      <c r="J827" s="1082"/>
      <c r="K827" s="1082"/>
      <c r="L827" s="1082"/>
      <c r="M827" s="1082"/>
      <c r="N827" s="1082"/>
      <c r="O827" s="1082"/>
      <c r="P827" s="1082"/>
      <c r="Q827" s="1082"/>
      <c r="R827" s="1082"/>
      <c r="S827" s="1082"/>
      <c r="T827" s="1082"/>
      <c r="U827" s="1082"/>
      <c r="V827" s="1082"/>
      <c r="W827" s="1082"/>
      <c r="X827" s="1082"/>
      <c r="Y827" s="1082"/>
      <c r="Z827" s="1082"/>
    </row>
    <row r="828" spans="1:26" ht="11.25" customHeight="1">
      <c r="A828" s="1082"/>
      <c r="B828" s="1082"/>
      <c r="C828" s="1082"/>
      <c r="D828" s="1082"/>
      <c r="E828" s="1082"/>
      <c r="F828" s="1082"/>
      <c r="G828" s="1082"/>
      <c r="H828" s="1082"/>
      <c r="I828" s="1082"/>
      <c r="J828" s="1082"/>
      <c r="K828" s="1082"/>
      <c r="L828" s="1082"/>
      <c r="M828" s="1082"/>
      <c r="N828" s="1082"/>
      <c r="O828" s="1082"/>
      <c r="P828" s="1082"/>
      <c r="Q828" s="1082"/>
      <c r="R828" s="1082"/>
      <c r="S828" s="1082"/>
      <c r="T828" s="1082"/>
      <c r="U828" s="1082"/>
      <c r="V828" s="1082"/>
      <c r="W828" s="1082"/>
      <c r="X828" s="1082"/>
      <c r="Y828" s="1082"/>
      <c r="Z828" s="1082"/>
    </row>
    <row r="829" spans="1:26" ht="11.25" customHeight="1">
      <c r="A829" s="1082"/>
      <c r="B829" s="1082"/>
      <c r="C829" s="1082"/>
      <c r="D829" s="1082"/>
      <c r="E829" s="1082"/>
      <c r="F829" s="1082"/>
      <c r="G829" s="1082"/>
      <c r="H829" s="1082"/>
      <c r="I829" s="1082"/>
      <c r="J829" s="1082"/>
      <c r="K829" s="1082"/>
      <c r="L829" s="1082"/>
      <c r="M829" s="1082"/>
      <c r="N829" s="1082"/>
      <c r="O829" s="1082"/>
      <c r="P829" s="1082"/>
      <c r="Q829" s="1082"/>
      <c r="R829" s="1082"/>
      <c r="S829" s="1082"/>
      <c r="T829" s="1082"/>
      <c r="U829" s="1082"/>
      <c r="V829" s="1082"/>
      <c r="W829" s="1082"/>
      <c r="X829" s="1082"/>
      <c r="Y829" s="1082"/>
      <c r="Z829" s="1082"/>
    </row>
    <row r="830" spans="1:26" ht="11.25" customHeight="1">
      <c r="A830" s="1082"/>
      <c r="B830" s="1082"/>
      <c r="C830" s="1082"/>
      <c r="D830" s="1082"/>
      <c r="E830" s="1082"/>
      <c r="F830" s="1082"/>
      <c r="G830" s="1082"/>
      <c r="H830" s="1082"/>
      <c r="I830" s="1082"/>
      <c r="J830" s="1082"/>
      <c r="K830" s="1082"/>
      <c r="L830" s="1082"/>
      <c r="M830" s="1082"/>
      <c r="N830" s="1082"/>
      <c r="O830" s="1082"/>
      <c r="P830" s="1082"/>
      <c r="Q830" s="1082"/>
      <c r="R830" s="1082"/>
      <c r="S830" s="1082"/>
      <c r="T830" s="1082"/>
      <c r="U830" s="1082"/>
      <c r="V830" s="1082"/>
      <c r="W830" s="1082"/>
      <c r="X830" s="1082"/>
      <c r="Y830" s="1082"/>
      <c r="Z830" s="1082"/>
    </row>
    <row r="831" spans="1:26" ht="11.25" customHeight="1">
      <c r="A831" s="1082"/>
      <c r="B831" s="1082"/>
      <c r="C831" s="1082"/>
      <c r="D831" s="1082"/>
      <c r="E831" s="1082"/>
      <c r="F831" s="1082"/>
      <c r="G831" s="1082"/>
      <c r="H831" s="1082"/>
      <c r="I831" s="1082"/>
      <c r="J831" s="1082"/>
      <c r="K831" s="1082"/>
      <c r="L831" s="1082"/>
      <c r="M831" s="1082"/>
      <c r="N831" s="1082"/>
      <c r="O831" s="1082"/>
      <c r="P831" s="1082"/>
      <c r="Q831" s="1082"/>
      <c r="R831" s="1082"/>
      <c r="S831" s="1082"/>
      <c r="T831" s="1082"/>
      <c r="U831" s="1082"/>
      <c r="V831" s="1082"/>
      <c r="W831" s="1082"/>
      <c r="X831" s="1082"/>
      <c r="Y831" s="1082"/>
      <c r="Z831" s="1082"/>
    </row>
    <row r="832" spans="1:26" ht="11.25" customHeight="1">
      <c r="A832" s="1082"/>
      <c r="B832" s="1082"/>
      <c r="C832" s="1082"/>
      <c r="D832" s="1082"/>
      <c r="E832" s="1082"/>
      <c r="F832" s="1082"/>
      <c r="G832" s="1082"/>
      <c r="H832" s="1082"/>
      <c r="I832" s="1082"/>
      <c r="J832" s="1082"/>
      <c r="K832" s="1082"/>
      <c r="L832" s="1082"/>
      <c r="M832" s="1082"/>
      <c r="N832" s="1082"/>
      <c r="O832" s="1082"/>
      <c r="P832" s="1082"/>
      <c r="Q832" s="1082"/>
      <c r="R832" s="1082"/>
      <c r="S832" s="1082"/>
      <c r="T832" s="1082"/>
      <c r="U832" s="1082"/>
      <c r="V832" s="1082"/>
      <c r="W832" s="1082"/>
      <c r="X832" s="1082"/>
      <c r="Y832" s="1082"/>
      <c r="Z832" s="1082"/>
    </row>
    <row r="833" spans="1:26" ht="11.25" customHeight="1">
      <c r="A833" s="1082"/>
      <c r="B833" s="1082"/>
      <c r="C833" s="1082"/>
      <c r="D833" s="1082"/>
      <c r="E833" s="1082"/>
      <c r="F833" s="1082"/>
      <c r="G833" s="1082"/>
      <c r="H833" s="1082"/>
      <c r="I833" s="1082"/>
      <c r="J833" s="1082"/>
      <c r="K833" s="1082"/>
      <c r="L833" s="1082"/>
      <c r="M833" s="1082"/>
      <c r="N833" s="1082"/>
      <c r="O833" s="1082"/>
      <c r="P833" s="1082"/>
      <c r="Q833" s="1082"/>
      <c r="R833" s="1082"/>
      <c r="S833" s="1082"/>
      <c r="T833" s="1082"/>
      <c r="U833" s="1082"/>
      <c r="V833" s="1082"/>
      <c r="W833" s="1082"/>
      <c r="X833" s="1082"/>
      <c r="Y833" s="1082"/>
      <c r="Z833" s="1082"/>
    </row>
    <row r="834" spans="1:26" ht="11.25" customHeight="1">
      <c r="A834" s="1082"/>
      <c r="B834" s="1082"/>
      <c r="C834" s="1082"/>
      <c r="D834" s="1082"/>
      <c r="E834" s="1082"/>
      <c r="F834" s="1082"/>
      <c r="G834" s="1082"/>
      <c r="H834" s="1082"/>
      <c r="I834" s="1082"/>
      <c r="J834" s="1082"/>
      <c r="K834" s="1082"/>
      <c r="L834" s="1082"/>
      <c r="M834" s="1082"/>
      <c r="N834" s="1082"/>
      <c r="O834" s="1082"/>
      <c r="P834" s="1082"/>
      <c r="Q834" s="1082"/>
      <c r="R834" s="1082"/>
      <c r="S834" s="1082"/>
      <c r="T834" s="1082"/>
      <c r="U834" s="1082"/>
      <c r="V834" s="1082"/>
      <c r="W834" s="1082"/>
      <c r="X834" s="1082"/>
      <c r="Y834" s="1082"/>
      <c r="Z834" s="1082"/>
    </row>
    <row r="835" spans="1:26" ht="11.25" customHeight="1">
      <c r="A835" s="1082"/>
      <c r="B835" s="1082"/>
      <c r="C835" s="1082"/>
      <c r="D835" s="1082"/>
      <c r="E835" s="1082"/>
      <c r="F835" s="1082"/>
      <c r="G835" s="1082"/>
      <c r="H835" s="1082"/>
      <c r="I835" s="1082"/>
      <c r="J835" s="1082"/>
      <c r="K835" s="1082"/>
      <c r="L835" s="1082"/>
      <c r="M835" s="1082"/>
      <c r="N835" s="1082"/>
      <c r="O835" s="1082"/>
      <c r="P835" s="1082"/>
      <c r="Q835" s="1082"/>
      <c r="R835" s="1082"/>
      <c r="S835" s="1082"/>
      <c r="T835" s="1082"/>
      <c r="U835" s="1082"/>
      <c r="V835" s="1082"/>
      <c r="W835" s="1082"/>
      <c r="X835" s="1082"/>
      <c r="Y835" s="1082"/>
      <c r="Z835" s="1082"/>
    </row>
    <row r="836" spans="1:26" ht="11.25" customHeight="1">
      <c r="A836" s="1082"/>
      <c r="B836" s="1082"/>
      <c r="C836" s="1082"/>
      <c r="D836" s="1082"/>
      <c r="E836" s="1082"/>
      <c r="F836" s="1082"/>
      <c r="G836" s="1082"/>
      <c r="H836" s="1082"/>
      <c r="I836" s="1082"/>
      <c r="J836" s="1082"/>
      <c r="K836" s="1082"/>
      <c r="L836" s="1082"/>
      <c r="M836" s="1082"/>
      <c r="N836" s="1082"/>
      <c r="O836" s="1082"/>
      <c r="P836" s="1082"/>
      <c r="Q836" s="1082"/>
      <c r="R836" s="1082"/>
      <c r="S836" s="1082"/>
      <c r="T836" s="1082"/>
      <c r="U836" s="1082"/>
      <c r="V836" s="1082"/>
      <c r="W836" s="1082"/>
      <c r="X836" s="1082"/>
      <c r="Y836" s="1082"/>
      <c r="Z836" s="1082"/>
    </row>
    <row r="837" spans="1:26" ht="11.25" customHeight="1">
      <c r="A837" s="1082"/>
      <c r="B837" s="1082"/>
      <c r="C837" s="1082"/>
      <c r="D837" s="1082"/>
      <c r="E837" s="1082"/>
      <c r="F837" s="1082"/>
      <c r="G837" s="1082"/>
      <c r="H837" s="1082"/>
      <c r="I837" s="1082"/>
      <c r="J837" s="1082"/>
      <c r="K837" s="1082"/>
      <c r="L837" s="1082"/>
      <c r="M837" s="1082"/>
      <c r="N837" s="1082"/>
      <c r="O837" s="1082"/>
      <c r="P837" s="1082"/>
      <c r="Q837" s="1082"/>
      <c r="R837" s="1082"/>
      <c r="S837" s="1082"/>
      <c r="T837" s="1082"/>
      <c r="U837" s="1082"/>
      <c r="V837" s="1082"/>
      <c r="W837" s="1082"/>
      <c r="X837" s="1082"/>
      <c r="Y837" s="1082"/>
      <c r="Z837" s="1082"/>
    </row>
    <row r="838" spans="1:26" ht="11.25" customHeight="1">
      <c r="A838" s="1082"/>
      <c r="B838" s="1082"/>
      <c r="C838" s="1082"/>
      <c r="D838" s="1082"/>
      <c r="E838" s="1082"/>
      <c r="F838" s="1082"/>
      <c r="G838" s="1082"/>
      <c r="H838" s="1082"/>
      <c r="I838" s="1082"/>
      <c r="J838" s="1082"/>
      <c r="K838" s="1082"/>
      <c r="L838" s="1082"/>
      <c r="M838" s="1082"/>
      <c r="N838" s="1082"/>
      <c r="O838" s="1082"/>
      <c r="P838" s="1082"/>
      <c r="Q838" s="1082"/>
      <c r="R838" s="1082"/>
      <c r="S838" s="1082"/>
      <c r="T838" s="1082"/>
      <c r="U838" s="1082"/>
      <c r="V838" s="1082"/>
      <c r="W838" s="1082"/>
      <c r="X838" s="1082"/>
      <c r="Y838" s="1082"/>
      <c r="Z838" s="1082"/>
    </row>
    <row r="839" spans="1:26" ht="11.25" customHeight="1">
      <c r="A839" s="1082"/>
      <c r="B839" s="1082"/>
      <c r="C839" s="1082"/>
      <c r="D839" s="1082"/>
      <c r="E839" s="1082"/>
      <c r="F839" s="1082"/>
      <c r="G839" s="1082"/>
      <c r="H839" s="1082"/>
      <c r="I839" s="1082"/>
      <c r="J839" s="1082"/>
      <c r="K839" s="1082"/>
      <c r="L839" s="1082"/>
      <c r="M839" s="1082"/>
      <c r="N839" s="1082"/>
      <c r="O839" s="1082"/>
      <c r="P839" s="1082"/>
      <c r="Q839" s="1082"/>
      <c r="R839" s="1082"/>
      <c r="S839" s="1082"/>
      <c r="T839" s="1082"/>
      <c r="U839" s="1082"/>
      <c r="V839" s="1082"/>
      <c r="W839" s="1082"/>
      <c r="X839" s="1082"/>
      <c r="Y839" s="1082"/>
      <c r="Z839" s="1082"/>
    </row>
    <row r="840" spans="1:26" ht="11.25" customHeight="1">
      <c r="A840" s="1082"/>
      <c r="B840" s="1082"/>
      <c r="C840" s="1082"/>
      <c r="D840" s="1082"/>
      <c r="E840" s="1082"/>
      <c r="F840" s="1082"/>
      <c r="G840" s="1082"/>
      <c r="H840" s="1082"/>
      <c r="I840" s="1082"/>
      <c r="J840" s="1082"/>
      <c r="K840" s="1082"/>
      <c r="L840" s="1082"/>
      <c r="M840" s="1082"/>
      <c r="N840" s="1082"/>
      <c r="O840" s="1082"/>
      <c r="P840" s="1082"/>
      <c r="Q840" s="1082"/>
      <c r="R840" s="1082"/>
      <c r="S840" s="1082"/>
      <c r="T840" s="1082"/>
      <c r="U840" s="1082"/>
      <c r="V840" s="1082"/>
      <c r="W840" s="1082"/>
      <c r="X840" s="1082"/>
      <c r="Y840" s="1082"/>
      <c r="Z840" s="1082"/>
    </row>
    <row r="841" spans="1:26" ht="11.25" customHeight="1">
      <c r="A841" s="1082"/>
      <c r="B841" s="1082"/>
      <c r="C841" s="1082"/>
      <c r="D841" s="1082"/>
      <c r="E841" s="1082"/>
      <c r="F841" s="1082"/>
      <c r="G841" s="1082"/>
      <c r="H841" s="1082"/>
      <c r="I841" s="1082"/>
      <c r="J841" s="1082"/>
      <c r="K841" s="1082"/>
      <c r="L841" s="1082"/>
      <c r="M841" s="1082"/>
      <c r="N841" s="1082"/>
      <c r="O841" s="1082"/>
      <c r="P841" s="1082"/>
      <c r="Q841" s="1082"/>
      <c r="R841" s="1082"/>
      <c r="S841" s="1082"/>
      <c r="T841" s="1082"/>
      <c r="U841" s="1082"/>
      <c r="V841" s="1082"/>
      <c r="W841" s="1082"/>
      <c r="X841" s="1082"/>
      <c r="Y841" s="1082"/>
      <c r="Z841" s="1082"/>
    </row>
    <row r="842" spans="1:26" ht="11.25" customHeight="1">
      <c r="A842" s="1082"/>
      <c r="B842" s="1082"/>
      <c r="C842" s="1082"/>
      <c r="D842" s="1082"/>
      <c r="E842" s="1082"/>
      <c r="F842" s="1082"/>
      <c r="G842" s="1082"/>
      <c r="H842" s="1082"/>
      <c r="I842" s="1082"/>
      <c r="J842" s="1082"/>
      <c r="K842" s="1082"/>
      <c r="L842" s="1082"/>
      <c r="M842" s="1082"/>
      <c r="N842" s="1082"/>
      <c r="O842" s="1082"/>
      <c r="P842" s="1082"/>
      <c r="Q842" s="1082"/>
      <c r="R842" s="1082"/>
      <c r="S842" s="1082"/>
      <c r="T842" s="1082"/>
      <c r="U842" s="1082"/>
      <c r="V842" s="1082"/>
      <c r="W842" s="1082"/>
      <c r="X842" s="1082"/>
      <c r="Y842" s="1082"/>
      <c r="Z842" s="1082"/>
    </row>
    <row r="843" spans="1:26" ht="11.25" customHeight="1">
      <c r="A843" s="1082"/>
      <c r="B843" s="1082"/>
      <c r="C843" s="1082"/>
      <c r="D843" s="1082"/>
      <c r="E843" s="1082"/>
      <c r="F843" s="1082"/>
      <c r="G843" s="1082"/>
      <c r="H843" s="1082"/>
      <c r="I843" s="1082"/>
      <c r="J843" s="1082"/>
      <c r="K843" s="1082"/>
      <c r="L843" s="1082"/>
      <c r="M843" s="1082"/>
      <c r="N843" s="1082"/>
      <c r="O843" s="1082"/>
      <c r="P843" s="1082"/>
      <c r="Q843" s="1082"/>
      <c r="R843" s="1082"/>
      <c r="S843" s="1082"/>
      <c r="T843" s="1082"/>
      <c r="U843" s="1082"/>
      <c r="V843" s="1082"/>
      <c r="W843" s="1082"/>
      <c r="X843" s="1082"/>
      <c r="Y843" s="1082"/>
      <c r="Z843" s="1082"/>
    </row>
    <row r="844" spans="1:26" ht="11.25" customHeight="1">
      <c r="A844" s="1082"/>
      <c r="B844" s="1082"/>
      <c r="C844" s="1082"/>
      <c r="D844" s="1082"/>
      <c r="E844" s="1082"/>
      <c r="F844" s="1082"/>
      <c r="G844" s="1082"/>
      <c r="H844" s="1082"/>
      <c r="I844" s="1082"/>
      <c r="J844" s="1082"/>
      <c r="K844" s="1082"/>
      <c r="L844" s="1082"/>
      <c r="M844" s="1082"/>
      <c r="N844" s="1082"/>
      <c r="O844" s="1082"/>
      <c r="P844" s="1082"/>
      <c r="Q844" s="1082"/>
      <c r="R844" s="1082"/>
      <c r="S844" s="1082"/>
      <c r="T844" s="1082"/>
      <c r="U844" s="1082"/>
      <c r="V844" s="1082"/>
      <c r="W844" s="1082"/>
      <c r="X844" s="1082"/>
      <c r="Y844" s="1082"/>
      <c r="Z844" s="1082"/>
    </row>
    <row r="845" spans="1:26" ht="11.25" customHeight="1">
      <c r="A845" s="1082"/>
      <c r="B845" s="1082"/>
      <c r="C845" s="1082"/>
      <c r="D845" s="1082"/>
      <c r="E845" s="1082"/>
      <c r="F845" s="1082"/>
      <c r="G845" s="1082"/>
      <c r="H845" s="1082"/>
      <c r="I845" s="1082"/>
      <c r="J845" s="1082"/>
      <c r="K845" s="1082"/>
      <c r="L845" s="1082"/>
      <c r="M845" s="1082"/>
      <c r="N845" s="1082"/>
      <c r="O845" s="1082"/>
      <c r="P845" s="1082"/>
      <c r="Q845" s="1082"/>
      <c r="R845" s="1082"/>
      <c r="S845" s="1082"/>
      <c r="T845" s="1082"/>
      <c r="U845" s="1082"/>
      <c r="V845" s="1082"/>
      <c r="W845" s="1082"/>
      <c r="X845" s="1082"/>
      <c r="Y845" s="1082"/>
      <c r="Z845" s="1082"/>
    </row>
    <row r="846" spans="1:26" ht="11.25" customHeight="1">
      <c r="A846" s="1082"/>
      <c r="B846" s="1082"/>
      <c r="C846" s="1082"/>
      <c r="D846" s="1082"/>
      <c r="E846" s="1082"/>
      <c r="F846" s="1082"/>
      <c r="G846" s="1082"/>
      <c r="H846" s="1082"/>
      <c r="I846" s="1082"/>
      <c r="J846" s="1082"/>
      <c r="K846" s="1082"/>
      <c r="L846" s="1082"/>
      <c r="M846" s="1082"/>
      <c r="N846" s="1082"/>
      <c r="O846" s="1082"/>
      <c r="P846" s="1082"/>
      <c r="Q846" s="1082"/>
      <c r="R846" s="1082"/>
      <c r="S846" s="1082"/>
      <c r="T846" s="1082"/>
      <c r="U846" s="1082"/>
      <c r="V846" s="1082"/>
      <c r="W846" s="1082"/>
      <c r="X846" s="1082"/>
      <c r="Y846" s="1082"/>
      <c r="Z846" s="1082"/>
    </row>
    <row r="847" spans="1:26" ht="11.25" customHeight="1">
      <c r="A847" s="1082"/>
      <c r="B847" s="1082"/>
      <c r="C847" s="1082"/>
      <c r="D847" s="1082"/>
      <c r="E847" s="1082"/>
      <c r="F847" s="1082"/>
      <c r="G847" s="1082"/>
      <c r="H847" s="1082"/>
      <c r="I847" s="1082"/>
      <c r="J847" s="1082"/>
      <c r="K847" s="1082"/>
      <c r="L847" s="1082"/>
      <c r="M847" s="1082"/>
      <c r="N847" s="1082"/>
      <c r="O847" s="1082"/>
      <c r="P847" s="1082"/>
      <c r="Q847" s="1082"/>
      <c r="R847" s="1082"/>
      <c r="S847" s="1082"/>
      <c r="T847" s="1082"/>
      <c r="U847" s="1082"/>
      <c r="V847" s="1082"/>
      <c r="W847" s="1082"/>
      <c r="X847" s="1082"/>
      <c r="Y847" s="1082"/>
      <c r="Z847" s="1082"/>
    </row>
    <row r="848" spans="1:26" ht="11.25" customHeight="1">
      <c r="A848" s="1082"/>
      <c r="B848" s="1082"/>
      <c r="C848" s="1082"/>
      <c r="D848" s="1082"/>
      <c r="E848" s="1082"/>
      <c r="F848" s="1082"/>
      <c r="G848" s="1082"/>
      <c r="H848" s="1082"/>
      <c r="I848" s="1082"/>
      <c r="J848" s="1082"/>
      <c r="K848" s="1082"/>
      <c r="L848" s="1082"/>
      <c r="M848" s="1082"/>
      <c r="N848" s="1082"/>
      <c r="O848" s="1082"/>
      <c r="P848" s="1082"/>
      <c r="Q848" s="1082"/>
      <c r="R848" s="1082"/>
      <c r="S848" s="1082"/>
      <c r="T848" s="1082"/>
      <c r="U848" s="1082"/>
      <c r="V848" s="1082"/>
      <c r="W848" s="1082"/>
      <c r="X848" s="1082"/>
      <c r="Y848" s="1082"/>
      <c r="Z848" s="1082"/>
    </row>
    <row r="849" spans="1:26" ht="11.25" customHeight="1">
      <c r="A849" s="1082"/>
      <c r="B849" s="1082"/>
      <c r="C849" s="1082"/>
      <c r="D849" s="1082"/>
      <c r="E849" s="1082"/>
      <c r="F849" s="1082"/>
      <c r="G849" s="1082"/>
      <c r="H849" s="1082"/>
      <c r="I849" s="1082"/>
      <c r="J849" s="1082"/>
      <c r="K849" s="1082"/>
      <c r="L849" s="1082"/>
      <c r="M849" s="1082"/>
      <c r="N849" s="1082"/>
      <c r="O849" s="1082"/>
      <c r="P849" s="1082"/>
      <c r="Q849" s="1082"/>
      <c r="R849" s="1082"/>
      <c r="S849" s="1082"/>
      <c r="T849" s="1082"/>
      <c r="U849" s="1082"/>
      <c r="V849" s="1082"/>
      <c r="W849" s="1082"/>
      <c r="X849" s="1082"/>
      <c r="Y849" s="1082"/>
      <c r="Z849" s="1082"/>
    </row>
    <row r="850" spans="1:26" ht="11.25" customHeight="1">
      <c r="A850" s="1082"/>
      <c r="B850" s="1082"/>
      <c r="C850" s="1082"/>
      <c r="D850" s="1082"/>
      <c r="E850" s="1082"/>
      <c r="F850" s="1082"/>
      <c r="G850" s="1082"/>
      <c r="H850" s="1082"/>
      <c r="I850" s="1082"/>
      <c r="J850" s="1082"/>
      <c r="K850" s="1082"/>
      <c r="L850" s="1082"/>
      <c r="M850" s="1082"/>
      <c r="N850" s="1082"/>
      <c r="O850" s="1082"/>
      <c r="P850" s="1082"/>
      <c r="Q850" s="1082"/>
      <c r="R850" s="1082"/>
      <c r="S850" s="1082"/>
      <c r="T850" s="1082"/>
      <c r="U850" s="1082"/>
      <c r="V850" s="1082"/>
      <c r="W850" s="1082"/>
      <c r="X850" s="1082"/>
      <c r="Y850" s="1082"/>
      <c r="Z850" s="1082"/>
    </row>
    <row r="851" spans="1:26" ht="11.25" customHeight="1">
      <c r="A851" s="1082"/>
      <c r="B851" s="1082"/>
      <c r="C851" s="1082"/>
      <c r="D851" s="1082"/>
      <c r="E851" s="1082"/>
      <c r="F851" s="1082"/>
      <c r="G851" s="1082"/>
      <c r="H851" s="1082"/>
      <c r="I851" s="1082"/>
      <c r="J851" s="1082"/>
      <c r="K851" s="1082"/>
      <c r="L851" s="1082"/>
      <c r="M851" s="1082"/>
      <c r="N851" s="1082"/>
      <c r="O851" s="1082"/>
      <c r="P851" s="1082"/>
      <c r="Q851" s="1082"/>
      <c r="R851" s="1082"/>
      <c r="S851" s="1082"/>
      <c r="T851" s="1082"/>
      <c r="U851" s="1082"/>
      <c r="V851" s="1082"/>
      <c r="W851" s="1082"/>
      <c r="X851" s="1082"/>
      <c r="Y851" s="1082"/>
      <c r="Z851" s="1082"/>
    </row>
    <row r="852" spans="1:26" ht="11.25" customHeight="1">
      <c r="A852" s="1082"/>
      <c r="B852" s="1082"/>
      <c r="C852" s="1082"/>
      <c r="D852" s="1082"/>
      <c r="E852" s="1082"/>
      <c r="F852" s="1082"/>
      <c r="G852" s="1082"/>
      <c r="H852" s="1082"/>
      <c r="I852" s="1082"/>
      <c r="J852" s="1082"/>
      <c r="K852" s="1082"/>
      <c r="L852" s="1082"/>
      <c r="M852" s="1082"/>
      <c r="N852" s="1082"/>
      <c r="O852" s="1082"/>
      <c r="P852" s="1082"/>
      <c r="Q852" s="1082"/>
      <c r="R852" s="1082"/>
      <c r="S852" s="1082"/>
      <c r="T852" s="1082"/>
      <c r="U852" s="1082"/>
      <c r="V852" s="1082"/>
      <c r="W852" s="1082"/>
      <c r="X852" s="1082"/>
      <c r="Y852" s="1082"/>
      <c r="Z852" s="1082"/>
    </row>
    <row r="853" spans="1:26" ht="11.25" customHeight="1">
      <c r="A853" s="1082"/>
      <c r="B853" s="1082"/>
      <c r="C853" s="1082"/>
      <c r="D853" s="1082"/>
      <c r="E853" s="1082"/>
      <c r="F853" s="1082"/>
      <c r="G853" s="1082"/>
      <c r="H853" s="1082"/>
      <c r="I853" s="1082"/>
      <c r="J853" s="1082"/>
      <c r="K853" s="1082"/>
      <c r="L853" s="1082"/>
      <c r="M853" s="1082"/>
      <c r="N853" s="1082"/>
      <c r="O853" s="1082"/>
      <c r="P853" s="1082"/>
      <c r="Q853" s="1082"/>
      <c r="R853" s="1082"/>
      <c r="S853" s="1082"/>
      <c r="T853" s="1082"/>
      <c r="U853" s="1082"/>
      <c r="V853" s="1082"/>
      <c r="W853" s="1082"/>
      <c r="X853" s="1082"/>
      <c r="Y853" s="1082"/>
      <c r="Z853" s="1082"/>
    </row>
    <row r="854" spans="1:26" ht="11.25" customHeight="1">
      <c r="A854" s="1082"/>
      <c r="B854" s="1082"/>
      <c r="C854" s="1082"/>
      <c r="D854" s="1082"/>
      <c r="E854" s="1082"/>
      <c r="F854" s="1082"/>
      <c r="G854" s="1082"/>
      <c r="H854" s="1082"/>
      <c r="I854" s="1082"/>
      <c r="J854" s="1082"/>
      <c r="K854" s="1082"/>
      <c r="L854" s="1082"/>
      <c r="M854" s="1082"/>
      <c r="N854" s="1082"/>
      <c r="O854" s="1082"/>
      <c r="P854" s="1082"/>
      <c r="Q854" s="1082"/>
      <c r="R854" s="1082"/>
      <c r="S854" s="1082"/>
      <c r="T854" s="1082"/>
      <c r="U854" s="1082"/>
      <c r="V854" s="1082"/>
      <c r="W854" s="1082"/>
      <c r="X854" s="1082"/>
      <c r="Y854" s="1082"/>
      <c r="Z854" s="1082"/>
    </row>
    <row r="855" spans="1:26" ht="11.25" customHeight="1">
      <c r="A855" s="1082"/>
      <c r="B855" s="1082"/>
      <c r="C855" s="1082"/>
      <c r="D855" s="1082"/>
      <c r="E855" s="1082"/>
      <c r="F855" s="1082"/>
      <c r="G855" s="1082"/>
      <c r="H855" s="1082"/>
      <c r="I855" s="1082"/>
      <c r="J855" s="1082"/>
      <c r="K855" s="1082"/>
      <c r="L855" s="1082"/>
      <c r="M855" s="1082"/>
      <c r="N855" s="1082"/>
      <c r="O855" s="1082"/>
      <c r="P855" s="1082"/>
      <c r="Q855" s="1082"/>
      <c r="R855" s="1082"/>
      <c r="S855" s="1082"/>
      <c r="T855" s="1082"/>
      <c r="U855" s="1082"/>
      <c r="V855" s="1082"/>
      <c r="W855" s="1082"/>
      <c r="X855" s="1082"/>
      <c r="Y855" s="1082"/>
      <c r="Z855" s="1082"/>
    </row>
    <row r="856" spans="1:26" ht="11.25" customHeight="1">
      <c r="A856" s="1082"/>
      <c r="B856" s="1082"/>
      <c r="C856" s="1082"/>
      <c r="D856" s="1082"/>
      <c r="E856" s="1082"/>
      <c r="F856" s="1082"/>
      <c r="G856" s="1082"/>
      <c r="H856" s="1082"/>
      <c r="I856" s="1082"/>
      <c r="J856" s="1082"/>
      <c r="K856" s="1082"/>
      <c r="L856" s="1082"/>
      <c r="M856" s="1082"/>
      <c r="N856" s="1082"/>
      <c r="O856" s="1082"/>
      <c r="P856" s="1082"/>
      <c r="Q856" s="1082"/>
      <c r="R856" s="1082"/>
      <c r="S856" s="1082"/>
      <c r="T856" s="1082"/>
      <c r="U856" s="1082"/>
      <c r="V856" s="1082"/>
      <c r="W856" s="1082"/>
      <c r="X856" s="1082"/>
      <c r="Y856" s="1082"/>
      <c r="Z856" s="1082"/>
    </row>
    <row r="857" spans="1:26" ht="11.25" customHeight="1">
      <c r="A857" s="1082"/>
      <c r="B857" s="1082"/>
      <c r="C857" s="1082"/>
      <c r="D857" s="1082"/>
      <c r="E857" s="1082"/>
      <c r="F857" s="1082"/>
      <c r="G857" s="1082"/>
      <c r="H857" s="1082"/>
      <c r="I857" s="1082"/>
      <c r="J857" s="1082"/>
      <c r="K857" s="1082"/>
      <c r="L857" s="1082"/>
      <c r="M857" s="1082"/>
      <c r="N857" s="1082"/>
      <c r="O857" s="1082"/>
      <c r="P857" s="1082"/>
      <c r="Q857" s="1082"/>
      <c r="R857" s="1082"/>
      <c r="S857" s="1082"/>
      <c r="T857" s="1082"/>
      <c r="U857" s="1082"/>
      <c r="V857" s="1082"/>
      <c r="W857" s="1082"/>
      <c r="X857" s="1082"/>
      <c r="Y857" s="1082"/>
      <c r="Z857" s="1082"/>
    </row>
    <row r="858" spans="1:26" ht="11.25" customHeight="1">
      <c r="A858" s="1082"/>
      <c r="B858" s="1082"/>
      <c r="C858" s="1082"/>
      <c r="D858" s="1082"/>
      <c r="E858" s="1082"/>
      <c r="F858" s="1082"/>
      <c r="G858" s="1082"/>
      <c r="H858" s="1082"/>
      <c r="I858" s="1082"/>
      <c r="J858" s="1082"/>
      <c r="K858" s="1082"/>
      <c r="L858" s="1082"/>
      <c r="M858" s="1082"/>
      <c r="N858" s="1082"/>
      <c r="O858" s="1082"/>
      <c r="P858" s="1082"/>
      <c r="Q858" s="1082"/>
      <c r="R858" s="1082"/>
      <c r="S858" s="1082"/>
      <c r="T858" s="1082"/>
      <c r="U858" s="1082"/>
      <c r="V858" s="1082"/>
      <c r="W858" s="1082"/>
      <c r="X858" s="1082"/>
      <c r="Y858" s="1082"/>
      <c r="Z858" s="1082"/>
    </row>
    <row r="859" spans="1:26" ht="11.25" customHeight="1">
      <c r="A859" s="1082"/>
      <c r="B859" s="1082"/>
      <c r="C859" s="1082"/>
      <c r="D859" s="1082"/>
      <c r="E859" s="1082"/>
      <c r="F859" s="1082"/>
      <c r="G859" s="1082"/>
      <c r="H859" s="1082"/>
      <c r="I859" s="1082"/>
      <c r="J859" s="1082"/>
      <c r="K859" s="1082"/>
      <c r="L859" s="1082"/>
      <c r="M859" s="1082"/>
      <c r="N859" s="1082"/>
      <c r="O859" s="1082"/>
      <c r="P859" s="1082"/>
      <c r="Q859" s="1082"/>
      <c r="R859" s="1082"/>
      <c r="S859" s="1082"/>
      <c r="T859" s="1082"/>
      <c r="U859" s="1082"/>
      <c r="V859" s="1082"/>
      <c r="W859" s="1082"/>
      <c r="X859" s="1082"/>
      <c r="Y859" s="1082"/>
      <c r="Z859" s="1082"/>
    </row>
    <row r="860" spans="1:26" ht="11.25" customHeight="1">
      <c r="A860" s="1082"/>
      <c r="B860" s="1082"/>
      <c r="C860" s="1082"/>
      <c r="D860" s="1082"/>
      <c r="E860" s="1082"/>
      <c r="F860" s="1082"/>
      <c r="G860" s="1082"/>
      <c r="H860" s="1082"/>
      <c r="I860" s="1082"/>
      <c r="J860" s="1082"/>
      <c r="K860" s="1082"/>
      <c r="L860" s="1082"/>
      <c r="M860" s="1082"/>
      <c r="N860" s="1082"/>
      <c r="O860" s="1082"/>
      <c r="P860" s="1082"/>
      <c r="Q860" s="1082"/>
      <c r="R860" s="1082"/>
      <c r="S860" s="1082"/>
      <c r="T860" s="1082"/>
      <c r="U860" s="1082"/>
      <c r="V860" s="1082"/>
      <c r="W860" s="1082"/>
      <c r="X860" s="1082"/>
      <c r="Y860" s="1082"/>
      <c r="Z860" s="1082"/>
    </row>
    <row r="861" spans="1:26" ht="11.25" customHeight="1">
      <c r="A861" s="1082"/>
      <c r="B861" s="1082"/>
      <c r="C861" s="1082"/>
      <c r="D861" s="1082"/>
      <c r="E861" s="1082"/>
      <c r="F861" s="1082"/>
      <c r="G861" s="1082"/>
      <c r="H861" s="1082"/>
      <c r="I861" s="1082"/>
      <c r="J861" s="1082"/>
      <c r="K861" s="1082"/>
      <c r="L861" s="1082"/>
      <c r="M861" s="1082"/>
      <c r="N861" s="1082"/>
      <c r="O861" s="1082"/>
      <c r="P861" s="1082"/>
      <c r="Q861" s="1082"/>
      <c r="R861" s="1082"/>
      <c r="S861" s="1082"/>
      <c r="T861" s="1082"/>
      <c r="U861" s="1082"/>
      <c r="V861" s="1082"/>
      <c r="W861" s="1082"/>
      <c r="X861" s="1082"/>
      <c r="Y861" s="1082"/>
      <c r="Z861" s="1082"/>
    </row>
    <row r="862" spans="1:26" ht="11.25" customHeight="1">
      <c r="A862" s="1082"/>
      <c r="B862" s="1082"/>
      <c r="C862" s="1082"/>
      <c r="D862" s="1082"/>
      <c r="E862" s="1082"/>
      <c r="F862" s="1082"/>
      <c r="G862" s="1082"/>
      <c r="H862" s="1082"/>
      <c r="I862" s="1082"/>
      <c r="J862" s="1082"/>
      <c r="K862" s="1082"/>
      <c r="L862" s="1082"/>
      <c r="M862" s="1082"/>
      <c r="N862" s="1082"/>
      <c r="O862" s="1082"/>
      <c r="P862" s="1082"/>
      <c r="Q862" s="1082"/>
      <c r="R862" s="1082"/>
      <c r="S862" s="1082"/>
      <c r="T862" s="1082"/>
      <c r="U862" s="1082"/>
      <c r="V862" s="1082"/>
      <c r="W862" s="1082"/>
      <c r="X862" s="1082"/>
      <c r="Y862" s="1082"/>
      <c r="Z862" s="1082"/>
    </row>
    <row r="863" spans="1:26" ht="11.25" customHeight="1">
      <c r="A863" s="1082"/>
      <c r="B863" s="1082"/>
      <c r="C863" s="1082"/>
      <c r="D863" s="1082"/>
      <c r="E863" s="1082"/>
      <c r="F863" s="1082"/>
      <c r="G863" s="1082"/>
      <c r="H863" s="1082"/>
      <c r="I863" s="1082"/>
      <c r="J863" s="1082"/>
      <c r="K863" s="1082"/>
      <c r="L863" s="1082"/>
      <c r="M863" s="1082"/>
      <c r="N863" s="1082"/>
      <c r="O863" s="1082"/>
      <c r="P863" s="1082"/>
      <c r="Q863" s="1082"/>
      <c r="R863" s="1082"/>
      <c r="S863" s="1082"/>
      <c r="T863" s="1082"/>
      <c r="U863" s="1082"/>
      <c r="V863" s="1082"/>
      <c r="W863" s="1082"/>
      <c r="X863" s="1082"/>
      <c r="Y863" s="1082"/>
      <c r="Z863" s="1082"/>
    </row>
    <row r="864" spans="1:26" ht="11.25" customHeight="1">
      <c r="A864" s="1082"/>
      <c r="B864" s="1082"/>
      <c r="C864" s="1082"/>
      <c r="D864" s="1082"/>
      <c r="E864" s="1082"/>
      <c r="F864" s="1082"/>
      <c r="G864" s="1082"/>
      <c r="H864" s="1082"/>
      <c r="I864" s="1082"/>
      <c r="J864" s="1082"/>
      <c r="K864" s="1082"/>
      <c r="L864" s="1082"/>
      <c r="M864" s="1082"/>
      <c r="N864" s="1082"/>
      <c r="O864" s="1082"/>
      <c r="P864" s="1082"/>
      <c r="Q864" s="1082"/>
      <c r="R864" s="1082"/>
      <c r="S864" s="1082"/>
      <c r="T864" s="1082"/>
      <c r="U864" s="1082"/>
      <c r="V864" s="1082"/>
      <c r="W864" s="1082"/>
      <c r="X864" s="1082"/>
      <c r="Y864" s="1082"/>
      <c r="Z864" s="1082"/>
    </row>
    <row r="865" spans="1:26" ht="11.25" customHeight="1">
      <c r="A865" s="1082"/>
      <c r="B865" s="1082"/>
      <c r="C865" s="1082"/>
      <c r="D865" s="1082"/>
      <c r="E865" s="1082"/>
      <c r="F865" s="1082"/>
      <c r="G865" s="1082"/>
      <c r="H865" s="1082"/>
      <c r="I865" s="1082"/>
      <c r="J865" s="1082"/>
      <c r="K865" s="1082"/>
      <c r="L865" s="1082"/>
      <c r="M865" s="1082"/>
      <c r="N865" s="1082"/>
      <c r="O865" s="1082"/>
      <c r="P865" s="1082"/>
      <c r="Q865" s="1082"/>
      <c r="R865" s="1082"/>
      <c r="S865" s="1082"/>
      <c r="T865" s="1082"/>
      <c r="U865" s="1082"/>
      <c r="V865" s="1082"/>
      <c r="W865" s="1082"/>
      <c r="X865" s="1082"/>
      <c r="Y865" s="1082"/>
      <c r="Z865" s="1082"/>
    </row>
    <row r="866" spans="1:26" ht="11.25" customHeight="1">
      <c r="A866" s="1082"/>
      <c r="B866" s="1082"/>
      <c r="C866" s="1082"/>
      <c r="D866" s="1082"/>
      <c r="E866" s="1082"/>
      <c r="F866" s="1082"/>
      <c r="G866" s="1082"/>
      <c r="H866" s="1082"/>
      <c r="I866" s="1082"/>
      <c r="J866" s="1082"/>
      <c r="K866" s="1082"/>
      <c r="L866" s="1082"/>
      <c r="M866" s="1082"/>
      <c r="N866" s="1082"/>
      <c r="O866" s="1082"/>
      <c r="P866" s="1082"/>
      <c r="Q866" s="1082"/>
      <c r="R866" s="1082"/>
      <c r="S866" s="1082"/>
      <c r="T866" s="1082"/>
      <c r="U866" s="1082"/>
      <c r="V866" s="1082"/>
      <c r="W866" s="1082"/>
      <c r="X866" s="1082"/>
      <c r="Y866" s="1082"/>
      <c r="Z866" s="1082"/>
    </row>
    <row r="867" spans="1:26" ht="11.25" customHeight="1">
      <c r="A867" s="1082"/>
      <c r="B867" s="1082"/>
      <c r="C867" s="1082"/>
      <c r="D867" s="1082"/>
      <c r="E867" s="1082"/>
      <c r="F867" s="1082"/>
      <c r="G867" s="1082"/>
      <c r="H867" s="1082"/>
      <c r="I867" s="1082"/>
      <c r="J867" s="1082"/>
      <c r="K867" s="1082"/>
      <c r="L867" s="1082"/>
      <c r="M867" s="1082"/>
      <c r="N867" s="1082"/>
      <c r="O867" s="1082"/>
      <c r="P867" s="1082"/>
      <c r="Q867" s="1082"/>
      <c r="R867" s="1082"/>
      <c r="S867" s="1082"/>
      <c r="T867" s="1082"/>
      <c r="U867" s="1082"/>
      <c r="V867" s="1082"/>
      <c r="W867" s="1082"/>
      <c r="X867" s="1082"/>
      <c r="Y867" s="1082"/>
      <c r="Z867" s="1082"/>
    </row>
    <row r="868" spans="1:26" ht="11.25" customHeight="1">
      <c r="A868" s="1082"/>
      <c r="B868" s="1082"/>
      <c r="C868" s="1082"/>
      <c r="D868" s="1082"/>
      <c r="E868" s="1082"/>
      <c r="F868" s="1082"/>
      <c r="G868" s="1082"/>
      <c r="H868" s="1082"/>
      <c r="I868" s="1082"/>
      <c r="J868" s="1082"/>
      <c r="K868" s="1082"/>
      <c r="L868" s="1082"/>
      <c r="M868" s="1082"/>
      <c r="N868" s="1082"/>
      <c r="O868" s="1082"/>
      <c r="P868" s="1082"/>
      <c r="Q868" s="1082"/>
      <c r="R868" s="1082"/>
      <c r="S868" s="1082"/>
      <c r="T868" s="1082"/>
      <c r="U868" s="1082"/>
      <c r="V868" s="1082"/>
      <c r="W868" s="1082"/>
      <c r="X868" s="1082"/>
      <c r="Y868" s="1082"/>
      <c r="Z868" s="1082"/>
    </row>
    <row r="869" spans="1:26" ht="11.25" customHeight="1">
      <c r="A869" s="1082"/>
      <c r="B869" s="1082"/>
      <c r="C869" s="1082"/>
      <c r="D869" s="1082"/>
      <c r="E869" s="1082"/>
      <c r="F869" s="1082"/>
      <c r="G869" s="1082"/>
      <c r="H869" s="1082"/>
      <c r="I869" s="1082"/>
      <c r="J869" s="1082"/>
      <c r="K869" s="1082"/>
      <c r="L869" s="1082"/>
      <c r="M869" s="1082"/>
      <c r="N869" s="1082"/>
      <c r="O869" s="1082"/>
      <c r="P869" s="1082"/>
      <c r="Q869" s="1082"/>
      <c r="R869" s="1082"/>
      <c r="S869" s="1082"/>
      <c r="T869" s="1082"/>
      <c r="U869" s="1082"/>
      <c r="V869" s="1082"/>
      <c r="W869" s="1082"/>
      <c r="X869" s="1082"/>
      <c r="Y869" s="1082"/>
      <c r="Z869" s="1082"/>
    </row>
    <row r="870" spans="1:26" ht="11.25" customHeight="1">
      <c r="A870" s="1082"/>
      <c r="B870" s="1082"/>
      <c r="C870" s="1082"/>
      <c r="D870" s="1082"/>
      <c r="E870" s="1082"/>
      <c r="F870" s="1082"/>
      <c r="G870" s="1082"/>
      <c r="H870" s="1082"/>
      <c r="I870" s="1082"/>
      <c r="J870" s="1082"/>
      <c r="K870" s="1082"/>
      <c r="L870" s="1082"/>
      <c r="M870" s="1082"/>
      <c r="N870" s="1082"/>
      <c r="O870" s="1082"/>
      <c r="P870" s="1082"/>
      <c r="Q870" s="1082"/>
      <c r="R870" s="1082"/>
      <c r="S870" s="1082"/>
      <c r="T870" s="1082"/>
      <c r="U870" s="1082"/>
      <c r="V870" s="1082"/>
      <c r="W870" s="1082"/>
      <c r="X870" s="1082"/>
      <c r="Y870" s="1082"/>
      <c r="Z870" s="1082"/>
    </row>
    <row r="871" spans="1:26" ht="11.25" customHeight="1">
      <c r="A871" s="1082"/>
      <c r="B871" s="1082"/>
      <c r="C871" s="1082"/>
      <c r="D871" s="1082"/>
      <c r="E871" s="1082"/>
      <c r="F871" s="1082"/>
      <c r="G871" s="1082"/>
      <c r="H871" s="1082"/>
      <c r="I871" s="1082"/>
      <c r="J871" s="1082"/>
      <c r="K871" s="1082"/>
      <c r="L871" s="1082"/>
      <c r="M871" s="1082"/>
      <c r="N871" s="1082"/>
      <c r="O871" s="1082"/>
      <c r="P871" s="1082"/>
      <c r="Q871" s="1082"/>
      <c r="R871" s="1082"/>
      <c r="S871" s="1082"/>
      <c r="T871" s="1082"/>
      <c r="U871" s="1082"/>
      <c r="V871" s="1082"/>
      <c r="W871" s="1082"/>
      <c r="X871" s="1082"/>
      <c r="Y871" s="1082"/>
      <c r="Z871" s="1082"/>
    </row>
    <row r="872" spans="1:26" ht="11.25" customHeight="1">
      <c r="A872" s="1082"/>
      <c r="B872" s="1082"/>
      <c r="C872" s="1082"/>
      <c r="D872" s="1082"/>
      <c r="E872" s="1082"/>
      <c r="F872" s="1082"/>
      <c r="G872" s="1082"/>
      <c r="H872" s="1082"/>
      <c r="I872" s="1082"/>
      <c r="J872" s="1082"/>
      <c r="K872" s="1082"/>
      <c r="L872" s="1082"/>
      <c r="M872" s="1082"/>
      <c r="N872" s="1082"/>
      <c r="O872" s="1082"/>
      <c r="P872" s="1082"/>
      <c r="Q872" s="1082"/>
      <c r="R872" s="1082"/>
      <c r="S872" s="1082"/>
      <c r="T872" s="1082"/>
      <c r="U872" s="1082"/>
      <c r="V872" s="1082"/>
      <c r="W872" s="1082"/>
      <c r="X872" s="1082"/>
      <c r="Y872" s="1082"/>
      <c r="Z872" s="1082"/>
    </row>
    <row r="873" spans="1:26" ht="11.25" customHeight="1">
      <c r="A873" s="1082"/>
      <c r="B873" s="1082"/>
      <c r="C873" s="1082"/>
      <c r="D873" s="1082"/>
      <c r="E873" s="1082"/>
      <c r="F873" s="1082"/>
      <c r="G873" s="1082"/>
      <c r="H873" s="1082"/>
      <c r="I873" s="1082"/>
      <c r="J873" s="1082"/>
      <c r="K873" s="1082"/>
      <c r="L873" s="1082"/>
      <c r="M873" s="1082"/>
      <c r="N873" s="1082"/>
      <c r="O873" s="1082"/>
      <c r="P873" s="1082"/>
      <c r="Q873" s="1082"/>
      <c r="R873" s="1082"/>
      <c r="S873" s="1082"/>
      <c r="T873" s="1082"/>
      <c r="U873" s="1082"/>
      <c r="V873" s="1082"/>
      <c r="W873" s="1082"/>
      <c r="X873" s="1082"/>
      <c r="Y873" s="1082"/>
      <c r="Z873" s="1082"/>
    </row>
    <row r="874" spans="1:26" ht="11.25" customHeight="1">
      <c r="A874" s="1082"/>
      <c r="B874" s="1082"/>
      <c r="C874" s="1082"/>
      <c r="D874" s="1082"/>
      <c r="E874" s="1082"/>
      <c r="F874" s="1082"/>
      <c r="G874" s="1082"/>
      <c r="H874" s="1082"/>
      <c r="I874" s="1082"/>
      <c r="J874" s="1082"/>
      <c r="K874" s="1082"/>
      <c r="L874" s="1082"/>
      <c r="M874" s="1082"/>
      <c r="N874" s="1082"/>
      <c r="O874" s="1082"/>
      <c r="P874" s="1082"/>
      <c r="Q874" s="1082"/>
      <c r="R874" s="1082"/>
      <c r="S874" s="1082"/>
      <c r="T874" s="1082"/>
      <c r="U874" s="1082"/>
      <c r="V874" s="1082"/>
      <c r="W874" s="1082"/>
      <c r="X874" s="1082"/>
      <c r="Y874" s="1082"/>
      <c r="Z874" s="1082"/>
    </row>
    <row r="875" spans="1:26" ht="11.25" customHeight="1">
      <c r="A875" s="1082"/>
      <c r="B875" s="1082"/>
      <c r="C875" s="1082"/>
      <c r="D875" s="1082"/>
      <c r="E875" s="1082"/>
      <c r="F875" s="1082"/>
      <c r="G875" s="1082"/>
      <c r="H875" s="1082"/>
      <c r="I875" s="1082"/>
      <c r="J875" s="1082"/>
      <c r="K875" s="1082"/>
      <c r="L875" s="1082"/>
      <c r="M875" s="1082"/>
      <c r="N875" s="1082"/>
      <c r="O875" s="1082"/>
      <c r="P875" s="1082"/>
      <c r="Q875" s="1082"/>
      <c r="R875" s="1082"/>
      <c r="S875" s="1082"/>
      <c r="T875" s="1082"/>
      <c r="U875" s="1082"/>
      <c r="V875" s="1082"/>
      <c r="W875" s="1082"/>
      <c r="X875" s="1082"/>
      <c r="Y875" s="1082"/>
      <c r="Z875" s="1082"/>
    </row>
    <row r="876" spans="1:26" ht="11.25" customHeight="1">
      <c r="A876" s="1082"/>
      <c r="B876" s="1082"/>
      <c r="C876" s="1082"/>
      <c r="D876" s="1082"/>
      <c r="E876" s="1082"/>
      <c r="F876" s="1082"/>
      <c r="G876" s="1082"/>
      <c r="H876" s="1082"/>
      <c r="I876" s="1082"/>
      <c r="J876" s="1082"/>
      <c r="K876" s="1082"/>
      <c r="L876" s="1082"/>
      <c r="M876" s="1082"/>
      <c r="N876" s="1082"/>
      <c r="O876" s="1082"/>
      <c r="P876" s="1082"/>
      <c r="Q876" s="1082"/>
      <c r="R876" s="1082"/>
      <c r="S876" s="1082"/>
      <c r="T876" s="1082"/>
      <c r="U876" s="1082"/>
      <c r="V876" s="1082"/>
      <c r="W876" s="1082"/>
      <c r="X876" s="1082"/>
      <c r="Y876" s="1082"/>
      <c r="Z876" s="1082"/>
    </row>
    <row r="877" spans="1:26" ht="11.25" customHeight="1">
      <c r="A877" s="1082"/>
      <c r="B877" s="1082"/>
      <c r="C877" s="1082"/>
      <c r="D877" s="1082"/>
      <c r="E877" s="1082"/>
      <c r="F877" s="1082"/>
      <c r="G877" s="1082"/>
      <c r="H877" s="1082"/>
      <c r="I877" s="1082"/>
      <c r="J877" s="1082"/>
      <c r="K877" s="1082"/>
      <c r="L877" s="1082"/>
      <c r="M877" s="1082"/>
      <c r="N877" s="1082"/>
      <c r="O877" s="1082"/>
      <c r="P877" s="1082"/>
      <c r="Q877" s="1082"/>
      <c r="R877" s="1082"/>
      <c r="S877" s="1082"/>
      <c r="T877" s="1082"/>
      <c r="U877" s="1082"/>
      <c r="V877" s="1082"/>
      <c r="W877" s="1082"/>
      <c r="X877" s="1082"/>
      <c r="Y877" s="1082"/>
      <c r="Z877" s="1082"/>
    </row>
    <row r="878" spans="1:26" ht="11.25" customHeight="1">
      <c r="A878" s="1082"/>
      <c r="B878" s="1082"/>
      <c r="C878" s="1082"/>
      <c r="D878" s="1082"/>
      <c r="E878" s="1082"/>
      <c r="F878" s="1082"/>
      <c r="G878" s="1082"/>
      <c r="H878" s="1082"/>
      <c r="I878" s="1082"/>
      <c r="J878" s="1082"/>
      <c r="K878" s="1082"/>
      <c r="L878" s="1082"/>
      <c r="M878" s="1082"/>
      <c r="N878" s="1082"/>
      <c r="O878" s="1082"/>
      <c r="P878" s="1082"/>
      <c r="Q878" s="1082"/>
      <c r="R878" s="1082"/>
      <c r="S878" s="1082"/>
      <c r="T878" s="1082"/>
      <c r="U878" s="1082"/>
      <c r="V878" s="1082"/>
      <c r="W878" s="1082"/>
      <c r="X878" s="1082"/>
      <c r="Y878" s="1082"/>
      <c r="Z878" s="1082"/>
    </row>
    <row r="879" spans="1:26" ht="11.25" customHeight="1">
      <c r="A879" s="1082"/>
      <c r="B879" s="1082"/>
      <c r="C879" s="1082"/>
      <c r="D879" s="1082"/>
      <c r="E879" s="1082"/>
      <c r="F879" s="1082"/>
      <c r="G879" s="1082"/>
      <c r="H879" s="1082"/>
      <c r="I879" s="1082"/>
      <c r="J879" s="1082"/>
      <c r="K879" s="1082"/>
      <c r="L879" s="1082"/>
      <c r="M879" s="1082"/>
      <c r="N879" s="1082"/>
      <c r="O879" s="1082"/>
      <c r="P879" s="1082"/>
      <c r="Q879" s="1082"/>
      <c r="R879" s="1082"/>
      <c r="S879" s="1082"/>
      <c r="T879" s="1082"/>
      <c r="U879" s="1082"/>
      <c r="V879" s="1082"/>
      <c r="W879" s="1082"/>
      <c r="X879" s="1082"/>
      <c r="Y879" s="1082"/>
      <c r="Z879" s="1082"/>
    </row>
    <row r="880" spans="1:26" ht="11.25" customHeight="1">
      <c r="A880" s="1082"/>
      <c r="B880" s="1082"/>
      <c r="C880" s="1082"/>
      <c r="D880" s="1082"/>
      <c r="E880" s="1082"/>
      <c r="F880" s="1082"/>
      <c r="G880" s="1082"/>
      <c r="H880" s="1082"/>
      <c r="I880" s="1082"/>
      <c r="J880" s="1082"/>
      <c r="K880" s="1082"/>
      <c r="L880" s="1082"/>
      <c r="M880" s="1082"/>
      <c r="N880" s="1082"/>
      <c r="O880" s="1082"/>
      <c r="P880" s="1082"/>
      <c r="Q880" s="1082"/>
      <c r="R880" s="1082"/>
      <c r="S880" s="1082"/>
      <c r="T880" s="1082"/>
      <c r="U880" s="1082"/>
      <c r="V880" s="1082"/>
      <c r="W880" s="1082"/>
      <c r="X880" s="1082"/>
      <c r="Y880" s="1082"/>
      <c r="Z880" s="1082"/>
    </row>
    <row r="881" spans="1:26" ht="11.25" customHeight="1">
      <c r="A881" s="1082"/>
      <c r="B881" s="1082"/>
      <c r="C881" s="1082"/>
      <c r="D881" s="1082"/>
      <c r="E881" s="1082"/>
      <c r="F881" s="1082"/>
      <c r="G881" s="1082"/>
      <c r="H881" s="1082"/>
      <c r="I881" s="1082"/>
      <c r="J881" s="1082"/>
      <c r="K881" s="1082"/>
      <c r="L881" s="1082"/>
      <c r="M881" s="1082"/>
      <c r="N881" s="1082"/>
      <c r="O881" s="1082"/>
      <c r="P881" s="1082"/>
      <c r="Q881" s="1082"/>
      <c r="R881" s="1082"/>
      <c r="S881" s="1082"/>
      <c r="T881" s="1082"/>
      <c r="U881" s="1082"/>
      <c r="V881" s="1082"/>
      <c r="W881" s="1082"/>
      <c r="X881" s="1082"/>
      <c r="Y881" s="1082"/>
      <c r="Z881" s="1082"/>
    </row>
    <row r="882" spans="1:26" ht="11.25" customHeight="1">
      <c r="A882" s="1082"/>
      <c r="B882" s="1082"/>
      <c r="C882" s="1082"/>
      <c r="D882" s="1082"/>
      <c r="E882" s="1082"/>
      <c r="F882" s="1082"/>
      <c r="G882" s="1082"/>
      <c r="H882" s="1082"/>
      <c r="I882" s="1082"/>
      <c r="J882" s="1082"/>
      <c r="K882" s="1082"/>
      <c r="L882" s="1082"/>
      <c r="M882" s="1082"/>
      <c r="N882" s="1082"/>
      <c r="O882" s="1082"/>
      <c r="P882" s="1082"/>
      <c r="Q882" s="1082"/>
      <c r="R882" s="1082"/>
      <c r="S882" s="1082"/>
      <c r="T882" s="1082"/>
      <c r="U882" s="1082"/>
      <c r="V882" s="1082"/>
      <c r="W882" s="1082"/>
      <c r="X882" s="1082"/>
      <c r="Y882" s="1082"/>
      <c r="Z882" s="1082"/>
    </row>
    <row r="883" spans="1:26" ht="11.25" customHeight="1">
      <c r="A883" s="1082"/>
      <c r="B883" s="1082"/>
      <c r="C883" s="1082"/>
      <c r="D883" s="1082"/>
      <c r="E883" s="1082"/>
      <c r="F883" s="1082"/>
      <c r="G883" s="1082"/>
      <c r="H883" s="1082"/>
      <c r="I883" s="1082"/>
      <c r="J883" s="1082"/>
      <c r="K883" s="1082"/>
      <c r="L883" s="1082"/>
      <c r="M883" s="1082"/>
      <c r="N883" s="1082"/>
      <c r="O883" s="1082"/>
      <c r="P883" s="1082"/>
      <c r="Q883" s="1082"/>
      <c r="R883" s="1082"/>
      <c r="S883" s="1082"/>
      <c r="T883" s="1082"/>
      <c r="U883" s="1082"/>
      <c r="V883" s="1082"/>
      <c r="W883" s="1082"/>
      <c r="X883" s="1082"/>
      <c r="Y883" s="1082"/>
      <c r="Z883" s="1082"/>
    </row>
    <row r="884" spans="1:26" ht="11.25" customHeight="1">
      <c r="A884" s="1082"/>
      <c r="B884" s="1082"/>
      <c r="C884" s="1082"/>
      <c r="D884" s="1082"/>
      <c r="E884" s="1082"/>
      <c r="F884" s="1082"/>
      <c r="G884" s="1082"/>
      <c r="H884" s="1082"/>
      <c r="I884" s="1082"/>
      <c r="J884" s="1082"/>
      <c r="K884" s="1082"/>
      <c r="L884" s="1082"/>
      <c r="M884" s="1082"/>
      <c r="N884" s="1082"/>
      <c r="O884" s="1082"/>
      <c r="P884" s="1082"/>
      <c r="Q884" s="1082"/>
      <c r="R884" s="1082"/>
      <c r="S884" s="1082"/>
      <c r="T884" s="1082"/>
      <c r="U884" s="1082"/>
      <c r="V884" s="1082"/>
      <c r="W884" s="1082"/>
      <c r="X884" s="1082"/>
      <c r="Y884" s="1082"/>
      <c r="Z884" s="1082"/>
    </row>
    <row r="885" spans="1:26" ht="11.25" customHeight="1">
      <c r="A885" s="1082"/>
      <c r="B885" s="1082"/>
      <c r="C885" s="1082"/>
      <c r="D885" s="1082"/>
      <c r="E885" s="1082"/>
      <c r="F885" s="1082"/>
      <c r="G885" s="1082"/>
      <c r="H885" s="1082"/>
      <c r="I885" s="1082"/>
      <c r="J885" s="1082"/>
      <c r="K885" s="1082"/>
      <c r="L885" s="1082"/>
      <c r="M885" s="1082"/>
      <c r="N885" s="1082"/>
      <c r="O885" s="1082"/>
      <c r="P885" s="1082"/>
      <c r="Q885" s="1082"/>
      <c r="R885" s="1082"/>
      <c r="S885" s="1082"/>
      <c r="T885" s="1082"/>
      <c r="U885" s="1082"/>
      <c r="V885" s="1082"/>
      <c r="W885" s="1082"/>
      <c r="X885" s="1082"/>
      <c r="Y885" s="1082"/>
      <c r="Z885" s="1082"/>
    </row>
    <row r="886" spans="1:26" ht="11.25" customHeight="1">
      <c r="A886" s="1082"/>
      <c r="B886" s="1082"/>
      <c r="C886" s="1082"/>
      <c r="D886" s="1082"/>
      <c r="E886" s="1082"/>
      <c r="F886" s="1082"/>
      <c r="G886" s="1082"/>
      <c r="H886" s="1082"/>
      <c r="I886" s="1082"/>
      <c r="J886" s="1082"/>
      <c r="K886" s="1082"/>
      <c r="L886" s="1082"/>
      <c r="M886" s="1082"/>
      <c r="N886" s="1082"/>
      <c r="O886" s="1082"/>
      <c r="P886" s="1082"/>
      <c r="Q886" s="1082"/>
      <c r="R886" s="1082"/>
      <c r="S886" s="1082"/>
      <c r="T886" s="1082"/>
      <c r="U886" s="1082"/>
      <c r="V886" s="1082"/>
      <c r="W886" s="1082"/>
      <c r="X886" s="1082"/>
      <c r="Y886" s="1082"/>
      <c r="Z886" s="1082"/>
    </row>
    <row r="887" spans="1:26" ht="11.25" customHeight="1">
      <c r="A887" s="1082"/>
      <c r="B887" s="1082"/>
      <c r="C887" s="1082"/>
      <c r="D887" s="1082"/>
      <c r="E887" s="1082"/>
      <c r="F887" s="1082"/>
      <c r="G887" s="1082"/>
      <c r="H887" s="1082"/>
      <c r="I887" s="1082"/>
      <c r="J887" s="1082"/>
      <c r="K887" s="1082"/>
      <c r="L887" s="1082"/>
      <c r="M887" s="1082"/>
      <c r="N887" s="1082"/>
      <c r="O887" s="1082"/>
      <c r="P887" s="1082"/>
      <c r="Q887" s="1082"/>
      <c r="R887" s="1082"/>
      <c r="S887" s="1082"/>
      <c r="T887" s="1082"/>
      <c r="U887" s="1082"/>
      <c r="V887" s="1082"/>
      <c r="W887" s="1082"/>
      <c r="X887" s="1082"/>
      <c r="Y887" s="1082"/>
      <c r="Z887" s="1082"/>
    </row>
    <row r="888" spans="1:26" ht="11.25" customHeight="1">
      <c r="A888" s="1082"/>
      <c r="B888" s="1082"/>
      <c r="C888" s="1082"/>
      <c r="D888" s="1082"/>
      <c r="E888" s="1082"/>
      <c r="F888" s="1082"/>
      <c r="G888" s="1082"/>
      <c r="H888" s="1082"/>
      <c r="I888" s="1082"/>
      <c r="J888" s="1082"/>
      <c r="K888" s="1082"/>
      <c r="L888" s="1082"/>
      <c r="M888" s="1082"/>
      <c r="N888" s="1082"/>
      <c r="O888" s="1082"/>
      <c r="P888" s="1082"/>
      <c r="Q888" s="1082"/>
      <c r="R888" s="1082"/>
      <c r="S888" s="1082"/>
      <c r="T888" s="1082"/>
      <c r="U888" s="1082"/>
      <c r="V888" s="1082"/>
      <c r="W888" s="1082"/>
      <c r="X888" s="1082"/>
      <c r="Y888" s="1082"/>
      <c r="Z888" s="1082"/>
    </row>
    <row r="889" spans="1:26" ht="11.25" customHeight="1">
      <c r="A889" s="1082"/>
      <c r="B889" s="1082"/>
      <c r="C889" s="1082"/>
      <c r="D889" s="1082"/>
      <c r="E889" s="1082"/>
      <c r="F889" s="1082"/>
      <c r="G889" s="1082"/>
      <c r="H889" s="1082"/>
      <c r="I889" s="1082"/>
      <c r="J889" s="1082"/>
      <c r="K889" s="1082"/>
      <c r="L889" s="1082"/>
      <c r="M889" s="1082"/>
      <c r="N889" s="1082"/>
      <c r="O889" s="1082"/>
      <c r="P889" s="1082"/>
      <c r="Q889" s="1082"/>
      <c r="R889" s="1082"/>
      <c r="S889" s="1082"/>
      <c r="T889" s="1082"/>
      <c r="U889" s="1082"/>
      <c r="V889" s="1082"/>
      <c r="W889" s="1082"/>
      <c r="X889" s="1082"/>
      <c r="Y889" s="1082"/>
      <c r="Z889" s="1082"/>
    </row>
    <row r="890" spans="1:26" ht="11.25" customHeight="1">
      <c r="A890" s="1082"/>
      <c r="B890" s="1082"/>
      <c r="C890" s="1082"/>
      <c r="D890" s="1082"/>
      <c r="E890" s="1082"/>
      <c r="F890" s="1082"/>
      <c r="G890" s="1082"/>
      <c r="H890" s="1082"/>
      <c r="I890" s="1082"/>
      <c r="J890" s="1082"/>
      <c r="K890" s="1082"/>
      <c r="L890" s="1082"/>
      <c r="M890" s="1082"/>
      <c r="N890" s="1082"/>
      <c r="O890" s="1082"/>
      <c r="P890" s="1082"/>
      <c r="Q890" s="1082"/>
      <c r="R890" s="1082"/>
      <c r="S890" s="1082"/>
      <c r="T890" s="1082"/>
      <c r="U890" s="1082"/>
      <c r="V890" s="1082"/>
      <c r="W890" s="1082"/>
      <c r="X890" s="1082"/>
      <c r="Y890" s="1082"/>
      <c r="Z890" s="1082"/>
    </row>
    <row r="891" spans="1:26" ht="11.25" customHeight="1">
      <c r="A891" s="1082"/>
      <c r="B891" s="1082"/>
      <c r="C891" s="1082"/>
      <c r="D891" s="1082"/>
      <c r="E891" s="1082"/>
      <c r="F891" s="1082"/>
      <c r="G891" s="1082"/>
      <c r="H891" s="1082"/>
      <c r="I891" s="1082"/>
      <c r="J891" s="1082"/>
      <c r="K891" s="1082"/>
      <c r="L891" s="1082"/>
      <c r="M891" s="1082"/>
      <c r="N891" s="1082"/>
      <c r="O891" s="1082"/>
      <c r="P891" s="1082"/>
      <c r="Q891" s="1082"/>
      <c r="R891" s="1082"/>
      <c r="S891" s="1082"/>
      <c r="T891" s="1082"/>
      <c r="U891" s="1082"/>
      <c r="V891" s="1082"/>
      <c r="W891" s="1082"/>
      <c r="X891" s="1082"/>
      <c r="Y891" s="1082"/>
      <c r="Z891" s="1082"/>
    </row>
    <row r="892" spans="1:26" ht="11.25" customHeight="1">
      <c r="A892" s="1082"/>
      <c r="B892" s="1082"/>
      <c r="C892" s="1082"/>
      <c r="D892" s="1082"/>
      <c r="E892" s="1082"/>
      <c r="F892" s="1082"/>
      <c r="G892" s="1082"/>
      <c r="H892" s="1082"/>
      <c r="I892" s="1082"/>
      <c r="J892" s="1082"/>
      <c r="K892" s="1082"/>
      <c r="L892" s="1082"/>
      <c r="M892" s="1082"/>
      <c r="N892" s="1082"/>
      <c r="O892" s="1082"/>
      <c r="P892" s="1082"/>
      <c r="Q892" s="1082"/>
      <c r="R892" s="1082"/>
      <c r="S892" s="1082"/>
      <c r="T892" s="1082"/>
      <c r="U892" s="1082"/>
      <c r="V892" s="1082"/>
      <c r="W892" s="1082"/>
      <c r="X892" s="1082"/>
      <c r="Y892" s="1082"/>
      <c r="Z892" s="1082"/>
    </row>
    <row r="893" spans="1:26" ht="11.25" customHeight="1">
      <c r="A893" s="1082"/>
      <c r="B893" s="1082"/>
      <c r="C893" s="1082"/>
      <c r="D893" s="1082"/>
      <c r="E893" s="1082"/>
      <c r="F893" s="1082"/>
      <c r="G893" s="1082"/>
      <c r="H893" s="1082"/>
      <c r="I893" s="1082"/>
      <c r="J893" s="1082"/>
      <c r="K893" s="1082"/>
      <c r="L893" s="1082"/>
      <c r="M893" s="1082"/>
      <c r="N893" s="1082"/>
      <c r="O893" s="1082"/>
      <c r="P893" s="1082"/>
      <c r="Q893" s="1082"/>
      <c r="R893" s="1082"/>
      <c r="S893" s="1082"/>
      <c r="T893" s="1082"/>
      <c r="U893" s="1082"/>
      <c r="V893" s="1082"/>
      <c r="W893" s="1082"/>
      <c r="X893" s="1082"/>
      <c r="Y893" s="1082"/>
      <c r="Z893" s="1082"/>
    </row>
    <row r="894" spans="1:26" ht="11.25" customHeight="1">
      <c r="A894" s="1082"/>
      <c r="B894" s="1082"/>
      <c r="C894" s="1082"/>
      <c r="D894" s="1082"/>
      <c r="E894" s="1082"/>
      <c r="F894" s="1082"/>
      <c r="G894" s="1082"/>
      <c r="H894" s="1082"/>
      <c r="I894" s="1082"/>
      <c r="J894" s="1082"/>
      <c r="K894" s="1082"/>
      <c r="L894" s="1082"/>
      <c r="M894" s="1082"/>
      <c r="N894" s="1082"/>
      <c r="O894" s="1082"/>
      <c r="P894" s="1082"/>
      <c r="Q894" s="1082"/>
      <c r="R894" s="1082"/>
      <c r="S894" s="1082"/>
      <c r="T894" s="1082"/>
      <c r="U894" s="1082"/>
      <c r="V894" s="1082"/>
      <c r="W894" s="1082"/>
      <c r="X894" s="1082"/>
      <c r="Y894" s="1082"/>
      <c r="Z894" s="1082"/>
    </row>
    <row r="895" spans="1:26" ht="11.25" customHeight="1">
      <c r="A895" s="1082"/>
      <c r="B895" s="1082"/>
      <c r="C895" s="1082"/>
      <c r="D895" s="1082"/>
      <c r="E895" s="1082"/>
      <c r="F895" s="1082"/>
      <c r="G895" s="1082"/>
      <c r="H895" s="1082"/>
      <c r="I895" s="1082"/>
      <c r="J895" s="1082"/>
      <c r="K895" s="1082"/>
      <c r="L895" s="1082"/>
      <c r="M895" s="1082"/>
      <c r="N895" s="1082"/>
      <c r="O895" s="1082"/>
      <c r="P895" s="1082"/>
      <c r="Q895" s="1082"/>
      <c r="R895" s="1082"/>
      <c r="S895" s="1082"/>
      <c r="T895" s="1082"/>
      <c r="U895" s="1082"/>
      <c r="V895" s="1082"/>
      <c r="W895" s="1082"/>
      <c r="X895" s="1082"/>
      <c r="Y895" s="1082"/>
      <c r="Z895" s="1082"/>
    </row>
    <row r="896" spans="1:26" ht="11.25" customHeight="1">
      <c r="A896" s="1082"/>
      <c r="B896" s="1082"/>
      <c r="C896" s="1082"/>
      <c r="D896" s="1082"/>
      <c r="E896" s="1082"/>
      <c r="F896" s="1082"/>
      <c r="G896" s="1082"/>
      <c r="H896" s="1082"/>
      <c r="I896" s="1082"/>
      <c r="J896" s="1082"/>
      <c r="K896" s="1082"/>
      <c r="L896" s="1082"/>
      <c r="M896" s="1082"/>
      <c r="N896" s="1082"/>
      <c r="O896" s="1082"/>
      <c r="P896" s="1082"/>
      <c r="Q896" s="1082"/>
      <c r="R896" s="1082"/>
      <c r="S896" s="1082"/>
      <c r="T896" s="1082"/>
      <c r="U896" s="1082"/>
      <c r="V896" s="1082"/>
      <c r="W896" s="1082"/>
      <c r="X896" s="1082"/>
      <c r="Y896" s="1082"/>
      <c r="Z896" s="1082"/>
    </row>
    <row r="897" spans="1:26" ht="11.25" customHeight="1">
      <c r="A897" s="1082"/>
      <c r="B897" s="1082"/>
      <c r="C897" s="1082"/>
      <c r="D897" s="1082"/>
      <c r="E897" s="1082"/>
      <c r="F897" s="1082"/>
      <c r="G897" s="1082"/>
      <c r="H897" s="1082"/>
      <c r="I897" s="1082"/>
      <c r="J897" s="1082"/>
      <c r="K897" s="1082"/>
      <c r="L897" s="1082"/>
      <c r="M897" s="1082"/>
      <c r="N897" s="1082"/>
      <c r="O897" s="1082"/>
      <c r="P897" s="1082"/>
      <c r="Q897" s="1082"/>
      <c r="R897" s="1082"/>
      <c r="S897" s="1082"/>
      <c r="T897" s="1082"/>
      <c r="U897" s="1082"/>
      <c r="V897" s="1082"/>
      <c r="W897" s="1082"/>
      <c r="X897" s="1082"/>
      <c r="Y897" s="1082"/>
      <c r="Z897" s="1082"/>
    </row>
    <row r="898" spans="1:26" ht="11.25" customHeight="1">
      <c r="A898" s="1082"/>
      <c r="B898" s="1082"/>
      <c r="C898" s="1082"/>
      <c r="D898" s="1082"/>
      <c r="E898" s="1082"/>
      <c r="F898" s="1082"/>
      <c r="G898" s="1082"/>
      <c r="H898" s="1082"/>
      <c r="I898" s="1082"/>
      <c r="J898" s="1082"/>
      <c r="K898" s="1082"/>
      <c r="L898" s="1082"/>
      <c r="M898" s="1082"/>
      <c r="N898" s="1082"/>
      <c r="O898" s="1082"/>
      <c r="P898" s="1082"/>
      <c r="Q898" s="1082"/>
      <c r="R898" s="1082"/>
      <c r="S898" s="1082"/>
      <c r="T898" s="1082"/>
      <c r="U898" s="1082"/>
      <c r="V898" s="1082"/>
      <c r="W898" s="1082"/>
      <c r="X898" s="1082"/>
      <c r="Y898" s="1082"/>
      <c r="Z898" s="1082"/>
    </row>
    <row r="899" spans="1:26" ht="11.25" customHeight="1">
      <c r="A899" s="1082"/>
      <c r="B899" s="1082"/>
      <c r="C899" s="1082"/>
      <c r="D899" s="1082"/>
      <c r="E899" s="1082"/>
      <c r="F899" s="1082"/>
      <c r="G899" s="1082"/>
      <c r="H899" s="1082"/>
      <c r="I899" s="1082"/>
      <c r="J899" s="1082"/>
      <c r="K899" s="1082"/>
      <c r="L899" s="1082"/>
      <c r="M899" s="1082"/>
      <c r="N899" s="1082"/>
      <c r="O899" s="1082"/>
      <c r="P899" s="1082"/>
      <c r="Q899" s="1082"/>
      <c r="R899" s="1082"/>
      <c r="S899" s="1082"/>
      <c r="T899" s="1082"/>
      <c r="U899" s="1082"/>
      <c r="V899" s="1082"/>
      <c r="W899" s="1082"/>
      <c r="X899" s="1082"/>
      <c r="Y899" s="1082"/>
      <c r="Z899" s="1082"/>
    </row>
    <row r="900" spans="1:26" ht="11.25" customHeight="1">
      <c r="A900" s="1082"/>
      <c r="B900" s="1082"/>
      <c r="C900" s="1082"/>
      <c r="D900" s="1082"/>
      <c r="E900" s="1082"/>
      <c r="F900" s="1082"/>
      <c r="G900" s="1082"/>
      <c r="H900" s="1082"/>
      <c r="I900" s="1082"/>
      <c r="J900" s="1082"/>
      <c r="K900" s="1082"/>
      <c r="L900" s="1082"/>
      <c r="M900" s="1082"/>
      <c r="N900" s="1082"/>
      <c r="O900" s="1082"/>
      <c r="P900" s="1082"/>
      <c r="Q900" s="1082"/>
      <c r="R900" s="1082"/>
      <c r="S900" s="1082"/>
      <c r="T900" s="1082"/>
      <c r="U900" s="1082"/>
      <c r="V900" s="1082"/>
      <c r="W900" s="1082"/>
      <c r="X900" s="1082"/>
      <c r="Y900" s="1082"/>
      <c r="Z900" s="1082"/>
    </row>
    <row r="901" spans="1:26" ht="11.25" customHeight="1">
      <c r="A901" s="1082"/>
      <c r="B901" s="1082"/>
      <c r="C901" s="1082"/>
      <c r="D901" s="1082"/>
      <c r="E901" s="1082"/>
      <c r="F901" s="1082"/>
      <c r="G901" s="1082"/>
      <c r="H901" s="1082"/>
      <c r="I901" s="1082"/>
      <c r="J901" s="1082"/>
      <c r="K901" s="1082"/>
      <c r="L901" s="1082"/>
      <c r="M901" s="1082"/>
      <c r="N901" s="1082"/>
      <c r="O901" s="1082"/>
      <c r="P901" s="1082"/>
      <c r="Q901" s="1082"/>
      <c r="R901" s="1082"/>
      <c r="S901" s="1082"/>
      <c r="T901" s="1082"/>
      <c r="U901" s="1082"/>
      <c r="V901" s="1082"/>
      <c r="W901" s="1082"/>
      <c r="X901" s="1082"/>
      <c r="Y901" s="1082"/>
      <c r="Z901" s="1082"/>
    </row>
    <row r="902" spans="1:26" ht="11.25" customHeight="1">
      <c r="A902" s="1082"/>
      <c r="B902" s="1082"/>
      <c r="C902" s="1082"/>
      <c r="D902" s="1082"/>
      <c r="E902" s="1082"/>
      <c r="F902" s="1082"/>
      <c r="G902" s="1082"/>
      <c r="H902" s="1082"/>
      <c r="I902" s="1082"/>
      <c r="J902" s="1082"/>
      <c r="K902" s="1082"/>
      <c r="L902" s="1082"/>
      <c r="M902" s="1082"/>
      <c r="N902" s="1082"/>
      <c r="O902" s="1082"/>
      <c r="P902" s="1082"/>
      <c r="Q902" s="1082"/>
      <c r="R902" s="1082"/>
      <c r="S902" s="1082"/>
      <c r="T902" s="1082"/>
      <c r="U902" s="1082"/>
      <c r="V902" s="1082"/>
      <c r="W902" s="1082"/>
      <c r="X902" s="1082"/>
      <c r="Y902" s="1082"/>
      <c r="Z902" s="1082"/>
    </row>
    <row r="903" spans="1:26" ht="11.25" customHeight="1">
      <c r="A903" s="1082"/>
      <c r="B903" s="1082"/>
      <c r="C903" s="1082"/>
      <c r="D903" s="1082"/>
      <c r="E903" s="1082"/>
      <c r="F903" s="1082"/>
      <c r="G903" s="1082"/>
      <c r="H903" s="1082"/>
      <c r="I903" s="1082"/>
      <c r="J903" s="1082"/>
      <c r="K903" s="1082"/>
      <c r="L903" s="1082"/>
      <c r="M903" s="1082"/>
      <c r="N903" s="1082"/>
      <c r="O903" s="1082"/>
      <c r="P903" s="1082"/>
      <c r="Q903" s="1082"/>
      <c r="R903" s="1082"/>
      <c r="S903" s="1082"/>
      <c r="T903" s="1082"/>
      <c r="U903" s="1082"/>
      <c r="V903" s="1082"/>
      <c r="W903" s="1082"/>
      <c r="X903" s="1082"/>
      <c r="Y903" s="1082"/>
      <c r="Z903" s="1082"/>
    </row>
    <row r="904" spans="1:26" ht="11.25" customHeight="1">
      <c r="A904" s="1082"/>
      <c r="B904" s="1082"/>
      <c r="C904" s="1082"/>
      <c r="D904" s="1082"/>
      <c r="E904" s="1082"/>
      <c r="F904" s="1082"/>
      <c r="G904" s="1082"/>
      <c r="H904" s="1082"/>
      <c r="I904" s="1082"/>
      <c r="J904" s="1082"/>
      <c r="K904" s="1082"/>
      <c r="L904" s="1082"/>
      <c r="M904" s="1082"/>
      <c r="N904" s="1082"/>
      <c r="O904" s="1082"/>
      <c r="P904" s="1082"/>
      <c r="Q904" s="1082"/>
      <c r="R904" s="1082"/>
      <c r="S904" s="1082"/>
      <c r="T904" s="1082"/>
      <c r="U904" s="1082"/>
      <c r="V904" s="1082"/>
      <c r="W904" s="1082"/>
      <c r="X904" s="1082"/>
      <c r="Y904" s="1082"/>
      <c r="Z904" s="1082"/>
    </row>
    <row r="905" spans="1:26" ht="11.25" customHeight="1">
      <c r="A905" s="1082"/>
      <c r="B905" s="1082"/>
      <c r="C905" s="1082"/>
      <c r="D905" s="1082"/>
      <c r="E905" s="1082"/>
      <c r="F905" s="1082"/>
      <c r="G905" s="1082"/>
      <c r="H905" s="1082"/>
      <c r="I905" s="1082"/>
      <c r="J905" s="1082"/>
      <c r="K905" s="1082"/>
      <c r="L905" s="1082"/>
      <c r="M905" s="1082"/>
      <c r="N905" s="1082"/>
      <c r="O905" s="1082"/>
      <c r="P905" s="1082"/>
      <c r="Q905" s="1082"/>
      <c r="R905" s="1082"/>
      <c r="S905" s="1082"/>
      <c r="T905" s="1082"/>
      <c r="U905" s="1082"/>
      <c r="V905" s="1082"/>
      <c r="W905" s="1082"/>
      <c r="X905" s="1082"/>
      <c r="Y905" s="1082"/>
      <c r="Z905" s="1082"/>
    </row>
    <row r="906" spans="1:26" ht="11.25" customHeight="1">
      <c r="A906" s="1082"/>
      <c r="B906" s="1082"/>
      <c r="C906" s="1082"/>
      <c r="D906" s="1082"/>
      <c r="E906" s="1082"/>
      <c r="F906" s="1082"/>
      <c r="G906" s="1082"/>
      <c r="H906" s="1082"/>
      <c r="I906" s="1082"/>
      <c r="J906" s="1082"/>
      <c r="K906" s="1082"/>
      <c r="L906" s="1082"/>
      <c r="M906" s="1082"/>
      <c r="N906" s="1082"/>
      <c r="O906" s="1082"/>
      <c r="P906" s="1082"/>
      <c r="Q906" s="1082"/>
      <c r="R906" s="1082"/>
      <c r="S906" s="1082"/>
      <c r="T906" s="1082"/>
      <c r="U906" s="1082"/>
      <c r="V906" s="1082"/>
      <c r="W906" s="1082"/>
      <c r="X906" s="1082"/>
      <c r="Y906" s="1082"/>
      <c r="Z906" s="1082"/>
    </row>
    <row r="907" spans="1:26" ht="11.25" customHeight="1">
      <c r="A907" s="1082"/>
      <c r="B907" s="1082"/>
      <c r="C907" s="1082"/>
      <c r="D907" s="1082"/>
      <c r="E907" s="1082"/>
      <c r="F907" s="1082"/>
      <c r="G907" s="1082"/>
      <c r="H907" s="1082"/>
      <c r="I907" s="1082"/>
      <c r="J907" s="1082"/>
      <c r="K907" s="1082"/>
      <c r="L907" s="1082"/>
      <c r="M907" s="1082"/>
      <c r="N907" s="1082"/>
      <c r="O907" s="1082"/>
      <c r="P907" s="1082"/>
      <c r="Q907" s="1082"/>
      <c r="R907" s="1082"/>
      <c r="S907" s="1082"/>
      <c r="T907" s="1082"/>
      <c r="U907" s="1082"/>
      <c r="V907" s="1082"/>
      <c r="W907" s="1082"/>
      <c r="X907" s="1082"/>
      <c r="Y907" s="1082"/>
      <c r="Z907" s="1082"/>
    </row>
    <row r="908" spans="1:26" ht="11.25" customHeight="1">
      <c r="A908" s="1082"/>
      <c r="B908" s="1082"/>
      <c r="C908" s="1082"/>
      <c r="D908" s="1082"/>
      <c r="E908" s="1082"/>
      <c r="F908" s="1082"/>
      <c r="G908" s="1082"/>
      <c r="H908" s="1082"/>
      <c r="I908" s="1082"/>
      <c r="J908" s="1082"/>
      <c r="K908" s="1082"/>
      <c r="L908" s="1082"/>
      <c r="M908" s="1082"/>
      <c r="N908" s="1082"/>
      <c r="O908" s="1082"/>
      <c r="P908" s="1082"/>
      <c r="Q908" s="1082"/>
      <c r="R908" s="1082"/>
      <c r="S908" s="1082"/>
      <c r="T908" s="1082"/>
      <c r="U908" s="1082"/>
      <c r="V908" s="1082"/>
      <c r="W908" s="1082"/>
      <c r="X908" s="1082"/>
      <c r="Y908" s="1082"/>
      <c r="Z908" s="1082"/>
    </row>
    <row r="909" spans="1:26" ht="11.25" customHeight="1">
      <c r="A909" s="1082"/>
      <c r="B909" s="1082"/>
      <c r="C909" s="1082"/>
      <c r="D909" s="1082"/>
      <c r="E909" s="1082"/>
      <c r="F909" s="1082"/>
      <c r="G909" s="1082"/>
      <c r="H909" s="1082"/>
      <c r="I909" s="1082"/>
      <c r="J909" s="1082"/>
      <c r="K909" s="1082"/>
      <c r="L909" s="1082"/>
      <c r="M909" s="1082"/>
      <c r="N909" s="1082"/>
      <c r="O909" s="1082"/>
      <c r="P909" s="1082"/>
      <c r="Q909" s="1082"/>
      <c r="R909" s="1082"/>
      <c r="S909" s="1082"/>
      <c r="T909" s="1082"/>
      <c r="U909" s="1082"/>
      <c r="V909" s="1082"/>
      <c r="W909" s="1082"/>
      <c r="X909" s="1082"/>
      <c r="Y909" s="1082"/>
      <c r="Z909" s="1082"/>
    </row>
    <row r="910" spans="1:26" ht="11.25" customHeight="1">
      <c r="A910" s="1082"/>
      <c r="B910" s="1082"/>
      <c r="C910" s="1082"/>
      <c r="D910" s="1082"/>
      <c r="E910" s="1082"/>
      <c r="F910" s="1082"/>
      <c r="G910" s="1082"/>
      <c r="H910" s="1082"/>
      <c r="I910" s="1082"/>
      <c r="J910" s="1082"/>
      <c r="K910" s="1082"/>
      <c r="L910" s="1082"/>
      <c r="M910" s="1082"/>
      <c r="N910" s="1082"/>
      <c r="O910" s="1082"/>
      <c r="P910" s="1082"/>
      <c r="Q910" s="1082"/>
      <c r="R910" s="1082"/>
      <c r="S910" s="1082"/>
      <c r="T910" s="1082"/>
      <c r="U910" s="1082"/>
      <c r="V910" s="1082"/>
      <c r="W910" s="1082"/>
      <c r="X910" s="1082"/>
      <c r="Y910" s="1082"/>
      <c r="Z910" s="1082"/>
    </row>
    <row r="911" spans="1:26" ht="11.25" customHeight="1">
      <c r="A911" s="1082"/>
      <c r="B911" s="1082"/>
      <c r="C911" s="1082"/>
      <c r="D911" s="1082"/>
      <c r="E911" s="1082"/>
      <c r="F911" s="1082"/>
      <c r="G911" s="1082"/>
      <c r="H911" s="1082"/>
      <c r="I911" s="1082"/>
      <c r="J911" s="1082"/>
      <c r="K911" s="1082"/>
      <c r="L911" s="1082"/>
      <c r="M911" s="1082"/>
      <c r="N911" s="1082"/>
      <c r="O911" s="1082"/>
      <c r="P911" s="1082"/>
      <c r="Q911" s="1082"/>
      <c r="R911" s="1082"/>
      <c r="S911" s="1082"/>
      <c r="T911" s="1082"/>
      <c r="U911" s="1082"/>
      <c r="V911" s="1082"/>
      <c r="W911" s="1082"/>
      <c r="X911" s="1082"/>
      <c r="Y911" s="1082"/>
      <c r="Z911" s="1082"/>
    </row>
    <row r="912" spans="1:26" ht="11.25" customHeight="1">
      <c r="A912" s="1082"/>
      <c r="B912" s="1082"/>
      <c r="C912" s="1082"/>
      <c r="D912" s="1082"/>
      <c r="E912" s="1082"/>
      <c r="F912" s="1082"/>
      <c r="G912" s="1082"/>
      <c r="H912" s="1082"/>
      <c r="I912" s="1082"/>
      <c r="J912" s="1082"/>
      <c r="K912" s="1082"/>
      <c r="L912" s="1082"/>
      <c r="M912" s="1082"/>
      <c r="N912" s="1082"/>
      <c r="O912" s="1082"/>
      <c r="P912" s="1082"/>
      <c r="Q912" s="1082"/>
      <c r="R912" s="1082"/>
      <c r="S912" s="1082"/>
      <c r="T912" s="1082"/>
      <c r="U912" s="1082"/>
      <c r="V912" s="1082"/>
      <c r="W912" s="1082"/>
      <c r="X912" s="1082"/>
      <c r="Y912" s="1082"/>
      <c r="Z912" s="1082"/>
    </row>
    <row r="913" spans="1:26" ht="11.25" customHeight="1">
      <c r="A913" s="1082"/>
      <c r="B913" s="1082"/>
      <c r="C913" s="1082"/>
      <c r="D913" s="1082"/>
      <c r="E913" s="1082"/>
      <c r="F913" s="1082"/>
      <c r="G913" s="1082"/>
      <c r="H913" s="1082"/>
      <c r="I913" s="1082"/>
      <c r="J913" s="1082"/>
      <c r="K913" s="1082"/>
      <c r="L913" s="1082"/>
      <c r="M913" s="1082"/>
      <c r="N913" s="1082"/>
      <c r="O913" s="1082"/>
      <c r="P913" s="1082"/>
      <c r="Q913" s="1082"/>
      <c r="R913" s="1082"/>
      <c r="S913" s="1082"/>
      <c r="T913" s="1082"/>
      <c r="U913" s="1082"/>
      <c r="V913" s="1082"/>
      <c r="W913" s="1082"/>
      <c r="X913" s="1082"/>
      <c r="Y913" s="1082"/>
      <c r="Z913" s="1082"/>
    </row>
    <row r="914" spans="1:26" ht="11.25" customHeight="1">
      <c r="A914" s="1082"/>
      <c r="B914" s="1082"/>
      <c r="C914" s="1082"/>
      <c r="D914" s="1082"/>
      <c r="E914" s="1082"/>
      <c r="F914" s="1082"/>
      <c r="G914" s="1082"/>
      <c r="H914" s="1082"/>
      <c r="I914" s="1082"/>
      <c r="J914" s="1082"/>
      <c r="K914" s="1082"/>
      <c r="L914" s="1082"/>
      <c r="M914" s="1082"/>
      <c r="N914" s="1082"/>
      <c r="O914" s="1082"/>
      <c r="P914" s="1082"/>
      <c r="Q914" s="1082"/>
      <c r="R914" s="1082"/>
      <c r="S914" s="1082"/>
      <c r="T914" s="1082"/>
      <c r="U914" s="1082"/>
      <c r="V914" s="1082"/>
      <c r="W914" s="1082"/>
      <c r="X914" s="1082"/>
      <c r="Y914" s="1082"/>
      <c r="Z914" s="1082"/>
    </row>
    <row r="915" spans="1:26" ht="11.25" customHeight="1">
      <c r="A915" s="1082"/>
      <c r="B915" s="1082"/>
      <c r="C915" s="1082"/>
      <c r="D915" s="1082"/>
      <c r="E915" s="1082"/>
      <c r="F915" s="1082"/>
      <c r="G915" s="1082"/>
      <c r="H915" s="1082"/>
      <c r="I915" s="1082"/>
      <c r="J915" s="1082"/>
      <c r="K915" s="1082"/>
      <c r="L915" s="1082"/>
      <c r="M915" s="1082"/>
      <c r="N915" s="1082"/>
      <c r="O915" s="1082"/>
      <c r="P915" s="1082"/>
      <c r="Q915" s="1082"/>
      <c r="R915" s="1082"/>
      <c r="S915" s="1082"/>
      <c r="T915" s="1082"/>
      <c r="U915" s="1082"/>
      <c r="V915" s="1082"/>
      <c r="W915" s="1082"/>
      <c r="X915" s="1082"/>
      <c r="Y915" s="1082"/>
      <c r="Z915" s="1082"/>
    </row>
    <row r="916" spans="1:26" ht="11.25" customHeight="1">
      <c r="A916" s="1082"/>
      <c r="B916" s="1082"/>
      <c r="C916" s="1082"/>
      <c r="D916" s="1082"/>
      <c r="E916" s="1082"/>
      <c r="F916" s="1082"/>
      <c r="G916" s="1082"/>
      <c r="H916" s="1082"/>
      <c r="I916" s="1082"/>
      <c r="J916" s="1082"/>
      <c r="K916" s="1082"/>
      <c r="L916" s="1082"/>
      <c r="M916" s="1082"/>
      <c r="N916" s="1082"/>
      <c r="O916" s="1082"/>
      <c r="P916" s="1082"/>
      <c r="Q916" s="1082"/>
      <c r="R916" s="1082"/>
      <c r="S916" s="1082"/>
      <c r="T916" s="1082"/>
      <c r="U916" s="1082"/>
      <c r="V916" s="1082"/>
      <c r="W916" s="1082"/>
      <c r="X916" s="1082"/>
      <c r="Y916" s="1082"/>
      <c r="Z916" s="1082"/>
    </row>
    <row r="917" spans="1:26" ht="11.25" customHeight="1">
      <c r="A917" s="1082"/>
      <c r="B917" s="1082"/>
      <c r="C917" s="1082"/>
      <c r="D917" s="1082"/>
      <c r="E917" s="1082"/>
      <c r="F917" s="1082"/>
      <c r="G917" s="1082"/>
      <c r="H917" s="1082"/>
      <c r="I917" s="1082"/>
      <c r="J917" s="1082"/>
      <c r="K917" s="1082"/>
      <c r="L917" s="1082"/>
      <c r="M917" s="1082"/>
      <c r="N917" s="1082"/>
      <c r="O917" s="1082"/>
      <c r="P917" s="1082"/>
      <c r="Q917" s="1082"/>
      <c r="R917" s="1082"/>
      <c r="S917" s="1082"/>
      <c r="T917" s="1082"/>
      <c r="U917" s="1082"/>
      <c r="V917" s="1082"/>
      <c r="W917" s="1082"/>
      <c r="X917" s="1082"/>
      <c r="Y917" s="1082"/>
      <c r="Z917" s="1082"/>
    </row>
    <row r="918" spans="1:26" ht="11.25" customHeight="1">
      <c r="A918" s="1082"/>
      <c r="B918" s="1082"/>
      <c r="C918" s="1082"/>
      <c r="D918" s="1082"/>
      <c r="E918" s="1082"/>
      <c r="F918" s="1082"/>
      <c r="G918" s="1082"/>
      <c r="H918" s="1082"/>
      <c r="I918" s="1082"/>
      <c r="J918" s="1082"/>
      <c r="K918" s="1082"/>
      <c r="L918" s="1082"/>
      <c r="M918" s="1082"/>
      <c r="N918" s="1082"/>
      <c r="O918" s="1082"/>
      <c r="P918" s="1082"/>
      <c r="Q918" s="1082"/>
      <c r="R918" s="1082"/>
      <c r="S918" s="1082"/>
      <c r="T918" s="1082"/>
      <c r="U918" s="1082"/>
      <c r="V918" s="1082"/>
      <c r="W918" s="1082"/>
      <c r="X918" s="1082"/>
      <c r="Y918" s="1082"/>
      <c r="Z918" s="1082"/>
    </row>
    <row r="919" spans="1:26" ht="11.25" customHeight="1">
      <c r="A919" s="1082"/>
      <c r="B919" s="1082"/>
      <c r="C919" s="1082"/>
      <c r="D919" s="1082"/>
      <c r="E919" s="1082"/>
      <c r="F919" s="1082"/>
      <c r="G919" s="1082"/>
      <c r="H919" s="1082"/>
      <c r="I919" s="1082"/>
      <c r="J919" s="1082"/>
      <c r="K919" s="1082"/>
      <c r="L919" s="1082"/>
      <c r="M919" s="1082"/>
      <c r="N919" s="1082"/>
      <c r="O919" s="1082"/>
      <c r="P919" s="1082"/>
      <c r="Q919" s="1082"/>
      <c r="R919" s="1082"/>
      <c r="S919" s="1082"/>
      <c r="T919" s="1082"/>
      <c r="U919" s="1082"/>
      <c r="V919" s="1082"/>
      <c r="W919" s="1082"/>
      <c r="X919" s="1082"/>
      <c r="Y919" s="1082"/>
      <c r="Z919" s="1082"/>
    </row>
    <row r="920" spans="1:26" ht="11.25" customHeight="1">
      <c r="A920" s="1082"/>
      <c r="B920" s="1082"/>
      <c r="C920" s="1082"/>
      <c r="D920" s="1082"/>
      <c r="E920" s="1082"/>
      <c r="F920" s="1082"/>
      <c r="G920" s="1082"/>
      <c r="H920" s="1082"/>
      <c r="I920" s="1082"/>
      <c r="J920" s="1082"/>
      <c r="K920" s="1082"/>
      <c r="L920" s="1082"/>
      <c r="M920" s="1082"/>
      <c r="N920" s="1082"/>
      <c r="O920" s="1082"/>
      <c r="P920" s="1082"/>
      <c r="Q920" s="1082"/>
      <c r="R920" s="1082"/>
      <c r="S920" s="1082"/>
      <c r="T920" s="1082"/>
      <c r="U920" s="1082"/>
      <c r="V920" s="1082"/>
      <c r="W920" s="1082"/>
      <c r="X920" s="1082"/>
      <c r="Y920" s="1082"/>
      <c r="Z920" s="1082"/>
    </row>
    <row r="921" spans="1:26" ht="11.25" customHeight="1">
      <c r="A921" s="1082"/>
      <c r="B921" s="1082"/>
      <c r="C921" s="1082"/>
      <c r="D921" s="1082"/>
      <c r="E921" s="1082"/>
      <c r="F921" s="1082"/>
      <c r="G921" s="1082"/>
      <c r="H921" s="1082"/>
      <c r="I921" s="1082"/>
      <c r="J921" s="1082"/>
      <c r="K921" s="1082"/>
      <c r="L921" s="1082"/>
      <c r="M921" s="1082"/>
      <c r="N921" s="1082"/>
      <c r="O921" s="1082"/>
      <c r="P921" s="1082"/>
      <c r="Q921" s="1082"/>
      <c r="R921" s="1082"/>
      <c r="S921" s="1082"/>
      <c r="T921" s="1082"/>
      <c r="U921" s="1082"/>
      <c r="V921" s="1082"/>
      <c r="W921" s="1082"/>
      <c r="X921" s="1082"/>
      <c r="Y921" s="1082"/>
      <c r="Z921" s="1082"/>
    </row>
    <row r="922" spans="1:26" ht="11.25" customHeight="1">
      <c r="A922" s="1082"/>
      <c r="B922" s="1082"/>
      <c r="C922" s="1082"/>
      <c r="D922" s="1082"/>
      <c r="E922" s="1082"/>
      <c r="F922" s="1082"/>
      <c r="G922" s="1082"/>
      <c r="H922" s="1082"/>
      <c r="I922" s="1082"/>
      <c r="J922" s="1082"/>
      <c r="K922" s="1082"/>
      <c r="L922" s="1082"/>
      <c r="M922" s="1082"/>
      <c r="N922" s="1082"/>
      <c r="O922" s="1082"/>
      <c r="P922" s="1082"/>
      <c r="Q922" s="1082"/>
      <c r="R922" s="1082"/>
      <c r="S922" s="1082"/>
      <c r="T922" s="1082"/>
      <c r="U922" s="1082"/>
      <c r="V922" s="1082"/>
      <c r="W922" s="1082"/>
      <c r="X922" s="1082"/>
      <c r="Y922" s="1082"/>
      <c r="Z922" s="1082"/>
    </row>
    <row r="923" spans="1:26" ht="11.25" customHeight="1">
      <c r="A923" s="1082"/>
      <c r="B923" s="1082"/>
      <c r="C923" s="1082"/>
      <c r="D923" s="1082"/>
      <c r="E923" s="1082"/>
      <c r="F923" s="1082"/>
      <c r="G923" s="1082"/>
      <c r="H923" s="1082"/>
      <c r="I923" s="1082"/>
      <c r="J923" s="1082"/>
      <c r="K923" s="1082"/>
      <c r="L923" s="1082"/>
      <c r="M923" s="1082"/>
      <c r="N923" s="1082"/>
      <c r="O923" s="1082"/>
      <c r="P923" s="1082"/>
      <c r="Q923" s="1082"/>
      <c r="R923" s="1082"/>
      <c r="S923" s="1082"/>
      <c r="T923" s="1082"/>
      <c r="U923" s="1082"/>
      <c r="V923" s="1082"/>
      <c r="W923" s="1082"/>
      <c r="X923" s="1082"/>
      <c r="Y923" s="1082"/>
      <c r="Z923" s="1082"/>
    </row>
    <row r="924" spans="1:26" ht="11.25" customHeight="1">
      <c r="A924" s="1082"/>
      <c r="B924" s="1082"/>
      <c r="C924" s="1082"/>
      <c r="D924" s="1082"/>
      <c r="E924" s="1082"/>
      <c r="F924" s="1082"/>
      <c r="G924" s="1082"/>
      <c r="H924" s="1082"/>
      <c r="I924" s="1082"/>
      <c r="J924" s="1082"/>
      <c r="K924" s="1082"/>
      <c r="L924" s="1082"/>
      <c r="M924" s="1082"/>
      <c r="N924" s="1082"/>
      <c r="O924" s="1082"/>
      <c r="P924" s="1082"/>
      <c r="Q924" s="1082"/>
      <c r="R924" s="1082"/>
      <c r="S924" s="1082"/>
      <c r="T924" s="1082"/>
      <c r="U924" s="1082"/>
      <c r="V924" s="1082"/>
      <c r="W924" s="1082"/>
      <c r="X924" s="1082"/>
      <c r="Y924" s="1082"/>
      <c r="Z924" s="1082"/>
    </row>
    <row r="925" spans="1:26" ht="11.25" customHeight="1">
      <c r="A925" s="1082"/>
      <c r="B925" s="1082"/>
      <c r="C925" s="1082"/>
      <c r="D925" s="1082"/>
      <c r="E925" s="1082"/>
      <c r="F925" s="1082"/>
      <c r="G925" s="1082"/>
      <c r="H925" s="1082"/>
      <c r="I925" s="1082"/>
      <c r="J925" s="1082"/>
      <c r="K925" s="1082"/>
      <c r="L925" s="1082"/>
      <c r="M925" s="1082"/>
      <c r="N925" s="1082"/>
      <c r="O925" s="1082"/>
      <c r="P925" s="1082"/>
      <c r="Q925" s="1082"/>
      <c r="R925" s="1082"/>
      <c r="S925" s="1082"/>
      <c r="T925" s="1082"/>
      <c r="U925" s="1082"/>
      <c r="V925" s="1082"/>
      <c r="W925" s="1082"/>
      <c r="X925" s="1082"/>
      <c r="Y925" s="1082"/>
      <c r="Z925" s="1082"/>
    </row>
    <row r="926" spans="1:26" ht="11.25" customHeight="1">
      <c r="A926" s="1082"/>
      <c r="B926" s="1082"/>
      <c r="C926" s="1082"/>
      <c r="D926" s="1082"/>
      <c r="E926" s="1082"/>
      <c r="F926" s="1082"/>
      <c r="G926" s="1082"/>
      <c r="H926" s="1082"/>
      <c r="I926" s="1082"/>
      <c r="J926" s="1082"/>
      <c r="K926" s="1082"/>
      <c r="L926" s="1082"/>
      <c r="M926" s="1082"/>
      <c r="N926" s="1082"/>
      <c r="O926" s="1082"/>
      <c r="P926" s="1082"/>
      <c r="Q926" s="1082"/>
      <c r="R926" s="1082"/>
      <c r="S926" s="1082"/>
      <c r="T926" s="1082"/>
      <c r="U926" s="1082"/>
      <c r="V926" s="1082"/>
      <c r="W926" s="1082"/>
      <c r="X926" s="1082"/>
      <c r="Y926" s="1082"/>
      <c r="Z926" s="1082"/>
    </row>
    <row r="927" spans="1:26" ht="11.25" customHeight="1">
      <c r="A927" s="1082"/>
      <c r="B927" s="1082"/>
      <c r="C927" s="1082"/>
      <c r="D927" s="1082"/>
      <c r="E927" s="1082"/>
      <c r="F927" s="1082"/>
      <c r="G927" s="1082"/>
      <c r="H927" s="1082"/>
      <c r="I927" s="1082"/>
      <c r="J927" s="1082"/>
      <c r="K927" s="1082"/>
      <c r="L927" s="1082"/>
      <c r="M927" s="1082"/>
      <c r="N927" s="1082"/>
      <c r="O927" s="1082"/>
      <c r="P927" s="1082"/>
      <c r="Q927" s="1082"/>
      <c r="R927" s="1082"/>
      <c r="S927" s="1082"/>
      <c r="T927" s="1082"/>
      <c r="U927" s="1082"/>
      <c r="V927" s="1082"/>
      <c r="W927" s="1082"/>
      <c r="X927" s="1082"/>
      <c r="Y927" s="1082"/>
      <c r="Z927" s="1082"/>
    </row>
    <row r="928" spans="1:26" ht="11.25" customHeight="1">
      <c r="A928" s="1082"/>
      <c r="B928" s="1082"/>
      <c r="C928" s="1082"/>
      <c r="D928" s="1082"/>
      <c r="E928" s="1082"/>
      <c r="F928" s="1082"/>
      <c r="G928" s="1082"/>
      <c r="H928" s="1082"/>
      <c r="I928" s="1082"/>
      <c r="J928" s="1082"/>
      <c r="K928" s="1082"/>
      <c r="L928" s="1082"/>
      <c r="M928" s="1082"/>
      <c r="N928" s="1082"/>
      <c r="O928" s="1082"/>
      <c r="P928" s="1082"/>
      <c r="Q928" s="1082"/>
      <c r="R928" s="1082"/>
      <c r="S928" s="1082"/>
      <c r="T928" s="1082"/>
      <c r="U928" s="1082"/>
      <c r="V928" s="1082"/>
      <c r="W928" s="1082"/>
      <c r="X928" s="1082"/>
      <c r="Y928" s="1082"/>
      <c r="Z928" s="1082"/>
    </row>
    <row r="929" spans="1:26" ht="11.25" customHeight="1">
      <c r="A929" s="1082"/>
      <c r="B929" s="1082"/>
      <c r="C929" s="1082"/>
      <c r="D929" s="1082"/>
      <c r="E929" s="1082"/>
      <c r="F929" s="1082"/>
      <c r="G929" s="1082"/>
      <c r="H929" s="1082"/>
      <c r="I929" s="1082"/>
      <c r="J929" s="1082"/>
      <c r="K929" s="1082"/>
      <c r="L929" s="1082"/>
      <c r="M929" s="1082"/>
      <c r="N929" s="1082"/>
      <c r="O929" s="1082"/>
      <c r="P929" s="1082"/>
      <c r="Q929" s="1082"/>
      <c r="R929" s="1082"/>
      <c r="S929" s="1082"/>
      <c r="T929" s="1082"/>
      <c r="U929" s="1082"/>
      <c r="V929" s="1082"/>
      <c r="W929" s="1082"/>
      <c r="X929" s="1082"/>
      <c r="Y929" s="1082"/>
      <c r="Z929" s="1082"/>
    </row>
    <row r="930" spans="1:26" ht="11.25" customHeight="1">
      <c r="A930" s="1082"/>
      <c r="B930" s="1082"/>
      <c r="C930" s="1082"/>
      <c r="D930" s="1082"/>
      <c r="E930" s="1082"/>
      <c r="F930" s="1082"/>
      <c r="G930" s="1082"/>
      <c r="H930" s="1082"/>
      <c r="I930" s="1082"/>
      <c r="J930" s="1082"/>
      <c r="K930" s="1082"/>
      <c r="L930" s="1082"/>
      <c r="M930" s="1082"/>
      <c r="N930" s="1082"/>
      <c r="O930" s="1082"/>
      <c r="P930" s="1082"/>
      <c r="Q930" s="1082"/>
      <c r="R930" s="1082"/>
      <c r="S930" s="1082"/>
      <c r="T930" s="1082"/>
      <c r="U930" s="1082"/>
      <c r="V930" s="1082"/>
      <c r="W930" s="1082"/>
      <c r="X930" s="1082"/>
      <c r="Y930" s="1082"/>
      <c r="Z930" s="1082"/>
    </row>
    <row r="931" spans="1:26" ht="11.25" customHeight="1">
      <c r="A931" s="1082"/>
      <c r="B931" s="1082"/>
      <c r="C931" s="1082"/>
      <c r="D931" s="1082"/>
      <c r="E931" s="1082"/>
      <c r="F931" s="1082"/>
      <c r="G931" s="1082"/>
      <c r="H931" s="1082"/>
      <c r="I931" s="1082"/>
      <c r="J931" s="1082"/>
      <c r="K931" s="1082"/>
      <c r="L931" s="1082"/>
      <c r="M931" s="1082"/>
      <c r="N931" s="1082"/>
      <c r="O931" s="1082"/>
      <c r="P931" s="1082"/>
      <c r="Q931" s="1082"/>
      <c r="R931" s="1082"/>
      <c r="S931" s="1082"/>
      <c r="T931" s="1082"/>
      <c r="U931" s="1082"/>
      <c r="V931" s="1082"/>
      <c r="W931" s="1082"/>
      <c r="X931" s="1082"/>
      <c r="Y931" s="1082"/>
      <c r="Z931" s="1082"/>
    </row>
    <row r="932" spans="1:26" ht="11.25" customHeight="1">
      <c r="A932" s="1082"/>
      <c r="B932" s="1082"/>
      <c r="C932" s="1082"/>
      <c r="D932" s="1082"/>
      <c r="E932" s="1082"/>
      <c r="F932" s="1082"/>
      <c r="G932" s="1082"/>
      <c r="H932" s="1082"/>
      <c r="I932" s="1082"/>
      <c r="J932" s="1082"/>
      <c r="K932" s="1082"/>
      <c r="L932" s="1082"/>
      <c r="M932" s="1082"/>
      <c r="N932" s="1082"/>
      <c r="O932" s="1082"/>
      <c r="P932" s="1082"/>
      <c r="Q932" s="1082"/>
      <c r="R932" s="1082"/>
      <c r="S932" s="1082"/>
      <c r="T932" s="1082"/>
      <c r="U932" s="1082"/>
      <c r="V932" s="1082"/>
      <c r="W932" s="1082"/>
      <c r="X932" s="1082"/>
      <c r="Y932" s="1082"/>
      <c r="Z932" s="1082"/>
    </row>
    <row r="933" spans="1:26" ht="11.25" customHeight="1">
      <c r="A933" s="1082"/>
      <c r="B933" s="1082"/>
      <c r="C933" s="1082"/>
      <c r="D933" s="1082"/>
      <c r="E933" s="1082"/>
      <c r="F933" s="1082"/>
      <c r="G933" s="1082"/>
      <c r="H933" s="1082"/>
      <c r="I933" s="1082"/>
      <c r="J933" s="1082"/>
      <c r="K933" s="1082"/>
      <c r="L933" s="1082"/>
      <c r="M933" s="1082"/>
      <c r="N933" s="1082"/>
      <c r="O933" s="1082"/>
      <c r="P933" s="1082"/>
      <c r="Q933" s="1082"/>
      <c r="R933" s="1082"/>
      <c r="S933" s="1082"/>
      <c r="T933" s="1082"/>
      <c r="U933" s="1082"/>
      <c r="V933" s="1082"/>
      <c r="W933" s="1082"/>
      <c r="X933" s="1082"/>
      <c r="Y933" s="1082"/>
      <c r="Z933" s="1082"/>
    </row>
    <row r="934" spans="1:26" ht="11.25" customHeight="1">
      <c r="A934" s="1082"/>
      <c r="B934" s="1082"/>
      <c r="C934" s="1082"/>
      <c r="D934" s="1082"/>
      <c r="E934" s="1082"/>
      <c r="F934" s="1082"/>
      <c r="G934" s="1082"/>
      <c r="H934" s="1082"/>
      <c r="I934" s="1082"/>
      <c r="J934" s="1082"/>
      <c r="K934" s="1082"/>
      <c r="L934" s="1082"/>
      <c r="M934" s="1082"/>
      <c r="N934" s="1082"/>
      <c r="O934" s="1082"/>
      <c r="P934" s="1082"/>
      <c r="Q934" s="1082"/>
      <c r="R934" s="1082"/>
      <c r="S934" s="1082"/>
      <c r="T934" s="1082"/>
      <c r="U934" s="1082"/>
      <c r="V934" s="1082"/>
      <c r="W934" s="1082"/>
      <c r="X934" s="1082"/>
      <c r="Y934" s="1082"/>
      <c r="Z934" s="1082"/>
    </row>
    <row r="935" spans="1:26" ht="11.25" customHeight="1">
      <c r="A935" s="1082"/>
      <c r="B935" s="1082"/>
      <c r="C935" s="1082"/>
      <c r="D935" s="1082"/>
      <c r="E935" s="1082"/>
      <c r="F935" s="1082"/>
      <c r="G935" s="1082"/>
      <c r="H935" s="1082"/>
      <c r="I935" s="1082"/>
      <c r="J935" s="1082"/>
      <c r="K935" s="1082"/>
      <c r="L935" s="1082"/>
      <c r="M935" s="1082"/>
      <c r="N935" s="1082"/>
      <c r="O935" s="1082"/>
      <c r="P935" s="1082"/>
      <c r="Q935" s="1082"/>
      <c r="R935" s="1082"/>
      <c r="S935" s="1082"/>
      <c r="T935" s="1082"/>
      <c r="U935" s="1082"/>
      <c r="V935" s="1082"/>
      <c r="W935" s="1082"/>
      <c r="X935" s="1082"/>
      <c r="Y935" s="1082"/>
      <c r="Z935" s="1082"/>
    </row>
    <row r="936" spans="1:26" ht="11.25" customHeight="1">
      <c r="A936" s="1082"/>
      <c r="B936" s="1082"/>
      <c r="C936" s="1082"/>
      <c r="D936" s="1082"/>
      <c r="E936" s="1082"/>
      <c r="F936" s="1082"/>
      <c r="G936" s="1082"/>
      <c r="H936" s="1082"/>
      <c r="I936" s="1082"/>
      <c r="J936" s="1082"/>
      <c r="K936" s="1082"/>
      <c r="L936" s="1082"/>
      <c r="M936" s="1082"/>
      <c r="N936" s="1082"/>
      <c r="O936" s="1082"/>
      <c r="P936" s="1082"/>
      <c r="Q936" s="1082"/>
      <c r="R936" s="1082"/>
      <c r="S936" s="1082"/>
      <c r="T936" s="1082"/>
      <c r="U936" s="1082"/>
      <c r="V936" s="1082"/>
      <c r="W936" s="1082"/>
      <c r="X936" s="1082"/>
      <c r="Y936" s="1082"/>
      <c r="Z936" s="1082"/>
    </row>
    <row r="937" spans="1:26" ht="11.25" customHeight="1">
      <c r="A937" s="1082"/>
      <c r="B937" s="1082"/>
      <c r="C937" s="1082"/>
      <c r="D937" s="1082"/>
      <c r="E937" s="1082"/>
      <c r="F937" s="1082"/>
      <c r="G937" s="1082"/>
      <c r="H937" s="1082"/>
      <c r="I937" s="1082"/>
      <c r="J937" s="1082"/>
      <c r="K937" s="1082"/>
      <c r="L937" s="1082"/>
      <c r="M937" s="1082"/>
      <c r="N937" s="1082"/>
      <c r="O937" s="1082"/>
      <c r="P937" s="1082"/>
      <c r="Q937" s="1082"/>
      <c r="R937" s="1082"/>
      <c r="S937" s="1082"/>
      <c r="T937" s="1082"/>
      <c r="U937" s="1082"/>
      <c r="V937" s="1082"/>
      <c r="W937" s="1082"/>
      <c r="X937" s="1082"/>
      <c r="Y937" s="1082"/>
      <c r="Z937" s="1082"/>
    </row>
    <row r="938" spans="1:26" ht="11.25" customHeight="1">
      <c r="A938" s="1082"/>
      <c r="B938" s="1082"/>
      <c r="C938" s="1082"/>
      <c r="D938" s="1082"/>
      <c r="E938" s="1082"/>
      <c r="F938" s="1082"/>
      <c r="G938" s="1082"/>
      <c r="H938" s="1082"/>
      <c r="I938" s="1082"/>
      <c r="J938" s="1082"/>
      <c r="K938" s="1082"/>
      <c r="L938" s="1082"/>
      <c r="M938" s="1082"/>
      <c r="N938" s="1082"/>
      <c r="O938" s="1082"/>
      <c r="P938" s="1082"/>
      <c r="Q938" s="1082"/>
      <c r="R938" s="1082"/>
      <c r="S938" s="1082"/>
      <c r="T938" s="1082"/>
      <c r="U938" s="1082"/>
      <c r="V938" s="1082"/>
      <c r="W938" s="1082"/>
      <c r="X938" s="1082"/>
      <c r="Y938" s="1082"/>
      <c r="Z938" s="1082"/>
    </row>
    <row r="939" spans="1:26" ht="11.25" customHeight="1">
      <c r="A939" s="1082"/>
      <c r="B939" s="1082"/>
      <c r="C939" s="1082"/>
      <c r="D939" s="1082"/>
      <c r="E939" s="1082"/>
      <c r="F939" s="1082"/>
      <c r="G939" s="1082"/>
      <c r="H939" s="1082"/>
      <c r="I939" s="1082"/>
      <c r="J939" s="1082"/>
      <c r="K939" s="1082"/>
      <c r="L939" s="1082"/>
      <c r="M939" s="1082"/>
      <c r="N939" s="1082"/>
      <c r="O939" s="1082"/>
      <c r="P939" s="1082"/>
      <c r="Q939" s="1082"/>
      <c r="R939" s="1082"/>
      <c r="S939" s="1082"/>
      <c r="T939" s="1082"/>
      <c r="U939" s="1082"/>
      <c r="V939" s="1082"/>
      <c r="W939" s="1082"/>
      <c r="X939" s="1082"/>
      <c r="Y939" s="1082"/>
      <c r="Z939" s="1082"/>
    </row>
    <row r="940" spans="1:26" ht="11.25" customHeight="1">
      <c r="A940" s="1082"/>
      <c r="B940" s="1082"/>
      <c r="C940" s="1082"/>
      <c r="D940" s="1082"/>
      <c r="E940" s="1082"/>
      <c r="F940" s="1082"/>
      <c r="G940" s="1082"/>
      <c r="H940" s="1082"/>
      <c r="I940" s="1082"/>
      <c r="J940" s="1082"/>
      <c r="K940" s="1082"/>
      <c r="L940" s="1082"/>
      <c r="M940" s="1082"/>
      <c r="N940" s="1082"/>
      <c r="O940" s="1082"/>
      <c r="P940" s="1082"/>
      <c r="Q940" s="1082"/>
      <c r="R940" s="1082"/>
      <c r="S940" s="1082"/>
      <c r="T940" s="1082"/>
      <c r="U940" s="1082"/>
      <c r="V940" s="1082"/>
      <c r="W940" s="1082"/>
      <c r="X940" s="1082"/>
      <c r="Y940" s="1082"/>
      <c r="Z940" s="1082"/>
    </row>
    <row r="941" spans="1:26" ht="11.25" customHeight="1">
      <c r="A941" s="1082"/>
      <c r="B941" s="1082"/>
      <c r="C941" s="1082"/>
      <c r="D941" s="1082"/>
      <c r="E941" s="1082"/>
      <c r="F941" s="1082"/>
      <c r="G941" s="1082"/>
      <c r="H941" s="1082"/>
      <c r="I941" s="1082"/>
      <c r="J941" s="1082"/>
      <c r="K941" s="1082"/>
      <c r="L941" s="1082"/>
      <c r="M941" s="1082"/>
      <c r="N941" s="1082"/>
      <c r="O941" s="1082"/>
      <c r="P941" s="1082"/>
      <c r="Q941" s="1082"/>
      <c r="R941" s="1082"/>
      <c r="S941" s="1082"/>
      <c r="T941" s="1082"/>
      <c r="U941" s="1082"/>
      <c r="V941" s="1082"/>
      <c r="W941" s="1082"/>
      <c r="X941" s="1082"/>
      <c r="Y941" s="1082"/>
      <c r="Z941" s="1082"/>
    </row>
    <row r="942" spans="1:26" ht="11.25" customHeight="1">
      <c r="A942" s="1082"/>
      <c r="B942" s="1082"/>
      <c r="C942" s="1082"/>
      <c r="D942" s="1082"/>
      <c r="E942" s="1082"/>
      <c r="F942" s="1082"/>
      <c r="G942" s="1082"/>
      <c r="H942" s="1082"/>
      <c r="I942" s="1082"/>
      <c r="J942" s="1082"/>
      <c r="K942" s="1082"/>
      <c r="L942" s="1082"/>
      <c r="M942" s="1082"/>
      <c r="N942" s="1082"/>
      <c r="O942" s="1082"/>
      <c r="P942" s="1082"/>
      <c r="Q942" s="1082"/>
      <c r="R942" s="1082"/>
      <c r="S942" s="1082"/>
      <c r="T942" s="1082"/>
      <c r="U942" s="1082"/>
      <c r="V942" s="1082"/>
      <c r="W942" s="1082"/>
      <c r="X942" s="1082"/>
      <c r="Y942" s="1082"/>
      <c r="Z942" s="1082"/>
    </row>
    <row r="943" spans="1:26" ht="11.25" customHeight="1">
      <c r="A943" s="1082"/>
      <c r="B943" s="1082"/>
      <c r="C943" s="1082"/>
      <c r="D943" s="1082"/>
      <c r="E943" s="1082"/>
      <c r="F943" s="1082"/>
      <c r="G943" s="1082"/>
      <c r="H943" s="1082"/>
      <c r="I943" s="1082"/>
      <c r="J943" s="1082"/>
      <c r="K943" s="1082"/>
      <c r="L943" s="1082"/>
      <c r="M943" s="1082"/>
      <c r="N943" s="1082"/>
      <c r="O943" s="1082"/>
      <c r="P943" s="1082"/>
      <c r="Q943" s="1082"/>
      <c r="R943" s="1082"/>
      <c r="S943" s="1082"/>
      <c r="T943" s="1082"/>
      <c r="U943" s="1082"/>
      <c r="V943" s="1082"/>
      <c r="W943" s="1082"/>
      <c r="X943" s="1082"/>
      <c r="Y943" s="1082"/>
      <c r="Z943" s="1082"/>
    </row>
    <row r="944" spans="1:26" ht="11.25" customHeight="1">
      <c r="A944" s="1082"/>
      <c r="B944" s="1082"/>
      <c r="C944" s="1082"/>
      <c r="D944" s="1082"/>
      <c r="E944" s="1082"/>
      <c r="F944" s="1082"/>
      <c r="G944" s="1082"/>
      <c r="H944" s="1082"/>
      <c r="I944" s="1082"/>
      <c r="J944" s="1082"/>
      <c r="K944" s="1082"/>
      <c r="L944" s="1082"/>
      <c r="M944" s="1082"/>
      <c r="N944" s="1082"/>
      <c r="O944" s="1082"/>
      <c r="P944" s="1082"/>
      <c r="Q944" s="1082"/>
      <c r="R944" s="1082"/>
      <c r="S944" s="1082"/>
      <c r="T944" s="1082"/>
      <c r="U944" s="1082"/>
      <c r="V944" s="1082"/>
      <c r="W944" s="1082"/>
      <c r="X944" s="1082"/>
      <c r="Y944" s="1082"/>
      <c r="Z944" s="1082"/>
    </row>
    <row r="945" spans="1:26" ht="11.25" customHeight="1">
      <c r="A945" s="1082"/>
      <c r="B945" s="1082"/>
      <c r="C945" s="1082"/>
      <c r="D945" s="1082"/>
      <c r="E945" s="1082"/>
      <c r="F945" s="1082"/>
      <c r="G945" s="1082"/>
      <c r="H945" s="1082"/>
      <c r="I945" s="1082"/>
      <c r="J945" s="1082"/>
      <c r="K945" s="1082"/>
      <c r="L945" s="1082"/>
      <c r="M945" s="1082"/>
      <c r="N945" s="1082"/>
      <c r="O945" s="1082"/>
      <c r="P945" s="1082"/>
      <c r="Q945" s="1082"/>
      <c r="R945" s="1082"/>
      <c r="S945" s="1082"/>
      <c r="T945" s="1082"/>
      <c r="U945" s="1082"/>
      <c r="V945" s="1082"/>
      <c r="W945" s="1082"/>
      <c r="X945" s="1082"/>
      <c r="Y945" s="1082"/>
      <c r="Z945" s="1082"/>
    </row>
    <row r="946" spans="1:26" ht="11.25" customHeight="1">
      <c r="A946" s="1082"/>
      <c r="B946" s="1082"/>
      <c r="C946" s="1082"/>
      <c r="D946" s="1082"/>
      <c r="E946" s="1082"/>
      <c r="F946" s="1082"/>
      <c r="G946" s="1082"/>
      <c r="H946" s="1082"/>
      <c r="I946" s="1082"/>
      <c r="J946" s="1082"/>
      <c r="K946" s="1082"/>
      <c r="L946" s="1082"/>
      <c r="M946" s="1082"/>
      <c r="N946" s="1082"/>
      <c r="O946" s="1082"/>
      <c r="P946" s="1082"/>
      <c r="Q946" s="1082"/>
      <c r="R946" s="1082"/>
      <c r="S946" s="1082"/>
      <c r="T946" s="1082"/>
      <c r="U946" s="1082"/>
      <c r="V946" s="1082"/>
      <c r="W946" s="1082"/>
      <c r="X946" s="1082"/>
      <c r="Y946" s="1082"/>
      <c r="Z946" s="1082"/>
    </row>
    <row r="947" spans="1:26" ht="11.25" customHeight="1">
      <c r="A947" s="1082"/>
      <c r="B947" s="1082"/>
      <c r="C947" s="1082"/>
      <c r="D947" s="1082"/>
      <c r="E947" s="1082"/>
      <c r="F947" s="1082"/>
      <c r="G947" s="1082"/>
      <c r="H947" s="1082"/>
      <c r="I947" s="1082"/>
      <c r="J947" s="1082"/>
      <c r="K947" s="1082"/>
      <c r="L947" s="1082"/>
      <c r="M947" s="1082"/>
      <c r="N947" s="1082"/>
      <c r="O947" s="1082"/>
      <c r="P947" s="1082"/>
      <c r="Q947" s="1082"/>
      <c r="R947" s="1082"/>
      <c r="S947" s="1082"/>
      <c r="T947" s="1082"/>
      <c r="U947" s="1082"/>
      <c r="V947" s="1082"/>
      <c r="W947" s="1082"/>
      <c r="X947" s="1082"/>
      <c r="Y947" s="1082"/>
      <c r="Z947" s="1082"/>
    </row>
    <row r="948" spans="1:26" ht="11.25" customHeight="1">
      <c r="A948" s="1082"/>
      <c r="B948" s="1082"/>
      <c r="C948" s="1082"/>
      <c r="D948" s="1082"/>
      <c r="E948" s="1082"/>
      <c r="F948" s="1082"/>
      <c r="G948" s="1082"/>
      <c r="H948" s="1082"/>
      <c r="I948" s="1082"/>
      <c r="J948" s="1082"/>
      <c r="K948" s="1082"/>
      <c r="L948" s="1082"/>
      <c r="M948" s="1082"/>
      <c r="N948" s="1082"/>
      <c r="O948" s="1082"/>
      <c r="P948" s="1082"/>
      <c r="Q948" s="1082"/>
      <c r="R948" s="1082"/>
      <c r="S948" s="1082"/>
      <c r="T948" s="1082"/>
      <c r="U948" s="1082"/>
      <c r="V948" s="1082"/>
      <c r="W948" s="1082"/>
      <c r="X948" s="1082"/>
      <c r="Y948" s="1082"/>
      <c r="Z948" s="1082"/>
    </row>
    <row r="949" spans="1:26" ht="11.25" customHeight="1">
      <c r="A949" s="1082"/>
      <c r="B949" s="1082"/>
      <c r="C949" s="1082"/>
      <c r="D949" s="1082"/>
      <c r="E949" s="1082"/>
      <c r="F949" s="1082"/>
      <c r="G949" s="1082"/>
      <c r="H949" s="1082"/>
      <c r="I949" s="1082"/>
      <c r="J949" s="1082"/>
      <c r="K949" s="1082"/>
      <c r="L949" s="1082"/>
      <c r="M949" s="1082"/>
      <c r="N949" s="1082"/>
      <c r="O949" s="1082"/>
      <c r="P949" s="1082"/>
      <c r="Q949" s="1082"/>
      <c r="R949" s="1082"/>
      <c r="S949" s="1082"/>
      <c r="T949" s="1082"/>
      <c r="U949" s="1082"/>
      <c r="V949" s="1082"/>
      <c r="W949" s="1082"/>
      <c r="X949" s="1082"/>
      <c r="Y949" s="1082"/>
      <c r="Z949" s="1082"/>
    </row>
    <row r="950" spans="1:26" ht="11.25" customHeight="1">
      <c r="A950" s="1082"/>
      <c r="B950" s="1082"/>
      <c r="C950" s="1082"/>
      <c r="D950" s="1082"/>
      <c r="E950" s="1082"/>
      <c r="F950" s="1082"/>
      <c r="G950" s="1082"/>
      <c r="H950" s="1082"/>
      <c r="I950" s="1082"/>
      <c r="J950" s="1082"/>
      <c r="K950" s="1082"/>
      <c r="L950" s="1082"/>
      <c r="M950" s="1082"/>
      <c r="N950" s="1082"/>
      <c r="O950" s="1082"/>
      <c r="P950" s="1082"/>
      <c r="Q950" s="1082"/>
      <c r="R950" s="1082"/>
      <c r="S950" s="1082"/>
      <c r="T950" s="1082"/>
      <c r="U950" s="1082"/>
      <c r="V950" s="1082"/>
      <c r="W950" s="1082"/>
      <c r="X950" s="1082"/>
      <c r="Y950" s="1082"/>
      <c r="Z950" s="1082"/>
    </row>
    <row r="951" spans="1:26" ht="11.25" customHeight="1">
      <c r="A951" s="1082"/>
      <c r="B951" s="1082"/>
      <c r="C951" s="1082"/>
      <c r="D951" s="1082"/>
      <c r="E951" s="1082"/>
      <c r="F951" s="1082"/>
      <c r="G951" s="1082"/>
      <c r="H951" s="1082"/>
      <c r="I951" s="1082"/>
      <c r="J951" s="1082"/>
      <c r="K951" s="1082"/>
      <c r="L951" s="1082"/>
      <c r="M951" s="1082"/>
      <c r="N951" s="1082"/>
      <c r="O951" s="1082"/>
      <c r="P951" s="1082"/>
      <c r="Q951" s="1082"/>
      <c r="R951" s="1082"/>
      <c r="S951" s="1082"/>
      <c r="T951" s="1082"/>
      <c r="U951" s="1082"/>
      <c r="V951" s="1082"/>
      <c r="W951" s="1082"/>
      <c r="X951" s="1082"/>
      <c r="Y951" s="1082"/>
      <c r="Z951" s="1082"/>
    </row>
    <row r="952" spans="1:26" ht="11.25" customHeight="1">
      <c r="A952" s="1082"/>
      <c r="B952" s="1082"/>
      <c r="C952" s="1082"/>
      <c r="D952" s="1082"/>
      <c r="E952" s="1082"/>
      <c r="F952" s="1082"/>
      <c r="G952" s="1082"/>
      <c r="H952" s="1082"/>
      <c r="I952" s="1082"/>
      <c r="J952" s="1082"/>
      <c r="K952" s="1082"/>
      <c r="L952" s="1082"/>
      <c r="M952" s="1082"/>
      <c r="N952" s="1082"/>
      <c r="O952" s="1082"/>
      <c r="P952" s="1082"/>
      <c r="Q952" s="1082"/>
      <c r="R952" s="1082"/>
      <c r="S952" s="1082"/>
      <c r="T952" s="1082"/>
      <c r="U952" s="1082"/>
      <c r="V952" s="1082"/>
      <c r="W952" s="1082"/>
      <c r="X952" s="1082"/>
      <c r="Y952" s="1082"/>
      <c r="Z952" s="1082"/>
    </row>
    <row r="953" spans="1:26" ht="11.25" customHeight="1">
      <c r="A953" s="1082"/>
      <c r="B953" s="1082"/>
      <c r="C953" s="1082"/>
      <c r="D953" s="1082"/>
      <c r="E953" s="1082"/>
      <c r="F953" s="1082"/>
      <c r="G953" s="1082"/>
      <c r="H953" s="1082"/>
      <c r="I953" s="1082"/>
      <c r="J953" s="1082"/>
      <c r="K953" s="1082"/>
      <c r="L953" s="1082"/>
      <c r="M953" s="1082"/>
      <c r="N953" s="1082"/>
      <c r="O953" s="1082"/>
      <c r="P953" s="1082"/>
      <c r="Q953" s="1082"/>
      <c r="R953" s="1082"/>
      <c r="S953" s="1082"/>
      <c r="T953" s="1082"/>
      <c r="U953" s="1082"/>
      <c r="V953" s="1082"/>
      <c r="W953" s="1082"/>
      <c r="X953" s="1082"/>
      <c r="Y953" s="1082"/>
      <c r="Z953" s="1082"/>
    </row>
    <row r="954" spans="1:26" ht="11.25" customHeight="1">
      <c r="A954" s="1082"/>
      <c r="B954" s="1082"/>
      <c r="C954" s="1082"/>
      <c r="D954" s="1082"/>
      <c r="E954" s="1082"/>
      <c r="F954" s="1082"/>
      <c r="G954" s="1082"/>
      <c r="H954" s="1082"/>
      <c r="I954" s="1082"/>
      <c r="J954" s="1082"/>
      <c r="K954" s="1082"/>
      <c r="L954" s="1082"/>
      <c r="M954" s="1082"/>
      <c r="N954" s="1082"/>
      <c r="O954" s="1082"/>
      <c r="P954" s="1082"/>
      <c r="Q954" s="1082"/>
      <c r="R954" s="1082"/>
      <c r="S954" s="1082"/>
      <c r="T954" s="1082"/>
      <c r="U954" s="1082"/>
      <c r="V954" s="1082"/>
      <c r="W954" s="1082"/>
      <c r="X954" s="1082"/>
      <c r="Y954" s="1082"/>
      <c r="Z954" s="1082"/>
    </row>
    <row r="955" spans="1:26" ht="11.25" customHeight="1">
      <c r="A955" s="1082"/>
      <c r="B955" s="1082"/>
      <c r="C955" s="1082"/>
      <c r="D955" s="1082"/>
      <c r="E955" s="1082"/>
      <c r="F955" s="1082"/>
      <c r="G955" s="1082"/>
      <c r="H955" s="1082"/>
      <c r="I955" s="1082"/>
      <c r="J955" s="1082"/>
      <c r="K955" s="1082"/>
      <c r="L955" s="1082"/>
      <c r="M955" s="1082"/>
      <c r="N955" s="1082"/>
      <c r="O955" s="1082"/>
      <c r="P955" s="1082"/>
      <c r="Q955" s="1082"/>
      <c r="R955" s="1082"/>
      <c r="S955" s="1082"/>
      <c r="T955" s="1082"/>
      <c r="U955" s="1082"/>
      <c r="V955" s="1082"/>
      <c r="W955" s="1082"/>
      <c r="X955" s="1082"/>
      <c r="Y955" s="1082"/>
      <c r="Z955" s="1082"/>
    </row>
    <row r="956" spans="1:26" ht="11.25" customHeight="1">
      <c r="A956" s="1082"/>
      <c r="B956" s="1082"/>
      <c r="C956" s="1082"/>
      <c r="D956" s="1082"/>
      <c r="E956" s="1082"/>
      <c r="F956" s="1082"/>
      <c r="G956" s="1082"/>
      <c r="H956" s="1082"/>
      <c r="I956" s="1082"/>
      <c r="J956" s="1082"/>
      <c r="K956" s="1082"/>
      <c r="L956" s="1082"/>
      <c r="M956" s="1082"/>
      <c r="N956" s="1082"/>
      <c r="O956" s="1082"/>
      <c r="P956" s="1082"/>
      <c r="Q956" s="1082"/>
      <c r="R956" s="1082"/>
      <c r="S956" s="1082"/>
      <c r="T956" s="1082"/>
      <c r="U956" s="1082"/>
      <c r="V956" s="1082"/>
      <c r="W956" s="1082"/>
      <c r="X956" s="1082"/>
      <c r="Y956" s="1082"/>
      <c r="Z956" s="1082"/>
    </row>
    <row r="957" spans="1:26" ht="11.25" customHeight="1">
      <c r="A957" s="1082"/>
      <c r="B957" s="1082"/>
      <c r="C957" s="1082"/>
      <c r="D957" s="1082"/>
      <c r="E957" s="1082"/>
      <c r="F957" s="1082"/>
      <c r="G957" s="1082"/>
      <c r="H957" s="1082"/>
      <c r="I957" s="1082"/>
      <c r="J957" s="1082"/>
      <c r="K957" s="1082"/>
      <c r="L957" s="1082"/>
      <c r="M957" s="1082"/>
      <c r="N957" s="1082"/>
      <c r="O957" s="1082"/>
      <c r="P957" s="1082"/>
      <c r="Q957" s="1082"/>
      <c r="R957" s="1082"/>
      <c r="S957" s="1082"/>
      <c r="T957" s="1082"/>
      <c r="U957" s="1082"/>
      <c r="V957" s="1082"/>
      <c r="W957" s="1082"/>
      <c r="X957" s="1082"/>
      <c r="Y957" s="1082"/>
      <c r="Z957" s="1082"/>
    </row>
    <row r="958" spans="1:26" ht="11.25" customHeight="1">
      <c r="A958" s="1082"/>
      <c r="B958" s="1082"/>
      <c r="C958" s="1082"/>
      <c r="D958" s="1082"/>
      <c r="E958" s="1082"/>
      <c r="F958" s="1082"/>
      <c r="G958" s="1082"/>
      <c r="H958" s="1082"/>
      <c r="I958" s="1082"/>
      <c r="J958" s="1082"/>
      <c r="K958" s="1082"/>
      <c r="L958" s="1082"/>
      <c r="M958" s="1082"/>
      <c r="N958" s="1082"/>
      <c r="O958" s="1082"/>
      <c r="P958" s="1082"/>
      <c r="Q958" s="1082"/>
      <c r="R958" s="1082"/>
      <c r="S958" s="1082"/>
      <c r="T958" s="1082"/>
      <c r="U958" s="1082"/>
      <c r="V958" s="1082"/>
      <c r="W958" s="1082"/>
      <c r="X958" s="1082"/>
      <c r="Y958" s="1082"/>
      <c r="Z958" s="1082"/>
    </row>
    <row r="959" spans="1:26" ht="11.25" customHeight="1">
      <c r="A959" s="1082"/>
      <c r="B959" s="1082"/>
      <c r="C959" s="1082"/>
      <c r="D959" s="1082"/>
      <c r="E959" s="1082"/>
      <c r="F959" s="1082"/>
      <c r="G959" s="1082"/>
      <c r="H959" s="1082"/>
      <c r="I959" s="1082"/>
      <c r="J959" s="1082"/>
      <c r="K959" s="1082"/>
      <c r="L959" s="1082"/>
      <c r="M959" s="1082"/>
      <c r="N959" s="1082"/>
      <c r="O959" s="1082"/>
      <c r="P959" s="1082"/>
      <c r="Q959" s="1082"/>
      <c r="R959" s="1082"/>
      <c r="S959" s="1082"/>
      <c r="T959" s="1082"/>
      <c r="U959" s="1082"/>
      <c r="V959" s="1082"/>
      <c r="W959" s="1082"/>
      <c r="X959" s="1082"/>
      <c r="Y959" s="1082"/>
      <c r="Z959" s="1082"/>
    </row>
    <row r="960" spans="1:26" ht="11.25" customHeight="1">
      <c r="A960" s="1082"/>
      <c r="B960" s="1082"/>
      <c r="C960" s="1082"/>
      <c r="D960" s="1082"/>
      <c r="E960" s="1082"/>
      <c r="F960" s="1082"/>
      <c r="G960" s="1082"/>
      <c r="H960" s="1082"/>
      <c r="I960" s="1082"/>
      <c r="J960" s="1082"/>
      <c r="K960" s="1082"/>
      <c r="L960" s="1082"/>
      <c r="M960" s="1082"/>
      <c r="N960" s="1082"/>
      <c r="O960" s="1082"/>
      <c r="P960" s="1082"/>
      <c r="Q960" s="1082"/>
      <c r="R960" s="1082"/>
      <c r="S960" s="1082"/>
      <c r="T960" s="1082"/>
      <c r="U960" s="1082"/>
      <c r="V960" s="1082"/>
      <c r="W960" s="1082"/>
      <c r="X960" s="1082"/>
      <c r="Y960" s="1082"/>
      <c r="Z960" s="1082"/>
    </row>
    <row r="961" spans="1:26" ht="11.25" customHeight="1">
      <c r="A961" s="1082"/>
      <c r="B961" s="1082"/>
      <c r="C961" s="1082"/>
      <c r="D961" s="1082"/>
      <c r="E961" s="1082"/>
      <c r="F961" s="1082"/>
      <c r="G961" s="1082"/>
      <c r="H961" s="1082"/>
      <c r="I961" s="1082"/>
      <c r="J961" s="1082"/>
      <c r="K961" s="1082"/>
      <c r="L961" s="1082"/>
      <c r="M961" s="1082"/>
      <c r="N961" s="1082"/>
      <c r="O961" s="1082"/>
      <c r="P961" s="1082"/>
      <c r="Q961" s="1082"/>
      <c r="R961" s="1082"/>
      <c r="S961" s="1082"/>
      <c r="T961" s="1082"/>
      <c r="U961" s="1082"/>
      <c r="V961" s="1082"/>
      <c r="W961" s="1082"/>
      <c r="X961" s="1082"/>
      <c r="Y961" s="1082"/>
      <c r="Z961" s="1082"/>
    </row>
    <row r="962" spans="1:26" ht="11.25" customHeight="1">
      <c r="A962" s="1082"/>
      <c r="B962" s="1082"/>
      <c r="C962" s="1082"/>
      <c r="D962" s="1082"/>
      <c r="E962" s="1082"/>
      <c r="F962" s="1082"/>
      <c r="G962" s="1082"/>
      <c r="H962" s="1082"/>
      <c r="I962" s="1082"/>
      <c r="J962" s="1082"/>
      <c r="K962" s="1082"/>
      <c r="L962" s="1082"/>
      <c r="M962" s="1082"/>
      <c r="N962" s="1082"/>
      <c r="O962" s="1082"/>
      <c r="P962" s="1082"/>
      <c r="Q962" s="1082"/>
      <c r="R962" s="1082"/>
      <c r="S962" s="1082"/>
      <c r="T962" s="1082"/>
      <c r="U962" s="1082"/>
      <c r="V962" s="1082"/>
      <c r="W962" s="1082"/>
      <c r="X962" s="1082"/>
      <c r="Y962" s="1082"/>
      <c r="Z962" s="1082"/>
    </row>
    <row r="963" spans="1:26" ht="11.25" customHeight="1">
      <c r="A963" s="1082"/>
      <c r="B963" s="1082"/>
      <c r="C963" s="1082"/>
      <c r="D963" s="1082"/>
      <c r="E963" s="1082"/>
      <c r="F963" s="1082"/>
      <c r="G963" s="1082"/>
      <c r="H963" s="1082"/>
      <c r="I963" s="1082"/>
      <c r="J963" s="1082"/>
      <c r="K963" s="1082"/>
      <c r="L963" s="1082"/>
      <c r="M963" s="1082"/>
      <c r="N963" s="1082"/>
      <c r="O963" s="1082"/>
      <c r="P963" s="1082"/>
      <c r="Q963" s="1082"/>
      <c r="R963" s="1082"/>
      <c r="S963" s="1082"/>
      <c r="T963" s="1082"/>
      <c r="U963" s="1082"/>
      <c r="V963" s="1082"/>
      <c r="W963" s="1082"/>
      <c r="X963" s="1082"/>
      <c r="Y963" s="1082"/>
      <c r="Z963" s="1082"/>
    </row>
    <row r="964" spans="1:26" ht="11.25" customHeight="1">
      <c r="A964" s="1082"/>
      <c r="B964" s="1082"/>
      <c r="C964" s="1082"/>
      <c r="D964" s="1082"/>
      <c r="E964" s="1082"/>
      <c r="F964" s="1082"/>
      <c r="G964" s="1082"/>
      <c r="H964" s="1082"/>
      <c r="I964" s="1082"/>
      <c r="J964" s="1082"/>
      <c r="K964" s="1082"/>
      <c r="L964" s="1082"/>
      <c r="M964" s="1082"/>
      <c r="N964" s="1082"/>
      <c r="O964" s="1082"/>
      <c r="P964" s="1082"/>
      <c r="Q964" s="1082"/>
      <c r="R964" s="1082"/>
      <c r="S964" s="1082"/>
      <c r="T964" s="1082"/>
      <c r="U964" s="1082"/>
      <c r="V964" s="1082"/>
      <c r="W964" s="1082"/>
      <c r="X964" s="1082"/>
      <c r="Y964" s="1082"/>
      <c r="Z964" s="1082"/>
    </row>
    <row r="965" spans="1:26" ht="11.25" customHeight="1">
      <c r="A965" s="1082"/>
      <c r="B965" s="1082"/>
      <c r="C965" s="1082"/>
      <c r="D965" s="1082"/>
      <c r="E965" s="1082"/>
      <c r="F965" s="1082"/>
      <c r="G965" s="1082"/>
      <c r="H965" s="1082"/>
      <c r="I965" s="1082"/>
      <c r="J965" s="1082"/>
      <c r="K965" s="1082"/>
      <c r="L965" s="1082"/>
      <c r="M965" s="1082"/>
      <c r="N965" s="1082"/>
      <c r="O965" s="1082"/>
      <c r="P965" s="1082"/>
      <c r="Q965" s="1082"/>
      <c r="R965" s="1082"/>
      <c r="S965" s="1082"/>
      <c r="T965" s="1082"/>
      <c r="U965" s="1082"/>
      <c r="V965" s="1082"/>
      <c r="W965" s="1082"/>
      <c r="X965" s="1082"/>
      <c r="Y965" s="1082"/>
      <c r="Z965" s="1082"/>
    </row>
    <row r="966" spans="1:26" ht="11.25" customHeight="1">
      <c r="A966" s="1082"/>
      <c r="B966" s="1082"/>
      <c r="C966" s="1082"/>
      <c r="D966" s="1082"/>
      <c r="E966" s="1082"/>
      <c r="F966" s="1082"/>
      <c r="G966" s="1082"/>
      <c r="H966" s="1082"/>
      <c r="I966" s="1082"/>
      <c r="J966" s="1082"/>
      <c r="K966" s="1082"/>
      <c r="L966" s="1082"/>
      <c r="M966" s="1082"/>
      <c r="N966" s="1082"/>
      <c r="O966" s="1082"/>
      <c r="P966" s="1082"/>
      <c r="Q966" s="1082"/>
      <c r="R966" s="1082"/>
      <c r="S966" s="1082"/>
      <c r="T966" s="1082"/>
      <c r="U966" s="1082"/>
      <c r="V966" s="1082"/>
      <c r="W966" s="1082"/>
      <c r="X966" s="1082"/>
      <c r="Y966" s="1082"/>
      <c r="Z966" s="1082"/>
    </row>
    <row r="967" spans="1:26" ht="11.25" customHeight="1">
      <c r="A967" s="1082"/>
      <c r="B967" s="1082"/>
      <c r="C967" s="1082"/>
      <c r="D967" s="1082"/>
      <c r="E967" s="1082"/>
      <c r="F967" s="1082"/>
      <c r="G967" s="1082"/>
      <c r="H967" s="1082"/>
      <c r="I967" s="1082"/>
      <c r="J967" s="1082"/>
      <c r="K967" s="1082"/>
      <c r="L967" s="1082"/>
      <c r="M967" s="1082"/>
      <c r="N967" s="1082"/>
      <c r="O967" s="1082"/>
      <c r="P967" s="1082"/>
      <c r="Q967" s="1082"/>
      <c r="R967" s="1082"/>
      <c r="S967" s="1082"/>
      <c r="T967" s="1082"/>
      <c r="U967" s="1082"/>
      <c r="V967" s="1082"/>
      <c r="W967" s="1082"/>
      <c r="X967" s="1082"/>
      <c r="Y967" s="1082"/>
      <c r="Z967" s="1082"/>
    </row>
    <row r="968" spans="1:26" ht="11.25" customHeight="1">
      <c r="A968" s="1082"/>
      <c r="B968" s="1082"/>
      <c r="C968" s="1082"/>
      <c r="D968" s="1082"/>
      <c r="E968" s="1082"/>
      <c r="F968" s="1082"/>
      <c r="G968" s="1082"/>
      <c r="H968" s="1082"/>
      <c r="I968" s="1082"/>
      <c r="J968" s="1082"/>
      <c r="K968" s="1082"/>
      <c r="L968" s="1082"/>
      <c r="M968" s="1082"/>
      <c r="N968" s="1082"/>
      <c r="O968" s="1082"/>
      <c r="P968" s="1082"/>
      <c r="Q968" s="1082"/>
      <c r="R968" s="1082"/>
      <c r="S968" s="1082"/>
      <c r="T968" s="1082"/>
      <c r="U968" s="1082"/>
      <c r="V968" s="1082"/>
      <c r="W968" s="1082"/>
      <c r="X968" s="1082"/>
      <c r="Y968" s="1082"/>
      <c r="Z968" s="1082"/>
    </row>
    <row r="969" spans="1:26" ht="11.25" customHeight="1">
      <c r="A969" s="1082"/>
      <c r="B969" s="1082"/>
      <c r="C969" s="1082"/>
      <c r="D969" s="1082"/>
      <c r="E969" s="1082"/>
      <c r="F969" s="1082"/>
      <c r="G969" s="1082"/>
      <c r="H969" s="1082"/>
      <c r="I969" s="1082"/>
      <c r="J969" s="1082"/>
      <c r="K969" s="1082"/>
      <c r="L969" s="1082"/>
      <c r="M969" s="1082"/>
      <c r="N969" s="1082"/>
      <c r="O969" s="1082"/>
      <c r="P969" s="1082"/>
      <c r="Q969" s="1082"/>
      <c r="R969" s="1082"/>
      <c r="S969" s="1082"/>
      <c r="T969" s="1082"/>
      <c r="U969" s="1082"/>
      <c r="V969" s="1082"/>
      <c r="W969" s="1082"/>
      <c r="X969" s="1082"/>
      <c r="Y969" s="1082"/>
      <c r="Z969" s="1082"/>
    </row>
    <row r="970" spans="1:26" ht="11.25" customHeight="1">
      <c r="A970" s="1082"/>
      <c r="B970" s="1082"/>
      <c r="C970" s="1082"/>
      <c r="D970" s="1082"/>
      <c r="E970" s="1082"/>
      <c r="F970" s="1082"/>
      <c r="G970" s="1082"/>
      <c r="H970" s="1082"/>
      <c r="I970" s="1082"/>
      <c r="J970" s="1082"/>
      <c r="K970" s="1082"/>
      <c r="L970" s="1082"/>
      <c r="M970" s="1082"/>
      <c r="N970" s="1082"/>
      <c r="O970" s="1082"/>
      <c r="P970" s="1082"/>
      <c r="Q970" s="1082"/>
      <c r="R970" s="1082"/>
      <c r="S970" s="1082"/>
      <c r="T970" s="1082"/>
      <c r="U970" s="1082"/>
      <c r="V970" s="1082"/>
      <c r="W970" s="1082"/>
      <c r="X970" s="1082"/>
      <c r="Y970" s="1082"/>
      <c r="Z970" s="1082"/>
    </row>
    <row r="971" spans="1:26" ht="11.25" customHeight="1">
      <c r="A971" s="1082"/>
      <c r="B971" s="1082"/>
      <c r="C971" s="1082"/>
      <c r="D971" s="1082"/>
      <c r="E971" s="1082"/>
      <c r="F971" s="1082"/>
      <c r="G971" s="1082"/>
      <c r="H971" s="1082"/>
      <c r="I971" s="1082"/>
      <c r="J971" s="1082"/>
      <c r="K971" s="1082"/>
      <c r="L971" s="1082"/>
      <c r="M971" s="1082"/>
      <c r="N971" s="1082"/>
      <c r="O971" s="1082"/>
      <c r="P971" s="1082"/>
      <c r="Q971" s="1082"/>
      <c r="R971" s="1082"/>
      <c r="S971" s="1082"/>
      <c r="T971" s="1082"/>
      <c r="U971" s="1082"/>
      <c r="V971" s="1082"/>
      <c r="W971" s="1082"/>
      <c r="X971" s="1082"/>
      <c r="Y971" s="1082"/>
      <c r="Z971" s="1082"/>
    </row>
    <row r="972" spans="1:26" ht="11.25" customHeight="1">
      <c r="A972" s="1082"/>
      <c r="B972" s="1082"/>
      <c r="C972" s="1082"/>
      <c r="D972" s="1082"/>
      <c r="E972" s="1082"/>
      <c r="F972" s="1082"/>
      <c r="G972" s="1082"/>
      <c r="H972" s="1082"/>
      <c r="I972" s="1082"/>
      <c r="J972" s="1082"/>
      <c r="K972" s="1082"/>
      <c r="L972" s="1082"/>
      <c r="M972" s="1082"/>
      <c r="N972" s="1082"/>
      <c r="O972" s="1082"/>
      <c r="P972" s="1082"/>
      <c r="Q972" s="1082"/>
      <c r="R972" s="1082"/>
      <c r="S972" s="1082"/>
      <c r="T972" s="1082"/>
      <c r="U972" s="1082"/>
      <c r="V972" s="1082"/>
      <c r="W972" s="1082"/>
      <c r="X972" s="1082"/>
      <c r="Y972" s="1082"/>
      <c r="Z972" s="1082"/>
    </row>
    <row r="973" spans="1:26" ht="11.25" customHeight="1">
      <c r="A973" s="1082"/>
      <c r="B973" s="1082"/>
      <c r="C973" s="1082"/>
      <c r="D973" s="1082"/>
      <c r="E973" s="1082"/>
      <c r="F973" s="1082"/>
      <c r="G973" s="1082"/>
      <c r="H973" s="1082"/>
      <c r="I973" s="1082"/>
      <c r="J973" s="1082"/>
      <c r="K973" s="1082"/>
      <c r="L973" s="1082"/>
      <c r="M973" s="1082"/>
      <c r="N973" s="1082"/>
      <c r="O973" s="1082"/>
      <c r="P973" s="1082"/>
      <c r="Q973" s="1082"/>
      <c r="R973" s="1082"/>
      <c r="S973" s="1082"/>
      <c r="T973" s="1082"/>
      <c r="U973" s="1082"/>
      <c r="V973" s="1082"/>
      <c r="W973" s="1082"/>
      <c r="X973" s="1082"/>
      <c r="Y973" s="1082"/>
      <c r="Z973" s="1082"/>
    </row>
    <row r="974" spans="1:26" ht="11.25" customHeight="1">
      <c r="A974" s="1082"/>
      <c r="B974" s="1082"/>
      <c r="C974" s="1082"/>
      <c r="D974" s="1082"/>
      <c r="E974" s="1082"/>
      <c r="F974" s="1082"/>
      <c r="G974" s="1082"/>
      <c r="H974" s="1082"/>
      <c r="I974" s="1082"/>
      <c r="J974" s="1082"/>
      <c r="K974" s="1082"/>
      <c r="L974" s="1082"/>
      <c r="M974" s="1082"/>
      <c r="N974" s="1082"/>
      <c r="O974" s="1082"/>
      <c r="P974" s="1082"/>
      <c r="Q974" s="1082"/>
      <c r="R974" s="1082"/>
      <c r="S974" s="1082"/>
      <c r="T974" s="1082"/>
      <c r="U974" s="1082"/>
      <c r="V974" s="1082"/>
      <c r="W974" s="1082"/>
      <c r="X974" s="1082"/>
      <c r="Y974" s="1082"/>
      <c r="Z974" s="1082"/>
    </row>
    <row r="975" spans="1:26" ht="11.25" customHeight="1">
      <c r="A975" s="1082"/>
      <c r="B975" s="1082"/>
      <c r="C975" s="1082"/>
      <c r="D975" s="1082"/>
      <c r="E975" s="1082"/>
      <c r="F975" s="1082"/>
      <c r="G975" s="1082"/>
      <c r="H975" s="1082"/>
      <c r="I975" s="1082"/>
      <c r="J975" s="1082"/>
      <c r="K975" s="1082"/>
      <c r="L975" s="1082"/>
      <c r="M975" s="1082"/>
      <c r="N975" s="1082"/>
      <c r="O975" s="1082"/>
      <c r="P975" s="1082"/>
      <c r="Q975" s="1082"/>
      <c r="R975" s="1082"/>
      <c r="S975" s="1082"/>
      <c r="T975" s="1082"/>
      <c r="U975" s="1082"/>
      <c r="V975" s="1082"/>
      <c r="W975" s="1082"/>
      <c r="X975" s="1082"/>
      <c r="Y975" s="1082"/>
      <c r="Z975" s="1082"/>
    </row>
    <row r="976" spans="1:26" ht="11.25" customHeight="1">
      <c r="A976" s="1082"/>
      <c r="B976" s="1082"/>
      <c r="C976" s="1082"/>
      <c r="D976" s="1082"/>
      <c r="E976" s="1082"/>
      <c r="F976" s="1082"/>
      <c r="G976" s="1082"/>
      <c r="H976" s="1082"/>
      <c r="I976" s="1082"/>
      <c r="J976" s="1082"/>
      <c r="K976" s="1082"/>
      <c r="L976" s="1082"/>
      <c r="M976" s="1082"/>
      <c r="N976" s="1082"/>
      <c r="O976" s="1082"/>
      <c r="P976" s="1082"/>
      <c r="Q976" s="1082"/>
      <c r="R976" s="1082"/>
      <c r="S976" s="1082"/>
      <c r="T976" s="1082"/>
      <c r="U976" s="1082"/>
      <c r="V976" s="1082"/>
      <c r="W976" s="1082"/>
      <c r="X976" s="1082"/>
      <c r="Y976" s="1082"/>
      <c r="Z976" s="1082"/>
    </row>
    <row r="977" spans="1:26" ht="11.25" customHeight="1">
      <c r="A977" s="1082"/>
      <c r="B977" s="1082"/>
      <c r="C977" s="1082"/>
      <c r="D977" s="1082"/>
      <c r="E977" s="1082"/>
      <c r="F977" s="1082"/>
      <c r="G977" s="1082"/>
      <c r="H977" s="1082"/>
      <c r="I977" s="1082"/>
      <c r="J977" s="1082"/>
      <c r="K977" s="1082"/>
      <c r="L977" s="1082"/>
      <c r="M977" s="1082"/>
      <c r="N977" s="1082"/>
      <c r="O977" s="1082"/>
      <c r="P977" s="1082"/>
      <c r="Q977" s="1082"/>
      <c r="R977" s="1082"/>
      <c r="S977" s="1082"/>
      <c r="T977" s="1082"/>
      <c r="U977" s="1082"/>
      <c r="V977" s="1082"/>
      <c r="W977" s="1082"/>
      <c r="X977" s="1082"/>
      <c r="Y977" s="1082"/>
      <c r="Z977" s="1082"/>
    </row>
    <row r="978" spans="1:26" ht="11.25" customHeight="1">
      <c r="A978" s="1082"/>
      <c r="B978" s="1082"/>
      <c r="C978" s="1082"/>
      <c r="D978" s="1082"/>
      <c r="E978" s="1082"/>
      <c r="F978" s="1082"/>
      <c r="G978" s="1082"/>
      <c r="H978" s="1082"/>
      <c r="I978" s="1082"/>
      <c r="J978" s="1082"/>
      <c r="K978" s="1082"/>
      <c r="L978" s="1082"/>
      <c r="M978" s="1082"/>
      <c r="N978" s="1082"/>
      <c r="O978" s="1082"/>
      <c r="P978" s="1082"/>
      <c r="Q978" s="1082"/>
      <c r="R978" s="1082"/>
      <c r="S978" s="1082"/>
      <c r="T978" s="1082"/>
      <c r="U978" s="1082"/>
      <c r="V978" s="1082"/>
      <c r="W978" s="1082"/>
      <c r="X978" s="1082"/>
      <c r="Y978" s="1082"/>
      <c r="Z978" s="1082"/>
    </row>
    <row r="979" spans="1:26" ht="11.25" customHeight="1">
      <c r="A979" s="1082"/>
      <c r="B979" s="1082"/>
      <c r="C979" s="1082"/>
      <c r="D979" s="1082"/>
      <c r="E979" s="1082"/>
      <c r="F979" s="1082"/>
      <c r="G979" s="1082"/>
      <c r="H979" s="1082"/>
      <c r="I979" s="1082"/>
      <c r="J979" s="1082"/>
      <c r="K979" s="1082"/>
      <c r="L979" s="1082"/>
      <c r="M979" s="1082"/>
      <c r="N979" s="1082"/>
      <c r="O979" s="1082"/>
      <c r="P979" s="1082"/>
      <c r="Q979" s="1082"/>
      <c r="R979" s="1082"/>
      <c r="S979" s="1082"/>
      <c r="T979" s="1082"/>
      <c r="U979" s="1082"/>
      <c r="V979" s="1082"/>
      <c r="W979" s="1082"/>
      <c r="X979" s="1082"/>
      <c r="Y979" s="1082"/>
      <c r="Z979" s="1082"/>
    </row>
    <row r="980" spans="1:26" ht="11.25" customHeight="1">
      <c r="A980" s="1082"/>
      <c r="B980" s="1082"/>
      <c r="C980" s="1082"/>
      <c r="D980" s="1082"/>
      <c r="E980" s="1082"/>
      <c r="F980" s="1082"/>
      <c r="G980" s="1082"/>
      <c r="H980" s="1082"/>
      <c r="I980" s="1082"/>
      <c r="J980" s="1082"/>
      <c r="K980" s="1082"/>
      <c r="L980" s="1082"/>
      <c r="M980" s="1082"/>
      <c r="N980" s="1082"/>
      <c r="O980" s="1082"/>
      <c r="P980" s="1082"/>
      <c r="Q980" s="1082"/>
      <c r="R980" s="1082"/>
      <c r="S980" s="1082"/>
      <c r="T980" s="1082"/>
      <c r="U980" s="1082"/>
      <c r="V980" s="1082"/>
      <c r="W980" s="1082"/>
      <c r="X980" s="1082"/>
      <c r="Y980" s="1082"/>
      <c r="Z980" s="1082"/>
    </row>
    <row r="981" spans="1:26" ht="11.25" customHeight="1">
      <c r="A981" s="1082"/>
      <c r="B981" s="1082"/>
      <c r="C981" s="1082"/>
      <c r="D981" s="1082"/>
      <c r="E981" s="1082"/>
      <c r="F981" s="1082"/>
      <c r="G981" s="1082"/>
      <c r="H981" s="1082"/>
      <c r="I981" s="1082"/>
      <c r="J981" s="1082"/>
      <c r="K981" s="1082"/>
      <c r="L981" s="1082"/>
      <c r="M981" s="1082"/>
      <c r="N981" s="1082"/>
      <c r="O981" s="1082"/>
      <c r="P981" s="1082"/>
      <c r="Q981" s="1082"/>
      <c r="R981" s="1082"/>
      <c r="S981" s="1082"/>
      <c r="T981" s="1082"/>
      <c r="U981" s="1082"/>
      <c r="V981" s="1082"/>
      <c r="W981" s="1082"/>
      <c r="X981" s="1082"/>
      <c r="Y981" s="1082"/>
      <c r="Z981" s="1082"/>
    </row>
    <row r="982" spans="1:26" ht="11.25" customHeight="1">
      <c r="A982" s="1082"/>
      <c r="B982" s="1082"/>
      <c r="C982" s="1082"/>
      <c r="D982" s="1082"/>
      <c r="E982" s="1082"/>
      <c r="F982" s="1082"/>
      <c r="G982" s="1082"/>
      <c r="H982" s="1082"/>
      <c r="I982" s="1082"/>
      <c r="J982" s="1082"/>
      <c r="K982" s="1082"/>
      <c r="L982" s="1082"/>
      <c r="M982" s="1082"/>
      <c r="N982" s="1082"/>
      <c r="O982" s="1082"/>
      <c r="P982" s="1082"/>
      <c r="Q982" s="1082"/>
      <c r="R982" s="1082"/>
      <c r="S982" s="1082"/>
      <c r="T982" s="1082"/>
      <c r="U982" s="1082"/>
      <c r="V982" s="1082"/>
      <c r="W982" s="1082"/>
      <c r="X982" s="1082"/>
      <c r="Y982" s="1082"/>
      <c r="Z982" s="1082"/>
    </row>
    <row r="983" spans="1:26" ht="11.25" customHeight="1">
      <c r="A983" s="1082"/>
      <c r="B983" s="1082"/>
      <c r="C983" s="1082"/>
      <c r="D983" s="1082"/>
      <c r="E983" s="1082"/>
      <c r="F983" s="1082"/>
      <c r="G983" s="1082"/>
      <c r="H983" s="1082"/>
      <c r="I983" s="1082"/>
      <c r="J983" s="1082"/>
      <c r="K983" s="1082"/>
      <c r="L983" s="1082"/>
      <c r="M983" s="1082"/>
      <c r="N983" s="1082"/>
      <c r="O983" s="1082"/>
      <c r="P983" s="1082"/>
      <c r="Q983" s="1082"/>
      <c r="R983" s="1082"/>
      <c r="S983" s="1082"/>
      <c r="T983" s="1082"/>
      <c r="U983" s="1082"/>
      <c r="V983" s="1082"/>
      <c r="W983" s="1082"/>
      <c r="X983" s="1082"/>
      <c r="Y983" s="1082"/>
      <c r="Z983" s="1082"/>
    </row>
    <row r="984" spans="1:26" ht="11.25" customHeight="1">
      <c r="A984" s="1082"/>
      <c r="B984" s="1082"/>
      <c r="C984" s="1082"/>
      <c r="D984" s="1082"/>
      <c r="E984" s="1082"/>
      <c r="F984" s="1082"/>
      <c r="G984" s="1082"/>
      <c r="H984" s="1082"/>
      <c r="I984" s="1082"/>
      <c r="J984" s="1082"/>
      <c r="K984" s="1082"/>
      <c r="L984" s="1082"/>
      <c r="M984" s="1082"/>
      <c r="N984" s="1082"/>
      <c r="O984" s="1082"/>
      <c r="P984" s="1082"/>
      <c r="Q984" s="1082"/>
      <c r="R984" s="1082"/>
      <c r="S984" s="1082"/>
      <c r="T984" s="1082"/>
      <c r="U984" s="1082"/>
      <c r="V984" s="1082"/>
      <c r="W984" s="1082"/>
      <c r="X984" s="1082"/>
      <c r="Y984" s="1082"/>
      <c r="Z984" s="1082"/>
    </row>
    <row r="985" spans="1:26" ht="11.25" customHeight="1">
      <c r="A985" s="1082"/>
      <c r="B985" s="1082"/>
      <c r="C985" s="1082"/>
      <c r="D985" s="1082"/>
      <c r="E985" s="1082"/>
      <c r="F985" s="1082"/>
      <c r="G985" s="1082"/>
      <c r="H985" s="1082"/>
      <c r="I985" s="1082"/>
      <c r="J985" s="1082"/>
      <c r="K985" s="1082"/>
      <c r="L985" s="1082"/>
      <c r="M985" s="1082"/>
      <c r="N985" s="1082"/>
      <c r="O985" s="1082"/>
      <c r="P985" s="1082"/>
      <c r="Q985" s="1082"/>
      <c r="R985" s="1082"/>
      <c r="S985" s="1082"/>
      <c r="T985" s="1082"/>
      <c r="U985" s="1082"/>
      <c r="V985" s="1082"/>
      <c r="W985" s="1082"/>
      <c r="X985" s="1082"/>
      <c r="Y985" s="1082"/>
      <c r="Z985" s="1082"/>
    </row>
    <row r="986" spans="1:26" ht="11.25" customHeight="1">
      <c r="A986" s="1082"/>
      <c r="B986" s="1082"/>
      <c r="C986" s="1082"/>
      <c r="D986" s="1082"/>
      <c r="E986" s="1082"/>
      <c r="F986" s="1082"/>
      <c r="G986" s="1082"/>
      <c r="H986" s="1082"/>
      <c r="I986" s="1082"/>
      <c r="J986" s="1082"/>
      <c r="K986" s="1082"/>
      <c r="L986" s="1082"/>
      <c r="M986" s="1082"/>
      <c r="N986" s="1082"/>
      <c r="O986" s="1082"/>
      <c r="P986" s="1082"/>
      <c r="Q986" s="1082"/>
      <c r="R986" s="1082"/>
      <c r="S986" s="1082"/>
      <c r="T986" s="1082"/>
      <c r="U986" s="1082"/>
      <c r="V986" s="1082"/>
      <c r="W986" s="1082"/>
      <c r="X986" s="1082"/>
      <c r="Y986" s="1082"/>
      <c r="Z986" s="1082"/>
    </row>
    <row r="987" spans="1:26" ht="11.25" customHeight="1">
      <c r="A987" s="1082"/>
      <c r="B987" s="1082"/>
      <c r="C987" s="1082"/>
      <c r="D987" s="1082"/>
      <c r="E987" s="1082"/>
      <c r="F987" s="1082"/>
      <c r="G987" s="1082"/>
      <c r="H987" s="1082"/>
      <c r="I987" s="1082"/>
      <c r="J987" s="1082"/>
      <c r="K987" s="1082"/>
      <c r="L987" s="1082"/>
      <c r="M987" s="1082"/>
      <c r="N987" s="1082"/>
      <c r="O987" s="1082"/>
      <c r="P987" s="1082"/>
      <c r="Q987" s="1082"/>
      <c r="R987" s="1082"/>
      <c r="S987" s="1082"/>
      <c r="T987" s="1082"/>
      <c r="U987" s="1082"/>
      <c r="V987" s="1082"/>
      <c r="W987" s="1082"/>
      <c r="X987" s="1082"/>
      <c r="Y987" s="1082"/>
      <c r="Z987" s="1082"/>
    </row>
    <row r="988" spans="1:26" ht="11.25" customHeight="1">
      <c r="A988" s="1082"/>
      <c r="B988" s="1082"/>
      <c r="C988" s="1082"/>
      <c r="D988" s="1082"/>
      <c r="E988" s="1082"/>
      <c r="F988" s="1082"/>
      <c r="G988" s="1082"/>
      <c r="H988" s="1082"/>
      <c r="I988" s="1082"/>
      <c r="J988" s="1082"/>
      <c r="K988" s="1082"/>
      <c r="L988" s="1082"/>
      <c r="M988" s="1082"/>
      <c r="N988" s="1082"/>
      <c r="O988" s="1082"/>
      <c r="P988" s="1082"/>
      <c r="Q988" s="1082"/>
      <c r="R988" s="1082"/>
      <c r="S988" s="1082"/>
      <c r="T988" s="1082"/>
      <c r="U988" s="1082"/>
      <c r="V988" s="1082"/>
      <c r="W988" s="1082"/>
      <c r="X988" s="1082"/>
      <c r="Y988" s="1082"/>
      <c r="Z988" s="1082"/>
    </row>
    <row r="989" spans="1:26" ht="11.25" customHeight="1">
      <c r="A989" s="1082"/>
      <c r="B989" s="1082"/>
      <c r="C989" s="1082"/>
      <c r="D989" s="1082"/>
      <c r="E989" s="1082"/>
      <c r="F989" s="1082"/>
      <c r="G989" s="1082"/>
      <c r="H989" s="1082"/>
      <c r="I989" s="1082"/>
      <c r="J989" s="1082"/>
      <c r="K989" s="1082"/>
      <c r="L989" s="1082"/>
      <c r="M989" s="1082"/>
      <c r="N989" s="1082"/>
      <c r="O989" s="1082"/>
      <c r="P989" s="1082"/>
      <c r="Q989" s="1082"/>
      <c r="R989" s="1082"/>
      <c r="S989" s="1082"/>
      <c r="T989" s="1082"/>
      <c r="U989" s="1082"/>
      <c r="V989" s="1082"/>
      <c r="W989" s="1082"/>
      <c r="X989" s="1082"/>
      <c r="Y989" s="1082"/>
      <c r="Z989" s="1082"/>
    </row>
    <row r="990" spans="1:26" ht="11.25" customHeight="1">
      <c r="A990" s="1082"/>
      <c r="B990" s="1082"/>
      <c r="C990" s="1082"/>
      <c r="D990" s="1082"/>
      <c r="E990" s="1082"/>
      <c r="F990" s="1082"/>
      <c r="G990" s="1082"/>
      <c r="H990" s="1082"/>
      <c r="I990" s="1082"/>
      <c r="J990" s="1082"/>
      <c r="K990" s="1082"/>
      <c r="L990" s="1082"/>
      <c r="M990" s="1082"/>
      <c r="N990" s="1082"/>
      <c r="O990" s="1082"/>
      <c r="P990" s="1082"/>
      <c r="Q990" s="1082"/>
      <c r="R990" s="1082"/>
      <c r="S990" s="1082"/>
      <c r="T990" s="1082"/>
      <c r="U990" s="1082"/>
      <c r="V990" s="1082"/>
      <c r="W990" s="1082"/>
      <c r="X990" s="1082"/>
      <c r="Y990" s="1082"/>
      <c r="Z990" s="1082"/>
    </row>
    <row r="991" spans="1:26" ht="11.25" customHeight="1">
      <c r="A991" s="1082"/>
      <c r="B991" s="1082"/>
      <c r="C991" s="1082"/>
      <c r="D991" s="1082"/>
      <c r="E991" s="1082"/>
      <c r="F991" s="1082"/>
      <c r="G991" s="1082"/>
      <c r="H991" s="1082"/>
      <c r="I991" s="1082"/>
      <c r="J991" s="1082"/>
      <c r="K991" s="1082"/>
      <c r="L991" s="1082"/>
      <c r="M991" s="1082"/>
      <c r="N991" s="1082"/>
      <c r="O991" s="1082"/>
      <c r="P991" s="1082"/>
      <c r="Q991" s="1082"/>
      <c r="R991" s="1082"/>
      <c r="S991" s="1082"/>
      <c r="T991" s="1082"/>
      <c r="U991" s="1082"/>
      <c r="V991" s="1082"/>
      <c r="W991" s="1082"/>
      <c r="X991" s="1082"/>
      <c r="Y991" s="1082"/>
      <c r="Z991" s="1082"/>
    </row>
    <row r="992" spans="1:26" ht="11.25" customHeight="1">
      <c r="A992" s="1082"/>
      <c r="B992" s="1082"/>
      <c r="C992" s="1082"/>
      <c r="D992" s="1082"/>
      <c r="E992" s="1082"/>
      <c r="F992" s="1082"/>
      <c r="G992" s="1082"/>
      <c r="H992" s="1082"/>
      <c r="I992" s="1082"/>
      <c r="J992" s="1082"/>
      <c r="K992" s="1082"/>
      <c r="L992" s="1082"/>
      <c r="M992" s="1082"/>
      <c r="N992" s="1082"/>
      <c r="O992" s="1082"/>
      <c r="P992" s="1082"/>
      <c r="Q992" s="1082"/>
      <c r="R992" s="1082"/>
      <c r="S992" s="1082"/>
      <c r="T992" s="1082"/>
      <c r="U992" s="1082"/>
      <c r="V992" s="1082"/>
      <c r="W992" s="1082"/>
      <c r="X992" s="1082"/>
      <c r="Y992" s="1082"/>
      <c r="Z992" s="1082"/>
    </row>
    <row r="993" spans="1:26" ht="11.25" customHeight="1">
      <c r="A993" s="1082"/>
      <c r="B993" s="1082"/>
      <c r="C993" s="1082"/>
      <c r="D993" s="1082"/>
      <c r="E993" s="1082"/>
      <c r="F993" s="1082"/>
      <c r="G993" s="1082"/>
      <c r="H993" s="1082"/>
      <c r="I993" s="1082"/>
      <c r="J993" s="1082"/>
      <c r="K993" s="1082"/>
      <c r="L993" s="1082"/>
      <c r="M993" s="1082"/>
      <c r="N993" s="1082"/>
      <c r="O993" s="1082"/>
      <c r="P993" s="1082"/>
      <c r="Q993" s="1082"/>
      <c r="R993" s="1082"/>
      <c r="S993" s="1082"/>
      <c r="T993" s="1082"/>
      <c r="U993" s="1082"/>
      <c r="V993" s="1082"/>
      <c r="W993" s="1082"/>
      <c r="X993" s="1082"/>
      <c r="Y993" s="1082"/>
      <c r="Z993" s="1082"/>
    </row>
    <row r="994" spans="1:26" ht="11.25" customHeight="1">
      <c r="A994" s="1082"/>
      <c r="B994" s="1082"/>
      <c r="C994" s="1082"/>
      <c r="D994" s="1082"/>
      <c r="E994" s="1082"/>
      <c r="F994" s="1082"/>
      <c r="G994" s="1082"/>
      <c r="H994" s="1082"/>
      <c r="I994" s="1082"/>
      <c r="J994" s="1082"/>
      <c r="K994" s="1082"/>
      <c r="L994" s="1082"/>
      <c r="M994" s="1082"/>
      <c r="N994" s="1082"/>
      <c r="O994" s="1082"/>
      <c r="P994" s="1082"/>
      <c r="Q994" s="1082"/>
      <c r="R994" s="1082"/>
      <c r="S994" s="1082"/>
      <c r="T994" s="1082"/>
      <c r="U994" s="1082"/>
      <c r="V994" s="1082"/>
      <c r="W994" s="1082"/>
      <c r="X994" s="1082"/>
      <c r="Y994" s="1082"/>
      <c r="Z994" s="1082"/>
    </row>
    <row r="995" spans="1:26" ht="11.25" customHeight="1">
      <c r="A995" s="1082"/>
      <c r="B995" s="1082"/>
      <c r="C995" s="1082"/>
      <c r="D995" s="1082"/>
      <c r="E995" s="1082"/>
      <c r="F995" s="1082"/>
      <c r="G995" s="1082"/>
      <c r="H995" s="1082"/>
      <c r="I995" s="1082"/>
      <c r="J995" s="1082"/>
      <c r="K995" s="1082"/>
      <c r="L995" s="1082"/>
      <c r="M995" s="1082"/>
      <c r="N995" s="1082"/>
      <c r="O995" s="1082"/>
      <c r="P995" s="1082"/>
      <c r="Q995" s="1082"/>
      <c r="R995" s="1082"/>
      <c r="S995" s="1082"/>
      <c r="T995" s="1082"/>
      <c r="U995" s="1082"/>
      <c r="V995" s="1082"/>
      <c r="W995" s="1082"/>
      <c r="X995" s="1082"/>
      <c r="Y995" s="1082"/>
      <c r="Z995" s="1082"/>
    </row>
    <row r="996" spans="1:26" ht="11.25" customHeight="1">
      <c r="A996" s="1082"/>
      <c r="B996" s="1082"/>
      <c r="C996" s="1082"/>
      <c r="D996" s="1082"/>
      <c r="E996" s="1082"/>
      <c r="F996" s="1082"/>
      <c r="G996" s="1082"/>
      <c r="H996" s="1082"/>
      <c r="I996" s="1082"/>
      <c r="J996" s="1082"/>
      <c r="K996" s="1082"/>
      <c r="L996" s="1082"/>
      <c r="M996" s="1082"/>
      <c r="N996" s="1082"/>
      <c r="O996" s="1082"/>
      <c r="P996" s="1082"/>
      <c r="Q996" s="1082"/>
      <c r="R996" s="1082"/>
      <c r="S996" s="1082"/>
      <c r="T996" s="1082"/>
      <c r="U996" s="1082"/>
      <c r="V996" s="1082"/>
      <c r="W996" s="1082"/>
      <c r="X996" s="1082"/>
      <c r="Y996" s="1082"/>
      <c r="Z996" s="1082"/>
    </row>
    <row r="997" spans="1:26" ht="11.25" customHeight="1">
      <c r="A997" s="1082"/>
      <c r="B997" s="1082"/>
      <c r="C997" s="1082"/>
      <c r="D997" s="1082"/>
      <c r="E997" s="1082"/>
      <c r="F997" s="1082"/>
      <c r="G997" s="1082"/>
      <c r="H997" s="1082"/>
      <c r="I997" s="1082"/>
      <c r="J997" s="1082"/>
      <c r="K997" s="1082"/>
      <c r="L997" s="1082"/>
      <c r="M997" s="1082"/>
      <c r="N997" s="1082"/>
      <c r="O997" s="1082"/>
      <c r="P997" s="1082"/>
      <c r="Q997" s="1082"/>
      <c r="R997" s="1082"/>
      <c r="S997" s="1082"/>
      <c r="T997" s="1082"/>
      <c r="U997" s="1082"/>
      <c r="V997" s="1082"/>
      <c r="W997" s="1082"/>
      <c r="X997" s="1082"/>
      <c r="Y997" s="1082"/>
      <c r="Z997" s="1082"/>
    </row>
    <row r="998" spans="1:26" ht="11.25" customHeight="1">
      <c r="A998" s="1082"/>
      <c r="B998" s="1082"/>
      <c r="C998" s="1082"/>
      <c r="D998" s="1082"/>
      <c r="E998" s="1082"/>
      <c r="F998" s="1082"/>
      <c r="G998" s="1082"/>
      <c r="H998" s="1082"/>
      <c r="I998" s="1082"/>
      <c r="J998" s="1082"/>
      <c r="K998" s="1082"/>
      <c r="L998" s="1082"/>
      <c r="M998" s="1082"/>
      <c r="N998" s="1082"/>
      <c r="O998" s="1082"/>
      <c r="P998" s="1082"/>
      <c r="Q998" s="1082"/>
      <c r="R998" s="1082"/>
      <c r="S998" s="1082"/>
      <c r="T998" s="1082"/>
      <c r="U998" s="1082"/>
      <c r="V998" s="1082"/>
      <c r="W998" s="1082"/>
      <c r="X998" s="1082"/>
      <c r="Y998" s="1082"/>
      <c r="Z998" s="1082"/>
    </row>
    <row r="999" spans="1:26" ht="11.25" customHeight="1">
      <c r="A999" s="1082"/>
      <c r="B999" s="1082"/>
      <c r="C999" s="1082"/>
      <c r="D999" s="1082"/>
      <c r="E999" s="1082"/>
      <c r="F999" s="1082"/>
      <c r="G999" s="1082"/>
      <c r="H999" s="1082"/>
      <c r="I999" s="1082"/>
      <c r="J999" s="1082"/>
      <c r="K999" s="1082"/>
      <c r="L999" s="1082"/>
      <c r="M999" s="1082"/>
      <c r="N999" s="1082"/>
      <c r="O999" s="1082"/>
      <c r="P999" s="1082"/>
      <c r="Q999" s="1082"/>
      <c r="R999" s="1082"/>
      <c r="S999" s="1082"/>
      <c r="T999" s="1082"/>
      <c r="U999" s="1082"/>
      <c r="V999" s="1082"/>
      <c r="W999" s="1082"/>
      <c r="X999" s="1082"/>
      <c r="Y999" s="1082"/>
      <c r="Z999" s="1082"/>
    </row>
    <row r="1000" spans="1:26" ht="11.25" customHeight="1">
      <c r="A1000" s="1082"/>
      <c r="B1000" s="1082"/>
      <c r="C1000" s="1082"/>
      <c r="D1000" s="1082"/>
      <c r="E1000" s="1082"/>
      <c r="F1000" s="1082"/>
      <c r="G1000" s="1082"/>
      <c r="H1000" s="1082"/>
      <c r="I1000" s="1082"/>
      <c r="J1000" s="1082"/>
      <c r="K1000" s="1082"/>
      <c r="L1000" s="1082"/>
      <c r="M1000" s="1082"/>
      <c r="N1000" s="1082"/>
      <c r="O1000" s="1082"/>
      <c r="P1000" s="1082"/>
      <c r="Q1000" s="1082"/>
      <c r="R1000" s="1082"/>
      <c r="S1000" s="1082"/>
      <c r="T1000" s="1082"/>
      <c r="U1000" s="1082"/>
      <c r="V1000" s="1082"/>
      <c r="W1000" s="1082"/>
      <c r="X1000" s="1082"/>
      <c r="Y1000" s="1082"/>
      <c r="Z1000" s="1082"/>
    </row>
  </sheetData>
  <mergeCells count="2">
    <mergeCell ref="A5:A6"/>
    <mergeCell ref="B5:D5"/>
  </mergeCells>
  <hyperlinks>
    <hyperlink ref="D1" location="Índice!A1" display="(Voltar ao índice)"/>
  </hyperlinks>
  <pageMargins left="0.511811024" right="0.511811024" top="0.78740157499999996" bottom="0.78740157499999996" header="0" footer="0"/>
  <pageSetup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2"/>
  <sheetViews>
    <sheetView zoomScaleNormal="100" workbookViewId="0">
      <selection activeCell="D1" sqref="D1"/>
    </sheetView>
  </sheetViews>
  <sheetFormatPr defaultColWidth="14.42578125" defaultRowHeight="15" customHeight="1"/>
  <cols>
    <col min="1" max="1" width="17" style="1095" customWidth="1"/>
    <col min="2" max="2" width="12.85546875" style="1095" customWidth="1"/>
    <col min="3" max="24" width="9.140625" style="1095" customWidth="1"/>
    <col min="25" max="16384" width="14.42578125" style="1095"/>
  </cols>
  <sheetData>
    <row r="1" spans="1:24" ht="11.25" customHeight="1">
      <c r="A1" s="1081" t="s">
        <v>1364</v>
      </c>
      <c r="B1" s="1082"/>
      <c r="D1" s="893" t="s">
        <v>226</v>
      </c>
      <c r="E1" s="1082"/>
      <c r="F1" s="1082"/>
      <c r="G1" s="1082"/>
      <c r="H1" s="1082"/>
      <c r="I1" s="1082"/>
      <c r="J1" s="1082"/>
      <c r="K1" s="1082"/>
      <c r="L1" s="1082"/>
      <c r="M1" s="1082"/>
      <c r="N1" s="1082"/>
      <c r="O1" s="1082"/>
      <c r="P1" s="1082"/>
      <c r="Q1" s="1082"/>
      <c r="R1" s="1082"/>
      <c r="S1" s="1082"/>
      <c r="T1" s="1082"/>
      <c r="U1" s="1082"/>
      <c r="V1" s="1082"/>
      <c r="W1" s="1082"/>
      <c r="X1" s="1082"/>
    </row>
    <row r="2" spans="1:24" ht="11.25" customHeight="1">
      <c r="A2" s="1082" t="s">
        <v>1298</v>
      </c>
      <c r="B2" s="1082"/>
      <c r="C2" s="1082"/>
      <c r="D2" s="1082"/>
      <c r="E2" s="1082"/>
      <c r="F2" s="1082"/>
      <c r="G2" s="1082"/>
      <c r="H2" s="1082"/>
      <c r="I2" s="1082"/>
      <c r="J2" s="1082"/>
      <c r="K2" s="1082"/>
      <c r="L2" s="1082"/>
      <c r="M2" s="1082"/>
      <c r="N2" s="1082"/>
      <c r="O2" s="1082"/>
      <c r="P2" s="1082"/>
      <c r="Q2" s="1082"/>
      <c r="R2" s="1082"/>
      <c r="S2" s="1082"/>
      <c r="T2" s="1082"/>
      <c r="U2" s="1082"/>
      <c r="V2" s="1082"/>
      <c r="W2" s="1082"/>
      <c r="X2" s="1082"/>
    </row>
    <row r="3" spans="1:24" ht="11.25" customHeight="1">
      <c r="A3" s="1084" t="s">
        <v>1299</v>
      </c>
      <c r="B3" s="1082"/>
      <c r="C3" s="1082"/>
      <c r="D3" s="1082"/>
      <c r="E3" s="1082"/>
      <c r="F3" s="1082"/>
      <c r="G3" s="1082"/>
      <c r="H3" s="1082"/>
      <c r="I3" s="1082"/>
      <c r="J3" s="1082"/>
      <c r="K3" s="1082"/>
      <c r="L3" s="1082"/>
      <c r="M3" s="1082"/>
      <c r="N3" s="1082"/>
      <c r="O3" s="1082"/>
      <c r="P3" s="1082"/>
      <c r="Q3" s="1082"/>
      <c r="R3" s="1082"/>
      <c r="S3" s="1082"/>
      <c r="T3" s="1082"/>
      <c r="U3" s="1082"/>
      <c r="V3" s="1082"/>
      <c r="W3" s="1082"/>
      <c r="X3" s="1082"/>
    </row>
    <row r="4" spans="1:24" ht="11.25" customHeight="1">
      <c r="A4" s="1089"/>
      <c r="B4" s="1082"/>
      <c r="C4" s="1082"/>
      <c r="D4" s="1082"/>
      <c r="E4" s="1082"/>
      <c r="F4" s="1082"/>
      <c r="G4" s="1082"/>
      <c r="H4" s="1082"/>
      <c r="I4" s="1082"/>
      <c r="J4" s="1082"/>
      <c r="K4" s="1082"/>
      <c r="L4" s="1082"/>
      <c r="M4" s="1082"/>
      <c r="N4" s="1082"/>
      <c r="O4" s="1082"/>
      <c r="P4" s="1082"/>
      <c r="Q4" s="1082"/>
      <c r="R4" s="1082"/>
      <c r="S4" s="1082"/>
      <c r="T4" s="1082"/>
      <c r="U4" s="1082"/>
      <c r="V4" s="1082"/>
      <c r="W4" s="1082"/>
      <c r="X4" s="1082"/>
    </row>
    <row r="5" spans="1:24" ht="11.25" customHeight="1">
      <c r="A5" s="1088" t="s">
        <v>1300</v>
      </c>
      <c r="B5" s="1088">
        <v>2017</v>
      </c>
      <c r="C5" s="1096">
        <v>2018</v>
      </c>
      <c r="D5" s="1088">
        <v>2019</v>
      </c>
      <c r="E5" s="1082"/>
      <c r="F5" s="1082"/>
      <c r="G5" s="1082"/>
      <c r="H5" s="1082"/>
      <c r="I5" s="1082"/>
      <c r="J5" s="1082"/>
      <c r="K5" s="1082"/>
      <c r="L5" s="1082"/>
      <c r="M5" s="1082"/>
      <c r="N5" s="1082"/>
      <c r="O5" s="1082"/>
      <c r="P5" s="1082"/>
      <c r="Q5" s="1082"/>
      <c r="R5" s="1082"/>
      <c r="S5" s="1082"/>
      <c r="T5" s="1082"/>
      <c r="U5" s="1082"/>
      <c r="V5" s="1082"/>
      <c r="W5" s="1082"/>
      <c r="X5" s="1082"/>
    </row>
    <row r="6" spans="1:24" ht="11.25" customHeight="1">
      <c r="A6" s="1097" t="s">
        <v>1301</v>
      </c>
      <c r="B6" s="1325">
        <v>3</v>
      </c>
      <c r="C6" s="1317">
        <v>2</v>
      </c>
      <c r="D6" s="1317">
        <v>4</v>
      </c>
      <c r="E6" s="1082"/>
      <c r="F6" s="1082"/>
      <c r="G6" s="1082"/>
      <c r="H6" s="1082"/>
      <c r="I6" s="1082"/>
      <c r="J6" s="1082"/>
      <c r="K6" s="1082"/>
      <c r="L6" s="1082"/>
      <c r="M6" s="1082"/>
      <c r="N6" s="1082"/>
      <c r="O6" s="1082"/>
      <c r="P6" s="1082"/>
      <c r="Q6" s="1082"/>
      <c r="R6" s="1082"/>
      <c r="S6" s="1082"/>
      <c r="T6" s="1082"/>
      <c r="U6" s="1082"/>
      <c r="V6" s="1082"/>
      <c r="W6" s="1082"/>
      <c r="X6" s="1082"/>
    </row>
    <row r="7" spans="1:24" ht="11.25" customHeight="1">
      <c r="A7" s="1089" t="s">
        <v>1302</v>
      </c>
      <c r="B7" s="1317">
        <v>5</v>
      </c>
      <c r="C7" s="1317">
        <v>7</v>
      </c>
      <c r="D7" s="1317">
        <v>7</v>
      </c>
      <c r="E7" s="1082"/>
      <c r="F7" s="1082"/>
      <c r="G7" s="1082"/>
      <c r="H7" s="1082"/>
      <c r="I7" s="1082"/>
      <c r="J7" s="1082"/>
      <c r="K7" s="1082"/>
      <c r="L7" s="1082"/>
      <c r="M7" s="1082"/>
      <c r="N7" s="1082"/>
      <c r="O7" s="1082"/>
      <c r="P7" s="1082"/>
      <c r="Q7" s="1082"/>
      <c r="R7" s="1082"/>
      <c r="S7" s="1082"/>
      <c r="T7" s="1082"/>
      <c r="U7" s="1082"/>
      <c r="V7" s="1082"/>
      <c r="W7" s="1082"/>
      <c r="X7" s="1082"/>
    </row>
    <row r="8" spans="1:24" ht="11.25" customHeight="1">
      <c r="A8" s="1098" t="s">
        <v>1303</v>
      </c>
      <c r="B8" s="1326" t="s">
        <v>15</v>
      </c>
      <c r="C8" s="1326" t="s">
        <v>15</v>
      </c>
      <c r="D8" s="1317">
        <v>4</v>
      </c>
      <c r="E8" s="1082"/>
      <c r="F8" s="1082"/>
      <c r="G8" s="1082"/>
      <c r="H8" s="1082"/>
      <c r="I8" s="1082"/>
      <c r="J8" s="1082"/>
      <c r="K8" s="1082"/>
      <c r="L8" s="1082"/>
      <c r="M8" s="1082"/>
      <c r="N8" s="1082"/>
      <c r="O8" s="1082"/>
      <c r="P8" s="1082"/>
      <c r="Q8" s="1082"/>
      <c r="R8" s="1082"/>
      <c r="S8" s="1082"/>
      <c r="T8" s="1082"/>
      <c r="U8" s="1082"/>
      <c r="V8" s="1082"/>
      <c r="W8" s="1082"/>
      <c r="X8" s="1082"/>
    </row>
    <row r="9" spans="1:24" ht="11.25" customHeight="1">
      <c r="A9" s="1089" t="s">
        <v>1304</v>
      </c>
      <c r="B9" s="1317">
        <v>1</v>
      </c>
      <c r="C9" s="1317">
        <v>12</v>
      </c>
      <c r="D9" s="1317">
        <v>10</v>
      </c>
      <c r="E9" s="1082"/>
      <c r="F9" s="1082"/>
      <c r="G9" s="1082"/>
      <c r="H9" s="1082"/>
      <c r="I9" s="1082"/>
      <c r="J9" s="1082"/>
      <c r="K9" s="1082"/>
      <c r="L9" s="1082"/>
      <c r="M9" s="1082"/>
      <c r="N9" s="1082"/>
      <c r="O9" s="1082"/>
      <c r="P9" s="1082"/>
      <c r="Q9" s="1082"/>
      <c r="R9" s="1082"/>
      <c r="S9" s="1082"/>
      <c r="T9" s="1082"/>
      <c r="U9" s="1082"/>
      <c r="V9" s="1082"/>
      <c r="W9" s="1082"/>
      <c r="X9" s="1082"/>
    </row>
    <row r="10" spans="1:24" ht="11.25" customHeight="1">
      <c r="A10" s="1089" t="s">
        <v>693</v>
      </c>
      <c r="B10" s="1317">
        <v>3</v>
      </c>
      <c r="C10" s="1317">
        <v>4</v>
      </c>
      <c r="D10" s="1317">
        <v>4</v>
      </c>
      <c r="E10" s="1082"/>
      <c r="F10" s="1082"/>
      <c r="G10" s="1082"/>
      <c r="H10" s="1082"/>
      <c r="I10" s="1082"/>
      <c r="J10" s="1082"/>
      <c r="K10" s="1082"/>
      <c r="L10" s="1082"/>
      <c r="M10" s="1082"/>
      <c r="N10" s="1082"/>
      <c r="O10" s="1082"/>
      <c r="P10" s="1082"/>
      <c r="Q10" s="1082"/>
      <c r="R10" s="1082"/>
      <c r="S10" s="1082"/>
      <c r="T10" s="1082"/>
      <c r="U10" s="1082"/>
      <c r="V10" s="1082"/>
      <c r="W10" s="1082"/>
      <c r="X10" s="1082"/>
    </row>
    <row r="11" spans="1:24" ht="11.25" customHeight="1">
      <c r="A11" s="1089" t="s">
        <v>1305</v>
      </c>
      <c r="B11" s="1317">
        <v>5</v>
      </c>
      <c r="C11" s="1317">
        <v>6</v>
      </c>
      <c r="D11" s="1317">
        <v>15</v>
      </c>
      <c r="E11" s="1082"/>
      <c r="F11" s="1082"/>
      <c r="G11" s="1082"/>
      <c r="H11" s="1082"/>
      <c r="I11" s="1082"/>
      <c r="J11" s="1082"/>
      <c r="K11" s="1082"/>
      <c r="L11" s="1082"/>
      <c r="M11" s="1082"/>
      <c r="N11" s="1082"/>
      <c r="O11" s="1082"/>
      <c r="P11" s="1082"/>
      <c r="Q11" s="1082"/>
      <c r="R11" s="1082"/>
      <c r="S11" s="1082"/>
      <c r="T11" s="1082"/>
      <c r="U11" s="1082"/>
      <c r="V11" s="1082"/>
      <c r="W11" s="1082"/>
      <c r="X11" s="1082"/>
    </row>
    <row r="12" spans="1:24" ht="11.25" customHeight="1">
      <c r="A12" s="1089" t="s">
        <v>1306</v>
      </c>
      <c r="B12" s="1317">
        <v>9</v>
      </c>
      <c r="C12" s="1326">
        <v>10</v>
      </c>
      <c r="D12" s="1317">
        <v>16</v>
      </c>
      <c r="E12" s="1082"/>
      <c r="F12" s="1082"/>
      <c r="G12" s="1082"/>
      <c r="H12" s="1082"/>
      <c r="I12" s="1082"/>
      <c r="J12" s="1082"/>
      <c r="K12" s="1082"/>
      <c r="L12" s="1082"/>
      <c r="M12" s="1082"/>
      <c r="N12" s="1082"/>
      <c r="O12" s="1082"/>
      <c r="P12" s="1082"/>
      <c r="Q12" s="1082"/>
      <c r="R12" s="1082"/>
      <c r="S12" s="1082"/>
      <c r="T12" s="1082"/>
      <c r="U12" s="1082"/>
      <c r="V12" s="1082"/>
      <c r="W12" s="1082"/>
      <c r="X12" s="1082"/>
    </row>
    <row r="13" spans="1:24" ht="11.25" customHeight="1">
      <c r="A13" s="1098" t="s">
        <v>1307</v>
      </c>
      <c r="B13" s="1317" t="s">
        <v>15</v>
      </c>
      <c r="C13" s="1317" t="s">
        <v>15</v>
      </c>
      <c r="D13" s="1317">
        <v>1</v>
      </c>
      <c r="E13" s="1082"/>
      <c r="F13" s="1082"/>
      <c r="G13" s="1082"/>
      <c r="H13" s="1082"/>
      <c r="I13" s="1082"/>
      <c r="J13" s="1082"/>
      <c r="K13" s="1082"/>
      <c r="L13" s="1082"/>
      <c r="M13" s="1082"/>
      <c r="N13" s="1082"/>
      <c r="O13" s="1082"/>
      <c r="P13" s="1082"/>
      <c r="Q13" s="1082"/>
      <c r="R13" s="1082"/>
      <c r="S13" s="1082"/>
      <c r="T13" s="1082"/>
      <c r="U13" s="1082"/>
      <c r="V13" s="1082"/>
      <c r="W13" s="1082"/>
      <c r="X13" s="1082"/>
    </row>
    <row r="14" spans="1:24" ht="11.25" customHeight="1">
      <c r="A14" s="1089" t="s">
        <v>1308</v>
      </c>
      <c r="B14" s="1317">
        <v>4</v>
      </c>
      <c r="C14" s="1317">
        <v>3</v>
      </c>
      <c r="D14" s="1317">
        <v>10</v>
      </c>
      <c r="E14" s="1082"/>
      <c r="F14" s="1082"/>
      <c r="G14" s="1082"/>
      <c r="H14" s="1082"/>
      <c r="I14" s="1082"/>
      <c r="J14" s="1082"/>
      <c r="K14" s="1082"/>
      <c r="L14" s="1082"/>
      <c r="M14" s="1082"/>
      <c r="N14" s="1082"/>
      <c r="O14" s="1082"/>
      <c r="P14" s="1082"/>
      <c r="Q14" s="1082"/>
      <c r="R14" s="1082"/>
      <c r="S14" s="1082"/>
      <c r="T14" s="1082"/>
      <c r="U14" s="1082"/>
      <c r="V14" s="1082"/>
      <c r="W14" s="1082"/>
      <c r="X14" s="1082"/>
    </row>
    <row r="15" spans="1:24" ht="11.25" customHeight="1">
      <c r="A15" s="1089" t="s">
        <v>1309</v>
      </c>
      <c r="B15" s="1317">
        <v>3</v>
      </c>
      <c r="C15" s="1326">
        <v>2</v>
      </c>
      <c r="D15" s="1317">
        <v>5</v>
      </c>
      <c r="E15" s="1082"/>
      <c r="F15" s="1082"/>
      <c r="G15" s="1082"/>
      <c r="H15" s="1082"/>
      <c r="I15" s="1082"/>
      <c r="J15" s="1082"/>
      <c r="K15" s="1082"/>
      <c r="L15" s="1082"/>
      <c r="M15" s="1082"/>
      <c r="N15" s="1082"/>
      <c r="O15" s="1082"/>
      <c r="P15" s="1082"/>
      <c r="Q15" s="1082"/>
      <c r="R15" s="1082"/>
      <c r="S15" s="1082"/>
      <c r="T15" s="1082"/>
      <c r="U15" s="1082"/>
      <c r="V15" s="1082"/>
      <c r="W15" s="1082"/>
      <c r="X15" s="1082"/>
    </row>
    <row r="16" spans="1:24" ht="11.25" customHeight="1">
      <c r="A16" s="1088" t="s">
        <v>310</v>
      </c>
      <c r="B16" s="1316">
        <v>33</v>
      </c>
      <c r="C16" s="1316">
        <v>46</v>
      </c>
      <c r="D16" s="1316">
        <v>76</v>
      </c>
      <c r="E16" s="1082"/>
      <c r="F16" s="1082"/>
      <c r="G16" s="1082"/>
      <c r="H16" s="1082"/>
      <c r="I16" s="1082"/>
      <c r="J16" s="1082"/>
      <c r="K16" s="1082"/>
      <c r="L16" s="1082"/>
      <c r="M16" s="1082"/>
      <c r="N16" s="1082"/>
      <c r="O16" s="1082"/>
      <c r="P16" s="1082"/>
      <c r="Q16" s="1082"/>
      <c r="R16" s="1082"/>
      <c r="S16" s="1082"/>
      <c r="T16" s="1082"/>
      <c r="U16" s="1082"/>
      <c r="V16" s="1082"/>
      <c r="W16" s="1082"/>
      <c r="X16" s="1082"/>
    </row>
    <row r="17" spans="1:24" ht="11.25" customHeight="1">
      <c r="A17" s="1089"/>
      <c r="B17" s="1082"/>
      <c r="C17" s="1082"/>
      <c r="D17" s="1082"/>
      <c r="E17" s="1082"/>
      <c r="F17" s="1082"/>
      <c r="G17" s="1082"/>
      <c r="H17" s="1082"/>
      <c r="I17" s="1082"/>
      <c r="J17" s="1082"/>
      <c r="K17" s="1082"/>
      <c r="L17" s="1082"/>
      <c r="M17" s="1082"/>
      <c r="N17" s="1082"/>
      <c r="O17" s="1082"/>
      <c r="P17" s="1082"/>
      <c r="Q17" s="1082"/>
      <c r="R17" s="1082"/>
      <c r="S17" s="1082"/>
      <c r="T17" s="1082"/>
      <c r="U17" s="1082"/>
      <c r="V17" s="1082"/>
      <c r="W17" s="1082"/>
      <c r="X17" s="1082"/>
    </row>
    <row r="18" spans="1:24" ht="11.25" customHeight="1">
      <c r="A18" s="1093" t="s">
        <v>1295</v>
      </c>
      <c r="B18" s="1082"/>
      <c r="C18" s="1082"/>
      <c r="D18" s="1082"/>
      <c r="E18" s="1082"/>
      <c r="F18" s="1082"/>
      <c r="G18" s="1082"/>
      <c r="H18" s="1082"/>
      <c r="I18" s="1082"/>
      <c r="J18" s="1082"/>
      <c r="K18" s="1082"/>
      <c r="L18" s="1082"/>
      <c r="M18" s="1082"/>
      <c r="N18" s="1082"/>
      <c r="O18" s="1082"/>
      <c r="P18" s="1082"/>
      <c r="Q18" s="1082"/>
      <c r="R18" s="1082"/>
      <c r="S18" s="1082"/>
      <c r="T18" s="1082"/>
      <c r="U18" s="1082"/>
      <c r="V18" s="1082"/>
      <c r="W18" s="1082"/>
      <c r="X18" s="1082"/>
    </row>
    <row r="19" spans="1:24" ht="11.25" customHeight="1">
      <c r="A19" s="1094" t="s">
        <v>335</v>
      </c>
      <c r="B19" s="1082"/>
      <c r="C19" s="1082"/>
      <c r="D19" s="1082"/>
      <c r="E19" s="1082"/>
      <c r="F19" s="1082"/>
      <c r="G19" s="1082"/>
      <c r="H19" s="1082"/>
      <c r="I19" s="1082"/>
      <c r="J19" s="1082"/>
      <c r="K19" s="1082"/>
      <c r="L19" s="1082"/>
      <c r="M19" s="1082"/>
      <c r="N19" s="1082"/>
      <c r="O19" s="1082"/>
      <c r="P19" s="1082"/>
      <c r="Q19" s="1082"/>
      <c r="R19" s="1082"/>
      <c r="S19" s="1082"/>
      <c r="T19" s="1082"/>
      <c r="U19" s="1082"/>
      <c r="V19" s="1082"/>
      <c r="W19" s="1082"/>
      <c r="X19" s="1082"/>
    </row>
    <row r="20" spans="1:24" ht="11.25" customHeight="1">
      <c r="A20" s="1089"/>
      <c r="B20" s="1082"/>
      <c r="C20" s="1082"/>
      <c r="D20" s="1082"/>
      <c r="E20" s="1082"/>
      <c r="F20" s="1082"/>
      <c r="G20" s="1082"/>
      <c r="H20" s="1082"/>
      <c r="I20" s="1082"/>
      <c r="J20" s="1082"/>
      <c r="K20" s="1082"/>
      <c r="L20" s="1082"/>
      <c r="M20" s="1082"/>
      <c r="N20" s="1082"/>
      <c r="O20" s="1082"/>
      <c r="P20" s="1082"/>
      <c r="Q20" s="1082"/>
      <c r="R20" s="1082"/>
      <c r="S20" s="1082"/>
      <c r="T20" s="1082"/>
      <c r="U20" s="1082"/>
      <c r="V20" s="1082"/>
      <c r="W20" s="1082"/>
      <c r="X20" s="1082"/>
    </row>
    <row r="21" spans="1:24" ht="11.25" customHeight="1">
      <c r="A21" s="1089"/>
      <c r="B21" s="1082"/>
      <c r="C21" s="1082"/>
      <c r="D21" s="1082"/>
      <c r="E21" s="1082"/>
      <c r="F21" s="1082"/>
      <c r="G21" s="1082"/>
      <c r="H21" s="1082"/>
      <c r="I21" s="1082"/>
      <c r="J21" s="1082"/>
      <c r="K21" s="1082"/>
      <c r="L21" s="1082"/>
      <c r="M21" s="1082"/>
      <c r="N21" s="1082"/>
      <c r="O21" s="1082"/>
      <c r="P21" s="1082"/>
      <c r="Q21" s="1082"/>
      <c r="R21" s="1082"/>
      <c r="S21" s="1082"/>
      <c r="T21" s="1082"/>
      <c r="U21" s="1082"/>
      <c r="V21" s="1082"/>
      <c r="W21" s="1082"/>
      <c r="X21" s="1082"/>
    </row>
    <row r="22" spans="1:24" ht="11.25" customHeight="1">
      <c r="A22" s="1089"/>
      <c r="B22" s="1082"/>
      <c r="C22" s="1082"/>
      <c r="D22" s="1082"/>
      <c r="E22" s="1082"/>
      <c r="F22" s="1082"/>
      <c r="G22" s="1082"/>
      <c r="H22" s="1082"/>
      <c r="I22" s="1082"/>
      <c r="J22" s="1082"/>
      <c r="K22" s="1082"/>
      <c r="L22" s="1082"/>
      <c r="M22" s="1082"/>
      <c r="N22" s="1082"/>
      <c r="O22" s="1082"/>
      <c r="P22" s="1082"/>
      <c r="Q22" s="1082"/>
      <c r="R22" s="1082"/>
      <c r="S22" s="1082"/>
      <c r="T22" s="1082"/>
      <c r="U22" s="1082"/>
      <c r="V22" s="1082"/>
      <c r="W22" s="1082"/>
      <c r="X22" s="1082"/>
    </row>
    <row r="23" spans="1:24" ht="11.25" customHeight="1">
      <c r="A23" s="1089"/>
      <c r="B23" s="1082"/>
      <c r="C23" s="1082"/>
      <c r="D23" s="1082"/>
      <c r="E23" s="1082"/>
      <c r="F23" s="1602"/>
      <c r="G23" s="1603"/>
      <c r="H23" s="1082"/>
      <c r="I23" s="1082"/>
      <c r="J23" s="1082"/>
      <c r="K23" s="1082"/>
      <c r="L23" s="1082"/>
      <c r="M23" s="1082"/>
      <c r="N23" s="1082"/>
      <c r="O23" s="1082"/>
      <c r="P23" s="1082"/>
      <c r="Q23" s="1082"/>
      <c r="R23" s="1082"/>
      <c r="S23" s="1082"/>
      <c r="T23" s="1082"/>
      <c r="U23" s="1082"/>
      <c r="V23" s="1082"/>
      <c r="W23" s="1082"/>
      <c r="X23" s="1082"/>
    </row>
    <row r="24" spans="1:24" ht="11.25" customHeight="1">
      <c r="A24" s="1089"/>
      <c r="B24" s="1082"/>
      <c r="C24" s="1082"/>
      <c r="D24" s="1082"/>
      <c r="E24" s="1082"/>
      <c r="H24" s="1082"/>
      <c r="I24" s="1082"/>
      <c r="J24" s="1082"/>
      <c r="K24" s="1082"/>
      <c r="L24" s="1082"/>
      <c r="M24" s="1082"/>
      <c r="N24" s="1082"/>
      <c r="O24" s="1082"/>
      <c r="P24" s="1082"/>
      <c r="Q24" s="1082"/>
      <c r="R24" s="1082"/>
      <c r="S24" s="1082"/>
      <c r="T24" s="1082"/>
      <c r="U24" s="1082"/>
      <c r="V24" s="1082"/>
      <c r="W24" s="1082"/>
      <c r="X24" s="1082"/>
    </row>
    <row r="25" spans="1:24" ht="11.25" customHeight="1">
      <c r="A25" s="1089"/>
      <c r="B25" s="1082"/>
      <c r="C25" s="1082"/>
      <c r="D25" s="1082"/>
      <c r="E25" s="1082"/>
      <c r="F25" s="1099"/>
      <c r="H25" s="1082"/>
      <c r="I25" s="1082"/>
      <c r="J25" s="1082"/>
      <c r="K25" s="1082"/>
      <c r="L25" s="1082"/>
      <c r="M25" s="1082"/>
      <c r="N25" s="1082"/>
      <c r="O25" s="1082"/>
      <c r="P25" s="1082"/>
      <c r="Q25" s="1082"/>
      <c r="R25" s="1082"/>
      <c r="S25" s="1082"/>
      <c r="T25" s="1082"/>
      <c r="U25" s="1082"/>
      <c r="V25" s="1082"/>
      <c r="W25" s="1082"/>
      <c r="X25" s="1082"/>
    </row>
    <row r="26" spans="1:24" ht="11.25" customHeight="1">
      <c r="A26" s="1089"/>
      <c r="B26" s="1082"/>
      <c r="C26" s="1082"/>
      <c r="D26" s="1082"/>
      <c r="E26" s="1082"/>
      <c r="F26" s="1099"/>
      <c r="H26" s="1082"/>
      <c r="I26" s="1082"/>
      <c r="J26" s="1082"/>
      <c r="K26" s="1082"/>
      <c r="L26" s="1082"/>
      <c r="M26" s="1082"/>
      <c r="N26" s="1082"/>
      <c r="O26" s="1082"/>
      <c r="P26" s="1082"/>
      <c r="Q26" s="1082"/>
      <c r="R26" s="1082"/>
      <c r="S26" s="1082"/>
      <c r="T26" s="1082"/>
      <c r="U26" s="1082"/>
      <c r="V26" s="1082"/>
      <c r="W26" s="1082"/>
      <c r="X26" s="1082"/>
    </row>
    <row r="27" spans="1:24" ht="11.25" customHeight="1">
      <c r="A27" s="1089"/>
      <c r="B27" s="1082"/>
      <c r="C27" s="1082"/>
      <c r="D27" s="1082"/>
      <c r="E27" s="1082"/>
      <c r="F27" s="1099"/>
      <c r="H27" s="1082"/>
      <c r="I27" s="1082"/>
      <c r="J27" s="1082"/>
      <c r="K27" s="1082"/>
      <c r="L27" s="1082"/>
      <c r="M27" s="1082"/>
      <c r="N27" s="1082"/>
      <c r="O27" s="1082"/>
      <c r="P27" s="1082"/>
      <c r="Q27" s="1082"/>
      <c r="R27" s="1082"/>
      <c r="S27" s="1082"/>
      <c r="T27" s="1082"/>
      <c r="U27" s="1082"/>
      <c r="V27" s="1082"/>
      <c r="W27" s="1082"/>
      <c r="X27" s="1082"/>
    </row>
    <row r="28" spans="1:24" ht="11.25" customHeight="1">
      <c r="A28" s="1089"/>
      <c r="B28" s="1082"/>
      <c r="C28" s="1082"/>
      <c r="D28" s="1082"/>
      <c r="E28" s="1082"/>
      <c r="F28" s="1099"/>
      <c r="H28" s="1082"/>
      <c r="I28" s="1082"/>
      <c r="J28" s="1082"/>
      <c r="K28" s="1082"/>
      <c r="L28" s="1082"/>
      <c r="M28" s="1082"/>
      <c r="N28" s="1082"/>
      <c r="O28" s="1082"/>
      <c r="P28" s="1082"/>
      <c r="Q28" s="1082"/>
      <c r="R28" s="1082"/>
      <c r="S28" s="1082"/>
      <c r="T28" s="1082"/>
      <c r="U28" s="1082"/>
      <c r="V28" s="1082"/>
      <c r="W28" s="1082"/>
      <c r="X28" s="1082"/>
    </row>
    <row r="29" spans="1:24" ht="11.25" customHeight="1">
      <c r="A29" s="1089"/>
      <c r="B29" s="1082"/>
      <c r="C29" s="1082"/>
      <c r="D29" s="1082"/>
      <c r="E29" s="1082"/>
      <c r="F29" s="1099"/>
      <c r="H29" s="1082"/>
      <c r="I29" s="1082"/>
      <c r="J29" s="1082"/>
      <c r="K29" s="1082"/>
      <c r="L29" s="1082"/>
      <c r="M29" s="1082"/>
      <c r="N29" s="1082"/>
      <c r="O29" s="1082"/>
      <c r="P29" s="1082"/>
      <c r="Q29" s="1082"/>
      <c r="R29" s="1082"/>
      <c r="S29" s="1082"/>
      <c r="T29" s="1082"/>
      <c r="U29" s="1082"/>
      <c r="V29" s="1082"/>
      <c r="W29" s="1082"/>
      <c r="X29" s="1082"/>
    </row>
    <row r="30" spans="1:24" ht="11.25" customHeight="1">
      <c r="A30" s="1089"/>
      <c r="B30" s="1082"/>
      <c r="C30" s="1082"/>
      <c r="D30" s="1082"/>
      <c r="E30" s="1082"/>
      <c r="F30" s="1099"/>
      <c r="H30" s="1082"/>
      <c r="I30" s="1082"/>
      <c r="J30" s="1082"/>
      <c r="K30" s="1082"/>
      <c r="L30" s="1082"/>
      <c r="M30" s="1082"/>
      <c r="N30" s="1082"/>
      <c r="O30" s="1082"/>
      <c r="P30" s="1082"/>
      <c r="Q30" s="1082"/>
      <c r="R30" s="1082"/>
      <c r="S30" s="1082"/>
      <c r="T30" s="1082"/>
      <c r="U30" s="1082"/>
      <c r="V30" s="1082"/>
      <c r="W30" s="1082"/>
      <c r="X30" s="1082"/>
    </row>
    <row r="31" spans="1:24" ht="11.25" customHeight="1">
      <c r="A31" s="1089"/>
      <c r="B31" s="1082"/>
      <c r="C31" s="1082"/>
      <c r="D31" s="1082"/>
      <c r="E31" s="1082"/>
      <c r="F31" s="1099"/>
      <c r="H31" s="1082"/>
      <c r="I31" s="1082"/>
      <c r="J31" s="1082"/>
      <c r="K31" s="1082"/>
      <c r="L31" s="1082"/>
      <c r="M31" s="1082"/>
      <c r="N31" s="1082"/>
      <c r="O31" s="1082"/>
      <c r="P31" s="1082"/>
      <c r="Q31" s="1082"/>
      <c r="R31" s="1082"/>
      <c r="S31" s="1082"/>
      <c r="T31" s="1082"/>
      <c r="U31" s="1082"/>
      <c r="V31" s="1082"/>
      <c r="W31" s="1082"/>
      <c r="X31" s="1082"/>
    </row>
    <row r="32" spans="1:24" ht="11.25" customHeight="1">
      <c r="A32" s="1089"/>
      <c r="B32" s="1082"/>
      <c r="C32" s="1082"/>
      <c r="D32" s="1082"/>
      <c r="E32" s="1082"/>
      <c r="F32" s="1099"/>
      <c r="H32" s="1082"/>
      <c r="I32" s="1082"/>
      <c r="J32" s="1082"/>
      <c r="K32" s="1082"/>
      <c r="L32" s="1082"/>
      <c r="M32" s="1082"/>
      <c r="N32" s="1082"/>
      <c r="O32" s="1082"/>
      <c r="P32" s="1082"/>
      <c r="Q32" s="1082"/>
      <c r="R32" s="1082"/>
      <c r="S32" s="1082"/>
      <c r="T32" s="1082"/>
      <c r="U32" s="1082"/>
      <c r="V32" s="1082"/>
      <c r="W32" s="1082"/>
      <c r="X32" s="1082"/>
    </row>
    <row r="33" spans="1:24" ht="11.25" customHeight="1">
      <c r="A33" s="1089"/>
      <c r="B33" s="1082"/>
      <c r="C33" s="1082"/>
      <c r="D33" s="1082"/>
      <c r="E33" s="1082"/>
      <c r="F33" s="1099"/>
      <c r="H33" s="1082"/>
      <c r="I33" s="1082"/>
      <c r="J33" s="1082"/>
      <c r="K33" s="1082"/>
      <c r="L33" s="1082"/>
      <c r="M33" s="1082"/>
      <c r="N33" s="1082"/>
      <c r="O33" s="1082"/>
      <c r="P33" s="1082"/>
      <c r="Q33" s="1082"/>
      <c r="R33" s="1082"/>
      <c r="S33" s="1082"/>
      <c r="T33" s="1082"/>
      <c r="U33" s="1082"/>
      <c r="V33" s="1082"/>
      <c r="W33" s="1082"/>
      <c r="X33" s="1082"/>
    </row>
    <row r="34" spans="1:24" ht="11.25" customHeight="1">
      <c r="A34" s="1089"/>
      <c r="B34" s="1082"/>
      <c r="C34" s="1082"/>
      <c r="D34" s="1082"/>
      <c r="E34" s="1082"/>
      <c r="F34" s="1099"/>
      <c r="H34" s="1082"/>
      <c r="I34" s="1082"/>
      <c r="J34" s="1082"/>
      <c r="K34" s="1082"/>
      <c r="L34" s="1082"/>
      <c r="M34" s="1082"/>
      <c r="N34" s="1082"/>
      <c r="O34" s="1082"/>
      <c r="P34" s="1082"/>
      <c r="Q34" s="1082"/>
      <c r="R34" s="1082"/>
      <c r="S34" s="1082"/>
      <c r="T34" s="1082"/>
      <c r="U34" s="1082"/>
      <c r="V34" s="1082"/>
      <c r="W34" s="1082"/>
      <c r="X34" s="1082"/>
    </row>
    <row r="35" spans="1:24" ht="11.25" customHeight="1">
      <c r="A35" s="1089"/>
      <c r="B35" s="1082"/>
      <c r="C35" s="1082"/>
      <c r="D35" s="1082"/>
      <c r="E35" s="1082"/>
      <c r="F35" s="1082"/>
      <c r="G35" s="1082"/>
      <c r="H35" s="1082"/>
      <c r="I35" s="1082"/>
      <c r="J35" s="1082"/>
      <c r="K35" s="1082"/>
      <c r="L35" s="1082"/>
      <c r="M35" s="1082"/>
      <c r="N35" s="1082"/>
      <c r="O35" s="1082"/>
      <c r="P35" s="1082"/>
      <c r="Q35" s="1082"/>
      <c r="R35" s="1082"/>
      <c r="S35" s="1082"/>
      <c r="T35" s="1082"/>
      <c r="U35" s="1082"/>
      <c r="V35" s="1082"/>
      <c r="W35" s="1082"/>
      <c r="X35" s="1082"/>
    </row>
    <row r="36" spans="1:24" ht="11.25" customHeight="1">
      <c r="A36" s="1089"/>
      <c r="B36" s="1082"/>
      <c r="C36" s="1082"/>
      <c r="D36" s="1082"/>
      <c r="E36" s="1082"/>
      <c r="F36" s="1082"/>
      <c r="G36" s="1082"/>
      <c r="H36" s="1082"/>
      <c r="I36" s="1082"/>
      <c r="J36" s="1082"/>
      <c r="K36" s="1082"/>
      <c r="L36" s="1082"/>
      <c r="M36" s="1082"/>
      <c r="N36" s="1082"/>
      <c r="O36" s="1082"/>
      <c r="P36" s="1082"/>
      <c r="Q36" s="1082"/>
      <c r="R36" s="1082"/>
      <c r="S36" s="1082"/>
      <c r="T36" s="1082"/>
      <c r="U36" s="1082"/>
      <c r="V36" s="1082"/>
      <c r="W36" s="1082"/>
      <c r="X36" s="1082"/>
    </row>
    <row r="37" spans="1:24" ht="11.25" customHeight="1">
      <c r="A37" s="1089"/>
      <c r="B37" s="1082"/>
      <c r="C37" s="1082"/>
      <c r="D37" s="1082"/>
      <c r="E37" s="1082"/>
      <c r="F37" s="1082"/>
      <c r="G37" s="1082"/>
      <c r="H37" s="1082"/>
      <c r="I37" s="1082"/>
      <c r="J37" s="1082"/>
      <c r="K37" s="1082"/>
      <c r="L37" s="1082"/>
      <c r="M37" s="1082"/>
      <c r="N37" s="1082"/>
      <c r="O37" s="1082"/>
      <c r="P37" s="1082"/>
      <c r="Q37" s="1082"/>
      <c r="R37" s="1082"/>
      <c r="S37" s="1082"/>
      <c r="T37" s="1082"/>
      <c r="U37" s="1082"/>
      <c r="V37" s="1082"/>
      <c r="W37" s="1082"/>
      <c r="X37" s="1082"/>
    </row>
    <row r="38" spans="1:24" ht="11.25" customHeight="1">
      <c r="A38" s="1089"/>
      <c r="B38" s="1082"/>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2"/>
    </row>
    <row r="39" spans="1:24" ht="11.25" customHeight="1">
      <c r="A39" s="1089"/>
      <c r="B39" s="1082"/>
      <c r="C39" s="1082"/>
      <c r="D39" s="1082"/>
      <c r="E39" s="1082"/>
      <c r="F39" s="1082"/>
      <c r="G39" s="1082"/>
      <c r="H39" s="1082"/>
      <c r="I39" s="1082"/>
      <c r="J39" s="1082"/>
      <c r="K39" s="1082"/>
      <c r="L39" s="1082"/>
      <c r="M39" s="1082"/>
      <c r="N39" s="1082"/>
      <c r="O39" s="1082"/>
      <c r="P39" s="1082"/>
      <c r="Q39" s="1082"/>
      <c r="R39" s="1082"/>
      <c r="S39" s="1082"/>
      <c r="T39" s="1082"/>
      <c r="U39" s="1082"/>
      <c r="V39" s="1082"/>
      <c r="W39" s="1082"/>
      <c r="X39" s="1082"/>
    </row>
    <row r="40" spans="1:24" ht="11.25" customHeight="1">
      <c r="A40" s="1089"/>
      <c r="B40" s="1082"/>
      <c r="C40" s="1082"/>
      <c r="D40" s="1082"/>
      <c r="E40" s="1082"/>
      <c r="F40" s="1082"/>
      <c r="G40" s="1082"/>
      <c r="H40" s="1082"/>
      <c r="I40" s="1082"/>
      <c r="J40" s="1082"/>
      <c r="K40" s="1082"/>
      <c r="L40" s="1082"/>
      <c r="M40" s="1082"/>
      <c r="N40" s="1082"/>
      <c r="O40" s="1082"/>
      <c r="P40" s="1082"/>
      <c r="Q40" s="1082"/>
      <c r="R40" s="1082"/>
      <c r="S40" s="1082"/>
      <c r="T40" s="1082"/>
      <c r="U40" s="1082"/>
      <c r="V40" s="1082"/>
      <c r="W40" s="1082"/>
      <c r="X40" s="1082"/>
    </row>
    <row r="41" spans="1:24" ht="11.25" customHeight="1">
      <c r="A41" s="1089"/>
      <c r="B41" s="1082"/>
      <c r="C41" s="1082"/>
      <c r="D41" s="1082"/>
      <c r="E41" s="1082"/>
      <c r="F41" s="1082"/>
      <c r="G41" s="1082"/>
      <c r="H41" s="1082"/>
      <c r="I41" s="1082"/>
      <c r="J41" s="1082"/>
      <c r="K41" s="1082"/>
      <c r="L41" s="1082"/>
      <c r="M41" s="1082"/>
      <c r="N41" s="1082"/>
      <c r="O41" s="1082"/>
      <c r="P41" s="1082"/>
      <c r="Q41" s="1082"/>
      <c r="R41" s="1082"/>
      <c r="S41" s="1082"/>
      <c r="T41" s="1082"/>
      <c r="U41" s="1082"/>
      <c r="V41" s="1082"/>
      <c r="W41" s="1082"/>
      <c r="X41" s="1082"/>
    </row>
    <row r="42" spans="1:24" ht="11.25" customHeight="1">
      <c r="A42" s="1089"/>
      <c r="B42" s="1082"/>
      <c r="C42" s="1082"/>
      <c r="D42" s="1082"/>
      <c r="E42" s="1082"/>
      <c r="F42" s="1082"/>
      <c r="G42" s="1082"/>
      <c r="H42" s="1082"/>
      <c r="I42" s="1082"/>
      <c r="J42" s="1082"/>
      <c r="K42" s="1082"/>
      <c r="L42" s="1082"/>
      <c r="M42" s="1082"/>
      <c r="N42" s="1082"/>
      <c r="O42" s="1082"/>
      <c r="P42" s="1082"/>
      <c r="Q42" s="1082"/>
      <c r="R42" s="1082"/>
      <c r="S42" s="1082"/>
      <c r="T42" s="1082"/>
      <c r="U42" s="1082"/>
      <c r="V42" s="1082"/>
      <c r="W42" s="1082"/>
      <c r="X42" s="1082"/>
    </row>
    <row r="43" spans="1:24" ht="11.25" customHeight="1">
      <c r="A43" s="1089"/>
      <c r="B43" s="1082"/>
      <c r="C43" s="1082"/>
      <c r="D43" s="1082"/>
      <c r="E43" s="1082"/>
      <c r="F43" s="1082"/>
      <c r="G43" s="1082"/>
      <c r="H43" s="1082"/>
      <c r="I43" s="1082"/>
      <c r="J43" s="1082"/>
      <c r="K43" s="1082"/>
      <c r="L43" s="1082"/>
      <c r="M43" s="1082"/>
      <c r="N43" s="1082"/>
      <c r="O43" s="1082"/>
      <c r="P43" s="1082"/>
      <c r="Q43" s="1082"/>
      <c r="R43" s="1082"/>
      <c r="S43" s="1082"/>
      <c r="T43" s="1082"/>
      <c r="U43" s="1082"/>
      <c r="V43" s="1082"/>
      <c r="W43" s="1082"/>
      <c r="X43" s="1082"/>
    </row>
    <row r="44" spans="1:24" ht="11.25" customHeight="1">
      <c r="A44" s="1089"/>
      <c r="B44" s="1082"/>
      <c r="C44" s="1082"/>
      <c r="D44" s="1082"/>
      <c r="E44" s="1082"/>
      <c r="F44" s="1082"/>
      <c r="G44" s="1082"/>
      <c r="H44" s="1082"/>
      <c r="I44" s="1082"/>
      <c r="J44" s="1082"/>
      <c r="K44" s="1082"/>
      <c r="L44" s="1082"/>
      <c r="M44" s="1082"/>
      <c r="N44" s="1082"/>
      <c r="O44" s="1082"/>
      <c r="P44" s="1082"/>
      <c r="Q44" s="1082"/>
      <c r="R44" s="1082"/>
      <c r="S44" s="1082"/>
      <c r="T44" s="1082"/>
      <c r="U44" s="1082"/>
      <c r="V44" s="1082"/>
      <c r="W44" s="1082"/>
      <c r="X44" s="1082"/>
    </row>
    <row r="45" spans="1:24" ht="11.25" customHeight="1">
      <c r="A45" s="1089"/>
      <c r="B45" s="1082"/>
      <c r="C45" s="1082"/>
      <c r="D45" s="1082"/>
      <c r="E45" s="1082"/>
      <c r="F45" s="1082"/>
      <c r="G45" s="1082"/>
      <c r="H45" s="1082"/>
      <c r="I45" s="1082"/>
      <c r="J45" s="1082"/>
      <c r="K45" s="1082"/>
      <c r="L45" s="1082"/>
      <c r="M45" s="1082"/>
      <c r="N45" s="1082"/>
      <c r="O45" s="1082"/>
      <c r="P45" s="1082"/>
      <c r="Q45" s="1082"/>
      <c r="R45" s="1082"/>
      <c r="S45" s="1082"/>
      <c r="T45" s="1082"/>
      <c r="U45" s="1082"/>
      <c r="V45" s="1082"/>
      <c r="W45" s="1082"/>
      <c r="X45" s="1082"/>
    </row>
    <row r="46" spans="1:24" ht="11.25" customHeight="1">
      <c r="A46" s="1089"/>
      <c r="B46" s="1082"/>
      <c r="C46" s="1082"/>
      <c r="D46" s="1082"/>
      <c r="E46" s="1082"/>
      <c r="F46" s="1082"/>
      <c r="G46" s="1082"/>
      <c r="H46" s="1082"/>
      <c r="I46" s="1082"/>
      <c r="J46" s="1082"/>
      <c r="K46" s="1082"/>
      <c r="L46" s="1082"/>
      <c r="M46" s="1082"/>
      <c r="N46" s="1082"/>
      <c r="O46" s="1082"/>
      <c r="P46" s="1082"/>
      <c r="Q46" s="1082"/>
      <c r="R46" s="1082"/>
      <c r="S46" s="1082"/>
      <c r="T46" s="1082"/>
      <c r="U46" s="1082"/>
      <c r="V46" s="1082"/>
      <c r="W46" s="1082"/>
      <c r="X46" s="1082"/>
    </row>
    <row r="47" spans="1:24" ht="11.25" customHeight="1">
      <c r="A47" s="1089"/>
      <c r="B47" s="1082"/>
      <c r="C47" s="1082"/>
      <c r="D47" s="1082"/>
      <c r="E47" s="1082"/>
      <c r="F47" s="1082"/>
      <c r="G47" s="1082"/>
      <c r="H47" s="1082"/>
      <c r="I47" s="1082"/>
      <c r="J47" s="1082"/>
      <c r="K47" s="1082"/>
      <c r="L47" s="1082"/>
      <c r="M47" s="1082"/>
      <c r="N47" s="1082"/>
      <c r="O47" s="1082"/>
      <c r="P47" s="1082"/>
      <c r="Q47" s="1082"/>
      <c r="R47" s="1082"/>
      <c r="S47" s="1082"/>
      <c r="T47" s="1082"/>
      <c r="U47" s="1082"/>
      <c r="V47" s="1082"/>
      <c r="W47" s="1082"/>
      <c r="X47" s="1082"/>
    </row>
    <row r="48" spans="1:24" ht="11.25" customHeight="1">
      <c r="A48" s="1089"/>
      <c r="B48" s="1082"/>
      <c r="C48" s="1082"/>
      <c r="D48" s="1082"/>
      <c r="E48" s="1082"/>
      <c r="F48" s="1082"/>
      <c r="G48" s="1082"/>
      <c r="H48" s="1082"/>
      <c r="I48" s="1082"/>
      <c r="J48" s="1082"/>
      <c r="K48" s="1082"/>
      <c r="L48" s="1082"/>
      <c r="M48" s="1082"/>
      <c r="N48" s="1082"/>
      <c r="O48" s="1082"/>
      <c r="P48" s="1082"/>
      <c r="Q48" s="1082"/>
      <c r="R48" s="1082"/>
      <c r="S48" s="1082"/>
      <c r="T48" s="1082"/>
      <c r="U48" s="1082"/>
      <c r="V48" s="1082"/>
      <c r="W48" s="1082"/>
      <c r="X48" s="1082"/>
    </row>
    <row r="49" spans="1:24" ht="11.25" customHeight="1">
      <c r="A49" s="1089"/>
      <c r="B49" s="1082"/>
      <c r="C49" s="1082"/>
      <c r="D49" s="1082"/>
      <c r="E49" s="1082"/>
      <c r="F49" s="1082"/>
      <c r="G49" s="1082"/>
      <c r="H49" s="1082"/>
      <c r="I49" s="1082"/>
      <c r="J49" s="1082"/>
      <c r="K49" s="1082"/>
      <c r="L49" s="1082"/>
      <c r="M49" s="1082"/>
      <c r="N49" s="1082"/>
      <c r="O49" s="1082"/>
      <c r="P49" s="1082"/>
      <c r="Q49" s="1082"/>
      <c r="R49" s="1082"/>
      <c r="S49" s="1082"/>
      <c r="T49" s="1082"/>
      <c r="U49" s="1082"/>
      <c r="V49" s="1082"/>
      <c r="W49" s="1082"/>
      <c r="X49" s="1082"/>
    </row>
    <row r="50" spans="1:24" ht="11.25" customHeight="1">
      <c r="A50" s="1089"/>
      <c r="B50" s="1082"/>
      <c r="C50" s="1082"/>
      <c r="D50" s="1082"/>
      <c r="E50" s="1082"/>
      <c r="F50" s="1082"/>
      <c r="G50" s="1082"/>
      <c r="H50" s="1082"/>
      <c r="I50" s="1082"/>
      <c r="J50" s="1082"/>
      <c r="K50" s="1082"/>
      <c r="L50" s="1082"/>
      <c r="M50" s="1082"/>
      <c r="N50" s="1082"/>
      <c r="O50" s="1082"/>
      <c r="P50" s="1082"/>
      <c r="Q50" s="1082"/>
      <c r="R50" s="1082"/>
      <c r="S50" s="1082"/>
      <c r="T50" s="1082"/>
      <c r="U50" s="1082"/>
      <c r="V50" s="1082"/>
      <c r="W50" s="1082"/>
      <c r="X50" s="1082"/>
    </row>
    <row r="51" spans="1:24" ht="11.25" customHeight="1">
      <c r="A51" s="1089"/>
      <c r="B51" s="1082"/>
      <c r="C51" s="1082"/>
      <c r="D51" s="1082"/>
      <c r="E51" s="1082"/>
      <c r="F51" s="1082"/>
      <c r="G51" s="1082"/>
      <c r="H51" s="1082"/>
      <c r="I51" s="1082"/>
      <c r="J51" s="1082"/>
      <c r="K51" s="1082"/>
      <c r="L51" s="1082"/>
      <c r="M51" s="1082"/>
      <c r="N51" s="1082"/>
      <c r="O51" s="1082"/>
      <c r="P51" s="1082"/>
      <c r="Q51" s="1082"/>
      <c r="R51" s="1082"/>
      <c r="S51" s="1082"/>
      <c r="T51" s="1082"/>
      <c r="U51" s="1082"/>
      <c r="V51" s="1082"/>
      <c r="W51" s="1082"/>
      <c r="X51" s="1082"/>
    </row>
    <row r="52" spans="1:24" ht="11.25" customHeight="1">
      <c r="A52" s="1089"/>
      <c r="B52" s="1082"/>
      <c r="C52" s="1082"/>
      <c r="D52" s="1082"/>
      <c r="E52" s="1082"/>
      <c r="F52" s="1082"/>
      <c r="G52" s="1082"/>
      <c r="H52" s="1082"/>
      <c r="I52" s="1082"/>
      <c r="J52" s="1082"/>
      <c r="K52" s="1082"/>
      <c r="L52" s="1082"/>
      <c r="M52" s="1082"/>
      <c r="N52" s="1082"/>
      <c r="O52" s="1082"/>
      <c r="P52" s="1082"/>
      <c r="Q52" s="1082"/>
      <c r="R52" s="1082"/>
      <c r="S52" s="1082"/>
      <c r="T52" s="1082"/>
      <c r="U52" s="1082"/>
      <c r="V52" s="1082"/>
      <c r="W52" s="1082"/>
      <c r="X52" s="1082"/>
    </row>
    <row r="53" spans="1:24" ht="11.25" customHeight="1">
      <c r="A53" s="1089"/>
      <c r="B53" s="1082"/>
      <c r="C53" s="1082"/>
      <c r="D53" s="1082"/>
      <c r="E53" s="1082"/>
      <c r="F53" s="1082"/>
      <c r="G53" s="1082"/>
      <c r="H53" s="1082"/>
      <c r="I53" s="1082"/>
      <c r="J53" s="1082"/>
      <c r="K53" s="1082"/>
      <c r="L53" s="1082"/>
      <c r="M53" s="1082"/>
      <c r="N53" s="1082"/>
      <c r="O53" s="1082"/>
      <c r="P53" s="1082"/>
      <c r="Q53" s="1082"/>
      <c r="R53" s="1082"/>
      <c r="S53" s="1082"/>
      <c r="T53" s="1082"/>
      <c r="U53" s="1082"/>
      <c r="V53" s="1082"/>
      <c r="W53" s="1082"/>
      <c r="X53" s="1082"/>
    </row>
    <row r="54" spans="1:24" ht="11.25" customHeight="1">
      <c r="A54" s="1089"/>
      <c r="B54" s="1082"/>
      <c r="C54" s="1082"/>
      <c r="D54" s="1082"/>
      <c r="E54" s="1082"/>
      <c r="F54" s="1082"/>
      <c r="G54" s="1082"/>
      <c r="H54" s="1082"/>
      <c r="I54" s="1082"/>
      <c r="J54" s="1082"/>
      <c r="K54" s="1082"/>
      <c r="L54" s="1082"/>
      <c r="M54" s="1082"/>
      <c r="N54" s="1082"/>
      <c r="O54" s="1082"/>
      <c r="P54" s="1082"/>
      <c r="Q54" s="1082"/>
      <c r="R54" s="1082"/>
      <c r="S54" s="1082"/>
      <c r="T54" s="1082"/>
      <c r="U54" s="1082"/>
      <c r="V54" s="1082"/>
      <c r="W54" s="1082"/>
      <c r="X54" s="1082"/>
    </row>
    <row r="55" spans="1:24" ht="11.25" customHeight="1">
      <c r="A55" s="1089"/>
      <c r="B55" s="1082"/>
      <c r="C55" s="1082"/>
      <c r="D55" s="1082"/>
      <c r="E55" s="1082"/>
      <c r="F55" s="1082"/>
      <c r="G55" s="1082"/>
      <c r="H55" s="1082"/>
      <c r="I55" s="1082"/>
      <c r="J55" s="1082"/>
      <c r="K55" s="1082"/>
      <c r="L55" s="1082"/>
      <c r="M55" s="1082"/>
      <c r="N55" s="1082"/>
      <c r="O55" s="1082"/>
      <c r="P55" s="1082"/>
      <c r="Q55" s="1082"/>
      <c r="R55" s="1082"/>
      <c r="S55" s="1082"/>
      <c r="T55" s="1082"/>
      <c r="U55" s="1082"/>
      <c r="V55" s="1082"/>
      <c r="W55" s="1082"/>
      <c r="X55" s="1082"/>
    </row>
    <row r="56" spans="1:24" ht="11.25" customHeight="1">
      <c r="A56" s="1089"/>
      <c r="B56" s="1082"/>
      <c r="C56" s="1082"/>
      <c r="D56" s="1082"/>
      <c r="E56" s="1082"/>
      <c r="F56" s="1082"/>
      <c r="G56" s="1082"/>
      <c r="H56" s="1082"/>
      <c r="I56" s="1082"/>
      <c r="J56" s="1082"/>
      <c r="K56" s="1082"/>
      <c r="L56" s="1082"/>
      <c r="M56" s="1082"/>
      <c r="N56" s="1082"/>
      <c r="O56" s="1082"/>
      <c r="P56" s="1082"/>
      <c r="Q56" s="1082"/>
      <c r="R56" s="1082"/>
      <c r="S56" s="1082"/>
      <c r="T56" s="1082"/>
      <c r="U56" s="1082"/>
      <c r="V56" s="1082"/>
      <c r="W56" s="1082"/>
      <c r="X56" s="1082"/>
    </row>
    <row r="57" spans="1:24" ht="11.25" customHeight="1">
      <c r="A57" s="1089"/>
      <c r="B57" s="1082"/>
      <c r="C57" s="1082"/>
      <c r="D57" s="1082"/>
      <c r="E57" s="1082"/>
      <c r="F57" s="1082"/>
      <c r="G57" s="1082"/>
      <c r="H57" s="1082"/>
      <c r="I57" s="1082"/>
      <c r="J57" s="1082"/>
      <c r="K57" s="1082"/>
      <c r="L57" s="1082"/>
      <c r="M57" s="1082"/>
      <c r="N57" s="1082"/>
      <c r="O57" s="1082"/>
      <c r="P57" s="1082"/>
      <c r="Q57" s="1082"/>
      <c r="R57" s="1082"/>
      <c r="S57" s="1082"/>
      <c r="T57" s="1082"/>
      <c r="U57" s="1082"/>
      <c r="V57" s="1082"/>
      <c r="W57" s="1082"/>
      <c r="X57" s="1082"/>
    </row>
    <row r="58" spans="1:24" ht="11.25" customHeight="1">
      <c r="A58" s="1089"/>
      <c r="B58" s="1082"/>
      <c r="C58" s="1082"/>
      <c r="D58" s="1082"/>
      <c r="E58" s="1082"/>
      <c r="F58" s="1082"/>
      <c r="G58" s="1082"/>
      <c r="H58" s="1082"/>
      <c r="I58" s="1082"/>
      <c r="J58" s="1082"/>
      <c r="K58" s="1082"/>
      <c r="L58" s="1082"/>
      <c r="M58" s="1082"/>
      <c r="N58" s="1082"/>
      <c r="O58" s="1082"/>
      <c r="P58" s="1082"/>
      <c r="Q58" s="1082"/>
      <c r="R58" s="1082"/>
      <c r="S58" s="1082"/>
      <c r="T58" s="1082"/>
      <c r="U58" s="1082"/>
      <c r="V58" s="1082"/>
      <c r="W58" s="1082"/>
      <c r="X58" s="1082"/>
    </row>
    <row r="59" spans="1:24" ht="11.25" customHeight="1">
      <c r="A59" s="1089"/>
      <c r="B59" s="1082"/>
      <c r="C59" s="1082"/>
      <c r="D59" s="1082"/>
      <c r="E59" s="1082"/>
      <c r="F59" s="1082"/>
      <c r="G59" s="1082"/>
      <c r="H59" s="1082"/>
      <c r="I59" s="1082"/>
      <c r="J59" s="1082"/>
      <c r="K59" s="1082"/>
      <c r="L59" s="1082"/>
      <c r="M59" s="1082"/>
      <c r="N59" s="1082"/>
      <c r="O59" s="1082"/>
      <c r="P59" s="1082"/>
      <c r="Q59" s="1082"/>
      <c r="R59" s="1082"/>
      <c r="S59" s="1082"/>
      <c r="T59" s="1082"/>
      <c r="U59" s="1082"/>
      <c r="V59" s="1082"/>
      <c r="W59" s="1082"/>
      <c r="X59" s="1082"/>
    </row>
    <row r="60" spans="1:24" ht="11.25" customHeight="1">
      <c r="A60" s="1089"/>
      <c r="B60" s="1082"/>
      <c r="C60" s="1082"/>
      <c r="D60" s="1082"/>
      <c r="E60" s="1082"/>
      <c r="F60" s="1082"/>
      <c r="G60" s="1082"/>
      <c r="H60" s="1082"/>
      <c r="I60" s="1082"/>
      <c r="J60" s="1082"/>
      <c r="K60" s="1082"/>
      <c r="L60" s="1082"/>
      <c r="M60" s="1082"/>
      <c r="N60" s="1082"/>
      <c r="O60" s="1082"/>
      <c r="P60" s="1082"/>
      <c r="Q60" s="1082"/>
      <c r="R60" s="1082"/>
      <c r="S60" s="1082"/>
      <c r="T60" s="1082"/>
      <c r="U60" s="1082"/>
      <c r="V60" s="1082"/>
      <c r="W60" s="1082"/>
      <c r="X60" s="1082"/>
    </row>
    <row r="61" spans="1:24" ht="11.25" customHeight="1">
      <c r="A61" s="1089"/>
      <c r="B61" s="1082"/>
      <c r="C61" s="1082"/>
      <c r="D61" s="1082"/>
      <c r="E61" s="1082"/>
      <c r="F61" s="1082"/>
      <c r="G61" s="1082"/>
      <c r="H61" s="1082"/>
      <c r="I61" s="1082"/>
      <c r="J61" s="1082"/>
      <c r="K61" s="1082"/>
      <c r="L61" s="1082"/>
      <c r="M61" s="1082"/>
      <c r="N61" s="1082"/>
      <c r="O61" s="1082"/>
      <c r="P61" s="1082"/>
      <c r="Q61" s="1082"/>
      <c r="R61" s="1082"/>
      <c r="S61" s="1082"/>
      <c r="T61" s="1082"/>
      <c r="U61" s="1082"/>
      <c r="V61" s="1082"/>
      <c r="W61" s="1082"/>
      <c r="X61" s="1082"/>
    </row>
    <row r="62" spans="1:24" ht="11.25" customHeight="1">
      <c r="A62" s="1089"/>
      <c r="B62" s="1082"/>
      <c r="C62" s="1082"/>
      <c r="D62" s="1082"/>
      <c r="E62" s="1082"/>
      <c r="F62" s="1082"/>
      <c r="G62" s="1082"/>
      <c r="H62" s="1082"/>
      <c r="I62" s="1082"/>
      <c r="J62" s="1082"/>
      <c r="K62" s="1082"/>
      <c r="L62" s="1082"/>
      <c r="M62" s="1082"/>
      <c r="N62" s="1082"/>
      <c r="O62" s="1082"/>
      <c r="P62" s="1082"/>
      <c r="Q62" s="1082"/>
      <c r="R62" s="1082"/>
      <c r="S62" s="1082"/>
      <c r="T62" s="1082"/>
      <c r="U62" s="1082"/>
      <c r="V62" s="1082"/>
      <c r="W62" s="1082"/>
      <c r="X62" s="1082"/>
    </row>
    <row r="63" spans="1:24" ht="11.25" customHeight="1">
      <c r="A63" s="1089"/>
      <c r="B63" s="1082"/>
      <c r="C63" s="1082"/>
      <c r="D63" s="1082"/>
      <c r="E63" s="1082"/>
      <c r="F63" s="1082"/>
      <c r="G63" s="1082"/>
      <c r="H63" s="1082"/>
      <c r="I63" s="1082"/>
      <c r="J63" s="1082"/>
      <c r="K63" s="1082"/>
      <c r="L63" s="1082"/>
      <c r="M63" s="1082"/>
      <c r="N63" s="1082"/>
      <c r="O63" s="1082"/>
      <c r="P63" s="1082"/>
      <c r="Q63" s="1082"/>
      <c r="R63" s="1082"/>
      <c r="S63" s="1082"/>
      <c r="T63" s="1082"/>
      <c r="U63" s="1082"/>
      <c r="V63" s="1082"/>
      <c r="W63" s="1082"/>
      <c r="X63" s="1082"/>
    </row>
    <row r="64" spans="1:24" ht="11.25" customHeight="1">
      <c r="A64" s="1089"/>
      <c r="B64" s="1082"/>
      <c r="C64" s="1082"/>
      <c r="D64" s="1082"/>
      <c r="E64" s="1082"/>
      <c r="F64" s="1082"/>
      <c r="G64" s="1082"/>
      <c r="H64" s="1082"/>
      <c r="I64" s="1082"/>
      <c r="J64" s="1082"/>
      <c r="K64" s="1082"/>
      <c r="L64" s="1082"/>
      <c r="M64" s="1082"/>
      <c r="N64" s="1082"/>
      <c r="O64" s="1082"/>
      <c r="P64" s="1082"/>
      <c r="Q64" s="1082"/>
      <c r="R64" s="1082"/>
      <c r="S64" s="1082"/>
      <c r="T64" s="1082"/>
      <c r="U64" s="1082"/>
      <c r="V64" s="1082"/>
      <c r="W64" s="1082"/>
      <c r="X64" s="1082"/>
    </row>
    <row r="65" spans="1:24" ht="11.25" customHeight="1">
      <c r="A65" s="1089"/>
      <c r="B65" s="1082"/>
      <c r="C65" s="1082"/>
      <c r="D65" s="1082"/>
      <c r="E65" s="1082"/>
      <c r="F65" s="1082"/>
      <c r="G65" s="1082"/>
      <c r="H65" s="1082"/>
      <c r="I65" s="1082"/>
      <c r="J65" s="1082"/>
      <c r="K65" s="1082"/>
      <c r="L65" s="1082"/>
      <c r="M65" s="1082"/>
      <c r="N65" s="1082"/>
      <c r="O65" s="1082"/>
      <c r="P65" s="1082"/>
      <c r="Q65" s="1082"/>
      <c r="R65" s="1082"/>
      <c r="S65" s="1082"/>
      <c r="T65" s="1082"/>
      <c r="U65" s="1082"/>
      <c r="V65" s="1082"/>
      <c r="W65" s="1082"/>
      <c r="X65" s="1082"/>
    </row>
    <row r="66" spans="1:24" ht="11.25" customHeight="1">
      <c r="A66" s="1089"/>
      <c r="B66" s="1082"/>
      <c r="C66" s="1082"/>
      <c r="D66" s="1082"/>
      <c r="E66" s="1082"/>
      <c r="F66" s="1082"/>
      <c r="G66" s="1082"/>
      <c r="H66" s="1082"/>
      <c r="I66" s="1082"/>
      <c r="J66" s="1082"/>
      <c r="K66" s="1082"/>
      <c r="L66" s="1082"/>
      <c r="M66" s="1082"/>
      <c r="N66" s="1082"/>
      <c r="O66" s="1082"/>
      <c r="P66" s="1082"/>
      <c r="Q66" s="1082"/>
      <c r="R66" s="1082"/>
      <c r="S66" s="1082"/>
      <c r="T66" s="1082"/>
      <c r="U66" s="1082"/>
      <c r="V66" s="1082"/>
      <c r="W66" s="1082"/>
      <c r="X66" s="1082"/>
    </row>
    <row r="67" spans="1:24" ht="11.25" customHeight="1">
      <c r="A67" s="1089"/>
      <c r="B67" s="1082"/>
      <c r="C67" s="1082"/>
      <c r="D67" s="1082"/>
      <c r="E67" s="1082"/>
      <c r="F67" s="1082"/>
      <c r="G67" s="1082"/>
      <c r="H67" s="1082"/>
      <c r="I67" s="1082"/>
      <c r="J67" s="1082"/>
      <c r="K67" s="1082"/>
      <c r="L67" s="1082"/>
      <c r="M67" s="1082"/>
      <c r="N67" s="1082"/>
      <c r="O67" s="1082"/>
      <c r="P67" s="1082"/>
      <c r="Q67" s="1082"/>
      <c r="R67" s="1082"/>
      <c r="S67" s="1082"/>
      <c r="T67" s="1082"/>
      <c r="U67" s="1082"/>
      <c r="V67" s="1082"/>
      <c r="W67" s="1082"/>
      <c r="X67" s="1082"/>
    </row>
    <row r="68" spans="1:24" ht="11.25" customHeight="1">
      <c r="A68" s="1089"/>
      <c r="B68" s="1082"/>
      <c r="C68" s="1082"/>
      <c r="D68" s="1082"/>
      <c r="E68" s="1082"/>
      <c r="F68" s="1082"/>
      <c r="G68" s="1082"/>
      <c r="H68" s="1082"/>
      <c r="I68" s="1082"/>
      <c r="J68" s="1082"/>
      <c r="K68" s="1082"/>
      <c r="L68" s="1082"/>
      <c r="M68" s="1082"/>
      <c r="N68" s="1082"/>
      <c r="O68" s="1082"/>
      <c r="P68" s="1082"/>
      <c r="Q68" s="1082"/>
      <c r="R68" s="1082"/>
      <c r="S68" s="1082"/>
      <c r="T68" s="1082"/>
      <c r="U68" s="1082"/>
      <c r="V68" s="1082"/>
      <c r="W68" s="1082"/>
      <c r="X68" s="1082"/>
    </row>
    <row r="69" spans="1:24" ht="11.25" customHeight="1">
      <c r="A69" s="1089"/>
      <c r="B69" s="1082"/>
      <c r="C69" s="1082"/>
      <c r="D69" s="1082"/>
      <c r="E69" s="1082"/>
      <c r="F69" s="1082"/>
      <c r="G69" s="1082"/>
      <c r="H69" s="1082"/>
      <c r="I69" s="1082"/>
      <c r="J69" s="1082"/>
      <c r="K69" s="1082"/>
      <c r="L69" s="1082"/>
      <c r="M69" s="1082"/>
      <c r="N69" s="1082"/>
      <c r="O69" s="1082"/>
      <c r="P69" s="1082"/>
      <c r="Q69" s="1082"/>
      <c r="R69" s="1082"/>
      <c r="S69" s="1082"/>
      <c r="T69" s="1082"/>
      <c r="U69" s="1082"/>
      <c r="V69" s="1082"/>
      <c r="W69" s="1082"/>
      <c r="X69" s="1082"/>
    </row>
    <row r="70" spans="1:24" ht="11.25" customHeight="1">
      <c r="A70" s="1089"/>
      <c r="B70" s="1082"/>
      <c r="C70" s="1082"/>
      <c r="D70" s="1082"/>
      <c r="E70" s="1082"/>
      <c r="F70" s="1082"/>
      <c r="G70" s="1082"/>
      <c r="H70" s="1082"/>
      <c r="I70" s="1082"/>
      <c r="J70" s="1082"/>
      <c r="K70" s="1082"/>
      <c r="L70" s="1082"/>
      <c r="M70" s="1082"/>
      <c r="N70" s="1082"/>
      <c r="O70" s="1082"/>
      <c r="P70" s="1082"/>
      <c r="Q70" s="1082"/>
      <c r="R70" s="1082"/>
      <c r="S70" s="1082"/>
      <c r="T70" s="1082"/>
      <c r="U70" s="1082"/>
      <c r="V70" s="1082"/>
      <c r="W70" s="1082"/>
      <c r="X70" s="1082"/>
    </row>
    <row r="71" spans="1:24" ht="11.25" customHeight="1">
      <c r="A71" s="1089"/>
      <c r="B71" s="1082"/>
      <c r="C71" s="1082"/>
      <c r="D71" s="1082"/>
      <c r="E71" s="1082"/>
      <c r="F71" s="1082"/>
      <c r="G71" s="1082"/>
      <c r="H71" s="1082"/>
      <c r="I71" s="1082"/>
      <c r="J71" s="1082"/>
      <c r="K71" s="1082"/>
      <c r="L71" s="1082"/>
      <c r="M71" s="1082"/>
      <c r="N71" s="1082"/>
      <c r="O71" s="1082"/>
      <c r="P71" s="1082"/>
      <c r="Q71" s="1082"/>
      <c r="R71" s="1082"/>
      <c r="S71" s="1082"/>
      <c r="T71" s="1082"/>
      <c r="U71" s="1082"/>
      <c r="V71" s="1082"/>
      <c r="W71" s="1082"/>
      <c r="X71" s="1082"/>
    </row>
    <row r="72" spans="1:24" ht="11.25" customHeight="1">
      <c r="A72" s="1089"/>
      <c r="B72" s="1082"/>
      <c r="C72" s="1082"/>
      <c r="D72" s="1082"/>
      <c r="E72" s="1082"/>
      <c r="F72" s="1082"/>
      <c r="G72" s="1082"/>
      <c r="H72" s="1082"/>
      <c r="I72" s="1082"/>
      <c r="J72" s="1082"/>
      <c r="K72" s="1082"/>
      <c r="L72" s="1082"/>
      <c r="M72" s="1082"/>
      <c r="N72" s="1082"/>
      <c r="O72" s="1082"/>
      <c r="P72" s="1082"/>
      <c r="Q72" s="1082"/>
      <c r="R72" s="1082"/>
      <c r="S72" s="1082"/>
      <c r="T72" s="1082"/>
      <c r="U72" s="1082"/>
      <c r="V72" s="1082"/>
      <c r="W72" s="1082"/>
      <c r="X72" s="1082"/>
    </row>
    <row r="73" spans="1:24" ht="11.25" customHeight="1">
      <c r="A73" s="1089"/>
      <c r="B73" s="1082"/>
      <c r="C73" s="1082"/>
      <c r="D73" s="1082"/>
      <c r="E73" s="1082"/>
      <c r="F73" s="1082"/>
      <c r="G73" s="1082"/>
      <c r="H73" s="1082"/>
      <c r="I73" s="1082"/>
      <c r="J73" s="1082"/>
      <c r="K73" s="1082"/>
      <c r="L73" s="1082"/>
      <c r="M73" s="1082"/>
      <c r="N73" s="1082"/>
      <c r="O73" s="1082"/>
      <c r="P73" s="1082"/>
      <c r="Q73" s="1082"/>
      <c r="R73" s="1082"/>
      <c r="S73" s="1082"/>
      <c r="T73" s="1082"/>
      <c r="U73" s="1082"/>
      <c r="V73" s="1082"/>
      <c r="W73" s="1082"/>
      <c r="X73" s="1082"/>
    </row>
    <row r="74" spans="1:24" ht="11.25" customHeight="1">
      <c r="A74" s="1089"/>
      <c r="B74" s="1082"/>
      <c r="C74" s="1082"/>
      <c r="D74" s="1082"/>
      <c r="E74" s="1082"/>
      <c r="F74" s="1082"/>
      <c r="G74" s="1082"/>
      <c r="H74" s="1082"/>
      <c r="I74" s="1082"/>
      <c r="J74" s="1082"/>
      <c r="K74" s="1082"/>
      <c r="L74" s="1082"/>
      <c r="M74" s="1082"/>
      <c r="N74" s="1082"/>
      <c r="O74" s="1082"/>
      <c r="P74" s="1082"/>
      <c r="Q74" s="1082"/>
      <c r="R74" s="1082"/>
      <c r="S74" s="1082"/>
      <c r="T74" s="1082"/>
      <c r="U74" s="1082"/>
      <c r="V74" s="1082"/>
      <c r="W74" s="1082"/>
      <c r="X74" s="1082"/>
    </row>
    <row r="75" spans="1:24" ht="11.25" customHeight="1">
      <c r="A75" s="1089"/>
      <c r="B75" s="1082"/>
      <c r="C75" s="1082"/>
      <c r="D75" s="1082"/>
      <c r="E75" s="1082"/>
      <c r="F75" s="1082"/>
      <c r="G75" s="1082"/>
      <c r="H75" s="1082"/>
      <c r="I75" s="1082"/>
      <c r="J75" s="1082"/>
      <c r="K75" s="1082"/>
      <c r="L75" s="1082"/>
      <c r="M75" s="1082"/>
      <c r="N75" s="1082"/>
      <c r="O75" s="1082"/>
      <c r="P75" s="1082"/>
      <c r="Q75" s="1082"/>
      <c r="R75" s="1082"/>
      <c r="S75" s="1082"/>
      <c r="T75" s="1082"/>
      <c r="U75" s="1082"/>
      <c r="V75" s="1082"/>
      <c r="W75" s="1082"/>
      <c r="X75" s="1082"/>
    </row>
    <row r="76" spans="1:24" ht="11.25" customHeight="1">
      <c r="A76" s="1089"/>
      <c r="B76" s="1082"/>
      <c r="C76" s="1082"/>
      <c r="D76" s="1082"/>
      <c r="E76" s="1082"/>
      <c r="F76" s="1082"/>
      <c r="G76" s="1082"/>
      <c r="H76" s="1082"/>
      <c r="I76" s="1082"/>
      <c r="J76" s="1082"/>
      <c r="K76" s="1082"/>
      <c r="L76" s="1082"/>
      <c r="M76" s="1082"/>
      <c r="N76" s="1082"/>
      <c r="O76" s="1082"/>
      <c r="P76" s="1082"/>
      <c r="Q76" s="1082"/>
      <c r="R76" s="1082"/>
      <c r="S76" s="1082"/>
      <c r="T76" s="1082"/>
      <c r="U76" s="1082"/>
      <c r="V76" s="1082"/>
      <c r="W76" s="1082"/>
      <c r="X76" s="1082"/>
    </row>
    <row r="77" spans="1:24" ht="11.25" customHeight="1">
      <c r="A77" s="1089"/>
      <c r="B77" s="1082"/>
      <c r="C77" s="1082"/>
      <c r="D77" s="1082"/>
      <c r="E77" s="1082"/>
      <c r="F77" s="1082"/>
      <c r="G77" s="1082"/>
      <c r="H77" s="1082"/>
      <c r="I77" s="1082"/>
      <c r="J77" s="1082"/>
      <c r="K77" s="1082"/>
      <c r="L77" s="1082"/>
      <c r="M77" s="1082"/>
      <c r="N77" s="1082"/>
      <c r="O77" s="1082"/>
      <c r="P77" s="1082"/>
      <c r="Q77" s="1082"/>
      <c r="R77" s="1082"/>
      <c r="S77" s="1082"/>
      <c r="T77" s="1082"/>
      <c r="U77" s="1082"/>
      <c r="V77" s="1082"/>
      <c r="W77" s="1082"/>
      <c r="X77" s="1082"/>
    </row>
    <row r="78" spans="1:24" ht="11.25" customHeight="1">
      <c r="A78" s="1089"/>
      <c r="B78" s="1082"/>
      <c r="C78" s="1082"/>
      <c r="D78" s="1082"/>
      <c r="E78" s="1082"/>
      <c r="F78" s="1082"/>
      <c r="G78" s="1082"/>
      <c r="H78" s="1082"/>
      <c r="I78" s="1082"/>
      <c r="J78" s="1082"/>
      <c r="K78" s="1082"/>
      <c r="L78" s="1082"/>
      <c r="M78" s="1082"/>
      <c r="N78" s="1082"/>
      <c r="O78" s="1082"/>
      <c r="P78" s="1082"/>
      <c r="Q78" s="1082"/>
      <c r="R78" s="1082"/>
      <c r="S78" s="1082"/>
      <c r="T78" s="1082"/>
      <c r="U78" s="1082"/>
      <c r="V78" s="1082"/>
      <c r="W78" s="1082"/>
      <c r="X78" s="1082"/>
    </row>
    <row r="79" spans="1:24" ht="11.25" customHeight="1">
      <c r="A79" s="1089"/>
      <c r="B79" s="1082"/>
      <c r="C79" s="1082"/>
      <c r="D79" s="1082"/>
      <c r="E79" s="1082"/>
      <c r="F79" s="1082"/>
      <c r="G79" s="1082"/>
      <c r="H79" s="1082"/>
      <c r="I79" s="1082"/>
      <c r="J79" s="1082"/>
      <c r="K79" s="1082"/>
      <c r="L79" s="1082"/>
      <c r="M79" s="1082"/>
      <c r="N79" s="1082"/>
      <c r="O79" s="1082"/>
      <c r="P79" s="1082"/>
      <c r="Q79" s="1082"/>
      <c r="R79" s="1082"/>
      <c r="S79" s="1082"/>
      <c r="T79" s="1082"/>
      <c r="U79" s="1082"/>
      <c r="V79" s="1082"/>
      <c r="W79" s="1082"/>
      <c r="X79" s="1082"/>
    </row>
    <row r="80" spans="1:24" ht="11.25" customHeight="1">
      <c r="A80" s="1089"/>
      <c r="B80" s="1082"/>
      <c r="C80" s="1082"/>
      <c r="D80" s="1082"/>
      <c r="E80" s="1082"/>
      <c r="F80" s="1082"/>
      <c r="G80" s="1082"/>
      <c r="H80" s="1082"/>
      <c r="I80" s="1082"/>
      <c r="J80" s="1082"/>
      <c r="K80" s="1082"/>
      <c r="L80" s="1082"/>
      <c r="M80" s="1082"/>
      <c r="N80" s="1082"/>
      <c r="O80" s="1082"/>
      <c r="P80" s="1082"/>
      <c r="Q80" s="1082"/>
      <c r="R80" s="1082"/>
      <c r="S80" s="1082"/>
      <c r="T80" s="1082"/>
      <c r="U80" s="1082"/>
      <c r="V80" s="1082"/>
      <c r="W80" s="1082"/>
      <c r="X80" s="1082"/>
    </row>
    <row r="81" spans="1:24" ht="11.25" customHeight="1">
      <c r="A81" s="1089"/>
      <c r="B81" s="1082"/>
      <c r="C81" s="1082"/>
      <c r="D81" s="1082"/>
      <c r="E81" s="1082"/>
      <c r="F81" s="1082"/>
      <c r="G81" s="1082"/>
      <c r="H81" s="1082"/>
      <c r="I81" s="1082"/>
      <c r="J81" s="1082"/>
      <c r="K81" s="1082"/>
      <c r="L81" s="1082"/>
      <c r="M81" s="1082"/>
      <c r="N81" s="1082"/>
      <c r="O81" s="1082"/>
      <c r="P81" s="1082"/>
      <c r="Q81" s="1082"/>
      <c r="R81" s="1082"/>
      <c r="S81" s="1082"/>
      <c r="T81" s="1082"/>
      <c r="U81" s="1082"/>
      <c r="V81" s="1082"/>
      <c r="W81" s="1082"/>
      <c r="X81" s="1082"/>
    </row>
    <row r="82" spans="1:24" ht="11.25" customHeight="1">
      <c r="A82" s="1089"/>
      <c r="B82" s="1082"/>
      <c r="C82" s="1082"/>
      <c r="D82" s="1082"/>
      <c r="E82" s="1082"/>
      <c r="F82" s="1082"/>
      <c r="G82" s="1082"/>
      <c r="H82" s="1082"/>
      <c r="I82" s="1082"/>
      <c r="J82" s="1082"/>
      <c r="K82" s="1082"/>
      <c r="L82" s="1082"/>
      <c r="M82" s="1082"/>
      <c r="N82" s="1082"/>
      <c r="O82" s="1082"/>
      <c r="P82" s="1082"/>
      <c r="Q82" s="1082"/>
      <c r="R82" s="1082"/>
      <c r="S82" s="1082"/>
      <c r="T82" s="1082"/>
      <c r="U82" s="1082"/>
      <c r="V82" s="1082"/>
      <c r="W82" s="1082"/>
      <c r="X82" s="1082"/>
    </row>
    <row r="83" spans="1:24" ht="11.25" customHeight="1">
      <c r="A83" s="1089"/>
      <c r="B83" s="1082"/>
      <c r="C83" s="1082"/>
      <c r="D83" s="1082"/>
      <c r="E83" s="1082"/>
      <c r="F83" s="1082"/>
      <c r="G83" s="1082"/>
      <c r="H83" s="1082"/>
      <c r="I83" s="1082"/>
      <c r="J83" s="1082"/>
      <c r="K83" s="1082"/>
      <c r="L83" s="1082"/>
      <c r="M83" s="1082"/>
      <c r="N83" s="1082"/>
      <c r="O83" s="1082"/>
      <c r="P83" s="1082"/>
      <c r="Q83" s="1082"/>
      <c r="R83" s="1082"/>
      <c r="S83" s="1082"/>
      <c r="T83" s="1082"/>
      <c r="U83" s="1082"/>
      <c r="V83" s="1082"/>
      <c r="W83" s="1082"/>
      <c r="X83" s="1082"/>
    </row>
    <row r="84" spans="1:24" ht="11.25" customHeight="1">
      <c r="A84" s="1089"/>
      <c r="B84" s="1082"/>
      <c r="C84" s="1082"/>
      <c r="D84" s="1082"/>
      <c r="E84" s="1082"/>
      <c r="F84" s="1082"/>
      <c r="G84" s="1082"/>
      <c r="H84" s="1082"/>
      <c r="I84" s="1082"/>
      <c r="J84" s="1082"/>
      <c r="K84" s="1082"/>
      <c r="L84" s="1082"/>
      <c r="M84" s="1082"/>
      <c r="N84" s="1082"/>
      <c r="O84" s="1082"/>
      <c r="P84" s="1082"/>
      <c r="Q84" s="1082"/>
      <c r="R84" s="1082"/>
      <c r="S84" s="1082"/>
      <c r="T84" s="1082"/>
      <c r="U84" s="1082"/>
      <c r="V84" s="1082"/>
      <c r="W84" s="1082"/>
      <c r="X84" s="1082"/>
    </row>
    <row r="85" spans="1:24" ht="11.25" customHeight="1">
      <c r="A85" s="1089"/>
      <c r="B85" s="1082"/>
      <c r="C85" s="1082"/>
      <c r="D85" s="1082"/>
      <c r="E85" s="1082"/>
      <c r="F85" s="1082"/>
      <c r="G85" s="1082"/>
      <c r="H85" s="1082"/>
      <c r="I85" s="1082"/>
      <c r="J85" s="1082"/>
      <c r="K85" s="1082"/>
      <c r="L85" s="1082"/>
      <c r="M85" s="1082"/>
      <c r="N85" s="1082"/>
      <c r="O85" s="1082"/>
      <c r="P85" s="1082"/>
      <c r="Q85" s="1082"/>
      <c r="R85" s="1082"/>
      <c r="S85" s="1082"/>
      <c r="T85" s="1082"/>
      <c r="U85" s="1082"/>
      <c r="V85" s="1082"/>
      <c r="W85" s="1082"/>
      <c r="X85" s="1082"/>
    </row>
    <row r="86" spans="1:24" ht="11.25" customHeight="1">
      <c r="A86" s="1089"/>
      <c r="B86" s="1082"/>
      <c r="C86" s="1082"/>
      <c r="D86" s="1082"/>
      <c r="E86" s="1082"/>
      <c r="F86" s="1082"/>
      <c r="G86" s="1082"/>
      <c r="H86" s="1082"/>
      <c r="I86" s="1082"/>
      <c r="J86" s="1082"/>
      <c r="K86" s="1082"/>
      <c r="L86" s="1082"/>
      <c r="M86" s="1082"/>
      <c r="N86" s="1082"/>
      <c r="O86" s="1082"/>
      <c r="P86" s="1082"/>
      <c r="Q86" s="1082"/>
      <c r="R86" s="1082"/>
      <c r="S86" s="1082"/>
      <c r="T86" s="1082"/>
      <c r="U86" s="1082"/>
      <c r="V86" s="1082"/>
      <c r="W86" s="1082"/>
      <c r="X86" s="1082"/>
    </row>
    <row r="87" spans="1:24" ht="11.25" customHeight="1">
      <c r="A87" s="1089"/>
      <c r="B87" s="1082"/>
      <c r="C87" s="1082"/>
      <c r="D87" s="1082"/>
      <c r="E87" s="1082"/>
      <c r="F87" s="1082"/>
      <c r="G87" s="1082"/>
      <c r="H87" s="1082"/>
      <c r="I87" s="1082"/>
      <c r="J87" s="1082"/>
      <c r="K87" s="1082"/>
      <c r="L87" s="1082"/>
      <c r="M87" s="1082"/>
      <c r="N87" s="1082"/>
      <c r="O87" s="1082"/>
      <c r="P87" s="1082"/>
      <c r="Q87" s="1082"/>
      <c r="R87" s="1082"/>
      <c r="S87" s="1082"/>
      <c r="T87" s="1082"/>
      <c r="U87" s="1082"/>
      <c r="V87" s="1082"/>
      <c r="W87" s="1082"/>
      <c r="X87" s="1082"/>
    </row>
    <row r="88" spans="1:24" ht="11.25" customHeight="1">
      <c r="A88" s="1089"/>
      <c r="B88" s="1082"/>
      <c r="C88" s="1082"/>
      <c r="D88" s="1082"/>
      <c r="E88" s="1082"/>
      <c r="F88" s="1082"/>
      <c r="G88" s="1082"/>
      <c r="H88" s="1082"/>
      <c r="I88" s="1082"/>
      <c r="J88" s="1082"/>
      <c r="K88" s="1082"/>
      <c r="L88" s="1082"/>
      <c r="M88" s="1082"/>
      <c r="N88" s="1082"/>
      <c r="O88" s="1082"/>
      <c r="P88" s="1082"/>
      <c r="Q88" s="1082"/>
      <c r="R88" s="1082"/>
      <c r="S88" s="1082"/>
      <c r="T88" s="1082"/>
      <c r="U88" s="1082"/>
      <c r="V88" s="1082"/>
      <c r="W88" s="1082"/>
      <c r="X88" s="1082"/>
    </row>
    <row r="89" spans="1:24" ht="11.25" customHeight="1">
      <c r="A89" s="1089"/>
      <c r="B89" s="1082"/>
      <c r="C89" s="1082"/>
      <c r="D89" s="1082"/>
      <c r="E89" s="1082"/>
      <c r="F89" s="1082"/>
      <c r="G89" s="1082"/>
      <c r="H89" s="1082"/>
      <c r="I89" s="1082"/>
      <c r="J89" s="1082"/>
      <c r="K89" s="1082"/>
      <c r="L89" s="1082"/>
      <c r="M89" s="1082"/>
      <c r="N89" s="1082"/>
      <c r="O89" s="1082"/>
      <c r="P89" s="1082"/>
      <c r="Q89" s="1082"/>
      <c r="R89" s="1082"/>
      <c r="S89" s="1082"/>
      <c r="T89" s="1082"/>
      <c r="U89" s="1082"/>
      <c r="V89" s="1082"/>
      <c r="W89" s="1082"/>
      <c r="X89" s="1082"/>
    </row>
    <row r="90" spans="1:24" ht="11.25" customHeight="1">
      <c r="A90" s="1089"/>
      <c r="B90" s="1082"/>
      <c r="C90" s="1082"/>
      <c r="D90" s="1082"/>
      <c r="E90" s="1082"/>
      <c r="F90" s="1082"/>
      <c r="G90" s="1082"/>
      <c r="H90" s="1082"/>
      <c r="I90" s="1082"/>
      <c r="J90" s="1082"/>
      <c r="K90" s="1082"/>
      <c r="L90" s="1082"/>
      <c r="M90" s="1082"/>
      <c r="N90" s="1082"/>
      <c r="O90" s="1082"/>
      <c r="P90" s="1082"/>
      <c r="Q90" s="1082"/>
      <c r="R90" s="1082"/>
      <c r="S90" s="1082"/>
      <c r="T90" s="1082"/>
      <c r="U90" s="1082"/>
      <c r="V90" s="1082"/>
      <c r="W90" s="1082"/>
      <c r="X90" s="1082"/>
    </row>
    <row r="91" spans="1:24" ht="11.25" customHeight="1">
      <c r="A91" s="1089"/>
      <c r="B91" s="1082"/>
      <c r="C91" s="1082"/>
      <c r="D91" s="1082"/>
      <c r="E91" s="1082"/>
      <c r="F91" s="1082"/>
      <c r="G91" s="1082"/>
      <c r="H91" s="1082"/>
      <c r="I91" s="1082"/>
      <c r="J91" s="1082"/>
      <c r="K91" s="1082"/>
      <c r="L91" s="1082"/>
      <c r="M91" s="1082"/>
      <c r="N91" s="1082"/>
      <c r="O91" s="1082"/>
      <c r="P91" s="1082"/>
      <c r="Q91" s="1082"/>
      <c r="R91" s="1082"/>
      <c r="S91" s="1082"/>
      <c r="T91" s="1082"/>
      <c r="U91" s="1082"/>
      <c r="V91" s="1082"/>
      <c r="W91" s="1082"/>
      <c r="X91" s="1082"/>
    </row>
    <row r="92" spans="1:24" ht="11.25" customHeight="1">
      <c r="A92" s="1089"/>
      <c r="B92" s="1082"/>
      <c r="C92" s="1082"/>
      <c r="D92" s="1082"/>
      <c r="E92" s="1082"/>
      <c r="F92" s="1082"/>
      <c r="G92" s="1082"/>
      <c r="H92" s="1082"/>
      <c r="I92" s="1082"/>
      <c r="J92" s="1082"/>
      <c r="K92" s="1082"/>
      <c r="L92" s="1082"/>
      <c r="M92" s="1082"/>
      <c r="N92" s="1082"/>
      <c r="O92" s="1082"/>
      <c r="P92" s="1082"/>
      <c r="Q92" s="1082"/>
      <c r="R92" s="1082"/>
      <c r="S92" s="1082"/>
      <c r="T92" s="1082"/>
      <c r="U92" s="1082"/>
      <c r="V92" s="1082"/>
      <c r="W92" s="1082"/>
      <c r="X92" s="1082"/>
    </row>
    <row r="93" spans="1:24" ht="11.25" customHeight="1">
      <c r="A93" s="1089"/>
      <c r="B93" s="1082"/>
      <c r="C93" s="1082"/>
      <c r="D93" s="1082"/>
      <c r="E93" s="1082"/>
      <c r="F93" s="1082"/>
      <c r="G93" s="1082"/>
      <c r="H93" s="1082"/>
      <c r="I93" s="1082"/>
      <c r="J93" s="1082"/>
      <c r="K93" s="1082"/>
      <c r="L93" s="1082"/>
      <c r="M93" s="1082"/>
      <c r="N93" s="1082"/>
      <c r="O93" s="1082"/>
      <c r="P93" s="1082"/>
      <c r="Q93" s="1082"/>
      <c r="R93" s="1082"/>
      <c r="S93" s="1082"/>
      <c r="T93" s="1082"/>
      <c r="U93" s="1082"/>
      <c r="V93" s="1082"/>
      <c r="W93" s="1082"/>
      <c r="X93" s="1082"/>
    </row>
    <row r="94" spans="1:24" ht="11.25" customHeight="1">
      <c r="A94" s="1089"/>
      <c r="B94" s="1082"/>
      <c r="C94" s="1082"/>
      <c r="D94" s="1082"/>
      <c r="E94" s="1082"/>
      <c r="F94" s="1082"/>
      <c r="G94" s="1082"/>
      <c r="H94" s="1082"/>
      <c r="I94" s="1082"/>
      <c r="J94" s="1082"/>
      <c r="K94" s="1082"/>
      <c r="L94" s="1082"/>
      <c r="M94" s="1082"/>
      <c r="N94" s="1082"/>
      <c r="O94" s="1082"/>
      <c r="P94" s="1082"/>
      <c r="Q94" s="1082"/>
      <c r="R94" s="1082"/>
      <c r="S94" s="1082"/>
      <c r="T94" s="1082"/>
      <c r="U94" s="1082"/>
      <c r="V94" s="1082"/>
      <c r="W94" s="1082"/>
      <c r="X94" s="1082"/>
    </row>
    <row r="95" spans="1:24" ht="11.25" customHeight="1">
      <c r="A95" s="1089"/>
      <c r="B95" s="1082"/>
      <c r="C95" s="1082"/>
      <c r="D95" s="1082"/>
      <c r="E95" s="1082"/>
      <c r="F95" s="1082"/>
      <c r="G95" s="1082"/>
      <c r="H95" s="1082"/>
      <c r="I95" s="1082"/>
      <c r="J95" s="1082"/>
      <c r="K95" s="1082"/>
      <c r="L95" s="1082"/>
      <c r="M95" s="1082"/>
      <c r="N95" s="1082"/>
      <c r="O95" s="1082"/>
      <c r="P95" s="1082"/>
      <c r="Q95" s="1082"/>
      <c r="R95" s="1082"/>
      <c r="S95" s="1082"/>
      <c r="T95" s="1082"/>
      <c r="U95" s="1082"/>
      <c r="V95" s="1082"/>
      <c r="W95" s="1082"/>
      <c r="X95" s="1082"/>
    </row>
    <row r="96" spans="1:24" ht="11.25" customHeight="1">
      <c r="A96" s="1082"/>
      <c r="B96" s="1082"/>
      <c r="C96" s="1082"/>
      <c r="D96" s="1082"/>
      <c r="E96" s="1082"/>
      <c r="F96" s="1082"/>
      <c r="G96" s="1082"/>
      <c r="H96" s="1082"/>
      <c r="I96" s="1082"/>
      <c r="J96" s="1082"/>
      <c r="K96" s="1082"/>
      <c r="L96" s="1082"/>
      <c r="M96" s="1082"/>
      <c r="N96" s="1082"/>
      <c r="O96" s="1082"/>
      <c r="P96" s="1082"/>
      <c r="Q96" s="1082"/>
      <c r="R96" s="1082"/>
      <c r="S96" s="1082"/>
      <c r="T96" s="1082"/>
      <c r="U96" s="1082"/>
      <c r="V96" s="1082"/>
      <c r="W96" s="1082"/>
      <c r="X96" s="1082"/>
    </row>
    <row r="97" spans="1:24" ht="11.25" customHeight="1">
      <c r="A97" s="1082"/>
      <c r="B97" s="1082"/>
      <c r="C97" s="1082"/>
      <c r="D97" s="1082"/>
      <c r="E97" s="1082"/>
      <c r="F97" s="1082"/>
      <c r="G97" s="1082"/>
      <c r="H97" s="1082"/>
      <c r="I97" s="1082"/>
      <c r="J97" s="1082"/>
      <c r="K97" s="1082"/>
      <c r="L97" s="1082"/>
      <c r="M97" s="1082"/>
      <c r="N97" s="1082"/>
      <c r="O97" s="1082"/>
      <c r="P97" s="1082"/>
      <c r="Q97" s="1082"/>
      <c r="R97" s="1082"/>
      <c r="S97" s="1082"/>
      <c r="T97" s="1082"/>
      <c r="U97" s="1082"/>
      <c r="V97" s="1082"/>
      <c r="W97" s="1082"/>
      <c r="X97" s="1082"/>
    </row>
    <row r="98" spans="1:24" ht="11.25" customHeight="1">
      <c r="A98" s="1082"/>
      <c r="B98" s="1082"/>
      <c r="C98" s="1082"/>
      <c r="D98" s="1082"/>
      <c r="E98" s="1082"/>
      <c r="F98" s="1082"/>
      <c r="G98" s="1082"/>
      <c r="H98" s="1082"/>
      <c r="I98" s="1082"/>
      <c r="J98" s="1082"/>
      <c r="K98" s="1082"/>
      <c r="L98" s="1082"/>
      <c r="M98" s="1082"/>
      <c r="N98" s="1082"/>
      <c r="O98" s="1082"/>
      <c r="P98" s="1082"/>
      <c r="Q98" s="1082"/>
      <c r="R98" s="1082"/>
      <c r="S98" s="1082"/>
      <c r="T98" s="1082"/>
      <c r="U98" s="1082"/>
      <c r="V98" s="1082"/>
      <c r="W98" s="1082"/>
      <c r="X98" s="1082"/>
    </row>
    <row r="99" spans="1:24" ht="11.25" customHeight="1">
      <c r="A99" s="1082"/>
      <c r="B99" s="1082"/>
      <c r="C99" s="1082"/>
      <c r="D99" s="1082"/>
      <c r="E99" s="1082"/>
      <c r="F99" s="1082"/>
      <c r="G99" s="1082"/>
      <c r="H99" s="1082"/>
      <c r="I99" s="1082"/>
      <c r="J99" s="1082"/>
      <c r="K99" s="1082"/>
      <c r="L99" s="1082"/>
      <c r="M99" s="1082"/>
      <c r="N99" s="1082"/>
      <c r="O99" s="1082"/>
      <c r="P99" s="1082"/>
      <c r="Q99" s="1082"/>
      <c r="R99" s="1082"/>
      <c r="S99" s="1082"/>
      <c r="T99" s="1082"/>
      <c r="U99" s="1082"/>
      <c r="V99" s="1082"/>
      <c r="W99" s="1082"/>
      <c r="X99" s="1082"/>
    </row>
    <row r="100" spans="1:24" ht="11.25" customHeight="1">
      <c r="A100" s="1082"/>
      <c r="B100" s="1082"/>
      <c r="C100" s="1082"/>
      <c r="D100" s="1082"/>
      <c r="E100" s="1082"/>
      <c r="F100" s="1082"/>
      <c r="G100" s="1082"/>
      <c r="H100" s="1082"/>
      <c r="I100" s="1082"/>
      <c r="J100" s="1082"/>
      <c r="K100" s="1082"/>
      <c r="L100" s="1082"/>
      <c r="M100" s="1082"/>
      <c r="N100" s="1082"/>
      <c r="O100" s="1082"/>
      <c r="P100" s="1082"/>
      <c r="Q100" s="1082"/>
      <c r="R100" s="1082"/>
      <c r="S100" s="1082"/>
      <c r="T100" s="1082"/>
      <c r="U100" s="1082"/>
      <c r="V100" s="1082"/>
      <c r="W100" s="1082"/>
      <c r="X100" s="1082"/>
    </row>
    <row r="101" spans="1:24" ht="11.25" customHeight="1">
      <c r="A101" s="1082"/>
      <c r="B101" s="1082"/>
      <c r="C101" s="1082"/>
      <c r="D101" s="1082"/>
      <c r="E101" s="1082"/>
      <c r="F101" s="1082"/>
      <c r="G101" s="1082"/>
      <c r="H101" s="1082"/>
      <c r="I101" s="1082"/>
      <c r="J101" s="1082"/>
      <c r="K101" s="1082"/>
      <c r="L101" s="1082"/>
      <c r="M101" s="1082"/>
      <c r="N101" s="1082"/>
      <c r="O101" s="1082"/>
      <c r="P101" s="1082"/>
      <c r="Q101" s="1082"/>
      <c r="R101" s="1082"/>
      <c r="S101" s="1082"/>
      <c r="T101" s="1082"/>
      <c r="U101" s="1082"/>
      <c r="V101" s="1082"/>
      <c r="W101" s="1082"/>
      <c r="X101" s="1082"/>
    </row>
    <row r="102" spans="1:24" ht="11.25" customHeight="1">
      <c r="A102" s="1082"/>
      <c r="B102" s="1082"/>
      <c r="C102" s="1082"/>
      <c r="D102" s="1082"/>
      <c r="E102" s="1082"/>
      <c r="F102" s="1082"/>
      <c r="G102" s="1082"/>
      <c r="H102" s="1082"/>
      <c r="I102" s="1082"/>
      <c r="J102" s="1082"/>
      <c r="K102" s="1082"/>
      <c r="L102" s="1082"/>
      <c r="M102" s="1082"/>
      <c r="N102" s="1082"/>
      <c r="O102" s="1082"/>
      <c r="P102" s="1082"/>
      <c r="Q102" s="1082"/>
      <c r="R102" s="1082"/>
      <c r="S102" s="1082"/>
      <c r="T102" s="1082"/>
      <c r="U102" s="1082"/>
      <c r="V102" s="1082"/>
      <c r="W102" s="1082"/>
      <c r="X102" s="1082"/>
    </row>
    <row r="103" spans="1:24" ht="11.25" customHeight="1">
      <c r="A103" s="1082"/>
      <c r="B103" s="1082"/>
      <c r="C103" s="1082"/>
      <c r="D103" s="1082"/>
      <c r="E103" s="1082"/>
      <c r="F103" s="1082"/>
      <c r="G103" s="1082"/>
      <c r="H103" s="1082"/>
      <c r="I103" s="1082"/>
      <c r="J103" s="1082"/>
      <c r="K103" s="1082"/>
      <c r="L103" s="1082"/>
      <c r="M103" s="1082"/>
      <c r="N103" s="1082"/>
      <c r="O103" s="1082"/>
      <c r="P103" s="1082"/>
      <c r="Q103" s="1082"/>
      <c r="R103" s="1082"/>
      <c r="S103" s="1082"/>
      <c r="T103" s="1082"/>
      <c r="U103" s="1082"/>
      <c r="V103" s="1082"/>
      <c r="W103" s="1082"/>
      <c r="X103" s="1082"/>
    </row>
    <row r="104" spans="1:24" ht="11.25" customHeight="1">
      <c r="A104" s="1082"/>
      <c r="B104" s="1082"/>
      <c r="C104" s="1082"/>
      <c r="D104" s="1082"/>
      <c r="E104" s="1082"/>
      <c r="F104" s="1082"/>
      <c r="G104" s="1082"/>
      <c r="H104" s="1082"/>
      <c r="I104" s="1082"/>
      <c r="J104" s="1082"/>
      <c r="K104" s="1082"/>
      <c r="L104" s="1082"/>
      <c r="M104" s="1082"/>
      <c r="N104" s="1082"/>
      <c r="O104" s="1082"/>
      <c r="P104" s="1082"/>
      <c r="Q104" s="1082"/>
      <c r="R104" s="1082"/>
      <c r="S104" s="1082"/>
      <c r="T104" s="1082"/>
      <c r="U104" s="1082"/>
      <c r="V104" s="1082"/>
      <c r="W104" s="1082"/>
      <c r="X104" s="1082"/>
    </row>
    <row r="105" spans="1:24" ht="11.25" customHeight="1">
      <c r="A105" s="1082"/>
      <c r="B105" s="1082"/>
      <c r="C105" s="1082"/>
      <c r="D105" s="1082"/>
      <c r="E105" s="1082"/>
      <c r="F105" s="1082"/>
      <c r="G105" s="1082"/>
      <c r="H105" s="1082"/>
      <c r="I105" s="1082"/>
      <c r="J105" s="1082"/>
      <c r="K105" s="1082"/>
      <c r="L105" s="1082"/>
      <c r="M105" s="1082"/>
      <c r="N105" s="1082"/>
      <c r="O105" s="1082"/>
      <c r="P105" s="1082"/>
      <c r="Q105" s="1082"/>
      <c r="R105" s="1082"/>
      <c r="S105" s="1082"/>
      <c r="T105" s="1082"/>
      <c r="U105" s="1082"/>
      <c r="V105" s="1082"/>
      <c r="W105" s="1082"/>
      <c r="X105" s="1082"/>
    </row>
    <row r="106" spans="1:24" ht="11.25" customHeight="1">
      <c r="A106" s="1082"/>
      <c r="B106" s="1082"/>
      <c r="C106" s="1082"/>
      <c r="D106" s="1082"/>
      <c r="E106" s="1082"/>
      <c r="F106" s="1082"/>
      <c r="G106" s="1082"/>
      <c r="H106" s="1082"/>
      <c r="I106" s="1082"/>
      <c r="J106" s="1082"/>
      <c r="K106" s="1082"/>
      <c r="L106" s="1082"/>
      <c r="M106" s="1082"/>
      <c r="N106" s="1082"/>
      <c r="O106" s="1082"/>
      <c r="P106" s="1082"/>
      <c r="Q106" s="1082"/>
      <c r="R106" s="1082"/>
      <c r="S106" s="1082"/>
      <c r="T106" s="1082"/>
      <c r="U106" s="1082"/>
      <c r="V106" s="1082"/>
      <c r="W106" s="1082"/>
      <c r="X106" s="1082"/>
    </row>
    <row r="107" spans="1:24" ht="11.25" customHeight="1">
      <c r="A107" s="1082"/>
      <c r="B107" s="1082"/>
      <c r="C107" s="1082"/>
      <c r="D107" s="1082"/>
      <c r="E107" s="1082"/>
      <c r="F107" s="1082"/>
      <c r="G107" s="1082"/>
      <c r="H107" s="1082"/>
      <c r="I107" s="1082"/>
      <c r="J107" s="1082"/>
      <c r="K107" s="1082"/>
      <c r="L107" s="1082"/>
      <c r="M107" s="1082"/>
      <c r="N107" s="1082"/>
      <c r="O107" s="1082"/>
      <c r="P107" s="1082"/>
      <c r="Q107" s="1082"/>
      <c r="R107" s="1082"/>
      <c r="S107" s="1082"/>
      <c r="T107" s="1082"/>
      <c r="U107" s="1082"/>
      <c r="V107" s="1082"/>
      <c r="W107" s="1082"/>
      <c r="X107" s="1082"/>
    </row>
    <row r="108" spans="1:24" ht="11.25" customHeight="1">
      <c r="A108" s="1082"/>
      <c r="B108" s="1082"/>
      <c r="C108" s="1082"/>
      <c r="D108" s="1082"/>
      <c r="E108" s="1082"/>
      <c r="F108" s="1082"/>
      <c r="G108" s="1082"/>
      <c r="H108" s="1082"/>
      <c r="I108" s="1082"/>
      <c r="J108" s="1082"/>
      <c r="K108" s="1082"/>
      <c r="L108" s="1082"/>
      <c r="M108" s="1082"/>
      <c r="N108" s="1082"/>
      <c r="O108" s="1082"/>
      <c r="P108" s="1082"/>
      <c r="Q108" s="1082"/>
      <c r="R108" s="1082"/>
      <c r="S108" s="1082"/>
      <c r="T108" s="1082"/>
      <c r="U108" s="1082"/>
      <c r="V108" s="1082"/>
      <c r="W108" s="1082"/>
      <c r="X108" s="1082"/>
    </row>
    <row r="109" spans="1:24" ht="11.25" customHeight="1">
      <c r="A109" s="1082"/>
      <c r="B109" s="1082"/>
      <c r="C109" s="1082"/>
      <c r="D109" s="1082"/>
      <c r="E109" s="1082"/>
      <c r="F109" s="1082"/>
      <c r="G109" s="1082"/>
      <c r="H109" s="1082"/>
      <c r="I109" s="1082"/>
      <c r="J109" s="1082"/>
      <c r="K109" s="1082"/>
      <c r="L109" s="1082"/>
      <c r="M109" s="1082"/>
      <c r="N109" s="1082"/>
      <c r="O109" s="1082"/>
      <c r="P109" s="1082"/>
      <c r="Q109" s="1082"/>
      <c r="R109" s="1082"/>
      <c r="S109" s="1082"/>
      <c r="T109" s="1082"/>
      <c r="U109" s="1082"/>
      <c r="V109" s="1082"/>
      <c r="W109" s="1082"/>
      <c r="X109" s="1082"/>
    </row>
    <row r="110" spans="1:24" ht="11.25" customHeight="1">
      <c r="A110" s="1082"/>
      <c r="B110" s="1082"/>
      <c r="C110" s="1082"/>
      <c r="D110" s="1082"/>
      <c r="E110" s="1082"/>
      <c r="F110" s="1082"/>
      <c r="G110" s="1082"/>
      <c r="H110" s="1082"/>
      <c r="I110" s="1082"/>
      <c r="J110" s="1082"/>
      <c r="K110" s="1082"/>
      <c r="L110" s="1082"/>
      <c r="M110" s="1082"/>
      <c r="N110" s="1082"/>
      <c r="O110" s="1082"/>
      <c r="P110" s="1082"/>
      <c r="Q110" s="1082"/>
      <c r="R110" s="1082"/>
      <c r="S110" s="1082"/>
      <c r="T110" s="1082"/>
      <c r="U110" s="1082"/>
      <c r="V110" s="1082"/>
      <c r="W110" s="1082"/>
      <c r="X110" s="1082"/>
    </row>
    <row r="111" spans="1:24" ht="11.25" customHeight="1">
      <c r="A111" s="1082"/>
      <c r="B111" s="1082"/>
      <c r="C111" s="1082"/>
      <c r="D111" s="1082"/>
      <c r="E111" s="1082"/>
      <c r="F111" s="1082"/>
      <c r="G111" s="1082"/>
      <c r="H111" s="1082"/>
      <c r="I111" s="1082"/>
      <c r="J111" s="1082"/>
      <c r="K111" s="1082"/>
      <c r="L111" s="1082"/>
      <c r="M111" s="1082"/>
      <c r="N111" s="1082"/>
      <c r="O111" s="1082"/>
      <c r="P111" s="1082"/>
      <c r="Q111" s="1082"/>
      <c r="R111" s="1082"/>
      <c r="S111" s="1082"/>
      <c r="T111" s="1082"/>
      <c r="U111" s="1082"/>
      <c r="V111" s="1082"/>
      <c r="W111" s="1082"/>
      <c r="X111" s="1082"/>
    </row>
    <row r="112" spans="1:24" ht="11.25" customHeight="1">
      <c r="A112" s="1082"/>
      <c r="B112" s="1082"/>
      <c r="C112" s="1082"/>
      <c r="D112" s="1082"/>
      <c r="E112" s="1082"/>
      <c r="F112" s="1082"/>
      <c r="G112" s="1082"/>
      <c r="H112" s="1082"/>
      <c r="I112" s="1082"/>
      <c r="J112" s="1082"/>
      <c r="K112" s="1082"/>
      <c r="L112" s="1082"/>
      <c r="M112" s="1082"/>
      <c r="N112" s="1082"/>
      <c r="O112" s="1082"/>
      <c r="P112" s="1082"/>
      <c r="Q112" s="1082"/>
      <c r="R112" s="1082"/>
      <c r="S112" s="1082"/>
      <c r="T112" s="1082"/>
      <c r="U112" s="1082"/>
      <c r="V112" s="1082"/>
      <c r="W112" s="1082"/>
      <c r="X112" s="1082"/>
    </row>
    <row r="113" spans="1:24" ht="11.25" customHeight="1">
      <c r="A113" s="1082"/>
      <c r="B113" s="1082"/>
      <c r="C113" s="1082"/>
      <c r="D113" s="1082"/>
      <c r="E113" s="1082"/>
      <c r="F113" s="1082"/>
      <c r="G113" s="1082"/>
      <c r="H113" s="1082"/>
      <c r="I113" s="1082"/>
      <c r="J113" s="1082"/>
      <c r="K113" s="1082"/>
      <c r="L113" s="1082"/>
      <c r="M113" s="1082"/>
      <c r="N113" s="1082"/>
      <c r="O113" s="1082"/>
      <c r="P113" s="1082"/>
      <c r="Q113" s="1082"/>
      <c r="R113" s="1082"/>
      <c r="S113" s="1082"/>
      <c r="T113" s="1082"/>
      <c r="U113" s="1082"/>
      <c r="V113" s="1082"/>
      <c r="W113" s="1082"/>
      <c r="X113" s="1082"/>
    </row>
    <row r="114" spans="1:24" ht="11.25" customHeight="1">
      <c r="A114" s="1082"/>
      <c r="B114" s="1082"/>
      <c r="C114" s="1082"/>
      <c r="D114" s="1082"/>
      <c r="E114" s="1082"/>
      <c r="F114" s="1082"/>
      <c r="G114" s="1082"/>
      <c r="H114" s="1082"/>
      <c r="I114" s="1082"/>
      <c r="J114" s="1082"/>
      <c r="K114" s="1082"/>
      <c r="L114" s="1082"/>
      <c r="M114" s="1082"/>
      <c r="N114" s="1082"/>
      <c r="O114" s="1082"/>
      <c r="P114" s="1082"/>
      <c r="Q114" s="1082"/>
      <c r="R114" s="1082"/>
      <c r="S114" s="1082"/>
      <c r="T114" s="1082"/>
      <c r="U114" s="1082"/>
      <c r="V114" s="1082"/>
      <c r="W114" s="1082"/>
      <c r="X114" s="1082"/>
    </row>
    <row r="115" spans="1:24" ht="11.25" customHeight="1">
      <c r="A115" s="1082"/>
      <c r="B115" s="1082"/>
      <c r="C115" s="1082"/>
      <c r="D115" s="1082"/>
      <c r="E115" s="1082"/>
      <c r="F115" s="1082"/>
      <c r="G115" s="1082"/>
      <c r="H115" s="1082"/>
      <c r="I115" s="1082"/>
      <c r="J115" s="1082"/>
      <c r="K115" s="1082"/>
      <c r="L115" s="1082"/>
      <c r="M115" s="1082"/>
      <c r="N115" s="1082"/>
      <c r="O115" s="1082"/>
      <c r="P115" s="1082"/>
      <c r="Q115" s="1082"/>
      <c r="R115" s="1082"/>
      <c r="S115" s="1082"/>
      <c r="T115" s="1082"/>
      <c r="U115" s="1082"/>
      <c r="V115" s="1082"/>
      <c r="W115" s="1082"/>
      <c r="X115" s="1082"/>
    </row>
    <row r="116" spans="1:24" ht="11.25" customHeight="1">
      <c r="A116" s="1082"/>
      <c r="B116" s="1082"/>
      <c r="C116" s="1082"/>
      <c r="D116" s="1082"/>
      <c r="E116" s="1082"/>
      <c r="F116" s="1082"/>
      <c r="G116" s="1082"/>
      <c r="H116" s="1082"/>
      <c r="I116" s="1082"/>
      <c r="J116" s="1082"/>
      <c r="K116" s="1082"/>
      <c r="L116" s="1082"/>
      <c r="M116" s="1082"/>
      <c r="N116" s="1082"/>
      <c r="O116" s="1082"/>
      <c r="P116" s="1082"/>
      <c r="Q116" s="1082"/>
      <c r="R116" s="1082"/>
      <c r="S116" s="1082"/>
      <c r="T116" s="1082"/>
      <c r="U116" s="1082"/>
      <c r="V116" s="1082"/>
      <c r="W116" s="1082"/>
      <c r="X116" s="1082"/>
    </row>
    <row r="117" spans="1:24" ht="11.25" customHeight="1">
      <c r="A117" s="1082"/>
      <c r="B117" s="1082"/>
      <c r="C117" s="1082"/>
      <c r="D117" s="1082"/>
      <c r="E117" s="1082"/>
      <c r="F117" s="1082"/>
      <c r="G117" s="1082"/>
      <c r="H117" s="1082"/>
      <c r="I117" s="1082"/>
      <c r="J117" s="1082"/>
      <c r="K117" s="1082"/>
      <c r="L117" s="1082"/>
      <c r="M117" s="1082"/>
      <c r="N117" s="1082"/>
      <c r="O117" s="1082"/>
      <c r="P117" s="1082"/>
      <c r="Q117" s="1082"/>
      <c r="R117" s="1082"/>
      <c r="S117" s="1082"/>
      <c r="T117" s="1082"/>
      <c r="U117" s="1082"/>
      <c r="V117" s="1082"/>
      <c r="W117" s="1082"/>
      <c r="X117" s="1082"/>
    </row>
    <row r="118" spans="1:24" ht="11.25" customHeight="1">
      <c r="A118" s="1082"/>
      <c r="B118" s="1082"/>
      <c r="C118" s="1082"/>
      <c r="D118" s="1082"/>
      <c r="E118" s="1082"/>
      <c r="F118" s="1082"/>
      <c r="G118" s="1082"/>
      <c r="H118" s="1082"/>
      <c r="I118" s="1082"/>
      <c r="J118" s="1082"/>
      <c r="K118" s="1082"/>
      <c r="L118" s="1082"/>
      <c r="M118" s="1082"/>
      <c r="N118" s="1082"/>
      <c r="O118" s="1082"/>
      <c r="P118" s="1082"/>
      <c r="Q118" s="1082"/>
      <c r="R118" s="1082"/>
      <c r="S118" s="1082"/>
      <c r="T118" s="1082"/>
      <c r="U118" s="1082"/>
      <c r="V118" s="1082"/>
      <c r="W118" s="1082"/>
      <c r="X118" s="1082"/>
    </row>
    <row r="119" spans="1:24" ht="11.25" customHeight="1">
      <c r="A119" s="1082"/>
      <c r="B119" s="1082"/>
      <c r="C119" s="1082"/>
      <c r="D119" s="1082"/>
      <c r="E119" s="1082"/>
      <c r="F119" s="1082"/>
      <c r="G119" s="1082"/>
      <c r="H119" s="1082"/>
      <c r="I119" s="1082"/>
      <c r="J119" s="1082"/>
      <c r="K119" s="1082"/>
      <c r="L119" s="1082"/>
      <c r="M119" s="1082"/>
      <c r="N119" s="1082"/>
      <c r="O119" s="1082"/>
      <c r="P119" s="1082"/>
      <c r="Q119" s="1082"/>
      <c r="R119" s="1082"/>
      <c r="S119" s="1082"/>
      <c r="T119" s="1082"/>
      <c r="U119" s="1082"/>
      <c r="V119" s="1082"/>
      <c r="W119" s="1082"/>
      <c r="X119" s="1082"/>
    </row>
    <row r="120" spans="1:24" ht="11.25" customHeight="1">
      <c r="A120" s="1082"/>
      <c r="B120" s="1082"/>
      <c r="C120" s="1082"/>
      <c r="D120" s="1082"/>
      <c r="E120" s="1082"/>
      <c r="F120" s="1082"/>
      <c r="G120" s="1082"/>
      <c r="H120" s="1082"/>
      <c r="I120" s="1082"/>
      <c r="J120" s="1082"/>
      <c r="K120" s="1082"/>
      <c r="L120" s="1082"/>
      <c r="M120" s="1082"/>
      <c r="N120" s="1082"/>
      <c r="O120" s="1082"/>
      <c r="P120" s="1082"/>
      <c r="Q120" s="1082"/>
      <c r="R120" s="1082"/>
      <c r="S120" s="1082"/>
      <c r="T120" s="1082"/>
      <c r="U120" s="1082"/>
      <c r="V120" s="1082"/>
      <c r="W120" s="1082"/>
      <c r="X120" s="1082"/>
    </row>
    <row r="121" spans="1:24" ht="11.25" customHeight="1">
      <c r="A121" s="1082"/>
      <c r="B121" s="1082"/>
      <c r="C121" s="1082"/>
      <c r="D121" s="1082"/>
      <c r="E121" s="1082"/>
      <c r="F121" s="1082"/>
      <c r="G121" s="1082"/>
      <c r="H121" s="1082"/>
      <c r="I121" s="1082"/>
      <c r="J121" s="1082"/>
      <c r="K121" s="1082"/>
      <c r="L121" s="1082"/>
      <c r="M121" s="1082"/>
      <c r="N121" s="1082"/>
      <c r="O121" s="1082"/>
      <c r="P121" s="1082"/>
      <c r="Q121" s="1082"/>
      <c r="R121" s="1082"/>
      <c r="S121" s="1082"/>
      <c r="T121" s="1082"/>
      <c r="U121" s="1082"/>
      <c r="V121" s="1082"/>
      <c r="W121" s="1082"/>
      <c r="X121" s="1082"/>
    </row>
    <row r="122" spans="1:24" ht="11.25" customHeight="1">
      <c r="A122" s="1082"/>
      <c r="B122" s="1082"/>
      <c r="C122" s="1082"/>
      <c r="D122" s="1082"/>
      <c r="E122" s="1082"/>
      <c r="F122" s="1082"/>
      <c r="G122" s="1082"/>
      <c r="H122" s="1082"/>
      <c r="I122" s="1082"/>
      <c r="J122" s="1082"/>
      <c r="K122" s="1082"/>
      <c r="L122" s="1082"/>
      <c r="M122" s="1082"/>
      <c r="N122" s="1082"/>
      <c r="O122" s="1082"/>
      <c r="P122" s="1082"/>
      <c r="Q122" s="1082"/>
      <c r="R122" s="1082"/>
      <c r="S122" s="1082"/>
      <c r="T122" s="1082"/>
      <c r="U122" s="1082"/>
      <c r="V122" s="1082"/>
      <c r="W122" s="1082"/>
      <c r="X122" s="1082"/>
    </row>
    <row r="123" spans="1:24" ht="11.25" customHeight="1">
      <c r="A123" s="1082"/>
      <c r="B123" s="1082"/>
      <c r="C123" s="1082"/>
      <c r="D123" s="1082"/>
      <c r="E123" s="1082"/>
      <c r="F123" s="1082"/>
      <c r="G123" s="1082"/>
      <c r="H123" s="1082"/>
      <c r="I123" s="1082"/>
      <c r="J123" s="1082"/>
      <c r="K123" s="1082"/>
      <c r="L123" s="1082"/>
      <c r="M123" s="1082"/>
      <c r="N123" s="1082"/>
      <c r="O123" s="1082"/>
      <c r="P123" s="1082"/>
      <c r="Q123" s="1082"/>
      <c r="R123" s="1082"/>
      <c r="S123" s="1082"/>
      <c r="T123" s="1082"/>
      <c r="U123" s="1082"/>
      <c r="V123" s="1082"/>
      <c r="W123" s="1082"/>
      <c r="X123" s="1082"/>
    </row>
    <row r="124" spans="1:24" ht="11.25" customHeight="1">
      <c r="A124" s="1082"/>
      <c r="B124" s="1082"/>
      <c r="C124" s="1082"/>
      <c r="D124" s="1082"/>
      <c r="E124" s="1082"/>
      <c r="F124" s="1082"/>
      <c r="G124" s="1082"/>
      <c r="H124" s="1082"/>
      <c r="I124" s="1082"/>
      <c r="J124" s="1082"/>
      <c r="K124" s="1082"/>
      <c r="L124" s="1082"/>
      <c r="M124" s="1082"/>
      <c r="N124" s="1082"/>
      <c r="O124" s="1082"/>
      <c r="P124" s="1082"/>
      <c r="Q124" s="1082"/>
      <c r="R124" s="1082"/>
      <c r="S124" s="1082"/>
      <c r="T124" s="1082"/>
      <c r="U124" s="1082"/>
      <c r="V124" s="1082"/>
      <c r="W124" s="1082"/>
      <c r="X124" s="1082"/>
    </row>
    <row r="125" spans="1:24" ht="11.25" customHeight="1">
      <c r="A125" s="1082"/>
      <c r="B125" s="1082"/>
      <c r="C125" s="1082"/>
      <c r="D125" s="1082"/>
      <c r="E125" s="1082"/>
      <c r="F125" s="1082"/>
      <c r="G125" s="1082"/>
      <c r="H125" s="1082"/>
      <c r="I125" s="1082"/>
      <c r="J125" s="1082"/>
      <c r="K125" s="1082"/>
      <c r="L125" s="1082"/>
      <c r="M125" s="1082"/>
      <c r="N125" s="1082"/>
      <c r="O125" s="1082"/>
      <c r="P125" s="1082"/>
      <c r="Q125" s="1082"/>
      <c r="R125" s="1082"/>
      <c r="S125" s="1082"/>
      <c r="T125" s="1082"/>
      <c r="U125" s="1082"/>
      <c r="V125" s="1082"/>
      <c r="W125" s="1082"/>
      <c r="X125" s="1082"/>
    </row>
    <row r="126" spans="1:24" ht="11.25" customHeight="1">
      <c r="A126" s="1082"/>
      <c r="B126" s="1082"/>
      <c r="C126" s="1082"/>
      <c r="D126" s="1082"/>
      <c r="E126" s="1082"/>
      <c r="F126" s="1082"/>
      <c r="G126" s="1082"/>
      <c r="H126" s="1082"/>
      <c r="I126" s="1082"/>
      <c r="J126" s="1082"/>
      <c r="K126" s="1082"/>
      <c r="L126" s="1082"/>
      <c r="M126" s="1082"/>
      <c r="N126" s="1082"/>
      <c r="O126" s="1082"/>
      <c r="P126" s="1082"/>
      <c r="Q126" s="1082"/>
      <c r="R126" s="1082"/>
      <c r="S126" s="1082"/>
      <c r="T126" s="1082"/>
      <c r="U126" s="1082"/>
      <c r="V126" s="1082"/>
      <c r="W126" s="1082"/>
      <c r="X126" s="1082"/>
    </row>
    <row r="127" spans="1:24" ht="11.25" customHeight="1">
      <c r="A127" s="1082"/>
      <c r="B127" s="1082"/>
      <c r="C127" s="1082"/>
      <c r="D127" s="1082"/>
      <c r="E127" s="1082"/>
      <c r="F127" s="1082"/>
      <c r="G127" s="1082"/>
      <c r="H127" s="1082"/>
      <c r="I127" s="1082"/>
      <c r="J127" s="1082"/>
      <c r="K127" s="1082"/>
      <c r="L127" s="1082"/>
      <c r="M127" s="1082"/>
      <c r="N127" s="1082"/>
      <c r="O127" s="1082"/>
      <c r="P127" s="1082"/>
      <c r="Q127" s="1082"/>
      <c r="R127" s="1082"/>
      <c r="S127" s="1082"/>
      <c r="T127" s="1082"/>
      <c r="U127" s="1082"/>
      <c r="V127" s="1082"/>
      <c r="W127" s="1082"/>
      <c r="X127" s="1082"/>
    </row>
    <row r="128" spans="1:24" ht="11.25" customHeight="1">
      <c r="A128" s="1082"/>
      <c r="B128" s="1082"/>
      <c r="C128" s="1082"/>
      <c r="D128" s="1082"/>
      <c r="E128" s="1082"/>
      <c r="F128" s="1082"/>
      <c r="G128" s="1082"/>
      <c r="H128" s="1082"/>
      <c r="I128" s="1082"/>
      <c r="J128" s="1082"/>
      <c r="K128" s="1082"/>
      <c r="L128" s="1082"/>
      <c r="M128" s="1082"/>
      <c r="N128" s="1082"/>
      <c r="O128" s="1082"/>
      <c r="P128" s="1082"/>
      <c r="Q128" s="1082"/>
      <c r="R128" s="1082"/>
      <c r="S128" s="1082"/>
      <c r="T128" s="1082"/>
      <c r="U128" s="1082"/>
      <c r="V128" s="1082"/>
      <c r="W128" s="1082"/>
      <c r="X128" s="1082"/>
    </row>
    <row r="129" spans="1:24" ht="11.25" customHeight="1">
      <c r="A129" s="1082"/>
      <c r="B129" s="1082"/>
      <c r="C129" s="1082"/>
      <c r="D129" s="1082"/>
      <c r="E129" s="1082"/>
      <c r="F129" s="1082"/>
      <c r="G129" s="1082"/>
      <c r="H129" s="1082"/>
      <c r="I129" s="1082"/>
      <c r="J129" s="1082"/>
      <c r="K129" s="1082"/>
      <c r="L129" s="1082"/>
      <c r="M129" s="1082"/>
      <c r="N129" s="1082"/>
      <c r="O129" s="1082"/>
      <c r="P129" s="1082"/>
      <c r="Q129" s="1082"/>
      <c r="R129" s="1082"/>
      <c r="S129" s="1082"/>
      <c r="T129" s="1082"/>
      <c r="U129" s="1082"/>
      <c r="V129" s="1082"/>
      <c r="W129" s="1082"/>
      <c r="X129" s="1082"/>
    </row>
    <row r="130" spans="1:24" ht="11.25" customHeight="1">
      <c r="A130" s="1082"/>
      <c r="B130" s="1082"/>
      <c r="C130" s="1082"/>
      <c r="D130" s="1082"/>
      <c r="E130" s="1082"/>
      <c r="F130" s="1082"/>
      <c r="G130" s="1082"/>
      <c r="H130" s="1082"/>
      <c r="I130" s="1082"/>
      <c r="J130" s="1082"/>
      <c r="K130" s="1082"/>
      <c r="L130" s="1082"/>
      <c r="M130" s="1082"/>
      <c r="N130" s="1082"/>
      <c r="O130" s="1082"/>
      <c r="P130" s="1082"/>
      <c r="Q130" s="1082"/>
      <c r="R130" s="1082"/>
      <c r="S130" s="1082"/>
      <c r="T130" s="1082"/>
      <c r="U130" s="1082"/>
      <c r="V130" s="1082"/>
      <c r="W130" s="1082"/>
      <c r="X130" s="1082"/>
    </row>
    <row r="131" spans="1:24" ht="11.25" customHeight="1">
      <c r="A131" s="1082"/>
      <c r="B131" s="1082"/>
      <c r="C131" s="1082"/>
      <c r="D131" s="1082"/>
      <c r="E131" s="1082"/>
      <c r="F131" s="1082"/>
      <c r="G131" s="1082"/>
      <c r="H131" s="1082"/>
      <c r="I131" s="1082"/>
      <c r="J131" s="1082"/>
      <c r="K131" s="1082"/>
      <c r="L131" s="1082"/>
      <c r="M131" s="1082"/>
      <c r="N131" s="1082"/>
      <c r="O131" s="1082"/>
      <c r="P131" s="1082"/>
      <c r="Q131" s="1082"/>
      <c r="R131" s="1082"/>
      <c r="S131" s="1082"/>
      <c r="T131" s="1082"/>
      <c r="U131" s="1082"/>
      <c r="V131" s="1082"/>
      <c r="W131" s="1082"/>
      <c r="X131" s="1082"/>
    </row>
    <row r="132" spans="1:24" ht="11.25" customHeight="1">
      <c r="A132" s="1082"/>
      <c r="B132" s="1082"/>
      <c r="C132" s="1082"/>
      <c r="D132" s="1082"/>
      <c r="E132" s="1082"/>
      <c r="F132" s="1082"/>
      <c r="G132" s="1082"/>
      <c r="H132" s="1082"/>
      <c r="I132" s="1082"/>
      <c r="J132" s="1082"/>
      <c r="K132" s="1082"/>
      <c r="L132" s="1082"/>
      <c r="M132" s="1082"/>
      <c r="N132" s="1082"/>
      <c r="O132" s="1082"/>
      <c r="P132" s="1082"/>
      <c r="Q132" s="1082"/>
      <c r="R132" s="1082"/>
      <c r="S132" s="1082"/>
      <c r="T132" s="1082"/>
      <c r="U132" s="1082"/>
      <c r="V132" s="1082"/>
      <c r="W132" s="1082"/>
      <c r="X132" s="1082"/>
    </row>
    <row r="133" spans="1:24" ht="11.25" customHeight="1">
      <c r="A133" s="1082"/>
      <c r="B133" s="1082"/>
      <c r="C133" s="1082"/>
      <c r="D133" s="1082"/>
      <c r="E133" s="1082"/>
      <c r="F133" s="1082"/>
      <c r="G133" s="1082"/>
      <c r="H133" s="1082"/>
      <c r="I133" s="1082"/>
      <c r="J133" s="1082"/>
      <c r="K133" s="1082"/>
      <c r="L133" s="1082"/>
      <c r="M133" s="1082"/>
      <c r="N133" s="1082"/>
      <c r="O133" s="1082"/>
      <c r="P133" s="1082"/>
      <c r="Q133" s="1082"/>
      <c r="R133" s="1082"/>
      <c r="S133" s="1082"/>
      <c r="T133" s="1082"/>
      <c r="U133" s="1082"/>
      <c r="V133" s="1082"/>
      <c r="W133" s="1082"/>
      <c r="X133" s="1082"/>
    </row>
    <row r="134" spans="1:24" ht="11.25" customHeight="1">
      <c r="A134" s="1082"/>
      <c r="B134" s="1082"/>
      <c r="C134" s="1082"/>
      <c r="D134" s="1082"/>
      <c r="E134" s="1082"/>
      <c r="F134" s="1082"/>
      <c r="G134" s="1082"/>
      <c r="H134" s="1082"/>
      <c r="I134" s="1082"/>
      <c r="J134" s="1082"/>
      <c r="K134" s="1082"/>
      <c r="L134" s="1082"/>
      <c r="M134" s="1082"/>
      <c r="N134" s="1082"/>
      <c r="O134" s="1082"/>
      <c r="P134" s="1082"/>
      <c r="Q134" s="1082"/>
      <c r="R134" s="1082"/>
      <c r="S134" s="1082"/>
      <c r="T134" s="1082"/>
      <c r="U134" s="1082"/>
      <c r="V134" s="1082"/>
      <c r="W134" s="1082"/>
      <c r="X134" s="1082"/>
    </row>
    <row r="135" spans="1:24" ht="11.25" customHeight="1">
      <c r="A135" s="1082"/>
      <c r="B135" s="1082"/>
      <c r="C135" s="1082"/>
      <c r="D135" s="1082"/>
      <c r="E135" s="1082"/>
      <c r="F135" s="1082"/>
      <c r="G135" s="1082"/>
      <c r="H135" s="1082"/>
      <c r="I135" s="1082"/>
      <c r="J135" s="1082"/>
      <c r="K135" s="1082"/>
      <c r="L135" s="1082"/>
      <c r="M135" s="1082"/>
      <c r="N135" s="1082"/>
      <c r="O135" s="1082"/>
      <c r="P135" s="1082"/>
      <c r="Q135" s="1082"/>
      <c r="R135" s="1082"/>
      <c r="S135" s="1082"/>
      <c r="T135" s="1082"/>
      <c r="U135" s="1082"/>
      <c r="V135" s="1082"/>
      <c r="W135" s="1082"/>
      <c r="X135" s="1082"/>
    </row>
    <row r="136" spans="1:24" ht="11.25" customHeight="1">
      <c r="A136" s="1082"/>
      <c r="B136" s="1082"/>
      <c r="C136" s="1082"/>
      <c r="D136" s="1082"/>
      <c r="E136" s="1082"/>
      <c r="F136" s="1082"/>
      <c r="G136" s="1082"/>
      <c r="H136" s="1082"/>
      <c r="I136" s="1082"/>
      <c r="J136" s="1082"/>
      <c r="K136" s="1082"/>
      <c r="L136" s="1082"/>
      <c r="M136" s="1082"/>
      <c r="N136" s="1082"/>
      <c r="O136" s="1082"/>
      <c r="P136" s="1082"/>
      <c r="Q136" s="1082"/>
      <c r="R136" s="1082"/>
      <c r="S136" s="1082"/>
      <c r="T136" s="1082"/>
      <c r="U136" s="1082"/>
      <c r="V136" s="1082"/>
      <c r="W136" s="1082"/>
      <c r="X136" s="1082"/>
    </row>
    <row r="137" spans="1:24" ht="11.25" customHeight="1">
      <c r="A137" s="1082"/>
      <c r="B137" s="1082"/>
      <c r="C137" s="1082"/>
      <c r="D137" s="1082"/>
      <c r="E137" s="1082"/>
      <c r="F137" s="1082"/>
      <c r="G137" s="1082"/>
      <c r="H137" s="1082"/>
      <c r="I137" s="1082"/>
      <c r="J137" s="1082"/>
      <c r="K137" s="1082"/>
      <c r="L137" s="1082"/>
      <c r="M137" s="1082"/>
      <c r="N137" s="1082"/>
      <c r="O137" s="1082"/>
      <c r="P137" s="1082"/>
      <c r="Q137" s="1082"/>
      <c r="R137" s="1082"/>
      <c r="S137" s="1082"/>
      <c r="T137" s="1082"/>
      <c r="U137" s="1082"/>
      <c r="V137" s="1082"/>
      <c r="W137" s="1082"/>
      <c r="X137" s="1082"/>
    </row>
    <row r="138" spans="1:24" ht="11.25" customHeight="1">
      <c r="A138" s="1082"/>
      <c r="B138" s="1082"/>
      <c r="C138" s="1082"/>
      <c r="D138" s="1082"/>
      <c r="E138" s="1082"/>
      <c r="F138" s="1082"/>
      <c r="G138" s="1082"/>
      <c r="H138" s="1082"/>
      <c r="I138" s="1082"/>
      <c r="J138" s="1082"/>
      <c r="K138" s="1082"/>
      <c r="L138" s="1082"/>
      <c r="M138" s="1082"/>
      <c r="N138" s="1082"/>
      <c r="O138" s="1082"/>
      <c r="P138" s="1082"/>
      <c r="Q138" s="1082"/>
      <c r="R138" s="1082"/>
      <c r="S138" s="1082"/>
      <c r="T138" s="1082"/>
      <c r="U138" s="1082"/>
      <c r="V138" s="1082"/>
      <c r="W138" s="1082"/>
      <c r="X138" s="1082"/>
    </row>
    <row r="139" spans="1:24" ht="11.25" customHeight="1">
      <c r="A139" s="1082"/>
      <c r="B139" s="1082"/>
      <c r="C139" s="1082"/>
      <c r="D139" s="1082"/>
      <c r="E139" s="1082"/>
      <c r="F139" s="1082"/>
      <c r="G139" s="1082"/>
      <c r="H139" s="1082"/>
      <c r="I139" s="1082"/>
      <c r="J139" s="1082"/>
      <c r="K139" s="1082"/>
      <c r="L139" s="1082"/>
      <c r="M139" s="1082"/>
      <c r="N139" s="1082"/>
      <c r="O139" s="1082"/>
      <c r="P139" s="1082"/>
      <c r="Q139" s="1082"/>
      <c r="R139" s="1082"/>
      <c r="S139" s="1082"/>
      <c r="T139" s="1082"/>
      <c r="U139" s="1082"/>
      <c r="V139" s="1082"/>
      <c r="W139" s="1082"/>
      <c r="X139" s="1082"/>
    </row>
    <row r="140" spans="1:24" ht="11.25" customHeight="1">
      <c r="A140" s="1082"/>
      <c r="B140" s="1082"/>
      <c r="C140" s="1082"/>
      <c r="D140" s="1082"/>
      <c r="E140" s="1082"/>
      <c r="F140" s="1082"/>
      <c r="G140" s="1082"/>
      <c r="H140" s="1082"/>
      <c r="I140" s="1082"/>
      <c r="J140" s="1082"/>
      <c r="K140" s="1082"/>
      <c r="L140" s="1082"/>
      <c r="M140" s="1082"/>
      <c r="N140" s="1082"/>
      <c r="O140" s="1082"/>
      <c r="P140" s="1082"/>
      <c r="Q140" s="1082"/>
      <c r="R140" s="1082"/>
      <c r="S140" s="1082"/>
      <c r="T140" s="1082"/>
      <c r="U140" s="1082"/>
      <c r="V140" s="1082"/>
      <c r="W140" s="1082"/>
      <c r="X140" s="1082"/>
    </row>
    <row r="141" spans="1:24" ht="11.25" customHeight="1">
      <c r="A141" s="1082"/>
      <c r="B141" s="1082"/>
      <c r="C141" s="1082"/>
      <c r="D141" s="1082"/>
      <c r="E141" s="1082"/>
      <c r="F141" s="1082"/>
      <c r="G141" s="1082"/>
      <c r="H141" s="1082"/>
      <c r="I141" s="1082"/>
      <c r="J141" s="1082"/>
      <c r="K141" s="1082"/>
      <c r="L141" s="1082"/>
      <c r="M141" s="1082"/>
      <c r="N141" s="1082"/>
      <c r="O141" s="1082"/>
      <c r="P141" s="1082"/>
      <c r="Q141" s="1082"/>
      <c r="R141" s="1082"/>
      <c r="S141" s="1082"/>
      <c r="T141" s="1082"/>
      <c r="U141" s="1082"/>
      <c r="V141" s="1082"/>
      <c r="W141" s="1082"/>
      <c r="X141" s="1082"/>
    </row>
    <row r="142" spans="1:24" ht="11.25" customHeight="1">
      <c r="A142" s="1082"/>
      <c r="B142" s="1082"/>
      <c r="C142" s="1082"/>
      <c r="D142" s="1082"/>
      <c r="E142" s="1082"/>
      <c r="F142" s="1082"/>
      <c r="G142" s="1082"/>
      <c r="H142" s="1082"/>
      <c r="I142" s="1082"/>
      <c r="J142" s="1082"/>
      <c r="K142" s="1082"/>
      <c r="L142" s="1082"/>
      <c r="M142" s="1082"/>
      <c r="N142" s="1082"/>
      <c r="O142" s="1082"/>
      <c r="P142" s="1082"/>
      <c r="Q142" s="1082"/>
      <c r="R142" s="1082"/>
      <c r="S142" s="1082"/>
      <c r="T142" s="1082"/>
      <c r="U142" s="1082"/>
      <c r="V142" s="1082"/>
      <c r="W142" s="1082"/>
      <c r="X142" s="1082"/>
    </row>
    <row r="143" spans="1:24" ht="11.25" customHeight="1">
      <c r="A143" s="1082"/>
      <c r="B143" s="1082"/>
      <c r="C143" s="1082"/>
      <c r="D143" s="1082"/>
      <c r="E143" s="1082"/>
      <c r="F143" s="1082"/>
      <c r="G143" s="1082"/>
      <c r="H143" s="1082"/>
      <c r="I143" s="1082"/>
      <c r="J143" s="1082"/>
      <c r="K143" s="1082"/>
      <c r="L143" s="1082"/>
      <c r="M143" s="1082"/>
      <c r="N143" s="1082"/>
      <c r="O143" s="1082"/>
      <c r="P143" s="1082"/>
      <c r="Q143" s="1082"/>
      <c r="R143" s="1082"/>
      <c r="S143" s="1082"/>
      <c r="T143" s="1082"/>
      <c r="U143" s="1082"/>
      <c r="V143" s="1082"/>
      <c r="W143" s="1082"/>
      <c r="X143" s="1082"/>
    </row>
    <row r="144" spans="1:24" ht="11.25" customHeight="1">
      <c r="A144" s="1082"/>
      <c r="B144" s="1082"/>
      <c r="C144" s="1082"/>
      <c r="D144" s="1082"/>
      <c r="E144" s="1082"/>
      <c r="F144" s="1082"/>
      <c r="G144" s="1082"/>
      <c r="H144" s="1082"/>
      <c r="I144" s="1082"/>
      <c r="J144" s="1082"/>
      <c r="K144" s="1082"/>
      <c r="L144" s="1082"/>
      <c r="M144" s="1082"/>
      <c r="N144" s="1082"/>
      <c r="O144" s="1082"/>
      <c r="P144" s="1082"/>
      <c r="Q144" s="1082"/>
      <c r="R144" s="1082"/>
      <c r="S144" s="1082"/>
      <c r="T144" s="1082"/>
      <c r="U144" s="1082"/>
      <c r="V144" s="1082"/>
      <c r="W144" s="1082"/>
      <c r="X144" s="1082"/>
    </row>
    <row r="145" spans="1:24" ht="11.25" customHeight="1">
      <c r="A145" s="1082"/>
      <c r="B145" s="1082"/>
      <c r="C145" s="1082"/>
      <c r="D145" s="1082"/>
      <c r="E145" s="1082"/>
      <c r="F145" s="1082"/>
      <c r="G145" s="1082"/>
      <c r="H145" s="1082"/>
      <c r="I145" s="1082"/>
      <c r="J145" s="1082"/>
      <c r="K145" s="1082"/>
      <c r="L145" s="1082"/>
      <c r="M145" s="1082"/>
      <c r="N145" s="1082"/>
      <c r="O145" s="1082"/>
      <c r="P145" s="1082"/>
      <c r="Q145" s="1082"/>
      <c r="R145" s="1082"/>
      <c r="S145" s="1082"/>
      <c r="T145" s="1082"/>
      <c r="U145" s="1082"/>
      <c r="V145" s="1082"/>
      <c r="W145" s="1082"/>
      <c r="X145" s="1082"/>
    </row>
    <row r="146" spans="1:24" ht="11.25" customHeight="1">
      <c r="A146" s="1082"/>
      <c r="B146" s="1082"/>
      <c r="C146" s="1082"/>
      <c r="D146" s="1082"/>
      <c r="E146" s="1082"/>
      <c r="F146" s="1082"/>
      <c r="G146" s="1082"/>
      <c r="H146" s="1082"/>
      <c r="I146" s="1082"/>
      <c r="J146" s="1082"/>
      <c r="K146" s="1082"/>
      <c r="L146" s="1082"/>
      <c r="M146" s="1082"/>
      <c r="N146" s="1082"/>
      <c r="O146" s="1082"/>
      <c r="P146" s="1082"/>
      <c r="Q146" s="1082"/>
      <c r="R146" s="1082"/>
      <c r="S146" s="1082"/>
      <c r="T146" s="1082"/>
      <c r="U146" s="1082"/>
      <c r="V146" s="1082"/>
      <c r="W146" s="1082"/>
      <c r="X146" s="1082"/>
    </row>
    <row r="147" spans="1:24" ht="11.25" customHeight="1">
      <c r="A147" s="1082"/>
      <c r="B147" s="1082"/>
      <c r="C147" s="1082"/>
      <c r="D147" s="1082"/>
      <c r="E147" s="1082"/>
      <c r="F147" s="1082"/>
      <c r="G147" s="1082"/>
      <c r="H147" s="1082"/>
      <c r="I147" s="1082"/>
      <c r="J147" s="1082"/>
      <c r="K147" s="1082"/>
      <c r="L147" s="1082"/>
      <c r="M147" s="1082"/>
      <c r="N147" s="1082"/>
      <c r="O147" s="1082"/>
      <c r="P147" s="1082"/>
      <c r="Q147" s="1082"/>
      <c r="R147" s="1082"/>
      <c r="S147" s="1082"/>
      <c r="T147" s="1082"/>
      <c r="U147" s="1082"/>
      <c r="V147" s="1082"/>
      <c r="W147" s="1082"/>
      <c r="X147" s="1082"/>
    </row>
    <row r="148" spans="1:24" ht="11.25" customHeight="1">
      <c r="A148" s="1082"/>
      <c r="B148" s="1082"/>
      <c r="C148" s="1082"/>
      <c r="D148" s="1082"/>
      <c r="E148" s="1082"/>
      <c r="F148" s="1082"/>
      <c r="G148" s="1082"/>
      <c r="H148" s="1082"/>
      <c r="I148" s="1082"/>
      <c r="J148" s="1082"/>
      <c r="K148" s="1082"/>
      <c r="L148" s="1082"/>
      <c r="M148" s="1082"/>
      <c r="N148" s="1082"/>
      <c r="O148" s="1082"/>
      <c r="P148" s="1082"/>
      <c r="Q148" s="1082"/>
      <c r="R148" s="1082"/>
      <c r="S148" s="1082"/>
      <c r="T148" s="1082"/>
      <c r="U148" s="1082"/>
      <c r="V148" s="1082"/>
      <c r="W148" s="1082"/>
      <c r="X148" s="1082"/>
    </row>
    <row r="149" spans="1:24" ht="11.25" customHeight="1">
      <c r="A149" s="1082"/>
      <c r="B149" s="1082"/>
      <c r="C149" s="1082"/>
      <c r="D149" s="1082"/>
      <c r="E149" s="1082"/>
      <c r="F149" s="1082"/>
      <c r="G149" s="1082"/>
      <c r="H149" s="1082"/>
      <c r="I149" s="1082"/>
      <c r="J149" s="1082"/>
      <c r="K149" s="1082"/>
      <c r="L149" s="1082"/>
      <c r="M149" s="1082"/>
      <c r="N149" s="1082"/>
      <c r="O149" s="1082"/>
      <c r="P149" s="1082"/>
      <c r="Q149" s="1082"/>
      <c r="R149" s="1082"/>
      <c r="S149" s="1082"/>
      <c r="T149" s="1082"/>
      <c r="U149" s="1082"/>
      <c r="V149" s="1082"/>
      <c r="W149" s="1082"/>
      <c r="X149" s="1082"/>
    </row>
    <row r="150" spans="1:24" ht="11.25" customHeight="1">
      <c r="A150" s="1082"/>
      <c r="B150" s="1082"/>
      <c r="C150" s="1082"/>
      <c r="D150" s="1082"/>
      <c r="E150" s="1082"/>
      <c r="F150" s="1082"/>
      <c r="G150" s="1082"/>
      <c r="H150" s="1082"/>
      <c r="I150" s="1082"/>
      <c r="J150" s="1082"/>
      <c r="K150" s="1082"/>
      <c r="L150" s="1082"/>
      <c r="M150" s="1082"/>
      <c r="N150" s="1082"/>
      <c r="O150" s="1082"/>
      <c r="P150" s="1082"/>
      <c r="Q150" s="1082"/>
      <c r="R150" s="1082"/>
      <c r="S150" s="1082"/>
      <c r="T150" s="1082"/>
      <c r="U150" s="1082"/>
      <c r="V150" s="1082"/>
      <c r="W150" s="1082"/>
      <c r="X150" s="1082"/>
    </row>
    <row r="151" spans="1:24" ht="11.25" customHeight="1">
      <c r="A151" s="1082"/>
      <c r="B151" s="1082"/>
      <c r="C151" s="1082"/>
      <c r="D151" s="1082"/>
      <c r="E151" s="1082"/>
      <c r="F151" s="1082"/>
      <c r="G151" s="1082"/>
      <c r="H151" s="1082"/>
      <c r="I151" s="1082"/>
      <c r="J151" s="1082"/>
      <c r="K151" s="1082"/>
      <c r="L151" s="1082"/>
      <c r="M151" s="1082"/>
      <c r="N151" s="1082"/>
      <c r="O151" s="1082"/>
      <c r="P151" s="1082"/>
      <c r="Q151" s="1082"/>
      <c r="R151" s="1082"/>
      <c r="S151" s="1082"/>
      <c r="T151" s="1082"/>
      <c r="U151" s="1082"/>
      <c r="V151" s="1082"/>
      <c r="W151" s="1082"/>
      <c r="X151" s="1082"/>
    </row>
    <row r="152" spans="1:24" ht="11.25" customHeight="1">
      <c r="A152" s="1082"/>
      <c r="B152" s="1082"/>
      <c r="C152" s="1082"/>
      <c r="D152" s="1082"/>
      <c r="E152" s="1082"/>
      <c r="F152" s="1082"/>
      <c r="G152" s="1082"/>
      <c r="H152" s="1082"/>
      <c r="I152" s="1082"/>
      <c r="J152" s="1082"/>
      <c r="K152" s="1082"/>
      <c r="L152" s="1082"/>
      <c r="M152" s="1082"/>
      <c r="N152" s="1082"/>
      <c r="O152" s="1082"/>
      <c r="P152" s="1082"/>
      <c r="Q152" s="1082"/>
      <c r="R152" s="1082"/>
      <c r="S152" s="1082"/>
      <c r="T152" s="1082"/>
      <c r="U152" s="1082"/>
      <c r="V152" s="1082"/>
      <c r="W152" s="1082"/>
      <c r="X152" s="1082"/>
    </row>
    <row r="153" spans="1:24" ht="11.25" customHeight="1">
      <c r="A153" s="1082"/>
      <c r="B153" s="1082"/>
      <c r="C153" s="1082"/>
      <c r="D153" s="1082"/>
      <c r="E153" s="1082"/>
      <c r="F153" s="1082"/>
      <c r="G153" s="1082"/>
      <c r="H153" s="1082"/>
      <c r="I153" s="1082"/>
      <c r="J153" s="1082"/>
      <c r="K153" s="1082"/>
      <c r="L153" s="1082"/>
      <c r="M153" s="1082"/>
      <c r="N153" s="1082"/>
      <c r="O153" s="1082"/>
      <c r="P153" s="1082"/>
      <c r="Q153" s="1082"/>
      <c r="R153" s="1082"/>
      <c r="S153" s="1082"/>
      <c r="T153" s="1082"/>
      <c r="U153" s="1082"/>
      <c r="V153" s="1082"/>
      <c r="W153" s="1082"/>
      <c r="X153" s="1082"/>
    </row>
    <row r="154" spans="1:24" ht="11.25" customHeight="1">
      <c r="A154" s="1082"/>
      <c r="B154" s="1082"/>
      <c r="C154" s="1082"/>
      <c r="D154" s="1082"/>
      <c r="E154" s="1082"/>
      <c r="F154" s="1082"/>
      <c r="G154" s="1082"/>
      <c r="H154" s="1082"/>
      <c r="I154" s="1082"/>
      <c r="J154" s="1082"/>
      <c r="K154" s="1082"/>
      <c r="L154" s="1082"/>
      <c r="M154" s="1082"/>
      <c r="N154" s="1082"/>
      <c r="O154" s="1082"/>
      <c r="P154" s="1082"/>
      <c r="Q154" s="1082"/>
      <c r="R154" s="1082"/>
      <c r="S154" s="1082"/>
      <c r="T154" s="1082"/>
      <c r="U154" s="1082"/>
      <c r="V154" s="1082"/>
      <c r="W154" s="1082"/>
      <c r="X154" s="1082"/>
    </row>
    <row r="155" spans="1:24" ht="11.25" customHeight="1">
      <c r="A155" s="1082"/>
      <c r="B155" s="1082"/>
      <c r="C155" s="1082"/>
      <c r="D155" s="1082"/>
      <c r="E155" s="1082"/>
      <c r="F155" s="1082"/>
      <c r="G155" s="1082"/>
      <c r="H155" s="1082"/>
      <c r="I155" s="1082"/>
      <c r="J155" s="1082"/>
      <c r="K155" s="1082"/>
      <c r="L155" s="1082"/>
      <c r="M155" s="1082"/>
      <c r="N155" s="1082"/>
      <c r="O155" s="1082"/>
      <c r="P155" s="1082"/>
      <c r="Q155" s="1082"/>
      <c r="R155" s="1082"/>
      <c r="S155" s="1082"/>
      <c r="T155" s="1082"/>
      <c r="U155" s="1082"/>
      <c r="V155" s="1082"/>
      <c r="W155" s="1082"/>
      <c r="X155" s="1082"/>
    </row>
    <row r="156" spans="1:24" ht="11.25" customHeight="1">
      <c r="A156" s="1082"/>
      <c r="B156" s="1082"/>
      <c r="C156" s="1082"/>
      <c r="D156" s="1082"/>
      <c r="E156" s="1082"/>
      <c r="F156" s="1082"/>
      <c r="G156" s="1082"/>
      <c r="H156" s="1082"/>
      <c r="I156" s="1082"/>
      <c r="J156" s="1082"/>
      <c r="K156" s="1082"/>
      <c r="L156" s="1082"/>
      <c r="M156" s="1082"/>
      <c r="N156" s="1082"/>
      <c r="O156" s="1082"/>
      <c r="P156" s="1082"/>
      <c r="Q156" s="1082"/>
      <c r="R156" s="1082"/>
      <c r="S156" s="1082"/>
      <c r="T156" s="1082"/>
      <c r="U156" s="1082"/>
      <c r="V156" s="1082"/>
      <c r="W156" s="1082"/>
      <c r="X156" s="1082"/>
    </row>
    <row r="157" spans="1:24" ht="11.25" customHeight="1">
      <c r="A157" s="1082"/>
      <c r="B157" s="1082"/>
      <c r="C157" s="1082"/>
      <c r="D157" s="1082"/>
      <c r="E157" s="1082"/>
      <c r="F157" s="1082"/>
      <c r="G157" s="1082"/>
      <c r="H157" s="1082"/>
      <c r="I157" s="1082"/>
      <c r="J157" s="1082"/>
      <c r="K157" s="1082"/>
      <c r="L157" s="1082"/>
      <c r="M157" s="1082"/>
      <c r="N157" s="1082"/>
      <c r="O157" s="1082"/>
      <c r="P157" s="1082"/>
      <c r="Q157" s="1082"/>
      <c r="R157" s="1082"/>
      <c r="S157" s="1082"/>
      <c r="T157" s="1082"/>
      <c r="U157" s="1082"/>
      <c r="V157" s="1082"/>
      <c r="W157" s="1082"/>
      <c r="X157" s="1082"/>
    </row>
    <row r="158" spans="1:24" ht="11.25" customHeight="1">
      <c r="A158" s="1082"/>
      <c r="B158" s="1082"/>
      <c r="C158" s="1082"/>
      <c r="D158" s="1082"/>
      <c r="E158" s="1082"/>
      <c r="F158" s="1082"/>
      <c r="G158" s="1082"/>
      <c r="H158" s="1082"/>
      <c r="I158" s="1082"/>
      <c r="J158" s="1082"/>
      <c r="K158" s="1082"/>
      <c r="L158" s="1082"/>
      <c r="M158" s="1082"/>
      <c r="N158" s="1082"/>
      <c r="O158" s="1082"/>
      <c r="P158" s="1082"/>
      <c r="Q158" s="1082"/>
      <c r="R158" s="1082"/>
      <c r="S158" s="1082"/>
      <c r="T158" s="1082"/>
      <c r="U158" s="1082"/>
      <c r="V158" s="1082"/>
      <c r="W158" s="1082"/>
      <c r="X158" s="1082"/>
    </row>
    <row r="159" spans="1:24" ht="11.25" customHeight="1">
      <c r="A159" s="1082"/>
      <c r="B159" s="1082"/>
      <c r="C159" s="1082"/>
      <c r="D159" s="1082"/>
      <c r="E159" s="1082"/>
      <c r="F159" s="1082"/>
      <c r="G159" s="1082"/>
      <c r="H159" s="1082"/>
      <c r="I159" s="1082"/>
      <c r="J159" s="1082"/>
      <c r="K159" s="1082"/>
      <c r="L159" s="1082"/>
      <c r="M159" s="1082"/>
      <c r="N159" s="1082"/>
      <c r="O159" s="1082"/>
      <c r="P159" s="1082"/>
      <c r="Q159" s="1082"/>
      <c r="R159" s="1082"/>
      <c r="S159" s="1082"/>
      <c r="T159" s="1082"/>
      <c r="U159" s="1082"/>
      <c r="V159" s="1082"/>
      <c r="W159" s="1082"/>
      <c r="X159" s="1082"/>
    </row>
    <row r="160" spans="1:24" ht="11.25" customHeight="1">
      <c r="A160" s="1082"/>
      <c r="B160" s="1082"/>
      <c r="C160" s="1082"/>
      <c r="D160" s="1082"/>
      <c r="E160" s="1082"/>
      <c r="F160" s="1082"/>
      <c r="G160" s="1082"/>
      <c r="H160" s="1082"/>
      <c r="I160" s="1082"/>
      <c r="J160" s="1082"/>
      <c r="K160" s="1082"/>
      <c r="L160" s="1082"/>
      <c r="M160" s="1082"/>
      <c r="N160" s="1082"/>
      <c r="O160" s="1082"/>
      <c r="P160" s="1082"/>
      <c r="Q160" s="1082"/>
      <c r="R160" s="1082"/>
      <c r="S160" s="1082"/>
      <c r="T160" s="1082"/>
      <c r="U160" s="1082"/>
      <c r="V160" s="1082"/>
      <c r="W160" s="1082"/>
      <c r="X160" s="1082"/>
    </row>
    <row r="161" spans="1:24" ht="11.25" customHeight="1">
      <c r="A161" s="1082"/>
      <c r="B161" s="1082"/>
      <c r="C161" s="1082"/>
      <c r="D161" s="1082"/>
      <c r="E161" s="1082"/>
      <c r="F161" s="1082"/>
      <c r="G161" s="1082"/>
      <c r="H161" s="1082"/>
      <c r="I161" s="1082"/>
      <c r="J161" s="1082"/>
      <c r="K161" s="1082"/>
      <c r="L161" s="1082"/>
      <c r="M161" s="1082"/>
      <c r="N161" s="1082"/>
      <c r="O161" s="1082"/>
      <c r="P161" s="1082"/>
      <c r="Q161" s="1082"/>
      <c r="R161" s="1082"/>
      <c r="S161" s="1082"/>
      <c r="T161" s="1082"/>
      <c r="U161" s="1082"/>
      <c r="V161" s="1082"/>
      <c r="W161" s="1082"/>
      <c r="X161" s="1082"/>
    </row>
    <row r="162" spans="1:24" ht="11.25" customHeight="1">
      <c r="A162" s="1082"/>
      <c r="B162" s="1082"/>
      <c r="C162" s="1082"/>
      <c r="D162" s="1082"/>
      <c r="E162" s="1082"/>
      <c r="F162" s="1082"/>
      <c r="G162" s="1082"/>
      <c r="H162" s="1082"/>
      <c r="I162" s="1082"/>
      <c r="J162" s="1082"/>
      <c r="K162" s="1082"/>
      <c r="L162" s="1082"/>
      <c r="M162" s="1082"/>
      <c r="N162" s="1082"/>
      <c r="O162" s="1082"/>
      <c r="P162" s="1082"/>
      <c r="Q162" s="1082"/>
      <c r="R162" s="1082"/>
      <c r="S162" s="1082"/>
      <c r="T162" s="1082"/>
      <c r="U162" s="1082"/>
      <c r="V162" s="1082"/>
      <c r="W162" s="1082"/>
      <c r="X162" s="1082"/>
    </row>
    <row r="163" spans="1:24" ht="11.25" customHeight="1">
      <c r="A163" s="1082"/>
      <c r="B163" s="1082"/>
      <c r="C163" s="1082"/>
      <c r="D163" s="1082"/>
      <c r="E163" s="1082"/>
      <c r="F163" s="1082"/>
      <c r="G163" s="1082"/>
      <c r="H163" s="1082"/>
      <c r="I163" s="1082"/>
      <c r="J163" s="1082"/>
      <c r="K163" s="1082"/>
      <c r="L163" s="1082"/>
      <c r="M163" s="1082"/>
      <c r="N163" s="1082"/>
      <c r="O163" s="1082"/>
      <c r="P163" s="1082"/>
      <c r="Q163" s="1082"/>
      <c r="R163" s="1082"/>
      <c r="S163" s="1082"/>
      <c r="T163" s="1082"/>
      <c r="U163" s="1082"/>
      <c r="V163" s="1082"/>
      <c r="W163" s="1082"/>
      <c r="X163" s="1082"/>
    </row>
    <row r="164" spans="1:24" ht="11.25" customHeight="1">
      <c r="A164" s="1082"/>
      <c r="B164" s="1082"/>
      <c r="C164" s="1082"/>
      <c r="D164" s="1082"/>
      <c r="E164" s="1082"/>
      <c r="F164" s="1082"/>
      <c r="G164" s="1082"/>
      <c r="H164" s="1082"/>
      <c r="I164" s="1082"/>
      <c r="J164" s="1082"/>
      <c r="K164" s="1082"/>
      <c r="L164" s="1082"/>
      <c r="M164" s="1082"/>
      <c r="N164" s="1082"/>
      <c r="O164" s="1082"/>
      <c r="P164" s="1082"/>
      <c r="Q164" s="1082"/>
      <c r="R164" s="1082"/>
      <c r="S164" s="1082"/>
      <c r="T164" s="1082"/>
      <c r="U164" s="1082"/>
      <c r="V164" s="1082"/>
      <c r="W164" s="1082"/>
      <c r="X164" s="1082"/>
    </row>
    <row r="165" spans="1:24" ht="11.25" customHeight="1">
      <c r="A165" s="1082"/>
      <c r="B165" s="1082"/>
      <c r="C165" s="1082"/>
      <c r="D165" s="1082"/>
      <c r="E165" s="1082"/>
      <c r="F165" s="1082"/>
      <c r="G165" s="1082"/>
      <c r="H165" s="1082"/>
      <c r="I165" s="1082"/>
      <c r="J165" s="1082"/>
      <c r="K165" s="1082"/>
      <c r="L165" s="1082"/>
      <c r="M165" s="1082"/>
      <c r="N165" s="1082"/>
      <c r="O165" s="1082"/>
      <c r="P165" s="1082"/>
      <c r="Q165" s="1082"/>
      <c r="R165" s="1082"/>
      <c r="S165" s="1082"/>
      <c r="T165" s="1082"/>
      <c r="U165" s="1082"/>
      <c r="V165" s="1082"/>
      <c r="W165" s="1082"/>
      <c r="X165" s="1082"/>
    </row>
    <row r="166" spans="1:24" ht="11.25" customHeight="1">
      <c r="A166" s="1082"/>
      <c r="B166" s="1082"/>
      <c r="C166" s="1082"/>
      <c r="D166" s="1082"/>
      <c r="E166" s="1082"/>
      <c r="F166" s="1082"/>
      <c r="G166" s="1082"/>
      <c r="H166" s="1082"/>
      <c r="I166" s="1082"/>
      <c r="J166" s="1082"/>
      <c r="K166" s="1082"/>
      <c r="L166" s="1082"/>
      <c r="M166" s="1082"/>
      <c r="N166" s="1082"/>
      <c r="O166" s="1082"/>
      <c r="P166" s="1082"/>
      <c r="Q166" s="1082"/>
      <c r="R166" s="1082"/>
      <c r="S166" s="1082"/>
      <c r="T166" s="1082"/>
      <c r="U166" s="1082"/>
      <c r="V166" s="1082"/>
      <c r="W166" s="1082"/>
      <c r="X166" s="1082"/>
    </row>
    <row r="167" spans="1:24" ht="11.25" customHeight="1">
      <c r="A167" s="1082"/>
      <c r="B167" s="1082"/>
      <c r="C167" s="1082"/>
      <c r="D167" s="1082"/>
      <c r="E167" s="1082"/>
      <c r="F167" s="1082"/>
      <c r="G167" s="1082"/>
      <c r="H167" s="1082"/>
      <c r="I167" s="1082"/>
      <c r="J167" s="1082"/>
      <c r="K167" s="1082"/>
      <c r="L167" s="1082"/>
      <c r="M167" s="1082"/>
      <c r="N167" s="1082"/>
      <c r="O167" s="1082"/>
      <c r="P167" s="1082"/>
      <c r="Q167" s="1082"/>
      <c r="R167" s="1082"/>
      <c r="S167" s="1082"/>
      <c r="T167" s="1082"/>
      <c r="U167" s="1082"/>
      <c r="V167" s="1082"/>
      <c r="W167" s="1082"/>
      <c r="X167" s="1082"/>
    </row>
    <row r="168" spans="1:24" ht="11.25" customHeight="1">
      <c r="A168" s="1082"/>
      <c r="B168" s="1082"/>
      <c r="C168" s="1082"/>
      <c r="D168" s="1082"/>
      <c r="E168" s="1082"/>
      <c r="F168" s="1082"/>
      <c r="G168" s="1082"/>
      <c r="H168" s="1082"/>
      <c r="I168" s="1082"/>
      <c r="J168" s="1082"/>
      <c r="K168" s="1082"/>
      <c r="L168" s="1082"/>
      <c r="M168" s="1082"/>
      <c r="N168" s="1082"/>
      <c r="O168" s="1082"/>
      <c r="P168" s="1082"/>
      <c r="Q168" s="1082"/>
      <c r="R168" s="1082"/>
      <c r="S168" s="1082"/>
      <c r="T168" s="1082"/>
      <c r="U168" s="1082"/>
      <c r="V168" s="1082"/>
      <c r="W168" s="1082"/>
      <c r="X168" s="1082"/>
    </row>
    <row r="169" spans="1:24" ht="11.25" customHeight="1">
      <c r="A169" s="1082"/>
      <c r="B169" s="1082"/>
      <c r="C169" s="1082"/>
      <c r="D169" s="1082"/>
      <c r="E169" s="1082"/>
      <c r="F169" s="1082"/>
      <c r="G169" s="1082"/>
      <c r="H169" s="1082"/>
      <c r="I169" s="1082"/>
      <c r="J169" s="1082"/>
      <c r="K169" s="1082"/>
      <c r="L169" s="1082"/>
      <c r="M169" s="1082"/>
      <c r="N169" s="1082"/>
      <c r="O169" s="1082"/>
      <c r="P169" s="1082"/>
      <c r="Q169" s="1082"/>
      <c r="R169" s="1082"/>
      <c r="S169" s="1082"/>
      <c r="T169" s="1082"/>
      <c r="U169" s="1082"/>
      <c r="V169" s="1082"/>
      <c r="W169" s="1082"/>
      <c r="X169" s="1082"/>
    </row>
    <row r="170" spans="1:24" ht="11.25" customHeight="1">
      <c r="A170" s="1082"/>
      <c r="B170" s="1082"/>
      <c r="C170" s="1082"/>
      <c r="D170" s="1082"/>
      <c r="E170" s="1082"/>
      <c r="F170" s="1082"/>
      <c r="G170" s="1082"/>
      <c r="H170" s="1082"/>
      <c r="I170" s="1082"/>
      <c r="J170" s="1082"/>
      <c r="K170" s="1082"/>
      <c r="L170" s="1082"/>
      <c r="M170" s="1082"/>
      <c r="N170" s="1082"/>
      <c r="O170" s="1082"/>
      <c r="P170" s="1082"/>
      <c r="Q170" s="1082"/>
      <c r="R170" s="1082"/>
      <c r="S170" s="1082"/>
      <c r="T170" s="1082"/>
      <c r="U170" s="1082"/>
      <c r="V170" s="1082"/>
      <c r="W170" s="1082"/>
      <c r="X170" s="1082"/>
    </row>
    <row r="171" spans="1:24" ht="11.25" customHeight="1">
      <c r="A171" s="1082"/>
      <c r="B171" s="1082"/>
      <c r="C171" s="1082"/>
      <c r="D171" s="1082"/>
      <c r="E171" s="1082"/>
      <c r="F171" s="1082"/>
      <c r="G171" s="1082"/>
      <c r="H171" s="1082"/>
      <c r="I171" s="1082"/>
      <c r="J171" s="1082"/>
      <c r="K171" s="1082"/>
      <c r="L171" s="1082"/>
      <c r="M171" s="1082"/>
      <c r="N171" s="1082"/>
      <c r="O171" s="1082"/>
      <c r="P171" s="1082"/>
      <c r="Q171" s="1082"/>
      <c r="R171" s="1082"/>
      <c r="S171" s="1082"/>
      <c r="T171" s="1082"/>
      <c r="U171" s="1082"/>
      <c r="V171" s="1082"/>
      <c r="W171" s="1082"/>
      <c r="X171" s="1082"/>
    </row>
    <row r="172" spans="1:24" ht="11.25" customHeight="1">
      <c r="A172" s="1082"/>
      <c r="B172" s="1082"/>
      <c r="C172" s="1082"/>
      <c r="D172" s="1082"/>
      <c r="E172" s="1082"/>
      <c r="F172" s="1082"/>
      <c r="G172" s="1082"/>
      <c r="H172" s="1082"/>
      <c r="I172" s="1082"/>
      <c r="J172" s="1082"/>
      <c r="K172" s="1082"/>
      <c r="L172" s="1082"/>
      <c r="M172" s="1082"/>
      <c r="N172" s="1082"/>
      <c r="O172" s="1082"/>
      <c r="P172" s="1082"/>
      <c r="Q172" s="1082"/>
      <c r="R172" s="1082"/>
      <c r="S172" s="1082"/>
      <c r="T172" s="1082"/>
      <c r="U172" s="1082"/>
      <c r="V172" s="1082"/>
      <c r="W172" s="1082"/>
      <c r="X172" s="1082"/>
    </row>
    <row r="173" spans="1:24" ht="11.25" customHeight="1">
      <c r="A173" s="1082"/>
      <c r="B173" s="1082"/>
      <c r="C173" s="1082"/>
      <c r="D173" s="1082"/>
      <c r="E173" s="1082"/>
      <c r="F173" s="1082"/>
      <c r="G173" s="1082"/>
      <c r="H173" s="1082"/>
      <c r="I173" s="1082"/>
      <c r="J173" s="1082"/>
      <c r="K173" s="1082"/>
      <c r="L173" s="1082"/>
      <c r="M173" s="1082"/>
      <c r="N173" s="1082"/>
      <c r="O173" s="1082"/>
      <c r="P173" s="1082"/>
      <c r="Q173" s="1082"/>
      <c r="R173" s="1082"/>
      <c r="S173" s="1082"/>
      <c r="T173" s="1082"/>
      <c r="U173" s="1082"/>
      <c r="V173" s="1082"/>
      <c r="W173" s="1082"/>
      <c r="X173" s="1082"/>
    </row>
    <row r="174" spans="1:24" ht="11.25" customHeight="1">
      <c r="A174" s="1082"/>
      <c r="B174" s="1082"/>
      <c r="C174" s="1082"/>
      <c r="D174" s="1082"/>
      <c r="E174" s="1082"/>
      <c r="F174" s="1082"/>
      <c r="G174" s="1082"/>
      <c r="H174" s="1082"/>
      <c r="I174" s="1082"/>
      <c r="J174" s="1082"/>
      <c r="K174" s="1082"/>
      <c r="L174" s="1082"/>
      <c r="M174" s="1082"/>
      <c r="N174" s="1082"/>
      <c r="O174" s="1082"/>
      <c r="P174" s="1082"/>
      <c r="Q174" s="1082"/>
      <c r="R174" s="1082"/>
      <c r="S174" s="1082"/>
      <c r="T174" s="1082"/>
      <c r="U174" s="1082"/>
      <c r="V174" s="1082"/>
      <c r="W174" s="1082"/>
      <c r="X174" s="1082"/>
    </row>
    <row r="175" spans="1:24" ht="11.25" customHeight="1">
      <c r="A175" s="1082"/>
      <c r="B175" s="1082"/>
      <c r="C175" s="1082"/>
      <c r="D175" s="1082"/>
      <c r="E175" s="1082"/>
      <c r="F175" s="1082"/>
      <c r="G175" s="1082"/>
      <c r="H175" s="1082"/>
      <c r="I175" s="1082"/>
      <c r="J175" s="1082"/>
      <c r="K175" s="1082"/>
      <c r="L175" s="1082"/>
      <c r="M175" s="1082"/>
      <c r="N175" s="1082"/>
      <c r="O175" s="1082"/>
      <c r="P175" s="1082"/>
      <c r="Q175" s="1082"/>
      <c r="R175" s="1082"/>
      <c r="S175" s="1082"/>
      <c r="T175" s="1082"/>
      <c r="U175" s="1082"/>
      <c r="V175" s="1082"/>
      <c r="W175" s="1082"/>
      <c r="X175" s="1082"/>
    </row>
    <row r="176" spans="1:24" ht="11.25" customHeight="1">
      <c r="A176" s="1082"/>
      <c r="B176" s="1082"/>
      <c r="C176" s="1082"/>
      <c r="D176" s="1082"/>
      <c r="E176" s="1082"/>
      <c r="F176" s="1082"/>
      <c r="G176" s="1082"/>
      <c r="H176" s="1082"/>
      <c r="I176" s="1082"/>
      <c r="J176" s="1082"/>
      <c r="K176" s="1082"/>
      <c r="L176" s="1082"/>
      <c r="M176" s="1082"/>
      <c r="N176" s="1082"/>
      <c r="O176" s="1082"/>
      <c r="P176" s="1082"/>
      <c r="Q176" s="1082"/>
      <c r="R176" s="1082"/>
      <c r="S176" s="1082"/>
      <c r="T176" s="1082"/>
      <c r="U176" s="1082"/>
      <c r="V176" s="1082"/>
      <c r="W176" s="1082"/>
      <c r="X176" s="1082"/>
    </row>
    <row r="177" spans="1:24" ht="11.25" customHeight="1">
      <c r="A177" s="1082"/>
      <c r="B177" s="1082"/>
      <c r="C177" s="1082"/>
      <c r="D177" s="1082"/>
      <c r="E177" s="1082"/>
      <c r="F177" s="1082"/>
      <c r="G177" s="1082"/>
      <c r="H177" s="1082"/>
      <c r="I177" s="1082"/>
      <c r="J177" s="1082"/>
      <c r="K177" s="1082"/>
      <c r="L177" s="1082"/>
      <c r="M177" s="1082"/>
      <c r="N177" s="1082"/>
      <c r="O177" s="1082"/>
      <c r="P177" s="1082"/>
      <c r="Q177" s="1082"/>
      <c r="R177" s="1082"/>
      <c r="S177" s="1082"/>
      <c r="T177" s="1082"/>
      <c r="U177" s="1082"/>
      <c r="V177" s="1082"/>
      <c r="W177" s="1082"/>
      <c r="X177" s="1082"/>
    </row>
    <row r="178" spans="1:24" ht="11.25" customHeight="1">
      <c r="A178" s="1082"/>
      <c r="B178" s="1082"/>
      <c r="C178" s="1082"/>
      <c r="D178" s="1082"/>
      <c r="E178" s="1082"/>
      <c r="F178" s="1082"/>
      <c r="G178" s="1082"/>
      <c r="H178" s="1082"/>
      <c r="I178" s="1082"/>
      <c r="J178" s="1082"/>
      <c r="K178" s="1082"/>
      <c r="L178" s="1082"/>
      <c r="M178" s="1082"/>
      <c r="N178" s="1082"/>
      <c r="O178" s="1082"/>
      <c r="P178" s="1082"/>
      <c r="Q178" s="1082"/>
      <c r="R178" s="1082"/>
      <c r="S178" s="1082"/>
      <c r="T178" s="1082"/>
      <c r="U178" s="1082"/>
      <c r="V178" s="1082"/>
      <c r="W178" s="1082"/>
      <c r="X178" s="1082"/>
    </row>
    <row r="179" spans="1:24" ht="11.25" customHeight="1">
      <c r="A179" s="1082"/>
      <c r="B179" s="1082"/>
      <c r="C179" s="1082"/>
      <c r="D179" s="1082"/>
      <c r="E179" s="1082"/>
      <c r="F179" s="1082"/>
      <c r="G179" s="1082"/>
      <c r="H179" s="1082"/>
      <c r="I179" s="1082"/>
      <c r="J179" s="1082"/>
      <c r="K179" s="1082"/>
      <c r="L179" s="1082"/>
      <c r="M179" s="1082"/>
      <c r="N179" s="1082"/>
      <c r="O179" s="1082"/>
      <c r="P179" s="1082"/>
      <c r="Q179" s="1082"/>
      <c r="R179" s="1082"/>
      <c r="S179" s="1082"/>
      <c r="T179" s="1082"/>
      <c r="U179" s="1082"/>
      <c r="V179" s="1082"/>
      <c r="W179" s="1082"/>
      <c r="X179" s="1082"/>
    </row>
    <row r="180" spans="1:24" ht="11.25" customHeight="1">
      <c r="A180" s="1082"/>
      <c r="B180" s="1082"/>
      <c r="C180" s="1082"/>
      <c r="D180" s="1082"/>
      <c r="E180" s="1082"/>
      <c r="F180" s="1082"/>
      <c r="G180" s="1082"/>
      <c r="H180" s="1082"/>
      <c r="I180" s="1082"/>
      <c r="J180" s="1082"/>
      <c r="K180" s="1082"/>
      <c r="L180" s="1082"/>
      <c r="M180" s="1082"/>
      <c r="N180" s="1082"/>
      <c r="O180" s="1082"/>
      <c r="P180" s="1082"/>
      <c r="Q180" s="1082"/>
      <c r="R180" s="1082"/>
      <c r="S180" s="1082"/>
      <c r="T180" s="1082"/>
      <c r="U180" s="1082"/>
      <c r="V180" s="1082"/>
      <c r="W180" s="1082"/>
      <c r="X180" s="1082"/>
    </row>
    <row r="181" spans="1:24" ht="11.25" customHeight="1">
      <c r="A181" s="1082"/>
      <c r="B181" s="1082"/>
      <c r="C181" s="1082"/>
      <c r="D181" s="1082"/>
      <c r="E181" s="1082"/>
      <c r="F181" s="1082"/>
      <c r="G181" s="1082"/>
      <c r="H181" s="1082"/>
      <c r="I181" s="1082"/>
      <c r="J181" s="1082"/>
      <c r="K181" s="1082"/>
      <c r="L181" s="1082"/>
      <c r="M181" s="1082"/>
      <c r="N181" s="1082"/>
      <c r="O181" s="1082"/>
      <c r="P181" s="1082"/>
      <c r="Q181" s="1082"/>
      <c r="R181" s="1082"/>
      <c r="S181" s="1082"/>
      <c r="T181" s="1082"/>
      <c r="U181" s="1082"/>
      <c r="V181" s="1082"/>
      <c r="W181" s="1082"/>
      <c r="X181" s="1082"/>
    </row>
    <row r="182" spans="1:24" ht="11.25" customHeight="1">
      <c r="A182" s="1082"/>
      <c r="B182" s="1082"/>
      <c r="C182" s="1082"/>
      <c r="D182" s="1082"/>
      <c r="E182" s="1082"/>
      <c r="F182" s="1082"/>
      <c r="G182" s="1082"/>
      <c r="H182" s="1082"/>
      <c r="I182" s="1082"/>
      <c r="J182" s="1082"/>
      <c r="K182" s="1082"/>
      <c r="L182" s="1082"/>
      <c r="M182" s="1082"/>
      <c r="N182" s="1082"/>
      <c r="O182" s="1082"/>
      <c r="P182" s="1082"/>
      <c r="Q182" s="1082"/>
      <c r="R182" s="1082"/>
      <c r="S182" s="1082"/>
      <c r="T182" s="1082"/>
      <c r="U182" s="1082"/>
      <c r="V182" s="1082"/>
      <c r="W182" s="1082"/>
      <c r="X182" s="1082"/>
    </row>
    <row r="183" spans="1:24" ht="11.25" customHeight="1">
      <c r="A183" s="1082"/>
      <c r="B183" s="1082"/>
      <c r="C183" s="1082"/>
      <c r="D183" s="1082"/>
      <c r="E183" s="1082"/>
      <c r="F183" s="1082"/>
      <c r="G183" s="1082"/>
      <c r="H183" s="1082"/>
      <c r="I183" s="1082"/>
      <c r="J183" s="1082"/>
      <c r="K183" s="1082"/>
      <c r="L183" s="1082"/>
      <c r="M183" s="1082"/>
      <c r="N183" s="1082"/>
      <c r="O183" s="1082"/>
      <c r="P183" s="1082"/>
      <c r="Q183" s="1082"/>
      <c r="R183" s="1082"/>
      <c r="S183" s="1082"/>
      <c r="T183" s="1082"/>
      <c r="U183" s="1082"/>
      <c r="V183" s="1082"/>
      <c r="W183" s="1082"/>
      <c r="X183" s="1082"/>
    </row>
    <row r="184" spans="1:24" ht="11.25" customHeight="1">
      <c r="A184" s="1082"/>
      <c r="B184" s="1082"/>
      <c r="C184" s="1082"/>
      <c r="D184" s="1082"/>
      <c r="E184" s="1082"/>
      <c r="F184" s="1082"/>
      <c r="G184" s="1082"/>
      <c r="H184" s="1082"/>
      <c r="I184" s="1082"/>
      <c r="J184" s="1082"/>
      <c r="K184" s="1082"/>
      <c r="L184" s="1082"/>
      <c r="M184" s="1082"/>
      <c r="N184" s="1082"/>
      <c r="O184" s="1082"/>
      <c r="P184" s="1082"/>
      <c r="Q184" s="1082"/>
      <c r="R184" s="1082"/>
      <c r="S184" s="1082"/>
      <c r="T184" s="1082"/>
      <c r="U184" s="1082"/>
      <c r="V184" s="1082"/>
      <c r="W184" s="1082"/>
      <c r="X184" s="1082"/>
    </row>
    <row r="185" spans="1:24" ht="11.25" customHeight="1">
      <c r="A185" s="1082"/>
      <c r="B185" s="1082"/>
      <c r="C185" s="1082"/>
      <c r="D185" s="1082"/>
      <c r="E185" s="1082"/>
      <c r="F185" s="1082"/>
      <c r="G185" s="1082"/>
      <c r="H185" s="1082"/>
      <c r="I185" s="1082"/>
      <c r="J185" s="1082"/>
      <c r="K185" s="1082"/>
      <c r="L185" s="1082"/>
      <c r="M185" s="1082"/>
      <c r="N185" s="1082"/>
      <c r="O185" s="1082"/>
      <c r="P185" s="1082"/>
      <c r="Q185" s="1082"/>
      <c r="R185" s="1082"/>
      <c r="S185" s="1082"/>
      <c r="T185" s="1082"/>
      <c r="U185" s="1082"/>
      <c r="V185" s="1082"/>
      <c r="W185" s="1082"/>
      <c r="X185" s="1082"/>
    </row>
    <row r="186" spans="1:24" ht="11.25" customHeight="1">
      <c r="A186" s="1082"/>
      <c r="B186" s="1082"/>
      <c r="C186" s="1082"/>
      <c r="D186" s="1082"/>
      <c r="E186" s="1082"/>
      <c r="F186" s="1082"/>
      <c r="G186" s="1082"/>
      <c r="H186" s="1082"/>
      <c r="I186" s="1082"/>
      <c r="J186" s="1082"/>
      <c r="K186" s="1082"/>
      <c r="L186" s="1082"/>
      <c r="M186" s="1082"/>
      <c r="N186" s="1082"/>
      <c r="O186" s="1082"/>
      <c r="P186" s="1082"/>
      <c r="Q186" s="1082"/>
      <c r="R186" s="1082"/>
      <c r="S186" s="1082"/>
      <c r="T186" s="1082"/>
      <c r="U186" s="1082"/>
      <c r="V186" s="1082"/>
      <c r="W186" s="1082"/>
      <c r="X186" s="1082"/>
    </row>
    <row r="187" spans="1:24" ht="11.25" customHeight="1">
      <c r="A187" s="1082"/>
      <c r="B187" s="1082"/>
      <c r="C187" s="1082"/>
      <c r="D187" s="1082"/>
      <c r="E187" s="1082"/>
      <c r="F187" s="1082"/>
      <c r="G187" s="1082"/>
      <c r="H187" s="1082"/>
      <c r="I187" s="1082"/>
      <c r="J187" s="1082"/>
      <c r="K187" s="1082"/>
      <c r="L187" s="1082"/>
      <c r="M187" s="1082"/>
      <c r="N187" s="1082"/>
      <c r="O187" s="1082"/>
      <c r="P187" s="1082"/>
      <c r="Q187" s="1082"/>
      <c r="R187" s="1082"/>
      <c r="S187" s="1082"/>
      <c r="T187" s="1082"/>
      <c r="U187" s="1082"/>
      <c r="V187" s="1082"/>
      <c r="W187" s="1082"/>
      <c r="X187" s="1082"/>
    </row>
    <row r="188" spans="1:24" ht="11.25" customHeight="1">
      <c r="A188" s="1082"/>
      <c r="B188" s="1082"/>
      <c r="C188" s="1082"/>
      <c r="D188" s="1082"/>
      <c r="E188" s="1082"/>
      <c r="F188" s="1082"/>
      <c r="G188" s="1082"/>
      <c r="H188" s="1082"/>
      <c r="I188" s="1082"/>
      <c r="J188" s="1082"/>
      <c r="K188" s="1082"/>
      <c r="L188" s="1082"/>
      <c r="M188" s="1082"/>
      <c r="N188" s="1082"/>
      <c r="O188" s="1082"/>
      <c r="P188" s="1082"/>
      <c r="Q188" s="1082"/>
      <c r="R188" s="1082"/>
      <c r="S188" s="1082"/>
      <c r="T188" s="1082"/>
      <c r="U188" s="1082"/>
      <c r="V188" s="1082"/>
      <c r="W188" s="1082"/>
      <c r="X188" s="1082"/>
    </row>
    <row r="189" spans="1:24" ht="11.25" customHeight="1">
      <c r="A189" s="1082"/>
      <c r="B189" s="1082"/>
      <c r="C189" s="1082"/>
      <c r="D189" s="1082"/>
      <c r="E189" s="1082"/>
      <c r="F189" s="1082"/>
      <c r="G189" s="1082"/>
      <c r="H189" s="1082"/>
      <c r="I189" s="1082"/>
      <c r="J189" s="1082"/>
      <c r="K189" s="1082"/>
      <c r="L189" s="1082"/>
      <c r="M189" s="1082"/>
      <c r="N189" s="1082"/>
      <c r="O189" s="1082"/>
      <c r="P189" s="1082"/>
      <c r="Q189" s="1082"/>
      <c r="R189" s="1082"/>
      <c r="S189" s="1082"/>
      <c r="T189" s="1082"/>
      <c r="U189" s="1082"/>
      <c r="V189" s="1082"/>
      <c r="W189" s="1082"/>
      <c r="X189" s="1082"/>
    </row>
    <row r="190" spans="1:24" ht="11.25" customHeight="1">
      <c r="A190" s="1082"/>
      <c r="B190" s="1082"/>
      <c r="C190" s="1082"/>
      <c r="D190" s="1082"/>
      <c r="E190" s="1082"/>
      <c r="F190" s="1082"/>
      <c r="G190" s="1082"/>
      <c r="H190" s="1082"/>
      <c r="I190" s="1082"/>
      <c r="J190" s="1082"/>
      <c r="K190" s="1082"/>
      <c r="L190" s="1082"/>
      <c r="M190" s="1082"/>
      <c r="N190" s="1082"/>
      <c r="O190" s="1082"/>
      <c r="P190" s="1082"/>
      <c r="Q190" s="1082"/>
      <c r="R190" s="1082"/>
      <c r="S190" s="1082"/>
      <c r="T190" s="1082"/>
      <c r="U190" s="1082"/>
      <c r="V190" s="1082"/>
      <c r="W190" s="1082"/>
      <c r="X190" s="1082"/>
    </row>
    <row r="191" spans="1:24" ht="11.25" customHeight="1">
      <c r="A191" s="1082"/>
      <c r="B191" s="1082"/>
      <c r="C191" s="1082"/>
      <c r="D191" s="1082"/>
      <c r="E191" s="1082"/>
      <c r="F191" s="1082"/>
      <c r="G191" s="1082"/>
      <c r="H191" s="1082"/>
      <c r="I191" s="1082"/>
      <c r="J191" s="1082"/>
      <c r="K191" s="1082"/>
      <c r="L191" s="1082"/>
      <c r="M191" s="1082"/>
      <c r="N191" s="1082"/>
      <c r="O191" s="1082"/>
      <c r="P191" s="1082"/>
      <c r="Q191" s="1082"/>
      <c r="R191" s="1082"/>
      <c r="S191" s="1082"/>
      <c r="T191" s="1082"/>
      <c r="U191" s="1082"/>
      <c r="V191" s="1082"/>
      <c r="W191" s="1082"/>
      <c r="X191" s="1082"/>
    </row>
    <row r="192" spans="1:24" ht="11.25" customHeight="1">
      <c r="A192" s="1082"/>
      <c r="B192" s="1082"/>
      <c r="C192" s="1082"/>
      <c r="D192" s="1082"/>
      <c r="E192" s="1082"/>
      <c r="F192" s="1082"/>
      <c r="G192" s="1082"/>
      <c r="H192" s="1082"/>
      <c r="I192" s="1082"/>
      <c r="J192" s="1082"/>
      <c r="K192" s="1082"/>
      <c r="L192" s="1082"/>
      <c r="M192" s="1082"/>
      <c r="N192" s="1082"/>
      <c r="O192" s="1082"/>
      <c r="P192" s="1082"/>
      <c r="Q192" s="1082"/>
      <c r="R192" s="1082"/>
      <c r="S192" s="1082"/>
      <c r="T192" s="1082"/>
      <c r="U192" s="1082"/>
      <c r="V192" s="1082"/>
      <c r="W192" s="1082"/>
      <c r="X192" s="1082"/>
    </row>
    <row r="193" spans="1:24" ht="11.25" customHeight="1">
      <c r="A193" s="1082"/>
      <c r="B193" s="1082"/>
      <c r="C193" s="1082"/>
      <c r="D193" s="1082"/>
      <c r="E193" s="1082"/>
      <c r="F193" s="1082"/>
      <c r="G193" s="1082"/>
      <c r="H193" s="1082"/>
      <c r="I193" s="1082"/>
      <c r="J193" s="1082"/>
      <c r="K193" s="1082"/>
      <c r="L193" s="1082"/>
      <c r="M193" s="1082"/>
      <c r="N193" s="1082"/>
      <c r="O193" s="1082"/>
      <c r="P193" s="1082"/>
      <c r="Q193" s="1082"/>
      <c r="R193" s="1082"/>
      <c r="S193" s="1082"/>
      <c r="T193" s="1082"/>
      <c r="U193" s="1082"/>
      <c r="V193" s="1082"/>
      <c r="W193" s="1082"/>
      <c r="X193" s="1082"/>
    </row>
    <row r="194" spans="1:24" ht="11.25" customHeight="1">
      <c r="A194" s="1082"/>
      <c r="B194" s="1082"/>
      <c r="C194" s="1082"/>
      <c r="D194" s="1082"/>
      <c r="E194" s="1082"/>
      <c r="F194" s="1082"/>
      <c r="G194" s="1082"/>
      <c r="H194" s="1082"/>
      <c r="I194" s="1082"/>
      <c r="J194" s="1082"/>
      <c r="K194" s="1082"/>
      <c r="L194" s="1082"/>
      <c r="M194" s="1082"/>
      <c r="N194" s="1082"/>
      <c r="O194" s="1082"/>
      <c r="P194" s="1082"/>
      <c r="Q194" s="1082"/>
      <c r="R194" s="1082"/>
      <c r="S194" s="1082"/>
      <c r="T194" s="1082"/>
      <c r="U194" s="1082"/>
      <c r="V194" s="1082"/>
      <c r="W194" s="1082"/>
      <c r="X194" s="1082"/>
    </row>
    <row r="195" spans="1:24" ht="11.25" customHeight="1">
      <c r="A195" s="1082"/>
      <c r="B195" s="1082"/>
      <c r="C195" s="1082"/>
      <c r="D195" s="1082"/>
      <c r="E195" s="1082"/>
      <c r="F195" s="1082"/>
      <c r="G195" s="1082"/>
      <c r="H195" s="1082"/>
      <c r="I195" s="1082"/>
      <c r="J195" s="1082"/>
      <c r="K195" s="1082"/>
      <c r="L195" s="1082"/>
      <c r="M195" s="1082"/>
      <c r="N195" s="1082"/>
      <c r="O195" s="1082"/>
      <c r="P195" s="1082"/>
      <c r="Q195" s="1082"/>
      <c r="R195" s="1082"/>
      <c r="S195" s="1082"/>
      <c r="T195" s="1082"/>
      <c r="U195" s="1082"/>
      <c r="V195" s="1082"/>
      <c r="W195" s="1082"/>
      <c r="X195" s="1082"/>
    </row>
    <row r="196" spans="1:24" ht="11.25" customHeight="1">
      <c r="A196" s="1082"/>
      <c r="B196" s="1082"/>
      <c r="C196" s="1082"/>
      <c r="D196" s="1082"/>
      <c r="E196" s="1082"/>
      <c r="F196" s="1082"/>
      <c r="G196" s="1082"/>
      <c r="H196" s="1082"/>
      <c r="I196" s="1082"/>
      <c r="J196" s="1082"/>
      <c r="K196" s="1082"/>
      <c r="L196" s="1082"/>
      <c r="M196" s="1082"/>
      <c r="N196" s="1082"/>
      <c r="O196" s="1082"/>
      <c r="P196" s="1082"/>
      <c r="Q196" s="1082"/>
      <c r="R196" s="1082"/>
      <c r="S196" s="1082"/>
      <c r="T196" s="1082"/>
      <c r="U196" s="1082"/>
      <c r="V196" s="1082"/>
      <c r="W196" s="1082"/>
      <c r="X196" s="1082"/>
    </row>
    <row r="197" spans="1:24" ht="11.25" customHeight="1">
      <c r="A197" s="1082"/>
      <c r="B197" s="1082"/>
      <c r="C197" s="1082"/>
      <c r="D197" s="1082"/>
      <c r="E197" s="1082"/>
      <c r="F197" s="1082"/>
      <c r="G197" s="1082"/>
      <c r="H197" s="1082"/>
      <c r="I197" s="1082"/>
      <c r="J197" s="1082"/>
      <c r="K197" s="1082"/>
      <c r="L197" s="1082"/>
      <c r="M197" s="1082"/>
      <c r="N197" s="1082"/>
      <c r="O197" s="1082"/>
      <c r="P197" s="1082"/>
      <c r="Q197" s="1082"/>
      <c r="R197" s="1082"/>
      <c r="S197" s="1082"/>
      <c r="T197" s="1082"/>
      <c r="U197" s="1082"/>
      <c r="V197" s="1082"/>
      <c r="W197" s="1082"/>
      <c r="X197" s="1082"/>
    </row>
    <row r="198" spans="1:24" ht="11.25" customHeight="1">
      <c r="A198" s="1082"/>
      <c r="B198" s="1082"/>
      <c r="C198" s="1082"/>
      <c r="D198" s="1082"/>
      <c r="E198" s="1082"/>
      <c r="F198" s="1082"/>
      <c r="G198" s="1082"/>
      <c r="H198" s="1082"/>
      <c r="I198" s="1082"/>
      <c r="J198" s="1082"/>
      <c r="K198" s="1082"/>
      <c r="L198" s="1082"/>
      <c r="M198" s="1082"/>
      <c r="N198" s="1082"/>
      <c r="O198" s="1082"/>
      <c r="P198" s="1082"/>
      <c r="Q198" s="1082"/>
      <c r="R198" s="1082"/>
      <c r="S198" s="1082"/>
      <c r="T198" s="1082"/>
      <c r="U198" s="1082"/>
      <c r="V198" s="1082"/>
      <c r="W198" s="1082"/>
      <c r="X198" s="1082"/>
    </row>
    <row r="199" spans="1:24" ht="11.25" customHeight="1">
      <c r="A199" s="1082"/>
      <c r="B199" s="1082"/>
      <c r="C199" s="1082"/>
      <c r="D199" s="1082"/>
      <c r="E199" s="1082"/>
      <c r="F199" s="1082"/>
      <c r="G199" s="1082"/>
      <c r="H199" s="1082"/>
      <c r="I199" s="1082"/>
      <c r="J199" s="1082"/>
      <c r="K199" s="1082"/>
      <c r="L199" s="1082"/>
      <c r="M199" s="1082"/>
      <c r="N199" s="1082"/>
      <c r="O199" s="1082"/>
      <c r="P199" s="1082"/>
      <c r="Q199" s="1082"/>
      <c r="R199" s="1082"/>
      <c r="S199" s="1082"/>
      <c r="T199" s="1082"/>
      <c r="U199" s="1082"/>
      <c r="V199" s="1082"/>
      <c r="W199" s="1082"/>
      <c r="X199" s="1082"/>
    </row>
    <row r="200" spans="1:24" ht="11.25" customHeight="1">
      <c r="A200" s="1082"/>
      <c r="B200" s="1082"/>
      <c r="C200" s="1082"/>
      <c r="D200" s="1082"/>
      <c r="E200" s="1082"/>
      <c r="F200" s="1082"/>
      <c r="G200" s="1082"/>
      <c r="H200" s="1082"/>
      <c r="I200" s="1082"/>
      <c r="J200" s="1082"/>
      <c r="K200" s="1082"/>
      <c r="L200" s="1082"/>
      <c r="M200" s="1082"/>
      <c r="N200" s="1082"/>
      <c r="O200" s="1082"/>
      <c r="P200" s="1082"/>
      <c r="Q200" s="1082"/>
      <c r="R200" s="1082"/>
      <c r="S200" s="1082"/>
      <c r="T200" s="1082"/>
      <c r="U200" s="1082"/>
      <c r="V200" s="1082"/>
      <c r="W200" s="1082"/>
      <c r="X200" s="1082"/>
    </row>
    <row r="201" spans="1:24" ht="11.25" customHeight="1">
      <c r="A201" s="1082"/>
      <c r="B201" s="1082"/>
      <c r="C201" s="1082"/>
      <c r="D201" s="1082"/>
      <c r="E201" s="1082"/>
      <c r="F201" s="1082"/>
      <c r="G201" s="1082"/>
      <c r="H201" s="1082"/>
      <c r="I201" s="1082"/>
      <c r="J201" s="1082"/>
      <c r="K201" s="1082"/>
      <c r="L201" s="1082"/>
      <c r="M201" s="1082"/>
      <c r="N201" s="1082"/>
      <c r="O201" s="1082"/>
      <c r="P201" s="1082"/>
      <c r="Q201" s="1082"/>
      <c r="R201" s="1082"/>
      <c r="S201" s="1082"/>
      <c r="T201" s="1082"/>
      <c r="U201" s="1082"/>
      <c r="V201" s="1082"/>
      <c r="W201" s="1082"/>
      <c r="X201" s="1082"/>
    </row>
    <row r="202" spans="1:24" ht="11.25" customHeight="1">
      <c r="A202" s="1082"/>
      <c r="B202" s="1082"/>
      <c r="C202" s="1082"/>
      <c r="D202" s="1082"/>
      <c r="E202" s="1082"/>
      <c r="F202" s="1082"/>
      <c r="G202" s="1082"/>
      <c r="H202" s="1082"/>
      <c r="I202" s="1082"/>
      <c r="J202" s="1082"/>
      <c r="K202" s="1082"/>
      <c r="L202" s="1082"/>
      <c r="M202" s="1082"/>
      <c r="N202" s="1082"/>
      <c r="O202" s="1082"/>
      <c r="P202" s="1082"/>
      <c r="Q202" s="1082"/>
      <c r="R202" s="1082"/>
      <c r="S202" s="1082"/>
      <c r="T202" s="1082"/>
      <c r="U202" s="1082"/>
      <c r="V202" s="1082"/>
      <c r="W202" s="1082"/>
      <c r="X202" s="1082"/>
    </row>
    <row r="203" spans="1:24" ht="11.25" customHeight="1">
      <c r="A203" s="1082"/>
      <c r="B203" s="1082"/>
      <c r="C203" s="1082"/>
      <c r="D203" s="1082"/>
      <c r="E203" s="1082"/>
      <c r="F203" s="1082"/>
      <c r="G203" s="1082"/>
      <c r="H203" s="1082"/>
      <c r="I203" s="1082"/>
      <c r="J203" s="1082"/>
      <c r="K203" s="1082"/>
      <c r="L203" s="1082"/>
      <c r="M203" s="1082"/>
      <c r="N203" s="1082"/>
      <c r="O203" s="1082"/>
      <c r="P203" s="1082"/>
      <c r="Q203" s="1082"/>
      <c r="R203" s="1082"/>
      <c r="S203" s="1082"/>
      <c r="T203" s="1082"/>
      <c r="U203" s="1082"/>
      <c r="V203" s="1082"/>
      <c r="W203" s="1082"/>
      <c r="X203" s="1082"/>
    </row>
    <row r="204" spans="1:24" ht="11.25" customHeight="1">
      <c r="A204" s="1082"/>
      <c r="B204" s="1082"/>
      <c r="C204" s="1082"/>
      <c r="D204" s="1082"/>
      <c r="E204" s="1082"/>
      <c r="F204" s="1082"/>
      <c r="G204" s="1082"/>
      <c r="H204" s="1082"/>
      <c r="I204" s="1082"/>
      <c r="J204" s="1082"/>
      <c r="K204" s="1082"/>
      <c r="L204" s="1082"/>
      <c r="M204" s="1082"/>
      <c r="N204" s="1082"/>
      <c r="O204" s="1082"/>
      <c r="P204" s="1082"/>
      <c r="Q204" s="1082"/>
      <c r="R204" s="1082"/>
      <c r="S204" s="1082"/>
      <c r="T204" s="1082"/>
      <c r="U204" s="1082"/>
      <c r="V204" s="1082"/>
      <c r="W204" s="1082"/>
      <c r="X204" s="1082"/>
    </row>
    <row r="205" spans="1:24" ht="11.25" customHeight="1">
      <c r="A205" s="1082"/>
      <c r="B205" s="1082"/>
      <c r="C205" s="1082"/>
      <c r="D205" s="1082"/>
      <c r="E205" s="1082"/>
      <c r="F205" s="1082"/>
      <c r="G205" s="1082"/>
      <c r="H205" s="1082"/>
      <c r="I205" s="1082"/>
      <c r="J205" s="1082"/>
      <c r="K205" s="1082"/>
      <c r="L205" s="1082"/>
      <c r="M205" s="1082"/>
      <c r="N205" s="1082"/>
      <c r="O205" s="1082"/>
      <c r="P205" s="1082"/>
      <c r="Q205" s="1082"/>
      <c r="R205" s="1082"/>
      <c r="S205" s="1082"/>
      <c r="T205" s="1082"/>
      <c r="U205" s="1082"/>
      <c r="V205" s="1082"/>
      <c r="W205" s="1082"/>
      <c r="X205" s="1082"/>
    </row>
    <row r="206" spans="1:24" ht="11.25" customHeight="1">
      <c r="A206" s="1082"/>
      <c r="B206" s="1082"/>
      <c r="C206" s="1082"/>
      <c r="D206" s="1082"/>
      <c r="E206" s="1082"/>
      <c r="F206" s="1082"/>
      <c r="G206" s="1082"/>
      <c r="H206" s="1082"/>
      <c r="I206" s="1082"/>
      <c r="J206" s="1082"/>
      <c r="K206" s="1082"/>
      <c r="L206" s="1082"/>
      <c r="M206" s="1082"/>
      <c r="N206" s="1082"/>
      <c r="O206" s="1082"/>
      <c r="P206" s="1082"/>
      <c r="Q206" s="1082"/>
      <c r="R206" s="1082"/>
      <c r="S206" s="1082"/>
      <c r="T206" s="1082"/>
      <c r="U206" s="1082"/>
      <c r="V206" s="1082"/>
      <c r="W206" s="1082"/>
      <c r="X206" s="1082"/>
    </row>
    <row r="207" spans="1:24" ht="11.25" customHeight="1">
      <c r="A207" s="1082"/>
      <c r="B207" s="1082"/>
      <c r="C207" s="1082"/>
      <c r="D207" s="1082"/>
      <c r="E207" s="1082"/>
      <c r="F207" s="1082"/>
      <c r="G207" s="1082"/>
      <c r="H207" s="1082"/>
      <c r="I207" s="1082"/>
      <c r="J207" s="1082"/>
      <c r="K207" s="1082"/>
      <c r="L207" s="1082"/>
      <c r="M207" s="1082"/>
      <c r="N207" s="1082"/>
      <c r="O207" s="1082"/>
      <c r="P207" s="1082"/>
      <c r="Q207" s="1082"/>
      <c r="R207" s="1082"/>
      <c r="S207" s="1082"/>
      <c r="T207" s="1082"/>
      <c r="U207" s="1082"/>
      <c r="V207" s="1082"/>
      <c r="W207" s="1082"/>
      <c r="X207" s="1082"/>
    </row>
    <row r="208" spans="1:24" ht="11.25" customHeight="1">
      <c r="A208" s="1082"/>
      <c r="B208" s="1082"/>
      <c r="C208" s="1082"/>
      <c r="D208" s="1082"/>
      <c r="E208" s="1082"/>
      <c r="F208" s="1082"/>
      <c r="G208" s="1082"/>
      <c r="H208" s="1082"/>
      <c r="I208" s="1082"/>
      <c r="J208" s="1082"/>
      <c r="K208" s="1082"/>
      <c r="L208" s="1082"/>
      <c r="M208" s="1082"/>
      <c r="N208" s="1082"/>
      <c r="O208" s="1082"/>
      <c r="P208" s="1082"/>
      <c r="Q208" s="1082"/>
      <c r="R208" s="1082"/>
      <c r="S208" s="1082"/>
      <c r="T208" s="1082"/>
      <c r="U208" s="1082"/>
      <c r="V208" s="1082"/>
      <c r="W208" s="1082"/>
      <c r="X208" s="1082"/>
    </row>
    <row r="209" spans="1:24" ht="11.25" customHeight="1">
      <c r="A209" s="1082"/>
      <c r="B209" s="1082"/>
      <c r="C209" s="1082"/>
      <c r="D209" s="1082"/>
      <c r="E209" s="1082"/>
      <c r="F209" s="1082"/>
      <c r="G209" s="1082"/>
      <c r="H209" s="1082"/>
      <c r="I209" s="1082"/>
      <c r="J209" s="1082"/>
      <c r="K209" s="1082"/>
      <c r="L209" s="1082"/>
      <c r="M209" s="1082"/>
      <c r="N209" s="1082"/>
      <c r="O209" s="1082"/>
      <c r="P209" s="1082"/>
      <c r="Q209" s="1082"/>
      <c r="R209" s="1082"/>
      <c r="S209" s="1082"/>
      <c r="T209" s="1082"/>
      <c r="U209" s="1082"/>
      <c r="V209" s="1082"/>
      <c r="W209" s="1082"/>
      <c r="X209" s="1082"/>
    </row>
    <row r="210" spans="1:24" ht="11.25" customHeight="1">
      <c r="A210" s="1082"/>
      <c r="B210" s="1082"/>
      <c r="C210" s="1082"/>
      <c r="D210" s="1082"/>
      <c r="E210" s="1082"/>
      <c r="F210" s="1082"/>
      <c r="G210" s="1082"/>
      <c r="H210" s="1082"/>
      <c r="I210" s="1082"/>
      <c r="J210" s="1082"/>
      <c r="K210" s="1082"/>
      <c r="L210" s="1082"/>
      <c r="M210" s="1082"/>
      <c r="N210" s="1082"/>
      <c r="O210" s="1082"/>
      <c r="P210" s="1082"/>
      <c r="Q210" s="1082"/>
      <c r="R210" s="1082"/>
      <c r="S210" s="1082"/>
      <c r="T210" s="1082"/>
      <c r="U210" s="1082"/>
      <c r="V210" s="1082"/>
      <c r="W210" s="1082"/>
      <c r="X210" s="1082"/>
    </row>
    <row r="211" spans="1:24" ht="11.25" customHeight="1">
      <c r="A211" s="1082"/>
      <c r="B211" s="1082"/>
      <c r="C211" s="1082"/>
      <c r="D211" s="1082"/>
      <c r="E211" s="1082"/>
      <c r="F211" s="1082"/>
      <c r="G211" s="1082"/>
      <c r="H211" s="1082"/>
      <c r="I211" s="1082"/>
      <c r="J211" s="1082"/>
      <c r="K211" s="1082"/>
      <c r="L211" s="1082"/>
      <c r="M211" s="1082"/>
      <c r="N211" s="1082"/>
      <c r="O211" s="1082"/>
      <c r="P211" s="1082"/>
      <c r="Q211" s="1082"/>
      <c r="R211" s="1082"/>
      <c r="S211" s="1082"/>
      <c r="T211" s="1082"/>
      <c r="U211" s="1082"/>
      <c r="V211" s="1082"/>
      <c r="W211" s="1082"/>
      <c r="X211" s="1082"/>
    </row>
    <row r="212" spans="1:24" ht="11.25" customHeight="1">
      <c r="A212" s="1082"/>
      <c r="B212" s="1082"/>
      <c r="C212" s="1082"/>
      <c r="D212" s="1082"/>
      <c r="E212" s="1082"/>
      <c r="F212" s="1082"/>
      <c r="G212" s="1082"/>
      <c r="H212" s="1082"/>
      <c r="I212" s="1082"/>
      <c r="J212" s="1082"/>
      <c r="K212" s="1082"/>
      <c r="L212" s="1082"/>
      <c r="M212" s="1082"/>
      <c r="N212" s="1082"/>
      <c r="O212" s="1082"/>
      <c r="P212" s="1082"/>
      <c r="Q212" s="1082"/>
      <c r="R212" s="1082"/>
      <c r="S212" s="1082"/>
      <c r="T212" s="1082"/>
      <c r="U212" s="1082"/>
      <c r="V212" s="1082"/>
      <c r="W212" s="1082"/>
      <c r="X212" s="1082"/>
    </row>
    <row r="213" spans="1:24" ht="11.25" customHeight="1">
      <c r="A213" s="1082"/>
      <c r="B213" s="1082"/>
      <c r="C213" s="1082"/>
      <c r="D213" s="1082"/>
      <c r="E213" s="1082"/>
      <c r="F213" s="1082"/>
      <c r="G213" s="1082"/>
      <c r="H213" s="1082"/>
      <c r="I213" s="1082"/>
      <c r="J213" s="1082"/>
      <c r="K213" s="1082"/>
      <c r="L213" s="1082"/>
      <c r="M213" s="1082"/>
      <c r="N213" s="1082"/>
      <c r="O213" s="1082"/>
      <c r="P213" s="1082"/>
      <c r="Q213" s="1082"/>
      <c r="R213" s="1082"/>
      <c r="S213" s="1082"/>
      <c r="T213" s="1082"/>
      <c r="U213" s="1082"/>
      <c r="V213" s="1082"/>
      <c r="W213" s="1082"/>
      <c r="X213" s="1082"/>
    </row>
    <row r="214" spans="1:24" ht="11.25" customHeight="1">
      <c r="A214" s="1082"/>
      <c r="B214" s="1082"/>
      <c r="C214" s="1082"/>
      <c r="D214" s="1082"/>
      <c r="E214" s="1082"/>
      <c r="F214" s="1082"/>
      <c r="G214" s="1082"/>
      <c r="H214" s="1082"/>
      <c r="I214" s="1082"/>
      <c r="J214" s="1082"/>
      <c r="K214" s="1082"/>
      <c r="L214" s="1082"/>
      <c r="M214" s="1082"/>
      <c r="N214" s="1082"/>
      <c r="O214" s="1082"/>
      <c r="P214" s="1082"/>
      <c r="Q214" s="1082"/>
      <c r="R214" s="1082"/>
      <c r="S214" s="1082"/>
      <c r="T214" s="1082"/>
      <c r="U214" s="1082"/>
      <c r="V214" s="1082"/>
      <c r="W214" s="1082"/>
      <c r="X214" s="1082"/>
    </row>
    <row r="215" spans="1:24" ht="11.25" customHeight="1">
      <c r="A215" s="1082"/>
      <c r="B215" s="1082"/>
      <c r="C215" s="1082"/>
      <c r="D215" s="1082"/>
      <c r="E215" s="1082"/>
      <c r="F215" s="1082"/>
      <c r="G215" s="1082"/>
      <c r="H215" s="1082"/>
      <c r="I215" s="1082"/>
      <c r="J215" s="1082"/>
      <c r="K215" s="1082"/>
      <c r="L215" s="1082"/>
      <c r="M215" s="1082"/>
      <c r="N215" s="1082"/>
      <c r="O215" s="1082"/>
      <c r="P215" s="1082"/>
      <c r="Q215" s="1082"/>
      <c r="R215" s="1082"/>
      <c r="S215" s="1082"/>
      <c r="T215" s="1082"/>
      <c r="U215" s="1082"/>
      <c r="V215" s="1082"/>
      <c r="W215" s="1082"/>
      <c r="X215" s="1082"/>
    </row>
    <row r="216" spans="1:24" ht="11.25" customHeight="1">
      <c r="A216" s="1082"/>
      <c r="B216" s="1082"/>
      <c r="C216" s="1082"/>
      <c r="D216" s="1082"/>
      <c r="E216" s="1082"/>
      <c r="F216" s="1082"/>
      <c r="G216" s="1082"/>
      <c r="H216" s="1082"/>
      <c r="I216" s="1082"/>
      <c r="J216" s="1082"/>
      <c r="K216" s="1082"/>
      <c r="L216" s="1082"/>
      <c r="M216" s="1082"/>
      <c r="N216" s="1082"/>
      <c r="O216" s="1082"/>
      <c r="P216" s="1082"/>
      <c r="Q216" s="1082"/>
      <c r="R216" s="1082"/>
      <c r="S216" s="1082"/>
      <c r="T216" s="1082"/>
      <c r="U216" s="1082"/>
      <c r="V216" s="1082"/>
      <c r="W216" s="1082"/>
      <c r="X216" s="1082"/>
    </row>
    <row r="217" spans="1:24" ht="11.25" customHeight="1">
      <c r="A217" s="1082"/>
      <c r="B217" s="1082"/>
      <c r="C217" s="1082"/>
      <c r="D217" s="1082"/>
      <c r="E217" s="1082"/>
      <c r="F217" s="1082"/>
      <c r="G217" s="1082"/>
      <c r="H217" s="1082"/>
      <c r="I217" s="1082"/>
      <c r="J217" s="1082"/>
      <c r="K217" s="1082"/>
      <c r="L217" s="1082"/>
      <c r="M217" s="1082"/>
      <c r="N217" s="1082"/>
      <c r="O217" s="1082"/>
      <c r="P217" s="1082"/>
      <c r="Q217" s="1082"/>
      <c r="R217" s="1082"/>
      <c r="S217" s="1082"/>
      <c r="T217" s="1082"/>
      <c r="U217" s="1082"/>
      <c r="V217" s="1082"/>
      <c r="W217" s="1082"/>
      <c r="X217" s="1082"/>
    </row>
    <row r="218" spans="1:24" ht="11.25" customHeight="1">
      <c r="A218" s="1082"/>
      <c r="B218" s="1082"/>
      <c r="C218" s="1082"/>
      <c r="D218" s="1082"/>
      <c r="E218" s="1082"/>
      <c r="F218" s="1082"/>
      <c r="G218" s="1082"/>
      <c r="H218" s="1082"/>
      <c r="I218" s="1082"/>
      <c r="J218" s="1082"/>
      <c r="K218" s="1082"/>
      <c r="L218" s="1082"/>
      <c r="M218" s="1082"/>
      <c r="N218" s="1082"/>
      <c r="O218" s="1082"/>
      <c r="P218" s="1082"/>
      <c r="Q218" s="1082"/>
      <c r="R218" s="1082"/>
      <c r="S218" s="1082"/>
      <c r="T218" s="1082"/>
      <c r="U218" s="1082"/>
      <c r="V218" s="1082"/>
      <c r="W218" s="1082"/>
      <c r="X218" s="1082"/>
    </row>
    <row r="219" spans="1:24" ht="11.25" customHeight="1">
      <c r="A219" s="1082"/>
      <c r="B219" s="1082"/>
      <c r="C219" s="1082"/>
      <c r="D219" s="1082"/>
      <c r="E219" s="1082"/>
      <c r="F219" s="1082"/>
      <c r="G219" s="1082"/>
      <c r="H219" s="1082"/>
      <c r="I219" s="1082"/>
      <c r="J219" s="1082"/>
      <c r="K219" s="1082"/>
      <c r="L219" s="1082"/>
      <c r="M219" s="1082"/>
      <c r="N219" s="1082"/>
      <c r="O219" s="1082"/>
      <c r="P219" s="1082"/>
      <c r="Q219" s="1082"/>
      <c r="R219" s="1082"/>
      <c r="S219" s="1082"/>
      <c r="T219" s="1082"/>
      <c r="U219" s="1082"/>
      <c r="V219" s="1082"/>
      <c r="W219" s="1082"/>
      <c r="X219" s="1082"/>
    </row>
    <row r="220" spans="1:24" ht="11.25" customHeight="1">
      <c r="A220" s="1082"/>
      <c r="B220" s="1082"/>
      <c r="C220" s="1082"/>
      <c r="D220" s="1082"/>
      <c r="E220" s="1082"/>
      <c r="F220" s="1082"/>
      <c r="G220" s="1082"/>
      <c r="H220" s="1082"/>
      <c r="I220" s="1082"/>
      <c r="J220" s="1082"/>
      <c r="K220" s="1082"/>
      <c r="L220" s="1082"/>
      <c r="M220" s="1082"/>
      <c r="N220" s="1082"/>
      <c r="O220" s="1082"/>
      <c r="P220" s="1082"/>
      <c r="Q220" s="1082"/>
      <c r="R220" s="1082"/>
      <c r="S220" s="1082"/>
      <c r="T220" s="1082"/>
      <c r="U220" s="1082"/>
      <c r="V220" s="1082"/>
      <c r="W220" s="1082"/>
      <c r="X220" s="1082"/>
    </row>
    <row r="221" spans="1:24" ht="11.25" customHeight="1">
      <c r="A221" s="1082"/>
      <c r="B221" s="1082"/>
      <c r="C221" s="1082"/>
      <c r="D221" s="1082"/>
      <c r="E221" s="1082"/>
      <c r="F221" s="1082"/>
      <c r="G221" s="1082"/>
      <c r="H221" s="1082"/>
      <c r="I221" s="1082"/>
      <c r="J221" s="1082"/>
      <c r="K221" s="1082"/>
      <c r="L221" s="1082"/>
      <c r="M221" s="1082"/>
      <c r="N221" s="1082"/>
      <c r="O221" s="1082"/>
      <c r="P221" s="1082"/>
      <c r="Q221" s="1082"/>
      <c r="R221" s="1082"/>
      <c r="S221" s="1082"/>
      <c r="T221" s="1082"/>
      <c r="U221" s="1082"/>
      <c r="V221" s="1082"/>
      <c r="W221" s="1082"/>
      <c r="X221" s="1082"/>
    </row>
    <row r="222" spans="1:24" ht="11.25" customHeight="1">
      <c r="A222" s="1082"/>
      <c r="B222" s="1082"/>
      <c r="C222" s="1082"/>
      <c r="D222" s="1082"/>
      <c r="E222" s="1082"/>
      <c r="F222" s="1082"/>
      <c r="G222" s="1082"/>
      <c r="H222" s="1082"/>
      <c r="I222" s="1082"/>
      <c r="J222" s="1082"/>
      <c r="K222" s="1082"/>
      <c r="L222" s="1082"/>
      <c r="M222" s="1082"/>
      <c r="N222" s="1082"/>
      <c r="O222" s="1082"/>
      <c r="P222" s="1082"/>
      <c r="Q222" s="1082"/>
      <c r="R222" s="1082"/>
      <c r="S222" s="1082"/>
      <c r="T222" s="1082"/>
      <c r="U222" s="1082"/>
      <c r="V222" s="1082"/>
      <c r="W222" s="1082"/>
      <c r="X222" s="1082"/>
    </row>
    <row r="223" spans="1:24" ht="11.25" customHeight="1">
      <c r="A223" s="1082"/>
      <c r="B223" s="1082"/>
      <c r="C223" s="1082"/>
      <c r="D223" s="1082"/>
      <c r="E223" s="1082"/>
      <c r="F223" s="1082"/>
      <c r="G223" s="1082"/>
      <c r="H223" s="1082"/>
      <c r="I223" s="1082"/>
      <c r="J223" s="1082"/>
      <c r="K223" s="1082"/>
      <c r="L223" s="1082"/>
      <c r="M223" s="1082"/>
      <c r="N223" s="1082"/>
      <c r="O223" s="1082"/>
      <c r="P223" s="1082"/>
      <c r="Q223" s="1082"/>
      <c r="R223" s="1082"/>
      <c r="S223" s="1082"/>
      <c r="T223" s="1082"/>
      <c r="U223" s="1082"/>
      <c r="V223" s="1082"/>
      <c r="W223" s="1082"/>
      <c r="X223" s="1082"/>
    </row>
    <row r="224" spans="1:24" ht="11.25" customHeight="1">
      <c r="A224" s="1082"/>
      <c r="B224" s="1082"/>
      <c r="C224" s="1082"/>
      <c r="D224" s="1082"/>
      <c r="E224" s="1082"/>
      <c r="F224" s="1082"/>
      <c r="G224" s="1082"/>
      <c r="H224" s="1082"/>
      <c r="I224" s="1082"/>
      <c r="J224" s="1082"/>
      <c r="K224" s="1082"/>
      <c r="L224" s="1082"/>
      <c r="M224" s="1082"/>
      <c r="N224" s="1082"/>
      <c r="O224" s="1082"/>
      <c r="P224" s="1082"/>
      <c r="Q224" s="1082"/>
      <c r="R224" s="1082"/>
      <c r="S224" s="1082"/>
      <c r="T224" s="1082"/>
      <c r="U224" s="1082"/>
      <c r="V224" s="1082"/>
      <c r="W224" s="1082"/>
      <c r="X224" s="1082"/>
    </row>
    <row r="225" spans="1:24" ht="11.25" customHeight="1">
      <c r="A225" s="1082"/>
      <c r="B225" s="1082"/>
      <c r="C225" s="1082"/>
      <c r="D225" s="1082"/>
      <c r="E225" s="1082"/>
      <c r="F225" s="1082"/>
      <c r="G225" s="1082"/>
      <c r="H225" s="1082"/>
      <c r="I225" s="1082"/>
      <c r="J225" s="1082"/>
      <c r="K225" s="1082"/>
      <c r="L225" s="1082"/>
      <c r="M225" s="1082"/>
      <c r="N225" s="1082"/>
      <c r="O225" s="1082"/>
      <c r="P225" s="1082"/>
      <c r="Q225" s="1082"/>
      <c r="R225" s="1082"/>
      <c r="S225" s="1082"/>
      <c r="T225" s="1082"/>
      <c r="U225" s="1082"/>
      <c r="V225" s="1082"/>
      <c r="W225" s="1082"/>
      <c r="X225" s="1082"/>
    </row>
    <row r="226" spans="1:24" ht="11.25" customHeight="1">
      <c r="A226" s="1082"/>
      <c r="B226" s="1082"/>
      <c r="C226" s="1082"/>
      <c r="D226" s="1082"/>
      <c r="E226" s="1082"/>
      <c r="F226" s="1082"/>
      <c r="G226" s="1082"/>
      <c r="H226" s="1082"/>
      <c r="I226" s="1082"/>
      <c r="J226" s="1082"/>
      <c r="K226" s="1082"/>
      <c r="L226" s="1082"/>
      <c r="M226" s="1082"/>
      <c r="N226" s="1082"/>
      <c r="O226" s="1082"/>
      <c r="P226" s="1082"/>
      <c r="Q226" s="1082"/>
      <c r="R226" s="1082"/>
      <c r="S226" s="1082"/>
      <c r="T226" s="1082"/>
      <c r="U226" s="1082"/>
      <c r="V226" s="1082"/>
      <c r="W226" s="1082"/>
      <c r="X226" s="1082"/>
    </row>
    <row r="227" spans="1:24" ht="11.25" customHeight="1">
      <c r="A227" s="1082"/>
      <c r="B227" s="1082"/>
      <c r="C227" s="1082"/>
      <c r="D227" s="1082"/>
      <c r="E227" s="1082"/>
      <c r="F227" s="1082"/>
      <c r="G227" s="1082"/>
      <c r="H227" s="1082"/>
      <c r="I227" s="1082"/>
      <c r="J227" s="1082"/>
      <c r="K227" s="1082"/>
      <c r="L227" s="1082"/>
      <c r="M227" s="1082"/>
      <c r="N227" s="1082"/>
      <c r="O227" s="1082"/>
      <c r="P227" s="1082"/>
      <c r="Q227" s="1082"/>
      <c r="R227" s="1082"/>
      <c r="S227" s="1082"/>
      <c r="T227" s="1082"/>
      <c r="U227" s="1082"/>
      <c r="V227" s="1082"/>
      <c r="W227" s="1082"/>
      <c r="X227" s="1082"/>
    </row>
    <row r="228" spans="1:24" ht="11.25" customHeight="1">
      <c r="A228" s="1082"/>
      <c r="B228" s="1082"/>
      <c r="C228" s="1082"/>
      <c r="D228" s="1082"/>
      <c r="E228" s="1082"/>
      <c r="F228" s="1082"/>
      <c r="G228" s="1082"/>
      <c r="H228" s="1082"/>
      <c r="I228" s="1082"/>
      <c r="J228" s="1082"/>
      <c r="K228" s="1082"/>
      <c r="L228" s="1082"/>
      <c r="M228" s="1082"/>
      <c r="N228" s="1082"/>
      <c r="O228" s="1082"/>
      <c r="P228" s="1082"/>
      <c r="Q228" s="1082"/>
      <c r="R228" s="1082"/>
      <c r="S228" s="1082"/>
      <c r="T228" s="1082"/>
      <c r="U228" s="1082"/>
      <c r="V228" s="1082"/>
      <c r="W228" s="1082"/>
      <c r="X228" s="1082"/>
    </row>
    <row r="229" spans="1:24" ht="11.25" customHeight="1">
      <c r="A229" s="1082"/>
      <c r="B229" s="1082"/>
      <c r="C229" s="1082"/>
      <c r="D229" s="1082"/>
      <c r="E229" s="1082"/>
      <c r="F229" s="1082"/>
      <c r="G229" s="1082"/>
      <c r="H229" s="1082"/>
      <c r="I229" s="1082"/>
      <c r="J229" s="1082"/>
      <c r="K229" s="1082"/>
      <c r="L229" s="1082"/>
      <c r="M229" s="1082"/>
      <c r="N229" s="1082"/>
      <c r="O229" s="1082"/>
      <c r="P229" s="1082"/>
      <c r="Q229" s="1082"/>
      <c r="R229" s="1082"/>
      <c r="S229" s="1082"/>
      <c r="T229" s="1082"/>
      <c r="U229" s="1082"/>
      <c r="V229" s="1082"/>
      <c r="W229" s="1082"/>
      <c r="X229" s="1082"/>
    </row>
    <row r="230" spans="1:24" ht="11.25" customHeight="1">
      <c r="A230" s="1082"/>
      <c r="B230" s="1082"/>
      <c r="C230" s="1082"/>
      <c r="D230" s="1082"/>
      <c r="E230" s="1082"/>
      <c r="F230" s="1082"/>
      <c r="G230" s="1082"/>
      <c r="H230" s="1082"/>
      <c r="I230" s="1082"/>
      <c r="J230" s="1082"/>
      <c r="K230" s="1082"/>
      <c r="L230" s="1082"/>
      <c r="M230" s="1082"/>
      <c r="N230" s="1082"/>
      <c r="O230" s="1082"/>
      <c r="P230" s="1082"/>
      <c r="Q230" s="1082"/>
      <c r="R230" s="1082"/>
      <c r="S230" s="1082"/>
      <c r="T230" s="1082"/>
      <c r="U230" s="1082"/>
      <c r="V230" s="1082"/>
      <c r="W230" s="1082"/>
      <c r="X230" s="1082"/>
    </row>
    <row r="231" spans="1:24" ht="11.25" customHeight="1">
      <c r="A231" s="1082"/>
      <c r="B231" s="1082"/>
      <c r="C231" s="1082"/>
      <c r="D231" s="1082"/>
      <c r="E231" s="1082"/>
      <c r="F231" s="1082"/>
      <c r="G231" s="1082"/>
      <c r="H231" s="1082"/>
      <c r="I231" s="1082"/>
      <c r="J231" s="1082"/>
      <c r="K231" s="1082"/>
      <c r="L231" s="1082"/>
      <c r="M231" s="1082"/>
      <c r="N231" s="1082"/>
      <c r="O231" s="1082"/>
      <c r="P231" s="1082"/>
      <c r="Q231" s="1082"/>
      <c r="R231" s="1082"/>
      <c r="S231" s="1082"/>
      <c r="T231" s="1082"/>
      <c r="U231" s="1082"/>
      <c r="V231" s="1082"/>
      <c r="W231" s="1082"/>
      <c r="X231" s="1082"/>
    </row>
    <row r="232" spans="1:24" ht="11.25" customHeight="1">
      <c r="A232" s="1082"/>
      <c r="B232" s="1082"/>
      <c r="C232" s="1082"/>
      <c r="D232" s="1082"/>
      <c r="E232" s="1082"/>
      <c r="F232" s="1082"/>
      <c r="G232" s="1082"/>
      <c r="H232" s="1082"/>
      <c r="I232" s="1082"/>
      <c r="J232" s="1082"/>
      <c r="K232" s="1082"/>
      <c r="L232" s="1082"/>
      <c r="M232" s="1082"/>
      <c r="N232" s="1082"/>
      <c r="O232" s="1082"/>
      <c r="P232" s="1082"/>
      <c r="Q232" s="1082"/>
      <c r="R232" s="1082"/>
      <c r="S232" s="1082"/>
      <c r="T232" s="1082"/>
      <c r="U232" s="1082"/>
      <c r="V232" s="1082"/>
      <c r="W232" s="1082"/>
      <c r="X232" s="1082"/>
    </row>
    <row r="233" spans="1:24" ht="11.25" customHeight="1">
      <c r="A233" s="1082"/>
      <c r="B233" s="1082"/>
      <c r="C233" s="1082"/>
      <c r="D233" s="1082"/>
      <c r="E233" s="1082"/>
      <c r="F233" s="1082"/>
      <c r="G233" s="1082"/>
      <c r="H233" s="1082"/>
      <c r="I233" s="1082"/>
      <c r="J233" s="1082"/>
      <c r="K233" s="1082"/>
      <c r="L233" s="1082"/>
      <c r="M233" s="1082"/>
      <c r="N233" s="1082"/>
      <c r="O233" s="1082"/>
      <c r="P233" s="1082"/>
      <c r="Q233" s="1082"/>
      <c r="R233" s="1082"/>
      <c r="S233" s="1082"/>
      <c r="T233" s="1082"/>
      <c r="U233" s="1082"/>
      <c r="V233" s="1082"/>
      <c r="W233" s="1082"/>
      <c r="X233" s="1082"/>
    </row>
    <row r="234" spans="1:24" ht="11.25" customHeight="1">
      <c r="A234" s="1082"/>
      <c r="B234" s="1082"/>
      <c r="C234" s="1082"/>
      <c r="D234" s="1082"/>
      <c r="E234" s="1082"/>
      <c r="F234" s="1082"/>
      <c r="G234" s="1082"/>
      <c r="H234" s="1082"/>
      <c r="I234" s="1082"/>
      <c r="J234" s="1082"/>
      <c r="K234" s="1082"/>
      <c r="L234" s="1082"/>
      <c r="M234" s="1082"/>
      <c r="N234" s="1082"/>
      <c r="O234" s="1082"/>
      <c r="P234" s="1082"/>
      <c r="Q234" s="1082"/>
      <c r="R234" s="1082"/>
      <c r="S234" s="1082"/>
      <c r="T234" s="1082"/>
      <c r="U234" s="1082"/>
      <c r="V234" s="1082"/>
      <c r="W234" s="1082"/>
      <c r="X234" s="1082"/>
    </row>
    <row r="235" spans="1:24" ht="11.25" customHeight="1">
      <c r="A235" s="1082"/>
      <c r="B235" s="1082"/>
      <c r="C235" s="1082"/>
      <c r="D235" s="1082"/>
      <c r="E235" s="1082"/>
      <c r="F235" s="1082"/>
      <c r="G235" s="1082"/>
      <c r="H235" s="1082"/>
      <c r="I235" s="1082"/>
      <c r="J235" s="1082"/>
      <c r="K235" s="1082"/>
      <c r="L235" s="1082"/>
      <c r="M235" s="1082"/>
      <c r="N235" s="1082"/>
      <c r="O235" s="1082"/>
      <c r="P235" s="1082"/>
      <c r="Q235" s="1082"/>
      <c r="R235" s="1082"/>
      <c r="S235" s="1082"/>
      <c r="T235" s="1082"/>
      <c r="U235" s="1082"/>
      <c r="V235" s="1082"/>
      <c r="W235" s="1082"/>
      <c r="X235" s="1082"/>
    </row>
    <row r="236" spans="1:24" ht="11.25" customHeight="1">
      <c r="A236" s="1082"/>
      <c r="B236" s="1082"/>
      <c r="C236" s="1082"/>
      <c r="D236" s="1082"/>
      <c r="E236" s="1082"/>
      <c r="F236" s="1082"/>
      <c r="G236" s="1082"/>
      <c r="H236" s="1082"/>
      <c r="I236" s="1082"/>
      <c r="J236" s="1082"/>
      <c r="K236" s="1082"/>
      <c r="L236" s="1082"/>
      <c r="M236" s="1082"/>
      <c r="N236" s="1082"/>
      <c r="O236" s="1082"/>
      <c r="P236" s="1082"/>
      <c r="Q236" s="1082"/>
      <c r="R236" s="1082"/>
      <c r="S236" s="1082"/>
      <c r="T236" s="1082"/>
      <c r="U236" s="1082"/>
      <c r="V236" s="1082"/>
      <c r="W236" s="1082"/>
      <c r="X236" s="1082"/>
    </row>
    <row r="237" spans="1:24" ht="11.25" customHeight="1">
      <c r="A237" s="1082"/>
      <c r="B237" s="1082"/>
      <c r="C237" s="1082"/>
      <c r="D237" s="1082"/>
      <c r="E237" s="1082"/>
      <c r="F237" s="1082"/>
      <c r="G237" s="1082"/>
      <c r="H237" s="1082"/>
      <c r="I237" s="1082"/>
      <c r="J237" s="1082"/>
      <c r="K237" s="1082"/>
      <c r="L237" s="1082"/>
      <c r="M237" s="1082"/>
      <c r="N237" s="1082"/>
      <c r="O237" s="1082"/>
      <c r="P237" s="1082"/>
      <c r="Q237" s="1082"/>
      <c r="R237" s="1082"/>
      <c r="S237" s="1082"/>
      <c r="T237" s="1082"/>
      <c r="U237" s="1082"/>
      <c r="V237" s="1082"/>
      <c r="W237" s="1082"/>
      <c r="X237" s="1082"/>
    </row>
    <row r="238" spans="1:24" ht="11.25" customHeight="1">
      <c r="A238" s="1082"/>
      <c r="B238" s="1082"/>
      <c r="C238" s="1082"/>
      <c r="D238" s="1082"/>
      <c r="E238" s="1082"/>
      <c r="F238" s="1082"/>
      <c r="G238" s="1082"/>
      <c r="H238" s="1082"/>
      <c r="I238" s="1082"/>
      <c r="J238" s="1082"/>
      <c r="K238" s="1082"/>
      <c r="L238" s="1082"/>
      <c r="M238" s="1082"/>
      <c r="N238" s="1082"/>
      <c r="O238" s="1082"/>
      <c r="P238" s="1082"/>
      <c r="Q238" s="1082"/>
      <c r="R238" s="1082"/>
      <c r="S238" s="1082"/>
      <c r="T238" s="1082"/>
      <c r="U238" s="1082"/>
      <c r="V238" s="1082"/>
      <c r="W238" s="1082"/>
      <c r="X238" s="1082"/>
    </row>
    <row r="239" spans="1:24" ht="11.25" customHeight="1">
      <c r="A239" s="1082"/>
      <c r="B239" s="1082"/>
      <c r="C239" s="1082"/>
      <c r="D239" s="1082"/>
      <c r="E239" s="1082"/>
      <c r="F239" s="1082"/>
      <c r="G239" s="1082"/>
      <c r="H239" s="1082"/>
      <c r="I239" s="1082"/>
      <c r="J239" s="1082"/>
      <c r="K239" s="1082"/>
      <c r="L239" s="1082"/>
      <c r="M239" s="1082"/>
      <c r="N239" s="1082"/>
      <c r="O239" s="1082"/>
      <c r="P239" s="1082"/>
      <c r="Q239" s="1082"/>
      <c r="R239" s="1082"/>
      <c r="S239" s="1082"/>
      <c r="T239" s="1082"/>
      <c r="U239" s="1082"/>
      <c r="V239" s="1082"/>
      <c r="W239" s="1082"/>
      <c r="X239" s="1082"/>
    </row>
    <row r="240" spans="1:24" ht="11.25" customHeight="1">
      <c r="A240" s="1082"/>
      <c r="B240" s="1082"/>
      <c r="C240" s="1082"/>
      <c r="D240" s="1082"/>
      <c r="E240" s="1082"/>
      <c r="F240" s="1082"/>
      <c r="G240" s="1082"/>
      <c r="H240" s="1082"/>
      <c r="I240" s="1082"/>
      <c r="J240" s="1082"/>
      <c r="K240" s="1082"/>
      <c r="L240" s="1082"/>
      <c r="M240" s="1082"/>
      <c r="N240" s="1082"/>
      <c r="O240" s="1082"/>
      <c r="P240" s="1082"/>
      <c r="Q240" s="1082"/>
      <c r="R240" s="1082"/>
      <c r="S240" s="1082"/>
      <c r="T240" s="1082"/>
      <c r="U240" s="1082"/>
      <c r="V240" s="1082"/>
      <c r="W240" s="1082"/>
      <c r="X240" s="1082"/>
    </row>
    <row r="241" spans="1:24" ht="11.25" customHeight="1">
      <c r="A241" s="1082"/>
      <c r="B241" s="1082"/>
      <c r="C241" s="1082"/>
      <c r="D241" s="1082"/>
      <c r="E241" s="1082"/>
      <c r="F241" s="1082"/>
      <c r="G241" s="1082"/>
      <c r="H241" s="1082"/>
      <c r="I241" s="1082"/>
      <c r="J241" s="1082"/>
      <c r="K241" s="1082"/>
      <c r="L241" s="1082"/>
      <c r="M241" s="1082"/>
      <c r="N241" s="1082"/>
      <c r="O241" s="1082"/>
      <c r="P241" s="1082"/>
      <c r="Q241" s="1082"/>
      <c r="R241" s="1082"/>
      <c r="S241" s="1082"/>
      <c r="T241" s="1082"/>
      <c r="U241" s="1082"/>
      <c r="V241" s="1082"/>
      <c r="W241" s="1082"/>
      <c r="X241" s="1082"/>
    </row>
    <row r="242" spans="1:24" ht="11.25" customHeight="1">
      <c r="A242" s="1082"/>
      <c r="B242" s="1082"/>
      <c r="C242" s="1082"/>
      <c r="D242" s="1082"/>
      <c r="E242" s="1082"/>
      <c r="F242" s="1082"/>
      <c r="G242" s="1082"/>
      <c r="H242" s="1082"/>
      <c r="I242" s="1082"/>
      <c r="J242" s="1082"/>
      <c r="K242" s="1082"/>
      <c r="L242" s="1082"/>
      <c r="M242" s="1082"/>
      <c r="N242" s="1082"/>
      <c r="O242" s="1082"/>
      <c r="P242" s="1082"/>
      <c r="Q242" s="1082"/>
      <c r="R242" s="1082"/>
      <c r="S242" s="1082"/>
      <c r="T242" s="1082"/>
      <c r="U242" s="1082"/>
      <c r="V242" s="1082"/>
      <c r="W242" s="1082"/>
      <c r="X242" s="1082"/>
    </row>
    <row r="243" spans="1:24" ht="11.25" customHeight="1">
      <c r="A243" s="1082"/>
      <c r="B243" s="1082"/>
      <c r="C243" s="1082"/>
      <c r="D243" s="1082"/>
      <c r="E243" s="1082"/>
      <c r="F243" s="1082"/>
      <c r="G243" s="1082"/>
      <c r="H243" s="1082"/>
      <c r="I243" s="1082"/>
      <c r="J243" s="1082"/>
      <c r="K243" s="1082"/>
      <c r="L243" s="1082"/>
      <c r="M243" s="1082"/>
      <c r="N243" s="1082"/>
      <c r="O243" s="1082"/>
      <c r="P243" s="1082"/>
      <c r="Q243" s="1082"/>
      <c r="R243" s="1082"/>
      <c r="S243" s="1082"/>
      <c r="T243" s="1082"/>
      <c r="U243" s="1082"/>
      <c r="V243" s="1082"/>
      <c r="W243" s="1082"/>
      <c r="X243" s="1082"/>
    </row>
    <row r="244" spans="1:24" ht="11.25" customHeight="1">
      <c r="A244" s="1082"/>
      <c r="B244" s="1082"/>
      <c r="C244" s="1082"/>
      <c r="D244" s="1082"/>
      <c r="E244" s="1082"/>
      <c r="F244" s="1082"/>
      <c r="G244" s="1082"/>
      <c r="H244" s="1082"/>
      <c r="I244" s="1082"/>
      <c r="J244" s="1082"/>
      <c r="K244" s="1082"/>
      <c r="L244" s="1082"/>
      <c r="M244" s="1082"/>
      <c r="N244" s="1082"/>
      <c r="O244" s="1082"/>
      <c r="P244" s="1082"/>
      <c r="Q244" s="1082"/>
      <c r="R244" s="1082"/>
      <c r="S244" s="1082"/>
      <c r="T244" s="1082"/>
      <c r="U244" s="1082"/>
      <c r="V244" s="1082"/>
      <c r="W244" s="1082"/>
      <c r="X244" s="1082"/>
    </row>
    <row r="245" spans="1:24" ht="11.25" customHeight="1">
      <c r="A245" s="1082"/>
      <c r="B245" s="1082"/>
      <c r="C245" s="1082"/>
      <c r="D245" s="1082"/>
      <c r="E245" s="1082"/>
      <c r="F245" s="1082"/>
      <c r="G245" s="1082"/>
      <c r="H245" s="1082"/>
      <c r="I245" s="1082"/>
      <c r="J245" s="1082"/>
      <c r="K245" s="1082"/>
      <c r="L245" s="1082"/>
      <c r="M245" s="1082"/>
      <c r="N245" s="1082"/>
      <c r="O245" s="1082"/>
      <c r="P245" s="1082"/>
      <c r="Q245" s="1082"/>
      <c r="R245" s="1082"/>
      <c r="S245" s="1082"/>
      <c r="T245" s="1082"/>
      <c r="U245" s="1082"/>
      <c r="V245" s="1082"/>
      <c r="W245" s="1082"/>
      <c r="X245" s="1082"/>
    </row>
    <row r="246" spans="1:24" ht="11.25" customHeight="1">
      <c r="A246" s="1082"/>
      <c r="B246" s="1082"/>
      <c r="C246" s="1082"/>
      <c r="D246" s="1082"/>
      <c r="E246" s="1082"/>
      <c r="F246" s="1082"/>
      <c r="G246" s="1082"/>
      <c r="H246" s="1082"/>
      <c r="I246" s="1082"/>
      <c r="J246" s="1082"/>
      <c r="K246" s="1082"/>
      <c r="L246" s="1082"/>
      <c r="M246" s="1082"/>
      <c r="N246" s="1082"/>
      <c r="O246" s="1082"/>
      <c r="P246" s="1082"/>
      <c r="Q246" s="1082"/>
      <c r="R246" s="1082"/>
      <c r="S246" s="1082"/>
      <c r="T246" s="1082"/>
      <c r="U246" s="1082"/>
      <c r="V246" s="1082"/>
      <c r="W246" s="1082"/>
      <c r="X246" s="1082"/>
    </row>
    <row r="247" spans="1:24" ht="11.25" customHeight="1">
      <c r="A247" s="1082"/>
      <c r="B247" s="1082"/>
      <c r="C247" s="1082"/>
      <c r="D247" s="1082"/>
      <c r="E247" s="1082"/>
      <c r="F247" s="1082"/>
      <c r="G247" s="1082"/>
      <c r="H247" s="1082"/>
      <c r="I247" s="1082"/>
      <c r="J247" s="1082"/>
      <c r="K247" s="1082"/>
      <c r="L247" s="1082"/>
      <c r="M247" s="1082"/>
      <c r="N247" s="1082"/>
      <c r="O247" s="1082"/>
      <c r="P247" s="1082"/>
      <c r="Q247" s="1082"/>
      <c r="R247" s="1082"/>
      <c r="S247" s="1082"/>
      <c r="T247" s="1082"/>
      <c r="U247" s="1082"/>
      <c r="V247" s="1082"/>
      <c r="W247" s="1082"/>
      <c r="X247" s="1082"/>
    </row>
    <row r="248" spans="1:24" ht="11.25" customHeight="1">
      <c r="A248" s="1082"/>
      <c r="B248" s="1082"/>
      <c r="C248" s="1082"/>
      <c r="D248" s="1082"/>
      <c r="E248" s="1082"/>
      <c r="F248" s="1082"/>
      <c r="G248" s="1082"/>
      <c r="H248" s="1082"/>
      <c r="I248" s="1082"/>
      <c r="J248" s="1082"/>
      <c r="K248" s="1082"/>
      <c r="L248" s="1082"/>
      <c r="M248" s="1082"/>
      <c r="N248" s="1082"/>
      <c r="O248" s="1082"/>
      <c r="P248" s="1082"/>
      <c r="Q248" s="1082"/>
      <c r="R248" s="1082"/>
      <c r="S248" s="1082"/>
      <c r="T248" s="1082"/>
      <c r="U248" s="1082"/>
      <c r="V248" s="1082"/>
      <c r="W248" s="1082"/>
      <c r="X248" s="1082"/>
    </row>
    <row r="249" spans="1:24" ht="11.25" customHeight="1">
      <c r="A249" s="1082"/>
      <c r="B249" s="1082"/>
      <c r="C249" s="1082"/>
      <c r="D249" s="1082"/>
      <c r="E249" s="1082"/>
      <c r="F249" s="1082"/>
      <c r="G249" s="1082"/>
      <c r="H249" s="1082"/>
      <c r="I249" s="1082"/>
      <c r="J249" s="1082"/>
      <c r="K249" s="1082"/>
      <c r="L249" s="1082"/>
      <c r="M249" s="1082"/>
      <c r="N249" s="1082"/>
      <c r="O249" s="1082"/>
      <c r="P249" s="1082"/>
      <c r="Q249" s="1082"/>
      <c r="R249" s="1082"/>
      <c r="S249" s="1082"/>
      <c r="T249" s="1082"/>
      <c r="U249" s="1082"/>
      <c r="V249" s="1082"/>
      <c r="W249" s="1082"/>
      <c r="X249" s="1082"/>
    </row>
    <row r="250" spans="1:24" ht="11.25" customHeight="1">
      <c r="A250" s="1082"/>
      <c r="B250" s="1082"/>
      <c r="C250" s="1082"/>
      <c r="D250" s="1082"/>
      <c r="E250" s="1082"/>
      <c r="F250" s="1082"/>
      <c r="G250" s="1082"/>
      <c r="H250" s="1082"/>
      <c r="I250" s="1082"/>
      <c r="J250" s="1082"/>
      <c r="K250" s="1082"/>
      <c r="L250" s="1082"/>
      <c r="M250" s="1082"/>
      <c r="N250" s="1082"/>
      <c r="O250" s="1082"/>
      <c r="P250" s="1082"/>
      <c r="Q250" s="1082"/>
      <c r="R250" s="1082"/>
      <c r="S250" s="1082"/>
      <c r="T250" s="1082"/>
      <c r="U250" s="1082"/>
      <c r="V250" s="1082"/>
      <c r="W250" s="1082"/>
      <c r="X250" s="1082"/>
    </row>
    <row r="251" spans="1:24" ht="11.25" customHeight="1">
      <c r="A251" s="1082"/>
      <c r="B251" s="1082"/>
      <c r="C251" s="1082"/>
      <c r="D251" s="1082"/>
      <c r="E251" s="1082"/>
      <c r="F251" s="1082"/>
      <c r="G251" s="1082"/>
      <c r="H251" s="1082"/>
      <c r="I251" s="1082"/>
      <c r="J251" s="1082"/>
      <c r="K251" s="1082"/>
      <c r="L251" s="1082"/>
      <c r="M251" s="1082"/>
      <c r="N251" s="1082"/>
      <c r="O251" s="1082"/>
      <c r="P251" s="1082"/>
      <c r="Q251" s="1082"/>
      <c r="R251" s="1082"/>
      <c r="S251" s="1082"/>
      <c r="T251" s="1082"/>
      <c r="U251" s="1082"/>
      <c r="V251" s="1082"/>
      <c r="W251" s="1082"/>
      <c r="X251" s="1082"/>
    </row>
    <row r="252" spans="1:24" ht="11.25" customHeight="1">
      <c r="A252" s="1082"/>
      <c r="B252" s="1082"/>
      <c r="C252" s="1082"/>
      <c r="D252" s="1082"/>
      <c r="E252" s="1082"/>
      <c r="F252" s="1082"/>
      <c r="G252" s="1082"/>
      <c r="H252" s="1082"/>
      <c r="I252" s="1082"/>
      <c r="J252" s="1082"/>
      <c r="K252" s="1082"/>
      <c r="L252" s="1082"/>
      <c r="M252" s="1082"/>
      <c r="N252" s="1082"/>
      <c r="O252" s="1082"/>
      <c r="P252" s="1082"/>
      <c r="Q252" s="1082"/>
      <c r="R252" s="1082"/>
      <c r="S252" s="1082"/>
      <c r="T252" s="1082"/>
      <c r="U252" s="1082"/>
      <c r="V252" s="1082"/>
      <c r="W252" s="1082"/>
      <c r="X252" s="1082"/>
    </row>
    <row r="253" spans="1:24" ht="11.25" customHeight="1">
      <c r="A253" s="1082"/>
      <c r="B253" s="1082"/>
      <c r="C253" s="1082"/>
      <c r="D253" s="1082"/>
      <c r="E253" s="1082"/>
      <c r="F253" s="1082"/>
      <c r="G253" s="1082"/>
      <c r="H253" s="1082"/>
      <c r="I253" s="1082"/>
      <c r="J253" s="1082"/>
      <c r="K253" s="1082"/>
      <c r="L253" s="1082"/>
      <c r="M253" s="1082"/>
      <c r="N253" s="1082"/>
      <c r="O253" s="1082"/>
      <c r="P253" s="1082"/>
      <c r="Q253" s="1082"/>
      <c r="R253" s="1082"/>
      <c r="S253" s="1082"/>
      <c r="T253" s="1082"/>
      <c r="U253" s="1082"/>
      <c r="V253" s="1082"/>
      <c r="W253" s="1082"/>
      <c r="X253" s="1082"/>
    </row>
    <row r="254" spans="1:24" ht="11.25" customHeight="1">
      <c r="A254" s="1082"/>
      <c r="B254" s="1082"/>
      <c r="C254" s="1082"/>
      <c r="D254" s="1082"/>
      <c r="E254" s="1082"/>
      <c r="F254" s="1082"/>
      <c r="G254" s="1082"/>
      <c r="H254" s="1082"/>
      <c r="I254" s="1082"/>
      <c r="J254" s="1082"/>
      <c r="K254" s="1082"/>
      <c r="L254" s="1082"/>
      <c r="M254" s="1082"/>
      <c r="N254" s="1082"/>
      <c r="O254" s="1082"/>
      <c r="P254" s="1082"/>
      <c r="Q254" s="1082"/>
      <c r="R254" s="1082"/>
      <c r="S254" s="1082"/>
      <c r="T254" s="1082"/>
      <c r="U254" s="1082"/>
      <c r="V254" s="1082"/>
      <c r="W254" s="1082"/>
      <c r="X254" s="1082"/>
    </row>
    <row r="255" spans="1:24" ht="11.25" customHeight="1">
      <c r="A255" s="1082"/>
      <c r="B255" s="1082"/>
      <c r="C255" s="1082"/>
      <c r="D255" s="1082"/>
      <c r="E255" s="1082"/>
      <c r="F255" s="1082"/>
      <c r="G255" s="1082"/>
      <c r="H255" s="1082"/>
      <c r="I255" s="1082"/>
      <c r="J255" s="1082"/>
      <c r="K255" s="1082"/>
      <c r="L255" s="1082"/>
      <c r="M255" s="1082"/>
      <c r="N255" s="1082"/>
      <c r="O255" s="1082"/>
      <c r="P255" s="1082"/>
      <c r="Q255" s="1082"/>
      <c r="R255" s="1082"/>
      <c r="S255" s="1082"/>
      <c r="T255" s="1082"/>
      <c r="U255" s="1082"/>
      <c r="V255" s="1082"/>
      <c r="W255" s="1082"/>
      <c r="X255" s="1082"/>
    </row>
    <row r="256" spans="1:24" ht="11.25" customHeight="1">
      <c r="A256" s="1082"/>
      <c r="B256" s="1082"/>
      <c r="C256" s="1082"/>
      <c r="D256" s="1082"/>
      <c r="E256" s="1082"/>
      <c r="F256" s="1082"/>
      <c r="G256" s="1082"/>
      <c r="H256" s="1082"/>
      <c r="I256" s="1082"/>
      <c r="J256" s="1082"/>
      <c r="K256" s="1082"/>
      <c r="L256" s="1082"/>
      <c r="M256" s="1082"/>
      <c r="N256" s="1082"/>
      <c r="O256" s="1082"/>
      <c r="P256" s="1082"/>
      <c r="Q256" s="1082"/>
      <c r="R256" s="1082"/>
      <c r="S256" s="1082"/>
      <c r="T256" s="1082"/>
      <c r="U256" s="1082"/>
      <c r="V256" s="1082"/>
      <c r="W256" s="1082"/>
      <c r="X256" s="1082"/>
    </row>
    <row r="257" spans="1:24" ht="11.25" customHeight="1">
      <c r="A257" s="1082"/>
      <c r="B257" s="1082"/>
      <c r="C257" s="1082"/>
      <c r="D257" s="1082"/>
      <c r="E257" s="1082"/>
      <c r="F257" s="1082"/>
      <c r="G257" s="1082"/>
      <c r="H257" s="1082"/>
      <c r="I257" s="1082"/>
      <c r="J257" s="1082"/>
      <c r="K257" s="1082"/>
      <c r="L257" s="1082"/>
      <c r="M257" s="1082"/>
      <c r="N257" s="1082"/>
      <c r="O257" s="1082"/>
      <c r="P257" s="1082"/>
      <c r="Q257" s="1082"/>
      <c r="R257" s="1082"/>
      <c r="S257" s="1082"/>
      <c r="T257" s="1082"/>
      <c r="U257" s="1082"/>
      <c r="V257" s="1082"/>
      <c r="W257" s="1082"/>
      <c r="X257" s="1082"/>
    </row>
    <row r="258" spans="1:24" ht="11.25" customHeight="1">
      <c r="A258" s="1082"/>
      <c r="B258" s="1082"/>
      <c r="C258" s="1082"/>
      <c r="D258" s="1082"/>
      <c r="E258" s="1082"/>
      <c r="F258" s="1082"/>
      <c r="G258" s="1082"/>
      <c r="H258" s="1082"/>
      <c r="I258" s="1082"/>
      <c r="J258" s="1082"/>
      <c r="K258" s="1082"/>
      <c r="L258" s="1082"/>
      <c r="M258" s="1082"/>
      <c r="N258" s="1082"/>
      <c r="O258" s="1082"/>
      <c r="P258" s="1082"/>
      <c r="Q258" s="1082"/>
      <c r="R258" s="1082"/>
      <c r="S258" s="1082"/>
      <c r="T258" s="1082"/>
      <c r="U258" s="1082"/>
      <c r="V258" s="1082"/>
      <c r="W258" s="1082"/>
      <c r="X258" s="1082"/>
    </row>
    <row r="259" spans="1:24" ht="11.25" customHeight="1">
      <c r="A259" s="1082"/>
      <c r="B259" s="1082"/>
      <c r="C259" s="1082"/>
      <c r="D259" s="1082"/>
      <c r="E259" s="1082"/>
      <c r="F259" s="1082"/>
      <c r="G259" s="1082"/>
      <c r="H259" s="1082"/>
      <c r="I259" s="1082"/>
      <c r="J259" s="1082"/>
      <c r="K259" s="1082"/>
      <c r="L259" s="1082"/>
      <c r="M259" s="1082"/>
      <c r="N259" s="1082"/>
      <c r="O259" s="1082"/>
      <c r="P259" s="1082"/>
      <c r="Q259" s="1082"/>
      <c r="R259" s="1082"/>
      <c r="S259" s="1082"/>
      <c r="T259" s="1082"/>
      <c r="U259" s="1082"/>
      <c r="V259" s="1082"/>
      <c r="W259" s="1082"/>
      <c r="X259" s="1082"/>
    </row>
    <row r="260" spans="1:24" ht="11.25" customHeight="1">
      <c r="A260" s="1082"/>
      <c r="B260" s="1082"/>
      <c r="C260" s="1082"/>
      <c r="D260" s="1082"/>
      <c r="E260" s="1082"/>
      <c r="F260" s="1082"/>
      <c r="G260" s="1082"/>
      <c r="H260" s="1082"/>
      <c r="I260" s="1082"/>
      <c r="J260" s="1082"/>
      <c r="K260" s="1082"/>
      <c r="L260" s="1082"/>
      <c r="M260" s="1082"/>
      <c r="N260" s="1082"/>
      <c r="O260" s="1082"/>
      <c r="P260" s="1082"/>
      <c r="Q260" s="1082"/>
      <c r="R260" s="1082"/>
      <c r="S260" s="1082"/>
      <c r="T260" s="1082"/>
      <c r="U260" s="1082"/>
      <c r="V260" s="1082"/>
      <c r="W260" s="1082"/>
      <c r="X260" s="1082"/>
    </row>
    <row r="261" spans="1:24" ht="11.25" customHeight="1">
      <c r="A261" s="1082"/>
      <c r="B261" s="1082"/>
      <c r="C261" s="1082"/>
      <c r="D261" s="1082"/>
      <c r="E261" s="1082"/>
      <c r="F261" s="1082"/>
      <c r="G261" s="1082"/>
      <c r="H261" s="1082"/>
      <c r="I261" s="1082"/>
      <c r="J261" s="1082"/>
      <c r="K261" s="1082"/>
      <c r="L261" s="1082"/>
      <c r="M261" s="1082"/>
      <c r="N261" s="1082"/>
      <c r="O261" s="1082"/>
      <c r="P261" s="1082"/>
      <c r="Q261" s="1082"/>
      <c r="R261" s="1082"/>
      <c r="S261" s="1082"/>
      <c r="T261" s="1082"/>
      <c r="U261" s="1082"/>
      <c r="V261" s="1082"/>
      <c r="W261" s="1082"/>
      <c r="X261" s="1082"/>
    </row>
    <row r="262" spans="1:24" ht="11.25" customHeight="1">
      <c r="A262" s="1082"/>
      <c r="B262" s="1082"/>
      <c r="C262" s="1082"/>
      <c r="D262" s="1082"/>
      <c r="E262" s="1082"/>
      <c r="F262" s="1082"/>
      <c r="G262" s="1082"/>
      <c r="H262" s="1082"/>
      <c r="I262" s="1082"/>
      <c r="J262" s="1082"/>
      <c r="K262" s="1082"/>
      <c r="L262" s="1082"/>
      <c r="M262" s="1082"/>
      <c r="N262" s="1082"/>
      <c r="O262" s="1082"/>
      <c r="P262" s="1082"/>
      <c r="Q262" s="1082"/>
      <c r="R262" s="1082"/>
      <c r="S262" s="1082"/>
      <c r="T262" s="1082"/>
      <c r="U262" s="1082"/>
      <c r="V262" s="1082"/>
      <c r="W262" s="1082"/>
      <c r="X262" s="1082"/>
    </row>
    <row r="263" spans="1:24" ht="11.25" customHeight="1">
      <c r="A263" s="1082"/>
      <c r="B263" s="1082"/>
      <c r="C263" s="1082"/>
      <c r="D263" s="1082"/>
      <c r="E263" s="1082"/>
      <c r="F263" s="1082"/>
      <c r="G263" s="1082"/>
      <c r="H263" s="1082"/>
      <c r="I263" s="1082"/>
      <c r="J263" s="1082"/>
      <c r="K263" s="1082"/>
      <c r="L263" s="1082"/>
      <c r="M263" s="1082"/>
      <c r="N263" s="1082"/>
      <c r="O263" s="1082"/>
      <c r="P263" s="1082"/>
      <c r="Q263" s="1082"/>
      <c r="R263" s="1082"/>
      <c r="S263" s="1082"/>
      <c r="T263" s="1082"/>
      <c r="U263" s="1082"/>
      <c r="V263" s="1082"/>
      <c r="W263" s="1082"/>
      <c r="X263" s="1082"/>
    </row>
    <row r="264" spans="1:24" ht="11.25" customHeight="1">
      <c r="A264" s="1082"/>
      <c r="B264" s="1082"/>
      <c r="C264" s="1082"/>
      <c r="D264" s="1082"/>
      <c r="E264" s="1082"/>
      <c r="F264" s="1082"/>
      <c r="G264" s="1082"/>
      <c r="H264" s="1082"/>
      <c r="I264" s="1082"/>
      <c r="J264" s="1082"/>
      <c r="K264" s="1082"/>
      <c r="L264" s="1082"/>
      <c r="M264" s="1082"/>
      <c r="N264" s="1082"/>
      <c r="O264" s="1082"/>
      <c r="P264" s="1082"/>
      <c r="Q264" s="1082"/>
      <c r="R264" s="1082"/>
      <c r="S264" s="1082"/>
      <c r="T264" s="1082"/>
      <c r="U264" s="1082"/>
      <c r="V264" s="1082"/>
      <c r="W264" s="1082"/>
      <c r="X264" s="1082"/>
    </row>
    <row r="265" spans="1:24" ht="11.25" customHeight="1">
      <c r="A265" s="1082"/>
      <c r="B265" s="1082"/>
      <c r="C265" s="1082"/>
      <c r="D265" s="1082"/>
      <c r="E265" s="1082"/>
      <c r="F265" s="1082"/>
      <c r="G265" s="1082"/>
      <c r="H265" s="1082"/>
      <c r="I265" s="1082"/>
      <c r="J265" s="1082"/>
      <c r="K265" s="1082"/>
      <c r="L265" s="1082"/>
      <c r="M265" s="1082"/>
      <c r="N265" s="1082"/>
      <c r="O265" s="1082"/>
      <c r="P265" s="1082"/>
      <c r="Q265" s="1082"/>
      <c r="R265" s="1082"/>
      <c r="S265" s="1082"/>
      <c r="T265" s="1082"/>
      <c r="U265" s="1082"/>
      <c r="V265" s="1082"/>
      <c r="W265" s="1082"/>
      <c r="X265" s="1082"/>
    </row>
    <row r="266" spans="1:24" ht="11.25" customHeight="1">
      <c r="A266" s="1082"/>
      <c r="B266" s="1082"/>
      <c r="C266" s="1082"/>
      <c r="D266" s="1082"/>
      <c r="E266" s="1082"/>
      <c r="F266" s="1082"/>
      <c r="G266" s="1082"/>
      <c r="H266" s="1082"/>
      <c r="I266" s="1082"/>
      <c r="J266" s="1082"/>
      <c r="K266" s="1082"/>
      <c r="L266" s="1082"/>
      <c r="M266" s="1082"/>
      <c r="N266" s="1082"/>
      <c r="O266" s="1082"/>
      <c r="P266" s="1082"/>
      <c r="Q266" s="1082"/>
      <c r="R266" s="1082"/>
      <c r="S266" s="1082"/>
      <c r="T266" s="1082"/>
      <c r="U266" s="1082"/>
      <c r="V266" s="1082"/>
      <c r="W266" s="1082"/>
      <c r="X266" s="1082"/>
    </row>
    <row r="267" spans="1:24" ht="11.25" customHeight="1">
      <c r="A267" s="1082"/>
      <c r="B267" s="1082"/>
      <c r="C267" s="1082"/>
      <c r="D267" s="1082"/>
      <c r="E267" s="1082"/>
      <c r="F267" s="1082"/>
      <c r="G267" s="1082"/>
      <c r="H267" s="1082"/>
      <c r="I267" s="1082"/>
      <c r="J267" s="1082"/>
      <c r="K267" s="1082"/>
      <c r="L267" s="1082"/>
      <c r="M267" s="1082"/>
      <c r="N267" s="1082"/>
      <c r="O267" s="1082"/>
      <c r="P267" s="1082"/>
      <c r="Q267" s="1082"/>
      <c r="R267" s="1082"/>
      <c r="S267" s="1082"/>
      <c r="T267" s="1082"/>
      <c r="U267" s="1082"/>
      <c r="V267" s="1082"/>
      <c r="W267" s="1082"/>
      <c r="X267" s="1082"/>
    </row>
    <row r="268" spans="1:24" ht="11.25" customHeight="1">
      <c r="A268" s="1082"/>
      <c r="B268" s="1082"/>
      <c r="C268" s="1082"/>
      <c r="D268" s="1082"/>
      <c r="E268" s="1082"/>
      <c r="F268" s="1082"/>
      <c r="G268" s="1082"/>
      <c r="H268" s="1082"/>
      <c r="I268" s="1082"/>
      <c r="J268" s="1082"/>
      <c r="K268" s="1082"/>
      <c r="L268" s="1082"/>
      <c r="M268" s="1082"/>
      <c r="N268" s="1082"/>
      <c r="O268" s="1082"/>
      <c r="P268" s="1082"/>
      <c r="Q268" s="1082"/>
      <c r="R268" s="1082"/>
      <c r="S268" s="1082"/>
      <c r="T268" s="1082"/>
      <c r="U268" s="1082"/>
      <c r="V268" s="1082"/>
      <c r="W268" s="1082"/>
      <c r="X268" s="1082"/>
    </row>
    <row r="269" spans="1:24" ht="11.25" customHeight="1">
      <c r="A269" s="1082"/>
      <c r="B269" s="1082"/>
      <c r="C269" s="1082"/>
      <c r="D269" s="1082"/>
      <c r="E269" s="1082"/>
      <c r="F269" s="1082"/>
      <c r="G269" s="1082"/>
      <c r="H269" s="1082"/>
      <c r="I269" s="1082"/>
      <c r="J269" s="1082"/>
      <c r="K269" s="1082"/>
      <c r="L269" s="1082"/>
      <c r="M269" s="1082"/>
      <c r="N269" s="1082"/>
      <c r="O269" s="1082"/>
      <c r="P269" s="1082"/>
      <c r="Q269" s="1082"/>
      <c r="R269" s="1082"/>
      <c r="S269" s="1082"/>
      <c r="T269" s="1082"/>
      <c r="U269" s="1082"/>
      <c r="V269" s="1082"/>
      <c r="W269" s="1082"/>
      <c r="X269" s="1082"/>
    </row>
    <row r="270" spans="1:24" ht="11.25" customHeight="1">
      <c r="A270" s="1082"/>
      <c r="B270" s="1082"/>
      <c r="C270" s="1082"/>
      <c r="D270" s="1082"/>
      <c r="E270" s="1082"/>
      <c r="F270" s="1082"/>
      <c r="G270" s="1082"/>
      <c r="H270" s="1082"/>
      <c r="I270" s="1082"/>
      <c r="J270" s="1082"/>
      <c r="K270" s="1082"/>
      <c r="L270" s="1082"/>
      <c r="M270" s="1082"/>
      <c r="N270" s="1082"/>
      <c r="O270" s="1082"/>
      <c r="P270" s="1082"/>
      <c r="Q270" s="1082"/>
      <c r="R270" s="1082"/>
      <c r="S270" s="1082"/>
      <c r="T270" s="1082"/>
      <c r="U270" s="1082"/>
      <c r="V270" s="1082"/>
      <c r="W270" s="1082"/>
      <c r="X270" s="1082"/>
    </row>
    <row r="271" spans="1:24" ht="11.25" customHeight="1">
      <c r="A271" s="1082"/>
      <c r="B271" s="1082"/>
      <c r="C271" s="1082"/>
      <c r="D271" s="1082"/>
      <c r="E271" s="1082"/>
      <c r="F271" s="1082"/>
      <c r="G271" s="1082"/>
      <c r="H271" s="1082"/>
      <c r="I271" s="1082"/>
      <c r="J271" s="1082"/>
      <c r="K271" s="1082"/>
      <c r="L271" s="1082"/>
      <c r="M271" s="1082"/>
      <c r="N271" s="1082"/>
      <c r="O271" s="1082"/>
      <c r="P271" s="1082"/>
      <c r="Q271" s="1082"/>
      <c r="R271" s="1082"/>
      <c r="S271" s="1082"/>
      <c r="T271" s="1082"/>
      <c r="U271" s="1082"/>
      <c r="V271" s="1082"/>
      <c r="W271" s="1082"/>
      <c r="X271" s="1082"/>
    </row>
    <row r="272" spans="1:24" ht="11.25" customHeight="1">
      <c r="A272" s="1082"/>
      <c r="B272" s="1082"/>
      <c r="C272" s="1082"/>
      <c r="D272" s="1082"/>
      <c r="E272" s="1082"/>
      <c r="F272" s="1082"/>
      <c r="G272" s="1082"/>
      <c r="H272" s="1082"/>
      <c r="I272" s="1082"/>
      <c r="J272" s="1082"/>
      <c r="K272" s="1082"/>
      <c r="L272" s="1082"/>
      <c r="M272" s="1082"/>
      <c r="N272" s="1082"/>
      <c r="O272" s="1082"/>
      <c r="P272" s="1082"/>
      <c r="Q272" s="1082"/>
      <c r="R272" s="1082"/>
      <c r="S272" s="1082"/>
      <c r="T272" s="1082"/>
      <c r="U272" s="1082"/>
      <c r="V272" s="1082"/>
      <c r="W272" s="1082"/>
      <c r="X272" s="1082"/>
    </row>
    <row r="273" spans="1:24" ht="11.25" customHeight="1">
      <c r="A273" s="1082"/>
      <c r="B273" s="1082"/>
      <c r="C273" s="1082"/>
      <c r="D273" s="1082"/>
      <c r="E273" s="1082"/>
      <c r="F273" s="1082"/>
      <c r="G273" s="1082"/>
      <c r="H273" s="1082"/>
      <c r="I273" s="1082"/>
      <c r="J273" s="1082"/>
      <c r="K273" s="1082"/>
      <c r="L273" s="1082"/>
      <c r="M273" s="1082"/>
      <c r="N273" s="1082"/>
      <c r="O273" s="1082"/>
      <c r="P273" s="1082"/>
      <c r="Q273" s="1082"/>
      <c r="R273" s="1082"/>
      <c r="S273" s="1082"/>
      <c r="T273" s="1082"/>
      <c r="U273" s="1082"/>
      <c r="V273" s="1082"/>
      <c r="W273" s="1082"/>
      <c r="X273" s="1082"/>
    </row>
    <row r="274" spans="1:24" ht="11.25" customHeight="1">
      <c r="A274" s="1082"/>
      <c r="B274" s="1082"/>
      <c r="C274" s="1082"/>
      <c r="D274" s="1082"/>
      <c r="E274" s="1082"/>
      <c r="F274" s="1082"/>
      <c r="G274" s="1082"/>
      <c r="H274" s="1082"/>
      <c r="I274" s="1082"/>
      <c r="J274" s="1082"/>
      <c r="K274" s="1082"/>
      <c r="L274" s="1082"/>
      <c r="M274" s="1082"/>
      <c r="N274" s="1082"/>
      <c r="O274" s="1082"/>
      <c r="P274" s="1082"/>
      <c r="Q274" s="1082"/>
      <c r="R274" s="1082"/>
      <c r="S274" s="1082"/>
      <c r="T274" s="1082"/>
      <c r="U274" s="1082"/>
      <c r="V274" s="1082"/>
      <c r="W274" s="1082"/>
      <c r="X274" s="1082"/>
    </row>
    <row r="275" spans="1:24" ht="11.25" customHeight="1">
      <c r="A275" s="1082"/>
      <c r="B275" s="1082"/>
      <c r="C275" s="1082"/>
      <c r="D275" s="1082"/>
      <c r="E275" s="1082"/>
      <c r="F275" s="1082"/>
      <c r="G275" s="1082"/>
      <c r="H275" s="1082"/>
      <c r="I275" s="1082"/>
      <c r="J275" s="1082"/>
      <c r="K275" s="1082"/>
      <c r="L275" s="1082"/>
      <c r="M275" s="1082"/>
      <c r="N275" s="1082"/>
      <c r="O275" s="1082"/>
      <c r="P275" s="1082"/>
      <c r="Q275" s="1082"/>
      <c r="R275" s="1082"/>
      <c r="S275" s="1082"/>
      <c r="T275" s="1082"/>
      <c r="U275" s="1082"/>
      <c r="V275" s="1082"/>
      <c r="W275" s="1082"/>
      <c r="X275" s="1082"/>
    </row>
    <row r="276" spans="1:24" ht="11.25" customHeight="1">
      <c r="A276" s="1082"/>
      <c r="B276" s="1082"/>
      <c r="C276" s="1082"/>
      <c r="D276" s="1082"/>
      <c r="E276" s="1082"/>
      <c r="F276" s="1082"/>
      <c r="G276" s="1082"/>
      <c r="H276" s="1082"/>
      <c r="I276" s="1082"/>
      <c r="J276" s="1082"/>
      <c r="K276" s="1082"/>
      <c r="L276" s="1082"/>
      <c r="M276" s="1082"/>
      <c r="N276" s="1082"/>
      <c r="O276" s="1082"/>
      <c r="P276" s="1082"/>
      <c r="Q276" s="1082"/>
      <c r="R276" s="1082"/>
      <c r="S276" s="1082"/>
      <c r="T276" s="1082"/>
      <c r="U276" s="1082"/>
      <c r="V276" s="1082"/>
      <c r="W276" s="1082"/>
      <c r="X276" s="1082"/>
    </row>
    <row r="277" spans="1:24" ht="11.25" customHeight="1">
      <c r="A277" s="1082"/>
      <c r="B277" s="1082"/>
      <c r="C277" s="1082"/>
      <c r="D277" s="1082"/>
      <c r="E277" s="1082"/>
      <c r="F277" s="1082"/>
      <c r="G277" s="1082"/>
      <c r="H277" s="1082"/>
      <c r="I277" s="1082"/>
      <c r="J277" s="1082"/>
      <c r="K277" s="1082"/>
      <c r="L277" s="1082"/>
      <c r="M277" s="1082"/>
      <c r="N277" s="1082"/>
      <c r="O277" s="1082"/>
      <c r="P277" s="1082"/>
      <c r="Q277" s="1082"/>
      <c r="R277" s="1082"/>
      <c r="S277" s="1082"/>
      <c r="T277" s="1082"/>
      <c r="U277" s="1082"/>
      <c r="V277" s="1082"/>
      <c r="W277" s="1082"/>
      <c r="X277" s="1082"/>
    </row>
    <row r="278" spans="1:24" ht="11.25" customHeight="1">
      <c r="A278" s="1082"/>
      <c r="B278" s="1082"/>
      <c r="C278" s="1082"/>
      <c r="D278" s="1082"/>
      <c r="E278" s="1082"/>
      <c r="F278" s="1082"/>
      <c r="G278" s="1082"/>
      <c r="H278" s="1082"/>
      <c r="I278" s="1082"/>
      <c r="J278" s="1082"/>
      <c r="K278" s="1082"/>
      <c r="L278" s="1082"/>
      <c r="M278" s="1082"/>
      <c r="N278" s="1082"/>
      <c r="O278" s="1082"/>
      <c r="P278" s="1082"/>
      <c r="Q278" s="1082"/>
      <c r="R278" s="1082"/>
      <c r="S278" s="1082"/>
      <c r="T278" s="1082"/>
      <c r="U278" s="1082"/>
      <c r="V278" s="1082"/>
      <c r="W278" s="1082"/>
      <c r="X278" s="1082"/>
    </row>
    <row r="279" spans="1:24" ht="11.25" customHeight="1">
      <c r="A279" s="1082"/>
      <c r="B279" s="1082"/>
      <c r="C279" s="1082"/>
      <c r="D279" s="1082"/>
      <c r="E279" s="1082"/>
      <c r="F279" s="1082"/>
      <c r="G279" s="1082"/>
      <c r="H279" s="1082"/>
      <c r="I279" s="1082"/>
      <c r="J279" s="1082"/>
      <c r="K279" s="1082"/>
      <c r="L279" s="1082"/>
      <c r="M279" s="1082"/>
      <c r="N279" s="1082"/>
      <c r="O279" s="1082"/>
      <c r="P279" s="1082"/>
      <c r="Q279" s="1082"/>
      <c r="R279" s="1082"/>
      <c r="S279" s="1082"/>
      <c r="T279" s="1082"/>
      <c r="U279" s="1082"/>
      <c r="V279" s="1082"/>
      <c r="W279" s="1082"/>
      <c r="X279" s="1082"/>
    </row>
    <row r="280" spans="1:24" ht="11.25" customHeight="1">
      <c r="A280" s="1082"/>
      <c r="B280" s="1082"/>
      <c r="C280" s="1082"/>
      <c r="D280" s="1082"/>
      <c r="E280" s="1082"/>
      <c r="F280" s="1082"/>
      <c r="G280" s="1082"/>
      <c r="H280" s="1082"/>
      <c r="I280" s="1082"/>
      <c r="J280" s="1082"/>
      <c r="K280" s="1082"/>
      <c r="L280" s="1082"/>
      <c r="M280" s="1082"/>
      <c r="N280" s="1082"/>
      <c r="O280" s="1082"/>
      <c r="P280" s="1082"/>
      <c r="Q280" s="1082"/>
      <c r="R280" s="1082"/>
      <c r="S280" s="1082"/>
      <c r="T280" s="1082"/>
      <c r="U280" s="1082"/>
      <c r="V280" s="1082"/>
      <c r="W280" s="1082"/>
      <c r="X280" s="1082"/>
    </row>
    <row r="281" spans="1:24" ht="11.25" customHeight="1">
      <c r="A281" s="1082"/>
      <c r="B281" s="1082"/>
      <c r="C281" s="1082"/>
      <c r="D281" s="1082"/>
      <c r="E281" s="1082"/>
      <c r="F281" s="1082"/>
      <c r="G281" s="1082"/>
      <c r="H281" s="1082"/>
      <c r="I281" s="1082"/>
      <c r="J281" s="1082"/>
      <c r="K281" s="1082"/>
      <c r="L281" s="1082"/>
      <c r="M281" s="1082"/>
      <c r="N281" s="1082"/>
      <c r="O281" s="1082"/>
      <c r="P281" s="1082"/>
      <c r="Q281" s="1082"/>
      <c r="R281" s="1082"/>
      <c r="S281" s="1082"/>
      <c r="T281" s="1082"/>
      <c r="U281" s="1082"/>
      <c r="V281" s="1082"/>
      <c r="W281" s="1082"/>
      <c r="X281" s="1082"/>
    </row>
    <row r="282" spans="1:24" ht="11.25" customHeight="1">
      <c r="A282" s="1082"/>
      <c r="B282" s="1082"/>
      <c r="C282" s="1082"/>
      <c r="D282" s="1082"/>
      <c r="E282" s="1082"/>
      <c r="F282" s="1082"/>
      <c r="G282" s="1082"/>
      <c r="H282" s="1082"/>
      <c r="I282" s="1082"/>
      <c r="J282" s="1082"/>
      <c r="K282" s="1082"/>
      <c r="L282" s="1082"/>
      <c r="M282" s="1082"/>
      <c r="N282" s="1082"/>
      <c r="O282" s="1082"/>
      <c r="P282" s="1082"/>
      <c r="Q282" s="1082"/>
      <c r="R282" s="1082"/>
      <c r="S282" s="1082"/>
      <c r="T282" s="1082"/>
      <c r="U282" s="1082"/>
      <c r="V282" s="1082"/>
      <c r="W282" s="1082"/>
      <c r="X282" s="1082"/>
    </row>
    <row r="283" spans="1:24" ht="11.25" customHeight="1">
      <c r="A283" s="1082"/>
      <c r="B283" s="1082"/>
      <c r="C283" s="1082"/>
      <c r="D283" s="1082"/>
      <c r="E283" s="1082"/>
      <c r="F283" s="1082"/>
      <c r="G283" s="1082"/>
      <c r="H283" s="1082"/>
      <c r="I283" s="1082"/>
      <c r="J283" s="1082"/>
      <c r="K283" s="1082"/>
      <c r="L283" s="1082"/>
      <c r="M283" s="1082"/>
      <c r="N283" s="1082"/>
      <c r="O283" s="1082"/>
      <c r="P283" s="1082"/>
      <c r="Q283" s="1082"/>
      <c r="R283" s="1082"/>
      <c r="S283" s="1082"/>
      <c r="T283" s="1082"/>
      <c r="U283" s="1082"/>
      <c r="V283" s="1082"/>
      <c r="W283" s="1082"/>
      <c r="X283" s="1082"/>
    </row>
    <row r="284" spans="1:24" ht="11.25" customHeight="1">
      <c r="A284" s="1082"/>
      <c r="B284" s="1082"/>
      <c r="C284" s="1082"/>
      <c r="D284" s="1082"/>
      <c r="E284" s="1082"/>
      <c r="F284" s="1082"/>
      <c r="G284" s="1082"/>
      <c r="H284" s="1082"/>
      <c r="I284" s="1082"/>
      <c r="J284" s="1082"/>
      <c r="K284" s="1082"/>
      <c r="L284" s="1082"/>
      <c r="M284" s="1082"/>
      <c r="N284" s="1082"/>
      <c r="O284" s="1082"/>
      <c r="P284" s="1082"/>
      <c r="Q284" s="1082"/>
      <c r="R284" s="1082"/>
      <c r="S284" s="1082"/>
      <c r="T284" s="1082"/>
      <c r="U284" s="1082"/>
      <c r="V284" s="1082"/>
      <c r="W284" s="1082"/>
      <c r="X284" s="1082"/>
    </row>
    <row r="285" spans="1:24" ht="11.25" customHeight="1">
      <c r="A285" s="1082"/>
      <c r="B285" s="1082"/>
      <c r="C285" s="1082"/>
      <c r="D285" s="1082"/>
      <c r="E285" s="1082"/>
      <c r="F285" s="1082"/>
      <c r="G285" s="1082"/>
      <c r="H285" s="1082"/>
      <c r="I285" s="1082"/>
      <c r="J285" s="1082"/>
      <c r="K285" s="1082"/>
      <c r="L285" s="1082"/>
      <c r="M285" s="1082"/>
      <c r="N285" s="1082"/>
      <c r="O285" s="1082"/>
      <c r="P285" s="1082"/>
      <c r="Q285" s="1082"/>
      <c r="R285" s="1082"/>
      <c r="S285" s="1082"/>
      <c r="T285" s="1082"/>
      <c r="U285" s="1082"/>
      <c r="V285" s="1082"/>
      <c r="W285" s="1082"/>
      <c r="X285" s="1082"/>
    </row>
    <row r="286" spans="1:24" ht="11.25" customHeight="1">
      <c r="A286" s="1082"/>
      <c r="B286" s="1082"/>
      <c r="C286" s="1082"/>
      <c r="D286" s="1082"/>
      <c r="E286" s="1082"/>
      <c r="F286" s="1082"/>
      <c r="G286" s="1082"/>
      <c r="H286" s="1082"/>
      <c r="I286" s="1082"/>
      <c r="J286" s="1082"/>
      <c r="K286" s="1082"/>
      <c r="L286" s="1082"/>
      <c r="M286" s="1082"/>
      <c r="N286" s="1082"/>
      <c r="O286" s="1082"/>
      <c r="P286" s="1082"/>
      <c r="Q286" s="1082"/>
      <c r="R286" s="1082"/>
      <c r="S286" s="1082"/>
      <c r="T286" s="1082"/>
      <c r="U286" s="1082"/>
      <c r="V286" s="1082"/>
      <c r="W286" s="1082"/>
      <c r="X286" s="1082"/>
    </row>
    <row r="287" spans="1:24" ht="11.25" customHeight="1">
      <c r="A287" s="1082"/>
      <c r="B287" s="1082"/>
      <c r="C287" s="1082"/>
      <c r="D287" s="1082"/>
      <c r="E287" s="1082"/>
      <c r="F287" s="1082"/>
      <c r="G287" s="1082"/>
      <c r="H287" s="1082"/>
      <c r="I287" s="1082"/>
      <c r="J287" s="1082"/>
      <c r="K287" s="1082"/>
      <c r="L287" s="1082"/>
      <c r="M287" s="1082"/>
      <c r="N287" s="1082"/>
      <c r="O287" s="1082"/>
      <c r="P287" s="1082"/>
      <c r="Q287" s="1082"/>
      <c r="R287" s="1082"/>
      <c r="S287" s="1082"/>
      <c r="T287" s="1082"/>
      <c r="U287" s="1082"/>
      <c r="V287" s="1082"/>
      <c r="W287" s="1082"/>
      <c r="X287" s="1082"/>
    </row>
    <row r="288" spans="1:24" ht="11.25" customHeight="1">
      <c r="A288" s="1082"/>
      <c r="B288" s="1082"/>
      <c r="C288" s="1082"/>
      <c r="D288" s="1082"/>
      <c r="E288" s="1082"/>
      <c r="F288" s="1082"/>
      <c r="G288" s="1082"/>
      <c r="H288" s="1082"/>
      <c r="I288" s="1082"/>
      <c r="J288" s="1082"/>
      <c r="K288" s="1082"/>
      <c r="L288" s="1082"/>
      <c r="M288" s="1082"/>
      <c r="N288" s="1082"/>
      <c r="O288" s="1082"/>
      <c r="P288" s="1082"/>
      <c r="Q288" s="1082"/>
      <c r="R288" s="1082"/>
      <c r="S288" s="1082"/>
      <c r="T288" s="1082"/>
      <c r="U288" s="1082"/>
      <c r="V288" s="1082"/>
      <c r="W288" s="1082"/>
      <c r="X288" s="1082"/>
    </row>
    <row r="289" spans="1:24" ht="11.25" customHeight="1">
      <c r="A289" s="1082"/>
      <c r="B289" s="1082"/>
      <c r="C289" s="1082"/>
      <c r="D289" s="1082"/>
      <c r="E289" s="1082"/>
      <c r="F289" s="1082"/>
      <c r="G289" s="1082"/>
      <c r="H289" s="1082"/>
      <c r="I289" s="1082"/>
      <c r="J289" s="1082"/>
      <c r="K289" s="1082"/>
      <c r="L289" s="1082"/>
      <c r="M289" s="1082"/>
      <c r="N289" s="1082"/>
      <c r="O289" s="1082"/>
      <c r="P289" s="1082"/>
      <c r="Q289" s="1082"/>
      <c r="R289" s="1082"/>
      <c r="S289" s="1082"/>
      <c r="T289" s="1082"/>
      <c r="U289" s="1082"/>
      <c r="V289" s="1082"/>
      <c r="W289" s="1082"/>
      <c r="X289" s="1082"/>
    </row>
    <row r="290" spans="1:24" ht="11.25" customHeight="1">
      <c r="A290" s="1082"/>
      <c r="B290" s="1082"/>
      <c r="C290" s="1082"/>
      <c r="D290" s="1082"/>
      <c r="E290" s="1082"/>
      <c r="F290" s="1082"/>
      <c r="G290" s="1082"/>
      <c r="H290" s="1082"/>
      <c r="I290" s="1082"/>
      <c r="J290" s="1082"/>
      <c r="K290" s="1082"/>
      <c r="L290" s="1082"/>
      <c r="M290" s="1082"/>
      <c r="N290" s="1082"/>
      <c r="O290" s="1082"/>
      <c r="P290" s="1082"/>
      <c r="Q290" s="1082"/>
      <c r="R290" s="1082"/>
      <c r="S290" s="1082"/>
      <c r="T290" s="1082"/>
      <c r="U290" s="1082"/>
      <c r="V290" s="1082"/>
      <c r="W290" s="1082"/>
      <c r="X290" s="1082"/>
    </row>
    <row r="291" spans="1:24" ht="11.25" customHeight="1">
      <c r="A291" s="1082"/>
      <c r="B291" s="1082"/>
      <c r="C291" s="1082"/>
      <c r="D291" s="1082"/>
      <c r="E291" s="1082"/>
      <c r="F291" s="1082"/>
      <c r="G291" s="1082"/>
      <c r="H291" s="1082"/>
      <c r="I291" s="1082"/>
      <c r="J291" s="1082"/>
      <c r="K291" s="1082"/>
      <c r="L291" s="1082"/>
      <c r="M291" s="1082"/>
      <c r="N291" s="1082"/>
      <c r="O291" s="1082"/>
      <c r="P291" s="1082"/>
      <c r="Q291" s="1082"/>
      <c r="R291" s="1082"/>
      <c r="S291" s="1082"/>
      <c r="T291" s="1082"/>
      <c r="U291" s="1082"/>
      <c r="V291" s="1082"/>
      <c r="W291" s="1082"/>
      <c r="X291" s="1082"/>
    </row>
    <row r="292" spans="1:24" ht="11.25" customHeight="1">
      <c r="A292" s="1082"/>
      <c r="B292" s="1082"/>
      <c r="C292" s="1082"/>
      <c r="D292" s="1082"/>
      <c r="E292" s="1082"/>
      <c r="F292" s="1082"/>
      <c r="G292" s="1082"/>
      <c r="H292" s="1082"/>
      <c r="I292" s="1082"/>
      <c r="J292" s="1082"/>
      <c r="K292" s="1082"/>
      <c r="L292" s="1082"/>
      <c r="M292" s="1082"/>
      <c r="N292" s="1082"/>
      <c r="O292" s="1082"/>
      <c r="P292" s="1082"/>
      <c r="Q292" s="1082"/>
      <c r="R292" s="1082"/>
      <c r="S292" s="1082"/>
      <c r="T292" s="1082"/>
      <c r="U292" s="1082"/>
      <c r="V292" s="1082"/>
      <c r="W292" s="1082"/>
      <c r="X292" s="1082"/>
    </row>
    <row r="293" spans="1:24" ht="11.25" customHeight="1">
      <c r="A293" s="1082"/>
      <c r="B293" s="1082"/>
      <c r="C293" s="1082"/>
      <c r="D293" s="1082"/>
      <c r="E293" s="1082"/>
      <c r="F293" s="1082"/>
      <c r="G293" s="1082"/>
      <c r="H293" s="1082"/>
      <c r="I293" s="1082"/>
      <c r="J293" s="1082"/>
      <c r="K293" s="1082"/>
      <c r="L293" s="1082"/>
      <c r="M293" s="1082"/>
      <c r="N293" s="1082"/>
      <c r="O293" s="1082"/>
      <c r="P293" s="1082"/>
      <c r="Q293" s="1082"/>
      <c r="R293" s="1082"/>
      <c r="S293" s="1082"/>
      <c r="T293" s="1082"/>
      <c r="U293" s="1082"/>
      <c r="V293" s="1082"/>
      <c r="W293" s="1082"/>
      <c r="X293" s="1082"/>
    </row>
    <row r="294" spans="1:24" ht="11.25" customHeight="1">
      <c r="A294" s="1082"/>
      <c r="B294" s="1082"/>
      <c r="C294" s="1082"/>
      <c r="D294" s="1082"/>
      <c r="E294" s="1082"/>
      <c r="F294" s="1082"/>
      <c r="G294" s="1082"/>
      <c r="H294" s="1082"/>
      <c r="I294" s="1082"/>
      <c r="J294" s="1082"/>
      <c r="K294" s="1082"/>
      <c r="L294" s="1082"/>
      <c r="M294" s="1082"/>
      <c r="N294" s="1082"/>
      <c r="O294" s="1082"/>
      <c r="P294" s="1082"/>
      <c r="Q294" s="1082"/>
      <c r="R294" s="1082"/>
      <c r="S294" s="1082"/>
      <c r="T294" s="1082"/>
      <c r="U294" s="1082"/>
      <c r="V294" s="1082"/>
      <c r="W294" s="1082"/>
      <c r="X294" s="1082"/>
    </row>
    <row r="295" spans="1:24" ht="11.25" customHeight="1">
      <c r="A295" s="1082"/>
      <c r="B295" s="1082"/>
      <c r="C295" s="1082"/>
      <c r="D295" s="1082"/>
      <c r="E295" s="1082"/>
      <c r="F295" s="1082"/>
      <c r="G295" s="1082"/>
      <c r="H295" s="1082"/>
      <c r="I295" s="1082"/>
      <c r="J295" s="1082"/>
      <c r="K295" s="1082"/>
      <c r="L295" s="1082"/>
      <c r="M295" s="1082"/>
      <c r="N295" s="1082"/>
      <c r="O295" s="1082"/>
      <c r="P295" s="1082"/>
      <c r="Q295" s="1082"/>
      <c r="R295" s="1082"/>
      <c r="S295" s="1082"/>
      <c r="T295" s="1082"/>
      <c r="U295" s="1082"/>
      <c r="V295" s="1082"/>
      <c r="W295" s="1082"/>
      <c r="X295" s="1082"/>
    </row>
    <row r="296" spans="1:24" ht="11.25" customHeight="1">
      <c r="A296" s="1082"/>
      <c r="B296" s="1082"/>
      <c r="C296" s="1082"/>
      <c r="D296" s="1082"/>
      <c r="E296" s="1082"/>
      <c r="F296" s="1082"/>
      <c r="G296" s="1082"/>
      <c r="H296" s="1082"/>
      <c r="I296" s="1082"/>
      <c r="J296" s="1082"/>
      <c r="K296" s="1082"/>
      <c r="L296" s="1082"/>
      <c r="M296" s="1082"/>
      <c r="N296" s="1082"/>
      <c r="O296" s="1082"/>
      <c r="P296" s="1082"/>
      <c r="Q296" s="1082"/>
      <c r="R296" s="1082"/>
      <c r="S296" s="1082"/>
      <c r="T296" s="1082"/>
      <c r="U296" s="1082"/>
      <c r="V296" s="1082"/>
      <c r="W296" s="1082"/>
      <c r="X296" s="1082"/>
    </row>
    <row r="297" spans="1:24" ht="11.25" customHeight="1">
      <c r="A297" s="1082"/>
      <c r="B297" s="1082"/>
      <c r="C297" s="1082"/>
      <c r="D297" s="1082"/>
      <c r="E297" s="1082"/>
      <c r="F297" s="1082"/>
      <c r="G297" s="1082"/>
      <c r="H297" s="1082"/>
      <c r="I297" s="1082"/>
      <c r="J297" s="1082"/>
      <c r="K297" s="1082"/>
      <c r="L297" s="1082"/>
      <c r="M297" s="1082"/>
      <c r="N297" s="1082"/>
      <c r="O297" s="1082"/>
      <c r="P297" s="1082"/>
      <c r="Q297" s="1082"/>
      <c r="R297" s="1082"/>
      <c r="S297" s="1082"/>
      <c r="T297" s="1082"/>
      <c r="U297" s="1082"/>
      <c r="V297" s="1082"/>
      <c r="W297" s="1082"/>
      <c r="X297" s="1082"/>
    </row>
    <row r="298" spans="1:24" ht="11.25" customHeight="1">
      <c r="A298" s="1082"/>
      <c r="B298" s="1082"/>
      <c r="C298" s="1082"/>
      <c r="D298" s="1082"/>
      <c r="E298" s="1082"/>
      <c r="F298" s="1082"/>
      <c r="G298" s="1082"/>
      <c r="H298" s="1082"/>
      <c r="I298" s="1082"/>
      <c r="J298" s="1082"/>
      <c r="K298" s="1082"/>
      <c r="L298" s="1082"/>
      <c r="M298" s="1082"/>
      <c r="N298" s="1082"/>
      <c r="O298" s="1082"/>
      <c r="P298" s="1082"/>
      <c r="Q298" s="1082"/>
      <c r="R298" s="1082"/>
      <c r="S298" s="1082"/>
      <c r="T298" s="1082"/>
      <c r="U298" s="1082"/>
      <c r="V298" s="1082"/>
      <c r="W298" s="1082"/>
      <c r="X298" s="1082"/>
    </row>
    <row r="299" spans="1:24" ht="11.25" customHeight="1">
      <c r="A299" s="1082"/>
      <c r="B299" s="1082"/>
      <c r="C299" s="1082"/>
      <c r="D299" s="1082"/>
      <c r="E299" s="1082"/>
      <c r="F299" s="1082"/>
      <c r="G299" s="1082"/>
      <c r="H299" s="1082"/>
      <c r="I299" s="1082"/>
      <c r="J299" s="1082"/>
      <c r="K299" s="1082"/>
      <c r="L299" s="1082"/>
      <c r="M299" s="1082"/>
      <c r="N299" s="1082"/>
      <c r="O299" s="1082"/>
      <c r="P299" s="1082"/>
      <c r="Q299" s="1082"/>
      <c r="R299" s="1082"/>
      <c r="S299" s="1082"/>
      <c r="T299" s="1082"/>
      <c r="U299" s="1082"/>
      <c r="V299" s="1082"/>
      <c r="W299" s="1082"/>
      <c r="X299" s="1082"/>
    </row>
    <row r="300" spans="1:24" ht="11.25" customHeight="1">
      <c r="A300" s="1082"/>
      <c r="B300" s="1082"/>
      <c r="C300" s="1082"/>
      <c r="D300" s="1082"/>
      <c r="E300" s="1082"/>
      <c r="F300" s="1082"/>
      <c r="G300" s="1082"/>
      <c r="H300" s="1082"/>
      <c r="I300" s="1082"/>
      <c r="J300" s="1082"/>
      <c r="K300" s="1082"/>
      <c r="L300" s="1082"/>
      <c r="M300" s="1082"/>
      <c r="N300" s="1082"/>
      <c r="O300" s="1082"/>
      <c r="P300" s="1082"/>
      <c r="Q300" s="1082"/>
      <c r="R300" s="1082"/>
      <c r="S300" s="1082"/>
      <c r="T300" s="1082"/>
      <c r="U300" s="1082"/>
      <c r="V300" s="1082"/>
      <c r="W300" s="1082"/>
      <c r="X300" s="1082"/>
    </row>
    <row r="301" spans="1:24" ht="11.25" customHeight="1">
      <c r="A301" s="1082"/>
      <c r="B301" s="1082"/>
      <c r="C301" s="1082"/>
      <c r="D301" s="1082"/>
      <c r="E301" s="1082"/>
      <c r="F301" s="1082"/>
      <c r="G301" s="1082"/>
      <c r="H301" s="1082"/>
      <c r="I301" s="1082"/>
      <c r="J301" s="1082"/>
      <c r="K301" s="1082"/>
      <c r="L301" s="1082"/>
      <c r="M301" s="1082"/>
      <c r="N301" s="1082"/>
      <c r="O301" s="1082"/>
      <c r="P301" s="1082"/>
      <c r="Q301" s="1082"/>
      <c r="R301" s="1082"/>
      <c r="S301" s="1082"/>
      <c r="T301" s="1082"/>
      <c r="U301" s="1082"/>
      <c r="V301" s="1082"/>
      <c r="W301" s="1082"/>
      <c r="X301" s="1082"/>
    </row>
    <row r="302" spans="1:24" ht="11.25" customHeight="1">
      <c r="A302" s="1082"/>
      <c r="B302" s="1082"/>
      <c r="C302" s="1082"/>
      <c r="D302" s="1082"/>
      <c r="E302" s="1082"/>
      <c r="F302" s="1082"/>
      <c r="G302" s="1082"/>
      <c r="H302" s="1082"/>
      <c r="I302" s="1082"/>
      <c r="J302" s="1082"/>
      <c r="K302" s="1082"/>
      <c r="L302" s="1082"/>
      <c r="M302" s="1082"/>
      <c r="N302" s="1082"/>
      <c r="O302" s="1082"/>
      <c r="P302" s="1082"/>
      <c r="Q302" s="1082"/>
      <c r="R302" s="1082"/>
      <c r="S302" s="1082"/>
      <c r="T302" s="1082"/>
      <c r="U302" s="1082"/>
      <c r="V302" s="1082"/>
      <c r="W302" s="1082"/>
      <c r="X302" s="1082"/>
    </row>
    <row r="303" spans="1:24" ht="11.25" customHeight="1">
      <c r="A303" s="1082"/>
      <c r="B303" s="1082"/>
      <c r="C303" s="1082"/>
      <c r="D303" s="1082"/>
      <c r="E303" s="1082"/>
      <c r="F303" s="1082"/>
      <c r="G303" s="1082"/>
      <c r="H303" s="1082"/>
      <c r="I303" s="1082"/>
      <c r="J303" s="1082"/>
      <c r="K303" s="1082"/>
      <c r="L303" s="1082"/>
      <c r="M303" s="1082"/>
      <c r="N303" s="1082"/>
      <c r="O303" s="1082"/>
      <c r="P303" s="1082"/>
      <c r="Q303" s="1082"/>
      <c r="R303" s="1082"/>
      <c r="S303" s="1082"/>
      <c r="T303" s="1082"/>
      <c r="U303" s="1082"/>
      <c r="V303" s="1082"/>
      <c r="W303" s="1082"/>
      <c r="X303" s="1082"/>
    </row>
    <row r="304" spans="1:24" ht="11.25" customHeight="1">
      <c r="A304" s="1082"/>
      <c r="B304" s="1082"/>
      <c r="C304" s="1082"/>
      <c r="D304" s="1082"/>
      <c r="E304" s="1082"/>
      <c r="F304" s="1082"/>
      <c r="G304" s="1082"/>
      <c r="H304" s="1082"/>
      <c r="I304" s="1082"/>
      <c r="J304" s="1082"/>
      <c r="K304" s="1082"/>
      <c r="L304" s="1082"/>
      <c r="M304" s="1082"/>
      <c r="N304" s="1082"/>
      <c r="O304" s="1082"/>
      <c r="P304" s="1082"/>
      <c r="Q304" s="1082"/>
      <c r="R304" s="1082"/>
      <c r="S304" s="1082"/>
      <c r="T304" s="1082"/>
      <c r="U304" s="1082"/>
      <c r="V304" s="1082"/>
      <c r="W304" s="1082"/>
      <c r="X304" s="1082"/>
    </row>
    <row r="305" spans="1:24" ht="11.25" customHeight="1">
      <c r="A305" s="1082"/>
      <c r="B305" s="1082"/>
      <c r="C305" s="1082"/>
      <c r="D305" s="1082"/>
      <c r="E305" s="1082"/>
      <c r="F305" s="1082"/>
      <c r="G305" s="1082"/>
      <c r="H305" s="1082"/>
      <c r="I305" s="1082"/>
      <c r="J305" s="1082"/>
      <c r="K305" s="1082"/>
      <c r="L305" s="1082"/>
      <c r="M305" s="1082"/>
      <c r="N305" s="1082"/>
      <c r="O305" s="1082"/>
      <c r="P305" s="1082"/>
      <c r="Q305" s="1082"/>
      <c r="R305" s="1082"/>
      <c r="S305" s="1082"/>
      <c r="T305" s="1082"/>
      <c r="U305" s="1082"/>
      <c r="V305" s="1082"/>
      <c r="W305" s="1082"/>
      <c r="X305" s="1082"/>
    </row>
    <row r="306" spans="1:24" ht="11.25" customHeight="1">
      <c r="A306" s="1082"/>
      <c r="B306" s="1082"/>
      <c r="C306" s="1082"/>
      <c r="D306" s="1082"/>
      <c r="E306" s="1082"/>
      <c r="F306" s="1082"/>
      <c r="G306" s="1082"/>
      <c r="H306" s="1082"/>
      <c r="I306" s="1082"/>
      <c r="J306" s="1082"/>
      <c r="K306" s="1082"/>
      <c r="L306" s="1082"/>
      <c r="M306" s="1082"/>
      <c r="N306" s="1082"/>
      <c r="O306" s="1082"/>
      <c r="P306" s="1082"/>
      <c r="Q306" s="1082"/>
      <c r="R306" s="1082"/>
      <c r="S306" s="1082"/>
      <c r="T306" s="1082"/>
      <c r="U306" s="1082"/>
      <c r="V306" s="1082"/>
      <c r="W306" s="1082"/>
      <c r="X306" s="1082"/>
    </row>
    <row r="307" spans="1:24" ht="11.25" customHeight="1">
      <c r="A307" s="1082"/>
      <c r="B307" s="1082"/>
      <c r="C307" s="1082"/>
      <c r="D307" s="1082"/>
      <c r="E307" s="1082"/>
      <c r="F307" s="1082"/>
      <c r="G307" s="1082"/>
      <c r="H307" s="1082"/>
      <c r="I307" s="1082"/>
      <c r="J307" s="1082"/>
      <c r="K307" s="1082"/>
      <c r="L307" s="1082"/>
      <c r="M307" s="1082"/>
      <c r="N307" s="1082"/>
      <c r="O307" s="1082"/>
      <c r="P307" s="1082"/>
      <c r="Q307" s="1082"/>
      <c r="R307" s="1082"/>
      <c r="S307" s="1082"/>
      <c r="T307" s="1082"/>
      <c r="U307" s="1082"/>
      <c r="V307" s="1082"/>
      <c r="W307" s="1082"/>
      <c r="X307" s="1082"/>
    </row>
    <row r="308" spans="1:24" ht="11.25" customHeight="1">
      <c r="A308" s="1082"/>
      <c r="B308" s="1082"/>
      <c r="C308" s="1082"/>
      <c r="D308" s="1082"/>
      <c r="E308" s="1082"/>
      <c r="F308" s="1082"/>
      <c r="G308" s="1082"/>
      <c r="H308" s="1082"/>
      <c r="I308" s="1082"/>
      <c r="J308" s="1082"/>
      <c r="K308" s="1082"/>
      <c r="L308" s="1082"/>
      <c r="M308" s="1082"/>
      <c r="N308" s="1082"/>
      <c r="O308" s="1082"/>
      <c r="P308" s="1082"/>
      <c r="Q308" s="1082"/>
      <c r="R308" s="1082"/>
      <c r="S308" s="1082"/>
      <c r="T308" s="1082"/>
      <c r="U308" s="1082"/>
      <c r="V308" s="1082"/>
      <c r="W308" s="1082"/>
      <c r="X308" s="1082"/>
    </row>
    <row r="309" spans="1:24" ht="11.25" customHeight="1">
      <c r="A309" s="1082"/>
      <c r="B309" s="1082"/>
      <c r="C309" s="1082"/>
      <c r="D309" s="1082"/>
      <c r="E309" s="1082"/>
      <c r="F309" s="1082"/>
      <c r="G309" s="1082"/>
      <c r="H309" s="1082"/>
      <c r="I309" s="1082"/>
      <c r="J309" s="1082"/>
      <c r="K309" s="1082"/>
      <c r="L309" s="1082"/>
      <c r="M309" s="1082"/>
      <c r="N309" s="1082"/>
      <c r="O309" s="1082"/>
      <c r="P309" s="1082"/>
      <c r="Q309" s="1082"/>
      <c r="R309" s="1082"/>
      <c r="S309" s="1082"/>
      <c r="T309" s="1082"/>
      <c r="U309" s="1082"/>
      <c r="V309" s="1082"/>
      <c r="W309" s="1082"/>
      <c r="X309" s="1082"/>
    </row>
    <row r="310" spans="1:24" ht="11.25" customHeight="1">
      <c r="A310" s="1082"/>
      <c r="B310" s="1082"/>
      <c r="C310" s="1082"/>
      <c r="D310" s="1082"/>
      <c r="E310" s="1082"/>
      <c r="F310" s="1082"/>
      <c r="G310" s="1082"/>
      <c r="H310" s="1082"/>
      <c r="I310" s="1082"/>
      <c r="J310" s="1082"/>
      <c r="K310" s="1082"/>
      <c r="L310" s="1082"/>
      <c r="M310" s="1082"/>
      <c r="N310" s="1082"/>
      <c r="O310" s="1082"/>
      <c r="P310" s="1082"/>
      <c r="Q310" s="1082"/>
      <c r="R310" s="1082"/>
      <c r="S310" s="1082"/>
      <c r="T310" s="1082"/>
      <c r="U310" s="1082"/>
      <c r="V310" s="1082"/>
      <c r="W310" s="1082"/>
      <c r="X310" s="1082"/>
    </row>
    <row r="311" spans="1:24" ht="11.25" customHeight="1">
      <c r="A311" s="1082"/>
      <c r="B311" s="1082"/>
      <c r="C311" s="1082"/>
      <c r="D311" s="1082"/>
      <c r="E311" s="1082"/>
      <c r="F311" s="1082"/>
      <c r="G311" s="1082"/>
      <c r="H311" s="1082"/>
      <c r="I311" s="1082"/>
      <c r="J311" s="1082"/>
      <c r="K311" s="1082"/>
      <c r="L311" s="1082"/>
      <c r="M311" s="1082"/>
      <c r="N311" s="1082"/>
      <c r="O311" s="1082"/>
      <c r="P311" s="1082"/>
      <c r="Q311" s="1082"/>
      <c r="R311" s="1082"/>
      <c r="S311" s="1082"/>
      <c r="T311" s="1082"/>
      <c r="U311" s="1082"/>
      <c r="V311" s="1082"/>
      <c r="W311" s="1082"/>
      <c r="X311" s="1082"/>
    </row>
    <row r="312" spans="1:24" ht="11.25" customHeight="1">
      <c r="A312" s="1082"/>
      <c r="B312" s="1082"/>
      <c r="C312" s="1082"/>
      <c r="D312" s="1082"/>
      <c r="E312" s="1082"/>
      <c r="F312" s="1082"/>
      <c r="G312" s="1082"/>
      <c r="H312" s="1082"/>
      <c r="I312" s="1082"/>
      <c r="J312" s="1082"/>
      <c r="K312" s="1082"/>
      <c r="L312" s="1082"/>
      <c r="M312" s="1082"/>
      <c r="N312" s="1082"/>
      <c r="O312" s="1082"/>
      <c r="P312" s="1082"/>
      <c r="Q312" s="1082"/>
      <c r="R312" s="1082"/>
      <c r="S312" s="1082"/>
      <c r="T312" s="1082"/>
      <c r="U312" s="1082"/>
      <c r="V312" s="1082"/>
      <c r="W312" s="1082"/>
      <c r="X312" s="1082"/>
    </row>
    <row r="313" spans="1:24" ht="11.25" customHeight="1">
      <c r="A313" s="1082"/>
      <c r="B313" s="1082"/>
      <c r="C313" s="1082"/>
      <c r="D313" s="1082"/>
      <c r="E313" s="1082"/>
      <c r="F313" s="1082"/>
      <c r="G313" s="1082"/>
      <c r="H313" s="1082"/>
      <c r="I313" s="1082"/>
      <c r="J313" s="1082"/>
      <c r="K313" s="1082"/>
      <c r="L313" s="1082"/>
      <c r="M313" s="1082"/>
      <c r="N313" s="1082"/>
      <c r="O313" s="1082"/>
      <c r="P313" s="1082"/>
      <c r="Q313" s="1082"/>
      <c r="R313" s="1082"/>
      <c r="S313" s="1082"/>
      <c r="T313" s="1082"/>
      <c r="U313" s="1082"/>
      <c r="V313" s="1082"/>
      <c r="W313" s="1082"/>
      <c r="X313" s="1082"/>
    </row>
    <row r="314" spans="1:24" ht="11.25" customHeight="1">
      <c r="A314" s="1082"/>
      <c r="B314" s="1082"/>
      <c r="C314" s="1082"/>
      <c r="D314" s="1082"/>
      <c r="E314" s="1082"/>
      <c r="F314" s="1082"/>
      <c r="G314" s="1082"/>
      <c r="H314" s="1082"/>
      <c r="I314" s="1082"/>
      <c r="J314" s="1082"/>
      <c r="K314" s="1082"/>
      <c r="L314" s="1082"/>
      <c r="M314" s="1082"/>
      <c r="N314" s="1082"/>
      <c r="O314" s="1082"/>
      <c r="P314" s="1082"/>
      <c r="Q314" s="1082"/>
      <c r="R314" s="1082"/>
      <c r="S314" s="1082"/>
      <c r="T314" s="1082"/>
      <c r="U314" s="1082"/>
      <c r="V314" s="1082"/>
      <c r="W314" s="1082"/>
      <c r="X314" s="1082"/>
    </row>
    <row r="315" spans="1:24" ht="11.25" customHeight="1">
      <c r="A315" s="1082"/>
      <c r="B315" s="1082"/>
      <c r="C315" s="1082"/>
      <c r="D315" s="1082"/>
      <c r="E315" s="1082"/>
      <c r="F315" s="1082"/>
      <c r="G315" s="1082"/>
      <c r="H315" s="1082"/>
      <c r="I315" s="1082"/>
      <c r="J315" s="1082"/>
      <c r="K315" s="1082"/>
      <c r="L315" s="1082"/>
      <c r="M315" s="1082"/>
      <c r="N315" s="1082"/>
      <c r="O315" s="1082"/>
      <c r="P315" s="1082"/>
      <c r="Q315" s="1082"/>
      <c r="R315" s="1082"/>
      <c r="S315" s="1082"/>
      <c r="T315" s="1082"/>
      <c r="U315" s="1082"/>
      <c r="V315" s="1082"/>
      <c r="W315" s="1082"/>
      <c r="X315" s="1082"/>
    </row>
    <row r="316" spans="1:24" ht="11.25" customHeight="1">
      <c r="A316" s="1082"/>
      <c r="B316" s="1082"/>
      <c r="C316" s="1082"/>
      <c r="D316" s="1082"/>
      <c r="E316" s="1082"/>
      <c r="F316" s="1082"/>
      <c r="G316" s="1082"/>
      <c r="H316" s="1082"/>
      <c r="I316" s="1082"/>
      <c r="J316" s="1082"/>
      <c r="K316" s="1082"/>
      <c r="L316" s="1082"/>
      <c r="M316" s="1082"/>
      <c r="N316" s="1082"/>
      <c r="O316" s="1082"/>
      <c r="P316" s="1082"/>
      <c r="Q316" s="1082"/>
      <c r="R316" s="1082"/>
      <c r="S316" s="1082"/>
      <c r="T316" s="1082"/>
      <c r="U316" s="1082"/>
      <c r="V316" s="1082"/>
      <c r="W316" s="1082"/>
      <c r="X316" s="1082"/>
    </row>
    <row r="317" spans="1:24" ht="11.25" customHeight="1">
      <c r="A317" s="1082"/>
      <c r="B317" s="1082"/>
      <c r="C317" s="1082"/>
      <c r="D317" s="1082"/>
      <c r="E317" s="1082"/>
      <c r="F317" s="1082"/>
      <c r="G317" s="1082"/>
      <c r="H317" s="1082"/>
      <c r="I317" s="1082"/>
      <c r="J317" s="1082"/>
      <c r="K317" s="1082"/>
      <c r="L317" s="1082"/>
      <c r="M317" s="1082"/>
      <c r="N317" s="1082"/>
      <c r="O317" s="1082"/>
      <c r="P317" s="1082"/>
      <c r="Q317" s="1082"/>
      <c r="R317" s="1082"/>
      <c r="S317" s="1082"/>
      <c r="T317" s="1082"/>
      <c r="U317" s="1082"/>
      <c r="V317" s="1082"/>
      <c r="W317" s="1082"/>
      <c r="X317" s="1082"/>
    </row>
    <row r="318" spans="1:24" ht="11.25" customHeight="1">
      <c r="A318" s="1082"/>
      <c r="B318" s="1082"/>
      <c r="C318" s="1082"/>
      <c r="D318" s="1082"/>
      <c r="E318" s="1082"/>
      <c r="F318" s="1082"/>
      <c r="G318" s="1082"/>
      <c r="H318" s="1082"/>
      <c r="I318" s="1082"/>
      <c r="J318" s="1082"/>
      <c r="K318" s="1082"/>
      <c r="L318" s="1082"/>
      <c r="M318" s="1082"/>
      <c r="N318" s="1082"/>
      <c r="O318" s="1082"/>
      <c r="P318" s="1082"/>
      <c r="Q318" s="1082"/>
      <c r="R318" s="1082"/>
      <c r="S318" s="1082"/>
      <c r="T318" s="1082"/>
      <c r="U318" s="1082"/>
      <c r="V318" s="1082"/>
      <c r="W318" s="1082"/>
      <c r="X318" s="1082"/>
    </row>
    <row r="319" spans="1:24" ht="11.25" customHeight="1">
      <c r="A319" s="1082"/>
      <c r="B319" s="1082"/>
      <c r="C319" s="1082"/>
      <c r="D319" s="1082"/>
      <c r="E319" s="1082"/>
      <c r="F319" s="1082"/>
      <c r="G319" s="1082"/>
      <c r="H319" s="1082"/>
      <c r="I319" s="1082"/>
      <c r="J319" s="1082"/>
      <c r="K319" s="1082"/>
      <c r="L319" s="1082"/>
      <c r="M319" s="1082"/>
      <c r="N319" s="1082"/>
      <c r="O319" s="1082"/>
      <c r="P319" s="1082"/>
      <c r="Q319" s="1082"/>
      <c r="R319" s="1082"/>
      <c r="S319" s="1082"/>
      <c r="T319" s="1082"/>
      <c r="U319" s="1082"/>
      <c r="V319" s="1082"/>
      <c r="W319" s="1082"/>
      <c r="X319" s="1082"/>
    </row>
    <row r="320" spans="1:24" ht="11.25" customHeight="1">
      <c r="A320" s="1082"/>
      <c r="B320" s="1082"/>
      <c r="C320" s="1082"/>
      <c r="D320" s="1082"/>
      <c r="E320" s="1082"/>
      <c r="F320" s="1082"/>
      <c r="G320" s="1082"/>
      <c r="H320" s="1082"/>
      <c r="I320" s="1082"/>
      <c r="J320" s="1082"/>
      <c r="K320" s="1082"/>
      <c r="L320" s="1082"/>
      <c r="M320" s="1082"/>
      <c r="N320" s="1082"/>
      <c r="O320" s="1082"/>
      <c r="P320" s="1082"/>
      <c r="Q320" s="1082"/>
      <c r="R320" s="1082"/>
      <c r="S320" s="1082"/>
      <c r="T320" s="1082"/>
      <c r="U320" s="1082"/>
      <c r="V320" s="1082"/>
      <c r="W320" s="1082"/>
      <c r="X320" s="1082"/>
    </row>
    <row r="321" spans="1:24" ht="11.25" customHeight="1">
      <c r="A321" s="1082"/>
      <c r="B321" s="1082"/>
      <c r="C321" s="1082"/>
      <c r="D321" s="1082"/>
      <c r="E321" s="1082"/>
      <c r="F321" s="1082"/>
      <c r="G321" s="1082"/>
      <c r="H321" s="1082"/>
      <c r="I321" s="1082"/>
      <c r="J321" s="1082"/>
      <c r="K321" s="1082"/>
      <c r="L321" s="1082"/>
      <c r="M321" s="1082"/>
      <c r="N321" s="1082"/>
      <c r="O321" s="1082"/>
      <c r="P321" s="1082"/>
      <c r="Q321" s="1082"/>
      <c r="R321" s="1082"/>
      <c r="S321" s="1082"/>
      <c r="T321" s="1082"/>
      <c r="U321" s="1082"/>
      <c r="V321" s="1082"/>
      <c r="W321" s="1082"/>
      <c r="X321" s="1082"/>
    </row>
    <row r="322" spans="1:24" ht="11.25" customHeight="1">
      <c r="A322" s="1082"/>
      <c r="B322" s="1082"/>
      <c r="C322" s="1082"/>
      <c r="D322" s="1082"/>
      <c r="E322" s="1082"/>
      <c r="F322" s="1082"/>
      <c r="G322" s="1082"/>
      <c r="H322" s="1082"/>
      <c r="I322" s="1082"/>
      <c r="J322" s="1082"/>
      <c r="K322" s="1082"/>
      <c r="L322" s="1082"/>
      <c r="M322" s="1082"/>
      <c r="N322" s="1082"/>
      <c r="O322" s="1082"/>
      <c r="P322" s="1082"/>
      <c r="Q322" s="1082"/>
      <c r="R322" s="1082"/>
      <c r="S322" s="1082"/>
      <c r="T322" s="1082"/>
      <c r="U322" s="1082"/>
      <c r="V322" s="1082"/>
      <c r="W322" s="1082"/>
      <c r="X322" s="1082"/>
    </row>
    <row r="323" spans="1:24" ht="11.25" customHeight="1">
      <c r="A323" s="1082"/>
      <c r="B323" s="1082"/>
      <c r="C323" s="1082"/>
      <c r="D323" s="1082"/>
      <c r="E323" s="1082"/>
      <c r="F323" s="1082"/>
      <c r="G323" s="1082"/>
      <c r="H323" s="1082"/>
      <c r="I323" s="1082"/>
      <c r="J323" s="1082"/>
      <c r="K323" s="1082"/>
      <c r="L323" s="1082"/>
      <c r="M323" s="1082"/>
      <c r="N323" s="1082"/>
      <c r="O323" s="1082"/>
      <c r="P323" s="1082"/>
      <c r="Q323" s="1082"/>
      <c r="R323" s="1082"/>
      <c r="S323" s="1082"/>
      <c r="T323" s="1082"/>
      <c r="U323" s="1082"/>
      <c r="V323" s="1082"/>
      <c r="W323" s="1082"/>
      <c r="X323" s="1082"/>
    </row>
    <row r="324" spans="1:24" ht="11.25" customHeight="1">
      <c r="A324" s="1082"/>
      <c r="B324" s="1082"/>
      <c r="C324" s="1082"/>
      <c r="D324" s="1082"/>
      <c r="E324" s="1082"/>
      <c r="F324" s="1082"/>
      <c r="G324" s="1082"/>
      <c r="H324" s="1082"/>
      <c r="I324" s="1082"/>
      <c r="J324" s="1082"/>
      <c r="K324" s="1082"/>
      <c r="L324" s="1082"/>
      <c r="M324" s="1082"/>
      <c r="N324" s="1082"/>
      <c r="O324" s="1082"/>
      <c r="P324" s="1082"/>
      <c r="Q324" s="1082"/>
      <c r="R324" s="1082"/>
      <c r="S324" s="1082"/>
      <c r="T324" s="1082"/>
      <c r="U324" s="1082"/>
      <c r="V324" s="1082"/>
      <c r="W324" s="1082"/>
      <c r="X324" s="1082"/>
    </row>
    <row r="325" spans="1:24" ht="11.25" customHeight="1">
      <c r="A325" s="1082"/>
      <c r="B325" s="1082"/>
      <c r="C325" s="1082"/>
      <c r="D325" s="1082"/>
      <c r="E325" s="1082"/>
      <c r="F325" s="1082"/>
      <c r="G325" s="1082"/>
      <c r="H325" s="1082"/>
      <c r="I325" s="1082"/>
      <c r="J325" s="1082"/>
      <c r="K325" s="1082"/>
      <c r="L325" s="1082"/>
      <c r="M325" s="1082"/>
      <c r="N325" s="1082"/>
      <c r="O325" s="1082"/>
      <c r="P325" s="1082"/>
      <c r="Q325" s="1082"/>
      <c r="R325" s="1082"/>
      <c r="S325" s="1082"/>
      <c r="T325" s="1082"/>
      <c r="U325" s="1082"/>
      <c r="V325" s="1082"/>
      <c r="W325" s="1082"/>
      <c r="X325" s="1082"/>
    </row>
    <row r="326" spans="1:24" ht="11.25" customHeight="1">
      <c r="A326" s="1082"/>
      <c r="B326" s="1082"/>
      <c r="C326" s="1082"/>
      <c r="D326" s="1082"/>
      <c r="E326" s="1082"/>
      <c r="F326" s="1082"/>
      <c r="G326" s="1082"/>
      <c r="H326" s="1082"/>
      <c r="I326" s="1082"/>
      <c r="J326" s="1082"/>
      <c r="K326" s="1082"/>
      <c r="L326" s="1082"/>
      <c r="M326" s="1082"/>
      <c r="N326" s="1082"/>
      <c r="O326" s="1082"/>
      <c r="P326" s="1082"/>
      <c r="Q326" s="1082"/>
      <c r="R326" s="1082"/>
      <c r="S326" s="1082"/>
      <c r="T326" s="1082"/>
      <c r="U326" s="1082"/>
      <c r="V326" s="1082"/>
      <c r="W326" s="1082"/>
      <c r="X326" s="1082"/>
    </row>
    <row r="327" spans="1:24" ht="11.25" customHeight="1">
      <c r="A327" s="1082"/>
      <c r="B327" s="1082"/>
      <c r="C327" s="1082"/>
      <c r="D327" s="1082"/>
      <c r="E327" s="1082"/>
      <c r="F327" s="1082"/>
      <c r="G327" s="1082"/>
      <c r="H327" s="1082"/>
      <c r="I327" s="1082"/>
      <c r="J327" s="1082"/>
      <c r="K327" s="1082"/>
      <c r="L327" s="1082"/>
      <c r="M327" s="1082"/>
      <c r="N327" s="1082"/>
      <c r="O327" s="1082"/>
      <c r="P327" s="1082"/>
      <c r="Q327" s="1082"/>
      <c r="R327" s="1082"/>
      <c r="S327" s="1082"/>
      <c r="T327" s="1082"/>
      <c r="U327" s="1082"/>
      <c r="V327" s="1082"/>
      <c r="W327" s="1082"/>
      <c r="X327" s="1082"/>
    </row>
    <row r="328" spans="1:24" ht="11.25" customHeight="1">
      <c r="A328" s="1082"/>
      <c r="B328" s="1082"/>
      <c r="C328" s="1082"/>
      <c r="D328" s="1082"/>
      <c r="E328" s="1082"/>
      <c r="F328" s="1082"/>
      <c r="G328" s="1082"/>
      <c r="H328" s="1082"/>
      <c r="I328" s="1082"/>
      <c r="J328" s="1082"/>
      <c r="K328" s="1082"/>
      <c r="L328" s="1082"/>
      <c r="M328" s="1082"/>
      <c r="N328" s="1082"/>
      <c r="O328" s="1082"/>
      <c r="P328" s="1082"/>
      <c r="Q328" s="1082"/>
      <c r="R328" s="1082"/>
      <c r="S328" s="1082"/>
      <c r="T328" s="1082"/>
      <c r="U328" s="1082"/>
      <c r="V328" s="1082"/>
      <c r="W328" s="1082"/>
      <c r="X328" s="1082"/>
    </row>
    <row r="329" spans="1:24" ht="11.25" customHeight="1">
      <c r="A329" s="1082"/>
      <c r="B329" s="1082"/>
      <c r="C329" s="1082"/>
      <c r="D329" s="1082"/>
      <c r="E329" s="1082"/>
      <c r="F329" s="1082"/>
      <c r="G329" s="1082"/>
      <c r="H329" s="1082"/>
      <c r="I329" s="1082"/>
      <c r="J329" s="1082"/>
      <c r="K329" s="1082"/>
      <c r="L329" s="1082"/>
      <c r="M329" s="1082"/>
      <c r="N329" s="1082"/>
      <c r="O329" s="1082"/>
      <c r="P329" s="1082"/>
      <c r="Q329" s="1082"/>
      <c r="R329" s="1082"/>
      <c r="S329" s="1082"/>
      <c r="T329" s="1082"/>
      <c r="U329" s="1082"/>
      <c r="V329" s="1082"/>
      <c r="W329" s="1082"/>
      <c r="X329" s="1082"/>
    </row>
    <row r="330" spans="1:24" ht="11.25" customHeight="1">
      <c r="A330" s="1082"/>
      <c r="B330" s="1082"/>
      <c r="C330" s="1082"/>
      <c r="D330" s="1082"/>
      <c r="E330" s="1082"/>
      <c r="F330" s="1082"/>
      <c r="G330" s="1082"/>
      <c r="H330" s="1082"/>
      <c r="I330" s="1082"/>
      <c r="J330" s="1082"/>
      <c r="K330" s="1082"/>
      <c r="L330" s="1082"/>
      <c r="M330" s="1082"/>
      <c r="N330" s="1082"/>
      <c r="O330" s="1082"/>
      <c r="P330" s="1082"/>
      <c r="Q330" s="1082"/>
      <c r="R330" s="1082"/>
      <c r="S330" s="1082"/>
      <c r="T330" s="1082"/>
      <c r="U330" s="1082"/>
      <c r="V330" s="1082"/>
      <c r="W330" s="1082"/>
      <c r="X330" s="1082"/>
    </row>
    <row r="331" spans="1:24" ht="11.25" customHeight="1">
      <c r="A331" s="1082"/>
      <c r="B331" s="1082"/>
      <c r="C331" s="1082"/>
      <c r="D331" s="1082"/>
      <c r="E331" s="1082"/>
      <c r="F331" s="1082"/>
      <c r="G331" s="1082"/>
      <c r="H331" s="1082"/>
      <c r="I331" s="1082"/>
      <c r="J331" s="1082"/>
      <c r="K331" s="1082"/>
      <c r="L331" s="1082"/>
      <c r="M331" s="1082"/>
      <c r="N331" s="1082"/>
      <c r="O331" s="1082"/>
      <c r="P331" s="1082"/>
      <c r="Q331" s="1082"/>
      <c r="R331" s="1082"/>
      <c r="S331" s="1082"/>
      <c r="T331" s="1082"/>
      <c r="U331" s="1082"/>
      <c r="V331" s="1082"/>
      <c r="W331" s="1082"/>
      <c r="X331" s="1082"/>
    </row>
    <row r="332" spans="1:24" ht="11.25" customHeight="1">
      <c r="A332" s="1082"/>
      <c r="B332" s="1082"/>
      <c r="C332" s="1082"/>
      <c r="D332" s="1082"/>
      <c r="E332" s="1082"/>
      <c r="F332" s="1082"/>
      <c r="G332" s="1082"/>
      <c r="H332" s="1082"/>
      <c r="I332" s="1082"/>
      <c r="J332" s="1082"/>
      <c r="K332" s="1082"/>
      <c r="L332" s="1082"/>
      <c r="M332" s="1082"/>
      <c r="N332" s="1082"/>
      <c r="O332" s="1082"/>
      <c r="P332" s="1082"/>
      <c r="Q332" s="1082"/>
      <c r="R332" s="1082"/>
      <c r="S332" s="1082"/>
      <c r="T332" s="1082"/>
      <c r="U332" s="1082"/>
      <c r="V332" s="1082"/>
      <c r="W332" s="1082"/>
      <c r="X332" s="1082"/>
    </row>
    <row r="333" spans="1:24" ht="11.25" customHeight="1">
      <c r="A333" s="1082"/>
      <c r="B333" s="1082"/>
      <c r="C333" s="1082"/>
      <c r="D333" s="1082"/>
      <c r="E333" s="1082"/>
      <c r="F333" s="1082"/>
      <c r="G333" s="1082"/>
      <c r="H333" s="1082"/>
      <c r="I333" s="1082"/>
      <c r="J333" s="1082"/>
      <c r="K333" s="1082"/>
      <c r="L333" s="1082"/>
      <c r="M333" s="1082"/>
      <c r="N333" s="1082"/>
      <c r="O333" s="1082"/>
      <c r="P333" s="1082"/>
      <c r="Q333" s="1082"/>
      <c r="R333" s="1082"/>
      <c r="S333" s="1082"/>
      <c r="T333" s="1082"/>
      <c r="U333" s="1082"/>
      <c r="V333" s="1082"/>
      <c r="W333" s="1082"/>
      <c r="X333" s="1082"/>
    </row>
    <row r="334" spans="1:24" ht="11.25" customHeight="1">
      <c r="A334" s="1082"/>
      <c r="B334" s="1082"/>
      <c r="C334" s="1082"/>
      <c r="D334" s="1082"/>
      <c r="E334" s="1082"/>
      <c r="F334" s="1082"/>
      <c r="G334" s="1082"/>
      <c r="H334" s="1082"/>
      <c r="I334" s="1082"/>
      <c r="J334" s="1082"/>
      <c r="K334" s="1082"/>
      <c r="L334" s="1082"/>
      <c r="M334" s="1082"/>
      <c r="N334" s="1082"/>
      <c r="O334" s="1082"/>
      <c r="P334" s="1082"/>
      <c r="Q334" s="1082"/>
      <c r="R334" s="1082"/>
      <c r="S334" s="1082"/>
      <c r="T334" s="1082"/>
      <c r="U334" s="1082"/>
      <c r="V334" s="1082"/>
      <c r="W334" s="1082"/>
      <c r="X334" s="1082"/>
    </row>
    <row r="335" spans="1:24" ht="11.25" customHeight="1">
      <c r="A335" s="1082"/>
      <c r="B335" s="1082"/>
      <c r="C335" s="1082"/>
      <c r="D335" s="1082"/>
      <c r="E335" s="1082"/>
      <c r="F335" s="1082"/>
      <c r="G335" s="1082"/>
      <c r="H335" s="1082"/>
      <c r="I335" s="1082"/>
      <c r="J335" s="1082"/>
      <c r="K335" s="1082"/>
      <c r="L335" s="1082"/>
      <c r="M335" s="1082"/>
      <c r="N335" s="1082"/>
      <c r="O335" s="1082"/>
      <c r="P335" s="1082"/>
      <c r="Q335" s="1082"/>
      <c r="R335" s="1082"/>
      <c r="S335" s="1082"/>
      <c r="T335" s="1082"/>
      <c r="U335" s="1082"/>
      <c r="V335" s="1082"/>
      <c r="W335" s="1082"/>
      <c r="X335" s="1082"/>
    </row>
    <row r="336" spans="1:24" ht="11.25" customHeight="1">
      <c r="A336" s="1082"/>
      <c r="B336" s="1082"/>
      <c r="C336" s="1082"/>
      <c r="D336" s="1082"/>
      <c r="E336" s="1082"/>
      <c r="F336" s="1082"/>
      <c r="G336" s="1082"/>
      <c r="H336" s="1082"/>
      <c r="I336" s="1082"/>
      <c r="J336" s="1082"/>
      <c r="K336" s="1082"/>
      <c r="L336" s="1082"/>
      <c r="M336" s="1082"/>
      <c r="N336" s="1082"/>
      <c r="O336" s="1082"/>
      <c r="P336" s="1082"/>
      <c r="Q336" s="1082"/>
      <c r="R336" s="1082"/>
      <c r="S336" s="1082"/>
      <c r="T336" s="1082"/>
      <c r="U336" s="1082"/>
      <c r="V336" s="1082"/>
      <c r="W336" s="1082"/>
      <c r="X336" s="1082"/>
    </row>
    <row r="337" spans="1:24" ht="11.25" customHeight="1">
      <c r="A337" s="1082"/>
      <c r="B337" s="1082"/>
      <c r="C337" s="1082"/>
      <c r="D337" s="1082"/>
      <c r="E337" s="1082"/>
      <c r="F337" s="1082"/>
      <c r="G337" s="1082"/>
      <c r="H337" s="1082"/>
      <c r="I337" s="1082"/>
      <c r="J337" s="1082"/>
      <c r="K337" s="1082"/>
      <c r="L337" s="1082"/>
      <c r="M337" s="1082"/>
      <c r="N337" s="1082"/>
      <c r="O337" s="1082"/>
      <c r="P337" s="1082"/>
      <c r="Q337" s="1082"/>
      <c r="R337" s="1082"/>
      <c r="S337" s="1082"/>
      <c r="T337" s="1082"/>
      <c r="U337" s="1082"/>
      <c r="V337" s="1082"/>
      <c r="W337" s="1082"/>
      <c r="X337" s="1082"/>
    </row>
    <row r="338" spans="1:24" ht="11.25" customHeight="1">
      <c r="A338" s="1082"/>
      <c r="B338" s="1082"/>
      <c r="C338" s="1082"/>
      <c r="D338" s="1082"/>
      <c r="E338" s="1082"/>
      <c r="F338" s="1082"/>
      <c r="G338" s="1082"/>
      <c r="H338" s="1082"/>
      <c r="I338" s="1082"/>
      <c r="J338" s="1082"/>
      <c r="K338" s="1082"/>
      <c r="L338" s="1082"/>
      <c r="M338" s="1082"/>
      <c r="N338" s="1082"/>
      <c r="O338" s="1082"/>
      <c r="P338" s="1082"/>
      <c r="Q338" s="1082"/>
      <c r="R338" s="1082"/>
      <c r="S338" s="1082"/>
      <c r="T338" s="1082"/>
      <c r="U338" s="1082"/>
      <c r="V338" s="1082"/>
      <c r="W338" s="1082"/>
      <c r="X338" s="1082"/>
    </row>
    <row r="339" spans="1:24" ht="11.25" customHeight="1">
      <c r="A339" s="1082"/>
      <c r="B339" s="1082"/>
      <c r="C339" s="1082"/>
      <c r="D339" s="1082"/>
      <c r="E339" s="1082"/>
      <c r="F339" s="1082"/>
      <c r="G339" s="1082"/>
      <c r="H339" s="1082"/>
      <c r="I339" s="1082"/>
      <c r="J339" s="1082"/>
      <c r="K339" s="1082"/>
      <c r="L339" s="1082"/>
      <c r="M339" s="1082"/>
      <c r="N339" s="1082"/>
      <c r="O339" s="1082"/>
      <c r="P339" s="1082"/>
      <c r="Q339" s="1082"/>
      <c r="R339" s="1082"/>
      <c r="S339" s="1082"/>
      <c r="T339" s="1082"/>
      <c r="U339" s="1082"/>
      <c r="V339" s="1082"/>
      <c r="W339" s="1082"/>
      <c r="X339" s="1082"/>
    </row>
    <row r="340" spans="1:24" ht="11.25" customHeight="1">
      <c r="A340" s="1082"/>
      <c r="B340" s="1082"/>
      <c r="C340" s="1082"/>
      <c r="D340" s="1082"/>
      <c r="E340" s="1082"/>
      <c r="F340" s="1082"/>
      <c r="G340" s="1082"/>
      <c r="H340" s="1082"/>
      <c r="I340" s="1082"/>
      <c r="J340" s="1082"/>
      <c r="K340" s="1082"/>
      <c r="L340" s="1082"/>
      <c r="M340" s="1082"/>
      <c r="N340" s="1082"/>
      <c r="O340" s="1082"/>
      <c r="P340" s="1082"/>
      <c r="Q340" s="1082"/>
      <c r="R340" s="1082"/>
      <c r="S340" s="1082"/>
      <c r="T340" s="1082"/>
      <c r="U340" s="1082"/>
      <c r="V340" s="1082"/>
      <c r="W340" s="1082"/>
      <c r="X340" s="1082"/>
    </row>
    <row r="341" spans="1:24" ht="11.25" customHeight="1">
      <c r="A341" s="1082"/>
      <c r="B341" s="1082"/>
      <c r="C341" s="1082"/>
      <c r="D341" s="1082"/>
      <c r="E341" s="1082"/>
      <c r="F341" s="1082"/>
      <c r="G341" s="1082"/>
      <c r="H341" s="1082"/>
      <c r="I341" s="1082"/>
      <c r="J341" s="1082"/>
      <c r="K341" s="1082"/>
      <c r="L341" s="1082"/>
      <c r="M341" s="1082"/>
      <c r="N341" s="1082"/>
      <c r="O341" s="1082"/>
      <c r="P341" s="1082"/>
      <c r="Q341" s="1082"/>
      <c r="R341" s="1082"/>
      <c r="S341" s="1082"/>
      <c r="T341" s="1082"/>
      <c r="U341" s="1082"/>
      <c r="V341" s="1082"/>
      <c r="W341" s="1082"/>
      <c r="X341" s="1082"/>
    </row>
    <row r="342" spans="1:24" ht="11.25" customHeight="1">
      <c r="A342" s="1082"/>
      <c r="B342" s="1082"/>
      <c r="C342" s="1082"/>
      <c r="D342" s="1082"/>
      <c r="E342" s="1082"/>
      <c r="F342" s="1082"/>
      <c r="G342" s="1082"/>
      <c r="H342" s="1082"/>
      <c r="I342" s="1082"/>
      <c r="J342" s="1082"/>
      <c r="K342" s="1082"/>
      <c r="L342" s="1082"/>
      <c r="M342" s="1082"/>
      <c r="N342" s="1082"/>
      <c r="O342" s="1082"/>
      <c r="P342" s="1082"/>
      <c r="Q342" s="1082"/>
      <c r="R342" s="1082"/>
      <c r="S342" s="1082"/>
      <c r="T342" s="1082"/>
      <c r="U342" s="1082"/>
      <c r="V342" s="1082"/>
      <c r="W342" s="1082"/>
      <c r="X342" s="1082"/>
    </row>
    <row r="343" spans="1:24" ht="11.25" customHeight="1">
      <c r="A343" s="1082"/>
      <c r="B343" s="1082"/>
      <c r="C343" s="1082"/>
      <c r="D343" s="1082"/>
      <c r="E343" s="1082"/>
      <c r="F343" s="1082"/>
      <c r="G343" s="1082"/>
      <c r="H343" s="1082"/>
      <c r="I343" s="1082"/>
      <c r="J343" s="1082"/>
      <c r="K343" s="1082"/>
      <c r="L343" s="1082"/>
      <c r="M343" s="1082"/>
      <c r="N343" s="1082"/>
      <c r="O343" s="1082"/>
      <c r="P343" s="1082"/>
      <c r="Q343" s="1082"/>
      <c r="R343" s="1082"/>
      <c r="S343" s="1082"/>
      <c r="T343" s="1082"/>
      <c r="U343" s="1082"/>
      <c r="V343" s="1082"/>
      <c r="W343" s="1082"/>
      <c r="X343" s="1082"/>
    </row>
    <row r="344" spans="1:24" ht="11.25" customHeight="1">
      <c r="A344" s="1082"/>
      <c r="B344" s="1082"/>
      <c r="C344" s="1082"/>
      <c r="D344" s="1082"/>
      <c r="E344" s="1082"/>
      <c r="F344" s="1082"/>
      <c r="G344" s="1082"/>
      <c r="H344" s="1082"/>
      <c r="I344" s="1082"/>
      <c r="J344" s="1082"/>
      <c r="K344" s="1082"/>
      <c r="L344" s="1082"/>
      <c r="M344" s="1082"/>
      <c r="N344" s="1082"/>
      <c r="O344" s="1082"/>
      <c r="P344" s="1082"/>
      <c r="Q344" s="1082"/>
      <c r="R344" s="1082"/>
      <c r="S344" s="1082"/>
      <c r="T344" s="1082"/>
      <c r="U344" s="1082"/>
      <c r="V344" s="1082"/>
      <c r="W344" s="1082"/>
      <c r="X344" s="1082"/>
    </row>
    <row r="345" spans="1:24" ht="11.25" customHeight="1">
      <c r="A345" s="1082"/>
      <c r="B345" s="1082"/>
      <c r="C345" s="1082"/>
      <c r="D345" s="1082"/>
      <c r="E345" s="1082"/>
      <c r="F345" s="1082"/>
      <c r="G345" s="1082"/>
      <c r="H345" s="1082"/>
      <c r="I345" s="1082"/>
      <c r="J345" s="1082"/>
      <c r="K345" s="1082"/>
      <c r="L345" s="1082"/>
      <c r="M345" s="1082"/>
      <c r="N345" s="1082"/>
      <c r="O345" s="1082"/>
      <c r="P345" s="1082"/>
      <c r="Q345" s="1082"/>
      <c r="R345" s="1082"/>
      <c r="S345" s="1082"/>
      <c r="T345" s="1082"/>
      <c r="U345" s="1082"/>
      <c r="V345" s="1082"/>
      <c r="W345" s="1082"/>
      <c r="X345" s="1082"/>
    </row>
    <row r="346" spans="1:24" ht="11.25" customHeight="1">
      <c r="A346" s="1082"/>
      <c r="B346" s="1082"/>
      <c r="C346" s="1082"/>
      <c r="D346" s="1082"/>
      <c r="E346" s="1082"/>
      <c r="F346" s="1082"/>
      <c r="G346" s="1082"/>
      <c r="H346" s="1082"/>
      <c r="I346" s="1082"/>
      <c r="J346" s="1082"/>
      <c r="K346" s="1082"/>
      <c r="L346" s="1082"/>
      <c r="M346" s="1082"/>
      <c r="N346" s="1082"/>
      <c r="O346" s="1082"/>
      <c r="P346" s="1082"/>
      <c r="Q346" s="1082"/>
      <c r="R346" s="1082"/>
      <c r="S346" s="1082"/>
      <c r="T346" s="1082"/>
      <c r="U346" s="1082"/>
      <c r="V346" s="1082"/>
      <c r="W346" s="1082"/>
      <c r="X346" s="1082"/>
    </row>
    <row r="347" spans="1:24" ht="11.25" customHeight="1">
      <c r="A347" s="1082"/>
      <c r="B347" s="1082"/>
      <c r="C347" s="1082"/>
      <c r="D347" s="1082"/>
      <c r="E347" s="1082"/>
      <c r="F347" s="1082"/>
      <c r="G347" s="1082"/>
      <c r="H347" s="1082"/>
      <c r="I347" s="1082"/>
      <c r="J347" s="1082"/>
      <c r="K347" s="1082"/>
      <c r="L347" s="1082"/>
      <c r="M347" s="1082"/>
      <c r="N347" s="1082"/>
      <c r="O347" s="1082"/>
      <c r="P347" s="1082"/>
      <c r="Q347" s="1082"/>
      <c r="R347" s="1082"/>
      <c r="S347" s="1082"/>
      <c r="T347" s="1082"/>
      <c r="U347" s="1082"/>
      <c r="V347" s="1082"/>
      <c r="W347" s="1082"/>
      <c r="X347" s="1082"/>
    </row>
    <row r="348" spans="1:24" ht="11.25" customHeight="1">
      <c r="A348" s="1082"/>
      <c r="B348" s="1082"/>
      <c r="C348" s="1082"/>
      <c r="D348" s="1082"/>
      <c r="E348" s="1082"/>
      <c r="F348" s="1082"/>
      <c r="G348" s="1082"/>
      <c r="H348" s="1082"/>
      <c r="I348" s="1082"/>
      <c r="J348" s="1082"/>
      <c r="K348" s="1082"/>
      <c r="L348" s="1082"/>
      <c r="M348" s="1082"/>
      <c r="N348" s="1082"/>
      <c r="O348" s="1082"/>
      <c r="P348" s="1082"/>
      <c r="Q348" s="1082"/>
      <c r="R348" s="1082"/>
      <c r="S348" s="1082"/>
      <c r="T348" s="1082"/>
      <c r="U348" s="1082"/>
      <c r="V348" s="1082"/>
      <c r="W348" s="1082"/>
      <c r="X348" s="1082"/>
    </row>
    <row r="349" spans="1:24" ht="11.25" customHeight="1">
      <c r="A349" s="1082"/>
      <c r="B349" s="1082"/>
      <c r="C349" s="1082"/>
      <c r="D349" s="1082"/>
      <c r="E349" s="1082"/>
      <c r="F349" s="1082"/>
      <c r="G349" s="1082"/>
      <c r="H349" s="1082"/>
      <c r="I349" s="1082"/>
      <c r="J349" s="1082"/>
      <c r="K349" s="1082"/>
      <c r="L349" s="1082"/>
      <c r="M349" s="1082"/>
      <c r="N349" s="1082"/>
      <c r="O349" s="1082"/>
      <c r="P349" s="1082"/>
      <c r="Q349" s="1082"/>
      <c r="R349" s="1082"/>
      <c r="S349" s="1082"/>
      <c r="T349" s="1082"/>
      <c r="U349" s="1082"/>
      <c r="V349" s="1082"/>
      <c r="W349" s="1082"/>
      <c r="X349" s="1082"/>
    </row>
    <row r="350" spans="1:24" ht="11.25" customHeight="1">
      <c r="A350" s="1082"/>
      <c r="B350" s="1082"/>
      <c r="C350" s="1082"/>
      <c r="D350" s="1082"/>
      <c r="E350" s="1082"/>
      <c r="F350" s="1082"/>
      <c r="G350" s="1082"/>
      <c r="H350" s="1082"/>
      <c r="I350" s="1082"/>
      <c r="J350" s="1082"/>
      <c r="K350" s="1082"/>
      <c r="L350" s="1082"/>
      <c r="M350" s="1082"/>
      <c r="N350" s="1082"/>
      <c r="O350" s="1082"/>
      <c r="P350" s="1082"/>
      <c r="Q350" s="1082"/>
      <c r="R350" s="1082"/>
      <c r="S350" s="1082"/>
      <c r="T350" s="1082"/>
      <c r="U350" s="1082"/>
      <c r="V350" s="1082"/>
      <c r="W350" s="1082"/>
      <c r="X350" s="1082"/>
    </row>
    <row r="351" spans="1:24" ht="11.25" customHeight="1">
      <c r="A351" s="1082"/>
      <c r="B351" s="1082"/>
      <c r="C351" s="1082"/>
      <c r="D351" s="1082"/>
      <c r="E351" s="1082"/>
      <c r="F351" s="1082"/>
      <c r="G351" s="1082"/>
      <c r="H351" s="1082"/>
      <c r="I351" s="1082"/>
      <c r="J351" s="1082"/>
      <c r="K351" s="1082"/>
      <c r="L351" s="1082"/>
      <c r="M351" s="1082"/>
      <c r="N351" s="1082"/>
      <c r="O351" s="1082"/>
      <c r="P351" s="1082"/>
      <c r="Q351" s="1082"/>
      <c r="R351" s="1082"/>
      <c r="S351" s="1082"/>
      <c r="T351" s="1082"/>
      <c r="U351" s="1082"/>
      <c r="V351" s="1082"/>
      <c r="W351" s="1082"/>
      <c r="X351" s="1082"/>
    </row>
    <row r="352" spans="1:24" ht="11.25" customHeight="1">
      <c r="A352" s="1082"/>
      <c r="B352" s="1082"/>
      <c r="C352" s="1082"/>
      <c r="D352" s="1082"/>
      <c r="E352" s="1082"/>
      <c r="F352" s="1082"/>
      <c r="G352" s="1082"/>
      <c r="H352" s="1082"/>
      <c r="I352" s="1082"/>
      <c r="J352" s="1082"/>
      <c r="K352" s="1082"/>
      <c r="L352" s="1082"/>
      <c r="M352" s="1082"/>
      <c r="N352" s="1082"/>
      <c r="O352" s="1082"/>
      <c r="P352" s="1082"/>
      <c r="Q352" s="1082"/>
      <c r="R352" s="1082"/>
      <c r="S352" s="1082"/>
      <c r="T352" s="1082"/>
      <c r="U352" s="1082"/>
      <c r="V352" s="1082"/>
      <c r="W352" s="1082"/>
      <c r="X352" s="1082"/>
    </row>
    <row r="353" spans="1:24" ht="11.25" customHeight="1">
      <c r="A353" s="1082"/>
      <c r="B353" s="1082"/>
      <c r="C353" s="1082"/>
      <c r="D353" s="1082"/>
      <c r="E353" s="1082"/>
      <c r="F353" s="1082"/>
      <c r="G353" s="1082"/>
      <c r="H353" s="1082"/>
      <c r="I353" s="1082"/>
      <c r="J353" s="1082"/>
      <c r="K353" s="1082"/>
      <c r="L353" s="1082"/>
      <c r="M353" s="1082"/>
      <c r="N353" s="1082"/>
      <c r="O353" s="1082"/>
      <c r="P353" s="1082"/>
      <c r="Q353" s="1082"/>
      <c r="R353" s="1082"/>
      <c r="S353" s="1082"/>
      <c r="T353" s="1082"/>
      <c r="U353" s="1082"/>
      <c r="V353" s="1082"/>
      <c r="W353" s="1082"/>
      <c r="X353" s="1082"/>
    </row>
    <row r="354" spans="1:24" ht="11.25" customHeight="1">
      <c r="A354" s="1082"/>
      <c r="B354" s="1082"/>
      <c r="C354" s="1082"/>
      <c r="D354" s="1082"/>
      <c r="E354" s="1082"/>
      <c r="F354" s="1082"/>
      <c r="G354" s="1082"/>
      <c r="H354" s="1082"/>
      <c r="I354" s="1082"/>
      <c r="J354" s="1082"/>
      <c r="K354" s="1082"/>
      <c r="L354" s="1082"/>
      <c r="M354" s="1082"/>
      <c r="N354" s="1082"/>
      <c r="O354" s="1082"/>
      <c r="P354" s="1082"/>
      <c r="Q354" s="1082"/>
      <c r="R354" s="1082"/>
      <c r="S354" s="1082"/>
      <c r="T354" s="1082"/>
      <c r="U354" s="1082"/>
      <c r="V354" s="1082"/>
      <c r="W354" s="1082"/>
      <c r="X354" s="1082"/>
    </row>
    <row r="355" spans="1:24" ht="11.25" customHeight="1">
      <c r="A355" s="1082"/>
      <c r="B355" s="1082"/>
      <c r="C355" s="1082"/>
      <c r="D355" s="1082"/>
      <c r="E355" s="1082"/>
      <c r="F355" s="1082"/>
      <c r="G355" s="1082"/>
      <c r="H355" s="1082"/>
      <c r="I355" s="1082"/>
      <c r="J355" s="1082"/>
      <c r="K355" s="1082"/>
      <c r="L355" s="1082"/>
      <c r="M355" s="1082"/>
      <c r="N355" s="1082"/>
      <c r="O355" s="1082"/>
      <c r="P355" s="1082"/>
      <c r="Q355" s="1082"/>
      <c r="R355" s="1082"/>
      <c r="S355" s="1082"/>
      <c r="T355" s="1082"/>
      <c r="U355" s="1082"/>
      <c r="V355" s="1082"/>
      <c r="W355" s="1082"/>
      <c r="X355" s="1082"/>
    </row>
    <row r="356" spans="1:24" ht="11.25" customHeight="1">
      <c r="A356" s="1082"/>
      <c r="B356" s="1082"/>
      <c r="C356" s="1082"/>
      <c r="D356" s="1082"/>
      <c r="E356" s="1082"/>
      <c r="F356" s="1082"/>
      <c r="G356" s="1082"/>
      <c r="H356" s="1082"/>
      <c r="I356" s="1082"/>
      <c r="J356" s="1082"/>
      <c r="K356" s="1082"/>
      <c r="L356" s="1082"/>
      <c r="M356" s="1082"/>
      <c r="N356" s="1082"/>
      <c r="O356" s="1082"/>
      <c r="P356" s="1082"/>
      <c r="Q356" s="1082"/>
      <c r="R356" s="1082"/>
      <c r="S356" s="1082"/>
      <c r="T356" s="1082"/>
      <c r="U356" s="1082"/>
      <c r="V356" s="1082"/>
      <c r="W356" s="1082"/>
      <c r="X356" s="1082"/>
    </row>
    <row r="357" spans="1:24" ht="11.25" customHeight="1">
      <c r="A357" s="1082"/>
      <c r="B357" s="1082"/>
      <c r="C357" s="1082"/>
      <c r="D357" s="1082"/>
      <c r="E357" s="1082"/>
      <c r="F357" s="1082"/>
      <c r="G357" s="1082"/>
      <c r="H357" s="1082"/>
      <c r="I357" s="1082"/>
      <c r="J357" s="1082"/>
      <c r="K357" s="1082"/>
      <c r="L357" s="1082"/>
      <c r="M357" s="1082"/>
      <c r="N357" s="1082"/>
      <c r="O357" s="1082"/>
      <c r="P357" s="1082"/>
      <c r="Q357" s="1082"/>
      <c r="R357" s="1082"/>
      <c r="S357" s="1082"/>
      <c r="T357" s="1082"/>
      <c r="U357" s="1082"/>
      <c r="V357" s="1082"/>
      <c r="W357" s="1082"/>
      <c r="X357" s="1082"/>
    </row>
    <row r="358" spans="1:24" ht="11.25" customHeight="1">
      <c r="A358" s="1082"/>
      <c r="B358" s="1082"/>
      <c r="C358" s="1082"/>
      <c r="D358" s="1082"/>
      <c r="E358" s="1082"/>
      <c r="F358" s="1082"/>
      <c r="G358" s="1082"/>
      <c r="H358" s="1082"/>
      <c r="I358" s="1082"/>
      <c r="J358" s="1082"/>
      <c r="K358" s="1082"/>
      <c r="L358" s="1082"/>
      <c r="M358" s="1082"/>
      <c r="N358" s="1082"/>
      <c r="O358" s="1082"/>
      <c r="P358" s="1082"/>
      <c r="Q358" s="1082"/>
      <c r="R358" s="1082"/>
      <c r="S358" s="1082"/>
      <c r="T358" s="1082"/>
      <c r="U358" s="1082"/>
      <c r="V358" s="1082"/>
      <c r="W358" s="1082"/>
      <c r="X358" s="1082"/>
    </row>
    <row r="359" spans="1:24" ht="11.25" customHeight="1">
      <c r="A359" s="1082"/>
      <c r="B359" s="1082"/>
      <c r="C359" s="1082"/>
      <c r="D359" s="1082"/>
      <c r="E359" s="1082"/>
      <c r="F359" s="1082"/>
      <c r="G359" s="1082"/>
      <c r="H359" s="1082"/>
      <c r="I359" s="1082"/>
      <c r="J359" s="1082"/>
      <c r="K359" s="1082"/>
      <c r="L359" s="1082"/>
      <c r="M359" s="1082"/>
      <c r="N359" s="1082"/>
      <c r="O359" s="1082"/>
      <c r="P359" s="1082"/>
      <c r="Q359" s="1082"/>
      <c r="R359" s="1082"/>
      <c r="S359" s="1082"/>
      <c r="T359" s="1082"/>
      <c r="U359" s="1082"/>
      <c r="V359" s="1082"/>
      <c r="W359" s="1082"/>
      <c r="X359" s="1082"/>
    </row>
    <row r="360" spans="1:24" ht="11.25" customHeight="1">
      <c r="A360" s="1082"/>
      <c r="B360" s="1082"/>
      <c r="C360" s="1082"/>
      <c r="D360" s="1082"/>
      <c r="E360" s="1082"/>
      <c r="F360" s="1082"/>
      <c r="G360" s="1082"/>
      <c r="H360" s="1082"/>
      <c r="I360" s="1082"/>
      <c r="J360" s="1082"/>
      <c r="K360" s="1082"/>
      <c r="L360" s="1082"/>
      <c r="M360" s="1082"/>
      <c r="N360" s="1082"/>
      <c r="O360" s="1082"/>
      <c r="P360" s="1082"/>
      <c r="Q360" s="1082"/>
      <c r="R360" s="1082"/>
      <c r="S360" s="1082"/>
      <c r="T360" s="1082"/>
      <c r="U360" s="1082"/>
      <c r="V360" s="1082"/>
      <c r="W360" s="1082"/>
      <c r="X360" s="1082"/>
    </row>
    <row r="361" spans="1:24" ht="11.25" customHeight="1">
      <c r="A361" s="1082"/>
      <c r="B361" s="1082"/>
      <c r="C361" s="1082"/>
      <c r="D361" s="1082"/>
      <c r="E361" s="1082"/>
      <c r="F361" s="1082"/>
      <c r="G361" s="1082"/>
      <c r="H361" s="1082"/>
      <c r="I361" s="1082"/>
      <c r="J361" s="1082"/>
      <c r="K361" s="1082"/>
      <c r="L361" s="1082"/>
      <c r="M361" s="1082"/>
      <c r="N361" s="1082"/>
      <c r="O361" s="1082"/>
      <c r="P361" s="1082"/>
      <c r="Q361" s="1082"/>
      <c r="R361" s="1082"/>
      <c r="S361" s="1082"/>
      <c r="T361" s="1082"/>
      <c r="U361" s="1082"/>
      <c r="V361" s="1082"/>
      <c r="W361" s="1082"/>
      <c r="X361" s="1082"/>
    </row>
    <row r="362" spans="1:24" ht="11.25" customHeight="1">
      <c r="A362" s="1082"/>
      <c r="B362" s="1082"/>
      <c r="C362" s="1082"/>
      <c r="D362" s="1082"/>
      <c r="E362" s="1082"/>
      <c r="F362" s="1082"/>
      <c r="G362" s="1082"/>
      <c r="H362" s="1082"/>
      <c r="I362" s="1082"/>
      <c r="J362" s="1082"/>
      <c r="K362" s="1082"/>
      <c r="L362" s="1082"/>
      <c r="M362" s="1082"/>
      <c r="N362" s="1082"/>
      <c r="O362" s="1082"/>
      <c r="P362" s="1082"/>
      <c r="Q362" s="1082"/>
      <c r="R362" s="1082"/>
      <c r="S362" s="1082"/>
      <c r="T362" s="1082"/>
      <c r="U362" s="1082"/>
      <c r="V362" s="1082"/>
      <c r="W362" s="1082"/>
      <c r="X362" s="1082"/>
    </row>
    <row r="363" spans="1:24" ht="11.25" customHeight="1">
      <c r="A363" s="1082"/>
      <c r="B363" s="1082"/>
      <c r="C363" s="1082"/>
      <c r="D363" s="1082"/>
      <c r="E363" s="1082"/>
      <c r="F363" s="1082"/>
      <c r="G363" s="1082"/>
      <c r="H363" s="1082"/>
      <c r="I363" s="1082"/>
      <c r="J363" s="1082"/>
      <c r="K363" s="1082"/>
      <c r="L363" s="1082"/>
      <c r="M363" s="1082"/>
      <c r="N363" s="1082"/>
      <c r="O363" s="1082"/>
      <c r="P363" s="1082"/>
      <c r="Q363" s="1082"/>
      <c r="R363" s="1082"/>
      <c r="S363" s="1082"/>
      <c r="T363" s="1082"/>
      <c r="U363" s="1082"/>
      <c r="V363" s="1082"/>
      <c r="W363" s="1082"/>
      <c r="X363" s="1082"/>
    </row>
    <row r="364" spans="1:24" ht="11.25" customHeight="1">
      <c r="A364" s="1082"/>
      <c r="B364" s="1082"/>
      <c r="C364" s="1082"/>
      <c r="D364" s="1082"/>
      <c r="E364" s="1082"/>
      <c r="F364" s="1082"/>
      <c r="G364" s="1082"/>
      <c r="H364" s="1082"/>
      <c r="I364" s="1082"/>
      <c r="J364" s="1082"/>
      <c r="K364" s="1082"/>
      <c r="L364" s="1082"/>
      <c r="M364" s="1082"/>
      <c r="N364" s="1082"/>
      <c r="O364" s="1082"/>
      <c r="P364" s="1082"/>
      <c r="Q364" s="1082"/>
      <c r="R364" s="1082"/>
      <c r="S364" s="1082"/>
      <c r="T364" s="1082"/>
      <c r="U364" s="1082"/>
      <c r="V364" s="1082"/>
      <c r="W364" s="1082"/>
      <c r="X364" s="1082"/>
    </row>
    <row r="365" spans="1:24" ht="11.25" customHeight="1">
      <c r="A365" s="1082"/>
      <c r="B365" s="1082"/>
      <c r="C365" s="1082"/>
      <c r="D365" s="1082"/>
      <c r="E365" s="1082"/>
      <c r="F365" s="1082"/>
      <c r="G365" s="1082"/>
      <c r="H365" s="1082"/>
      <c r="I365" s="1082"/>
      <c r="J365" s="1082"/>
      <c r="K365" s="1082"/>
      <c r="L365" s="1082"/>
      <c r="M365" s="1082"/>
      <c r="N365" s="1082"/>
      <c r="O365" s="1082"/>
      <c r="P365" s="1082"/>
      <c r="Q365" s="1082"/>
      <c r="R365" s="1082"/>
      <c r="S365" s="1082"/>
      <c r="T365" s="1082"/>
      <c r="U365" s="1082"/>
      <c r="V365" s="1082"/>
      <c r="W365" s="1082"/>
      <c r="X365" s="1082"/>
    </row>
    <row r="366" spans="1:24" ht="11.25" customHeight="1">
      <c r="A366" s="1082"/>
      <c r="B366" s="1082"/>
      <c r="C366" s="1082"/>
      <c r="D366" s="1082"/>
      <c r="E366" s="1082"/>
      <c r="F366" s="1082"/>
      <c r="G366" s="1082"/>
      <c r="H366" s="1082"/>
      <c r="I366" s="1082"/>
      <c r="J366" s="1082"/>
      <c r="K366" s="1082"/>
      <c r="L366" s="1082"/>
      <c r="M366" s="1082"/>
      <c r="N366" s="1082"/>
      <c r="O366" s="1082"/>
      <c r="P366" s="1082"/>
      <c r="Q366" s="1082"/>
      <c r="R366" s="1082"/>
      <c r="S366" s="1082"/>
      <c r="T366" s="1082"/>
      <c r="U366" s="1082"/>
      <c r="V366" s="1082"/>
      <c r="W366" s="1082"/>
      <c r="X366" s="1082"/>
    </row>
    <row r="367" spans="1:24" ht="11.25" customHeight="1">
      <c r="A367" s="1082"/>
      <c r="B367" s="1082"/>
      <c r="C367" s="1082"/>
      <c r="D367" s="1082"/>
      <c r="E367" s="1082"/>
      <c r="F367" s="1082"/>
      <c r="G367" s="1082"/>
      <c r="H367" s="1082"/>
      <c r="I367" s="1082"/>
      <c r="J367" s="1082"/>
      <c r="K367" s="1082"/>
      <c r="L367" s="1082"/>
      <c r="M367" s="1082"/>
      <c r="N367" s="1082"/>
      <c r="O367" s="1082"/>
      <c r="P367" s="1082"/>
      <c r="Q367" s="1082"/>
      <c r="R367" s="1082"/>
      <c r="S367" s="1082"/>
      <c r="T367" s="1082"/>
      <c r="U367" s="1082"/>
      <c r="V367" s="1082"/>
      <c r="W367" s="1082"/>
      <c r="X367" s="1082"/>
    </row>
    <row r="368" spans="1:24" ht="11.25" customHeight="1">
      <c r="A368" s="1082"/>
      <c r="B368" s="1082"/>
      <c r="C368" s="1082"/>
      <c r="D368" s="1082"/>
      <c r="E368" s="1082"/>
      <c r="F368" s="1082"/>
      <c r="G368" s="1082"/>
      <c r="H368" s="1082"/>
      <c r="I368" s="1082"/>
      <c r="J368" s="1082"/>
      <c r="K368" s="1082"/>
      <c r="L368" s="1082"/>
      <c r="M368" s="1082"/>
      <c r="N368" s="1082"/>
      <c r="O368" s="1082"/>
      <c r="P368" s="1082"/>
      <c r="Q368" s="1082"/>
      <c r="R368" s="1082"/>
      <c r="S368" s="1082"/>
      <c r="T368" s="1082"/>
      <c r="U368" s="1082"/>
      <c r="V368" s="1082"/>
      <c r="W368" s="1082"/>
      <c r="X368" s="1082"/>
    </row>
    <row r="369" spans="1:24" ht="11.25" customHeight="1">
      <c r="A369" s="1082"/>
      <c r="B369" s="1082"/>
      <c r="C369" s="1082"/>
      <c r="D369" s="1082"/>
      <c r="E369" s="1082"/>
      <c r="F369" s="1082"/>
      <c r="G369" s="1082"/>
      <c r="H369" s="1082"/>
      <c r="I369" s="1082"/>
      <c r="J369" s="1082"/>
      <c r="K369" s="1082"/>
      <c r="L369" s="1082"/>
      <c r="M369" s="1082"/>
      <c r="N369" s="1082"/>
      <c r="O369" s="1082"/>
      <c r="P369" s="1082"/>
      <c r="Q369" s="1082"/>
      <c r="R369" s="1082"/>
      <c r="S369" s="1082"/>
      <c r="T369" s="1082"/>
      <c r="U369" s="1082"/>
      <c r="V369" s="1082"/>
      <c r="W369" s="1082"/>
      <c r="X369" s="1082"/>
    </row>
    <row r="370" spans="1:24" ht="11.25" customHeight="1">
      <c r="A370" s="1082"/>
      <c r="B370" s="1082"/>
      <c r="C370" s="1082"/>
      <c r="D370" s="1082"/>
      <c r="E370" s="1082"/>
      <c r="F370" s="1082"/>
      <c r="G370" s="1082"/>
      <c r="H370" s="1082"/>
      <c r="I370" s="1082"/>
      <c r="J370" s="1082"/>
      <c r="K370" s="1082"/>
      <c r="L370" s="1082"/>
      <c r="M370" s="1082"/>
      <c r="N370" s="1082"/>
      <c r="O370" s="1082"/>
      <c r="P370" s="1082"/>
      <c r="Q370" s="1082"/>
      <c r="R370" s="1082"/>
      <c r="S370" s="1082"/>
      <c r="T370" s="1082"/>
      <c r="U370" s="1082"/>
      <c r="V370" s="1082"/>
      <c r="W370" s="1082"/>
      <c r="X370" s="1082"/>
    </row>
    <row r="371" spans="1:24" ht="11.25" customHeight="1">
      <c r="A371" s="1082"/>
      <c r="B371" s="1082"/>
      <c r="C371" s="1082"/>
      <c r="D371" s="1082"/>
      <c r="E371" s="1082"/>
      <c r="F371" s="1082"/>
      <c r="G371" s="1082"/>
      <c r="H371" s="1082"/>
      <c r="I371" s="1082"/>
      <c r="J371" s="1082"/>
      <c r="K371" s="1082"/>
      <c r="L371" s="1082"/>
      <c r="M371" s="1082"/>
      <c r="N371" s="1082"/>
      <c r="O371" s="1082"/>
      <c r="P371" s="1082"/>
      <c r="Q371" s="1082"/>
      <c r="R371" s="1082"/>
      <c r="S371" s="1082"/>
      <c r="T371" s="1082"/>
      <c r="U371" s="1082"/>
      <c r="V371" s="1082"/>
      <c r="W371" s="1082"/>
      <c r="X371" s="1082"/>
    </row>
    <row r="372" spans="1:24" ht="11.25" customHeight="1">
      <c r="A372" s="1082"/>
      <c r="B372" s="1082"/>
      <c r="C372" s="1082"/>
      <c r="D372" s="1082"/>
      <c r="E372" s="1082"/>
      <c r="F372" s="1082"/>
      <c r="G372" s="1082"/>
      <c r="H372" s="1082"/>
      <c r="I372" s="1082"/>
      <c r="J372" s="1082"/>
      <c r="K372" s="1082"/>
      <c r="L372" s="1082"/>
      <c r="M372" s="1082"/>
      <c r="N372" s="1082"/>
      <c r="O372" s="1082"/>
      <c r="P372" s="1082"/>
      <c r="Q372" s="1082"/>
      <c r="R372" s="1082"/>
      <c r="S372" s="1082"/>
      <c r="T372" s="1082"/>
      <c r="U372" s="1082"/>
      <c r="V372" s="1082"/>
      <c r="W372" s="1082"/>
      <c r="X372" s="1082"/>
    </row>
    <row r="373" spans="1:24" ht="11.25" customHeight="1">
      <c r="A373" s="1082"/>
      <c r="B373" s="1082"/>
      <c r="C373" s="1082"/>
      <c r="D373" s="1082"/>
      <c r="E373" s="1082"/>
      <c r="F373" s="1082"/>
      <c r="G373" s="1082"/>
      <c r="H373" s="1082"/>
      <c r="I373" s="1082"/>
      <c r="J373" s="1082"/>
      <c r="K373" s="1082"/>
      <c r="L373" s="1082"/>
      <c r="M373" s="1082"/>
      <c r="N373" s="1082"/>
      <c r="O373" s="1082"/>
      <c r="P373" s="1082"/>
      <c r="Q373" s="1082"/>
      <c r="R373" s="1082"/>
      <c r="S373" s="1082"/>
      <c r="T373" s="1082"/>
      <c r="U373" s="1082"/>
      <c r="V373" s="1082"/>
      <c r="W373" s="1082"/>
      <c r="X373" s="1082"/>
    </row>
    <row r="374" spans="1:24" ht="11.25" customHeight="1">
      <c r="A374" s="1082"/>
      <c r="B374" s="1082"/>
      <c r="C374" s="1082"/>
      <c r="D374" s="1082"/>
      <c r="E374" s="1082"/>
      <c r="F374" s="1082"/>
      <c r="G374" s="1082"/>
      <c r="H374" s="1082"/>
      <c r="I374" s="1082"/>
      <c r="J374" s="1082"/>
      <c r="K374" s="1082"/>
      <c r="L374" s="1082"/>
      <c r="M374" s="1082"/>
      <c r="N374" s="1082"/>
      <c r="O374" s="1082"/>
      <c r="P374" s="1082"/>
      <c r="Q374" s="1082"/>
      <c r="R374" s="1082"/>
      <c r="S374" s="1082"/>
      <c r="T374" s="1082"/>
      <c r="U374" s="1082"/>
      <c r="V374" s="1082"/>
      <c r="W374" s="1082"/>
      <c r="X374" s="1082"/>
    </row>
    <row r="375" spans="1:24" ht="11.25" customHeight="1">
      <c r="A375" s="1082"/>
      <c r="B375" s="1082"/>
      <c r="C375" s="1082"/>
      <c r="D375" s="1082"/>
      <c r="E375" s="1082"/>
      <c r="F375" s="1082"/>
      <c r="G375" s="1082"/>
      <c r="H375" s="1082"/>
      <c r="I375" s="1082"/>
      <c r="J375" s="1082"/>
      <c r="K375" s="1082"/>
      <c r="L375" s="1082"/>
      <c r="M375" s="1082"/>
      <c r="N375" s="1082"/>
      <c r="O375" s="1082"/>
      <c r="P375" s="1082"/>
      <c r="Q375" s="1082"/>
      <c r="R375" s="1082"/>
      <c r="S375" s="1082"/>
      <c r="T375" s="1082"/>
      <c r="U375" s="1082"/>
      <c r="V375" s="1082"/>
      <c r="W375" s="1082"/>
      <c r="X375" s="1082"/>
    </row>
    <row r="376" spans="1:24" ht="11.25" customHeight="1">
      <c r="A376" s="1082"/>
      <c r="B376" s="1082"/>
      <c r="C376" s="1082"/>
      <c r="D376" s="1082"/>
      <c r="E376" s="1082"/>
      <c r="F376" s="1082"/>
      <c r="G376" s="1082"/>
      <c r="H376" s="1082"/>
      <c r="I376" s="1082"/>
      <c r="J376" s="1082"/>
      <c r="K376" s="1082"/>
      <c r="L376" s="1082"/>
      <c r="M376" s="1082"/>
      <c r="N376" s="1082"/>
      <c r="O376" s="1082"/>
      <c r="P376" s="1082"/>
      <c r="Q376" s="1082"/>
      <c r="R376" s="1082"/>
      <c r="S376" s="1082"/>
      <c r="T376" s="1082"/>
      <c r="U376" s="1082"/>
      <c r="V376" s="1082"/>
      <c r="W376" s="1082"/>
      <c r="X376" s="1082"/>
    </row>
    <row r="377" spans="1:24" ht="11.25" customHeight="1">
      <c r="A377" s="1082"/>
      <c r="B377" s="1082"/>
      <c r="C377" s="1082"/>
      <c r="D377" s="1082"/>
      <c r="E377" s="1082"/>
      <c r="F377" s="1082"/>
      <c r="G377" s="1082"/>
      <c r="H377" s="1082"/>
      <c r="I377" s="1082"/>
      <c r="J377" s="1082"/>
      <c r="K377" s="1082"/>
      <c r="L377" s="1082"/>
      <c r="M377" s="1082"/>
      <c r="N377" s="1082"/>
      <c r="O377" s="1082"/>
      <c r="P377" s="1082"/>
      <c r="Q377" s="1082"/>
      <c r="R377" s="1082"/>
      <c r="S377" s="1082"/>
      <c r="T377" s="1082"/>
      <c r="U377" s="1082"/>
      <c r="V377" s="1082"/>
      <c r="W377" s="1082"/>
      <c r="X377" s="1082"/>
    </row>
    <row r="378" spans="1:24" ht="11.25" customHeight="1">
      <c r="A378" s="1082"/>
      <c r="B378" s="1082"/>
      <c r="C378" s="1082"/>
      <c r="D378" s="1082"/>
      <c r="E378" s="1082"/>
      <c r="F378" s="1082"/>
      <c r="G378" s="1082"/>
      <c r="H378" s="1082"/>
      <c r="I378" s="1082"/>
      <c r="J378" s="1082"/>
      <c r="K378" s="1082"/>
      <c r="L378" s="1082"/>
      <c r="M378" s="1082"/>
      <c r="N378" s="1082"/>
      <c r="O378" s="1082"/>
      <c r="P378" s="1082"/>
      <c r="Q378" s="1082"/>
      <c r="R378" s="1082"/>
      <c r="S378" s="1082"/>
      <c r="T378" s="1082"/>
      <c r="U378" s="1082"/>
      <c r="V378" s="1082"/>
      <c r="W378" s="1082"/>
      <c r="X378" s="1082"/>
    </row>
    <row r="379" spans="1:24" ht="11.25" customHeight="1">
      <c r="A379" s="1082"/>
      <c r="B379" s="1082"/>
      <c r="C379" s="1082"/>
      <c r="D379" s="1082"/>
      <c r="E379" s="1082"/>
      <c r="F379" s="1082"/>
      <c r="G379" s="1082"/>
      <c r="H379" s="1082"/>
      <c r="I379" s="1082"/>
      <c r="J379" s="1082"/>
      <c r="K379" s="1082"/>
      <c r="L379" s="1082"/>
      <c r="M379" s="1082"/>
      <c r="N379" s="1082"/>
      <c r="O379" s="1082"/>
      <c r="P379" s="1082"/>
      <c r="Q379" s="1082"/>
      <c r="R379" s="1082"/>
      <c r="S379" s="1082"/>
      <c r="T379" s="1082"/>
      <c r="U379" s="1082"/>
      <c r="V379" s="1082"/>
      <c r="W379" s="1082"/>
      <c r="X379" s="1082"/>
    </row>
    <row r="380" spans="1:24" ht="11.25" customHeight="1">
      <c r="A380" s="1082"/>
      <c r="B380" s="1082"/>
      <c r="C380" s="1082"/>
      <c r="D380" s="1082"/>
      <c r="E380" s="1082"/>
      <c r="F380" s="1082"/>
      <c r="G380" s="1082"/>
      <c r="H380" s="1082"/>
      <c r="I380" s="1082"/>
      <c r="J380" s="1082"/>
      <c r="K380" s="1082"/>
      <c r="L380" s="1082"/>
      <c r="M380" s="1082"/>
      <c r="N380" s="1082"/>
      <c r="O380" s="1082"/>
      <c r="P380" s="1082"/>
      <c r="Q380" s="1082"/>
      <c r="R380" s="1082"/>
      <c r="S380" s="1082"/>
      <c r="T380" s="1082"/>
      <c r="U380" s="1082"/>
      <c r="V380" s="1082"/>
      <c r="W380" s="1082"/>
      <c r="X380" s="1082"/>
    </row>
    <row r="381" spans="1:24" ht="11.25" customHeight="1">
      <c r="A381" s="1082"/>
      <c r="B381" s="1082"/>
      <c r="C381" s="1082"/>
      <c r="D381" s="1082"/>
      <c r="E381" s="1082"/>
      <c r="F381" s="1082"/>
      <c r="G381" s="1082"/>
      <c r="H381" s="1082"/>
      <c r="I381" s="1082"/>
      <c r="J381" s="1082"/>
      <c r="K381" s="1082"/>
      <c r="L381" s="1082"/>
      <c r="M381" s="1082"/>
      <c r="N381" s="1082"/>
      <c r="O381" s="1082"/>
      <c r="P381" s="1082"/>
      <c r="Q381" s="1082"/>
      <c r="R381" s="1082"/>
      <c r="S381" s="1082"/>
      <c r="T381" s="1082"/>
      <c r="U381" s="1082"/>
      <c r="V381" s="1082"/>
      <c r="W381" s="1082"/>
      <c r="X381" s="1082"/>
    </row>
    <row r="382" spans="1:24" ht="11.25" customHeight="1">
      <c r="A382" s="1082"/>
      <c r="B382" s="1082"/>
      <c r="C382" s="1082"/>
      <c r="D382" s="1082"/>
      <c r="E382" s="1082"/>
      <c r="F382" s="1082"/>
      <c r="G382" s="1082"/>
      <c r="H382" s="1082"/>
      <c r="I382" s="1082"/>
      <c r="J382" s="1082"/>
      <c r="K382" s="1082"/>
      <c r="L382" s="1082"/>
      <c r="M382" s="1082"/>
      <c r="N382" s="1082"/>
      <c r="O382" s="1082"/>
      <c r="P382" s="1082"/>
      <c r="Q382" s="1082"/>
      <c r="R382" s="1082"/>
      <c r="S382" s="1082"/>
      <c r="T382" s="1082"/>
      <c r="U382" s="1082"/>
      <c r="V382" s="1082"/>
      <c r="W382" s="1082"/>
      <c r="X382" s="1082"/>
    </row>
    <row r="383" spans="1:24" ht="11.25" customHeight="1">
      <c r="A383" s="1082"/>
      <c r="B383" s="1082"/>
      <c r="C383" s="1082"/>
      <c r="D383" s="1082"/>
      <c r="E383" s="1082"/>
      <c r="F383" s="1082"/>
      <c r="G383" s="1082"/>
      <c r="H383" s="1082"/>
      <c r="I383" s="1082"/>
      <c r="J383" s="1082"/>
      <c r="K383" s="1082"/>
      <c r="L383" s="1082"/>
      <c r="M383" s="1082"/>
      <c r="N383" s="1082"/>
      <c r="O383" s="1082"/>
      <c r="P383" s="1082"/>
      <c r="Q383" s="1082"/>
      <c r="R383" s="1082"/>
      <c r="S383" s="1082"/>
      <c r="T383" s="1082"/>
      <c r="U383" s="1082"/>
      <c r="V383" s="1082"/>
      <c r="W383" s="1082"/>
      <c r="X383" s="1082"/>
    </row>
    <row r="384" spans="1:24" ht="11.25" customHeight="1">
      <c r="A384" s="1082"/>
      <c r="B384" s="1082"/>
      <c r="C384" s="1082"/>
      <c r="D384" s="1082"/>
      <c r="E384" s="1082"/>
      <c r="F384" s="1082"/>
      <c r="G384" s="1082"/>
      <c r="H384" s="1082"/>
      <c r="I384" s="1082"/>
      <c r="J384" s="1082"/>
      <c r="K384" s="1082"/>
      <c r="L384" s="1082"/>
      <c r="M384" s="1082"/>
      <c r="N384" s="1082"/>
      <c r="O384" s="1082"/>
      <c r="P384" s="1082"/>
      <c r="Q384" s="1082"/>
      <c r="R384" s="1082"/>
      <c r="S384" s="1082"/>
      <c r="T384" s="1082"/>
      <c r="U384" s="1082"/>
      <c r="V384" s="1082"/>
      <c r="W384" s="1082"/>
      <c r="X384" s="1082"/>
    </row>
    <row r="385" spans="1:24" ht="11.25" customHeight="1">
      <c r="A385" s="1082"/>
      <c r="B385" s="1082"/>
      <c r="C385" s="1082"/>
      <c r="D385" s="1082"/>
      <c r="E385" s="1082"/>
      <c r="F385" s="1082"/>
      <c r="G385" s="1082"/>
      <c r="H385" s="1082"/>
      <c r="I385" s="1082"/>
      <c r="J385" s="1082"/>
      <c r="K385" s="1082"/>
      <c r="L385" s="1082"/>
      <c r="M385" s="1082"/>
      <c r="N385" s="1082"/>
      <c r="O385" s="1082"/>
      <c r="P385" s="1082"/>
      <c r="Q385" s="1082"/>
      <c r="R385" s="1082"/>
      <c r="S385" s="1082"/>
      <c r="T385" s="1082"/>
      <c r="U385" s="1082"/>
      <c r="V385" s="1082"/>
      <c r="W385" s="1082"/>
      <c r="X385" s="1082"/>
    </row>
    <row r="386" spans="1:24" ht="11.25" customHeight="1">
      <c r="A386" s="1082"/>
      <c r="B386" s="1082"/>
      <c r="C386" s="1082"/>
      <c r="D386" s="1082"/>
      <c r="E386" s="1082"/>
      <c r="F386" s="1082"/>
      <c r="G386" s="1082"/>
      <c r="H386" s="1082"/>
      <c r="I386" s="1082"/>
      <c r="J386" s="1082"/>
      <c r="K386" s="1082"/>
      <c r="L386" s="1082"/>
      <c r="M386" s="1082"/>
      <c r="N386" s="1082"/>
      <c r="O386" s="1082"/>
      <c r="P386" s="1082"/>
      <c r="Q386" s="1082"/>
      <c r="R386" s="1082"/>
      <c r="S386" s="1082"/>
      <c r="T386" s="1082"/>
      <c r="U386" s="1082"/>
      <c r="V386" s="1082"/>
      <c r="W386" s="1082"/>
      <c r="X386" s="1082"/>
    </row>
    <row r="387" spans="1:24" ht="11.25" customHeight="1">
      <c r="A387" s="1082"/>
      <c r="B387" s="1082"/>
      <c r="C387" s="1082"/>
      <c r="D387" s="1082"/>
      <c r="E387" s="1082"/>
      <c r="F387" s="1082"/>
      <c r="G387" s="1082"/>
      <c r="H387" s="1082"/>
      <c r="I387" s="1082"/>
      <c r="J387" s="1082"/>
      <c r="K387" s="1082"/>
      <c r="L387" s="1082"/>
      <c r="M387" s="1082"/>
      <c r="N387" s="1082"/>
      <c r="O387" s="1082"/>
      <c r="P387" s="1082"/>
      <c r="Q387" s="1082"/>
      <c r="R387" s="1082"/>
      <c r="S387" s="1082"/>
      <c r="T387" s="1082"/>
      <c r="U387" s="1082"/>
      <c r="V387" s="1082"/>
      <c r="W387" s="1082"/>
      <c r="X387" s="1082"/>
    </row>
    <row r="388" spans="1:24" ht="11.25" customHeight="1">
      <c r="A388" s="1082"/>
      <c r="B388" s="1082"/>
      <c r="C388" s="1082"/>
      <c r="D388" s="1082"/>
      <c r="E388" s="1082"/>
      <c r="F388" s="1082"/>
      <c r="G388" s="1082"/>
      <c r="H388" s="1082"/>
      <c r="I388" s="1082"/>
      <c r="J388" s="1082"/>
      <c r="K388" s="1082"/>
      <c r="L388" s="1082"/>
      <c r="M388" s="1082"/>
      <c r="N388" s="1082"/>
      <c r="O388" s="1082"/>
      <c r="P388" s="1082"/>
      <c r="Q388" s="1082"/>
      <c r="R388" s="1082"/>
      <c r="S388" s="1082"/>
      <c r="T388" s="1082"/>
      <c r="U388" s="1082"/>
      <c r="V388" s="1082"/>
      <c r="W388" s="1082"/>
      <c r="X388" s="1082"/>
    </row>
    <row r="389" spans="1:24" ht="11.25" customHeight="1">
      <c r="A389" s="1082"/>
      <c r="B389" s="1082"/>
      <c r="C389" s="1082"/>
      <c r="D389" s="1082"/>
      <c r="E389" s="1082"/>
      <c r="F389" s="1082"/>
      <c r="G389" s="1082"/>
      <c r="H389" s="1082"/>
      <c r="I389" s="1082"/>
      <c r="J389" s="1082"/>
      <c r="K389" s="1082"/>
      <c r="L389" s="1082"/>
      <c r="M389" s="1082"/>
      <c r="N389" s="1082"/>
      <c r="O389" s="1082"/>
      <c r="P389" s="1082"/>
      <c r="Q389" s="1082"/>
      <c r="R389" s="1082"/>
      <c r="S389" s="1082"/>
      <c r="T389" s="1082"/>
      <c r="U389" s="1082"/>
      <c r="V389" s="1082"/>
      <c r="W389" s="1082"/>
      <c r="X389" s="1082"/>
    </row>
    <row r="390" spans="1:24" ht="11.25" customHeight="1">
      <c r="A390" s="1082"/>
      <c r="B390" s="1082"/>
      <c r="C390" s="1082"/>
      <c r="D390" s="1082"/>
      <c r="E390" s="1082"/>
      <c r="F390" s="1082"/>
      <c r="G390" s="1082"/>
      <c r="H390" s="1082"/>
      <c r="I390" s="1082"/>
      <c r="J390" s="1082"/>
      <c r="K390" s="1082"/>
      <c r="L390" s="1082"/>
      <c r="M390" s="1082"/>
      <c r="N390" s="1082"/>
      <c r="O390" s="1082"/>
      <c r="P390" s="1082"/>
      <c r="Q390" s="1082"/>
      <c r="R390" s="1082"/>
      <c r="S390" s="1082"/>
      <c r="T390" s="1082"/>
      <c r="U390" s="1082"/>
      <c r="V390" s="1082"/>
      <c r="W390" s="1082"/>
      <c r="X390" s="1082"/>
    </row>
    <row r="391" spans="1:24" ht="11.25" customHeight="1">
      <c r="A391" s="1082"/>
      <c r="B391" s="1082"/>
      <c r="C391" s="1082"/>
      <c r="D391" s="1082"/>
      <c r="E391" s="1082"/>
      <c r="F391" s="1082"/>
      <c r="G391" s="1082"/>
      <c r="H391" s="1082"/>
      <c r="I391" s="1082"/>
      <c r="J391" s="1082"/>
      <c r="K391" s="1082"/>
      <c r="L391" s="1082"/>
      <c r="M391" s="1082"/>
      <c r="N391" s="1082"/>
      <c r="O391" s="1082"/>
      <c r="P391" s="1082"/>
      <c r="Q391" s="1082"/>
      <c r="R391" s="1082"/>
      <c r="S391" s="1082"/>
      <c r="T391" s="1082"/>
      <c r="U391" s="1082"/>
      <c r="V391" s="1082"/>
      <c r="W391" s="1082"/>
      <c r="X391" s="1082"/>
    </row>
    <row r="392" spans="1:24" ht="11.25" customHeight="1">
      <c r="A392" s="1082"/>
      <c r="B392" s="1082"/>
      <c r="C392" s="1082"/>
      <c r="D392" s="1082"/>
      <c r="E392" s="1082"/>
      <c r="F392" s="1082"/>
      <c r="G392" s="1082"/>
      <c r="H392" s="1082"/>
      <c r="I392" s="1082"/>
      <c r="J392" s="1082"/>
      <c r="K392" s="1082"/>
      <c r="L392" s="1082"/>
      <c r="M392" s="1082"/>
      <c r="N392" s="1082"/>
      <c r="O392" s="1082"/>
      <c r="P392" s="1082"/>
      <c r="Q392" s="1082"/>
      <c r="R392" s="1082"/>
      <c r="S392" s="1082"/>
      <c r="T392" s="1082"/>
      <c r="U392" s="1082"/>
      <c r="V392" s="1082"/>
      <c r="W392" s="1082"/>
      <c r="X392" s="1082"/>
    </row>
    <row r="393" spans="1:24" ht="11.25" customHeight="1">
      <c r="A393" s="1082"/>
      <c r="B393" s="1082"/>
      <c r="C393" s="1082"/>
      <c r="D393" s="1082"/>
      <c r="E393" s="1082"/>
      <c r="F393" s="1082"/>
      <c r="G393" s="1082"/>
      <c r="H393" s="1082"/>
      <c r="I393" s="1082"/>
      <c r="J393" s="1082"/>
      <c r="K393" s="1082"/>
      <c r="L393" s="1082"/>
      <c r="M393" s="1082"/>
      <c r="N393" s="1082"/>
      <c r="O393" s="1082"/>
      <c r="P393" s="1082"/>
      <c r="Q393" s="1082"/>
      <c r="R393" s="1082"/>
      <c r="S393" s="1082"/>
      <c r="T393" s="1082"/>
      <c r="U393" s="1082"/>
      <c r="V393" s="1082"/>
      <c r="W393" s="1082"/>
      <c r="X393" s="1082"/>
    </row>
    <row r="394" spans="1:24" ht="11.25" customHeight="1">
      <c r="A394" s="1082"/>
      <c r="B394" s="1082"/>
      <c r="C394" s="1082"/>
      <c r="D394" s="1082"/>
      <c r="E394" s="1082"/>
      <c r="F394" s="1082"/>
      <c r="G394" s="1082"/>
      <c r="H394" s="1082"/>
      <c r="I394" s="1082"/>
      <c r="J394" s="1082"/>
      <c r="K394" s="1082"/>
      <c r="L394" s="1082"/>
      <c r="M394" s="1082"/>
      <c r="N394" s="1082"/>
      <c r="O394" s="1082"/>
      <c r="P394" s="1082"/>
      <c r="Q394" s="1082"/>
      <c r="R394" s="1082"/>
      <c r="S394" s="1082"/>
      <c r="T394" s="1082"/>
      <c r="U394" s="1082"/>
      <c r="V394" s="1082"/>
      <c r="W394" s="1082"/>
      <c r="X394" s="1082"/>
    </row>
    <row r="395" spans="1:24" ht="11.25" customHeight="1">
      <c r="A395" s="1082"/>
      <c r="B395" s="1082"/>
      <c r="C395" s="1082"/>
      <c r="D395" s="1082"/>
      <c r="E395" s="1082"/>
      <c r="F395" s="1082"/>
      <c r="G395" s="1082"/>
      <c r="H395" s="1082"/>
      <c r="I395" s="1082"/>
      <c r="J395" s="1082"/>
      <c r="K395" s="1082"/>
      <c r="L395" s="1082"/>
      <c r="M395" s="1082"/>
      <c r="N395" s="1082"/>
      <c r="O395" s="1082"/>
      <c r="P395" s="1082"/>
      <c r="Q395" s="1082"/>
      <c r="R395" s="1082"/>
      <c r="S395" s="1082"/>
      <c r="T395" s="1082"/>
      <c r="U395" s="1082"/>
      <c r="V395" s="1082"/>
      <c r="W395" s="1082"/>
      <c r="X395" s="1082"/>
    </row>
    <row r="396" spans="1:24" ht="11.25" customHeight="1">
      <c r="A396" s="1082"/>
      <c r="B396" s="1082"/>
      <c r="C396" s="1082"/>
      <c r="D396" s="1082"/>
      <c r="E396" s="1082"/>
      <c r="F396" s="1082"/>
      <c r="G396" s="1082"/>
      <c r="H396" s="1082"/>
      <c r="I396" s="1082"/>
      <c r="J396" s="1082"/>
      <c r="K396" s="1082"/>
      <c r="L396" s="1082"/>
      <c r="M396" s="1082"/>
      <c r="N396" s="1082"/>
      <c r="O396" s="1082"/>
      <c r="P396" s="1082"/>
      <c r="Q396" s="1082"/>
      <c r="R396" s="1082"/>
      <c r="S396" s="1082"/>
      <c r="T396" s="1082"/>
      <c r="U396" s="1082"/>
      <c r="V396" s="1082"/>
      <c r="W396" s="1082"/>
      <c r="X396" s="1082"/>
    </row>
    <row r="397" spans="1:24" ht="11.25" customHeight="1">
      <c r="A397" s="1082"/>
      <c r="B397" s="1082"/>
      <c r="C397" s="1082"/>
      <c r="D397" s="1082"/>
      <c r="E397" s="1082"/>
      <c r="F397" s="1082"/>
      <c r="G397" s="1082"/>
      <c r="H397" s="1082"/>
      <c r="I397" s="1082"/>
      <c r="J397" s="1082"/>
      <c r="K397" s="1082"/>
      <c r="L397" s="1082"/>
      <c r="M397" s="1082"/>
      <c r="N397" s="1082"/>
      <c r="O397" s="1082"/>
      <c r="P397" s="1082"/>
      <c r="Q397" s="1082"/>
      <c r="R397" s="1082"/>
      <c r="S397" s="1082"/>
      <c r="T397" s="1082"/>
      <c r="U397" s="1082"/>
      <c r="V397" s="1082"/>
      <c r="W397" s="1082"/>
      <c r="X397" s="1082"/>
    </row>
    <row r="398" spans="1:24" ht="11.25" customHeight="1">
      <c r="A398" s="1082"/>
      <c r="B398" s="1082"/>
      <c r="C398" s="1082"/>
      <c r="D398" s="1082"/>
      <c r="E398" s="1082"/>
      <c r="F398" s="1082"/>
      <c r="G398" s="1082"/>
      <c r="H398" s="1082"/>
      <c r="I398" s="1082"/>
      <c r="J398" s="1082"/>
      <c r="K398" s="1082"/>
      <c r="L398" s="1082"/>
      <c r="M398" s="1082"/>
      <c r="N398" s="1082"/>
      <c r="O398" s="1082"/>
      <c r="P398" s="1082"/>
      <c r="Q398" s="1082"/>
      <c r="R398" s="1082"/>
      <c r="S398" s="1082"/>
      <c r="T398" s="1082"/>
      <c r="U398" s="1082"/>
      <c r="V398" s="1082"/>
      <c r="W398" s="1082"/>
      <c r="X398" s="1082"/>
    </row>
    <row r="399" spans="1:24" ht="11.25" customHeight="1">
      <c r="A399" s="1082"/>
      <c r="B399" s="1082"/>
      <c r="C399" s="1082"/>
      <c r="D399" s="1082"/>
      <c r="E399" s="1082"/>
      <c r="F399" s="1082"/>
      <c r="G399" s="1082"/>
      <c r="H399" s="1082"/>
      <c r="I399" s="1082"/>
      <c r="J399" s="1082"/>
      <c r="K399" s="1082"/>
      <c r="L399" s="1082"/>
      <c r="M399" s="1082"/>
      <c r="N399" s="1082"/>
      <c r="O399" s="1082"/>
      <c r="P399" s="1082"/>
      <c r="Q399" s="1082"/>
      <c r="R399" s="1082"/>
      <c r="S399" s="1082"/>
      <c r="T399" s="1082"/>
      <c r="U399" s="1082"/>
      <c r="V399" s="1082"/>
      <c r="W399" s="1082"/>
      <c r="X399" s="1082"/>
    </row>
    <row r="400" spans="1:24" ht="11.25" customHeight="1">
      <c r="A400" s="1082"/>
      <c r="B400" s="1082"/>
      <c r="C400" s="1082"/>
      <c r="D400" s="1082"/>
      <c r="E400" s="1082"/>
      <c r="F400" s="1082"/>
      <c r="G400" s="1082"/>
      <c r="H400" s="1082"/>
      <c r="I400" s="1082"/>
      <c r="J400" s="1082"/>
      <c r="K400" s="1082"/>
      <c r="L400" s="1082"/>
      <c r="M400" s="1082"/>
      <c r="N400" s="1082"/>
      <c r="O400" s="1082"/>
      <c r="P400" s="1082"/>
      <c r="Q400" s="1082"/>
      <c r="R400" s="1082"/>
      <c r="S400" s="1082"/>
      <c r="T400" s="1082"/>
      <c r="U400" s="1082"/>
      <c r="V400" s="1082"/>
      <c r="W400" s="1082"/>
      <c r="X400" s="1082"/>
    </row>
    <row r="401" spans="1:24" ht="11.25" customHeight="1">
      <c r="A401" s="1082"/>
      <c r="B401" s="1082"/>
      <c r="C401" s="1082"/>
      <c r="D401" s="1082"/>
      <c r="E401" s="1082"/>
      <c r="F401" s="1082"/>
      <c r="G401" s="1082"/>
      <c r="H401" s="1082"/>
      <c r="I401" s="1082"/>
      <c r="J401" s="1082"/>
      <c r="K401" s="1082"/>
      <c r="L401" s="1082"/>
      <c r="M401" s="1082"/>
      <c r="N401" s="1082"/>
      <c r="O401" s="1082"/>
      <c r="P401" s="1082"/>
      <c r="Q401" s="1082"/>
      <c r="R401" s="1082"/>
      <c r="S401" s="1082"/>
      <c r="T401" s="1082"/>
      <c r="U401" s="1082"/>
      <c r="V401" s="1082"/>
      <c r="W401" s="1082"/>
      <c r="X401" s="1082"/>
    </row>
    <row r="402" spans="1:24" ht="11.25" customHeight="1">
      <c r="A402" s="1082"/>
      <c r="B402" s="1082"/>
      <c r="C402" s="1082"/>
      <c r="D402" s="1082"/>
      <c r="E402" s="1082"/>
      <c r="F402" s="1082"/>
      <c r="G402" s="1082"/>
      <c r="H402" s="1082"/>
      <c r="I402" s="1082"/>
      <c r="J402" s="1082"/>
      <c r="K402" s="1082"/>
      <c r="L402" s="1082"/>
      <c r="M402" s="1082"/>
      <c r="N402" s="1082"/>
      <c r="O402" s="1082"/>
      <c r="P402" s="1082"/>
      <c r="Q402" s="1082"/>
      <c r="R402" s="1082"/>
      <c r="S402" s="1082"/>
      <c r="T402" s="1082"/>
      <c r="U402" s="1082"/>
      <c r="V402" s="1082"/>
      <c r="W402" s="1082"/>
      <c r="X402" s="1082"/>
    </row>
    <row r="403" spans="1:24" ht="11.25" customHeight="1">
      <c r="A403" s="1082"/>
      <c r="B403" s="1082"/>
      <c r="C403" s="1082"/>
      <c r="D403" s="1082"/>
      <c r="E403" s="1082"/>
      <c r="F403" s="1082"/>
      <c r="G403" s="1082"/>
      <c r="H403" s="1082"/>
      <c r="I403" s="1082"/>
      <c r="J403" s="1082"/>
      <c r="K403" s="1082"/>
      <c r="L403" s="1082"/>
      <c r="M403" s="1082"/>
      <c r="N403" s="1082"/>
      <c r="O403" s="1082"/>
      <c r="P403" s="1082"/>
      <c r="Q403" s="1082"/>
      <c r="R403" s="1082"/>
      <c r="S403" s="1082"/>
      <c r="T403" s="1082"/>
      <c r="U403" s="1082"/>
      <c r="V403" s="1082"/>
      <c r="W403" s="1082"/>
      <c r="X403" s="1082"/>
    </row>
    <row r="404" spans="1:24" ht="11.25" customHeight="1">
      <c r="A404" s="1082"/>
      <c r="B404" s="1082"/>
      <c r="C404" s="1082"/>
      <c r="D404" s="1082"/>
      <c r="E404" s="1082"/>
      <c r="F404" s="1082"/>
      <c r="G404" s="1082"/>
      <c r="H404" s="1082"/>
      <c r="I404" s="1082"/>
      <c r="J404" s="1082"/>
      <c r="K404" s="1082"/>
      <c r="L404" s="1082"/>
      <c r="M404" s="1082"/>
      <c r="N404" s="1082"/>
      <c r="O404" s="1082"/>
      <c r="P404" s="1082"/>
      <c r="Q404" s="1082"/>
      <c r="R404" s="1082"/>
      <c r="S404" s="1082"/>
      <c r="T404" s="1082"/>
      <c r="U404" s="1082"/>
      <c r="V404" s="1082"/>
      <c r="W404" s="1082"/>
      <c r="X404" s="1082"/>
    </row>
    <row r="405" spans="1:24" ht="11.25" customHeight="1">
      <c r="A405" s="1082"/>
      <c r="B405" s="1082"/>
      <c r="C405" s="1082"/>
      <c r="D405" s="1082"/>
      <c r="E405" s="1082"/>
      <c r="F405" s="1082"/>
      <c r="G405" s="1082"/>
      <c r="H405" s="1082"/>
      <c r="I405" s="1082"/>
      <c r="J405" s="1082"/>
      <c r="K405" s="1082"/>
      <c r="L405" s="1082"/>
      <c r="M405" s="1082"/>
      <c r="N405" s="1082"/>
      <c r="O405" s="1082"/>
      <c r="P405" s="1082"/>
      <c r="Q405" s="1082"/>
      <c r="R405" s="1082"/>
      <c r="S405" s="1082"/>
      <c r="T405" s="1082"/>
      <c r="U405" s="1082"/>
      <c r="V405" s="1082"/>
      <c r="W405" s="1082"/>
      <c r="X405" s="1082"/>
    </row>
    <row r="406" spans="1:24" ht="11.25" customHeight="1">
      <c r="A406" s="1082"/>
      <c r="B406" s="1082"/>
      <c r="C406" s="1082"/>
      <c r="D406" s="1082"/>
      <c r="E406" s="1082"/>
      <c r="F406" s="1082"/>
      <c r="G406" s="1082"/>
      <c r="H406" s="1082"/>
      <c r="I406" s="1082"/>
      <c r="J406" s="1082"/>
      <c r="K406" s="1082"/>
      <c r="L406" s="1082"/>
      <c r="M406" s="1082"/>
      <c r="N406" s="1082"/>
      <c r="O406" s="1082"/>
      <c r="P406" s="1082"/>
      <c r="Q406" s="1082"/>
      <c r="R406" s="1082"/>
      <c r="S406" s="1082"/>
      <c r="T406" s="1082"/>
      <c r="U406" s="1082"/>
      <c r="V406" s="1082"/>
      <c r="W406" s="1082"/>
      <c r="X406" s="1082"/>
    </row>
    <row r="407" spans="1:24" ht="11.25" customHeight="1">
      <c r="A407" s="1082"/>
      <c r="B407" s="1082"/>
      <c r="C407" s="1082"/>
      <c r="D407" s="1082"/>
      <c r="E407" s="1082"/>
      <c r="F407" s="1082"/>
      <c r="G407" s="1082"/>
      <c r="H407" s="1082"/>
      <c r="I407" s="1082"/>
      <c r="J407" s="1082"/>
      <c r="K407" s="1082"/>
      <c r="L407" s="1082"/>
      <c r="M407" s="1082"/>
      <c r="N407" s="1082"/>
      <c r="O407" s="1082"/>
      <c r="P407" s="1082"/>
      <c r="Q407" s="1082"/>
      <c r="R407" s="1082"/>
      <c r="S407" s="1082"/>
      <c r="T407" s="1082"/>
      <c r="U407" s="1082"/>
      <c r="V407" s="1082"/>
      <c r="W407" s="1082"/>
      <c r="X407" s="1082"/>
    </row>
    <row r="408" spans="1:24" ht="11.25" customHeight="1">
      <c r="A408" s="1082"/>
      <c r="B408" s="1082"/>
      <c r="C408" s="1082"/>
      <c r="D408" s="1082"/>
      <c r="E408" s="1082"/>
      <c r="F408" s="1082"/>
      <c r="G408" s="1082"/>
      <c r="H408" s="1082"/>
      <c r="I408" s="1082"/>
      <c r="J408" s="1082"/>
      <c r="K408" s="1082"/>
      <c r="L408" s="1082"/>
      <c r="M408" s="1082"/>
      <c r="N408" s="1082"/>
      <c r="O408" s="1082"/>
      <c r="P408" s="1082"/>
      <c r="Q408" s="1082"/>
      <c r="R408" s="1082"/>
      <c r="S408" s="1082"/>
      <c r="T408" s="1082"/>
      <c r="U408" s="1082"/>
      <c r="V408" s="1082"/>
      <c r="W408" s="1082"/>
      <c r="X408" s="1082"/>
    </row>
    <row r="409" spans="1:24" ht="11.25" customHeight="1">
      <c r="A409" s="1082"/>
      <c r="B409" s="1082"/>
      <c r="C409" s="1082"/>
      <c r="D409" s="1082"/>
      <c r="E409" s="1082"/>
      <c r="F409" s="1082"/>
      <c r="G409" s="1082"/>
      <c r="H409" s="1082"/>
      <c r="I409" s="1082"/>
      <c r="J409" s="1082"/>
      <c r="K409" s="1082"/>
      <c r="L409" s="1082"/>
      <c r="M409" s="1082"/>
      <c r="N409" s="1082"/>
      <c r="O409" s="1082"/>
      <c r="P409" s="1082"/>
      <c r="Q409" s="1082"/>
      <c r="R409" s="1082"/>
      <c r="S409" s="1082"/>
      <c r="T409" s="1082"/>
      <c r="U409" s="1082"/>
      <c r="V409" s="1082"/>
      <c r="W409" s="1082"/>
      <c r="X409" s="1082"/>
    </row>
    <row r="410" spans="1:24" ht="11.25" customHeight="1">
      <c r="A410" s="1082"/>
      <c r="B410" s="1082"/>
      <c r="C410" s="1082"/>
      <c r="D410" s="1082"/>
      <c r="E410" s="1082"/>
      <c r="F410" s="1082"/>
      <c r="G410" s="1082"/>
      <c r="H410" s="1082"/>
      <c r="I410" s="1082"/>
      <c r="J410" s="1082"/>
      <c r="K410" s="1082"/>
      <c r="L410" s="1082"/>
      <c r="M410" s="1082"/>
      <c r="N410" s="1082"/>
      <c r="O410" s="1082"/>
      <c r="P410" s="1082"/>
      <c r="Q410" s="1082"/>
      <c r="R410" s="1082"/>
      <c r="S410" s="1082"/>
      <c r="T410" s="1082"/>
      <c r="U410" s="1082"/>
      <c r="V410" s="1082"/>
      <c r="W410" s="1082"/>
      <c r="X410" s="1082"/>
    </row>
    <row r="411" spans="1:24" ht="11.25" customHeight="1">
      <c r="A411" s="1082"/>
      <c r="B411" s="1082"/>
      <c r="C411" s="1082"/>
      <c r="D411" s="1082"/>
      <c r="E411" s="1082"/>
      <c r="F411" s="1082"/>
      <c r="G411" s="1082"/>
      <c r="H411" s="1082"/>
      <c r="I411" s="1082"/>
      <c r="J411" s="1082"/>
      <c r="K411" s="1082"/>
      <c r="L411" s="1082"/>
      <c r="M411" s="1082"/>
      <c r="N411" s="1082"/>
      <c r="O411" s="1082"/>
      <c r="P411" s="1082"/>
      <c r="Q411" s="1082"/>
      <c r="R411" s="1082"/>
      <c r="S411" s="1082"/>
      <c r="T411" s="1082"/>
      <c r="U411" s="1082"/>
      <c r="V411" s="1082"/>
      <c r="W411" s="1082"/>
      <c r="X411" s="1082"/>
    </row>
    <row r="412" spans="1:24" ht="11.25" customHeight="1">
      <c r="A412" s="1082"/>
      <c r="B412" s="1082"/>
      <c r="C412" s="1082"/>
      <c r="D412" s="1082"/>
      <c r="E412" s="1082"/>
      <c r="F412" s="1082"/>
      <c r="G412" s="1082"/>
      <c r="H412" s="1082"/>
      <c r="I412" s="1082"/>
      <c r="J412" s="1082"/>
      <c r="K412" s="1082"/>
      <c r="L412" s="1082"/>
      <c r="M412" s="1082"/>
      <c r="N412" s="1082"/>
      <c r="O412" s="1082"/>
      <c r="P412" s="1082"/>
      <c r="Q412" s="1082"/>
      <c r="R412" s="1082"/>
      <c r="S412" s="1082"/>
      <c r="T412" s="1082"/>
      <c r="U412" s="1082"/>
      <c r="V412" s="1082"/>
      <c r="W412" s="1082"/>
      <c r="X412" s="1082"/>
    </row>
    <row r="413" spans="1:24" ht="11.25" customHeight="1">
      <c r="A413" s="1082"/>
      <c r="B413" s="1082"/>
      <c r="C413" s="1082"/>
      <c r="D413" s="1082"/>
      <c r="E413" s="1082"/>
      <c r="F413" s="1082"/>
      <c r="G413" s="1082"/>
      <c r="H413" s="1082"/>
      <c r="I413" s="1082"/>
      <c r="J413" s="1082"/>
      <c r="K413" s="1082"/>
      <c r="L413" s="1082"/>
      <c r="M413" s="1082"/>
      <c r="N413" s="1082"/>
      <c r="O413" s="1082"/>
      <c r="P413" s="1082"/>
      <c r="Q413" s="1082"/>
      <c r="R413" s="1082"/>
      <c r="S413" s="1082"/>
      <c r="T413" s="1082"/>
      <c r="U413" s="1082"/>
      <c r="V413" s="1082"/>
      <c r="W413" s="1082"/>
      <c r="X413" s="1082"/>
    </row>
    <row r="414" spans="1:24" ht="11.25" customHeight="1">
      <c r="A414" s="1082"/>
      <c r="B414" s="1082"/>
      <c r="C414" s="1082"/>
      <c r="D414" s="1082"/>
      <c r="E414" s="1082"/>
      <c r="F414" s="1082"/>
      <c r="G414" s="1082"/>
      <c r="H414" s="1082"/>
      <c r="I414" s="1082"/>
      <c r="J414" s="1082"/>
      <c r="K414" s="1082"/>
      <c r="L414" s="1082"/>
      <c r="M414" s="1082"/>
      <c r="N414" s="1082"/>
      <c r="O414" s="1082"/>
      <c r="P414" s="1082"/>
      <c r="Q414" s="1082"/>
      <c r="R414" s="1082"/>
      <c r="S414" s="1082"/>
      <c r="T414" s="1082"/>
      <c r="U414" s="1082"/>
      <c r="V414" s="1082"/>
      <c r="W414" s="1082"/>
      <c r="X414" s="1082"/>
    </row>
    <row r="415" spans="1:24" ht="11.25" customHeight="1">
      <c r="A415" s="1082"/>
      <c r="B415" s="1082"/>
      <c r="C415" s="1082"/>
      <c r="D415" s="1082"/>
      <c r="E415" s="1082"/>
      <c r="F415" s="1082"/>
      <c r="G415" s="1082"/>
      <c r="H415" s="1082"/>
      <c r="I415" s="1082"/>
      <c r="J415" s="1082"/>
      <c r="K415" s="1082"/>
      <c r="L415" s="1082"/>
      <c r="M415" s="1082"/>
      <c r="N415" s="1082"/>
      <c r="O415" s="1082"/>
      <c r="P415" s="1082"/>
      <c r="Q415" s="1082"/>
      <c r="R415" s="1082"/>
      <c r="S415" s="1082"/>
      <c r="T415" s="1082"/>
      <c r="U415" s="1082"/>
      <c r="V415" s="1082"/>
      <c r="W415" s="1082"/>
      <c r="X415" s="1082"/>
    </row>
    <row r="416" spans="1:24" ht="11.25" customHeight="1">
      <c r="A416" s="1082"/>
      <c r="B416" s="1082"/>
      <c r="C416" s="1082"/>
      <c r="D416" s="1082"/>
      <c r="E416" s="1082"/>
      <c r="F416" s="1082"/>
      <c r="G416" s="1082"/>
      <c r="H416" s="1082"/>
      <c r="I416" s="1082"/>
      <c r="J416" s="1082"/>
      <c r="K416" s="1082"/>
      <c r="L416" s="1082"/>
      <c r="M416" s="1082"/>
      <c r="N416" s="1082"/>
      <c r="O416" s="1082"/>
      <c r="P416" s="1082"/>
      <c r="Q416" s="1082"/>
      <c r="R416" s="1082"/>
      <c r="S416" s="1082"/>
      <c r="T416" s="1082"/>
      <c r="U416" s="1082"/>
      <c r="V416" s="1082"/>
      <c r="W416" s="1082"/>
      <c r="X416" s="1082"/>
    </row>
    <row r="417" spans="1:24" ht="11.25" customHeight="1">
      <c r="A417" s="1082"/>
      <c r="B417" s="1082"/>
      <c r="C417" s="1082"/>
      <c r="D417" s="1082"/>
      <c r="E417" s="1082"/>
      <c r="F417" s="1082"/>
      <c r="G417" s="1082"/>
      <c r="H417" s="1082"/>
      <c r="I417" s="1082"/>
      <c r="J417" s="1082"/>
      <c r="K417" s="1082"/>
      <c r="L417" s="1082"/>
      <c r="M417" s="1082"/>
      <c r="N417" s="1082"/>
      <c r="O417" s="1082"/>
      <c r="P417" s="1082"/>
      <c r="Q417" s="1082"/>
      <c r="R417" s="1082"/>
      <c r="S417" s="1082"/>
      <c r="T417" s="1082"/>
      <c r="U417" s="1082"/>
      <c r="V417" s="1082"/>
      <c r="W417" s="1082"/>
      <c r="X417" s="1082"/>
    </row>
    <row r="418" spans="1:24" ht="11.25" customHeight="1">
      <c r="A418" s="1082"/>
      <c r="B418" s="1082"/>
      <c r="C418" s="1082"/>
      <c r="D418" s="1082"/>
      <c r="E418" s="1082"/>
      <c r="F418" s="1082"/>
      <c r="G418" s="1082"/>
      <c r="H418" s="1082"/>
      <c r="I418" s="1082"/>
      <c r="J418" s="1082"/>
      <c r="K418" s="1082"/>
      <c r="L418" s="1082"/>
      <c r="M418" s="1082"/>
      <c r="N418" s="1082"/>
      <c r="O418" s="1082"/>
      <c r="P418" s="1082"/>
      <c r="Q418" s="1082"/>
      <c r="R418" s="1082"/>
      <c r="S418" s="1082"/>
      <c r="T418" s="1082"/>
      <c r="U418" s="1082"/>
      <c r="V418" s="1082"/>
      <c r="W418" s="1082"/>
      <c r="X418" s="1082"/>
    </row>
    <row r="419" spans="1:24" ht="11.25" customHeight="1">
      <c r="A419" s="1082"/>
      <c r="B419" s="1082"/>
      <c r="C419" s="1082"/>
      <c r="D419" s="1082"/>
      <c r="E419" s="1082"/>
      <c r="F419" s="1082"/>
      <c r="G419" s="1082"/>
      <c r="H419" s="1082"/>
      <c r="I419" s="1082"/>
      <c r="J419" s="1082"/>
      <c r="K419" s="1082"/>
      <c r="L419" s="1082"/>
      <c r="M419" s="1082"/>
      <c r="N419" s="1082"/>
      <c r="O419" s="1082"/>
      <c r="P419" s="1082"/>
      <c r="Q419" s="1082"/>
      <c r="R419" s="1082"/>
      <c r="S419" s="1082"/>
      <c r="T419" s="1082"/>
      <c r="U419" s="1082"/>
      <c r="V419" s="1082"/>
      <c r="W419" s="1082"/>
      <c r="X419" s="1082"/>
    </row>
    <row r="420" spans="1:24" ht="11.25" customHeight="1">
      <c r="A420" s="1082"/>
      <c r="B420" s="1082"/>
      <c r="C420" s="1082"/>
      <c r="D420" s="1082"/>
      <c r="E420" s="1082"/>
      <c r="F420" s="1082"/>
      <c r="G420" s="1082"/>
      <c r="H420" s="1082"/>
      <c r="I420" s="1082"/>
      <c r="J420" s="1082"/>
      <c r="K420" s="1082"/>
      <c r="L420" s="1082"/>
      <c r="M420" s="1082"/>
      <c r="N420" s="1082"/>
      <c r="O420" s="1082"/>
      <c r="P420" s="1082"/>
      <c r="Q420" s="1082"/>
      <c r="R420" s="1082"/>
      <c r="S420" s="1082"/>
      <c r="T420" s="1082"/>
      <c r="U420" s="1082"/>
      <c r="V420" s="1082"/>
      <c r="W420" s="1082"/>
      <c r="X420" s="1082"/>
    </row>
    <row r="421" spans="1:24" ht="11.25" customHeight="1">
      <c r="A421" s="1082"/>
      <c r="B421" s="1082"/>
      <c r="C421" s="1082"/>
      <c r="D421" s="1082"/>
      <c r="E421" s="1082"/>
      <c r="F421" s="1082"/>
      <c r="G421" s="1082"/>
      <c r="H421" s="1082"/>
      <c r="I421" s="1082"/>
      <c r="J421" s="1082"/>
      <c r="K421" s="1082"/>
      <c r="L421" s="1082"/>
      <c r="M421" s="1082"/>
      <c r="N421" s="1082"/>
      <c r="O421" s="1082"/>
      <c r="P421" s="1082"/>
      <c r="Q421" s="1082"/>
      <c r="R421" s="1082"/>
      <c r="S421" s="1082"/>
      <c r="T421" s="1082"/>
      <c r="U421" s="1082"/>
      <c r="V421" s="1082"/>
      <c r="W421" s="1082"/>
      <c r="X421" s="1082"/>
    </row>
    <row r="422" spans="1:24" ht="11.25" customHeight="1">
      <c r="A422" s="1082"/>
      <c r="B422" s="1082"/>
      <c r="C422" s="1082"/>
      <c r="D422" s="1082"/>
      <c r="E422" s="1082"/>
      <c r="F422" s="1082"/>
      <c r="G422" s="1082"/>
      <c r="H422" s="1082"/>
      <c r="I422" s="1082"/>
      <c r="J422" s="1082"/>
      <c r="K422" s="1082"/>
      <c r="L422" s="1082"/>
      <c r="M422" s="1082"/>
      <c r="N422" s="1082"/>
      <c r="O422" s="1082"/>
      <c r="P422" s="1082"/>
      <c r="Q422" s="1082"/>
      <c r="R422" s="1082"/>
      <c r="S422" s="1082"/>
      <c r="T422" s="1082"/>
      <c r="U422" s="1082"/>
      <c r="V422" s="1082"/>
      <c r="W422" s="1082"/>
      <c r="X422" s="1082"/>
    </row>
    <row r="423" spans="1:24" ht="11.25" customHeight="1">
      <c r="A423" s="1082"/>
      <c r="B423" s="1082"/>
      <c r="C423" s="1082"/>
      <c r="D423" s="1082"/>
      <c r="E423" s="1082"/>
      <c r="F423" s="1082"/>
      <c r="G423" s="1082"/>
      <c r="H423" s="1082"/>
      <c r="I423" s="1082"/>
      <c r="J423" s="1082"/>
      <c r="K423" s="1082"/>
      <c r="L423" s="1082"/>
      <c r="M423" s="1082"/>
      <c r="N423" s="1082"/>
      <c r="O423" s="1082"/>
      <c r="P423" s="1082"/>
      <c r="Q423" s="1082"/>
      <c r="R423" s="1082"/>
      <c r="S423" s="1082"/>
      <c r="T423" s="1082"/>
      <c r="U423" s="1082"/>
      <c r="V423" s="1082"/>
      <c r="W423" s="1082"/>
      <c r="X423" s="1082"/>
    </row>
    <row r="424" spans="1:24" ht="11.25" customHeight="1">
      <c r="A424" s="1082"/>
      <c r="B424" s="1082"/>
      <c r="C424" s="1082"/>
      <c r="D424" s="1082"/>
      <c r="E424" s="1082"/>
      <c r="F424" s="1082"/>
      <c r="G424" s="1082"/>
      <c r="H424" s="1082"/>
      <c r="I424" s="1082"/>
      <c r="J424" s="1082"/>
      <c r="K424" s="1082"/>
      <c r="L424" s="1082"/>
      <c r="M424" s="1082"/>
      <c r="N424" s="1082"/>
      <c r="O424" s="1082"/>
      <c r="P424" s="1082"/>
      <c r="Q424" s="1082"/>
      <c r="R424" s="1082"/>
      <c r="S424" s="1082"/>
      <c r="T424" s="1082"/>
      <c r="U424" s="1082"/>
      <c r="V424" s="1082"/>
      <c r="W424" s="1082"/>
      <c r="X424" s="1082"/>
    </row>
    <row r="425" spans="1:24" ht="11.25" customHeight="1">
      <c r="A425" s="1082"/>
      <c r="B425" s="1082"/>
      <c r="C425" s="1082"/>
      <c r="D425" s="1082"/>
      <c r="E425" s="1082"/>
      <c r="F425" s="1082"/>
      <c r="G425" s="1082"/>
      <c r="H425" s="1082"/>
      <c r="I425" s="1082"/>
      <c r="J425" s="1082"/>
      <c r="K425" s="1082"/>
      <c r="L425" s="1082"/>
      <c r="M425" s="1082"/>
      <c r="N425" s="1082"/>
      <c r="O425" s="1082"/>
      <c r="P425" s="1082"/>
      <c r="Q425" s="1082"/>
      <c r="R425" s="1082"/>
      <c r="S425" s="1082"/>
      <c r="T425" s="1082"/>
      <c r="U425" s="1082"/>
      <c r="V425" s="1082"/>
      <c r="W425" s="1082"/>
      <c r="X425" s="1082"/>
    </row>
    <row r="426" spans="1:24" ht="11.25" customHeight="1">
      <c r="A426" s="1082"/>
      <c r="B426" s="1082"/>
      <c r="C426" s="1082"/>
      <c r="D426" s="1082"/>
      <c r="E426" s="1082"/>
      <c r="F426" s="1082"/>
      <c r="G426" s="1082"/>
      <c r="H426" s="1082"/>
      <c r="I426" s="1082"/>
      <c r="J426" s="1082"/>
      <c r="K426" s="1082"/>
      <c r="L426" s="1082"/>
      <c r="M426" s="1082"/>
      <c r="N426" s="1082"/>
      <c r="O426" s="1082"/>
      <c r="P426" s="1082"/>
      <c r="Q426" s="1082"/>
      <c r="R426" s="1082"/>
      <c r="S426" s="1082"/>
      <c r="T426" s="1082"/>
      <c r="U426" s="1082"/>
      <c r="V426" s="1082"/>
      <c r="W426" s="1082"/>
      <c r="X426" s="1082"/>
    </row>
    <row r="427" spans="1:24" ht="11.25" customHeight="1">
      <c r="A427" s="1082"/>
      <c r="B427" s="1082"/>
      <c r="C427" s="1082"/>
      <c r="D427" s="1082"/>
      <c r="E427" s="1082"/>
      <c r="F427" s="1082"/>
      <c r="G427" s="1082"/>
      <c r="H427" s="1082"/>
      <c r="I427" s="1082"/>
      <c r="J427" s="1082"/>
      <c r="K427" s="1082"/>
      <c r="L427" s="1082"/>
      <c r="M427" s="1082"/>
      <c r="N427" s="1082"/>
      <c r="O427" s="1082"/>
      <c r="P427" s="1082"/>
      <c r="Q427" s="1082"/>
      <c r="R427" s="1082"/>
      <c r="S427" s="1082"/>
      <c r="T427" s="1082"/>
      <c r="U427" s="1082"/>
      <c r="V427" s="1082"/>
      <c r="W427" s="1082"/>
      <c r="X427" s="1082"/>
    </row>
    <row r="428" spans="1:24" ht="11.25" customHeight="1">
      <c r="A428" s="1082"/>
      <c r="B428" s="1082"/>
      <c r="C428" s="1082"/>
      <c r="D428" s="1082"/>
      <c r="E428" s="1082"/>
      <c r="F428" s="1082"/>
      <c r="G428" s="1082"/>
      <c r="H428" s="1082"/>
      <c r="I428" s="1082"/>
      <c r="J428" s="1082"/>
      <c r="K428" s="1082"/>
      <c r="L428" s="1082"/>
      <c r="M428" s="1082"/>
      <c r="N428" s="1082"/>
      <c r="O428" s="1082"/>
      <c r="P428" s="1082"/>
      <c r="Q428" s="1082"/>
      <c r="R428" s="1082"/>
      <c r="S428" s="1082"/>
      <c r="T428" s="1082"/>
      <c r="U428" s="1082"/>
      <c r="V428" s="1082"/>
      <c r="W428" s="1082"/>
      <c r="X428" s="1082"/>
    </row>
    <row r="429" spans="1:24" ht="11.25" customHeight="1">
      <c r="A429" s="1082"/>
      <c r="B429" s="1082"/>
      <c r="C429" s="1082"/>
      <c r="D429" s="1082"/>
      <c r="E429" s="1082"/>
      <c r="F429" s="1082"/>
      <c r="G429" s="1082"/>
      <c r="H429" s="1082"/>
      <c r="I429" s="1082"/>
      <c r="J429" s="1082"/>
      <c r="K429" s="1082"/>
      <c r="L429" s="1082"/>
      <c r="M429" s="1082"/>
      <c r="N429" s="1082"/>
      <c r="O429" s="1082"/>
      <c r="P429" s="1082"/>
      <c r="Q429" s="1082"/>
      <c r="R429" s="1082"/>
      <c r="S429" s="1082"/>
      <c r="T429" s="1082"/>
      <c r="U429" s="1082"/>
      <c r="V429" s="1082"/>
      <c r="W429" s="1082"/>
      <c r="X429" s="1082"/>
    </row>
    <row r="430" spans="1:24" ht="11.25" customHeight="1">
      <c r="A430" s="1082"/>
      <c r="B430" s="1082"/>
      <c r="C430" s="1082"/>
      <c r="D430" s="1082"/>
      <c r="E430" s="1082"/>
      <c r="F430" s="1082"/>
      <c r="G430" s="1082"/>
      <c r="H430" s="1082"/>
      <c r="I430" s="1082"/>
      <c r="J430" s="1082"/>
      <c r="K430" s="1082"/>
      <c r="L430" s="1082"/>
      <c r="M430" s="1082"/>
      <c r="N430" s="1082"/>
      <c r="O430" s="1082"/>
      <c r="P430" s="1082"/>
      <c r="Q430" s="1082"/>
      <c r="R430" s="1082"/>
      <c r="S430" s="1082"/>
      <c r="T430" s="1082"/>
      <c r="U430" s="1082"/>
      <c r="V430" s="1082"/>
      <c r="W430" s="1082"/>
      <c r="X430" s="1082"/>
    </row>
    <row r="431" spans="1:24" ht="11.25" customHeight="1">
      <c r="A431" s="1082"/>
      <c r="B431" s="1082"/>
      <c r="C431" s="1082"/>
      <c r="D431" s="1082"/>
      <c r="E431" s="1082"/>
      <c r="F431" s="1082"/>
      <c r="G431" s="1082"/>
      <c r="H431" s="1082"/>
      <c r="I431" s="1082"/>
      <c r="J431" s="1082"/>
      <c r="K431" s="1082"/>
      <c r="L431" s="1082"/>
      <c r="M431" s="1082"/>
      <c r="N431" s="1082"/>
      <c r="O431" s="1082"/>
      <c r="P431" s="1082"/>
      <c r="Q431" s="1082"/>
      <c r="R431" s="1082"/>
      <c r="S431" s="1082"/>
      <c r="T431" s="1082"/>
      <c r="U431" s="1082"/>
      <c r="V431" s="1082"/>
      <c r="W431" s="1082"/>
      <c r="X431" s="1082"/>
    </row>
    <row r="432" spans="1:24" ht="11.25" customHeight="1">
      <c r="A432" s="1082"/>
      <c r="B432" s="1082"/>
      <c r="C432" s="1082"/>
      <c r="D432" s="1082"/>
      <c r="E432" s="1082"/>
      <c r="F432" s="1082"/>
      <c r="G432" s="1082"/>
      <c r="H432" s="1082"/>
      <c r="I432" s="1082"/>
      <c r="J432" s="1082"/>
      <c r="K432" s="1082"/>
      <c r="L432" s="1082"/>
      <c r="M432" s="1082"/>
      <c r="N432" s="1082"/>
      <c r="O432" s="1082"/>
      <c r="P432" s="1082"/>
      <c r="Q432" s="1082"/>
      <c r="R432" s="1082"/>
      <c r="S432" s="1082"/>
      <c r="T432" s="1082"/>
      <c r="U432" s="1082"/>
      <c r="V432" s="1082"/>
      <c r="W432" s="1082"/>
      <c r="X432" s="1082"/>
    </row>
    <row r="433" spans="1:24" ht="11.25" customHeight="1">
      <c r="A433" s="1082"/>
      <c r="B433" s="1082"/>
      <c r="C433" s="1082"/>
      <c r="D433" s="1082"/>
      <c r="E433" s="1082"/>
      <c r="F433" s="1082"/>
      <c r="G433" s="1082"/>
      <c r="H433" s="1082"/>
      <c r="I433" s="1082"/>
      <c r="J433" s="1082"/>
      <c r="K433" s="1082"/>
      <c r="L433" s="1082"/>
      <c r="M433" s="1082"/>
      <c r="N433" s="1082"/>
      <c r="O433" s="1082"/>
      <c r="P433" s="1082"/>
      <c r="Q433" s="1082"/>
      <c r="R433" s="1082"/>
      <c r="S433" s="1082"/>
      <c r="T433" s="1082"/>
      <c r="U433" s="1082"/>
      <c r="V433" s="1082"/>
      <c r="W433" s="1082"/>
      <c r="X433" s="1082"/>
    </row>
    <row r="434" spans="1:24" ht="11.25" customHeight="1">
      <c r="A434" s="1082"/>
      <c r="B434" s="1082"/>
      <c r="C434" s="1082"/>
      <c r="D434" s="1082"/>
      <c r="E434" s="1082"/>
      <c r="F434" s="1082"/>
      <c r="G434" s="1082"/>
      <c r="H434" s="1082"/>
      <c r="I434" s="1082"/>
      <c r="J434" s="1082"/>
      <c r="K434" s="1082"/>
      <c r="L434" s="1082"/>
      <c r="M434" s="1082"/>
      <c r="N434" s="1082"/>
      <c r="O434" s="1082"/>
      <c r="P434" s="1082"/>
      <c r="Q434" s="1082"/>
      <c r="R434" s="1082"/>
      <c r="S434" s="1082"/>
      <c r="T434" s="1082"/>
      <c r="U434" s="1082"/>
      <c r="V434" s="1082"/>
      <c r="W434" s="1082"/>
      <c r="X434" s="1082"/>
    </row>
    <row r="435" spans="1:24" ht="11.25" customHeight="1">
      <c r="A435" s="1082"/>
      <c r="B435" s="1082"/>
      <c r="C435" s="1082"/>
      <c r="D435" s="1082"/>
      <c r="E435" s="1082"/>
      <c r="F435" s="1082"/>
      <c r="G435" s="1082"/>
      <c r="H435" s="1082"/>
      <c r="I435" s="1082"/>
      <c r="J435" s="1082"/>
      <c r="K435" s="1082"/>
      <c r="L435" s="1082"/>
      <c r="M435" s="1082"/>
      <c r="N435" s="1082"/>
      <c r="O435" s="1082"/>
      <c r="P435" s="1082"/>
      <c r="Q435" s="1082"/>
      <c r="R435" s="1082"/>
      <c r="S435" s="1082"/>
      <c r="T435" s="1082"/>
      <c r="U435" s="1082"/>
      <c r="V435" s="1082"/>
      <c r="W435" s="1082"/>
      <c r="X435" s="1082"/>
    </row>
    <row r="436" spans="1:24" ht="11.25" customHeight="1">
      <c r="A436" s="1082"/>
      <c r="B436" s="1082"/>
      <c r="C436" s="1082"/>
      <c r="D436" s="1082"/>
      <c r="E436" s="1082"/>
      <c r="F436" s="1082"/>
      <c r="G436" s="1082"/>
      <c r="H436" s="1082"/>
      <c r="I436" s="1082"/>
      <c r="J436" s="1082"/>
      <c r="K436" s="1082"/>
      <c r="L436" s="1082"/>
      <c r="M436" s="1082"/>
      <c r="N436" s="1082"/>
      <c r="O436" s="1082"/>
      <c r="P436" s="1082"/>
      <c r="Q436" s="1082"/>
      <c r="R436" s="1082"/>
      <c r="S436" s="1082"/>
      <c r="T436" s="1082"/>
      <c r="U436" s="1082"/>
      <c r="V436" s="1082"/>
      <c r="W436" s="1082"/>
      <c r="X436" s="1082"/>
    </row>
    <row r="437" spans="1:24" ht="11.25" customHeight="1">
      <c r="A437" s="1082"/>
      <c r="B437" s="1082"/>
      <c r="C437" s="1082"/>
      <c r="D437" s="1082"/>
      <c r="E437" s="1082"/>
      <c r="F437" s="1082"/>
      <c r="G437" s="1082"/>
      <c r="H437" s="1082"/>
      <c r="I437" s="1082"/>
      <c r="J437" s="1082"/>
      <c r="K437" s="1082"/>
      <c r="L437" s="1082"/>
      <c r="M437" s="1082"/>
      <c r="N437" s="1082"/>
      <c r="O437" s="1082"/>
      <c r="P437" s="1082"/>
      <c r="Q437" s="1082"/>
      <c r="R437" s="1082"/>
      <c r="S437" s="1082"/>
      <c r="T437" s="1082"/>
      <c r="U437" s="1082"/>
      <c r="V437" s="1082"/>
      <c r="W437" s="1082"/>
      <c r="X437" s="1082"/>
    </row>
    <row r="438" spans="1:24" ht="11.25" customHeight="1">
      <c r="A438" s="1082"/>
      <c r="B438" s="1082"/>
      <c r="C438" s="1082"/>
      <c r="D438" s="1082"/>
      <c r="E438" s="1082"/>
      <c r="F438" s="1082"/>
      <c r="G438" s="1082"/>
      <c r="H438" s="1082"/>
      <c r="I438" s="1082"/>
      <c r="J438" s="1082"/>
      <c r="K438" s="1082"/>
      <c r="L438" s="1082"/>
      <c r="M438" s="1082"/>
      <c r="N438" s="1082"/>
      <c r="O438" s="1082"/>
      <c r="P438" s="1082"/>
      <c r="Q438" s="1082"/>
      <c r="R438" s="1082"/>
      <c r="S438" s="1082"/>
      <c r="T438" s="1082"/>
      <c r="U438" s="1082"/>
      <c r="V438" s="1082"/>
      <c r="W438" s="1082"/>
      <c r="X438" s="1082"/>
    </row>
    <row r="439" spans="1:24" ht="11.25" customHeight="1">
      <c r="A439" s="1082"/>
      <c r="B439" s="1082"/>
      <c r="C439" s="1082"/>
      <c r="D439" s="1082"/>
      <c r="E439" s="1082"/>
      <c r="F439" s="1082"/>
      <c r="G439" s="1082"/>
      <c r="H439" s="1082"/>
      <c r="I439" s="1082"/>
      <c r="J439" s="1082"/>
      <c r="K439" s="1082"/>
      <c r="L439" s="1082"/>
      <c r="M439" s="1082"/>
      <c r="N439" s="1082"/>
      <c r="O439" s="1082"/>
      <c r="P439" s="1082"/>
      <c r="Q439" s="1082"/>
      <c r="R439" s="1082"/>
      <c r="S439" s="1082"/>
      <c r="T439" s="1082"/>
      <c r="U439" s="1082"/>
      <c r="V439" s="1082"/>
      <c r="W439" s="1082"/>
      <c r="X439" s="1082"/>
    </row>
    <row r="440" spans="1:24" ht="11.25" customHeight="1">
      <c r="A440" s="1082"/>
      <c r="B440" s="1082"/>
      <c r="C440" s="1082"/>
      <c r="D440" s="1082"/>
      <c r="E440" s="1082"/>
      <c r="F440" s="1082"/>
      <c r="G440" s="1082"/>
      <c r="H440" s="1082"/>
      <c r="I440" s="1082"/>
      <c r="J440" s="1082"/>
      <c r="K440" s="1082"/>
      <c r="L440" s="1082"/>
      <c r="M440" s="1082"/>
      <c r="N440" s="1082"/>
      <c r="O440" s="1082"/>
      <c r="P440" s="1082"/>
      <c r="Q440" s="1082"/>
      <c r="R440" s="1082"/>
      <c r="S440" s="1082"/>
      <c r="T440" s="1082"/>
      <c r="U440" s="1082"/>
      <c r="V440" s="1082"/>
      <c r="W440" s="1082"/>
      <c r="X440" s="1082"/>
    </row>
    <row r="441" spans="1:24" ht="11.25" customHeight="1">
      <c r="A441" s="1082"/>
      <c r="B441" s="1082"/>
      <c r="C441" s="1082"/>
      <c r="D441" s="1082"/>
      <c r="E441" s="1082"/>
      <c r="F441" s="1082"/>
      <c r="G441" s="1082"/>
      <c r="H441" s="1082"/>
      <c r="I441" s="1082"/>
      <c r="J441" s="1082"/>
      <c r="K441" s="1082"/>
      <c r="L441" s="1082"/>
      <c r="M441" s="1082"/>
      <c r="N441" s="1082"/>
      <c r="O441" s="1082"/>
      <c r="P441" s="1082"/>
      <c r="Q441" s="1082"/>
      <c r="R441" s="1082"/>
      <c r="S441" s="1082"/>
      <c r="T441" s="1082"/>
      <c r="U441" s="1082"/>
      <c r="V441" s="1082"/>
      <c r="W441" s="1082"/>
      <c r="X441" s="1082"/>
    </row>
    <row r="442" spans="1:24" ht="11.25" customHeight="1">
      <c r="A442" s="1082"/>
      <c r="B442" s="1082"/>
      <c r="C442" s="1082"/>
      <c r="D442" s="1082"/>
      <c r="E442" s="1082"/>
      <c r="F442" s="1082"/>
      <c r="G442" s="1082"/>
      <c r="H442" s="1082"/>
      <c r="I442" s="1082"/>
      <c r="J442" s="1082"/>
      <c r="K442" s="1082"/>
      <c r="L442" s="1082"/>
      <c r="M442" s="1082"/>
      <c r="N442" s="1082"/>
      <c r="O442" s="1082"/>
      <c r="P442" s="1082"/>
      <c r="Q442" s="1082"/>
      <c r="R442" s="1082"/>
      <c r="S442" s="1082"/>
      <c r="T442" s="1082"/>
      <c r="U442" s="1082"/>
      <c r="V442" s="1082"/>
      <c r="W442" s="1082"/>
      <c r="X442" s="1082"/>
    </row>
    <row r="443" spans="1:24" ht="11.25" customHeight="1">
      <c r="A443" s="1082"/>
      <c r="B443" s="1082"/>
      <c r="C443" s="1082"/>
      <c r="D443" s="1082"/>
      <c r="E443" s="1082"/>
      <c r="F443" s="1082"/>
      <c r="G443" s="1082"/>
      <c r="H443" s="1082"/>
      <c r="I443" s="1082"/>
      <c r="J443" s="1082"/>
      <c r="K443" s="1082"/>
      <c r="L443" s="1082"/>
      <c r="M443" s="1082"/>
      <c r="N443" s="1082"/>
      <c r="O443" s="1082"/>
      <c r="P443" s="1082"/>
      <c r="Q443" s="1082"/>
      <c r="R443" s="1082"/>
      <c r="S443" s="1082"/>
      <c r="T443" s="1082"/>
      <c r="U443" s="1082"/>
      <c r="V443" s="1082"/>
      <c r="W443" s="1082"/>
      <c r="X443" s="1082"/>
    </row>
    <row r="444" spans="1:24" ht="11.25" customHeight="1">
      <c r="A444" s="1082"/>
      <c r="B444" s="1082"/>
      <c r="C444" s="1082"/>
      <c r="D444" s="1082"/>
      <c r="E444" s="1082"/>
      <c r="F444" s="1082"/>
      <c r="G444" s="1082"/>
      <c r="H444" s="1082"/>
      <c r="I444" s="1082"/>
      <c r="J444" s="1082"/>
      <c r="K444" s="1082"/>
      <c r="L444" s="1082"/>
      <c r="M444" s="1082"/>
      <c r="N444" s="1082"/>
      <c r="O444" s="1082"/>
      <c r="P444" s="1082"/>
      <c r="Q444" s="1082"/>
      <c r="R444" s="1082"/>
      <c r="S444" s="1082"/>
      <c r="T444" s="1082"/>
      <c r="U444" s="1082"/>
      <c r="V444" s="1082"/>
      <c r="W444" s="1082"/>
      <c r="X444" s="1082"/>
    </row>
    <row r="445" spans="1:24" ht="11.25" customHeight="1">
      <c r="A445" s="1082"/>
      <c r="B445" s="1082"/>
      <c r="C445" s="1082"/>
      <c r="D445" s="1082"/>
      <c r="E445" s="1082"/>
      <c r="F445" s="1082"/>
      <c r="G445" s="1082"/>
      <c r="H445" s="1082"/>
      <c r="I445" s="1082"/>
      <c r="J445" s="1082"/>
      <c r="K445" s="1082"/>
      <c r="L445" s="1082"/>
      <c r="M445" s="1082"/>
      <c r="N445" s="1082"/>
      <c r="O445" s="1082"/>
      <c r="P445" s="1082"/>
      <c r="Q445" s="1082"/>
      <c r="R445" s="1082"/>
      <c r="S445" s="1082"/>
      <c r="T445" s="1082"/>
      <c r="U445" s="1082"/>
      <c r="V445" s="1082"/>
      <c r="W445" s="1082"/>
      <c r="X445" s="1082"/>
    </row>
    <row r="446" spans="1:24" ht="11.25" customHeight="1">
      <c r="A446" s="1082"/>
      <c r="B446" s="1082"/>
      <c r="C446" s="1082"/>
      <c r="D446" s="1082"/>
      <c r="E446" s="1082"/>
      <c r="F446" s="1082"/>
      <c r="G446" s="1082"/>
      <c r="H446" s="1082"/>
      <c r="I446" s="1082"/>
      <c r="J446" s="1082"/>
      <c r="K446" s="1082"/>
      <c r="L446" s="1082"/>
      <c r="M446" s="1082"/>
      <c r="N446" s="1082"/>
      <c r="O446" s="1082"/>
      <c r="P446" s="1082"/>
      <c r="Q446" s="1082"/>
      <c r="R446" s="1082"/>
      <c r="S446" s="1082"/>
      <c r="T446" s="1082"/>
      <c r="U446" s="1082"/>
      <c r="V446" s="1082"/>
      <c r="W446" s="1082"/>
      <c r="X446" s="1082"/>
    </row>
    <row r="447" spans="1:24" ht="11.25" customHeight="1">
      <c r="A447" s="1082"/>
      <c r="B447" s="1082"/>
      <c r="C447" s="1082"/>
      <c r="D447" s="1082"/>
      <c r="E447" s="1082"/>
      <c r="F447" s="1082"/>
      <c r="G447" s="1082"/>
      <c r="H447" s="1082"/>
      <c r="I447" s="1082"/>
      <c r="J447" s="1082"/>
      <c r="K447" s="1082"/>
      <c r="L447" s="1082"/>
      <c r="M447" s="1082"/>
      <c r="N447" s="1082"/>
      <c r="O447" s="1082"/>
      <c r="P447" s="1082"/>
      <c r="Q447" s="1082"/>
      <c r="R447" s="1082"/>
      <c r="S447" s="1082"/>
      <c r="T447" s="1082"/>
      <c r="U447" s="1082"/>
      <c r="V447" s="1082"/>
      <c r="W447" s="1082"/>
      <c r="X447" s="1082"/>
    </row>
    <row r="448" spans="1:24" ht="11.25" customHeight="1">
      <c r="A448" s="1082"/>
      <c r="B448" s="1082"/>
      <c r="C448" s="1082"/>
      <c r="D448" s="1082"/>
      <c r="E448" s="1082"/>
      <c r="F448" s="1082"/>
      <c r="G448" s="1082"/>
      <c r="H448" s="1082"/>
      <c r="I448" s="1082"/>
      <c r="J448" s="1082"/>
      <c r="K448" s="1082"/>
      <c r="L448" s="1082"/>
      <c r="M448" s="1082"/>
      <c r="N448" s="1082"/>
      <c r="O448" s="1082"/>
      <c r="P448" s="1082"/>
      <c r="Q448" s="1082"/>
      <c r="R448" s="1082"/>
      <c r="S448" s="1082"/>
      <c r="T448" s="1082"/>
      <c r="U448" s="1082"/>
      <c r="V448" s="1082"/>
      <c r="W448" s="1082"/>
      <c r="X448" s="1082"/>
    </row>
    <row r="449" spans="1:24" ht="11.25" customHeight="1">
      <c r="A449" s="1082"/>
      <c r="B449" s="1082"/>
      <c r="C449" s="1082"/>
      <c r="D449" s="1082"/>
      <c r="E449" s="1082"/>
      <c r="F449" s="1082"/>
      <c r="G449" s="1082"/>
      <c r="H449" s="1082"/>
      <c r="I449" s="1082"/>
      <c r="J449" s="1082"/>
      <c r="K449" s="1082"/>
      <c r="L449" s="1082"/>
      <c r="M449" s="1082"/>
      <c r="N449" s="1082"/>
      <c r="O449" s="1082"/>
      <c r="P449" s="1082"/>
      <c r="Q449" s="1082"/>
      <c r="R449" s="1082"/>
      <c r="S449" s="1082"/>
      <c r="T449" s="1082"/>
      <c r="U449" s="1082"/>
      <c r="V449" s="1082"/>
      <c r="W449" s="1082"/>
      <c r="X449" s="1082"/>
    </row>
    <row r="450" spans="1:24" ht="11.25" customHeight="1">
      <c r="A450" s="1082"/>
      <c r="B450" s="1082"/>
      <c r="C450" s="1082"/>
      <c r="D450" s="1082"/>
      <c r="E450" s="1082"/>
      <c r="F450" s="1082"/>
      <c r="G450" s="1082"/>
      <c r="H450" s="1082"/>
      <c r="I450" s="1082"/>
      <c r="J450" s="1082"/>
      <c r="K450" s="1082"/>
      <c r="L450" s="1082"/>
      <c r="M450" s="1082"/>
      <c r="N450" s="1082"/>
      <c r="O450" s="1082"/>
      <c r="P450" s="1082"/>
      <c r="Q450" s="1082"/>
      <c r="R450" s="1082"/>
      <c r="S450" s="1082"/>
      <c r="T450" s="1082"/>
      <c r="U450" s="1082"/>
      <c r="V450" s="1082"/>
      <c r="W450" s="1082"/>
      <c r="X450" s="1082"/>
    </row>
    <row r="451" spans="1:24" ht="11.25" customHeight="1">
      <c r="A451" s="1082"/>
      <c r="B451" s="1082"/>
      <c r="C451" s="1082"/>
      <c r="D451" s="1082"/>
      <c r="E451" s="1082"/>
      <c r="F451" s="1082"/>
      <c r="G451" s="1082"/>
      <c r="H451" s="1082"/>
      <c r="I451" s="1082"/>
      <c r="J451" s="1082"/>
      <c r="K451" s="1082"/>
      <c r="L451" s="1082"/>
      <c r="M451" s="1082"/>
      <c r="N451" s="1082"/>
      <c r="O451" s="1082"/>
      <c r="P451" s="1082"/>
      <c r="Q451" s="1082"/>
      <c r="R451" s="1082"/>
      <c r="S451" s="1082"/>
      <c r="T451" s="1082"/>
      <c r="U451" s="1082"/>
      <c r="V451" s="1082"/>
      <c r="W451" s="1082"/>
      <c r="X451" s="1082"/>
    </row>
    <row r="452" spans="1:24" ht="11.25" customHeight="1">
      <c r="A452" s="1082"/>
      <c r="B452" s="1082"/>
      <c r="C452" s="1082"/>
      <c r="D452" s="1082"/>
      <c r="E452" s="1082"/>
      <c r="F452" s="1082"/>
      <c r="G452" s="1082"/>
      <c r="H452" s="1082"/>
      <c r="I452" s="1082"/>
      <c r="J452" s="1082"/>
      <c r="K452" s="1082"/>
      <c r="L452" s="1082"/>
      <c r="M452" s="1082"/>
      <c r="N452" s="1082"/>
      <c r="O452" s="1082"/>
      <c r="P452" s="1082"/>
      <c r="Q452" s="1082"/>
      <c r="R452" s="1082"/>
      <c r="S452" s="1082"/>
      <c r="T452" s="1082"/>
      <c r="U452" s="1082"/>
      <c r="V452" s="1082"/>
      <c r="W452" s="1082"/>
      <c r="X452" s="1082"/>
    </row>
    <row r="453" spans="1:24" ht="11.25" customHeight="1">
      <c r="A453" s="1082"/>
      <c r="B453" s="1082"/>
      <c r="C453" s="1082"/>
      <c r="D453" s="1082"/>
      <c r="E453" s="1082"/>
      <c r="F453" s="1082"/>
      <c r="G453" s="1082"/>
      <c r="H453" s="1082"/>
      <c r="I453" s="1082"/>
      <c r="J453" s="1082"/>
      <c r="K453" s="1082"/>
      <c r="L453" s="1082"/>
      <c r="M453" s="1082"/>
      <c r="N453" s="1082"/>
      <c r="O453" s="1082"/>
      <c r="P453" s="1082"/>
      <c r="Q453" s="1082"/>
      <c r="R453" s="1082"/>
      <c r="S453" s="1082"/>
      <c r="T453" s="1082"/>
      <c r="U453" s="1082"/>
      <c r="V453" s="1082"/>
      <c r="W453" s="1082"/>
      <c r="X453" s="1082"/>
    </row>
    <row r="454" spans="1:24" ht="11.25" customHeight="1">
      <c r="A454" s="1082"/>
      <c r="B454" s="1082"/>
      <c r="C454" s="1082"/>
      <c r="D454" s="1082"/>
      <c r="E454" s="1082"/>
      <c r="F454" s="1082"/>
      <c r="G454" s="1082"/>
      <c r="H454" s="1082"/>
      <c r="I454" s="1082"/>
      <c r="J454" s="1082"/>
      <c r="K454" s="1082"/>
      <c r="L454" s="1082"/>
      <c r="M454" s="1082"/>
      <c r="N454" s="1082"/>
      <c r="O454" s="1082"/>
      <c r="P454" s="1082"/>
      <c r="Q454" s="1082"/>
      <c r="R454" s="1082"/>
      <c r="S454" s="1082"/>
      <c r="T454" s="1082"/>
      <c r="U454" s="1082"/>
      <c r="V454" s="1082"/>
      <c r="W454" s="1082"/>
      <c r="X454" s="1082"/>
    </row>
    <row r="455" spans="1:24" ht="11.25" customHeight="1">
      <c r="A455" s="1082"/>
      <c r="B455" s="1082"/>
      <c r="C455" s="1082"/>
      <c r="D455" s="1082"/>
      <c r="E455" s="1082"/>
      <c r="F455" s="1082"/>
      <c r="G455" s="1082"/>
      <c r="H455" s="1082"/>
      <c r="I455" s="1082"/>
      <c r="J455" s="1082"/>
      <c r="K455" s="1082"/>
      <c r="L455" s="1082"/>
      <c r="M455" s="1082"/>
      <c r="N455" s="1082"/>
      <c r="O455" s="1082"/>
      <c r="P455" s="1082"/>
      <c r="Q455" s="1082"/>
      <c r="R455" s="1082"/>
      <c r="S455" s="1082"/>
      <c r="T455" s="1082"/>
      <c r="U455" s="1082"/>
      <c r="V455" s="1082"/>
      <c r="W455" s="1082"/>
      <c r="X455" s="1082"/>
    </row>
    <row r="456" spans="1:24" ht="11.25" customHeight="1">
      <c r="A456" s="1082"/>
      <c r="B456" s="1082"/>
      <c r="C456" s="1082"/>
      <c r="D456" s="1082"/>
      <c r="E456" s="1082"/>
      <c r="F456" s="1082"/>
      <c r="G456" s="1082"/>
      <c r="H456" s="1082"/>
      <c r="I456" s="1082"/>
      <c r="J456" s="1082"/>
      <c r="K456" s="1082"/>
      <c r="L456" s="1082"/>
      <c r="M456" s="1082"/>
      <c r="N456" s="1082"/>
      <c r="O456" s="1082"/>
      <c r="P456" s="1082"/>
      <c r="Q456" s="1082"/>
      <c r="R456" s="1082"/>
      <c r="S456" s="1082"/>
      <c r="T456" s="1082"/>
      <c r="U456" s="1082"/>
      <c r="V456" s="1082"/>
      <c r="W456" s="1082"/>
      <c r="X456" s="1082"/>
    </row>
    <row r="457" spans="1:24" ht="11.25" customHeight="1">
      <c r="A457" s="1082"/>
      <c r="B457" s="1082"/>
      <c r="C457" s="1082"/>
      <c r="D457" s="1082"/>
      <c r="E457" s="1082"/>
      <c r="F457" s="1082"/>
      <c r="G457" s="1082"/>
      <c r="H457" s="1082"/>
      <c r="I457" s="1082"/>
      <c r="J457" s="1082"/>
      <c r="K457" s="1082"/>
      <c r="L457" s="1082"/>
      <c r="M457" s="1082"/>
      <c r="N457" s="1082"/>
      <c r="O457" s="1082"/>
      <c r="P457" s="1082"/>
      <c r="Q457" s="1082"/>
      <c r="R457" s="1082"/>
      <c r="S457" s="1082"/>
      <c r="T457" s="1082"/>
      <c r="U457" s="1082"/>
      <c r="V457" s="1082"/>
      <c r="W457" s="1082"/>
      <c r="X457" s="1082"/>
    </row>
    <row r="458" spans="1:24" ht="11.25" customHeight="1">
      <c r="A458" s="1082"/>
      <c r="B458" s="1082"/>
      <c r="C458" s="1082"/>
      <c r="D458" s="1082"/>
      <c r="E458" s="1082"/>
      <c r="F458" s="1082"/>
      <c r="G458" s="1082"/>
      <c r="H458" s="1082"/>
      <c r="I458" s="1082"/>
      <c r="J458" s="1082"/>
      <c r="K458" s="1082"/>
      <c r="L458" s="1082"/>
      <c r="M458" s="1082"/>
      <c r="N458" s="1082"/>
      <c r="O458" s="1082"/>
      <c r="P458" s="1082"/>
      <c r="Q458" s="1082"/>
      <c r="R458" s="1082"/>
      <c r="S458" s="1082"/>
      <c r="T458" s="1082"/>
      <c r="U458" s="1082"/>
      <c r="V458" s="1082"/>
      <c r="W458" s="1082"/>
      <c r="X458" s="1082"/>
    </row>
    <row r="459" spans="1:24" ht="11.25" customHeight="1">
      <c r="A459" s="1082"/>
      <c r="B459" s="1082"/>
      <c r="C459" s="1082"/>
      <c r="D459" s="1082"/>
      <c r="E459" s="1082"/>
      <c r="F459" s="1082"/>
      <c r="G459" s="1082"/>
      <c r="H459" s="1082"/>
      <c r="I459" s="1082"/>
      <c r="J459" s="1082"/>
      <c r="K459" s="1082"/>
      <c r="L459" s="1082"/>
      <c r="M459" s="1082"/>
      <c r="N459" s="1082"/>
      <c r="O459" s="1082"/>
      <c r="P459" s="1082"/>
      <c r="Q459" s="1082"/>
      <c r="R459" s="1082"/>
      <c r="S459" s="1082"/>
      <c r="T459" s="1082"/>
      <c r="U459" s="1082"/>
      <c r="V459" s="1082"/>
      <c r="W459" s="1082"/>
      <c r="X459" s="1082"/>
    </row>
    <row r="460" spans="1:24" ht="11.25" customHeight="1">
      <c r="A460" s="1082"/>
      <c r="B460" s="1082"/>
      <c r="C460" s="1082"/>
      <c r="D460" s="1082"/>
      <c r="E460" s="1082"/>
      <c r="F460" s="1082"/>
      <c r="G460" s="1082"/>
      <c r="H460" s="1082"/>
      <c r="I460" s="1082"/>
      <c r="J460" s="1082"/>
      <c r="K460" s="1082"/>
      <c r="L460" s="1082"/>
      <c r="M460" s="1082"/>
      <c r="N460" s="1082"/>
      <c r="O460" s="1082"/>
      <c r="P460" s="1082"/>
      <c r="Q460" s="1082"/>
      <c r="R460" s="1082"/>
      <c r="S460" s="1082"/>
      <c r="T460" s="1082"/>
      <c r="U460" s="1082"/>
      <c r="V460" s="1082"/>
      <c r="W460" s="1082"/>
      <c r="X460" s="1082"/>
    </row>
    <row r="461" spans="1:24" ht="11.25" customHeight="1">
      <c r="A461" s="1082"/>
      <c r="B461" s="1082"/>
      <c r="C461" s="1082"/>
      <c r="D461" s="1082"/>
      <c r="E461" s="1082"/>
      <c r="F461" s="1082"/>
      <c r="G461" s="1082"/>
      <c r="H461" s="1082"/>
      <c r="I461" s="1082"/>
      <c r="J461" s="1082"/>
      <c r="K461" s="1082"/>
      <c r="L461" s="1082"/>
      <c r="M461" s="1082"/>
      <c r="N461" s="1082"/>
      <c r="O461" s="1082"/>
      <c r="P461" s="1082"/>
      <c r="Q461" s="1082"/>
      <c r="R461" s="1082"/>
      <c r="S461" s="1082"/>
      <c r="T461" s="1082"/>
      <c r="U461" s="1082"/>
      <c r="V461" s="1082"/>
      <c r="W461" s="1082"/>
      <c r="X461" s="1082"/>
    </row>
    <row r="462" spans="1:24" ht="11.25" customHeight="1">
      <c r="A462" s="1082"/>
      <c r="B462" s="1082"/>
      <c r="C462" s="1082"/>
      <c r="D462" s="1082"/>
      <c r="E462" s="1082"/>
      <c r="F462" s="1082"/>
      <c r="G462" s="1082"/>
      <c r="H462" s="1082"/>
      <c r="I462" s="1082"/>
      <c r="J462" s="1082"/>
      <c r="K462" s="1082"/>
      <c r="L462" s="1082"/>
      <c r="M462" s="1082"/>
      <c r="N462" s="1082"/>
      <c r="O462" s="1082"/>
      <c r="P462" s="1082"/>
      <c r="Q462" s="1082"/>
      <c r="R462" s="1082"/>
      <c r="S462" s="1082"/>
      <c r="T462" s="1082"/>
      <c r="U462" s="1082"/>
      <c r="V462" s="1082"/>
      <c r="W462" s="1082"/>
      <c r="X462" s="1082"/>
    </row>
    <row r="463" spans="1:24" ht="11.25" customHeight="1">
      <c r="A463" s="1082"/>
      <c r="B463" s="1082"/>
      <c r="C463" s="1082"/>
      <c r="D463" s="1082"/>
      <c r="E463" s="1082"/>
      <c r="F463" s="1082"/>
      <c r="G463" s="1082"/>
      <c r="H463" s="1082"/>
      <c r="I463" s="1082"/>
      <c r="J463" s="1082"/>
      <c r="K463" s="1082"/>
      <c r="L463" s="1082"/>
      <c r="M463" s="1082"/>
      <c r="N463" s="1082"/>
      <c r="O463" s="1082"/>
      <c r="P463" s="1082"/>
      <c r="Q463" s="1082"/>
      <c r="R463" s="1082"/>
      <c r="S463" s="1082"/>
      <c r="T463" s="1082"/>
      <c r="U463" s="1082"/>
      <c r="V463" s="1082"/>
      <c r="W463" s="1082"/>
      <c r="X463" s="1082"/>
    </row>
    <row r="464" spans="1:24" ht="11.25" customHeight="1">
      <c r="A464" s="1082"/>
      <c r="B464" s="1082"/>
      <c r="C464" s="1082"/>
      <c r="D464" s="1082"/>
      <c r="E464" s="1082"/>
      <c r="F464" s="1082"/>
      <c r="G464" s="1082"/>
      <c r="H464" s="1082"/>
      <c r="I464" s="1082"/>
      <c r="J464" s="1082"/>
      <c r="K464" s="1082"/>
      <c r="L464" s="1082"/>
      <c r="M464" s="1082"/>
      <c r="N464" s="1082"/>
      <c r="O464" s="1082"/>
      <c r="P464" s="1082"/>
      <c r="Q464" s="1082"/>
      <c r="R464" s="1082"/>
      <c r="S464" s="1082"/>
      <c r="T464" s="1082"/>
      <c r="U464" s="1082"/>
      <c r="V464" s="1082"/>
      <c r="W464" s="1082"/>
      <c r="X464" s="1082"/>
    </row>
    <row r="465" spans="1:24" ht="11.25" customHeight="1">
      <c r="A465" s="1082"/>
      <c r="B465" s="1082"/>
      <c r="C465" s="1082"/>
      <c r="D465" s="1082"/>
      <c r="E465" s="1082"/>
      <c r="F465" s="1082"/>
      <c r="G465" s="1082"/>
      <c r="H465" s="1082"/>
      <c r="I465" s="1082"/>
      <c r="J465" s="1082"/>
      <c r="K465" s="1082"/>
      <c r="L465" s="1082"/>
      <c r="M465" s="1082"/>
      <c r="N465" s="1082"/>
      <c r="O465" s="1082"/>
      <c r="P465" s="1082"/>
      <c r="Q465" s="1082"/>
      <c r="R465" s="1082"/>
      <c r="S465" s="1082"/>
      <c r="T465" s="1082"/>
      <c r="U465" s="1082"/>
      <c r="V465" s="1082"/>
      <c r="W465" s="1082"/>
      <c r="X465" s="1082"/>
    </row>
    <row r="466" spans="1:24" ht="11.25" customHeight="1">
      <c r="A466" s="1082"/>
      <c r="B466" s="1082"/>
      <c r="C466" s="1082"/>
      <c r="D466" s="1082"/>
      <c r="E466" s="1082"/>
      <c r="F466" s="1082"/>
      <c r="G466" s="1082"/>
      <c r="H466" s="1082"/>
      <c r="I466" s="1082"/>
      <c r="J466" s="1082"/>
      <c r="K466" s="1082"/>
      <c r="L466" s="1082"/>
      <c r="M466" s="1082"/>
      <c r="N466" s="1082"/>
      <c r="O466" s="1082"/>
      <c r="P466" s="1082"/>
      <c r="Q466" s="1082"/>
      <c r="R466" s="1082"/>
      <c r="S466" s="1082"/>
      <c r="T466" s="1082"/>
      <c r="U466" s="1082"/>
      <c r="V466" s="1082"/>
      <c r="W466" s="1082"/>
      <c r="X466" s="1082"/>
    </row>
    <row r="467" spans="1:24" ht="11.25" customHeight="1">
      <c r="A467" s="1082"/>
      <c r="B467" s="1082"/>
      <c r="C467" s="1082"/>
      <c r="D467" s="1082"/>
      <c r="E467" s="1082"/>
      <c r="F467" s="1082"/>
      <c r="G467" s="1082"/>
      <c r="H467" s="1082"/>
      <c r="I467" s="1082"/>
      <c r="J467" s="1082"/>
      <c r="K467" s="1082"/>
      <c r="L467" s="1082"/>
      <c r="M467" s="1082"/>
      <c r="N467" s="1082"/>
      <c r="O467" s="1082"/>
      <c r="P467" s="1082"/>
      <c r="Q467" s="1082"/>
      <c r="R467" s="1082"/>
      <c r="S467" s="1082"/>
      <c r="T467" s="1082"/>
      <c r="U467" s="1082"/>
      <c r="V467" s="1082"/>
      <c r="W467" s="1082"/>
      <c r="X467" s="1082"/>
    </row>
    <row r="468" spans="1:24" ht="11.25" customHeight="1">
      <c r="A468" s="1082"/>
      <c r="B468" s="1082"/>
      <c r="C468" s="1082"/>
      <c r="D468" s="1082"/>
      <c r="E468" s="1082"/>
      <c r="F468" s="1082"/>
      <c r="G468" s="1082"/>
      <c r="H468" s="1082"/>
      <c r="I468" s="1082"/>
      <c r="J468" s="1082"/>
      <c r="K468" s="1082"/>
      <c r="L468" s="1082"/>
      <c r="M468" s="1082"/>
      <c r="N468" s="1082"/>
      <c r="O468" s="1082"/>
      <c r="P468" s="1082"/>
      <c r="Q468" s="1082"/>
      <c r="R468" s="1082"/>
      <c r="S468" s="1082"/>
      <c r="T468" s="1082"/>
      <c r="U468" s="1082"/>
      <c r="V468" s="1082"/>
      <c r="W468" s="1082"/>
      <c r="X468" s="1082"/>
    </row>
    <row r="469" spans="1:24" ht="11.25" customHeight="1">
      <c r="A469" s="1082"/>
      <c r="B469" s="1082"/>
      <c r="C469" s="1082"/>
      <c r="D469" s="1082"/>
      <c r="E469" s="1082"/>
      <c r="F469" s="1082"/>
      <c r="G469" s="1082"/>
      <c r="H469" s="1082"/>
      <c r="I469" s="1082"/>
      <c r="J469" s="1082"/>
      <c r="K469" s="1082"/>
      <c r="L469" s="1082"/>
      <c r="M469" s="1082"/>
      <c r="N469" s="1082"/>
      <c r="O469" s="1082"/>
      <c r="P469" s="1082"/>
      <c r="Q469" s="1082"/>
      <c r="R469" s="1082"/>
      <c r="S469" s="1082"/>
      <c r="T469" s="1082"/>
      <c r="U469" s="1082"/>
      <c r="V469" s="1082"/>
      <c r="W469" s="1082"/>
      <c r="X469" s="1082"/>
    </row>
    <row r="470" spans="1:24" ht="11.25" customHeight="1">
      <c r="A470" s="1082"/>
      <c r="B470" s="1082"/>
      <c r="C470" s="1082"/>
      <c r="D470" s="1082"/>
      <c r="E470" s="1082"/>
      <c r="F470" s="1082"/>
      <c r="G470" s="1082"/>
      <c r="H470" s="1082"/>
      <c r="I470" s="1082"/>
      <c r="J470" s="1082"/>
      <c r="K470" s="1082"/>
      <c r="L470" s="1082"/>
      <c r="M470" s="1082"/>
      <c r="N470" s="1082"/>
      <c r="O470" s="1082"/>
      <c r="P470" s="1082"/>
      <c r="Q470" s="1082"/>
      <c r="R470" s="1082"/>
      <c r="S470" s="1082"/>
      <c r="T470" s="1082"/>
      <c r="U470" s="1082"/>
      <c r="V470" s="1082"/>
      <c r="W470" s="1082"/>
      <c r="X470" s="1082"/>
    </row>
    <row r="471" spans="1:24" ht="11.25" customHeight="1">
      <c r="A471" s="1082"/>
      <c r="B471" s="1082"/>
      <c r="C471" s="1082"/>
      <c r="D471" s="1082"/>
      <c r="E471" s="1082"/>
      <c r="F471" s="1082"/>
      <c r="G471" s="1082"/>
      <c r="H471" s="1082"/>
      <c r="I471" s="1082"/>
      <c r="J471" s="1082"/>
      <c r="K471" s="1082"/>
      <c r="L471" s="1082"/>
      <c r="M471" s="1082"/>
      <c r="N471" s="1082"/>
      <c r="O471" s="1082"/>
      <c r="P471" s="1082"/>
      <c r="Q471" s="1082"/>
      <c r="R471" s="1082"/>
      <c r="S471" s="1082"/>
      <c r="T471" s="1082"/>
      <c r="U471" s="1082"/>
      <c r="V471" s="1082"/>
      <c r="W471" s="1082"/>
      <c r="X471" s="1082"/>
    </row>
    <row r="472" spans="1:24" ht="11.25" customHeight="1">
      <c r="A472" s="1082"/>
      <c r="B472" s="1082"/>
      <c r="C472" s="1082"/>
      <c r="D472" s="1082"/>
      <c r="E472" s="1082"/>
      <c r="F472" s="1082"/>
      <c r="G472" s="1082"/>
      <c r="H472" s="1082"/>
      <c r="I472" s="1082"/>
      <c r="J472" s="1082"/>
      <c r="K472" s="1082"/>
      <c r="L472" s="1082"/>
      <c r="M472" s="1082"/>
      <c r="N472" s="1082"/>
      <c r="O472" s="1082"/>
      <c r="P472" s="1082"/>
      <c r="Q472" s="1082"/>
      <c r="R472" s="1082"/>
      <c r="S472" s="1082"/>
      <c r="T472" s="1082"/>
      <c r="U472" s="1082"/>
      <c r="V472" s="1082"/>
      <c r="W472" s="1082"/>
      <c r="X472" s="1082"/>
    </row>
    <row r="473" spans="1:24" ht="11.25" customHeight="1">
      <c r="A473" s="1082"/>
      <c r="B473" s="1082"/>
      <c r="C473" s="1082"/>
      <c r="D473" s="1082"/>
      <c r="E473" s="1082"/>
      <c r="F473" s="1082"/>
      <c r="G473" s="1082"/>
      <c r="H473" s="1082"/>
      <c r="I473" s="1082"/>
      <c r="J473" s="1082"/>
      <c r="K473" s="1082"/>
      <c r="L473" s="1082"/>
      <c r="M473" s="1082"/>
      <c r="N473" s="1082"/>
      <c r="O473" s="1082"/>
      <c r="P473" s="1082"/>
      <c r="Q473" s="1082"/>
      <c r="R473" s="1082"/>
      <c r="S473" s="1082"/>
      <c r="T473" s="1082"/>
      <c r="U473" s="1082"/>
      <c r="V473" s="1082"/>
      <c r="W473" s="1082"/>
      <c r="X473" s="1082"/>
    </row>
    <row r="474" spans="1:24" ht="11.25" customHeight="1">
      <c r="A474" s="1082"/>
      <c r="B474" s="1082"/>
      <c r="C474" s="1082"/>
      <c r="D474" s="1082"/>
      <c r="E474" s="1082"/>
      <c r="F474" s="1082"/>
      <c r="G474" s="1082"/>
      <c r="H474" s="1082"/>
      <c r="I474" s="1082"/>
      <c r="J474" s="1082"/>
      <c r="K474" s="1082"/>
      <c r="L474" s="1082"/>
      <c r="M474" s="1082"/>
      <c r="N474" s="1082"/>
      <c r="O474" s="1082"/>
      <c r="P474" s="1082"/>
      <c r="Q474" s="1082"/>
      <c r="R474" s="1082"/>
      <c r="S474" s="1082"/>
      <c r="T474" s="1082"/>
      <c r="U474" s="1082"/>
      <c r="V474" s="1082"/>
      <c r="W474" s="1082"/>
      <c r="X474" s="1082"/>
    </row>
    <row r="475" spans="1:24" ht="11.25" customHeight="1">
      <c r="A475" s="1082"/>
      <c r="B475" s="1082"/>
      <c r="C475" s="1082"/>
      <c r="D475" s="1082"/>
      <c r="E475" s="1082"/>
      <c r="F475" s="1082"/>
      <c r="G475" s="1082"/>
      <c r="H475" s="1082"/>
      <c r="I475" s="1082"/>
      <c r="J475" s="1082"/>
      <c r="K475" s="1082"/>
      <c r="L475" s="1082"/>
      <c r="M475" s="1082"/>
      <c r="N475" s="1082"/>
      <c r="O475" s="1082"/>
      <c r="P475" s="1082"/>
      <c r="Q475" s="1082"/>
      <c r="R475" s="1082"/>
      <c r="S475" s="1082"/>
      <c r="T475" s="1082"/>
      <c r="U475" s="1082"/>
      <c r="V475" s="1082"/>
      <c r="W475" s="1082"/>
      <c r="X475" s="1082"/>
    </row>
    <row r="476" spans="1:24" ht="11.25" customHeight="1">
      <c r="A476" s="1082"/>
      <c r="B476" s="1082"/>
      <c r="C476" s="1082"/>
      <c r="D476" s="1082"/>
      <c r="E476" s="1082"/>
      <c r="F476" s="1082"/>
      <c r="G476" s="1082"/>
      <c r="H476" s="1082"/>
      <c r="I476" s="1082"/>
      <c r="J476" s="1082"/>
      <c r="K476" s="1082"/>
      <c r="L476" s="1082"/>
      <c r="M476" s="1082"/>
      <c r="N476" s="1082"/>
      <c r="O476" s="1082"/>
      <c r="P476" s="1082"/>
      <c r="Q476" s="1082"/>
      <c r="R476" s="1082"/>
      <c r="S476" s="1082"/>
      <c r="T476" s="1082"/>
      <c r="U476" s="1082"/>
      <c r="V476" s="1082"/>
      <c r="W476" s="1082"/>
      <c r="X476" s="1082"/>
    </row>
    <row r="477" spans="1:24" ht="11.25" customHeight="1">
      <c r="A477" s="1082"/>
      <c r="B477" s="1082"/>
      <c r="C477" s="1082"/>
      <c r="D477" s="1082"/>
      <c r="E477" s="1082"/>
      <c r="F477" s="1082"/>
      <c r="G477" s="1082"/>
      <c r="H477" s="1082"/>
      <c r="I477" s="1082"/>
      <c r="J477" s="1082"/>
      <c r="K477" s="1082"/>
      <c r="L477" s="1082"/>
      <c r="M477" s="1082"/>
      <c r="N477" s="1082"/>
      <c r="O477" s="1082"/>
      <c r="P477" s="1082"/>
      <c r="Q477" s="1082"/>
      <c r="R477" s="1082"/>
      <c r="S477" s="1082"/>
      <c r="T477" s="1082"/>
      <c r="U477" s="1082"/>
      <c r="V477" s="1082"/>
      <c r="W477" s="1082"/>
      <c r="X477" s="1082"/>
    </row>
    <row r="478" spans="1:24" ht="11.25" customHeight="1">
      <c r="A478" s="1082"/>
      <c r="B478" s="1082"/>
      <c r="C478" s="1082"/>
      <c r="D478" s="1082"/>
      <c r="E478" s="1082"/>
      <c r="F478" s="1082"/>
      <c r="G478" s="1082"/>
      <c r="H478" s="1082"/>
      <c r="I478" s="1082"/>
      <c r="J478" s="1082"/>
      <c r="K478" s="1082"/>
      <c r="L478" s="1082"/>
      <c r="M478" s="1082"/>
      <c r="N478" s="1082"/>
      <c r="O478" s="1082"/>
      <c r="P478" s="1082"/>
      <c r="Q478" s="1082"/>
      <c r="R478" s="1082"/>
      <c r="S478" s="1082"/>
      <c r="T478" s="1082"/>
      <c r="U478" s="1082"/>
      <c r="V478" s="1082"/>
      <c r="W478" s="1082"/>
      <c r="X478" s="1082"/>
    </row>
    <row r="479" spans="1:24" ht="11.25" customHeight="1">
      <c r="A479" s="1082"/>
      <c r="B479" s="1082"/>
      <c r="C479" s="1082"/>
      <c r="D479" s="1082"/>
      <c r="E479" s="1082"/>
      <c r="F479" s="1082"/>
      <c r="G479" s="1082"/>
      <c r="H479" s="1082"/>
      <c r="I479" s="1082"/>
      <c r="J479" s="1082"/>
      <c r="K479" s="1082"/>
      <c r="L479" s="1082"/>
      <c r="M479" s="1082"/>
      <c r="N479" s="1082"/>
      <c r="O479" s="1082"/>
      <c r="P479" s="1082"/>
      <c r="Q479" s="1082"/>
      <c r="R479" s="1082"/>
      <c r="S479" s="1082"/>
      <c r="T479" s="1082"/>
      <c r="U479" s="1082"/>
      <c r="V479" s="1082"/>
      <c r="W479" s="1082"/>
      <c r="X479" s="1082"/>
    </row>
    <row r="480" spans="1:24" ht="11.25" customHeight="1">
      <c r="A480" s="1082"/>
      <c r="B480" s="1082"/>
      <c r="C480" s="1082"/>
      <c r="D480" s="1082"/>
      <c r="E480" s="1082"/>
      <c r="F480" s="1082"/>
      <c r="G480" s="1082"/>
      <c r="H480" s="1082"/>
      <c r="I480" s="1082"/>
      <c r="J480" s="1082"/>
      <c r="K480" s="1082"/>
      <c r="L480" s="1082"/>
      <c r="M480" s="1082"/>
      <c r="N480" s="1082"/>
      <c r="O480" s="1082"/>
      <c r="P480" s="1082"/>
      <c r="Q480" s="1082"/>
      <c r="R480" s="1082"/>
      <c r="S480" s="1082"/>
      <c r="T480" s="1082"/>
      <c r="U480" s="1082"/>
      <c r="V480" s="1082"/>
      <c r="W480" s="1082"/>
      <c r="X480" s="1082"/>
    </row>
    <row r="481" spans="1:24" ht="11.25" customHeight="1">
      <c r="A481" s="1082"/>
      <c r="B481" s="1082"/>
      <c r="C481" s="1082"/>
      <c r="D481" s="1082"/>
      <c r="E481" s="1082"/>
      <c r="F481" s="1082"/>
      <c r="G481" s="1082"/>
      <c r="H481" s="1082"/>
      <c r="I481" s="1082"/>
      <c r="J481" s="1082"/>
      <c r="K481" s="1082"/>
      <c r="L481" s="1082"/>
      <c r="M481" s="1082"/>
      <c r="N481" s="1082"/>
      <c r="O481" s="1082"/>
      <c r="P481" s="1082"/>
      <c r="Q481" s="1082"/>
      <c r="R481" s="1082"/>
      <c r="S481" s="1082"/>
      <c r="T481" s="1082"/>
      <c r="U481" s="1082"/>
      <c r="V481" s="1082"/>
      <c r="W481" s="1082"/>
      <c r="X481" s="1082"/>
    </row>
    <row r="482" spans="1:24" ht="11.25" customHeight="1">
      <c r="A482" s="1082"/>
      <c r="B482" s="1082"/>
      <c r="C482" s="1082"/>
      <c r="D482" s="1082"/>
      <c r="E482" s="1082"/>
      <c r="F482" s="1082"/>
      <c r="G482" s="1082"/>
      <c r="H482" s="1082"/>
      <c r="I482" s="1082"/>
      <c r="J482" s="1082"/>
      <c r="K482" s="1082"/>
      <c r="L482" s="1082"/>
      <c r="M482" s="1082"/>
      <c r="N482" s="1082"/>
      <c r="O482" s="1082"/>
      <c r="P482" s="1082"/>
      <c r="Q482" s="1082"/>
      <c r="R482" s="1082"/>
      <c r="S482" s="1082"/>
      <c r="T482" s="1082"/>
      <c r="U482" s="1082"/>
      <c r="V482" s="1082"/>
      <c r="W482" s="1082"/>
      <c r="X482" s="1082"/>
    </row>
    <row r="483" spans="1:24" ht="11.25" customHeight="1">
      <c r="A483" s="1082"/>
      <c r="B483" s="1082"/>
      <c r="C483" s="1082"/>
      <c r="D483" s="1082"/>
      <c r="E483" s="1082"/>
      <c r="F483" s="1082"/>
      <c r="G483" s="1082"/>
      <c r="H483" s="1082"/>
      <c r="I483" s="1082"/>
      <c r="J483" s="1082"/>
      <c r="K483" s="1082"/>
      <c r="L483" s="1082"/>
      <c r="M483" s="1082"/>
      <c r="N483" s="1082"/>
      <c r="O483" s="1082"/>
      <c r="P483" s="1082"/>
      <c r="Q483" s="1082"/>
      <c r="R483" s="1082"/>
      <c r="S483" s="1082"/>
      <c r="T483" s="1082"/>
      <c r="U483" s="1082"/>
      <c r="V483" s="1082"/>
      <c r="W483" s="1082"/>
      <c r="X483" s="1082"/>
    </row>
    <row r="484" spans="1:24" ht="11.25" customHeight="1">
      <c r="A484" s="1082"/>
      <c r="B484" s="1082"/>
      <c r="C484" s="1082"/>
      <c r="D484" s="1082"/>
      <c r="E484" s="1082"/>
      <c r="F484" s="1082"/>
      <c r="G484" s="1082"/>
      <c r="H484" s="1082"/>
      <c r="I484" s="1082"/>
      <c r="J484" s="1082"/>
      <c r="K484" s="1082"/>
      <c r="L484" s="1082"/>
      <c r="M484" s="1082"/>
      <c r="N484" s="1082"/>
      <c r="O484" s="1082"/>
      <c r="P484" s="1082"/>
      <c r="Q484" s="1082"/>
      <c r="R484" s="1082"/>
      <c r="S484" s="1082"/>
      <c r="T484" s="1082"/>
      <c r="U484" s="1082"/>
      <c r="V484" s="1082"/>
      <c r="W484" s="1082"/>
      <c r="X484" s="1082"/>
    </row>
    <row r="485" spans="1:24" ht="11.25" customHeight="1">
      <c r="A485" s="1082"/>
      <c r="B485" s="1082"/>
      <c r="C485" s="1082"/>
      <c r="D485" s="1082"/>
      <c r="E485" s="1082"/>
      <c r="F485" s="1082"/>
      <c r="G485" s="1082"/>
      <c r="H485" s="1082"/>
      <c r="I485" s="1082"/>
      <c r="J485" s="1082"/>
      <c r="K485" s="1082"/>
      <c r="L485" s="1082"/>
      <c r="M485" s="1082"/>
      <c r="N485" s="1082"/>
      <c r="O485" s="1082"/>
      <c r="P485" s="1082"/>
      <c r="Q485" s="1082"/>
      <c r="R485" s="1082"/>
      <c r="S485" s="1082"/>
      <c r="T485" s="1082"/>
      <c r="U485" s="1082"/>
      <c r="V485" s="1082"/>
      <c r="W485" s="1082"/>
      <c r="X485" s="1082"/>
    </row>
    <row r="486" spans="1:24" ht="11.25" customHeight="1">
      <c r="A486" s="1082"/>
      <c r="B486" s="1082"/>
      <c r="C486" s="1082"/>
      <c r="D486" s="1082"/>
      <c r="E486" s="1082"/>
      <c r="F486" s="1082"/>
      <c r="G486" s="1082"/>
      <c r="H486" s="1082"/>
      <c r="I486" s="1082"/>
      <c r="J486" s="1082"/>
      <c r="K486" s="1082"/>
      <c r="L486" s="1082"/>
      <c r="M486" s="1082"/>
      <c r="N486" s="1082"/>
      <c r="O486" s="1082"/>
      <c r="P486" s="1082"/>
      <c r="Q486" s="1082"/>
      <c r="R486" s="1082"/>
      <c r="S486" s="1082"/>
      <c r="T486" s="1082"/>
      <c r="U486" s="1082"/>
      <c r="V486" s="1082"/>
      <c r="W486" s="1082"/>
      <c r="X486" s="1082"/>
    </row>
    <row r="487" spans="1:24" ht="11.25" customHeight="1">
      <c r="A487" s="1082"/>
      <c r="B487" s="1082"/>
      <c r="C487" s="1082"/>
      <c r="D487" s="1082"/>
      <c r="E487" s="1082"/>
      <c r="F487" s="1082"/>
      <c r="G487" s="1082"/>
      <c r="H487" s="1082"/>
      <c r="I487" s="1082"/>
      <c r="J487" s="1082"/>
      <c r="K487" s="1082"/>
      <c r="L487" s="1082"/>
      <c r="M487" s="1082"/>
      <c r="N487" s="1082"/>
      <c r="O487" s="1082"/>
      <c r="P487" s="1082"/>
      <c r="Q487" s="1082"/>
      <c r="R487" s="1082"/>
      <c r="S487" s="1082"/>
      <c r="T487" s="1082"/>
      <c r="U487" s="1082"/>
      <c r="V487" s="1082"/>
      <c r="W487" s="1082"/>
      <c r="X487" s="1082"/>
    </row>
    <row r="488" spans="1:24" ht="11.25" customHeight="1">
      <c r="A488" s="1082"/>
      <c r="B488" s="1082"/>
      <c r="C488" s="1082"/>
      <c r="D488" s="1082"/>
      <c r="E488" s="1082"/>
      <c r="F488" s="1082"/>
      <c r="G488" s="1082"/>
      <c r="H488" s="1082"/>
      <c r="I488" s="1082"/>
      <c r="J488" s="1082"/>
      <c r="K488" s="1082"/>
      <c r="L488" s="1082"/>
      <c r="M488" s="1082"/>
      <c r="N488" s="1082"/>
      <c r="O488" s="1082"/>
      <c r="P488" s="1082"/>
      <c r="Q488" s="1082"/>
      <c r="R488" s="1082"/>
      <c r="S488" s="1082"/>
      <c r="T488" s="1082"/>
      <c r="U488" s="1082"/>
      <c r="V488" s="1082"/>
      <c r="W488" s="1082"/>
      <c r="X488" s="1082"/>
    </row>
    <row r="489" spans="1:24" ht="11.25" customHeight="1">
      <c r="A489" s="1082"/>
      <c r="B489" s="1082"/>
      <c r="C489" s="1082"/>
      <c r="D489" s="1082"/>
      <c r="E489" s="1082"/>
      <c r="F489" s="1082"/>
      <c r="G489" s="1082"/>
      <c r="H489" s="1082"/>
      <c r="I489" s="1082"/>
      <c r="J489" s="1082"/>
      <c r="K489" s="1082"/>
      <c r="L489" s="1082"/>
      <c r="M489" s="1082"/>
      <c r="N489" s="1082"/>
      <c r="O489" s="1082"/>
      <c r="P489" s="1082"/>
      <c r="Q489" s="1082"/>
      <c r="R489" s="1082"/>
      <c r="S489" s="1082"/>
      <c r="T489" s="1082"/>
      <c r="U489" s="1082"/>
      <c r="V489" s="1082"/>
      <c r="W489" s="1082"/>
      <c r="X489" s="1082"/>
    </row>
    <row r="490" spans="1:24" ht="11.25" customHeight="1">
      <c r="A490" s="1082"/>
      <c r="B490" s="1082"/>
      <c r="C490" s="1082"/>
      <c r="D490" s="1082"/>
      <c r="E490" s="1082"/>
      <c r="F490" s="1082"/>
      <c r="G490" s="1082"/>
      <c r="H490" s="1082"/>
      <c r="I490" s="1082"/>
      <c r="J490" s="1082"/>
      <c r="K490" s="1082"/>
      <c r="L490" s="1082"/>
      <c r="M490" s="1082"/>
      <c r="N490" s="1082"/>
      <c r="O490" s="1082"/>
      <c r="P490" s="1082"/>
      <c r="Q490" s="1082"/>
      <c r="R490" s="1082"/>
      <c r="S490" s="1082"/>
      <c r="T490" s="1082"/>
      <c r="U490" s="1082"/>
      <c r="V490" s="1082"/>
      <c r="W490" s="1082"/>
      <c r="X490" s="1082"/>
    </row>
    <row r="491" spans="1:24" ht="11.25" customHeight="1">
      <c r="A491" s="1082"/>
      <c r="B491" s="1082"/>
      <c r="C491" s="1082"/>
      <c r="D491" s="1082"/>
      <c r="E491" s="1082"/>
      <c r="F491" s="1082"/>
      <c r="G491" s="1082"/>
      <c r="H491" s="1082"/>
      <c r="I491" s="1082"/>
      <c r="J491" s="1082"/>
      <c r="K491" s="1082"/>
      <c r="L491" s="1082"/>
      <c r="M491" s="1082"/>
      <c r="N491" s="1082"/>
      <c r="O491" s="1082"/>
      <c r="P491" s="1082"/>
      <c r="Q491" s="1082"/>
      <c r="R491" s="1082"/>
      <c r="S491" s="1082"/>
      <c r="T491" s="1082"/>
      <c r="U491" s="1082"/>
      <c r="V491" s="1082"/>
      <c r="W491" s="1082"/>
      <c r="X491" s="1082"/>
    </row>
    <row r="492" spans="1:24" ht="11.25" customHeight="1">
      <c r="A492" s="1082"/>
      <c r="B492" s="1082"/>
      <c r="C492" s="1082"/>
      <c r="D492" s="1082"/>
      <c r="E492" s="1082"/>
      <c r="F492" s="1082"/>
      <c r="G492" s="1082"/>
      <c r="H492" s="1082"/>
      <c r="I492" s="1082"/>
      <c r="J492" s="1082"/>
      <c r="K492" s="1082"/>
      <c r="L492" s="1082"/>
      <c r="M492" s="1082"/>
      <c r="N492" s="1082"/>
      <c r="O492" s="1082"/>
      <c r="P492" s="1082"/>
      <c r="Q492" s="1082"/>
      <c r="R492" s="1082"/>
      <c r="S492" s="1082"/>
      <c r="T492" s="1082"/>
      <c r="U492" s="1082"/>
      <c r="V492" s="1082"/>
      <c r="W492" s="1082"/>
      <c r="X492" s="1082"/>
    </row>
    <row r="493" spans="1:24" ht="11.25" customHeight="1">
      <c r="A493" s="1082"/>
      <c r="B493" s="1082"/>
      <c r="C493" s="1082"/>
      <c r="D493" s="1082"/>
      <c r="E493" s="1082"/>
      <c r="F493" s="1082"/>
      <c r="G493" s="1082"/>
      <c r="H493" s="1082"/>
      <c r="I493" s="1082"/>
      <c r="J493" s="1082"/>
      <c r="K493" s="1082"/>
      <c r="L493" s="1082"/>
      <c r="M493" s="1082"/>
      <c r="N493" s="1082"/>
      <c r="O493" s="1082"/>
      <c r="P493" s="1082"/>
      <c r="Q493" s="1082"/>
      <c r="R493" s="1082"/>
      <c r="S493" s="1082"/>
      <c r="T493" s="1082"/>
      <c r="U493" s="1082"/>
      <c r="V493" s="1082"/>
      <c r="W493" s="1082"/>
      <c r="X493" s="1082"/>
    </row>
    <row r="494" spans="1:24" ht="11.25" customHeight="1">
      <c r="A494" s="1082"/>
      <c r="B494" s="1082"/>
      <c r="C494" s="1082"/>
      <c r="D494" s="1082"/>
      <c r="E494" s="1082"/>
      <c r="F494" s="1082"/>
      <c r="G494" s="1082"/>
      <c r="H494" s="1082"/>
      <c r="I494" s="1082"/>
      <c r="J494" s="1082"/>
      <c r="K494" s="1082"/>
      <c r="L494" s="1082"/>
      <c r="M494" s="1082"/>
      <c r="N494" s="1082"/>
      <c r="O494" s="1082"/>
      <c r="P494" s="1082"/>
      <c r="Q494" s="1082"/>
      <c r="R494" s="1082"/>
      <c r="S494" s="1082"/>
      <c r="T494" s="1082"/>
      <c r="U494" s="1082"/>
      <c r="V494" s="1082"/>
      <c r="W494" s="1082"/>
      <c r="X494" s="1082"/>
    </row>
    <row r="495" spans="1:24" ht="11.25" customHeight="1">
      <c r="A495" s="1082"/>
      <c r="B495" s="1082"/>
      <c r="C495" s="1082"/>
      <c r="D495" s="1082"/>
      <c r="E495" s="1082"/>
      <c r="F495" s="1082"/>
      <c r="G495" s="1082"/>
      <c r="H495" s="1082"/>
      <c r="I495" s="1082"/>
      <c r="J495" s="1082"/>
      <c r="K495" s="1082"/>
      <c r="L495" s="1082"/>
      <c r="M495" s="1082"/>
      <c r="N495" s="1082"/>
      <c r="O495" s="1082"/>
      <c r="P495" s="1082"/>
      <c r="Q495" s="1082"/>
      <c r="R495" s="1082"/>
      <c r="S495" s="1082"/>
      <c r="T495" s="1082"/>
      <c r="U495" s="1082"/>
      <c r="V495" s="1082"/>
      <c r="W495" s="1082"/>
      <c r="X495" s="1082"/>
    </row>
    <row r="496" spans="1:24" ht="11.25" customHeight="1">
      <c r="A496" s="1082"/>
      <c r="B496" s="1082"/>
      <c r="C496" s="1082"/>
      <c r="D496" s="1082"/>
      <c r="E496" s="1082"/>
      <c r="F496" s="1082"/>
      <c r="G496" s="1082"/>
      <c r="H496" s="1082"/>
      <c r="I496" s="1082"/>
      <c r="J496" s="1082"/>
      <c r="K496" s="1082"/>
      <c r="L496" s="1082"/>
      <c r="M496" s="1082"/>
      <c r="N496" s="1082"/>
      <c r="O496" s="1082"/>
      <c r="P496" s="1082"/>
      <c r="Q496" s="1082"/>
      <c r="R496" s="1082"/>
      <c r="S496" s="1082"/>
      <c r="T496" s="1082"/>
      <c r="U496" s="1082"/>
      <c r="V496" s="1082"/>
      <c r="W496" s="1082"/>
      <c r="X496" s="1082"/>
    </row>
    <row r="497" spans="1:24" ht="11.25" customHeight="1">
      <c r="A497" s="1082"/>
      <c r="B497" s="1082"/>
      <c r="C497" s="1082"/>
      <c r="D497" s="1082"/>
      <c r="E497" s="1082"/>
      <c r="F497" s="1082"/>
      <c r="G497" s="1082"/>
      <c r="H497" s="1082"/>
      <c r="I497" s="1082"/>
      <c r="J497" s="1082"/>
      <c r="K497" s="1082"/>
      <c r="L497" s="1082"/>
      <c r="M497" s="1082"/>
      <c r="N497" s="1082"/>
      <c r="O497" s="1082"/>
      <c r="P497" s="1082"/>
      <c r="Q497" s="1082"/>
      <c r="R497" s="1082"/>
      <c r="S497" s="1082"/>
      <c r="T497" s="1082"/>
      <c r="U497" s="1082"/>
      <c r="V497" s="1082"/>
      <c r="W497" s="1082"/>
      <c r="X497" s="1082"/>
    </row>
    <row r="498" spans="1:24" ht="11.25" customHeight="1">
      <c r="A498" s="1082"/>
      <c r="B498" s="1082"/>
      <c r="C498" s="1082"/>
      <c r="D498" s="1082"/>
      <c r="E498" s="1082"/>
      <c r="F498" s="1082"/>
      <c r="G498" s="1082"/>
      <c r="H498" s="1082"/>
      <c r="I498" s="1082"/>
      <c r="J498" s="1082"/>
      <c r="K498" s="1082"/>
      <c r="L498" s="1082"/>
      <c r="M498" s="1082"/>
      <c r="N498" s="1082"/>
      <c r="O498" s="1082"/>
      <c r="P498" s="1082"/>
      <c r="Q498" s="1082"/>
      <c r="R498" s="1082"/>
      <c r="S498" s="1082"/>
      <c r="T498" s="1082"/>
      <c r="U498" s="1082"/>
      <c r="V498" s="1082"/>
      <c r="W498" s="1082"/>
      <c r="X498" s="1082"/>
    </row>
    <row r="499" spans="1:24" ht="11.25" customHeight="1">
      <c r="A499" s="1082"/>
      <c r="B499" s="1082"/>
      <c r="C499" s="1082"/>
      <c r="D499" s="1082"/>
      <c r="E499" s="1082"/>
      <c r="F499" s="1082"/>
      <c r="G499" s="1082"/>
      <c r="H499" s="1082"/>
      <c r="I499" s="1082"/>
      <c r="J499" s="1082"/>
      <c r="K499" s="1082"/>
      <c r="L499" s="1082"/>
      <c r="M499" s="1082"/>
      <c r="N499" s="1082"/>
      <c r="O499" s="1082"/>
      <c r="P499" s="1082"/>
      <c r="Q499" s="1082"/>
      <c r="R499" s="1082"/>
      <c r="S499" s="1082"/>
      <c r="T499" s="1082"/>
      <c r="U499" s="1082"/>
      <c r="V499" s="1082"/>
      <c r="W499" s="1082"/>
      <c r="X499" s="1082"/>
    </row>
    <row r="500" spans="1:24" ht="11.25" customHeight="1">
      <c r="A500" s="1082"/>
      <c r="B500" s="1082"/>
      <c r="C500" s="1082"/>
      <c r="D500" s="1082"/>
      <c r="E500" s="1082"/>
      <c r="F500" s="1082"/>
      <c r="G500" s="1082"/>
      <c r="H500" s="1082"/>
      <c r="I500" s="1082"/>
      <c r="J500" s="1082"/>
      <c r="K500" s="1082"/>
      <c r="L500" s="1082"/>
      <c r="M500" s="1082"/>
      <c r="N500" s="1082"/>
      <c r="O500" s="1082"/>
      <c r="P500" s="1082"/>
      <c r="Q500" s="1082"/>
      <c r="R500" s="1082"/>
      <c r="S500" s="1082"/>
      <c r="T500" s="1082"/>
      <c r="U500" s="1082"/>
      <c r="V500" s="1082"/>
      <c r="W500" s="1082"/>
      <c r="X500" s="1082"/>
    </row>
    <row r="501" spans="1:24" ht="11.25" customHeight="1">
      <c r="A501" s="1082"/>
      <c r="B501" s="1082"/>
      <c r="C501" s="1082"/>
      <c r="D501" s="1082"/>
      <c r="E501" s="1082"/>
      <c r="F501" s="1082"/>
      <c r="G501" s="1082"/>
      <c r="H501" s="1082"/>
      <c r="I501" s="1082"/>
      <c r="J501" s="1082"/>
      <c r="K501" s="1082"/>
      <c r="L501" s="1082"/>
      <c r="M501" s="1082"/>
      <c r="N501" s="1082"/>
      <c r="O501" s="1082"/>
      <c r="P501" s="1082"/>
      <c r="Q501" s="1082"/>
      <c r="R501" s="1082"/>
      <c r="S501" s="1082"/>
      <c r="T501" s="1082"/>
      <c r="U501" s="1082"/>
      <c r="V501" s="1082"/>
      <c r="W501" s="1082"/>
      <c r="X501" s="1082"/>
    </row>
    <row r="502" spans="1:24" ht="11.25" customHeight="1">
      <c r="A502" s="1082"/>
      <c r="B502" s="1082"/>
      <c r="C502" s="1082"/>
      <c r="D502" s="1082"/>
      <c r="E502" s="1082"/>
      <c r="F502" s="1082"/>
      <c r="G502" s="1082"/>
      <c r="H502" s="1082"/>
      <c r="I502" s="1082"/>
      <c r="J502" s="1082"/>
      <c r="K502" s="1082"/>
      <c r="L502" s="1082"/>
      <c r="M502" s="1082"/>
      <c r="N502" s="1082"/>
      <c r="O502" s="1082"/>
      <c r="P502" s="1082"/>
      <c r="Q502" s="1082"/>
      <c r="R502" s="1082"/>
      <c r="S502" s="1082"/>
      <c r="T502" s="1082"/>
      <c r="U502" s="1082"/>
      <c r="V502" s="1082"/>
      <c r="W502" s="1082"/>
      <c r="X502" s="1082"/>
    </row>
    <row r="503" spans="1:24" ht="11.25" customHeight="1">
      <c r="A503" s="1082"/>
      <c r="B503" s="1082"/>
      <c r="C503" s="1082"/>
      <c r="D503" s="1082"/>
      <c r="E503" s="1082"/>
      <c r="F503" s="1082"/>
      <c r="G503" s="1082"/>
      <c r="H503" s="1082"/>
      <c r="I503" s="1082"/>
      <c r="J503" s="1082"/>
      <c r="K503" s="1082"/>
      <c r="L503" s="1082"/>
      <c r="M503" s="1082"/>
      <c r="N503" s="1082"/>
      <c r="O503" s="1082"/>
      <c r="P503" s="1082"/>
      <c r="Q503" s="1082"/>
      <c r="R503" s="1082"/>
      <c r="S503" s="1082"/>
      <c r="T503" s="1082"/>
      <c r="U503" s="1082"/>
      <c r="V503" s="1082"/>
      <c r="W503" s="1082"/>
      <c r="X503" s="1082"/>
    </row>
    <row r="504" spans="1:24" ht="11.25" customHeight="1">
      <c r="A504" s="1082"/>
      <c r="B504" s="1082"/>
      <c r="C504" s="1082"/>
      <c r="D504" s="1082"/>
      <c r="E504" s="1082"/>
      <c r="F504" s="1082"/>
      <c r="G504" s="1082"/>
      <c r="H504" s="1082"/>
      <c r="I504" s="1082"/>
      <c r="J504" s="1082"/>
      <c r="K504" s="1082"/>
      <c r="L504" s="1082"/>
      <c r="M504" s="1082"/>
      <c r="N504" s="1082"/>
      <c r="O504" s="1082"/>
      <c r="P504" s="1082"/>
      <c r="Q504" s="1082"/>
      <c r="R504" s="1082"/>
      <c r="S504" s="1082"/>
      <c r="T504" s="1082"/>
      <c r="U504" s="1082"/>
      <c r="V504" s="1082"/>
      <c r="W504" s="1082"/>
      <c r="X504" s="1082"/>
    </row>
    <row r="505" spans="1:24" ht="11.25" customHeight="1">
      <c r="A505" s="1082"/>
      <c r="B505" s="1082"/>
      <c r="C505" s="1082"/>
      <c r="D505" s="1082"/>
      <c r="E505" s="1082"/>
      <c r="F505" s="1082"/>
      <c r="G505" s="1082"/>
      <c r="H505" s="1082"/>
      <c r="I505" s="1082"/>
      <c r="J505" s="1082"/>
      <c r="K505" s="1082"/>
      <c r="L505" s="1082"/>
      <c r="M505" s="1082"/>
      <c r="N505" s="1082"/>
      <c r="O505" s="1082"/>
      <c r="P505" s="1082"/>
      <c r="Q505" s="1082"/>
      <c r="R505" s="1082"/>
      <c r="S505" s="1082"/>
      <c r="T505" s="1082"/>
      <c r="U505" s="1082"/>
      <c r="V505" s="1082"/>
      <c r="W505" s="1082"/>
      <c r="X505" s="1082"/>
    </row>
    <row r="506" spans="1:24" ht="11.25" customHeight="1">
      <c r="A506" s="1082"/>
      <c r="B506" s="1082"/>
      <c r="C506" s="1082"/>
      <c r="D506" s="1082"/>
      <c r="E506" s="1082"/>
      <c r="F506" s="1082"/>
      <c r="G506" s="1082"/>
      <c r="H506" s="1082"/>
      <c r="I506" s="1082"/>
      <c r="J506" s="1082"/>
      <c r="K506" s="1082"/>
      <c r="L506" s="1082"/>
      <c r="M506" s="1082"/>
      <c r="N506" s="1082"/>
      <c r="O506" s="1082"/>
      <c r="P506" s="1082"/>
      <c r="Q506" s="1082"/>
      <c r="R506" s="1082"/>
      <c r="S506" s="1082"/>
      <c r="T506" s="1082"/>
      <c r="U506" s="1082"/>
      <c r="V506" s="1082"/>
      <c r="W506" s="1082"/>
      <c r="X506" s="1082"/>
    </row>
    <row r="507" spans="1:24" ht="11.25" customHeight="1">
      <c r="A507" s="1082"/>
      <c r="B507" s="1082"/>
      <c r="C507" s="1082"/>
      <c r="D507" s="1082"/>
      <c r="E507" s="1082"/>
      <c r="F507" s="1082"/>
      <c r="G507" s="1082"/>
      <c r="H507" s="1082"/>
      <c r="I507" s="1082"/>
      <c r="J507" s="1082"/>
      <c r="K507" s="1082"/>
      <c r="L507" s="1082"/>
      <c r="M507" s="1082"/>
      <c r="N507" s="1082"/>
      <c r="O507" s="1082"/>
      <c r="P507" s="1082"/>
      <c r="Q507" s="1082"/>
      <c r="R507" s="1082"/>
      <c r="S507" s="1082"/>
      <c r="T507" s="1082"/>
      <c r="U507" s="1082"/>
      <c r="V507" s="1082"/>
      <c r="W507" s="1082"/>
      <c r="X507" s="1082"/>
    </row>
    <row r="508" spans="1:24" ht="11.25" customHeight="1">
      <c r="A508" s="1082"/>
      <c r="B508" s="1082"/>
      <c r="C508" s="1082"/>
      <c r="D508" s="1082"/>
      <c r="E508" s="1082"/>
      <c r="F508" s="1082"/>
      <c r="G508" s="1082"/>
      <c r="H508" s="1082"/>
      <c r="I508" s="1082"/>
      <c r="J508" s="1082"/>
      <c r="K508" s="1082"/>
      <c r="L508" s="1082"/>
      <c r="M508" s="1082"/>
      <c r="N508" s="1082"/>
      <c r="O508" s="1082"/>
      <c r="P508" s="1082"/>
      <c r="Q508" s="1082"/>
      <c r="R508" s="1082"/>
      <c r="S508" s="1082"/>
      <c r="T508" s="1082"/>
      <c r="U508" s="1082"/>
      <c r="V508" s="1082"/>
      <c r="W508" s="1082"/>
      <c r="X508" s="1082"/>
    </row>
    <row r="509" spans="1:24" ht="11.25" customHeight="1">
      <c r="A509" s="1082"/>
      <c r="B509" s="1082"/>
      <c r="C509" s="1082"/>
      <c r="D509" s="1082"/>
      <c r="E509" s="1082"/>
      <c r="F509" s="1082"/>
      <c r="G509" s="1082"/>
      <c r="H509" s="1082"/>
      <c r="I509" s="1082"/>
      <c r="J509" s="1082"/>
      <c r="K509" s="1082"/>
      <c r="L509" s="1082"/>
      <c r="M509" s="1082"/>
      <c r="N509" s="1082"/>
      <c r="O509" s="1082"/>
      <c r="P509" s="1082"/>
      <c r="Q509" s="1082"/>
      <c r="R509" s="1082"/>
      <c r="S509" s="1082"/>
      <c r="T509" s="1082"/>
      <c r="U509" s="1082"/>
      <c r="V509" s="1082"/>
      <c r="W509" s="1082"/>
      <c r="X509" s="1082"/>
    </row>
    <row r="510" spans="1:24" ht="11.25" customHeight="1">
      <c r="A510" s="1082"/>
      <c r="B510" s="1082"/>
      <c r="C510" s="1082"/>
      <c r="D510" s="1082"/>
      <c r="E510" s="1082"/>
      <c r="F510" s="1082"/>
      <c r="G510" s="1082"/>
      <c r="H510" s="1082"/>
      <c r="I510" s="1082"/>
      <c r="J510" s="1082"/>
      <c r="K510" s="1082"/>
      <c r="L510" s="1082"/>
      <c r="M510" s="1082"/>
      <c r="N510" s="1082"/>
      <c r="O510" s="1082"/>
      <c r="P510" s="1082"/>
      <c r="Q510" s="1082"/>
      <c r="R510" s="1082"/>
      <c r="S510" s="1082"/>
      <c r="T510" s="1082"/>
      <c r="U510" s="1082"/>
      <c r="V510" s="1082"/>
      <c r="W510" s="1082"/>
      <c r="X510" s="1082"/>
    </row>
    <row r="511" spans="1:24" ht="11.25" customHeight="1">
      <c r="A511" s="1082"/>
      <c r="B511" s="1082"/>
      <c r="C511" s="1082"/>
      <c r="D511" s="1082"/>
      <c r="E511" s="1082"/>
      <c r="F511" s="1082"/>
      <c r="G511" s="1082"/>
      <c r="H511" s="1082"/>
      <c r="I511" s="1082"/>
      <c r="J511" s="1082"/>
      <c r="K511" s="1082"/>
      <c r="L511" s="1082"/>
      <c r="M511" s="1082"/>
      <c r="N511" s="1082"/>
      <c r="O511" s="1082"/>
      <c r="P511" s="1082"/>
      <c r="Q511" s="1082"/>
      <c r="R511" s="1082"/>
      <c r="S511" s="1082"/>
      <c r="T511" s="1082"/>
      <c r="U511" s="1082"/>
      <c r="V511" s="1082"/>
      <c r="W511" s="1082"/>
      <c r="X511" s="1082"/>
    </row>
    <row r="512" spans="1:24" ht="11.25" customHeight="1">
      <c r="A512" s="1082"/>
      <c r="B512" s="1082"/>
      <c r="C512" s="1082"/>
      <c r="D512" s="1082"/>
      <c r="E512" s="1082"/>
      <c r="F512" s="1082"/>
      <c r="G512" s="1082"/>
      <c r="H512" s="1082"/>
      <c r="I512" s="1082"/>
      <c r="J512" s="1082"/>
      <c r="K512" s="1082"/>
      <c r="L512" s="1082"/>
      <c r="M512" s="1082"/>
      <c r="N512" s="1082"/>
      <c r="O512" s="1082"/>
      <c r="P512" s="1082"/>
      <c r="Q512" s="1082"/>
      <c r="R512" s="1082"/>
      <c r="S512" s="1082"/>
      <c r="T512" s="1082"/>
      <c r="U512" s="1082"/>
      <c r="V512" s="1082"/>
      <c r="W512" s="1082"/>
      <c r="X512" s="1082"/>
    </row>
    <row r="513" spans="1:24" ht="11.25" customHeight="1">
      <c r="A513" s="1082"/>
      <c r="B513" s="1082"/>
      <c r="C513" s="1082"/>
      <c r="D513" s="1082"/>
      <c r="E513" s="1082"/>
      <c r="F513" s="1082"/>
      <c r="G513" s="1082"/>
      <c r="H513" s="1082"/>
      <c r="I513" s="1082"/>
      <c r="J513" s="1082"/>
      <c r="K513" s="1082"/>
      <c r="L513" s="1082"/>
      <c r="M513" s="1082"/>
      <c r="N513" s="1082"/>
      <c r="O513" s="1082"/>
      <c r="P513" s="1082"/>
      <c r="Q513" s="1082"/>
      <c r="R513" s="1082"/>
      <c r="S513" s="1082"/>
      <c r="T513" s="1082"/>
      <c r="U513" s="1082"/>
      <c r="V513" s="1082"/>
      <c r="W513" s="1082"/>
      <c r="X513" s="1082"/>
    </row>
    <row r="514" spans="1:24" ht="11.25" customHeight="1">
      <c r="A514" s="1082"/>
      <c r="B514" s="1082"/>
      <c r="C514" s="1082"/>
      <c r="D514" s="1082"/>
      <c r="E514" s="1082"/>
      <c r="F514" s="1082"/>
      <c r="G514" s="1082"/>
      <c r="H514" s="1082"/>
      <c r="I514" s="1082"/>
      <c r="J514" s="1082"/>
      <c r="K514" s="1082"/>
      <c r="L514" s="1082"/>
      <c r="M514" s="1082"/>
      <c r="N514" s="1082"/>
      <c r="O514" s="1082"/>
      <c r="P514" s="1082"/>
      <c r="Q514" s="1082"/>
      <c r="R514" s="1082"/>
      <c r="S514" s="1082"/>
      <c r="T514" s="1082"/>
      <c r="U514" s="1082"/>
      <c r="V514" s="1082"/>
      <c r="W514" s="1082"/>
      <c r="X514" s="1082"/>
    </row>
    <row r="515" spans="1:24" ht="11.25" customHeight="1">
      <c r="A515" s="1082"/>
      <c r="B515" s="1082"/>
      <c r="C515" s="1082"/>
      <c r="D515" s="1082"/>
      <c r="E515" s="1082"/>
      <c r="F515" s="1082"/>
      <c r="G515" s="1082"/>
      <c r="H515" s="1082"/>
      <c r="I515" s="1082"/>
      <c r="J515" s="1082"/>
      <c r="K515" s="1082"/>
      <c r="L515" s="1082"/>
      <c r="M515" s="1082"/>
      <c r="N515" s="1082"/>
      <c r="O515" s="1082"/>
      <c r="P515" s="1082"/>
      <c r="Q515" s="1082"/>
      <c r="R515" s="1082"/>
      <c r="S515" s="1082"/>
      <c r="T515" s="1082"/>
      <c r="U515" s="1082"/>
      <c r="V515" s="1082"/>
      <c r="W515" s="1082"/>
      <c r="X515" s="1082"/>
    </row>
    <row r="516" spans="1:24" ht="11.25" customHeight="1">
      <c r="A516" s="1082"/>
      <c r="B516" s="1082"/>
      <c r="C516" s="1082"/>
      <c r="D516" s="1082"/>
      <c r="E516" s="1082"/>
      <c r="F516" s="1082"/>
      <c r="G516" s="1082"/>
      <c r="H516" s="1082"/>
      <c r="I516" s="1082"/>
      <c r="J516" s="1082"/>
      <c r="K516" s="1082"/>
      <c r="L516" s="1082"/>
      <c r="M516" s="1082"/>
      <c r="N516" s="1082"/>
      <c r="O516" s="1082"/>
      <c r="P516" s="1082"/>
      <c r="Q516" s="1082"/>
      <c r="R516" s="1082"/>
      <c r="S516" s="1082"/>
      <c r="T516" s="1082"/>
      <c r="U516" s="1082"/>
      <c r="V516" s="1082"/>
      <c r="W516" s="1082"/>
      <c r="X516" s="1082"/>
    </row>
    <row r="517" spans="1:24" ht="11.25" customHeight="1">
      <c r="A517" s="1082"/>
      <c r="B517" s="1082"/>
      <c r="C517" s="1082"/>
      <c r="D517" s="1082"/>
      <c r="E517" s="1082"/>
      <c r="F517" s="1082"/>
      <c r="G517" s="1082"/>
      <c r="H517" s="1082"/>
      <c r="I517" s="1082"/>
      <c r="J517" s="1082"/>
      <c r="K517" s="1082"/>
      <c r="L517" s="1082"/>
      <c r="M517" s="1082"/>
      <c r="N517" s="1082"/>
      <c r="O517" s="1082"/>
      <c r="P517" s="1082"/>
      <c r="Q517" s="1082"/>
      <c r="R517" s="1082"/>
      <c r="S517" s="1082"/>
      <c r="T517" s="1082"/>
      <c r="U517" s="1082"/>
      <c r="V517" s="1082"/>
      <c r="W517" s="1082"/>
      <c r="X517" s="1082"/>
    </row>
    <row r="518" spans="1:24" ht="11.25" customHeight="1">
      <c r="A518" s="1082"/>
      <c r="B518" s="1082"/>
      <c r="C518" s="1082"/>
      <c r="D518" s="1082"/>
      <c r="E518" s="1082"/>
      <c r="F518" s="1082"/>
      <c r="G518" s="1082"/>
      <c r="H518" s="1082"/>
      <c r="I518" s="1082"/>
      <c r="J518" s="1082"/>
      <c r="K518" s="1082"/>
      <c r="L518" s="1082"/>
      <c r="M518" s="1082"/>
      <c r="N518" s="1082"/>
      <c r="O518" s="1082"/>
      <c r="P518" s="1082"/>
      <c r="Q518" s="1082"/>
      <c r="R518" s="1082"/>
      <c r="S518" s="1082"/>
      <c r="T518" s="1082"/>
      <c r="U518" s="1082"/>
      <c r="V518" s="1082"/>
      <c r="W518" s="1082"/>
      <c r="X518" s="1082"/>
    </row>
    <row r="519" spans="1:24" ht="11.25" customHeight="1">
      <c r="A519" s="1082"/>
      <c r="B519" s="1082"/>
      <c r="C519" s="1082"/>
      <c r="D519" s="1082"/>
      <c r="E519" s="1082"/>
      <c r="F519" s="1082"/>
      <c r="G519" s="1082"/>
      <c r="H519" s="1082"/>
      <c r="I519" s="1082"/>
      <c r="J519" s="1082"/>
      <c r="K519" s="1082"/>
      <c r="L519" s="1082"/>
      <c r="M519" s="1082"/>
      <c r="N519" s="1082"/>
      <c r="O519" s="1082"/>
      <c r="P519" s="1082"/>
      <c r="Q519" s="1082"/>
      <c r="R519" s="1082"/>
      <c r="S519" s="1082"/>
      <c r="T519" s="1082"/>
      <c r="U519" s="1082"/>
      <c r="V519" s="1082"/>
      <c r="W519" s="1082"/>
      <c r="X519" s="1082"/>
    </row>
    <row r="520" spans="1:24" ht="11.25" customHeight="1">
      <c r="A520" s="1082"/>
      <c r="B520" s="1082"/>
      <c r="C520" s="1082"/>
      <c r="D520" s="1082"/>
      <c r="E520" s="1082"/>
      <c r="F520" s="1082"/>
      <c r="G520" s="1082"/>
      <c r="H520" s="1082"/>
      <c r="I520" s="1082"/>
      <c r="J520" s="1082"/>
      <c r="K520" s="1082"/>
      <c r="L520" s="1082"/>
      <c r="M520" s="1082"/>
      <c r="N520" s="1082"/>
      <c r="O520" s="1082"/>
      <c r="P520" s="1082"/>
      <c r="Q520" s="1082"/>
      <c r="R520" s="1082"/>
      <c r="S520" s="1082"/>
      <c r="T520" s="1082"/>
      <c r="U520" s="1082"/>
      <c r="V520" s="1082"/>
      <c r="W520" s="1082"/>
      <c r="X520" s="1082"/>
    </row>
    <row r="521" spans="1:24" ht="11.25" customHeight="1">
      <c r="A521" s="1082"/>
      <c r="B521" s="1082"/>
      <c r="C521" s="1082"/>
      <c r="D521" s="1082"/>
      <c r="E521" s="1082"/>
      <c r="F521" s="1082"/>
      <c r="G521" s="1082"/>
      <c r="H521" s="1082"/>
      <c r="I521" s="1082"/>
      <c r="J521" s="1082"/>
      <c r="K521" s="1082"/>
      <c r="L521" s="1082"/>
      <c r="M521" s="1082"/>
      <c r="N521" s="1082"/>
      <c r="O521" s="1082"/>
      <c r="P521" s="1082"/>
      <c r="Q521" s="1082"/>
      <c r="R521" s="1082"/>
      <c r="S521" s="1082"/>
      <c r="T521" s="1082"/>
      <c r="U521" s="1082"/>
      <c r="V521" s="1082"/>
      <c r="W521" s="1082"/>
      <c r="X521" s="1082"/>
    </row>
    <row r="522" spans="1:24" ht="11.25" customHeight="1">
      <c r="A522" s="1082"/>
      <c r="B522" s="1082"/>
      <c r="C522" s="1082"/>
      <c r="D522" s="1082"/>
      <c r="E522" s="1082"/>
      <c r="F522" s="1082"/>
      <c r="G522" s="1082"/>
      <c r="H522" s="1082"/>
      <c r="I522" s="1082"/>
      <c r="J522" s="1082"/>
      <c r="K522" s="1082"/>
      <c r="L522" s="1082"/>
      <c r="M522" s="1082"/>
      <c r="N522" s="1082"/>
      <c r="O522" s="1082"/>
      <c r="P522" s="1082"/>
      <c r="Q522" s="1082"/>
      <c r="R522" s="1082"/>
      <c r="S522" s="1082"/>
      <c r="T522" s="1082"/>
      <c r="U522" s="1082"/>
      <c r="V522" s="1082"/>
      <c r="W522" s="1082"/>
      <c r="X522" s="1082"/>
    </row>
    <row r="523" spans="1:24" ht="11.25" customHeight="1">
      <c r="A523" s="1082"/>
      <c r="B523" s="1082"/>
      <c r="C523" s="1082"/>
      <c r="D523" s="1082"/>
      <c r="E523" s="1082"/>
      <c r="F523" s="1082"/>
      <c r="G523" s="1082"/>
      <c r="H523" s="1082"/>
      <c r="I523" s="1082"/>
      <c r="J523" s="1082"/>
      <c r="K523" s="1082"/>
      <c r="L523" s="1082"/>
      <c r="M523" s="1082"/>
      <c r="N523" s="1082"/>
      <c r="O523" s="1082"/>
      <c r="P523" s="1082"/>
      <c r="Q523" s="1082"/>
      <c r="R523" s="1082"/>
      <c r="S523" s="1082"/>
      <c r="T523" s="1082"/>
      <c r="U523" s="1082"/>
      <c r="V523" s="1082"/>
      <c r="W523" s="1082"/>
      <c r="X523" s="1082"/>
    </row>
    <row r="524" spans="1:24" ht="11.25" customHeight="1">
      <c r="A524" s="1082"/>
      <c r="B524" s="1082"/>
      <c r="C524" s="1082"/>
      <c r="D524" s="1082"/>
      <c r="E524" s="1082"/>
      <c r="F524" s="1082"/>
      <c r="G524" s="1082"/>
      <c r="H524" s="1082"/>
      <c r="I524" s="1082"/>
      <c r="J524" s="1082"/>
      <c r="K524" s="1082"/>
      <c r="L524" s="1082"/>
      <c r="M524" s="1082"/>
      <c r="N524" s="1082"/>
      <c r="O524" s="1082"/>
      <c r="P524" s="1082"/>
      <c r="Q524" s="1082"/>
      <c r="R524" s="1082"/>
      <c r="S524" s="1082"/>
      <c r="T524" s="1082"/>
      <c r="U524" s="1082"/>
      <c r="V524" s="1082"/>
      <c r="W524" s="1082"/>
      <c r="X524" s="1082"/>
    </row>
    <row r="525" spans="1:24" ht="11.25" customHeight="1">
      <c r="A525" s="1082"/>
      <c r="B525" s="1082"/>
      <c r="C525" s="1082"/>
      <c r="D525" s="1082"/>
      <c r="E525" s="1082"/>
      <c r="F525" s="1082"/>
      <c r="G525" s="1082"/>
      <c r="H525" s="1082"/>
      <c r="I525" s="1082"/>
      <c r="J525" s="1082"/>
      <c r="K525" s="1082"/>
      <c r="L525" s="1082"/>
      <c r="M525" s="1082"/>
      <c r="N525" s="1082"/>
      <c r="O525" s="1082"/>
      <c r="P525" s="1082"/>
      <c r="Q525" s="1082"/>
      <c r="R525" s="1082"/>
      <c r="S525" s="1082"/>
      <c r="T525" s="1082"/>
      <c r="U525" s="1082"/>
      <c r="V525" s="1082"/>
      <c r="W525" s="1082"/>
      <c r="X525" s="1082"/>
    </row>
    <row r="526" spans="1:24" ht="11.25" customHeight="1">
      <c r="A526" s="1082"/>
      <c r="B526" s="1082"/>
      <c r="C526" s="1082"/>
      <c r="D526" s="1082"/>
      <c r="E526" s="1082"/>
      <c r="F526" s="1082"/>
      <c r="G526" s="1082"/>
      <c r="H526" s="1082"/>
      <c r="I526" s="1082"/>
      <c r="J526" s="1082"/>
      <c r="K526" s="1082"/>
      <c r="L526" s="1082"/>
      <c r="M526" s="1082"/>
      <c r="N526" s="1082"/>
      <c r="O526" s="1082"/>
      <c r="P526" s="1082"/>
      <c r="Q526" s="1082"/>
      <c r="R526" s="1082"/>
      <c r="S526" s="1082"/>
      <c r="T526" s="1082"/>
      <c r="U526" s="1082"/>
      <c r="V526" s="1082"/>
      <c r="W526" s="1082"/>
      <c r="X526" s="1082"/>
    </row>
    <row r="527" spans="1:24" ht="11.25" customHeight="1">
      <c r="A527" s="1082"/>
      <c r="B527" s="1082"/>
      <c r="C527" s="1082"/>
      <c r="D527" s="1082"/>
      <c r="E527" s="1082"/>
      <c r="F527" s="1082"/>
      <c r="G527" s="1082"/>
      <c r="H527" s="1082"/>
      <c r="I527" s="1082"/>
      <c r="J527" s="1082"/>
      <c r="K527" s="1082"/>
      <c r="L527" s="1082"/>
      <c r="M527" s="1082"/>
      <c r="N527" s="1082"/>
      <c r="O527" s="1082"/>
      <c r="P527" s="1082"/>
      <c r="Q527" s="1082"/>
      <c r="R527" s="1082"/>
      <c r="S527" s="1082"/>
      <c r="T527" s="1082"/>
      <c r="U527" s="1082"/>
      <c r="V527" s="1082"/>
      <c r="W527" s="1082"/>
      <c r="X527" s="1082"/>
    </row>
    <row r="528" spans="1:24" ht="11.25" customHeight="1">
      <c r="A528" s="1082"/>
      <c r="B528" s="1082"/>
      <c r="C528" s="1082"/>
      <c r="D528" s="1082"/>
      <c r="E528" s="1082"/>
      <c r="F528" s="1082"/>
      <c r="G528" s="1082"/>
      <c r="H528" s="1082"/>
      <c r="I528" s="1082"/>
      <c r="J528" s="1082"/>
      <c r="K528" s="1082"/>
      <c r="L528" s="1082"/>
      <c r="M528" s="1082"/>
      <c r="N528" s="1082"/>
      <c r="O528" s="1082"/>
      <c r="P528" s="1082"/>
      <c r="Q528" s="1082"/>
      <c r="R528" s="1082"/>
      <c r="S528" s="1082"/>
      <c r="T528" s="1082"/>
      <c r="U528" s="1082"/>
      <c r="V528" s="1082"/>
      <c r="W528" s="1082"/>
      <c r="X528" s="1082"/>
    </row>
    <row r="529" spans="1:24" ht="11.25" customHeight="1">
      <c r="A529" s="1082"/>
      <c r="B529" s="1082"/>
      <c r="C529" s="1082"/>
      <c r="D529" s="1082"/>
      <c r="E529" s="1082"/>
      <c r="F529" s="1082"/>
      <c r="G529" s="1082"/>
      <c r="H529" s="1082"/>
      <c r="I529" s="1082"/>
      <c r="J529" s="1082"/>
      <c r="K529" s="1082"/>
      <c r="L529" s="1082"/>
      <c r="M529" s="1082"/>
      <c r="N529" s="1082"/>
      <c r="O529" s="1082"/>
      <c r="P529" s="1082"/>
      <c r="Q529" s="1082"/>
      <c r="R529" s="1082"/>
      <c r="S529" s="1082"/>
      <c r="T529" s="1082"/>
      <c r="U529" s="1082"/>
      <c r="V529" s="1082"/>
      <c r="W529" s="1082"/>
      <c r="X529" s="1082"/>
    </row>
    <row r="530" spans="1:24" ht="11.25" customHeight="1">
      <c r="A530" s="1082"/>
      <c r="B530" s="1082"/>
      <c r="C530" s="1082"/>
      <c r="D530" s="1082"/>
      <c r="E530" s="1082"/>
      <c r="F530" s="1082"/>
      <c r="G530" s="1082"/>
      <c r="H530" s="1082"/>
      <c r="I530" s="1082"/>
      <c r="J530" s="1082"/>
      <c r="K530" s="1082"/>
      <c r="L530" s="1082"/>
      <c r="M530" s="1082"/>
      <c r="N530" s="1082"/>
      <c r="O530" s="1082"/>
      <c r="P530" s="1082"/>
      <c r="Q530" s="1082"/>
      <c r="R530" s="1082"/>
      <c r="S530" s="1082"/>
      <c r="T530" s="1082"/>
      <c r="U530" s="1082"/>
      <c r="V530" s="1082"/>
      <c r="W530" s="1082"/>
      <c r="X530" s="1082"/>
    </row>
    <row r="531" spans="1:24" ht="11.25" customHeight="1">
      <c r="A531" s="1082"/>
      <c r="B531" s="1082"/>
      <c r="C531" s="1082"/>
      <c r="D531" s="1082"/>
      <c r="E531" s="1082"/>
      <c r="F531" s="1082"/>
      <c r="G531" s="1082"/>
      <c r="H531" s="1082"/>
      <c r="I531" s="1082"/>
      <c r="J531" s="1082"/>
      <c r="K531" s="1082"/>
      <c r="L531" s="1082"/>
      <c r="M531" s="1082"/>
      <c r="N531" s="1082"/>
      <c r="O531" s="1082"/>
      <c r="P531" s="1082"/>
      <c r="Q531" s="1082"/>
      <c r="R531" s="1082"/>
      <c r="S531" s="1082"/>
      <c r="T531" s="1082"/>
      <c r="U531" s="1082"/>
      <c r="V531" s="1082"/>
      <c r="W531" s="1082"/>
      <c r="X531" s="1082"/>
    </row>
    <row r="532" spans="1:24" ht="11.25" customHeight="1">
      <c r="A532" s="1082"/>
      <c r="B532" s="1082"/>
      <c r="C532" s="1082"/>
      <c r="D532" s="1082"/>
      <c r="E532" s="1082"/>
      <c r="F532" s="1082"/>
      <c r="G532" s="1082"/>
      <c r="H532" s="1082"/>
      <c r="I532" s="1082"/>
      <c r="J532" s="1082"/>
      <c r="K532" s="1082"/>
      <c r="L532" s="1082"/>
      <c r="M532" s="1082"/>
      <c r="N532" s="1082"/>
      <c r="O532" s="1082"/>
      <c r="P532" s="1082"/>
      <c r="Q532" s="1082"/>
      <c r="R532" s="1082"/>
      <c r="S532" s="1082"/>
      <c r="T532" s="1082"/>
      <c r="U532" s="1082"/>
      <c r="V532" s="1082"/>
      <c r="W532" s="1082"/>
      <c r="X532" s="1082"/>
    </row>
    <row r="533" spans="1:24" ht="11.25" customHeight="1">
      <c r="A533" s="1082"/>
      <c r="B533" s="1082"/>
      <c r="C533" s="1082"/>
      <c r="D533" s="1082"/>
      <c r="E533" s="1082"/>
      <c r="F533" s="1082"/>
      <c r="G533" s="1082"/>
      <c r="H533" s="1082"/>
      <c r="I533" s="1082"/>
      <c r="J533" s="1082"/>
      <c r="K533" s="1082"/>
      <c r="L533" s="1082"/>
      <c r="M533" s="1082"/>
      <c r="N533" s="1082"/>
      <c r="O533" s="1082"/>
      <c r="P533" s="1082"/>
      <c r="Q533" s="1082"/>
      <c r="R533" s="1082"/>
      <c r="S533" s="1082"/>
      <c r="T533" s="1082"/>
      <c r="U533" s="1082"/>
      <c r="V533" s="1082"/>
      <c r="W533" s="1082"/>
      <c r="X533" s="1082"/>
    </row>
    <row r="534" spans="1:24" ht="11.25" customHeight="1">
      <c r="A534" s="1082"/>
      <c r="B534" s="1082"/>
      <c r="C534" s="1082"/>
      <c r="D534" s="1082"/>
      <c r="E534" s="1082"/>
      <c r="F534" s="1082"/>
      <c r="G534" s="1082"/>
      <c r="H534" s="1082"/>
      <c r="I534" s="1082"/>
      <c r="J534" s="1082"/>
      <c r="K534" s="1082"/>
      <c r="L534" s="1082"/>
      <c r="M534" s="1082"/>
      <c r="N534" s="1082"/>
      <c r="O534" s="1082"/>
      <c r="P534" s="1082"/>
      <c r="Q534" s="1082"/>
      <c r="R534" s="1082"/>
      <c r="S534" s="1082"/>
      <c r="T534" s="1082"/>
      <c r="U534" s="1082"/>
      <c r="V534" s="1082"/>
      <c r="W534" s="1082"/>
      <c r="X534" s="1082"/>
    </row>
    <row r="535" spans="1:24" ht="11.25" customHeight="1">
      <c r="A535" s="1082"/>
      <c r="B535" s="1082"/>
      <c r="C535" s="1082"/>
      <c r="D535" s="1082"/>
      <c r="E535" s="1082"/>
      <c r="F535" s="1082"/>
      <c r="G535" s="1082"/>
      <c r="H535" s="1082"/>
      <c r="I535" s="1082"/>
      <c r="J535" s="1082"/>
      <c r="K535" s="1082"/>
      <c r="L535" s="1082"/>
      <c r="M535" s="1082"/>
      <c r="N535" s="1082"/>
      <c r="O535" s="1082"/>
      <c r="P535" s="1082"/>
      <c r="Q535" s="1082"/>
      <c r="R535" s="1082"/>
      <c r="S535" s="1082"/>
      <c r="T535" s="1082"/>
      <c r="U535" s="1082"/>
      <c r="V535" s="1082"/>
      <c r="W535" s="1082"/>
      <c r="X535" s="1082"/>
    </row>
    <row r="536" spans="1:24" ht="11.25" customHeight="1">
      <c r="A536" s="1082"/>
      <c r="B536" s="1082"/>
      <c r="C536" s="1082"/>
      <c r="D536" s="1082"/>
      <c r="E536" s="1082"/>
      <c r="F536" s="1082"/>
      <c r="G536" s="1082"/>
      <c r="H536" s="1082"/>
      <c r="I536" s="1082"/>
      <c r="J536" s="1082"/>
      <c r="K536" s="1082"/>
      <c r="L536" s="1082"/>
      <c r="M536" s="1082"/>
      <c r="N536" s="1082"/>
      <c r="O536" s="1082"/>
      <c r="P536" s="1082"/>
      <c r="Q536" s="1082"/>
      <c r="R536" s="1082"/>
      <c r="S536" s="1082"/>
      <c r="T536" s="1082"/>
      <c r="U536" s="1082"/>
      <c r="V536" s="1082"/>
      <c r="W536" s="1082"/>
      <c r="X536" s="1082"/>
    </row>
    <row r="537" spans="1:24" ht="11.25" customHeight="1">
      <c r="A537" s="1082"/>
      <c r="B537" s="1082"/>
      <c r="C537" s="1082"/>
      <c r="D537" s="1082"/>
      <c r="E537" s="1082"/>
      <c r="F537" s="1082"/>
      <c r="G537" s="1082"/>
      <c r="H537" s="1082"/>
      <c r="I537" s="1082"/>
      <c r="J537" s="1082"/>
      <c r="K537" s="1082"/>
      <c r="L537" s="1082"/>
      <c r="M537" s="1082"/>
      <c r="N537" s="1082"/>
      <c r="O537" s="1082"/>
      <c r="P537" s="1082"/>
      <c r="Q537" s="1082"/>
      <c r="R537" s="1082"/>
      <c r="S537" s="1082"/>
      <c r="T537" s="1082"/>
      <c r="U537" s="1082"/>
      <c r="V537" s="1082"/>
      <c r="W537" s="1082"/>
      <c r="X537" s="1082"/>
    </row>
    <row r="538" spans="1:24" ht="11.25" customHeight="1">
      <c r="A538" s="1082"/>
      <c r="B538" s="1082"/>
      <c r="C538" s="1082"/>
      <c r="D538" s="1082"/>
      <c r="E538" s="1082"/>
      <c r="F538" s="1082"/>
      <c r="G538" s="1082"/>
      <c r="H538" s="1082"/>
      <c r="I538" s="1082"/>
      <c r="J538" s="1082"/>
      <c r="K538" s="1082"/>
      <c r="L538" s="1082"/>
      <c r="M538" s="1082"/>
      <c r="N538" s="1082"/>
      <c r="O538" s="1082"/>
      <c r="P538" s="1082"/>
      <c r="Q538" s="1082"/>
      <c r="R538" s="1082"/>
      <c r="S538" s="1082"/>
      <c r="T538" s="1082"/>
      <c r="U538" s="1082"/>
      <c r="V538" s="1082"/>
      <c r="W538" s="1082"/>
      <c r="X538" s="1082"/>
    </row>
    <row r="539" spans="1:24" ht="11.25" customHeight="1">
      <c r="A539" s="1082"/>
      <c r="B539" s="1082"/>
      <c r="C539" s="1082"/>
      <c r="D539" s="1082"/>
      <c r="E539" s="1082"/>
      <c r="F539" s="1082"/>
      <c r="G539" s="1082"/>
      <c r="H539" s="1082"/>
      <c r="I539" s="1082"/>
      <c r="J539" s="1082"/>
      <c r="K539" s="1082"/>
      <c r="L539" s="1082"/>
      <c r="M539" s="1082"/>
      <c r="N539" s="1082"/>
      <c r="O539" s="1082"/>
      <c r="P539" s="1082"/>
      <c r="Q539" s="1082"/>
      <c r="R539" s="1082"/>
      <c r="S539" s="1082"/>
      <c r="T539" s="1082"/>
      <c r="U539" s="1082"/>
      <c r="V539" s="1082"/>
      <c r="W539" s="1082"/>
      <c r="X539" s="1082"/>
    </row>
    <row r="540" spans="1:24" ht="11.25" customHeight="1">
      <c r="A540" s="1082"/>
      <c r="B540" s="1082"/>
      <c r="C540" s="1082"/>
      <c r="D540" s="1082"/>
      <c r="E540" s="1082"/>
      <c r="F540" s="1082"/>
      <c r="G540" s="1082"/>
      <c r="H540" s="1082"/>
      <c r="I540" s="1082"/>
      <c r="J540" s="1082"/>
      <c r="K540" s="1082"/>
      <c r="L540" s="1082"/>
      <c r="M540" s="1082"/>
      <c r="N540" s="1082"/>
      <c r="O540" s="1082"/>
      <c r="P540" s="1082"/>
      <c r="Q540" s="1082"/>
      <c r="R540" s="1082"/>
      <c r="S540" s="1082"/>
      <c r="T540" s="1082"/>
      <c r="U540" s="1082"/>
      <c r="V540" s="1082"/>
      <c r="W540" s="1082"/>
      <c r="X540" s="1082"/>
    </row>
    <row r="541" spans="1:24" ht="11.25" customHeight="1">
      <c r="A541" s="1082"/>
      <c r="B541" s="1082"/>
      <c r="C541" s="1082"/>
      <c r="D541" s="1082"/>
      <c r="E541" s="1082"/>
      <c r="F541" s="1082"/>
      <c r="G541" s="1082"/>
      <c r="H541" s="1082"/>
      <c r="I541" s="1082"/>
      <c r="J541" s="1082"/>
      <c r="K541" s="1082"/>
      <c r="L541" s="1082"/>
      <c r="M541" s="1082"/>
      <c r="N541" s="1082"/>
      <c r="O541" s="1082"/>
      <c r="P541" s="1082"/>
      <c r="Q541" s="1082"/>
      <c r="R541" s="1082"/>
      <c r="S541" s="1082"/>
      <c r="T541" s="1082"/>
      <c r="U541" s="1082"/>
      <c r="V541" s="1082"/>
      <c r="W541" s="1082"/>
      <c r="X541" s="1082"/>
    </row>
    <row r="542" spans="1:24" ht="11.25" customHeight="1">
      <c r="A542" s="1082"/>
      <c r="B542" s="1082"/>
      <c r="C542" s="1082"/>
      <c r="D542" s="1082"/>
      <c r="E542" s="1082"/>
      <c r="F542" s="1082"/>
      <c r="G542" s="1082"/>
      <c r="H542" s="1082"/>
      <c r="I542" s="1082"/>
      <c r="J542" s="1082"/>
      <c r="K542" s="1082"/>
      <c r="L542" s="1082"/>
      <c r="M542" s="1082"/>
      <c r="N542" s="1082"/>
      <c r="O542" s="1082"/>
      <c r="P542" s="1082"/>
      <c r="Q542" s="1082"/>
      <c r="R542" s="1082"/>
      <c r="S542" s="1082"/>
      <c r="T542" s="1082"/>
      <c r="U542" s="1082"/>
      <c r="V542" s="1082"/>
      <c r="W542" s="1082"/>
      <c r="X542" s="1082"/>
    </row>
    <row r="543" spans="1:24" ht="11.25" customHeight="1">
      <c r="A543" s="1082"/>
      <c r="B543" s="1082"/>
      <c r="C543" s="1082"/>
      <c r="D543" s="1082"/>
      <c r="E543" s="1082"/>
      <c r="F543" s="1082"/>
      <c r="G543" s="1082"/>
      <c r="H543" s="1082"/>
      <c r="I543" s="1082"/>
      <c r="J543" s="1082"/>
      <c r="K543" s="1082"/>
      <c r="L543" s="1082"/>
      <c r="M543" s="1082"/>
      <c r="N543" s="1082"/>
      <c r="O543" s="1082"/>
      <c r="P543" s="1082"/>
      <c r="Q543" s="1082"/>
      <c r="R543" s="1082"/>
      <c r="S543" s="1082"/>
      <c r="T543" s="1082"/>
      <c r="U543" s="1082"/>
      <c r="V543" s="1082"/>
      <c r="W543" s="1082"/>
      <c r="X543" s="1082"/>
    </row>
    <row r="544" spans="1:24" ht="11.25" customHeight="1">
      <c r="A544" s="1082"/>
      <c r="B544" s="1082"/>
      <c r="C544" s="1082"/>
      <c r="D544" s="1082"/>
      <c r="E544" s="1082"/>
      <c r="F544" s="1082"/>
      <c r="G544" s="1082"/>
      <c r="H544" s="1082"/>
      <c r="I544" s="1082"/>
      <c r="J544" s="1082"/>
      <c r="K544" s="1082"/>
      <c r="L544" s="1082"/>
      <c r="M544" s="1082"/>
      <c r="N544" s="1082"/>
      <c r="O544" s="1082"/>
      <c r="P544" s="1082"/>
      <c r="Q544" s="1082"/>
      <c r="R544" s="1082"/>
      <c r="S544" s="1082"/>
      <c r="T544" s="1082"/>
      <c r="U544" s="1082"/>
      <c r="V544" s="1082"/>
      <c r="W544" s="1082"/>
      <c r="X544" s="1082"/>
    </row>
    <row r="545" spans="1:24" ht="11.25" customHeight="1">
      <c r="A545" s="1082"/>
      <c r="B545" s="1082"/>
      <c r="C545" s="1082"/>
      <c r="D545" s="1082"/>
      <c r="E545" s="1082"/>
      <c r="F545" s="1082"/>
      <c r="G545" s="1082"/>
      <c r="H545" s="1082"/>
      <c r="I545" s="1082"/>
      <c r="J545" s="1082"/>
      <c r="K545" s="1082"/>
      <c r="L545" s="1082"/>
      <c r="M545" s="1082"/>
      <c r="N545" s="1082"/>
      <c r="O545" s="1082"/>
      <c r="P545" s="1082"/>
      <c r="Q545" s="1082"/>
      <c r="R545" s="1082"/>
      <c r="S545" s="1082"/>
      <c r="T545" s="1082"/>
      <c r="U545" s="1082"/>
      <c r="V545" s="1082"/>
      <c r="W545" s="1082"/>
      <c r="X545" s="1082"/>
    </row>
    <row r="546" spans="1:24" ht="11.25" customHeight="1">
      <c r="A546" s="1082"/>
      <c r="B546" s="1082"/>
      <c r="C546" s="1082"/>
      <c r="D546" s="1082"/>
      <c r="E546" s="1082"/>
      <c r="F546" s="1082"/>
      <c r="G546" s="1082"/>
      <c r="H546" s="1082"/>
      <c r="I546" s="1082"/>
      <c r="J546" s="1082"/>
      <c r="K546" s="1082"/>
      <c r="L546" s="1082"/>
      <c r="M546" s="1082"/>
      <c r="N546" s="1082"/>
      <c r="O546" s="1082"/>
      <c r="P546" s="1082"/>
      <c r="Q546" s="1082"/>
      <c r="R546" s="1082"/>
      <c r="S546" s="1082"/>
      <c r="T546" s="1082"/>
      <c r="U546" s="1082"/>
      <c r="V546" s="1082"/>
      <c r="W546" s="1082"/>
      <c r="X546" s="1082"/>
    </row>
    <row r="547" spans="1:24" ht="11.25" customHeight="1">
      <c r="A547" s="1082"/>
      <c r="B547" s="1082"/>
      <c r="C547" s="1082"/>
      <c r="D547" s="1082"/>
      <c r="E547" s="1082"/>
      <c r="F547" s="1082"/>
      <c r="G547" s="1082"/>
      <c r="H547" s="1082"/>
      <c r="I547" s="1082"/>
      <c r="J547" s="1082"/>
      <c r="K547" s="1082"/>
      <c r="L547" s="1082"/>
      <c r="M547" s="1082"/>
      <c r="N547" s="1082"/>
      <c r="O547" s="1082"/>
      <c r="P547" s="1082"/>
      <c r="Q547" s="1082"/>
      <c r="R547" s="1082"/>
      <c r="S547" s="1082"/>
      <c r="T547" s="1082"/>
      <c r="U547" s="1082"/>
      <c r="V547" s="1082"/>
      <c r="W547" s="1082"/>
      <c r="X547" s="1082"/>
    </row>
    <row r="548" spans="1:24" ht="11.25" customHeight="1">
      <c r="A548" s="1082"/>
      <c r="B548" s="1082"/>
      <c r="C548" s="1082"/>
      <c r="D548" s="1082"/>
      <c r="E548" s="1082"/>
      <c r="F548" s="1082"/>
      <c r="G548" s="1082"/>
      <c r="H548" s="1082"/>
      <c r="I548" s="1082"/>
      <c r="J548" s="1082"/>
      <c r="K548" s="1082"/>
      <c r="L548" s="1082"/>
      <c r="M548" s="1082"/>
      <c r="N548" s="1082"/>
      <c r="O548" s="1082"/>
      <c r="P548" s="1082"/>
      <c r="Q548" s="1082"/>
      <c r="R548" s="1082"/>
      <c r="S548" s="1082"/>
      <c r="T548" s="1082"/>
      <c r="U548" s="1082"/>
      <c r="V548" s="1082"/>
      <c r="W548" s="1082"/>
      <c r="X548" s="1082"/>
    </row>
    <row r="549" spans="1:24" ht="11.25" customHeight="1">
      <c r="A549" s="1082"/>
      <c r="B549" s="1082"/>
      <c r="C549" s="1082"/>
      <c r="D549" s="1082"/>
      <c r="E549" s="1082"/>
      <c r="F549" s="1082"/>
      <c r="G549" s="1082"/>
      <c r="H549" s="1082"/>
      <c r="I549" s="1082"/>
      <c r="J549" s="1082"/>
      <c r="K549" s="1082"/>
      <c r="L549" s="1082"/>
      <c r="M549" s="1082"/>
      <c r="N549" s="1082"/>
      <c r="O549" s="1082"/>
      <c r="P549" s="1082"/>
      <c r="Q549" s="1082"/>
      <c r="R549" s="1082"/>
      <c r="S549" s="1082"/>
      <c r="T549" s="1082"/>
      <c r="U549" s="1082"/>
      <c r="V549" s="1082"/>
      <c r="W549" s="1082"/>
      <c r="X549" s="1082"/>
    </row>
    <row r="550" spans="1:24" ht="11.25" customHeight="1">
      <c r="A550" s="1082"/>
      <c r="B550" s="1082"/>
      <c r="C550" s="1082"/>
      <c r="D550" s="1082"/>
      <c r="E550" s="1082"/>
      <c r="F550" s="1082"/>
      <c r="G550" s="1082"/>
      <c r="H550" s="1082"/>
      <c r="I550" s="1082"/>
      <c r="J550" s="1082"/>
      <c r="K550" s="1082"/>
      <c r="L550" s="1082"/>
      <c r="M550" s="1082"/>
      <c r="N550" s="1082"/>
      <c r="O550" s="1082"/>
      <c r="P550" s="1082"/>
      <c r="Q550" s="1082"/>
      <c r="R550" s="1082"/>
      <c r="S550" s="1082"/>
      <c r="T550" s="1082"/>
      <c r="U550" s="1082"/>
      <c r="V550" s="1082"/>
      <c r="W550" s="1082"/>
      <c r="X550" s="1082"/>
    </row>
    <row r="551" spans="1:24" ht="11.25" customHeight="1">
      <c r="A551" s="1082"/>
      <c r="B551" s="1082"/>
      <c r="C551" s="1082"/>
      <c r="D551" s="1082"/>
      <c r="E551" s="1082"/>
      <c r="F551" s="1082"/>
      <c r="G551" s="1082"/>
      <c r="H551" s="1082"/>
      <c r="I551" s="1082"/>
      <c r="J551" s="1082"/>
      <c r="K551" s="1082"/>
      <c r="L551" s="1082"/>
      <c r="M551" s="1082"/>
      <c r="N551" s="1082"/>
      <c r="O551" s="1082"/>
      <c r="P551" s="1082"/>
      <c r="Q551" s="1082"/>
      <c r="R551" s="1082"/>
      <c r="S551" s="1082"/>
      <c r="T551" s="1082"/>
      <c r="U551" s="1082"/>
      <c r="V551" s="1082"/>
      <c r="W551" s="1082"/>
      <c r="X551" s="1082"/>
    </row>
    <row r="552" spans="1:24" ht="11.25" customHeight="1">
      <c r="A552" s="1082"/>
      <c r="B552" s="1082"/>
      <c r="C552" s="1082"/>
      <c r="D552" s="1082"/>
      <c r="E552" s="1082"/>
      <c r="F552" s="1082"/>
      <c r="G552" s="1082"/>
      <c r="H552" s="1082"/>
      <c r="I552" s="1082"/>
      <c r="J552" s="1082"/>
      <c r="K552" s="1082"/>
      <c r="L552" s="1082"/>
      <c r="M552" s="1082"/>
      <c r="N552" s="1082"/>
      <c r="O552" s="1082"/>
      <c r="P552" s="1082"/>
      <c r="Q552" s="1082"/>
      <c r="R552" s="1082"/>
      <c r="S552" s="1082"/>
      <c r="T552" s="1082"/>
      <c r="U552" s="1082"/>
      <c r="V552" s="1082"/>
      <c r="W552" s="1082"/>
      <c r="X552" s="1082"/>
    </row>
    <row r="553" spans="1:24" ht="11.25" customHeight="1">
      <c r="A553" s="1082"/>
      <c r="B553" s="1082"/>
      <c r="C553" s="1082"/>
      <c r="D553" s="1082"/>
      <c r="E553" s="1082"/>
      <c r="F553" s="1082"/>
      <c r="G553" s="1082"/>
      <c r="H553" s="1082"/>
      <c r="I553" s="1082"/>
      <c r="J553" s="1082"/>
      <c r="K553" s="1082"/>
      <c r="L553" s="1082"/>
      <c r="M553" s="1082"/>
      <c r="N553" s="1082"/>
      <c r="O553" s="1082"/>
      <c r="P553" s="1082"/>
      <c r="Q553" s="1082"/>
      <c r="R553" s="1082"/>
      <c r="S553" s="1082"/>
      <c r="T553" s="1082"/>
      <c r="U553" s="1082"/>
      <c r="V553" s="1082"/>
      <c r="W553" s="1082"/>
      <c r="X553" s="1082"/>
    </row>
    <row r="554" spans="1:24" ht="11.25" customHeight="1">
      <c r="A554" s="1082"/>
      <c r="B554" s="1082"/>
      <c r="C554" s="1082"/>
      <c r="D554" s="1082"/>
      <c r="E554" s="1082"/>
      <c r="F554" s="1082"/>
      <c r="G554" s="1082"/>
      <c r="H554" s="1082"/>
      <c r="I554" s="1082"/>
      <c r="J554" s="1082"/>
      <c r="K554" s="1082"/>
      <c r="L554" s="1082"/>
      <c r="M554" s="1082"/>
      <c r="N554" s="1082"/>
      <c r="O554" s="1082"/>
      <c r="P554" s="1082"/>
      <c r="Q554" s="1082"/>
      <c r="R554" s="1082"/>
      <c r="S554" s="1082"/>
      <c r="T554" s="1082"/>
      <c r="U554" s="1082"/>
      <c r="V554" s="1082"/>
      <c r="W554" s="1082"/>
      <c r="X554" s="1082"/>
    </row>
    <row r="555" spans="1:24" ht="11.25" customHeight="1">
      <c r="A555" s="1082"/>
      <c r="B555" s="1082"/>
      <c r="C555" s="1082"/>
      <c r="D555" s="1082"/>
      <c r="E555" s="1082"/>
      <c r="F555" s="1082"/>
      <c r="G555" s="1082"/>
      <c r="H555" s="1082"/>
      <c r="I555" s="1082"/>
      <c r="J555" s="1082"/>
      <c r="K555" s="1082"/>
      <c r="L555" s="1082"/>
      <c r="M555" s="1082"/>
      <c r="N555" s="1082"/>
      <c r="O555" s="1082"/>
      <c r="P555" s="1082"/>
      <c r="Q555" s="1082"/>
      <c r="R555" s="1082"/>
      <c r="S555" s="1082"/>
      <c r="T555" s="1082"/>
      <c r="U555" s="1082"/>
      <c r="V555" s="1082"/>
      <c r="W555" s="1082"/>
      <c r="X555" s="1082"/>
    </row>
    <row r="556" spans="1:24" ht="11.25" customHeight="1">
      <c r="A556" s="1082"/>
      <c r="B556" s="1082"/>
      <c r="C556" s="1082"/>
      <c r="D556" s="1082"/>
      <c r="E556" s="1082"/>
      <c r="F556" s="1082"/>
      <c r="G556" s="1082"/>
      <c r="H556" s="1082"/>
      <c r="I556" s="1082"/>
      <c r="J556" s="1082"/>
      <c r="K556" s="1082"/>
      <c r="L556" s="1082"/>
      <c r="M556" s="1082"/>
      <c r="N556" s="1082"/>
      <c r="O556" s="1082"/>
      <c r="P556" s="1082"/>
      <c r="Q556" s="1082"/>
      <c r="R556" s="1082"/>
      <c r="S556" s="1082"/>
      <c r="T556" s="1082"/>
      <c r="U556" s="1082"/>
      <c r="V556" s="1082"/>
      <c r="W556" s="1082"/>
      <c r="X556" s="1082"/>
    </row>
    <row r="557" spans="1:24" ht="11.25" customHeight="1">
      <c r="A557" s="1082"/>
      <c r="B557" s="1082"/>
      <c r="C557" s="1082"/>
      <c r="D557" s="1082"/>
      <c r="E557" s="1082"/>
      <c r="F557" s="1082"/>
      <c r="G557" s="1082"/>
      <c r="H557" s="1082"/>
      <c r="I557" s="1082"/>
      <c r="J557" s="1082"/>
      <c r="K557" s="1082"/>
      <c r="L557" s="1082"/>
      <c r="M557" s="1082"/>
      <c r="N557" s="1082"/>
      <c r="O557" s="1082"/>
      <c r="P557" s="1082"/>
      <c r="Q557" s="1082"/>
      <c r="R557" s="1082"/>
      <c r="S557" s="1082"/>
      <c r="T557" s="1082"/>
      <c r="U557" s="1082"/>
      <c r="V557" s="1082"/>
      <c r="W557" s="1082"/>
      <c r="X557" s="1082"/>
    </row>
    <row r="558" spans="1:24" ht="11.25" customHeight="1">
      <c r="A558" s="1082"/>
      <c r="B558" s="1082"/>
      <c r="C558" s="1082"/>
      <c r="D558" s="1082"/>
      <c r="E558" s="1082"/>
      <c r="F558" s="1082"/>
      <c r="G558" s="1082"/>
      <c r="H558" s="1082"/>
      <c r="I558" s="1082"/>
      <c r="J558" s="1082"/>
      <c r="K558" s="1082"/>
      <c r="L558" s="1082"/>
      <c r="M558" s="1082"/>
      <c r="N558" s="1082"/>
      <c r="O558" s="1082"/>
      <c r="P558" s="1082"/>
      <c r="Q558" s="1082"/>
      <c r="R558" s="1082"/>
      <c r="S558" s="1082"/>
      <c r="T558" s="1082"/>
      <c r="U558" s="1082"/>
      <c r="V558" s="1082"/>
      <c r="W558" s="1082"/>
      <c r="X558" s="1082"/>
    </row>
    <row r="559" spans="1:24" ht="11.25" customHeight="1">
      <c r="A559" s="1082"/>
      <c r="B559" s="1082"/>
      <c r="C559" s="1082"/>
      <c r="D559" s="1082"/>
      <c r="E559" s="1082"/>
      <c r="F559" s="1082"/>
      <c r="G559" s="1082"/>
      <c r="H559" s="1082"/>
      <c r="I559" s="1082"/>
      <c r="J559" s="1082"/>
      <c r="K559" s="1082"/>
      <c r="L559" s="1082"/>
      <c r="M559" s="1082"/>
      <c r="N559" s="1082"/>
      <c r="O559" s="1082"/>
      <c r="P559" s="1082"/>
      <c r="Q559" s="1082"/>
      <c r="R559" s="1082"/>
      <c r="S559" s="1082"/>
      <c r="T559" s="1082"/>
      <c r="U559" s="1082"/>
      <c r="V559" s="1082"/>
      <c r="W559" s="1082"/>
      <c r="X559" s="1082"/>
    </row>
    <row r="560" spans="1:24" ht="11.25" customHeight="1">
      <c r="A560" s="1082"/>
      <c r="B560" s="1082"/>
      <c r="C560" s="1082"/>
      <c r="D560" s="1082"/>
      <c r="E560" s="1082"/>
      <c r="F560" s="1082"/>
      <c r="G560" s="1082"/>
      <c r="H560" s="1082"/>
      <c r="I560" s="1082"/>
      <c r="J560" s="1082"/>
      <c r="K560" s="1082"/>
      <c r="L560" s="1082"/>
      <c r="M560" s="1082"/>
      <c r="N560" s="1082"/>
      <c r="O560" s="1082"/>
      <c r="P560" s="1082"/>
      <c r="Q560" s="1082"/>
      <c r="R560" s="1082"/>
      <c r="S560" s="1082"/>
      <c r="T560" s="1082"/>
      <c r="U560" s="1082"/>
      <c r="V560" s="1082"/>
      <c r="W560" s="1082"/>
      <c r="X560" s="1082"/>
    </row>
    <row r="561" spans="1:24" ht="11.25" customHeight="1">
      <c r="A561" s="1082"/>
      <c r="B561" s="1082"/>
      <c r="C561" s="1082"/>
      <c r="D561" s="1082"/>
      <c r="E561" s="1082"/>
      <c r="F561" s="1082"/>
      <c r="G561" s="1082"/>
      <c r="H561" s="1082"/>
      <c r="I561" s="1082"/>
      <c r="J561" s="1082"/>
      <c r="K561" s="1082"/>
      <c r="L561" s="1082"/>
      <c r="M561" s="1082"/>
      <c r="N561" s="1082"/>
      <c r="O561" s="1082"/>
      <c r="P561" s="1082"/>
      <c r="Q561" s="1082"/>
      <c r="R561" s="1082"/>
      <c r="S561" s="1082"/>
      <c r="T561" s="1082"/>
      <c r="U561" s="1082"/>
      <c r="V561" s="1082"/>
      <c r="W561" s="1082"/>
      <c r="X561" s="1082"/>
    </row>
    <row r="562" spans="1:24" ht="11.25" customHeight="1">
      <c r="A562" s="1082"/>
      <c r="B562" s="1082"/>
      <c r="C562" s="1082"/>
      <c r="D562" s="1082"/>
      <c r="E562" s="1082"/>
      <c r="F562" s="1082"/>
      <c r="G562" s="1082"/>
      <c r="H562" s="1082"/>
      <c r="I562" s="1082"/>
      <c r="J562" s="1082"/>
      <c r="K562" s="1082"/>
      <c r="L562" s="1082"/>
      <c r="M562" s="1082"/>
      <c r="N562" s="1082"/>
      <c r="O562" s="1082"/>
      <c r="P562" s="1082"/>
      <c r="Q562" s="1082"/>
      <c r="R562" s="1082"/>
      <c r="S562" s="1082"/>
      <c r="T562" s="1082"/>
      <c r="U562" s="1082"/>
      <c r="V562" s="1082"/>
      <c r="W562" s="1082"/>
      <c r="X562" s="1082"/>
    </row>
    <row r="563" spans="1:24" ht="11.25" customHeight="1">
      <c r="A563" s="1082"/>
      <c r="B563" s="1082"/>
      <c r="C563" s="1082"/>
      <c r="D563" s="1082"/>
      <c r="E563" s="1082"/>
      <c r="F563" s="1082"/>
      <c r="G563" s="1082"/>
      <c r="H563" s="1082"/>
      <c r="I563" s="1082"/>
      <c r="J563" s="1082"/>
      <c r="K563" s="1082"/>
      <c r="L563" s="1082"/>
      <c r="M563" s="1082"/>
      <c r="N563" s="1082"/>
      <c r="O563" s="1082"/>
      <c r="P563" s="1082"/>
      <c r="Q563" s="1082"/>
      <c r="R563" s="1082"/>
      <c r="S563" s="1082"/>
      <c r="T563" s="1082"/>
      <c r="U563" s="1082"/>
      <c r="V563" s="1082"/>
      <c r="W563" s="1082"/>
      <c r="X563" s="1082"/>
    </row>
    <row r="564" spans="1:24" ht="11.25" customHeight="1">
      <c r="A564" s="1082"/>
      <c r="B564" s="1082"/>
      <c r="C564" s="1082"/>
      <c r="D564" s="1082"/>
      <c r="E564" s="1082"/>
      <c r="F564" s="1082"/>
      <c r="G564" s="1082"/>
      <c r="H564" s="1082"/>
      <c r="I564" s="1082"/>
      <c r="J564" s="1082"/>
      <c r="K564" s="1082"/>
      <c r="L564" s="1082"/>
      <c r="M564" s="1082"/>
      <c r="N564" s="1082"/>
      <c r="O564" s="1082"/>
      <c r="P564" s="1082"/>
      <c r="Q564" s="1082"/>
      <c r="R564" s="1082"/>
      <c r="S564" s="1082"/>
      <c r="T564" s="1082"/>
      <c r="U564" s="1082"/>
      <c r="V564" s="1082"/>
      <c r="W564" s="1082"/>
      <c r="X564" s="1082"/>
    </row>
    <row r="565" spans="1:24" ht="11.25" customHeight="1">
      <c r="A565" s="1082"/>
      <c r="B565" s="1082"/>
      <c r="C565" s="1082"/>
      <c r="D565" s="1082"/>
      <c r="E565" s="1082"/>
      <c r="F565" s="1082"/>
      <c r="G565" s="1082"/>
      <c r="H565" s="1082"/>
      <c r="I565" s="1082"/>
      <c r="J565" s="1082"/>
      <c r="K565" s="1082"/>
      <c r="L565" s="1082"/>
      <c r="M565" s="1082"/>
      <c r="N565" s="1082"/>
      <c r="O565" s="1082"/>
      <c r="P565" s="1082"/>
      <c r="Q565" s="1082"/>
      <c r="R565" s="1082"/>
      <c r="S565" s="1082"/>
      <c r="T565" s="1082"/>
      <c r="U565" s="1082"/>
      <c r="V565" s="1082"/>
      <c r="W565" s="1082"/>
      <c r="X565" s="1082"/>
    </row>
    <row r="566" spans="1:24" ht="11.25" customHeight="1">
      <c r="A566" s="1082"/>
      <c r="B566" s="1082"/>
      <c r="C566" s="1082"/>
      <c r="D566" s="1082"/>
      <c r="E566" s="1082"/>
      <c r="F566" s="1082"/>
      <c r="G566" s="1082"/>
      <c r="H566" s="1082"/>
      <c r="I566" s="1082"/>
      <c r="J566" s="1082"/>
      <c r="K566" s="1082"/>
      <c r="L566" s="1082"/>
      <c r="M566" s="1082"/>
      <c r="N566" s="1082"/>
      <c r="O566" s="1082"/>
      <c r="P566" s="1082"/>
      <c r="Q566" s="1082"/>
      <c r="R566" s="1082"/>
      <c r="S566" s="1082"/>
      <c r="T566" s="1082"/>
      <c r="U566" s="1082"/>
      <c r="V566" s="1082"/>
      <c r="W566" s="1082"/>
      <c r="X566" s="1082"/>
    </row>
    <row r="567" spans="1:24" ht="11.25" customHeight="1">
      <c r="A567" s="1082"/>
      <c r="B567" s="1082"/>
      <c r="C567" s="1082"/>
      <c r="D567" s="1082"/>
      <c r="E567" s="1082"/>
      <c r="F567" s="1082"/>
      <c r="G567" s="1082"/>
      <c r="H567" s="1082"/>
      <c r="I567" s="1082"/>
      <c r="J567" s="1082"/>
      <c r="K567" s="1082"/>
      <c r="L567" s="1082"/>
      <c r="M567" s="1082"/>
      <c r="N567" s="1082"/>
      <c r="O567" s="1082"/>
      <c r="P567" s="1082"/>
      <c r="Q567" s="1082"/>
      <c r="R567" s="1082"/>
      <c r="S567" s="1082"/>
      <c r="T567" s="1082"/>
      <c r="U567" s="1082"/>
      <c r="V567" s="1082"/>
      <c r="W567" s="1082"/>
      <c r="X567" s="1082"/>
    </row>
    <row r="568" spans="1:24" ht="11.25" customHeight="1">
      <c r="A568" s="1082"/>
      <c r="B568" s="1082"/>
      <c r="C568" s="1082"/>
      <c r="D568" s="1082"/>
      <c r="E568" s="1082"/>
      <c r="F568" s="1082"/>
      <c r="G568" s="1082"/>
      <c r="H568" s="1082"/>
      <c r="I568" s="1082"/>
      <c r="J568" s="1082"/>
      <c r="K568" s="1082"/>
      <c r="L568" s="1082"/>
      <c r="M568" s="1082"/>
      <c r="N568" s="1082"/>
      <c r="O568" s="1082"/>
      <c r="P568" s="1082"/>
      <c r="Q568" s="1082"/>
      <c r="R568" s="1082"/>
      <c r="S568" s="1082"/>
      <c r="T568" s="1082"/>
      <c r="U568" s="1082"/>
      <c r="V568" s="1082"/>
      <c r="W568" s="1082"/>
      <c r="X568" s="1082"/>
    </row>
    <row r="569" spans="1:24" ht="11.25" customHeight="1">
      <c r="A569" s="1082"/>
      <c r="B569" s="1082"/>
      <c r="C569" s="1082"/>
      <c r="D569" s="1082"/>
      <c r="E569" s="1082"/>
      <c r="F569" s="1082"/>
      <c r="G569" s="1082"/>
      <c r="H569" s="1082"/>
      <c r="I569" s="1082"/>
      <c r="J569" s="1082"/>
      <c r="K569" s="1082"/>
      <c r="L569" s="1082"/>
      <c r="M569" s="1082"/>
      <c r="N569" s="1082"/>
      <c r="O569" s="1082"/>
      <c r="P569" s="1082"/>
      <c r="Q569" s="1082"/>
      <c r="R569" s="1082"/>
      <c r="S569" s="1082"/>
      <c r="T569" s="1082"/>
      <c r="U569" s="1082"/>
      <c r="V569" s="1082"/>
      <c r="W569" s="1082"/>
      <c r="X569" s="1082"/>
    </row>
    <row r="570" spans="1:24" ht="11.25" customHeight="1">
      <c r="A570" s="1082"/>
      <c r="B570" s="1082"/>
      <c r="C570" s="1082"/>
      <c r="D570" s="1082"/>
      <c r="E570" s="1082"/>
      <c r="F570" s="1082"/>
      <c r="G570" s="1082"/>
      <c r="H570" s="1082"/>
      <c r="I570" s="1082"/>
      <c r="J570" s="1082"/>
      <c r="K570" s="1082"/>
      <c r="L570" s="1082"/>
      <c r="M570" s="1082"/>
      <c r="N570" s="1082"/>
      <c r="O570" s="1082"/>
      <c r="P570" s="1082"/>
      <c r="Q570" s="1082"/>
      <c r="R570" s="1082"/>
      <c r="S570" s="1082"/>
      <c r="T570" s="1082"/>
      <c r="U570" s="1082"/>
      <c r="V570" s="1082"/>
      <c r="W570" s="1082"/>
      <c r="X570" s="1082"/>
    </row>
    <row r="571" spans="1:24" ht="11.25" customHeight="1">
      <c r="A571" s="1082"/>
      <c r="B571" s="1082"/>
      <c r="C571" s="1082"/>
      <c r="D571" s="1082"/>
      <c r="E571" s="1082"/>
      <c r="F571" s="1082"/>
      <c r="G571" s="1082"/>
      <c r="H571" s="1082"/>
      <c r="I571" s="1082"/>
      <c r="J571" s="1082"/>
      <c r="K571" s="1082"/>
      <c r="L571" s="1082"/>
      <c r="M571" s="1082"/>
      <c r="N571" s="1082"/>
      <c r="O571" s="1082"/>
      <c r="P571" s="1082"/>
      <c r="Q571" s="1082"/>
      <c r="R571" s="1082"/>
      <c r="S571" s="1082"/>
      <c r="T571" s="1082"/>
      <c r="U571" s="1082"/>
      <c r="V571" s="1082"/>
      <c r="W571" s="1082"/>
      <c r="X571" s="1082"/>
    </row>
    <row r="572" spans="1:24" ht="11.25" customHeight="1">
      <c r="A572" s="1082"/>
      <c r="B572" s="1082"/>
      <c r="C572" s="1082"/>
      <c r="D572" s="1082"/>
      <c r="E572" s="1082"/>
      <c r="F572" s="1082"/>
      <c r="G572" s="1082"/>
      <c r="H572" s="1082"/>
      <c r="I572" s="1082"/>
      <c r="J572" s="1082"/>
      <c r="K572" s="1082"/>
      <c r="L572" s="1082"/>
      <c r="M572" s="1082"/>
      <c r="N572" s="1082"/>
      <c r="O572" s="1082"/>
      <c r="P572" s="1082"/>
      <c r="Q572" s="1082"/>
      <c r="R572" s="1082"/>
      <c r="S572" s="1082"/>
      <c r="T572" s="1082"/>
      <c r="U572" s="1082"/>
      <c r="V572" s="1082"/>
      <c r="W572" s="1082"/>
      <c r="X572" s="1082"/>
    </row>
    <row r="573" spans="1:24" ht="11.25" customHeight="1">
      <c r="A573" s="1082"/>
      <c r="B573" s="1082"/>
      <c r="C573" s="1082"/>
      <c r="D573" s="1082"/>
      <c r="E573" s="1082"/>
      <c r="F573" s="1082"/>
      <c r="G573" s="1082"/>
      <c r="H573" s="1082"/>
      <c r="I573" s="1082"/>
      <c r="J573" s="1082"/>
      <c r="K573" s="1082"/>
      <c r="L573" s="1082"/>
      <c r="M573" s="1082"/>
      <c r="N573" s="1082"/>
      <c r="O573" s="1082"/>
      <c r="P573" s="1082"/>
      <c r="Q573" s="1082"/>
      <c r="R573" s="1082"/>
      <c r="S573" s="1082"/>
      <c r="T573" s="1082"/>
      <c r="U573" s="1082"/>
      <c r="V573" s="1082"/>
      <c r="W573" s="1082"/>
      <c r="X573" s="1082"/>
    </row>
    <row r="574" spans="1:24" ht="11.25" customHeight="1">
      <c r="A574" s="1082"/>
      <c r="B574" s="1082"/>
      <c r="C574" s="1082"/>
      <c r="D574" s="1082"/>
      <c r="E574" s="1082"/>
      <c r="F574" s="1082"/>
      <c r="G574" s="1082"/>
      <c r="H574" s="1082"/>
      <c r="I574" s="1082"/>
      <c r="J574" s="1082"/>
      <c r="K574" s="1082"/>
      <c r="L574" s="1082"/>
      <c r="M574" s="1082"/>
      <c r="N574" s="1082"/>
      <c r="O574" s="1082"/>
      <c r="P574" s="1082"/>
      <c r="Q574" s="1082"/>
      <c r="R574" s="1082"/>
      <c r="S574" s="1082"/>
      <c r="T574" s="1082"/>
      <c r="U574" s="1082"/>
      <c r="V574" s="1082"/>
      <c r="W574" s="1082"/>
      <c r="X574" s="1082"/>
    </row>
    <row r="575" spans="1:24" ht="11.25" customHeight="1">
      <c r="A575" s="1082"/>
      <c r="B575" s="1082"/>
      <c r="C575" s="1082"/>
      <c r="D575" s="1082"/>
      <c r="E575" s="1082"/>
      <c r="F575" s="1082"/>
      <c r="G575" s="1082"/>
      <c r="H575" s="1082"/>
      <c r="I575" s="1082"/>
      <c r="J575" s="1082"/>
      <c r="K575" s="1082"/>
      <c r="L575" s="1082"/>
      <c r="M575" s="1082"/>
      <c r="N575" s="1082"/>
      <c r="O575" s="1082"/>
      <c r="P575" s="1082"/>
      <c r="Q575" s="1082"/>
      <c r="R575" s="1082"/>
      <c r="S575" s="1082"/>
      <c r="T575" s="1082"/>
      <c r="U575" s="1082"/>
      <c r="V575" s="1082"/>
      <c r="W575" s="1082"/>
      <c r="X575" s="1082"/>
    </row>
    <row r="576" spans="1:24" ht="11.25" customHeight="1">
      <c r="A576" s="1082"/>
      <c r="B576" s="1082"/>
      <c r="C576" s="1082"/>
      <c r="D576" s="1082"/>
      <c r="E576" s="1082"/>
      <c r="F576" s="1082"/>
      <c r="G576" s="1082"/>
      <c r="H576" s="1082"/>
      <c r="I576" s="1082"/>
      <c r="J576" s="1082"/>
      <c r="K576" s="1082"/>
      <c r="L576" s="1082"/>
      <c r="M576" s="1082"/>
      <c r="N576" s="1082"/>
      <c r="O576" s="1082"/>
      <c r="P576" s="1082"/>
      <c r="Q576" s="1082"/>
      <c r="R576" s="1082"/>
      <c r="S576" s="1082"/>
      <c r="T576" s="1082"/>
      <c r="U576" s="1082"/>
      <c r="V576" s="1082"/>
      <c r="W576" s="1082"/>
      <c r="X576" s="1082"/>
    </row>
    <row r="577" spans="1:24" ht="11.25" customHeight="1">
      <c r="A577" s="1082"/>
      <c r="B577" s="1082"/>
      <c r="C577" s="1082"/>
      <c r="D577" s="1082"/>
      <c r="E577" s="1082"/>
      <c r="F577" s="1082"/>
      <c r="G577" s="1082"/>
      <c r="H577" s="1082"/>
      <c r="I577" s="1082"/>
      <c r="J577" s="1082"/>
      <c r="K577" s="1082"/>
      <c r="L577" s="1082"/>
      <c r="M577" s="1082"/>
      <c r="N577" s="1082"/>
      <c r="O577" s="1082"/>
      <c r="P577" s="1082"/>
      <c r="Q577" s="1082"/>
      <c r="R577" s="1082"/>
      <c r="S577" s="1082"/>
      <c r="T577" s="1082"/>
      <c r="U577" s="1082"/>
      <c r="V577" s="1082"/>
      <c r="W577" s="1082"/>
      <c r="X577" s="1082"/>
    </row>
    <row r="578" spans="1:24" ht="11.25" customHeight="1">
      <c r="A578" s="1082"/>
      <c r="B578" s="1082"/>
      <c r="C578" s="1082"/>
      <c r="D578" s="1082"/>
      <c r="E578" s="1082"/>
      <c r="F578" s="1082"/>
      <c r="G578" s="1082"/>
      <c r="H578" s="1082"/>
      <c r="I578" s="1082"/>
      <c r="J578" s="1082"/>
      <c r="K578" s="1082"/>
      <c r="L578" s="1082"/>
      <c r="M578" s="1082"/>
      <c r="N578" s="1082"/>
      <c r="O578" s="1082"/>
      <c r="P578" s="1082"/>
      <c r="Q578" s="1082"/>
      <c r="R578" s="1082"/>
      <c r="S578" s="1082"/>
      <c r="T578" s="1082"/>
      <c r="U578" s="1082"/>
      <c r="V578" s="1082"/>
      <c r="W578" s="1082"/>
      <c r="X578" s="1082"/>
    </row>
    <row r="579" spans="1:24" ht="11.25" customHeight="1">
      <c r="A579" s="1082"/>
      <c r="B579" s="1082"/>
      <c r="C579" s="1082"/>
      <c r="D579" s="1082"/>
      <c r="E579" s="1082"/>
      <c r="F579" s="1082"/>
      <c r="G579" s="1082"/>
      <c r="H579" s="1082"/>
      <c r="I579" s="1082"/>
      <c r="J579" s="1082"/>
      <c r="K579" s="1082"/>
      <c r="L579" s="1082"/>
      <c r="M579" s="1082"/>
      <c r="N579" s="1082"/>
      <c r="O579" s="1082"/>
      <c r="P579" s="1082"/>
      <c r="Q579" s="1082"/>
      <c r="R579" s="1082"/>
      <c r="S579" s="1082"/>
      <c r="T579" s="1082"/>
      <c r="U579" s="1082"/>
      <c r="V579" s="1082"/>
      <c r="W579" s="1082"/>
      <c r="X579" s="1082"/>
    </row>
    <row r="580" spans="1:24" ht="11.25" customHeight="1">
      <c r="A580" s="1082"/>
      <c r="B580" s="1082"/>
      <c r="C580" s="1082"/>
      <c r="D580" s="1082"/>
      <c r="E580" s="1082"/>
      <c r="F580" s="1082"/>
      <c r="G580" s="1082"/>
      <c r="H580" s="1082"/>
      <c r="I580" s="1082"/>
      <c r="J580" s="1082"/>
      <c r="K580" s="1082"/>
      <c r="L580" s="1082"/>
      <c r="M580" s="1082"/>
      <c r="N580" s="1082"/>
      <c r="O580" s="1082"/>
      <c r="P580" s="1082"/>
      <c r="Q580" s="1082"/>
      <c r="R580" s="1082"/>
      <c r="S580" s="1082"/>
      <c r="T580" s="1082"/>
      <c r="U580" s="1082"/>
      <c r="V580" s="1082"/>
      <c r="W580" s="1082"/>
      <c r="X580" s="1082"/>
    </row>
    <row r="581" spans="1:24" ht="11.25" customHeight="1">
      <c r="A581" s="1082"/>
      <c r="B581" s="1082"/>
      <c r="C581" s="1082"/>
      <c r="D581" s="1082"/>
      <c r="E581" s="1082"/>
      <c r="F581" s="1082"/>
      <c r="G581" s="1082"/>
      <c r="H581" s="1082"/>
      <c r="I581" s="1082"/>
      <c r="J581" s="1082"/>
      <c r="K581" s="1082"/>
      <c r="L581" s="1082"/>
      <c r="M581" s="1082"/>
      <c r="N581" s="1082"/>
      <c r="O581" s="1082"/>
      <c r="P581" s="1082"/>
      <c r="Q581" s="1082"/>
      <c r="R581" s="1082"/>
      <c r="S581" s="1082"/>
      <c r="T581" s="1082"/>
      <c r="U581" s="1082"/>
      <c r="V581" s="1082"/>
      <c r="W581" s="1082"/>
      <c r="X581" s="1082"/>
    </row>
    <row r="582" spans="1:24" ht="11.25" customHeight="1">
      <c r="A582" s="1082"/>
      <c r="B582" s="1082"/>
      <c r="C582" s="1082"/>
      <c r="D582" s="1082"/>
      <c r="E582" s="1082"/>
      <c r="F582" s="1082"/>
      <c r="G582" s="1082"/>
      <c r="H582" s="1082"/>
      <c r="I582" s="1082"/>
      <c r="J582" s="1082"/>
      <c r="K582" s="1082"/>
      <c r="L582" s="1082"/>
      <c r="M582" s="1082"/>
      <c r="N582" s="1082"/>
      <c r="O582" s="1082"/>
      <c r="P582" s="1082"/>
      <c r="Q582" s="1082"/>
      <c r="R582" s="1082"/>
      <c r="S582" s="1082"/>
      <c r="T582" s="1082"/>
      <c r="U582" s="1082"/>
      <c r="V582" s="1082"/>
      <c r="W582" s="1082"/>
      <c r="X582" s="1082"/>
    </row>
    <row r="583" spans="1:24" ht="11.25" customHeight="1">
      <c r="A583" s="1082"/>
      <c r="B583" s="1082"/>
      <c r="C583" s="1082"/>
      <c r="D583" s="1082"/>
      <c r="E583" s="1082"/>
      <c r="F583" s="1082"/>
      <c r="G583" s="1082"/>
      <c r="H583" s="1082"/>
      <c r="I583" s="1082"/>
      <c r="J583" s="1082"/>
      <c r="K583" s="1082"/>
      <c r="L583" s="1082"/>
      <c r="M583" s="1082"/>
      <c r="N583" s="1082"/>
      <c r="O583" s="1082"/>
      <c r="P583" s="1082"/>
      <c r="Q583" s="1082"/>
      <c r="R583" s="1082"/>
      <c r="S583" s="1082"/>
      <c r="T583" s="1082"/>
      <c r="U583" s="1082"/>
      <c r="V583" s="1082"/>
      <c r="W583" s="1082"/>
      <c r="X583" s="1082"/>
    </row>
    <row r="584" spans="1:24" ht="11.25" customHeight="1">
      <c r="A584" s="1082"/>
      <c r="B584" s="1082"/>
      <c r="C584" s="1082"/>
      <c r="D584" s="1082"/>
      <c r="E584" s="1082"/>
      <c r="F584" s="1082"/>
      <c r="G584" s="1082"/>
      <c r="H584" s="1082"/>
      <c r="I584" s="1082"/>
      <c r="J584" s="1082"/>
      <c r="K584" s="1082"/>
      <c r="L584" s="1082"/>
      <c r="M584" s="1082"/>
      <c r="N584" s="1082"/>
      <c r="O584" s="1082"/>
      <c r="P584" s="1082"/>
      <c r="Q584" s="1082"/>
      <c r="R584" s="1082"/>
      <c r="S584" s="1082"/>
      <c r="T584" s="1082"/>
      <c r="U584" s="1082"/>
      <c r="V584" s="1082"/>
      <c r="W584" s="1082"/>
      <c r="X584" s="1082"/>
    </row>
    <row r="585" spans="1:24" ht="11.25" customHeight="1">
      <c r="A585" s="1082"/>
      <c r="B585" s="1082"/>
      <c r="C585" s="1082"/>
      <c r="D585" s="1082"/>
      <c r="E585" s="1082"/>
      <c r="F585" s="1082"/>
      <c r="G585" s="1082"/>
      <c r="H585" s="1082"/>
      <c r="I585" s="1082"/>
      <c r="J585" s="1082"/>
      <c r="K585" s="1082"/>
      <c r="L585" s="1082"/>
      <c r="M585" s="1082"/>
      <c r="N585" s="1082"/>
      <c r="O585" s="1082"/>
      <c r="P585" s="1082"/>
      <c r="Q585" s="1082"/>
      <c r="R585" s="1082"/>
      <c r="S585" s="1082"/>
      <c r="T585" s="1082"/>
      <c r="U585" s="1082"/>
      <c r="V585" s="1082"/>
      <c r="W585" s="1082"/>
      <c r="X585" s="1082"/>
    </row>
    <row r="586" spans="1:24" ht="11.25" customHeight="1">
      <c r="A586" s="1082"/>
      <c r="B586" s="1082"/>
      <c r="C586" s="1082"/>
      <c r="D586" s="1082"/>
      <c r="E586" s="1082"/>
      <c r="F586" s="1082"/>
      <c r="G586" s="1082"/>
      <c r="H586" s="1082"/>
      <c r="I586" s="1082"/>
      <c r="J586" s="1082"/>
      <c r="K586" s="1082"/>
      <c r="L586" s="1082"/>
      <c r="M586" s="1082"/>
      <c r="N586" s="1082"/>
      <c r="O586" s="1082"/>
      <c r="P586" s="1082"/>
      <c r="Q586" s="1082"/>
      <c r="R586" s="1082"/>
      <c r="S586" s="1082"/>
      <c r="T586" s="1082"/>
      <c r="U586" s="1082"/>
      <c r="V586" s="1082"/>
      <c r="W586" s="1082"/>
      <c r="X586" s="1082"/>
    </row>
    <row r="587" spans="1:24" ht="11.25" customHeight="1">
      <c r="A587" s="1082"/>
      <c r="B587" s="1082"/>
      <c r="C587" s="1082"/>
      <c r="D587" s="1082"/>
      <c r="E587" s="1082"/>
      <c r="F587" s="1082"/>
      <c r="G587" s="1082"/>
      <c r="H587" s="1082"/>
      <c r="I587" s="1082"/>
      <c r="J587" s="1082"/>
      <c r="K587" s="1082"/>
      <c r="L587" s="1082"/>
      <c r="M587" s="1082"/>
      <c r="N587" s="1082"/>
      <c r="O587" s="1082"/>
      <c r="P587" s="1082"/>
      <c r="Q587" s="1082"/>
      <c r="R587" s="1082"/>
      <c r="S587" s="1082"/>
      <c r="T587" s="1082"/>
      <c r="U587" s="1082"/>
      <c r="V587" s="1082"/>
      <c r="W587" s="1082"/>
      <c r="X587" s="1082"/>
    </row>
    <row r="588" spans="1:24" ht="11.25" customHeight="1">
      <c r="A588" s="1082"/>
      <c r="B588" s="1082"/>
      <c r="C588" s="1082"/>
      <c r="D588" s="1082"/>
      <c r="E588" s="1082"/>
      <c r="F588" s="1082"/>
      <c r="G588" s="1082"/>
      <c r="H588" s="1082"/>
      <c r="I588" s="1082"/>
      <c r="J588" s="1082"/>
      <c r="K588" s="1082"/>
      <c r="L588" s="1082"/>
      <c r="M588" s="1082"/>
      <c r="N588" s="1082"/>
      <c r="O588" s="1082"/>
      <c r="P588" s="1082"/>
      <c r="Q588" s="1082"/>
      <c r="R588" s="1082"/>
      <c r="S588" s="1082"/>
      <c r="T588" s="1082"/>
      <c r="U588" s="1082"/>
      <c r="V588" s="1082"/>
      <c r="W588" s="1082"/>
      <c r="X588" s="1082"/>
    </row>
    <row r="589" spans="1:24" ht="11.25" customHeight="1">
      <c r="A589" s="1082"/>
      <c r="B589" s="1082"/>
      <c r="C589" s="1082"/>
      <c r="D589" s="1082"/>
      <c r="E589" s="1082"/>
      <c r="F589" s="1082"/>
      <c r="G589" s="1082"/>
      <c r="H589" s="1082"/>
      <c r="I589" s="1082"/>
      <c r="J589" s="1082"/>
      <c r="K589" s="1082"/>
      <c r="L589" s="1082"/>
      <c r="M589" s="1082"/>
      <c r="N589" s="1082"/>
      <c r="O589" s="1082"/>
      <c r="P589" s="1082"/>
      <c r="Q589" s="1082"/>
      <c r="R589" s="1082"/>
      <c r="S589" s="1082"/>
      <c r="T589" s="1082"/>
      <c r="U589" s="1082"/>
      <c r="V589" s="1082"/>
      <c r="W589" s="1082"/>
      <c r="X589" s="1082"/>
    </row>
    <row r="590" spans="1:24" ht="11.25" customHeight="1">
      <c r="A590" s="1082"/>
      <c r="B590" s="1082"/>
      <c r="C590" s="1082"/>
      <c r="D590" s="1082"/>
      <c r="E590" s="1082"/>
      <c r="F590" s="1082"/>
      <c r="G590" s="1082"/>
      <c r="H590" s="1082"/>
      <c r="I590" s="1082"/>
      <c r="J590" s="1082"/>
      <c r="K590" s="1082"/>
      <c r="L590" s="1082"/>
      <c r="M590" s="1082"/>
      <c r="N590" s="1082"/>
      <c r="O590" s="1082"/>
      <c r="P590" s="1082"/>
      <c r="Q590" s="1082"/>
      <c r="R590" s="1082"/>
      <c r="S590" s="1082"/>
      <c r="T590" s="1082"/>
      <c r="U590" s="1082"/>
      <c r="V590" s="1082"/>
      <c r="W590" s="1082"/>
      <c r="X590" s="1082"/>
    </row>
    <row r="591" spans="1:24" ht="11.25" customHeight="1">
      <c r="A591" s="1082"/>
      <c r="B591" s="1082"/>
      <c r="C591" s="1082"/>
      <c r="D591" s="1082"/>
      <c r="E591" s="1082"/>
      <c r="F591" s="1082"/>
      <c r="G591" s="1082"/>
      <c r="H591" s="1082"/>
      <c r="I591" s="1082"/>
      <c r="J591" s="1082"/>
      <c r="K591" s="1082"/>
      <c r="L591" s="1082"/>
      <c r="M591" s="1082"/>
      <c r="N591" s="1082"/>
      <c r="O591" s="1082"/>
      <c r="P591" s="1082"/>
      <c r="Q591" s="1082"/>
      <c r="R591" s="1082"/>
      <c r="S591" s="1082"/>
      <c r="T591" s="1082"/>
      <c r="U591" s="1082"/>
      <c r="V591" s="1082"/>
      <c r="W591" s="1082"/>
      <c r="X591" s="1082"/>
    </row>
    <row r="592" spans="1:24" ht="11.25" customHeight="1">
      <c r="A592" s="1082"/>
      <c r="B592" s="1082"/>
      <c r="C592" s="1082"/>
      <c r="D592" s="1082"/>
      <c r="E592" s="1082"/>
      <c r="F592" s="1082"/>
      <c r="G592" s="1082"/>
      <c r="H592" s="1082"/>
      <c r="I592" s="1082"/>
      <c r="J592" s="1082"/>
      <c r="K592" s="1082"/>
      <c r="L592" s="1082"/>
      <c r="M592" s="1082"/>
      <c r="N592" s="1082"/>
      <c r="O592" s="1082"/>
      <c r="P592" s="1082"/>
      <c r="Q592" s="1082"/>
      <c r="R592" s="1082"/>
      <c r="S592" s="1082"/>
      <c r="T592" s="1082"/>
      <c r="U592" s="1082"/>
      <c r="V592" s="1082"/>
      <c r="W592" s="1082"/>
      <c r="X592" s="1082"/>
    </row>
    <row r="593" spans="1:24" ht="11.25" customHeight="1">
      <c r="A593" s="1082"/>
      <c r="B593" s="1082"/>
      <c r="C593" s="1082"/>
      <c r="D593" s="1082"/>
      <c r="E593" s="1082"/>
      <c r="F593" s="1082"/>
      <c r="G593" s="1082"/>
      <c r="H593" s="1082"/>
      <c r="I593" s="1082"/>
      <c r="J593" s="1082"/>
      <c r="K593" s="1082"/>
      <c r="L593" s="1082"/>
      <c r="M593" s="1082"/>
      <c r="N593" s="1082"/>
      <c r="O593" s="1082"/>
      <c r="P593" s="1082"/>
      <c r="Q593" s="1082"/>
      <c r="R593" s="1082"/>
      <c r="S593" s="1082"/>
      <c r="T593" s="1082"/>
      <c r="U593" s="1082"/>
      <c r="V593" s="1082"/>
      <c r="W593" s="1082"/>
      <c r="X593" s="1082"/>
    </row>
    <row r="594" spans="1:24" ht="11.25" customHeight="1">
      <c r="A594" s="1082"/>
      <c r="B594" s="1082"/>
      <c r="C594" s="1082"/>
      <c r="D594" s="1082"/>
      <c r="E594" s="1082"/>
      <c r="F594" s="1082"/>
      <c r="G594" s="1082"/>
      <c r="H594" s="1082"/>
      <c r="I594" s="1082"/>
      <c r="J594" s="1082"/>
      <c r="K594" s="1082"/>
      <c r="L594" s="1082"/>
      <c r="M594" s="1082"/>
      <c r="N594" s="1082"/>
      <c r="O594" s="1082"/>
      <c r="P594" s="1082"/>
      <c r="Q594" s="1082"/>
      <c r="R594" s="1082"/>
      <c r="S594" s="1082"/>
      <c r="T594" s="1082"/>
      <c r="U594" s="1082"/>
      <c r="V594" s="1082"/>
      <c r="W594" s="1082"/>
      <c r="X594" s="1082"/>
    </row>
    <row r="595" spans="1:24" ht="11.25" customHeight="1">
      <c r="A595" s="1082"/>
      <c r="B595" s="1082"/>
      <c r="C595" s="1082"/>
      <c r="D595" s="1082"/>
      <c r="E595" s="1082"/>
      <c r="F595" s="1082"/>
      <c r="G595" s="1082"/>
      <c r="H595" s="1082"/>
      <c r="I595" s="1082"/>
      <c r="J595" s="1082"/>
      <c r="K595" s="1082"/>
      <c r="L595" s="1082"/>
      <c r="M595" s="1082"/>
      <c r="N595" s="1082"/>
      <c r="O595" s="1082"/>
      <c r="P595" s="1082"/>
      <c r="Q595" s="1082"/>
      <c r="R595" s="1082"/>
      <c r="S595" s="1082"/>
      <c r="T595" s="1082"/>
      <c r="U595" s="1082"/>
      <c r="V595" s="1082"/>
      <c r="W595" s="1082"/>
      <c r="X595" s="1082"/>
    </row>
    <row r="596" spans="1:24" ht="11.25" customHeight="1">
      <c r="A596" s="1082"/>
      <c r="B596" s="1082"/>
      <c r="C596" s="1082"/>
      <c r="D596" s="1082"/>
      <c r="E596" s="1082"/>
      <c r="F596" s="1082"/>
      <c r="G596" s="1082"/>
      <c r="H596" s="1082"/>
      <c r="I596" s="1082"/>
      <c r="J596" s="1082"/>
      <c r="K596" s="1082"/>
      <c r="L596" s="1082"/>
      <c r="M596" s="1082"/>
      <c r="N596" s="1082"/>
      <c r="O596" s="1082"/>
      <c r="P596" s="1082"/>
      <c r="Q596" s="1082"/>
      <c r="R596" s="1082"/>
      <c r="S596" s="1082"/>
      <c r="T596" s="1082"/>
      <c r="U596" s="1082"/>
      <c r="V596" s="1082"/>
      <c r="W596" s="1082"/>
      <c r="X596" s="1082"/>
    </row>
    <row r="597" spans="1:24" ht="11.25" customHeight="1">
      <c r="A597" s="1082"/>
      <c r="B597" s="1082"/>
      <c r="C597" s="1082"/>
      <c r="D597" s="1082"/>
      <c r="E597" s="1082"/>
      <c r="F597" s="1082"/>
      <c r="G597" s="1082"/>
      <c r="H597" s="1082"/>
      <c r="I597" s="1082"/>
      <c r="J597" s="1082"/>
      <c r="K597" s="1082"/>
      <c r="L597" s="1082"/>
      <c r="M597" s="1082"/>
      <c r="N597" s="1082"/>
      <c r="O597" s="1082"/>
      <c r="P597" s="1082"/>
      <c r="Q597" s="1082"/>
      <c r="R597" s="1082"/>
      <c r="S597" s="1082"/>
      <c r="T597" s="1082"/>
      <c r="U597" s="1082"/>
      <c r="V597" s="1082"/>
      <c r="W597" s="1082"/>
      <c r="X597" s="1082"/>
    </row>
    <row r="598" spans="1:24" ht="11.25" customHeight="1">
      <c r="A598" s="1082"/>
      <c r="B598" s="1082"/>
      <c r="C598" s="1082"/>
      <c r="D598" s="1082"/>
      <c r="E598" s="1082"/>
      <c r="F598" s="1082"/>
      <c r="G598" s="1082"/>
      <c r="H598" s="1082"/>
      <c r="I598" s="1082"/>
      <c r="J598" s="1082"/>
      <c r="K598" s="1082"/>
      <c r="L598" s="1082"/>
      <c r="M598" s="1082"/>
      <c r="N598" s="1082"/>
      <c r="O598" s="1082"/>
      <c r="P598" s="1082"/>
      <c r="Q598" s="1082"/>
      <c r="R598" s="1082"/>
      <c r="S598" s="1082"/>
      <c r="T598" s="1082"/>
      <c r="U598" s="1082"/>
      <c r="V598" s="1082"/>
      <c r="W598" s="1082"/>
      <c r="X598" s="1082"/>
    </row>
    <row r="599" spans="1:24" ht="11.25" customHeight="1">
      <c r="A599" s="1082"/>
      <c r="B599" s="1082"/>
      <c r="C599" s="1082"/>
      <c r="D599" s="1082"/>
      <c r="E599" s="1082"/>
      <c r="F599" s="1082"/>
      <c r="G599" s="1082"/>
      <c r="H599" s="1082"/>
      <c r="I599" s="1082"/>
      <c r="J599" s="1082"/>
      <c r="K599" s="1082"/>
      <c r="L599" s="1082"/>
      <c r="M599" s="1082"/>
      <c r="N599" s="1082"/>
      <c r="O599" s="1082"/>
      <c r="P599" s="1082"/>
      <c r="Q599" s="1082"/>
      <c r="R599" s="1082"/>
      <c r="S599" s="1082"/>
      <c r="T599" s="1082"/>
      <c r="U599" s="1082"/>
      <c r="V599" s="1082"/>
      <c r="W599" s="1082"/>
      <c r="X599" s="1082"/>
    </row>
    <row r="600" spans="1:24" ht="11.25" customHeight="1">
      <c r="A600" s="1082"/>
      <c r="B600" s="1082"/>
      <c r="C600" s="1082"/>
      <c r="D600" s="1082"/>
      <c r="E600" s="1082"/>
      <c r="F600" s="1082"/>
      <c r="G600" s="1082"/>
      <c r="H600" s="1082"/>
      <c r="I600" s="1082"/>
      <c r="J600" s="1082"/>
      <c r="K600" s="1082"/>
      <c r="L600" s="1082"/>
      <c r="M600" s="1082"/>
      <c r="N600" s="1082"/>
      <c r="O600" s="1082"/>
      <c r="P600" s="1082"/>
      <c r="Q600" s="1082"/>
      <c r="R600" s="1082"/>
      <c r="S600" s="1082"/>
      <c r="T600" s="1082"/>
      <c r="U600" s="1082"/>
      <c r="V600" s="1082"/>
      <c r="W600" s="1082"/>
      <c r="X600" s="1082"/>
    </row>
    <row r="601" spans="1:24" ht="11.25" customHeight="1">
      <c r="A601" s="1082"/>
      <c r="B601" s="1082"/>
      <c r="C601" s="1082"/>
      <c r="D601" s="1082"/>
      <c r="E601" s="1082"/>
      <c r="F601" s="1082"/>
      <c r="G601" s="1082"/>
      <c r="H601" s="1082"/>
      <c r="I601" s="1082"/>
      <c r="J601" s="1082"/>
      <c r="K601" s="1082"/>
      <c r="L601" s="1082"/>
      <c r="M601" s="1082"/>
      <c r="N601" s="1082"/>
      <c r="O601" s="1082"/>
      <c r="P601" s="1082"/>
      <c r="Q601" s="1082"/>
      <c r="R601" s="1082"/>
      <c r="S601" s="1082"/>
      <c r="T601" s="1082"/>
      <c r="U601" s="1082"/>
      <c r="V601" s="1082"/>
      <c r="W601" s="1082"/>
      <c r="X601" s="1082"/>
    </row>
    <row r="602" spans="1:24" ht="11.25" customHeight="1">
      <c r="A602" s="1082"/>
      <c r="B602" s="1082"/>
      <c r="C602" s="1082"/>
      <c r="D602" s="1082"/>
      <c r="E602" s="1082"/>
      <c r="F602" s="1082"/>
      <c r="G602" s="1082"/>
      <c r="H602" s="1082"/>
      <c r="I602" s="1082"/>
      <c r="J602" s="1082"/>
      <c r="K602" s="1082"/>
      <c r="L602" s="1082"/>
      <c r="M602" s="1082"/>
      <c r="N602" s="1082"/>
      <c r="O602" s="1082"/>
      <c r="P602" s="1082"/>
      <c r="Q602" s="1082"/>
      <c r="R602" s="1082"/>
      <c r="S602" s="1082"/>
      <c r="T602" s="1082"/>
      <c r="U602" s="1082"/>
      <c r="V602" s="1082"/>
      <c r="W602" s="1082"/>
      <c r="X602" s="1082"/>
    </row>
    <row r="603" spans="1:24" ht="11.25" customHeight="1">
      <c r="A603" s="1082"/>
      <c r="B603" s="1082"/>
      <c r="C603" s="1082"/>
      <c r="D603" s="1082"/>
      <c r="E603" s="1082"/>
      <c r="F603" s="1082"/>
      <c r="G603" s="1082"/>
      <c r="H603" s="1082"/>
      <c r="I603" s="1082"/>
      <c r="J603" s="1082"/>
      <c r="K603" s="1082"/>
      <c r="L603" s="1082"/>
      <c r="M603" s="1082"/>
      <c r="N603" s="1082"/>
      <c r="O603" s="1082"/>
      <c r="P603" s="1082"/>
      <c r="Q603" s="1082"/>
      <c r="R603" s="1082"/>
      <c r="S603" s="1082"/>
      <c r="T603" s="1082"/>
      <c r="U603" s="1082"/>
      <c r="V603" s="1082"/>
      <c r="W603" s="1082"/>
      <c r="X603" s="1082"/>
    </row>
    <row r="604" spans="1:24" ht="11.25" customHeight="1">
      <c r="A604" s="1082"/>
      <c r="B604" s="1082"/>
      <c r="C604" s="1082"/>
      <c r="D604" s="1082"/>
      <c r="E604" s="1082"/>
      <c r="F604" s="1082"/>
      <c r="G604" s="1082"/>
      <c r="H604" s="1082"/>
      <c r="I604" s="1082"/>
      <c r="J604" s="1082"/>
      <c r="K604" s="1082"/>
      <c r="L604" s="1082"/>
      <c r="M604" s="1082"/>
      <c r="N604" s="1082"/>
      <c r="O604" s="1082"/>
      <c r="P604" s="1082"/>
      <c r="Q604" s="1082"/>
      <c r="R604" s="1082"/>
      <c r="S604" s="1082"/>
      <c r="T604" s="1082"/>
      <c r="U604" s="1082"/>
      <c r="V604" s="1082"/>
      <c r="W604" s="1082"/>
      <c r="X604" s="1082"/>
    </row>
    <row r="605" spans="1:24" ht="11.25" customHeight="1">
      <c r="A605" s="1082"/>
      <c r="B605" s="1082"/>
      <c r="C605" s="1082"/>
      <c r="D605" s="1082"/>
      <c r="E605" s="1082"/>
      <c r="F605" s="1082"/>
      <c r="G605" s="1082"/>
      <c r="H605" s="1082"/>
      <c r="I605" s="1082"/>
      <c r="J605" s="1082"/>
      <c r="K605" s="1082"/>
      <c r="L605" s="1082"/>
      <c r="M605" s="1082"/>
      <c r="N605" s="1082"/>
      <c r="O605" s="1082"/>
      <c r="P605" s="1082"/>
      <c r="Q605" s="1082"/>
      <c r="R605" s="1082"/>
      <c r="S605" s="1082"/>
      <c r="T605" s="1082"/>
      <c r="U605" s="1082"/>
      <c r="V605" s="1082"/>
      <c r="W605" s="1082"/>
      <c r="X605" s="1082"/>
    </row>
    <row r="606" spans="1:24" ht="11.25" customHeight="1">
      <c r="A606" s="1082"/>
      <c r="B606" s="1082"/>
      <c r="C606" s="1082"/>
      <c r="D606" s="1082"/>
      <c r="E606" s="1082"/>
      <c r="F606" s="1082"/>
      <c r="G606" s="1082"/>
      <c r="H606" s="1082"/>
      <c r="I606" s="1082"/>
      <c r="J606" s="1082"/>
      <c r="K606" s="1082"/>
      <c r="L606" s="1082"/>
      <c r="M606" s="1082"/>
      <c r="N606" s="1082"/>
      <c r="O606" s="1082"/>
      <c r="P606" s="1082"/>
      <c r="Q606" s="1082"/>
      <c r="R606" s="1082"/>
      <c r="S606" s="1082"/>
      <c r="T606" s="1082"/>
      <c r="U606" s="1082"/>
      <c r="V606" s="1082"/>
      <c r="W606" s="1082"/>
      <c r="X606" s="1082"/>
    </row>
    <row r="607" spans="1:24" ht="11.25" customHeight="1">
      <c r="A607" s="1082"/>
      <c r="B607" s="1082"/>
      <c r="C607" s="1082"/>
      <c r="D607" s="1082"/>
      <c r="E607" s="1082"/>
      <c r="F607" s="1082"/>
      <c r="G607" s="1082"/>
      <c r="H607" s="1082"/>
      <c r="I607" s="1082"/>
      <c r="J607" s="1082"/>
      <c r="K607" s="1082"/>
      <c r="L607" s="1082"/>
      <c r="M607" s="1082"/>
      <c r="N607" s="1082"/>
      <c r="O607" s="1082"/>
      <c r="P607" s="1082"/>
      <c r="Q607" s="1082"/>
      <c r="R607" s="1082"/>
      <c r="S607" s="1082"/>
      <c r="T607" s="1082"/>
      <c r="U607" s="1082"/>
      <c r="V607" s="1082"/>
      <c r="W607" s="1082"/>
      <c r="X607" s="1082"/>
    </row>
    <row r="608" spans="1:24" ht="11.25" customHeight="1">
      <c r="A608" s="1082"/>
      <c r="B608" s="1082"/>
      <c r="C608" s="1082"/>
      <c r="D608" s="1082"/>
      <c r="E608" s="1082"/>
      <c r="F608" s="1082"/>
      <c r="G608" s="1082"/>
      <c r="H608" s="1082"/>
      <c r="I608" s="1082"/>
      <c r="J608" s="1082"/>
      <c r="K608" s="1082"/>
      <c r="L608" s="1082"/>
      <c r="M608" s="1082"/>
      <c r="N608" s="1082"/>
      <c r="O608" s="1082"/>
      <c r="P608" s="1082"/>
      <c r="Q608" s="1082"/>
      <c r="R608" s="1082"/>
      <c r="S608" s="1082"/>
      <c r="T608" s="1082"/>
      <c r="U608" s="1082"/>
      <c r="V608" s="1082"/>
      <c r="W608" s="1082"/>
      <c r="X608" s="1082"/>
    </row>
    <row r="609" spans="1:24" ht="11.25" customHeight="1">
      <c r="A609" s="1082"/>
      <c r="B609" s="1082"/>
      <c r="C609" s="1082"/>
      <c r="D609" s="1082"/>
      <c r="E609" s="1082"/>
      <c r="F609" s="1082"/>
      <c r="G609" s="1082"/>
      <c r="H609" s="1082"/>
      <c r="I609" s="1082"/>
      <c r="J609" s="1082"/>
      <c r="K609" s="1082"/>
      <c r="L609" s="1082"/>
      <c r="M609" s="1082"/>
      <c r="N609" s="1082"/>
      <c r="O609" s="1082"/>
      <c r="P609" s="1082"/>
      <c r="Q609" s="1082"/>
      <c r="R609" s="1082"/>
      <c r="S609" s="1082"/>
      <c r="T609" s="1082"/>
      <c r="U609" s="1082"/>
      <c r="V609" s="1082"/>
      <c r="W609" s="1082"/>
      <c r="X609" s="1082"/>
    </row>
    <row r="610" spans="1:24" ht="11.25" customHeight="1">
      <c r="A610" s="1082"/>
      <c r="B610" s="1082"/>
      <c r="C610" s="1082"/>
      <c r="D610" s="1082"/>
      <c r="E610" s="1082"/>
      <c r="F610" s="1082"/>
      <c r="G610" s="1082"/>
      <c r="H610" s="1082"/>
      <c r="I610" s="1082"/>
      <c r="J610" s="1082"/>
      <c r="K610" s="1082"/>
      <c r="L610" s="1082"/>
      <c r="M610" s="1082"/>
      <c r="N610" s="1082"/>
      <c r="O610" s="1082"/>
      <c r="P610" s="1082"/>
      <c r="Q610" s="1082"/>
      <c r="R610" s="1082"/>
      <c r="S610" s="1082"/>
      <c r="T610" s="1082"/>
      <c r="U610" s="1082"/>
      <c r="V610" s="1082"/>
      <c r="W610" s="1082"/>
      <c r="X610" s="1082"/>
    </row>
    <row r="611" spans="1:24" ht="11.25" customHeight="1">
      <c r="A611" s="1082"/>
      <c r="B611" s="1082"/>
      <c r="C611" s="1082"/>
      <c r="D611" s="1082"/>
      <c r="E611" s="1082"/>
      <c r="F611" s="1082"/>
      <c r="G611" s="1082"/>
      <c r="H611" s="1082"/>
      <c r="I611" s="1082"/>
      <c r="J611" s="1082"/>
      <c r="K611" s="1082"/>
      <c r="L611" s="1082"/>
      <c r="M611" s="1082"/>
      <c r="N611" s="1082"/>
      <c r="O611" s="1082"/>
      <c r="P611" s="1082"/>
      <c r="Q611" s="1082"/>
      <c r="R611" s="1082"/>
      <c r="S611" s="1082"/>
      <c r="T611" s="1082"/>
      <c r="U611" s="1082"/>
      <c r="V611" s="1082"/>
      <c r="W611" s="1082"/>
      <c r="X611" s="1082"/>
    </row>
    <row r="612" spans="1:24" ht="11.25" customHeight="1">
      <c r="A612" s="1082"/>
      <c r="B612" s="1082"/>
      <c r="C612" s="1082"/>
      <c r="D612" s="1082"/>
      <c r="E612" s="1082"/>
      <c r="F612" s="1082"/>
      <c r="G612" s="1082"/>
      <c r="H612" s="1082"/>
      <c r="I612" s="1082"/>
      <c r="J612" s="1082"/>
      <c r="K612" s="1082"/>
      <c r="L612" s="1082"/>
      <c r="M612" s="1082"/>
      <c r="N612" s="1082"/>
      <c r="O612" s="1082"/>
      <c r="P612" s="1082"/>
      <c r="Q612" s="1082"/>
      <c r="R612" s="1082"/>
      <c r="S612" s="1082"/>
      <c r="T612" s="1082"/>
      <c r="U612" s="1082"/>
      <c r="V612" s="1082"/>
      <c r="W612" s="1082"/>
      <c r="X612" s="1082"/>
    </row>
    <row r="613" spans="1:24" ht="11.25" customHeight="1">
      <c r="A613" s="1082"/>
      <c r="B613" s="1082"/>
      <c r="C613" s="1082"/>
      <c r="D613" s="1082"/>
      <c r="E613" s="1082"/>
      <c r="F613" s="1082"/>
      <c r="G613" s="1082"/>
      <c r="H613" s="1082"/>
      <c r="I613" s="1082"/>
      <c r="J613" s="1082"/>
      <c r="K613" s="1082"/>
      <c r="L613" s="1082"/>
      <c r="M613" s="1082"/>
      <c r="N613" s="1082"/>
      <c r="O613" s="1082"/>
      <c r="P613" s="1082"/>
      <c r="Q613" s="1082"/>
      <c r="R613" s="1082"/>
      <c r="S613" s="1082"/>
      <c r="T613" s="1082"/>
      <c r="U613" s="1082"/>
      <c r="V613" s="1082"/>
      <c r="W613" s="1082"/>
      <c r="X613" s="1082"/>
    </row>
    <row r="614" spans="1:24" ht="11.25" customHeight="1">
      <c r="A614" s="1082"/>
      <c r="B614" s="1082"/>
      <c r="C614" s="1082"/>
      <c r="D614" s="1082"/>
      <c r="E614" s="1082"/>
      <c r="F614" s="1082"/>
      <c r="G614" s="1082"/>
      <c r="H614" s="1082"/>
      <c r="I614" s="1082"/>
      <c r="J614" s="1082"/>
      <c r="K614" s="1082"/>
      <c r="L614" s="1082"/>
      <c r="M614" s="1082"/>
      <c r="N614" s="1082"/>
      <c r="O614" s="1082"/>
      <c r="P614" s="1082"/>
      <c r="Q614" s="1082"/>
      <c r="R614" s="1082"/>
      <c r="S614" s="1082"/>
      <c r="T614" s="1082"/>
      <c r="U614" s="1082"/>
      <c r="V614" s="1082"/>
      <c r="W614" s="1082"/>
      <c r="X614" s="1082"/>
    </row>
    <row r="615" spans="1:24" ht="11.25" customHeight="1">
      <c r="A615" s="1082"/>
      <c r="B615" s="1082"/>
      <c r="C615" s="1082"/>
      <c r="D615" s="1082"/>
      <c r="E615" s="1082"/>
      <c r="F615" s="1082"/>
      <c r="G615" s="1082"/>
      <c r="H615" s="1082"/>
      <c r="I615" s="1082"/>
      <c r="J615" s="1082"/>
      <c r="K615" s="1082"/>
      <c r="L615" s="1082"/>
      <c r="M615" s="1082"/>
      <c r="N615" s="1082"/>
      <c r="O615" s="1082"/>
      <c r="P615" s="1082"/>
      <c r="Q615" s="1082"/>
      <c r="R615" s="1082"/>
      <c r="S615" s="1082"/>
      <c r="T615" s="1082"/>
      <c r="U615" s="1082"/>
      <c r="V615" s="1082"/>
      <c r="W615" s="1082"/>
      <c r="X615" s="1082"/>
    </row>
    <row r="616" spans="1:24" ht="11.25" customHeight="1">
      <c r="A616" s="1082"/>
      <c r="B616" s="1082"/>
      <c r="C616" s="1082"/>
      <c r="D616" s="1082"/>
      <c r="E616" s="1082"/>
      <c r="F616" s="1082"/>
      <c r="G616" s="1082"/>
      <c r="H616" s="1082"/>
      <c r="I616" s="1082"/>
      <c r="J616" s="1082"/>
      <c r="K616" s="1082"/>
      <c r="L616" s="1082"/>
      <c r="M616" s="1082"/>
      <c r="N616" s="1082"/>
      <c r="O616" s="1082"/>
      <c r="P616" s="1082"/>
      <c r="Q616" s="1082"/>
      <c r="R616" s="1082"/>
      <c r="S616" s="1082"/>
      <c r="T616" s="1082"/>
      <c r="U616" s="1082"/>
      <c r="V616" s="1082"/>
      <c r="W616" s="1082"/>
      <c r="X616" s="1082"/>
    </row>
    <row r="617" spans="1:24" ht="11.25" customHeight="1">
      <c r="A617" s="1082"/>
      <c r="B617" s="1082"/>
      <c r="C617" s="1082"/>
      <c r="D617" s="1082"/>
      <c r="E617" s="1082"/>
      <c r="F617" s="1082"/>
      <c r="G617" s="1082"/>
      <c r="H617" s="1082"/>
      <c r="I617" s="1082"/>
      <c r="J617" s="1082"/>
      <c r="K617" s="1082"/>
      <c r="L617" s="1082"/>
      <c r="M617" s="1082"/>
      <c r="N617" s="1082"/>
      <c r="O617" s="1082"/>
      <c r="P617" s="1082"/>
      <c r="Q617" s="1082"/>
      <c r="R617" s="1082"/>
      <c r="S617" s="1082"/>
      <c r="T617" s="1082"/>
      <c r="U617" s="1082"/>
      <c r="V617" s="1082"/>
      <c r="W617" s="1082"/>
      <c r="X617" s="1082"/>
    </row>
    <row r="618" spans="1:24" ht="11.25" customHeight="1">
      <c r="A618" s="1082"/>
      <c r="B618" s="1082"/>
      <c r="C618" s="1082"/>
      <c r="D618" s="1082"/>
      <c r="E618" s="1082"/>
      <c r="F618" s="1082"/>
      <c r="G618" s="1082"/>
      <c r="H618" s="1082"/>
      <c r="I618" s="1082"/>
      <c r="J618" s="1082"/>
      <c r="K618" s="1082"/>
      <c r="L618" s="1082"/>
      <c r="M618" s="1082"/>
      <c r="N618" s="1082"/>
      <c r="O618" s="1082"/>
      <c r="P618" s="1082"/>
      <c r="Q618" s="1082"/>
      <c r="R618" s="1082"/>
      <c r="S618" s="1082"/>
      <c r="T618" s="1082"/>
      <c r="U618" s="1082"/>
      <c r="V618" s="1082"/>
      <c r="W618" s="1082"/>
      <c r="X618" s="1082"/>
    </row>
    <row r="619" spans="1:24" ht="11.25" customHeight="1">
      <c r="A619" s="1082"/>
      <c r="B619" s="1082"/>
      <c r="C619" s="1082"/>
      <c r="D619" s="1082"/>
      <c r="E619" s="1082"/>
      <c r="F619" s="1082"/>
      <c r="G619" s="1082"/>
      <c r="H619" s="1082"/>
      <c r="I619" s="1082"/>
      <c r="J619" s="1082"/>
      <c r="K619" s="1082"/>
      <c r="L619" s="1082"/>
      <c r="M619" s="1082"/>
      <c r="N619" s="1082"/>
      <c r="O619" s="1082"/>
      <c r="P619" s="1082"/>
      <c r="Q619" s="1082"/>
      <c r="R619" s="1082"/>
      <c r="S619" s="1082"/>
      <c r="T619" s="1082"/>
      <c r="U619" s="1082"/>
      <c r="V619" s="1082"/>
      <c r="W619" s="1082"/>
      <c r="X619" s="1082"/>
    </row>
    <row r="620" spans="1:24" ht="11.25" customHeight="1">
      <c r="A620" s="1082"/>
      <c r="B620" s="1082"/>
      <c r="C620" s="1082"/>
      <c r="D620" s="1082"/>
      <c r="E620" s="1082"/>
      <c r="F620" s="1082"/>
      <c r="G620" s="1082"/>
      <c r="H620" s="1082"/>
      <c r="I620" s="1082"/>
      <c r="J620" s="1082"/>
      <c r="K620" s="1082"/>
      <c r="L620" s="1082"/>
      <c r="M620" s="1082"/>
      <c r="N620" s="1082"/>
      <c r="O620" s="1082"/>
      <c r="P620" s="1082"/>
      <c r="Q620" s="1082"/>
      <c r="R620" s="1082"/>
      <c r="S620" s="1082"/>
      <c r="T620" s="1082"/>
      <c r="U620" s="1082"/>
      <c r="V620" s="1082"/>
      <c r="W620" s="1082"/>
      <c r="X620" s="1082"/>
    </row>
    <row r="621" spans="1:24" ht="11.25" customHeight="1">
      <c r="A621" s="1082"/>
      <c r="B621" s="1082"/>
      <c r="C621" s="1082"/>
      <c r="D621" s="1082"/>
      <c r="E621" s="1082"/>
      <c r="F621" s="1082"/>
      <c r="G621" s="1082"/>
      <c r="H621" s="1082"/>
      <c r="I621" s="1082"/>
      <c r="J621" s="1082"/>
      <c r="K621" s="1082"/>
      <c r="L621" s="1082"/>
      <c r="M621" s="1082"/>
      <c r="N621" s="1082"/>
      <c r="O621" s="1082"/>
      <c r="P621" s="1082"/>
      <c r="Q621" s="1082"/>
      <c r="R621" s="1082"/>
      <c r="S621" s="1082"/>
      <c r="T621" s="1082"/>
      <c r="U621" s="1082"/>
      <c r="V621" s="1082"/>
      <c r="W621" s="1082"/>
      <c r="X621" s="1082"/>
    </row>
    <row r="622" spans="1:24" ht="11.25" customHeight="1">
      <c r="A622" s="1082"/>
      <c r="B622" s="1082"/>
      <c r="C622" s="1082"/>
      <c r="D622" s="1082"/>
      <c r="E622" s="1082"/>
      <c r="F622" s="1082"/>
      <c r="G622" s="1082"/>
      <c r="H622" s="1082"/>
      <c r="I622" s="1082"/>
      <c r="J622" s="1082"/>
      <c r="K622" s="1082"/>
      <c r="L622" s="1082"/>
      <c r="M622" s="1082"/>
      <c r="N622" s="1082"/>
      <c r="O622" s="1082"/>
      <c r="P622" s="1082"/>
      <c r="Q622" s="1082"/>
      <c r="R622" s="1082"/>
      <c r="S622" s="1082"/>
      <c r="T622" s="1082"/>
      <c r="U622" s="1082"/>
      <c r="V622" s="1082"/>
      <c r="W622" s="1082"/>
      <c r="X622" s="1082"/>
    </row>
    <row r="623" spans="1:24" ht="11.25" customHeight="1">
      <c r="A623" s="1082"/>
      <c r="B623" s="1082"/>
      <c r="C623" s="1082"/>
      <c r="D623" s="1082"/>
      <c r="E623" s="1082"/>
      <c r="F623" s="1082"/>
      <c r="G623" s="1082"/>
      <c r="H623" s="1082"/>
      <c r="I623" s="1082"/>
      <c r="J623" s="1082"/>
      <c r="K623" s="1082"/>
      <c r="L623" s="1082"/>
      <c r="M623" s="1082"/>
      <c r="N623" s="1082"/>
      <c r="O623" s="1082"/>
      <c r="P623" s="1082"/>
      <c r="Q623" s="1082"/>
      <c r="R623" s="1082"/>
      <c r="S623" s="1082"/>
      <c r="T623" s="1082"/>
      <c r="U623" s="1082"/>
      <c r="V623" s="1082"/>
      <c r="W623" s="1082"/>
      <c r="X623" s="1082"/>
    </row>
    <row r="624" spans="1:24" ht="11.25" customHeight="1">
      <c r="A624" s="1082"/>
      <c r="B624" s="1082"/>
      <c r="C624" s="1082"/>
      <c r="D624" s="1082"/>
      <c r="E624" s="1082"/>
      <c r="F624" s="1082"/>
      <c r="G624" s="1082"/>
      <c r="H624" s="1082"/>
      <c r="I624" s="1082"/>
      <c r="J624" s="1082"/>
      <c r="K624" s="1082"/>
      <c r="L624" s="1082"/>
      <c r="M624" s="1082"/>
      <c r="N624" s="1082"/>
      <c r="O624" s="1082"/>
      <c r="P624" s="1082"/>
      <c r="Q624" s="1082"/>
      <c r="R624" s="1082"/>
      <c r="S624" s="1082"/>
      <c r="T624" s="1082"/>
      <c r="U624" s="1082"/>
      <c r="V624" s="1082"/>
      <c r="W624" s="1082"/>
      <c r="X624" s="1082"/>
    </row>
    <row r="625" spans="1:24" ht="11.25" customHeight="1">
      <c r="A625" s="1082"/>
      <c r="B625" s="1082"/>
      <c r="C625" s="1082"/>
      <c r="D625" s="1082"/>
      <c r="E625" s="1082"/>
      <c r="F625" s="1082"/>
      <c r="G625" s="1082"/>
      <c r="H625" s="1082"/>
      <c r="I625" s="1082"/>
      <c r="J625" s="1082"/>
      <c r="K625" s="1082"/>
      <c r="L625" s="1082"/>
      <c r="M625" s="1082"/>
      <c r="N625" s="1082"/>
      <c r="O625" s="1082"/>
      <c r="P625" s="1082"/>
      <c r="Q625" s="1082"/>
      <c r="R625" s="1082"/>
      <c r="S625" s="1082"/>
      <c r="T625" s="1082"/>
      <c r="U625" s="1082"/>
      <c r="V625" s="1082"/>
      <c r="W625" s="1082"/>
      <c r="X625" s="1082"/>
    </row>
    <row r="626" spans="1:24" ht="11.25" customHeight="1">
      <c r="A626" s="1082"/>
      <c r="B626" s="1082"/>
      <c r="C626" s="1082"/>
      <c r="D626" s="1082"/>
      <c r="E626" s="1082"/>
      <c r="F626" s="1082"/>
      <c r="G626" s="1082"/>
      <c r="H626" s="1082"/>
      <c r="I626" s="1082"/>
      <c r="J626" s="1082"/>
      <c r="K626" s="1082"/>
      <c r="L626" s="1082"/>
      <c r="M626" s="1082"/>
      <c r="N626" s="1082"/>
      <c r="O626" s="1082"/>
      <c r="P626" s="1082"/>
      <c r="Q626" s="1082"/>
      <c r="R626" s="1082"/>
      <c r="S626" s="1082"/>
      <c r="T626" s="1082"/>
      <c r="U626" s="1082"/>
      <c r="V626" s="1082"/>
      <c r="W626" s="1082"/>
      <c r="X626" s="1082"/>
    </row>
    <row r="627" spans="1:24" ht="11.25" customHeight="1">
      <c r="A627" s="1082"/>
      <c r="B627" s="1082"/>
      <c r="C627" s="1082"/>
      <c r="D627" s="1082"/>
      <c r="E627" s="1082"/>
      <c r="F627" s="1082"/>
      <c r="G627" s="1082"/>
      <c r="H627" s="1082"/>
      <c r="I627" s="1082"/>
      <c r="J627" s="1082"/>
      <c r="K627" s="1082"/>
      <c r="L627" s="1082"/>
      <c r="M627" s="1082"/>
      <c r="N627" s="1082"/>
      <c r="O627" s="1082"/>
      <c r="P627" s="1082"/>
      <c r="Q627" s="1082"/>
      <c r="R627" s="1082"/>
      <c r="S627" s="1082"/>
      <c r="T627" s="1082"/>
      <c r="U627" s="1082"/>
      <c r="V627" s="1082"/>
      <c r="W627" s="1082"/>
      <c r="X627" s="1082"/>
    </row>
    <row r="628" spans="1:24" ht="11.25" customHeight="1">
      <c r="A628" s="1082"/>
      <c r="B628" s="1082"/>
      <c r="C628" s="1082"/>
      <c r="D628" s="1082"/>
      <c r="E628" s="1082"/>
      <c r="F628" s="1082"/>
      <c r="G628" s="1082"/>
      <c r="H628" s="1082"/>
      <c r="I628" s="1082"/>
      <c r="J628" s="1082"/>
      <c r="K628" s="1082"/>
      <c r="L628" s="1082"/>
      <c r="M628" s="1082"/>
      <c r="N628" s="1082"/>
      <c r="O628" s="1082"/>
      <c r="P628" s="1082"/>
      <c r="Q628" s="1082"/>
      <c r="R628" s="1082"/>
      <c r="S628" s="1082"/>
      <c r="T628" s="1082"/>
      <c r="U628" s="1082"/>
      <c r="V628" s="1082"/>
      <c r="W628" s="1082"/>
      <c r="X628" s="1082"/>
    </row>
    <row r="629" spans="1:24" ht="11.25" customHeight="1">
      <c r="A629" s="1082"/>
      <c r="B629" s="1082"/>
      <c r="C629" s="1082"/>
      <c r="D629" s="1082"/>
      <c r="E629" s="1082"/>
      <c r="F629" s="1082"/>
      <c r="G629" s="1082"/>
      <c r="H629" s="1082"/>
      <c r="I629" s="1082"/>
      <c r="J629" s="1082"/>
      <c r="K629" s="1082"/>
      <c r="L629" s="1082"/>
      <c r="M629" s="1082"/>
      <c r="N629" s="1082"/>
      <c r="O629" s="1082"/>
      <c r="P629" s="1082"/>
      <c r="Q629" s="1082"/>
      <c r="R629" s="1082"/>
      <c r="S629" s="1082"/>
      <c r="T629" s="1082"/>
      <c r="U629" s="1082"/>
      <c r="V629" s="1082"/>
      <c r="W629" s="1082"/>
      <c r="X629" s="1082"/>
    </row>
    <row r="630" spans="1:24" ht="11.25" customHeight="1">
      <c r="A630" s="1082"/>
      <c r="B630" s="1082"/>
      <c r="C630" s="1082"/>
      <c r="D630" s="1082"/>
      <c r="E630" s="1082"/>
      <c r="F630" s="1082"/>
      <c r="G630" s="1082"/>
      <c r="H630" s="1082"/>
      <c r="I630" s="1082"/>
      <c r="J630" s="1082"/>
      <c r="K630" s="1082"/>
      <c r="L630" s="1082"/>
      <c r="M630" s="1082"/>
      <c r="N630" s="1082"/>
      <c r="O630" s="1082"/>
      <c r="P630" s="1082"/>
      <c r="Q630" s="1082"/>
      <c r="R630" s="1082"/>
      <c r="S630" s="1082"/>
      <c r="T630" s="1082"/>
      <c r="U630" s="1082"/>
      <c r="V630" s="1082"/>
      <c r="W630" s="1082"/>
      <c r="X630" s="1082"/>
    </row>
    <row r="631" spans="1:24" ht="11.25" customHeight="1">
      <c r="A631" s="1082"/>
      <c r="B631" s="1082"/>
      <c r="C631" s="1082"/>
      <c r="D631" s="1082"/>
      <c r="E631" s="1082"/>
      <c r="F631" s="1082"/>
      <c r="G631" s="1082"/>
      <c r="H631" s="1082"/>
      <c r="I631" s="1082"/>
      <c r="J631" s="1082"/>
      <c r="K631" s="1082"/>
      <c r="L631" s="1082"/>
      <c r="M631" s="1082"/>
      <c r="N631" s="1082"/>
      <c r="O631" s="1082"/>
      <c r="P631" s="1082"/>
      <c r="Q631" s="1082"/>
      <c r="R631" s="1082"/>
      <c r="S631" s="1082"/>
      <c r="T631" s="1082"/>
      <c r="U631" s="1082"/>
      <c r="V631" s="1082"/>
      <c r="W631" s="1082"/>
      <c r="X631" s="1082"/>
    </row>
    <row r="632" spans="1:24" ht="11.25" customHeight="1">
      <c r="A632" s="1082"/>
      <c r="B632" s="1082"/>
      <c r="C632" s="1082"/>
      <c r="D632" s="1082"/>
      <c r="E632" s="1082"/>
      <c r="F632" s="1082"/>
      <c r="G632" s="1082"/>
      <c r="H632" s="1082"/>
      <c r="I632" s="1082"/>
      <c r="J632" s="1082"/>
      <c r="K632" s="1082"/>
      <c r="L632" s="1082"/>
      <c r="M632" s="1082"/>
      <c r="N632" s="1082"/>
      <c r="O632" s="1082"/>
      <c r="P632" s="1082"/>
      <c r="Q632" s="1082"/>
      <c r="R632" s="1082"/>
      <c r="S632" s="1082"/>
      <c r="T632" s="1082"/>
      <c r="U632" s="1082"/>
      <c r="V632" s="1082"/>
      <c r="W632" s="1082"/>
      <c r="X632" s="1082"/>
    </row>
    <row r="633" spans="1:24" ht="11.25" customHeight="1">
      <c r="A633" s="1082"/>
      <c r="B633" s="1082"/>
      <c r="C633" s="1082"/>
      <c r="D633" s="1082"/>
      <c r="E633" s="1082"/>
      <c r="F633" s="1082"/>
      <c r="G633" s="1082"/>
      <c r="H633" s="1082"/>
      <c r="I633" s="1082"/>
      <c r="J633" s="1082"/>
      <c r="K633" s="1082"/>
      <c r="L633" s="1082"/>
      <c r="M633" s="1082"/>
      <c r="N633" s="1082"/>
      <c r="O633" s="1082"/>
      <c r="P633" s="1082"/>
      <c r="Q633" s="1082"/>
      <c r="R633" s="1082"/>
      <c r="S633" s="1082"/>
      <c r="T633" s="1082"/>
      <c r="U633" s="1082"/>
      <c r="V633" s="1082"/>
      <c r="W633" s="1082"/>
      <c r="X633" s="1082"/>
    </row>
    <row r="634" spans="1:24" ht="11.25" customHeight="1">
      <c r="A634" s="1082"/>
      <c r="B634" s="1082"/>
      <c r="C634" s="1082"/>
      <c r="D634" s="1082"/>
      <c r="E634" s="1082"/>
      <c r="F634" s="1082"/>
      <c r="G634" s="1082"/>
      <c r="H634" s="1082"/>
      <c r="I634" s="1082"/>
      <c r="J634" s="1082"/>
      <c r="K634" s="1082"/>
      <c r="L634" s="1082"/>
      <c r="M634" s="1082"/>
      <c r="N634" s="1082"/>
      <c r="O634" s="1082"/>
      <c r="P634" s="1082"/>
      <c r="Q634" s="1082"/>
      <c r="R634" s="1082"/>
      <c r="S634" s="1082"/>
      <c r="T634" s="1082"/>
      <c r="U634" s="1082"/>
      <c r="V634" s="1082"/>
      <c r="W634" s="1082"/>
      <c r="X634" s="1082"/>
    </row>
    <row r="635" spans="1:24" ht="11.25" customHeight="1">
      <c r="A635" s="1082"/>
      <c r="B635" s="1082"/>
      <c r="C635" s="1082"/>
      <c r="D635" s="1082"/>
      <c r="E635" s="1082"/>
      <c r="F635" s="1082"/>
      <c r="G635" s="1082"/>
      <c r="H635" s="1082"/>
      <c r="I635" s="1082"/>
      <c r="J635" s="1082"/>
      <c r="K635" s="1082"/>
      <c r="L635" s="1082"/>
      <c r="M635" s="1082"/>
      <c r="N635" s="1082"/>
      <c r="O635" s="1082"/>
      <c r="P635" s="1082"/>
      <c r="Q635" s="1082"/>
      <c r="R635" s="1082"/>
      <c r="S635" s="1082"/>
      <c r="T635" s="1082"/>
      <c r="U635" s="1082"/>
      <c r="V635" s="1082"/>
      <c r="W635" s="1082"/>
      <c r="X635" s="1082"/>
    </row>
    <row r="636" spans="1:24" ht="11.25" customHeight="1">
      <c r="A636" s="1082"/>
      <c r="B636" s="1082"/>
      <c r="C636" s="1082"/>
      <c r="D636" s="1082"/>
      <c r="E636" s="1082"/>
      <c r="F636" s="1082"/>
      <c r="G636" s="1082"/>
      <c r="H636" s="1082"/>
      <c r="I636" s="1082"/>
      <c r="J636" s="1082"/>
      <c r="K636" s="1082"/>
      <c r="L636" s="1082"/>
      <c r="M636" s="1082"/>
      <c r="N636" s="1082"/>
      <c r="O636" s="1082"/>
      <c r="P636" s="1082"/>
      <c r="Q636" s="1082"/>
      <c r="R636" s="1082"/>
      <c r="S636" s="1082"/>
      <c r="T636" s="1082"/>
      <c r="U636" s="1082"/>
      <c r="V636" s="1082"/>
      <c r="W636" s="1082"/>
      <c r="X636" s="1082"/>
    </row>
    <row r="637" spans="1:24" ht="11.25" customHeight="1">
      <c r="A637" s="1082"/>
      <c r="B637" s="1082"/>
      <c r="C637" s="1082"/>
      <c r="D637" s="1082"/>
      <c r="E637" s="1082"/>
      <c r="F637" s="1082"/>
      <c r="G637" s="1082"/>
      <c r="H637" s="1082"/>
      <c r="I637" s="1082"/>
      <c r="J637" s="1082"/>
      <c r="K637" s="1082"/>
      <c r="L637" s="1082"/>
      <c r="M637" s="1082"/>
      <c r="N637" s="1082"/>
      <c r="O637" s="1082"/>
      <c r="P637" s="1082"/>
      <c r="Q637" s="1082"/>
      <c r="R637" s="1082"/>
      <c r="S637" s="1082"/>
      <c r="T637" s="1082"/>
      <c r="U637" s="1082"/>
      <c r="V637" s="1082"/>
      <c r="W637" s="1082"/>
      <c r="X637" s="1082"/>
    </row>
    <row r="638" spans="1:24" ht="11.25" customHeight="1">
      <c r="A638" s="1082"/>
      <c r="B638" s="1082"/>
      <c r="C638" s="1082"/>
      <c r="D638" s="1082"/>
      <c r="E638" s="1082"/>
      <c r="F638" s="1082"/>
      <c r="G638" s="1082"/>
      <c r="H638" s="1082"/>
      <c r="I638" s="1082"/>
      <c r="J638" s="1082"/>
      <c r="K638" s="1082"/>
      <c r="L638" s="1082"/>
      <c r="M638" s="1082"/>
      <c r="N638" s="1082"/>
      <c r="O638" s="1082"/>
      <c r="P638" s="1082"/>
      <c r="Q638" s="1082"/>
      <c r="R638" s="1082"/>
      <c r="S638" s="1082"/>
      <c r="T638" s="1082"/>
      <c r="U638" s="1082"/>
      <c r="V638" s="1082"/>
      <c r="W638" s="1082"/>
      <c r="X638" s="1082"/>
    </row>
    <row r="639" spans="1:24" ht="11.25" customHeight="1">
      <c r="A639" s="1082"/>
      <c r="B639" s="1082"/>
      <c r="C639" s="1082"/>
      <c r="D639" s="1082"/>
      <c r="E639" s="1082"/>
      <c r="F639" s="1082"/>
      <c r="G639" s="1082"/>
      <c r="H639" s="1082"/>
      <c r="I639" s="1082"/>
      <c r="J639" s="1082"/>
      <c r="K639" s="1082"/>
      <c r="L639" s="1082"/>
      <c r="M639" s="1082"/>
      <c r="N639" s="1082"/>
      <c r="O639" s="1082"/>
      <c r="P639" s="1082"/>
      <c r="Q639" s="1082"/>
      <c r="R639" s="1082"/>
      <c r="S639" s="1082"/>
      <c r="T639" s="1082"/>
      <c r="U639" s="1082"/>
      <c r="V639" s="1082"/>
      <c r="W639" s="1082"/>
      <c r="X639" s="1082"/>
    </row>
    <row r="640" spans="1:24" ht="11.25" customHeight="1">
      <c r="A640" s="1082"/>
      <c r="B640" s="1082"/>
      <c r="C640" s="1082"/>
      <c r="D640" s="1082"/>
      <c r="E640" s="1082"/>
      <c r="F640" s="1082"/>
      <c r="G640" s="1082"/>
      <c r="H640" s="1082"/>
      <c r="I640" s="1082"/>
      <c r="J640" s="1082"/>
      <c r="K640" s="1082"/>
      <c r="L640" s="1082"/>
      <c r="M640" s="1082"/>
      <c r="N640" s="1082"/>
      <c r="O640" s="1082"/>
      <c r="P640" s="1082"/>
      <c r="Q640" s="1082"/>
      <c r="R640" s="1082"/>
      <c r="S640" s="1082"/>
      <c r="T640" s="1082"/>
      <c r="U640" s="1082"/>
      <c r="V640" s="1082"/>
      <c r="W640" s="1082"/>
      <c r="X640" s="1082"/>
    </row>
    <row r="641" spans="1:24" ht="11.25" customHeight="1">
      <c r="A641" s="1082"/>
      <c r="B641" s="1082"/>
      <c r="C641" s="1082"/>
      <c r="D641" s="1082"/>
      <c r="E641" s="1082"/>
      <c r="F641" s="1082"/>
      <c r="G641" s="1082"/>
      <c r="H641" s="1082"/>
      <c r="I641" s="1082"/>
      <c r="J641" s="1082"/>
      <c r="K641" s="1082"/>
      <c r="L641" s="1082"/>
      <c r="M641" s="1082"/>
      <c r="N641" s="1082"/>
      <c r="O641" s="1082"/>
      <c r="P641" s="1082"/>
      <c r="Q641" s="1082"/>
      <c r="R641" s="1082"/>
      <c r="S641" s="1082"/>
      <c r="T641" s="1082"/>
      <c r="U641" s="1082"/>
      <c r="V641" s="1082"/>
      <c r="W641" s="1082"/>
      <c r="X641" s="1082"/>
    </row>
    <row r="642" spans="1:24" ht="11.25" customHeight="1">
      <c r="A642" s="1082"/>
      <c r="B642" s="1082"/>
      <c r="C642" s="1082"/>
      <c r="D642" s="1082"/>
      <c r="E642" s="1082"/>
      <c r="F642" s="1082"/>
      <c r="G642" s="1082"/>
      <c r="H642" s="1082"/>
      <c r="I642" s="1082"/>
      <c r="J642" s="1082"/>
      <c r="K642" s="1082"/>
      <c r="L642" s="1082"/>
      <c r="M642" s="1082"/>
      <c r="N642" s="1082"/>
      <c r="O642" s="1082"/>
      <c r="P642" s="1082"/>
      <c r="Q642" s="1082"/>
      <c r="R642" s="1082"/>
      <c r="S642" s="1082"/>
      <c r="T642" s="1082"/>
      <c r="U642" s="1082"/>
      <c r="V642" s="1082"/>
      <c r="W642" s="1082"/>
      <c r="X642" s="1082"/>
    </row>
    <row r="643" spans="1:24" ht="11.25" customHeight="1">
      <c r="A643" s="1082"/>
      <c r="B643" s="1082"/>
      <c r="C643" s="1082"/>
      <c r="D643" s="1082"/>
      <c r="E643" s="1082"/>
      <c r="F643" s="1082"/>
      <c r="G643" s="1082"/>
      <c r="H643" s="1082"/>
      <c r="I643" s="1082"/>
      <c r="J643" s="1082"/>
      <c r="K643" s="1082"/>
      <c r="L643" s="1082"/>
      <c r="M643" s="1082"/>
      <c r="N643" s="1082"/>
      <c r="O643" s="1082"/>
      <c r="P643" s="1082"/>
      <c r="Q643" s="1082"/>
      <c r="R643" s="1082"/>
      <c r="S643" s="1082"/>
      <c r="T643" s="1082"/>
      <c r="U643" s="1082"/>
      <c r="V643" s="1082"/>
      <c r="W643" s="1082"/>
      <c r="X643" s="1082"/>
    </row>
    <row r="644" spans="1:24" ht="11.25" customHeight="1">
      <c r="A644" s="1082"/>
      <c r="B644" s="1082"/>
      <c r="C644" s="1082"/>
      <c r="D644" s="1082"/>
      <c r="E644" s="1082"/>
      <c r="F644" s="1082"/>
      <c r="G644" s="1082"/>
      <c r="H644" s="1082"/>
      <c r="I644" s="1082"/>
      <c r="J644" s="1082"/>
      <c r="K644" s="1082"/>
      <c r="L644" s="1082"/>
      <c r="M644" s="1082"/>
      <c r="N644" s="1082"/>
      <c r="O644" s="1082"/>
      <c r="P644" s="1082"/>
      <c r="Q644" s="1082"/>
      <c r="R644" s="1082"/>
      <c r="S644" s="1082"/>
      <c r="T644" s="1082"/>
      <c r="U644" s="1082"/>
      <c r="V644" s="1082"/>
      <c r="W644" s="1082"/>
      <c r="X644" s="1082"/>
    </row>
    <row r="645" spans="1:24" ht="11.25" customHeight="1">
      <c r="A645" s="1082"/>
      <c r="B645" s="1082"/>
      <c r="C645" s="1082"/>
      <c r="D645" s="1082"/>
      <c r="E645" s="1082"/>
      <c r="F645" s="1082"/>
      <c r="G645" s="1082"/>
      <c r="H645" s="1082"/>
      <c r="I645" s="1082"/>
      <c r="J645" s="1082"/>
      <c r="K645" s="1082"/>
      <c r="L645" s="1082"/>
      <c r="M645" s="1082"/>
      <c r="N645" s="1082"/>
      <c r="O645" s="1082"/>
      <c r="P645" s="1082"/>
      <c r="Q645" s="1082"/>
      <c r="R645" s="1082"/>
      <c r="S645" s="1082"/>
      <c r="T645" s="1082"/>
      <c r="U645" s="1082"/>
      <c r="V645" s="1082"/>
      <c r="W645" s="1082"/>
      <c r="X645" s="1082"/>
    </row>
    <row r="646" spans="1:24" ht="11.25" customHeight="1">
      <c r="A646" s="1082"/>
      <c r="B646" s="1082"/>
      <c r="C646" s="1082"/>
      <c r="D646" s="1082"/>
      <c r="E646" s="1082"/>
      <c r="F646" s="1082"/>
      <c r="G646" s="1082"/>
      <c r="H646" s="1082"/>
      <c r="I646" s="1082"/>
      <c r="J646" s="1082"/>
      <c r="K646" s="1082"/>
      <c r="L646" s="1082"/>
      <c r="M646" s="1082"/>
      <c r="N646" s="1082"/>
      <c r="O646" s="1082"/>
      <c r="P646" s="1082"/>
      <c r="Q646" s="1082"/>
      <c r="R646" s="1082"/>
      <c r="S646" s="1082"/>
      <c r="T646" s="1082"/>
      <c r="U646" s="1082"/>
      <c r="V646" s="1082"/>
      <c r="W646" s="1082"/>
      <c r="X646" s="1082"/>
    </row>
    <row r="647" spans="1:24" ht="11.25" customHeight="1">
      <c r="A647" s="1082"/>
      <c r="B647" s="1082"/>
      <c r="C647" s="1082"/>
      <c r="D647" s="1082"/>
      <c r="E647" s="1082"/>
      <c r="F647" s="1082"/>
      <c r="G647" s="1082"/>
      <c r="H647" s="1082"/>
      <c r="I647" s="1082"/>
      <c r="J647" s="1082"/>
      <c r="K647" s="1082"/>
      <c r="L647" s="1082"/>
      <c r="M647" s="1082"/>
      <c r="N647" s="1082"/>
      <c r="O647" s="1082"/>
      <c r="P647" s="1082"/>
      <c r="Q647" s="1082"/>
      <c r="R647" s="1082"/>
      <c r="S647" s="1082"/>
      <c r="T647" s="1082"/>
      <c r="U647" s="1082"/>
      <c r="V647" s="1082"/>
      <c r="W647" s="1082"/>
      <c r="X647" s="1082"/>
    </row>
    <row r="648" spans="1:24" ht="11.25" customHeight="1">
      <c r="A648" s="1082"/>
      <c r="B648" s="1082"/>
      <c r="C648" s="1082"/>
      <c r="D648" s="1082"/>
      <c r="E648" s="1082"/>
      <c r="F648" s="1082"/>
      <c r="G648" s="1082"/>
      <c r="H648" s="1082"/>
      <c r="I648" s="1082"/>
      <c r="J648" s="1082"/>
      <c r="K648" s="1082"/>
      <c r="L648" s="1082"/>
      <c r="M648" s="1082"/>
      <c r="N648" s="1082"/>
      <c r="O648" s="1082"/>
      <c r="P648" s="1082"/>
      <c r="Q648" s="1082"/>
      <c r="R648" s="1082"/>
      <c r="S648" s="1082"/>
      <c r="T648" s="1082"/>
      <c r="U648" s="1082"/>
      <c r="V648" s="1082"/>
      <c r="W648" s="1082"/>
      <c r="X648" s="1082"/>
    </row>
    <row r="649" spans="1:24" ht="11.25" customHeight="1">
      <c r="A649" s="1082"/>
      <c r="B649" s="1082"/>
      <c r="C649" s="1082"/>
      <c r="D649" s="1082"/>
      <c r="E649" s="1082"/>
      <c r="F649" s="1082"/>
      <c r="G649" s="1082"/>
      <c r="H649" s="1082"/>
      <c r="I649" s="1082"/>
      <c r="J649" s="1082"/>
      <c r="K649" s="1082"/>
      <c r="L649" s="1082"/>
      <c r="M649" s="1082"/>
      <c r="N649" s="1082"/>
      <c r="O649" s="1082"/>
      <c r="P649" s="1082"/>
      <c r="Q649" s="1082"/>
      <c r="R649" s="1082"/>
      <c r="S649" s="1082"/>
      <c r="T649" s="1082"/>
      <c r="U649" s="1082"/>
      <c r="V649" s="1082"/>
      <c r="W649" s="1082"/>
      <c r="X649" s="1082"/>
    </row>
    <row r="650" spans="1:24" ht="11.25" customHeight="1">
      <c r="A650" s="1082"/>
      <c r="B650" s="1082"/>
      <c r="C650" s="1082"/>
      <c r="D650" s="1082"/>
      <c r="E650" s="1082"/>
      <c r="F650" s="1082"/>
      <c r="G650" s="1082"/>
      <c r="H650" s="1082"/>
      <c r="I650" s="1082"/>
      <c r="J650" s="1082"/>
      <c r="K650" s="1082"/>
      <c r="L650" s="1082"/>
      <c r="M650" s="1082"/>
      <c r="N650" s="1082"/>
      <c r="O650" s="1082"/>
      <c r="P650" s="1082"/>
      <c r="Q650" s="1082"/>
      <c r="R650" s="1082"/>
      <c r="S650" s="1082"/>
      <c r="T650" s="1082"/>
      <c r="U650" s="1082"/>
      <c r="V650" s="1082"/>
      <c r="W650" s="1082"/>
      <c r="X650" s="1082"/>
    </row>
    <row r="651" spans="1:24" ht="11.25" customHeight="1">
      <c r="A651" s="1082"/>
      <c r="B651" s="1082"/>
      <c r="C651" s="1082"/>
      <c r="D651" s="1082"/>
      <c r="E651" s="1082"/>
      <c r="F651" s="1082"/>
      <c r="G651" s="1082"/>
      <c r="H651" s="1082"/>
      <c r="I651" s="1082"/>
      <c r="J651" s="1082"/>
      <c r="K651" s="1082"/>
      <c r="L651" s="1082"/>
      <c r="M651" s="1082"/>
      <c r="N651" s="1082"/>
      <c r="O651" s="1082"/>
      <c r="P651" s="1082"/>
      <c r="Q651" s="1082"/>
      <c r="R651" s="1082"/>
      <c r="S651" s="1082"/>
      <c r="T651" s="1082"/>
      <c r="U651" s="1082"/>
      <c r="V651" s="1082"/>
      <c r="W651" s="1082"/>
      <c r="X651" s="1082"/>
    </row>
    <row r="652" spans="1:24" ht="11.25" customHeight="1">
      <c r="A652" s="1082"/>
      <c r="B652" s="1082"/>
      <c r="C652" s="1082"/>
      <c r="D652" s="1082"/>
      <c r="E652" s="1082"/>
      <c r="F652" s="1082"/>
      <c r="G652" s="1082"/>
      <c r="H652" s="1082"/>
      <c r="I652" s="1082"/>
      <c r="J652" s="1082"/>
      <c r="K652" s="1082"/>
      <c r="L652" s="1082"/>
      <c r="M652" s="1082"/>
      <c r="N652" s="1082"/>
      <c r="O652" s="1082"/>
      <c r="P652" s="1082"/>
      <c r="Q652" s="1082"/>
      <c r="R652" s="1082"/>
      <c r="S652" s="1082"/>
      <c r="T652" s="1082"/>
      <c r="U652" s="1082"/>
      <c r="V652" s="1082"/>
      <c r="W652" s="1082"/>
      <c r="X652" s="1082"/>
    </row>
    <row r="653" spans="1:24" ht="11.25" customHeight="1">
      <c r="A653" s="1082"/>
      <c r="B653" s="1082"/>
      <c r="C653" s="1082"/>
      <c r="D653" s="1082"/>
      <c r="E653" s="1082"/>
      <c r="F653" s="1082"/>
      <c r="G653" s="1082"/>
      <c r="H653" s="1082"/>
      <c r="I653" s="1082"/>
      <c r="J653" s="1082"/>
      <c r="K653" s="1082"/>
      <c r="L653" s="1082"/>
      <c r="M653" s="1082"/>
      <c r="N653" s="1082"/>
      <c r="O653" s="1082"/>
      <c r="P653" s="1082"/>
      <c r="Q653" s="1082"/>
      <c r="R653" s="1082"/>
      <c r="S653" s="1082"/>
      <c r="T653" s="1082"/>
      <c r="U653" s="1082"/>
      <c r="V653" s="1082"/>
      <c r="W653" s="1082"/>
      <c r="X653" s="1082"/>
    </row>
    <row r="654" spans="1:24" ht="11.25" customHeight="1">
      <c r="A654" s="1082"/>
      <c r="B654" s="1082"/>
      <c r="C654" s="1082"/>
      <c r="D654" s="1082"/>
      <c r="E654" s="1082"/>
      <c r="F654" s="1082"/>
      <c r="G654" s="1082"/>
      <c r="H654" s="1082"/>
      <c r="I654" s="1082"/>
      <c r="J654" s="1082"/>
      <c r="K654" s="1082"/>
      <c r="L654" s="1082"/>
      <c r="M654" s="1082"/>
      <c r="N654" s="1082"/>
      <c r="O654" s="1082"/>
      <c r="P654" s="1082"/>
      <c r="Q654" s="1082"/>
      <c r="R654" s="1082"/>
      <c r="S654" s="1082"/>
      <c r="T654" s="1082"/>
      <c r="U654" s="1082"/>
      <c r="V654" s="1082"/>
      <c r="W654" s="1082"/>
      <c r="X654" s="1082"/>
    </row>
    <row r="655" spans="1:24" ht="11.25" customHeight="1">
      <c r="A655" s="1082"/>
      <c r="B655" s="1082"/>
      <c r="C655" s="1082"/>
      <c r="D655" s="1082"/>
      <c r="E655" s="1082"/>
      <c r="F655" s="1082"/>
      <c r="G655" s="1082"/>
      <c r="H655" s="1082"/>
      <c r="I655" s="1082"/>
      <c r="J655" s="1082"/>
      <c r="K655" s="1082"/>
      <c r="L655" s="1082"/>
      <c r="M655" s="1082"/>
      <c r="N655" s="1082"/>
      <c r="O655" s="1082"/>
      <c r="P655" s="1082"/>
      <c r="Q655" s="1082"/>
      <c r="R655" s="1082"/>
      <c r="S655" s="1082"/>
      <c r="T655" s="1082"/>
      <c r="U655" s="1082"/>
      <c r="V655" s="1082"/>
      <c r="W655" s="1082"/>
      <c r="X655" s="1082"/>
    </row>
    <row r="656" spans="1:24" ht="11.25" customHeight="1">
      <c r="A656" s="1082"/>
      <c r="B656" s="1082"/>
      <c r="C656" s="1082"/>
      <c r="D656" s="1082"/>
      <c r="E656" s="1082"/>
      <c r="F656" s="1082"/>
      <c r="G656" s="1082"/>
      <c r="H656" s="1082"/>
      <c r="I656" s="1082"/>
      <c r="J656" s="1082"/>
      <c r="K656" s="1082"/>
      <c r="L656" s="1082"/>
      <c r="M656" s="1082"/>
      <c r="N656" s="1082"/>
      <c r="O656" s="1082"/>
      <c r="P656" s="1082"/>
      <c r="Q656" s="1082"/>
      <c r="R656" s="1082"/>
      <c r="S656" s="1082"/>
      <c r="T656" s="1082"/>
      <c r="U656" s="1082"/>
      <c r="V656" s="1082"/>
      <c r="W656" s="1082"/>
      <c r="X656" s="1082"/>
    </row>
    <row r="657" spans="1:24" ht="11.25" customHeight="1">
      <c r="A657" s="1082"/>
      <c r="B657" s="1082"/>
      <c r="C657" s="1082"/>
      <c r="D657" s="1082"/>
      <c r="E657" s="1082"/>
      <c r="F657" s="1082"/>
      <c r="G657" s="1082"/>
      <c r="H657" s="1082"/>
      <c r="I657" s="1082"/>
      <c r="J657" s="1082"/>
      <c r="K657" s="1082"/>
      <c r="L657" s="1082"/>
      <c r="M657" s="1082"/>
      <c r="N657" s="1082"/>
      <c r="O657" s="1082"/>
      <c r="P657" s="1082"/>
      <c r="Q657" s="1082"/>
      <c r="R657" s="1082"/>
      <c r="S657" s="1082"/>
      <c r="T657" s="1082"/>
      <c r="U657" s="1082"/>
      <c r="V657" s="1082"/>
      <c r="W657" s="1082"/>
      <c r="X657" s="1082"/>
    </row>
    <row r="658" spans="1:24" ht="11.25" customHeight="1">
      <c r="A658" s="1082"/>
      <c r="B658" s="1082"/>
      <c r="C658" s="1082"/>
      <c r="D658" s="1082"/>
      <c r="E658" s="1082"/>
      <c r="F658" s="1082"/>
      <c r="G658" s="1082"/>
      <c r="H658" s="1082"/>
      <c r="I658" s="1082"/>
      <c r="J658" s="1082"/>
      <c r="K658" s="1082"/>
      <c r="L658" s="1082"/>
      <c r="M658" s="1082"/>
      <c r="N658" s="1082"/>
      <c r="O658" s="1082"/>
      <c r="P658" s="1082"/>
      <c r="Q658" s="1082"/>
      <c r="R658" s="1082"/>
      <c r="S658" s="1082"/>
      <c r="T658" s="1082"/>
      <c r="U658" s="1082"/>
      <c r="V658" s="1082"/>
      <c r="W658" s="1082"/>
      <c r="X658" s="1082"/>
    </row>
    <row r="659" spans="1:24" ht="11.25" customHeight="1">
      <c r="A659" s="1082"/>
      <c r="B659" s="1082"/>
      <c r="C659" s="1082"/>
      <c r="D659" s="1082"/>
      <c r="E659" s="1082"/>
      <c r="F659" s="1082"/>
      <c r="G659" s="1082"/>
      <c r="H659" s="1082"/>
      <c r="I659" s="1082"/>
      <c r="J659" s="1082"/>
      <c r="K659" s="1082"/>
      <c r="L659" s="1082"/>
      <c r="M659" s="1082"/>
      <c r="N659" s="1082"/>
      <c r="O659" s="1082"/>
      <c r="P659" s="1082"/>
      <c r="Q659" s="1082"/>
      <c r="R659" s="1082"/>
      <c r="S659" s="1082"/>
      <c r="T659" s="1082"/>
      <c r="U659" s="1082"/>
      <c r="V659" s="1082"/>
      <c r="W659" s="1082"/>
      <c r="X659" s="1082"/>
    </row>
    <row r="660" spans="1:24" ht="11.25" customHeight="1">
      <c r="A660" s="1082"/>
      <c r="B660" s="1082"/>
      <c r="C660" s="1082"/>
      <c r="D660" s="1082"/>
      <c r="E660" s="1082"/>
      <c r="F660" s="1082"/>
      <c r="G660" s="1082"/>
      <c r="H660" s="1082"/>
      <c r="I660" s="1082"/>
      <c r="J660" s="1082"/>
      <c r="K660" s="1082"/>
      <c r="L660" s="1082"/>
      <c r="M660" s="1082"/>
      <c r="N660" s="1082"/>
      <c r="O660" s="1082"/>
      <c r="P660" s="1082"/>
      <c r="Q660" s="1082"/>
      <c r="R660" s="1082"/>
      <c r="S660" s="1082"/>
      <c r="T660" s="1082"/>
      <c r="U660" s="1082"/>
      <c r="V660" s="1082"/>
      <c r="W660" s="1082"/>
      <c r="X660" s="1082"/>
    </row>
    <row r="661" spans="1:24" ht="11.25" customHeight="1">
      <c r="A661" s="1082"/>
      <c r="B661" s="1082"/>
      <c r="C661" s="1082"/>
      <c r="D661" s="1082"/>
      <c r="E661" s="1082"/>
      <c r="F661" s="1082"/>
      <c r="G661" s="1082"/>
      <c r="H661" s="1082"/>
      <c r="I661" s="1082"/>
      <c r="J661" s="1082"/>
      <c r="K661" s="1082"/>
      <c r="L661" s="1082"/>
      <c r="M661" s="1082"/>
      <c r="N661" s="1082"/>
      <c r="O661" s="1082"/>
      <c r="P661" s="1082"/>
      <c r="Q661" s="1082"/>
      <c r="R661" s="1082"/>
      <c r="S661" s="1082"/>
      <c r="T661" s="1082"/>
      <c r="U661" s="1082"/>
      <c r="V661" s="1082"/>
      <c r="W661" s="1082"/>
      <c r="X661" s="1082"/>
    </row>
    <row r="662" spans="1:24" ht="11.25" customHeight="1">
      <c r="A662" s="1082"/>
      <c r="B662" s="1082"/>
      <c r="C662" s="1082"/>
      <c r="D662" s="1082"/>
      <c r="E662" s="1082"/>
      <c r="F662" s="1082"/>
      <c r="G662" s="1082"/>
      <c r="H662" s="1082"/>
      <c r="I662" s="1082"/>
      <c r="J662" s="1082"/>
      <c r="K662" s="1082"/>
      <c r="L662" s="1082"/>
      <c r="M662" s="1082"/>
      <c r="N662" s="1082"/>
      <c r="O662" s="1082"/>
      <c r="P662" s="1082"/>
      <c r="Q662" s="1082"/>
      <c r="R662" s="1082"/>
      <c r="S662" s="1082"/>
      <c r="T662" s="1082"/>
      <c r="U662" s="1082"/>
      <c r="V662" s="1082"/>
      <c r="W662" s="1082"/>
      <c r="X662" s="1082"/>
    </row>
    <row r="663" spans="1:24" ht="11.25" customHeight="1">
      <c r="A663" s="1082"/>
      <c r="B663" s="1082"/>
      <c r="C663" s="1082"/>
      <c r="D663" s="1082"/>
      <c r="E663" s="1082"/>
      <c r="F663" s="1082"/>
      <c r="G663" s="1082"/>
      <c r="H663" s="1082"/>
      <c r="I663" s="1082"/>
      <c r="J663" s="1082"/>
      <c r="K663" s="1082"/>
      <c r="L663" s="1082"/>
      <c r="M663" s="1082"/>
      <c r="N663" s="1082"/>
      <c r="O663" s="1082"/>
      <c r="P663" s="1082"/>
      <c r="Q663" s="1082"/>
      <c r="R663" s="1082"/>
      <c r="S663" s="1082"/>
      <c r="T663" s="1082"/>
      <c r="U663" s="1082"/>
      <c r="V663" s="1082"/>
      <c r="W663" s="1082"/>
      <c r="X663" s="1082"/>
    </row>
    <row r="664" spans="1:24" ht="11.25" customHeight="1">
      <c r="A664" s="1082"/>
      <c r="B664" s="1082"/>
      <c r="C664" s="1082"/>
      <c r="D664" s="1082"/>
      <c r="E664" s="1082"/>
      <c r="F664" s="1082"/>
      <c r="G664" s="1082"/>
      <c r="H664" s="1082"/>
      <c r="I664" s="1082"/>
      <c r="J664" s="1082"/>
      <c r="K664" s="1082"/>
      <c r="L664" s="1082"/>
      <c r="M664" s="1082"/>
      <c r="N664" s="1082"/>
      <c r="O664" s="1082"/>
      <c r="P664" s="1082"/>
      <c r="Q664" s="1082"/>
      <c r="R664" s="1082"/>
      <c r="S664" s="1082"/>
      <c r="T664" s="1082"/>
      <c r="U664" s="1082"/>
      <c r="V664" s="1082"/>
      <c r="W664" s="1082"/>
      <c r="X664" s="1082"/>
    </row>
    <row r="665" spans="1:24" ht="11.25" customHeight="1">
      <c r="A665" s="1082"/>
      <c r="B665" s="1082"/>
      <c r="C665" s="1082"/>
      <c r="D665" s="1082"/>
      <c r="E665" s="1082"/>
      <c r="F665" s="1082"/>
      <c r="G665" s="1082"/>
      <c r="H665" s="1082"/>
      <c r="I665" s="1082"/>
      <c r="J665" s="1082"/>
      <c r="K665" s="1082"/>
      <c r="L665" s="1082"/>
      <c r="M665" s="1082"/>
      <c r="N665" s="1082"/>
      <c r="O665" s="1082"/>
      <c r="P665" s="1082"/>
      <c r="Q665" s="1082"/>
      <c r="R665" s="1082"/>
      <c r="S665" s="1082"/>
      <c r="T665" s="1082"/>
      <c r="U665" s="1082"/>
      <c r="V665" s="1082"/>
      <c r="W665" s="1082"/>
      <c r="X665" s="1082"/>
    </row>
    <row r="666" spans="1:24" ht="11.25" customHeight="1">
      <c r="A666" s="1082"/>
      <c r="B666" s="1082"/>
      <c r="C666" s="1082"/>
      <c r="D666" s="1082"/>
      <c r="E666" s="1082"/>
      <c r="F666" s="1082"/>
      <c r="G666" s="1082"/>
      <c r="H666" s="1082"/>
      <c r="I666" s="1082"/>
      <c r="J666" s="1082"/>
      <c r="K666" s="1082"/>
      <c r="L666" s="1082"/>
      <c r="M666" s="1082"/>
      <c r="N666" s="1082"/>
      <c r="O666" s="1082"/>
      <c r="P666" s="1082"/>
      <c r="Q666" s="1082"/>
      <c r="R666" s="1082"/>
      <c r="S666" s="1082"/>
      <c r="T666" s="1082"/>
      <c r="U666" s="1082"/>
      <c r="V666" s="1082"/>
      <c r="W666" s="1082"/>
      <c r="X666" s="1082"/>
    </row>
    <row r="667" spans="1:24" ht="11.25" customHeight="1">
      <c r="A667" s="1082"/>
      <c r="B667" s="1082"/>
      <c r="C667" s="1082"/>
      <c r="D667" s="1082"/>
      <c r="E667" s="1082"/>
      <c r="F667" s="1082"/>
      <c r="G667" s="1082"/>
      <c r="H667" s="1082"/>
      <c r="I667" s="1082"/>
      <c r="J667" s="1082"/>
      <c r="K667" s="1082"/>
      <c r="L667" s="1082"/>
      <c r="M667" s="1082"/>
      <c r="N667" s="1082"/>
      <c r="O667" s="1082"/>
      <c r="P667" s="1082"/>
      <c r="Q667" s="1082"/>
      <c r="R667" s="1082"/>
      <c r="S667" s="1082"/>
      <c r="T667" s="1082"/>
      <c r="U667" s="1082"/>
      <c r="V667" s="1082"/>
      <c r="W667" s="1082"/>
      <c r="X667" s="1082"/>
    </row>
    <row r="668" spans="1:24" ht="11.25" customHeight="1">
      <c r="A668" s="1082"/>
      <c r="B668" s="1082"/>
      <c r="C668" s="1082"/>
      <c r="D668" s="1082"/>
      <c r="E668" s="1082"/>
      <c r="F668" s="1082"/>
      <c r="G668" s="1082"/>
      <c r="H668" s="1082"/>
      <c r="I668" s="1082"/>
      <c r="J668" s="1082"/>
      <c r="K668" s="1082"/>
      <c r="L668" s="1082"/>
      <c r="M668" s="1082"/>
      <c r="N668" s="1082"/>
      <c r="O668" s="1082"/>
      <c r="P668" s="1082"/>
      <c r="Q668" s="1082"/>
      <c r="R668" s="1082"/>
      <c r="S668" s="1082"/>
      <c r="T668" s="1082"/>
      <c r="U668" s="1082"/>
      <c r="V668" s="1082"/>
      <c r="W668" s="1082"/>
      <c r="X668" s="1082"/>
    </row>
    <row r="669" spans="1:24" ht="11.25" customHeight="1">
      <c r="A669" s="1082"/>
      <c r="B669" s="1082"/>
      <c r="C669" s="1082"/>
      <c r="D669" s="1082"/>
      <c r="E669" s="1082"/>
      <c r="F669" s="1082"/>
      <c r="G669" s="1082"/>
      <c r="H669" s="1082"/>
      <c r="I669" s="1082"/>
      <c r="J669" s="1082"/>
      <c r="K669" s="1082"/>
      <c r="L669" s="1082"/>
      <c r="M669" s="1082"/>
      <c r="N669" s="1082"/>
      <c r="O669" s="1082"/>
      <c r="P669" s="1082"/>
      <c r="Q669" s="1082"/>
      <c r="R669" s="1082"/>
      <c r="S669" s="1082"/>
      <c r="T669" s="1082"/>
      <c r="U669" s="1082"/>
      <c r="V669" s="1082"/>
      <c r="W669" s="1082"/>
      <c r="X669" s="1082"/>
    </row>
    <row r="670" spans="1:24" ht="11.25" customHeight="1">
      <c r="A670" s="1082"/>
      <c r="B670" s="1082"/>
      <c r="C670" s="1082"/>
      <c r="D670" s="1082"/>
      <c r="E670" s="1082"/>
      <c r="F670" s="1082"/>
      <c r="G670" s="1082"/>
      <c r="H670" s="1082"/>
      <c r="I670" s="1082"/>
      <c r="J670" s="1082"/>
      <c r="K670" s="1082"/>
      <c r="L670" s="1082"/>
      <c r="M670" s="1082"/>
      <c r="N670" s="1082"/>
      <c r="O670" s="1082"/>
      <c r="P670" s="1082"/>
      <c r="Q670" s="1082"/>
      <c r="R670" s="1082"/>
      <c r="S670" s="1082"/>
      <c r="T670" s="1082"/>
      <c r="U670" s="1082"/>
      <c r="V670" s="1082"/>
      <c r="W670" s="1082"/>
      <c r="X670" s="1082"/>
    </row>
    <row r="671" spans="1:24" ht="11.25" customHeight="1">
      <c r="A671" s="1082"/>
      <c r="B671" s="1082"/>
      <c r="C671" s="1082"/>
      <c r="D671" s="1082"/>
      <c r="E671" s="1082"/>
      <c r="F671" s="1082"/>
      <c r="G671" s="1082"/>
      <c r="H671" s="1082"/>
      <c r="I671" s="1082"/>
      <c r="J671" s="1082"/>
      <c r="K671" s="1082"/>
      <c r="L671" s="1082"/>
      <c r="M671" s="1082"/>
      <c r="N671" s="1082"/>
      <c r="O671" s="1082"/>
      <c r="P671" s="1082"/>
      <c r="Q671" s="1082"/>
      <c r="R671" s="1082"/>
      <c r="S671" s="1082"/>
      <c r="T671" s="1082"/>
      <c r="U671" s="1082"/>
      <c r="V671" s="1082"/>
      <c r="W671" s="1082"/>
      <c r="X671" s="1082"/>
    </row>
    <row r="672" spans="1:24" ht="11.25" customHeight="1">
      <c r="A672" s="1082"/>
      <c r="B672" s="1082"/>
      <c r="C672" s="1082"/>
      <c r="D672" s="1082"/>
      <c r="E672" s="1082"/>
      <c r="F672" s="1082"/>
      <c r="G672" s="1082"/>
      <c r="H672" s="1082"/>
      <c r="I672" s="1082"/>
      <c r="J672" s="1082"/>
      <c r="K672" s="1082"/>
      <c r="L672" s="1082"/>
      <c r="M672" s="1082"/>
      <c r="N672" s="1082"/>
      <c r="O672" s="1082"/>
      <c r="P672" s="1082"/>
      <c r="Q672" s="1082"/>
      <c r="R672" s="1082"/>
      <c r="S672" s="1082"/>
      <c r="T672" s="1082"/>
      <c r="U672" s="1082"/>
      <c r="V672" s="1082"/>
      <c r="W672" s="1082"/>
      <c r="X672" s="1082"/>
    </row>
    <row r="673" spans="1:24" ht="11.25" customHeight="1">
      <c r="A673" s="1082"/>
      <c r="B673" s="1082"/>
      <c r="C673" s="1082"/>
      <c r="D673" s="1082"/>
      <c r="E673" s="1082"/>
      <c r="F673" s="1082"/>
      <c r="G673" s="1082"/>
      <c r="H673" s="1082"/>
      <c r="I673" s="1082"/>
      <c r="J673" s="1082"/>
      <c r="K673" s="1082"/>
      <c r="L673" s="1082"/>
      <c r="M673" s="1082"/>
      <c r="N673" s="1082"/>
      <c r="O673" s="1082"/>
      <c r="P673" s="1082"/>
      <c r="Q673" s="1082"/>
      <c r="R673" s="1082"/>
      <c r="S673" s="1082"/>
      <c r="T673" s="1082"/>
      <c r="U673" s="1082"/>
      <c r="V673" s="1082"/>
      <c r="W673" s="1082"/>
      <c r="X673" s="1082"/>
    </row>
    <row r="674" spans="1:24" ht="11.25" customHeight="1">
      <c r="A674" s="1082"/>
      <c r="B674" s="1082"/>
      <c r="C674" s="1082"/>
      <c r="D674" s="1082"/>
      <c r="E674" s="1082"/>
      <c r="F674" s="1082"/>
      <c r="G674" s="1082"/>
      <c r="H674" s="1082"/>
      <c r="I674" s="1082"/>
      <c r="J674" s="1082"/>
      <c r="K674" s="1082"/>
      <c r="L674" s="1082"/>
      <c r="M674" s="1082"/>
      <c r="N674" s="1082"/>
      <c r="O674" s="1082"/>
      <c r="P674" s="1082"/>
      <c r="Q674" s="1082"/>
      <c r="R674" s="1082"/>
      <c r="S674" s="1082"/>
      <c r="T674" s="1082"/>
      <c r="U674" s="1082"/>
      <c r="V674" s="1082"/>
      <c r="W674" s="1082"/>
      <c r="X674" s="1082"/>
    </row>
    <row r="675" spans="1:24" ht="11.25" customHeight="1">
      <c r="A675" s="1082"/>
      <c r="B675" s="1082"/>
      <c r="C675" s="1082"/>
      <c r="D675" s="1082"/>
      <c r="E675" s="1082"/>
      <c r="F675" s="1082"/>
      <c r="G675" s="1082"/>
      <c r="H675" s="1082"/>
      <c r="I675" s="1082"/>
      <c r="J675" s="1082"/>
      <c r="K675" s="1082"/>
      <c r="L675" s="1082"/>
      <c r="M675" s="1082"/>
      <c r="N675" s="1082"/>
      <c r="O675" s="1082"/>
      <c r="P675" s="1082"/>
      <c r="Q675" s="1082"/>
      <c r="R675" s="1082"/>
      <c r="S675" s="1082"/>
      <c r="T675" s="1082"/>
      <c r="U675" s="1082"/>
      <c r="V675" s="1082"/>
      <c r="W675" s="1082"/>
      <c r="X675" s="1082"/>
    </row>
    <row r="676" spans="1:24" ht="11.25" customHeight="1">
      <c r="A676" s="1082"/>
      <c r="B676" s="1082"/>
      <c r="C676" s="1082"/>
      <c r="D676" s="1082"/>
      <c r="E676" s="1082"/>
      <c r="F676" s="1082"/>
      <c r="G676" s="1082"/>
      <c r="H676" s="1082"/>
      <c r="I676" s="1082"/>
      <c r="J676" s="1082"/>
      <c r="K676" s="1082"/>
      <c r="L676" s="1082"/>
      <c r="M676" s="1082"/>
      <c r="N676" s="1082"/>
      <c r="O676" s="1082"/>
      <c r="P676" s="1082"/>
      <c r="Q676" s="1082"/>
      <c r="R676" s="1082"/>
      <c r="S676" s="1082"/>
      <c r="T676" s="1082"/>
      <c r="U676" s="1082"/>
      <c r="V676" s="1082"/>
      <c r="W676" s="1082"/>
      <c r="X676" s="1082"/>
    </row>
    <row r="677" spans="1:24" ht="11.25" customHeight="1">
      <c r="A677" s="1082"/>
      <c r="B677" s="1082"/>
      <c r="C677" s="1082"/>
      <c r="D677" s="1082"/>
      <c r="E677" s="1082"/>
      <c r="F677" s="1082"/>
      <c r="G677" s="1082"/>
      <c r="H677" s="1082"/>
      <c r="I677" s="1082"/>
      <c r="J677" s="1082"/>
      <c r="K677" s="1082"/>
      <c r="L677" s="1082"/>
      <c r="M677" s="1082"/>
      <c r="N677" s="1082"/>
      <c r="O677" s="1082"/>
      <c r="P677" s="1082"/>
      <c r="Q677" s="1082"/>
      <c r="R677" s="1082"/>
      <c r="S677" s="1082"/>
      <c r="T677" s="1082"/>
      <c r="U677" s="1082"/>
      <c r="V677" s="1082"/>
      <c r="W677" s="1082"/>
      <c r="X677" s="1082"/>
    </row>
    <row r="678" spans="1:24" ht="11.25" customHeight="1">
      <c r="A678" s="1082"/>
      <c r="B678" s="1082"/>
      <c r="C678" s="1082"/>
      <c r="D678" s="1082"/>
      <c r="E678" s="1082"/>
      <c r="F678" s="1082"/>
      <c r="G678" s="1082"/>
      <c r="H678" s="1082"/>
      <c r="I678" s="1082"/>
      <c r="J678" s="1082"/>
      <c r="K678" s="1082"/>
      <c r="L678" s="1082"/>
      <c r="M678" s="1082"/>
      <c r="N678" s="1082"/>
      <c r="O678" s="1082"/>
      <c r="P678" s="1082"/>
      <c r="Q678" s="1082"/>
      <c r="R678" s="1082"/>
      <c r="S678" s="1082"/>
      <c r="T678" s="1082"/>
      <c r="U678" s="1082"/>
      <c r="V678" s="1082"/>
      <c r="W678" s="1082"/>
      <c r="X678" s="1082"/>
    </row>
    <row r="679" spans="1:24" ht="11.25" customHeight="1">
      <c r="A679" s="1082"/>
      <c r="B679" s="1082"/>
      <c r="C679" s="1082"/>
      <c r="D679" s="1082"/>
      <c r="E679" s="1082"/>
      <c r="F679" s="1082"/>
      <c r="G679" s="1082"/>
      <c r="H679" s="1082"/>
      <c r="I679" s="1082"/>
      <c r="J679" s="1082"/>
      <c r="K679" s="1082"/>
      <c r="L679" s="1082"/>
      <c r="M679" s="1082"/>
      <c r="N679" s="1082"/>
      <c r="O679" s="1082"/>
      <c r="P679" s="1082"/>
      <c r="Q679" s="1082"/>
      <c r="R679" s="1082"/>
      <c r="S679" s="1082"/>
      <c r="T679" s="1082"/>
      <c r="U679" s="1082"/>
      <c r="V679" s="1082"/>
      <c r="W679" s="1082"/>
      <c r="X679" s="1082"/>
    </row>
    <row r="680" spans="1:24" ht="11.25" customHeight="1">
      <c r="A680" s="1082"/>
      <c r="B680" s="1082"/>
      <c r="C680" s="1082"/>
      <c r="D680" s="1082"/>
      <c r="E680" s="1082"/>
      <c r="F680" s="1082"/>
      <c r="G680" s="1082"/>
      <c r="H680" s="1082"/>
      <c r="I680" s="1082"/>
      <c r="J680" s="1082"/>
      <c r="K680" s="1082"/>
      <c r="L680" s="1082"/>
      <c r="M680" s="1082"/>
      <c r="N680" s="1082"/>
      <c r="O680" s="1082"/>
      <c r="P680" s="1082"/>
      <c r="Q680" s="1082"/>
      <c r="R680" s="1082"/>
      <c r="S680" s="1082"/>
      <c r="T680" s="1082"/>
      <c r="U680" s="1082"/>
      <c r="V680" s="1082"/>
      <c r="W680" s="1082"/>
      <c r="X680" s="1082"/>
    </row>
    <row r="681" spans="1:24" ht="11.25" customHeight="1">
      <c r="A681" s="1082"/>
      <c r="B681" s="1082"/>
      <c r="C681" s="1082"/>
      <c r="D681" s="1082"/>
      <c r="E681" s="1082"/>
      <c r="F681" s="1082"/>
      <c r="G681" s="1082"/>
      <c r="H681" s="1082"/>
      <c r="I681" s="1082"/>
      <c r="J681" s="1082"/>
      <c r="K681" s="1082"/>
      <c r="L681" s="1082"/>
      <c r="M681" s="1082"/>
      <c r="N681" s="1082"/>
      <c r="O681" s="1082"/>
      <c r="P681" s="1082"/>
      <c r="Q681" s="1082"/>
      <c r="R681" s="1082"/>
      <c r="S681" s="1082"/>
      <c r="T681" s="1082"/>
      <c r="U681" s="1082"/>
      <c r="V681" s="1082"/>
      <c r="W681" s="1082"/>
      <c r="X681" s="1082"/>
    </row>
    <row r="682" spans="1:24" ht="11.25" customHeight="1">
      <c r="A682" s="1082"/>
      <c r="B682" s="1082"/>
      <c r="C682" s="1082"/>
      <c r="D682" s="1082"/>
      <c r="E682" s="1082"/>
      <c r="F682" s="1082"/>
      <c r="G682" s="1082"/>
      <c r="H682" s="1082"/>
      <c r="I682" s="1082"/>
      <c r="J682" s="1082"/>
      <c r="K682" s="1082"/>
      <c r="L682" s="1082"/>
      <c r="M682" s="1082"/>
      <c r="N682" s="1082"/>
      <c r="O682" s="1082"/>
      <c r="P682" s="1082"/>
      <c r="Q682" s="1082"/>
      <c r="R682" s="1082"/>
      <c r="S682" s="1082"/>
      <c r="T682" s="1082"/>
      <c r="U682" s="1082"/>
      <c r="V682" s="1082"/>
      <c r="W682" s="1082"/>
      <c r="X682" s="1082"/>
    </row>
    <row r="683" spans="1:24" ht="11.25" customHeight="1">
      <c r="A683" s="1082"/>
      <c r="B683" s="1082"/>
      <c r="C683" s="1082"/>
      <c r="D683" s="1082"/>
      <c r="E683" s="1082"/>
      <c r="F683" s="1082"/>
      <c r="G683" s="1082"/>
      <c r="H683" s="1082"/>
      <c r="I683" s="1082"/>
      <c r="J683" s="1082"/>
      <c r="K683" s="1082"/>
      <c r="L683" s="1082"/>
      <c r="M683" s="1082"/>
      <c r="N683" s="1082"/>
      <c r="O683" s="1082"/>
      <c r="P683" s="1082"/>
      <c r="Q683" s="1082"/>
      <c r="R683" s="1082"/>
      <c r="S683" s="1082"/>
      <c r="T683" s="1082"/>
      <c r="U683" s="1082"/>
      <c r="V683" s="1082"/>
      <c r="W683" s="1082"/>
      <c r="X683" s="1082"/>
    </row>
    <row r="684" spans="1:24" ht="11.25" customHeight="1">
      <c r="A684" s="1082"/>
      <c r="B684" s="1082"/>
      <c r="C684" s="1082"/>
      <c r="D684" s="1082"/>
      <c r="E684" s="1082"/>
      <c r="F684" s="1082"/>
      <c r="G684" s="1082"/>
      <c r="H684" s="1082"/>
      <c r="I684" s="1082"/>
      <c r="J684" s="1082"/>
      <c r="K684" s="1082"/>
      <c r="L684" s="1082"/>
      <c r="M684" s="1082"/>
      <c r="N684" s="1082"/>
      <c r="O684" s="1082"/>
      <c r="P684" s="1082"/>
      <c r="Q684" s="1082"/>
      <c r="R684" s="1082"/>
      <c r="S684" s="1082"/>
      <c r="T684" s="1082"/>
      <c r="U684" s="1082"/>
      <c r="V684" s="1082"/>
      <c r="W684" s="1082"/>
      <c r="X684" s="1082"/>
    </row>
    <row r="685" spans="1:24" ht="11.25" customHeight="1">
      <c r="A685" s="1082"/>
      <c r="B685" s="1082"/>
      <c r="C685" s="1082"/>
      <c r="D685" s="1082"/>
      <c r="E685" s="1082"/>
      <c r="F685" s="1082"/>
      <c r="G685" s="1082"/>
      <c r="H685" s="1082"/>
      <c r="I685" s="1082"/>
      <c r="J685" s="1082"/>
      <c r="K685" s="1082"/>
      <c r="L685" s="1082"/>
      <c r="M685" s="1082"/>
      <c r="N685" s="1082"/>
      <c r="O685" s="1082"/>
      <c r="P685" s="1082"/>
      <c r="Q685" s="1082"/>
      <c r="R685" s="1082"/>
      <c r="S685" s="1082"/>
      <c r="T685" s="1082"/>
      <c r="U685" s="1082"/>
      <c r="V685" s="1082"/>
      <c r="W685" s="1082"/>
      <c r="X685" s="1082"/>
    </row>
    <row r="686" spans="1:24" ht="11.25" customHeight="1">
      <c r="A686" s="1082"/>
      <c r="B686" s="1082"/>
      <c r="C686" s="1082"/>
      <c r="D686" s="1082"/>
      <c r="E686" s="1082"/>
      <c r="F686" s="1082"/>
      <c r="G686" s="1082"/>
      <c r="H686" s="1082"/>
      <c r="I686" s="1082"/>
      <c r="J686" s="1082"/>
      <c r="K686" s="1082"/>
      <c r="L686" s="1082"/>
      <c r="M686" s="1082"/>
      <c r="N686" s="1082"/>
      <c r="O686" s="1082"/>
      <c r="P686" s="1082"/>
      <c r="Q686" s="1082"/>
      <c r="R686" s="1082"/>
      <c r="S686" s="1082"/>
      <c r="T686" s="1082"/>
      <c r="U686" s="1082"/>
      <c r="V686" s="1082"/>
      <c r="W686" s="1082"/>
      <c r="X686" s="1082"/>
    </row>
    <row r="687" spans="1:24" ht="11.25" customHeight="1">
      <c r="A687" s="1082"/>
      <c r="B687" s="1082"/>
      <c r="C687" s="1082"/>
      <c r="D687" s="1082"/>
      <c r="E687" s="1082"/>
      <c r="F687" s="1082"/>
      <c r="G687" s="1082"/>
      <c r="H687" s="1082"/>
      <c r="I687" s="1082"/>
      <c r="J687" s="1082"/>
      <c r="K687" s="1082"/>
      <c r="L687" s="1082"/>
      <c r="M687" s="1082"/>
      <c r="N687" s="1082"/>
      <c r="O687" s="1082"/>
      <c r="P687" s="1082"/>
      <c r="Q687" s="1082"/>
      <c r="R687" s="1082"/>
      <c r="S687" s="1082"/>
      <c r="T687" s="1082"/>
      <c r="U687" s="1082"/>
      <c r="V687" s="1082"/>
      <c r="W687" s="1082"/>
      <c r="X687" s="1082"/>
    </row>
    <row r="688" spans="1:24" ht="11.25" customHeight="1">
      <c r="A688" s="1082"/>
      <c r="B688" s="1082"/>
      <c r="C688" s="1082"/>
      <c r="D688" s="1082"/>
      <c r="E688" s="1082"/>
      <c r="F688" s="1082"/>
      <c r="G688" s="1082"/>
      <c r="H688" s="1082"/>
      <c r="I688" s="1082"/>
      <c r="J688" s="1082"/>
      <c r="K688" s="1082"/>
      <c r="L688" s="1082"/>
      <c r="M688" s="1082"/>
      <c r="N688" s="1082"/>
      <c r="O688" s="1082"/>
      <c r="P688" s="1082"/>
      <c r="Q688" s="1082"/>
      <c r="R688" s="1082"/>
      <c r="S688" s="1082"/>
      <c r="T688" s="1082"/>
      <c r="U688" s="1082"/>
      <c r="V688" s="1082"/>
      <c r="W688" s="1082"/>
      <c r="X688" s="1082"/>
    </row>
    <row r="689" spans="1:24" ht="11.25" customHeight="1">
      <c r="A689" s="1082"/>
      <c r="B689" s="1082"/>
      <c r="C689" s="1082"/>
      <c r="D689" s="1082"/>
      <c r="E689" s="1082"/>
      <c r="F689" s="1082"/>
      <c r="G689" s="1082"/>
      <c r="H689" s="1082"/>
      <c r="I689" s="1082"/>
      <c r="J689" s="1082"/>
      <c r="K689" s="1082"/>
      <c r="L689" s="1082"/>
      <c r="M689" s="1082"/>
      <c r="N689" s="1082"/>
      <c r="O689" s="1082"/>
      <c r="P689" s="1082"/>
      <c r="Q689" s="1082"/>
      <c r="R689" s="1082"/>
      <c r="S689" s="1082"/>
      <c r="T689" s="1082"/>
      <c r="U689" s="1082"/>
      <c r="V689" s="1082"/>
      <c r="W689" s="1082"/>
      <c r="X689" s="1082"/>
    </row>
    <row r="690" spans="1:24" ht="11.25" customHeight="1">
      <c r="A690" s="1082"/>
      <c r="B690" s="1082"/>
      <c r="C690" s="1082"/>
      <c r="D690" s="1082"/>
      <c r="E690" s="1082"/>
      <c r="F690" s="1082"/>
      <c r="G690" s="1082"/>
      <c r="H690" s="1082"/>
      <c r="I690" s="1082"/>
      <c r="J690" s="1082"/>
      <c r="K690" s="1082"/>
      <c r="L690" s="1082"/>
      <c r="M690" s="1082"/>
      <c r="N690" s="1082"/>
      <c r="O690" s="1082"/>
      <c r="P690" s="1082"/>
      <c r="Q690" s="1082"/>
      <c r="R690" s="1082"/>
      <c r="S690" s="1082"/>
      <c r="T690" s="1082"/>
      <c r="U690" s="1082"/>
      <c r="V690" s="1082"/>
      <c r="W690" s="1082"/>
      <c r="X690" s="1082"/>
    </row>
    <row r="691" spans="1:24" ht="11.25" customHeight="1">
      <c r="A691" s="1082"/>
      <c r="B691" s="1082"/>
      <c r="C691" s="1082"/>
      <c r="D691" s="1082"/>
      <c r="E691" s="1082"/>
      <c r="F691" s="1082"/>
      <c r="G691" s="1082"/>
      <c r="H691" s="1082"/>
      <c r="I691" s="1082"/>
      <c r="J691" s="1082"/>
      <c r="K691" s="1082"/>
      <c r="L691" s="1082"/>
      <c r="M691" s="1082"/>
      <c r="N691" s="1082"/>
      <c r="O691" s="1082"/>
      <c r="P691" s="1082"/>
      <c r="Q691" s="1082"/>
      <c r="R691" s="1082"/>
      <c r="S691" s="1082"/>
      <c r="T691" s="1082"/>
      <c r="U691" s="1082"/>
      <c r="V691" s="1082"/>
      <c r="W691" s="1082"/>
      <c r="X691" s="1082"/>
    </row>
    <row r="692" spans="1:24" ht="11.25" customHeight="1">
      <c r="A692" s="1082"/>
      <c r="B692" s="1082"/>
      <c r="C692" s="1082"/>
      <c r="D692" s="1082"/>
      <c r="E692" s="1082"/>
      <c r="F692" s="1082"/>
      <c r="G692" s="1082"/>
      <c r="H692" s="1082"/>
      <c r="I692" s="1082"/>
      <c r="J692" s="1082"/>
      <c r="K692" s="1082"/>
      <c r="L692" s="1082"/>
      <c r="M692" s="1082"/>
      <c r="N692" s="1082"/>
      <c r="O692" s="1082"/>
      <c r="P692" s="1082"/>
      <c r="Q692" s="1082"/>
      <c r="R692" s="1082"/>
      <c r="S692" s="1082"/>
      <c r="T692" s="1082"/>
      <c r="U692" s="1082"/>
      <c r="V692" s="1082"/>
      <c r="W692" s="1082"/>
      <c r="X692" s="1082"/>
    </row>
    <row r="693" spans="1:24" ht="11.25" customHeight="1">
      <c r="A693" s="1082"/>
      <c r="B693" s="1082"/>
      <c r="C693" s="1082"/>
      <c r="D693" s="1082"/>
      <c r="E693" s="1082"/>
      <c r="F693" s="1082"/>
      <c r="G693" s="1082"/>
      <c r="H693" s="1082"/>
      <c r="I693" s="1082"/>
      <c r="J693" s="1082"/>
      <c r="K693" s="1082"/>
      <c r="L693" s="1082"/>
      <c r="M693" s="1082"/>
      <c r="N693" s="1082"/>
      <c r="O693" s="1082"/>
      <c r="P693" s="1082"/>
      <c r="Q693" s="1082"/>
      <c r="R693" s="1082"/>
      <c r="S693" s="1082"/>
      <c r="T693" s="1082"/>
      <c r="U693" s="1082"/>
      <c r="V693" s="1082"/>
      <c r="W693" s="1082"/>
      <c r="X693" s="1082"/>
    </row>
    <row r="694" spans="1:24" ht="11.25" customHeight="1">
      <c r="A694" s="1082"/>
      <c r="B694" s="1082"/>
      <c r="C694" s="1082"/>
      <c r="D694" s="1082"/>
      <c r="E694" s="1082"/>
      <c r="F694" s="1082"/>
      <c r="G694" s="1082"/>
      <c r="H694" s="1082"/>
      <c r="I694" s="1082"/>
      <c r="J694" s="1082"/>
      <c r="K694" s="1082"/>
      <c r="L694" s="1082"/>
      <c r="M694" s="1082"/>
      <c r="N694" s="1082"/>
      <c r="O694" s="1082"/>
      <c r="P694" s="1082"/>
      <c r="Q694" s="1082"/>
      <c r="R694" s="1082"/>
      <c r="S694" s="1082"/>
      <c r="T694" s="1082"/>
      <c r="U694" s="1082"/>
      <c r="V694" s="1082"/>
      <c r="W694" s="1082"/>
      <c r="X694" s="1082"/>
    </row>
    <row r="695" spans="1:24" ht="11.25" customHeight="1">
      <c r="A695" s="1082"/>
      <c r="B695" s="1082"/>
      <c r="C695" s="1082"/>
      <c r="D695" s="1082"/>
      <c r="E695" s="1082"/>
      <c r="F695" s="1082"/>
      <c r="G695" s="1082"/>
      <c r="H695" s="1082"/>
      <c r="I695" s="1082"/>
      <c r="J695" s="1082"/>
      <c r="K695" s="1082"/>
      <c r="L695" s="1082"/>
      <c r="M695" s="1082"/>
      <c r="N695" s="1082"/>
      <c r="O695" s="1082"/>
      <c r="P695" s="1082"/>
      <c r="Q695" s="1082"/>
      <c r="R695" s="1082"/>
      <c r="S695" s="1082"/>
      <c r="T695" s="1082"/>
      <c r="U695" s="1082"/>
      <c r="V695" s="1082"/>
      <c r="W695" s="1082"/>
      <c r="X695" s="1082"/>
    </row>
    <row r="696" spans="1:24" ht="11.25" customHeight="1">
      <c r="A696" s="1082"/>
      <c r="B696" s="1082"/>
      <c r="C696" s="1082"/>
      <c r="D696" s="1082"/>
      <c r="E696" s="1082"/>
      <c r="F696" s="1082"/>
      <c r="G696" s="1082"/>
      <c r="H696" s="1082"/>
      <c r="I696" s="1082"/>
      <c r="J696" s="1082"/>
      <c r="K696" s="1082"/>
      <c r="L696" s="1082"/>
      <c r="M696" s="1082"/>
      <c r="N696" s="1082"/>
      <c r="O696" s="1082"/>
      <c r="P696" s="1082"/>
      <c r="Q696" s="1082"/>
      <c r="R696" s="1082"/>
      <c r="S696" s="1082"/>
      <c r="T696" s="1082"/>
      <c r="U696" s="1082"/>
      <c r="V696" s="1082"/>
      <c r="W696" s="1082"/>
      <c r="X696" s="1082"/>
    </row>
    <row r="697" spans="1:24" ht="11.25" customHeight="1">
      <c r="A697" s="1082"/>
      <c r="B697" s="1082"/>
      <c r="C697" s="1082"/>
      <c r="D697" s="1082"/>
      <c r="E697" s="1082"/>
      <c r="F697" s="1082"/>
      <c r="G697" s="1082"/>
      <c r="H697" s="1082"/>
      <c r="I697" s="1082"/>
      <c r="J697" s="1082"/>
      <c r="K697" s="1082"/>
      <c r="L697" s="1082"/>
      <c r="M697" s="1082"/>
      <c r="N697" s="1082"/>
      <c r="O697" s="1082"/>
      <c r="P697" s="1082"/>
      <c r="Q697" s="1082"/>
      <c r="R697" s="1082"/>
      <c r="S697" s="1082"/>
      <c r="T697" s="1082"/>
      <c r="U697" s="1082"/>
      <c r="V697" s="1082"/>
      <c r="W697" s="1082"/>
      <c r="X697" s="1082"/>
    </row>
    <row r="698" spans="1:24" ht="11.25" customHeight="1">
      <c r="A698" s="1082"/>
      <c r="B698" s="1082"/>
      <c r="C698" s="1082"/>
      <c r="D698" s="1082"/>
      <c r="E698" s="1082"/>
      <c r="F698" s="1082"/>
      <c r="G698" s="1082"/>
      <c r="H698" s="1082"/>
      <c r="I698" s="1082"/>
      <c r="J698" s="1082"/>
      <c r="K698" s="1082"/>
      <c r="L698" s="1082"/>
      <c r="M698" s="1082"/>
      <c r="N698" s="1082"/>
      <c r="O698" s="1082"/>
      <c r="P698" s="1082"/>
      <c r="Q698" s="1082"/>
      <c r="R698" s="1082"/>
      <c r="S698" s="1082"/>
      <c r="T698" s="1082"/>
      <c r="U698" s="1082"/>
      <c r="V698" s="1082"/>
      <c r="W698" s="1082"/>
      <c r="X698" s="1082"/>
    </row>
    <row r="699" spans="1:24" ht="11.25" customHeight="1">
      <c r="A699" s="1082"/>
      <c r="B699" s="1082"/>
      <c r="C699" s="1082"/>
      <c r="D699" s="1082"/>
      <c r="E699" s="1082"/>
      <c r="F699" s="1082"/>
      <c r="G699" s="1082"/>
      <c r="H699" s="1082"/>
      <c r="I699" s="1082"/>
      <c r="J699" s="1082"/>
      <c r="K699" s="1082"/>
      <c r="L699" s="1082"/>
      <c r="M699" s="1082"/>
      <c r="N699" s="1082"/>
      <c r="O699" s="1082"/>
      <c r="P699" s="1082"/>
      <c r="Q699" s="1082"/>
      <c r="R699" s="1082"/>
      <c r="S699" s="1082"/>
      <c r="T699" s="1082"/>
      <c r="U699" s="1082"/>
      <c r="V699" s="1082"/>
      <c r="W699" s="1082"/>
      <c r="X699" s="1082"/>
    </row>
    <row r="700" spans="1:24" ht="11.25" customHeight="1">
      <c r="A700" s="1082"/>
      <c r="B700" s="1082"/>
      <c r="C700" s="1082"/>
      <c r="D700" s="1082"/>
      <c r="E700" s="1082"/>
      <c r="F700" s="1082"/>
      <c r="G700" s="1082"/>
      <c r="H700" s="1082"/>
      <c r="I700" s="1082"/>
      <c r="J700" s="1082"/>
      <c r="K700" s="1082"/>
      <c r="L700" s="1082"/>
      <c r="M700" s="1082"/>
      <c r="N700" s="1082"/>
      <c r="O700" s="1082"/>
      <c r="P700" s="1082"/>
      <c r="Q700" s="1082"/>
      <c r="R700" s="1082"/>
      <c r="S700" s="1082"/>
      <c r="T700" s="1082"/>
      <c r="U700" s="1082"/>
      <c r="V700" s="1082"/>
      <c r="W700" s="1082"/>
      <c r="X700" s="1082"/>
    </row>
    <row r="701" spans="1:24" ht="11.25" customHeight="1">
      <c r="A701" s="1082"/>
      <c r="B701" s="1082"/>
      <c r="C701" s="1082"/>
      <c r="D701" s="1082"/>
      <c r="E701" s="1082"/>
      <c r="F701" s="1082"/>
      <c r="G701" s="1082"/>
      <c r="H701" s="1082"/>
      <c r="I701" s="1082"/>
      <c r="J701" s="1082"/>
      <c r="K701" s="1082"/>
      <c r="L701" s="1082"/>
      <c r="M701" s="1082"/>
      <c r="N701" s="1082"/>
      <c r="O701" s="1082"/>
      <c r="P701" s="1082"/>
      <c r="Q701" s="1082"/>
      <c r="R701" s="1082"/>
      <c r="S701" s="1082"/>
      <c r="T701" s="1082"/>
      <c r="U701" s="1082"/>
      <c r="V701" s="1082"/>
      <c r="W701" s="1082"/>
      <c r="X701" s="1082"/>
    </row>
    <row r="702" spans="1:24" ht="11.25" customHeight="1">
      <c r="A702" s="1082"/>
      <c r="B702" s="1082"/>
      <c r="C702" s="1082"/>
      <c r="D702" s="1082"/>
      <c r="E702" s="1082"/>
      <c r="F702" s="1082"/>
      <c r="G702" s="1082"/>
      <c r="H702" s="1082"/>
      <c r="I702" s="1082"/>
      <c r="J702" s="1082"/>
      <c r="K702" s="1082"/>
      <c r="L702" s="1082"/>
      <c r="M702" s="1082"/>
      <c r="N702" s="1082"/>
      <c r="O702" s="1082"/>
      <c r="P702" s="1082"/>
      <c r="Q702" s="1082"/>
      <c r="R702" s="1082"/>
      <c r="S702" s="1082"/>
      <c r="T702" s="1082"/>
      <c r="U702" s="1082"/>
      <c r="V702" s="1082"/>
      <c r="W702" s="1082"/>
      <c r="X702" s="1082"/>
    </row>
    <row r="703" spans="1:24" ht="11.25" customHeight="1">
      <c r="A703" s="1082"/>
      <c r="B703" s="1082"/>
      <c r="C703" s="1082"/>
      <c r="D703" s="1082"/>
      <c r="E703" s="1082"/>
      <c r="F703" s="1082"/>
      <c r="G703" s="1082"/>
      <c r="H703" s="1082"/>
      <c r="I703" s="1082"/>
      <c r="J703" s="1082"/>
      <c r="K703" s="1082"/>
      <c r="L703" s="1082"/>
      <c r="M703" s="1082"/>
      <c r="N703" s="1082"/>
      <c r="O703" s="1082"/>
      <c r="P703" s="1082"/>
      <c r="Q703" s="1082"/>
      <c r="R703" s="1082"/>
      <c r="S703" s="1082"/>
      <c r="T703" s="1082"/>
      <c r="U703" s="1082"/>
      <c r="V703" s="1082"/>
      <c r="W703" s="1082"/>
      <c r="X703" s="1082"/>
    </row>
    <row r="704" spans="1:24" ht="11.25" customHeight="1">
      <c r="A704" s="1082"/>
      <c r="B704" s="1082"/>
      <c r="C704" s="1082"/>
      <c r="D704" s="1082"/>
      <c r="E704" s="1082"/>
      <c r="F704" s="1082"/>
      <c r="G704" s="1082"/>
      <c r="H704" s="1082"/>
      <c r="I704" s="1082"/>
      <c r="J704" s="1082"/>
      <c r="K704" s="1082"/>
      <c r="L704" s="1082"/>
      <c r="M704" s="1082"/>
      <c r="N704" s="1082"/>
      <c r="O704" s="1082"/>
      <c r="P704" s="1082"/>
      <c r="Q704" s="1082"/>
      <c r="R704" s="1082"/>
      <c r="S704" s="1082"/>
      <c r="T704" s="1082"/>
      <c r="U704" s="1082"/>
      <c r="V704" s="1082"/>
      <c r="W704" s="1082"/>
      <c r="X704" s="1082"/>
    </row>
    <row r="705" spans="1:24" ht="11.25" customHeight="1">
      <c r="A705" s="1082"/>
      <c r="B705" s="1082"/>
      <c r="C705" s="1082"/>
      <c r="D705" s="1082"/>
      <c r="E705" s="1082"/>
      <c r="F705" s="1082"/>
      <c r="G705" s="1082"/>
      <c r="H705" s="1082"/>
      <c r="I705" s="1082"/>
      <c r="J705" s="1082"/>
      <c r="K705" s="1082"/>
      <c r="L705" s="1082"/>
      <c r="M705" s="1082"/>
      <c r="N705" s="1082"/>
      <c r="O705" s="1082"/>
      <c r="P705" s="1082"/>
      <c r="Q705" s="1082"/>
      <c r="R705" s="1082"/>
      <c r="S705" s="1082"/>
      <c r="T705" s="1082"/>
      <c r="U705" s="1082"/>
      <c r="V705" s="1082"/>
      <c r="W705" s="1082"/>
      <c r="X705" s="1082"/>
    </row>
    <row r="706" spans="1:24" ht="11.25" customHeight="1">
      <c r="A706" s="1082"/>
      <c r="B706" s="1082"/>
      <c r="C706" s="1082"/>
      <c r="D706" s="1082"/>
      <c r="E706" s="1082"/>
      <c r="F706" s="1082"/>
      <c r="G706" s="1082"/>
      <c r="H706" s="1082"/>
      <c r="I706" s="1082"/>
      <c r="J706" s="1082"/>
      <c r="K706" s="1082"/>
      <c r="L706" s="1082"/>
      <c r="M706" s="1082"/>
      <c r="N706" s="1082"/>
      <c r="O706" s="1082"/>
      <c r="P706" s="1082"/>
      <c r="Q706" s="1082"/>
      <c r="R706" s="1082"/>
      <c r="S706" s="1082"/>
      <c r="T706" s="1082"/>
      <c r="U706" s="1082"/>
      <c r="V706" s="1082"/>
      <c r="W706" s="1082"/>
      <c r="X706" s="1082"/>
    </row>
    <row r="707" spans="1:24" ht="11.25" customHeight="1">
      <c r="A707" s="1082"/>
      <c r="B707" s="1082"/>
      <c r="C707" s="1082"/>
      <c r="D707" s="1082"/>
      <c r="E707" s="1082"/>
      <c r="F707" s="1082"/>
      <c r="G707" s="1082"/>
      <c r="H707" s="1082"/>
      <c r="I707" s="1082"/>
      <c r="J707" s="1082"/>
      <c r="K707" s="1082"/>
      <c r="L707" s="1082"/>
      <c r="M707" s="1082"/>
      <c r="N707" s="1082"/>
      <c r="O707" s="1082"/>
      <c r="P707" s="1082"/>
      <c r="Q707" s="1082"/>
      <c r="R707" s="1082"/>
      <c r="S707" s="1082"/>
      <c r="T707" s="1082"/>
      <c r="U707" s="1082"/>
      <c r="V707" s="1082"/>
      <c r="W707" s="1082"/>
      <c r="X707" s="1082"/>
    </row>
    <row r="708" spans="1:24" ht="11.25" customHeight="1">
      <c r="A708" s="1082"/>
      <c r="B708" s="1082"/>
      <c r="C708" s="1082"/>
      <c r="D708" s="1082"/>
      <c r="E708" s="1082"/>
      <c r="F708" s="1082"/>
      <c r="G708" s="1082"/>
      <c r="H708" s="1082"/>
      <c r="I708" s="1082"/>
      <c r="J708" s="1082"/>
      <c r="K708" s="1082"/>
      <c r="L708" s="1082"/>
      <c r="M708" s="1082"/>
      <c r="N708" s="1082"/>
      <c r="O708" s="1082"/>
      <c r="P708" s="1082"/>
      <c r="Q708" s="1082"/>
      <c r="R708" s="1082"/>
      <c r="S708" s="1082"/>
      <c r="T708" s="1082"/>
      <c r="U708" s="1082"/>
      <c r="V708" s="1082"/>
      <c r="W708" s="1082"/>
      <c r="X708" s="1082"/>
    </row>
    <row r="709" spans="1:24" ht="11.25" customHeight="1">
      <c r="A709" s="1082"/>
      <c r="B709" s="1082"/>
      <c r="C709" s="1082"/>
      <c r="D709" s="1082"/>
      <c r="E709" s="1082"/>
      <c r="F709" s="1082"/>
      <c r="G709" s="1082"/>
      <c r="H709" s="1082"/>
      <c r="I709" s="1082"/>
      <c r="J709" s="1082"/>
      <c r="K709" s="1082"/>
      <c r="L709" s="1082"/>
      <c r="M709" s="1082"/>
      <c r="N709" s="1082"/>
      <c r="O709" s="1082"/>
      <c r="P709" s="1082"/>
      <c r="Q709" s="1082"/>
      <c r="R709" s="1082"/>
      <c r="S709" s="1082"/>
      <c r="T709" s="1082"/>
      <c r="U709" s="1082"/>
      <c r="V709" s="1082"/>
      <c r="W709" s="1082"/>
      <c r="X709" s="1082"/>
    </row>
    <row r="710" spans="1:24" ht="11.25" customHeight="1">
      <c r="A710" s="1082"/>
      <c r="B710" s="1082"/>
      <c r="C710" s="1082"/>
      <c r="D710" s="1082"/>
      <c r="E710" s="1082"/>
      <c r="F710" s="1082"/>
      <c r="G710" s="1082"/>
      <c r="H710" s="1082"/>
      <c r="I710" s="1082"/>
      <c r="J710" s="1082"/>
      <c r="K710" s="1082"/>
      <c r="L710" s="1082"/>
      <c r="M710" s="1082"/>
      <c r="N710" s="1082"/>
      <c r="O710" s="1082"/>
      <c r="P710" s="1082"/>
      <c r="Q710" s="1082"/>
      <c r="R710" s="1082"/>
      <c r="S710" s="1082"/>
      <c r="T710" s="1082"/>
      <c r="U710" s="1082"/>
      <c r="V710" s="1082"/>
      <c r="W710" s="1082"/>
      <c r="X710" s="1082"/>
    </row>
    <row r="711" spans="1:24" ht="11.25" customHeight="1">
      <c r="A711" s="1082"/>
      <c r="B711" s="1082"/>
      <c r="C711" s="1082"/>
      <c r="D711" s="1082"/>
      <c r="E711" s="1082"/>
      <c r="F711" s="1082"/>
      <c r="G711" s="1082"/>
      <c r="H711" s="1082"/>
      <c r="I711" s="1082"/>
      <c r="J711" s="1082"/>
      <c r="K711" s="1082"/>
      <c r="L711" s="1082"/>
      <c r="M711" s="1082"/>
      <c r="N711" s="1082"/>
      <c r="O711" s="1082"/>
      <c r="P711" s="1082"/>
      <c r="Q711" s="1082"/>
      <c r="R711" s="1082"/>
      <c r="S711" s="1082"/>
      <c r="T711" s="1082"/>
      <c r="U711" s="1082"/>
      <c r="V711" s="1082"/>
      <c r="W711" s="1082"/>
      <c r="X711" s="1082"/>
    </row>
    <row r="712" spans="1:24" ht="11.25" customHeight="1">
      <c r="A712" s="1082"/>
      <c r="B712" s="1082"/>
      <c r="C712" s="1082"/>
      <c r="D712" s="1082"/>
      <c r="E712" s="1082"/>
      <c r="F712" s="1082"/>
      <c r="G712" s="1082"/>
      <c r="H712" s="1082"/>
      <c r="I712" s="1082"/>
      <c r="J712" s="1082"/>
      <c r="K712" s="1082"/>
      <c r="L712" s="1082"/>
      <c r="M712" s="1082"/>
      <c r="N712" s="1082"/>
      <c r="O712" s="1082"/>
      <c r="P712" s="1082"/>
      <c r="Q712" s="1082"/>
      <c r="R712" s="1082"/>
      <c r="S712" s="1082"/>
      <c r="T712" s="1082"/>
      <c r="U712" s="1082"/>
      <c r="V712" s="1082"/>
      <c r="W712" s="1082"/>
      <c r="X712" s="1082"/>
    </row>
    <row r="713" spans="1:24" ht="11.25" customHeight="1">
      <c r="A713" s="1082"/>
      <c r="B713" s="1082"/>
      <c r="C713" s="1082"/>
      <c r="D713" s="1082"/>
      <c r="E713" s="1082"/>
      <c r="F713" s="1082"/>
      <c r="G713" s="1082"/>
      <c r="H713" s="1082"/>
      <c r="I713" s="1082"/>
      <c r="J713" s="1082"/>
      <c r="K713" s="1082"/>
      <c r="L713" s="1082"/>
      <c r="M713" s="1082"/>
      <c r="N713" s="1082"/>
      <c r="O713" s="1082"/>
      <c r="P713" s="1082"/>
      <c r="Q713" s="1082"/>
      <c r="R713" s="1082"/>
      <c r="S713" s="1082"/>
      <c r="T713" s="1082"/>
      <c r="U713" s="1082"/>
      <c r="V713" s="1082"/>
      <c r="W713" s="1082"/>
      <c r="X713" s="1082"/>
    </row>
    <row r="714" spans="1:24" ht="11.25" customHeight="1">
      <c r="A714" s="1082"/>
      <c r="B714" s="1082"/>
      <c r="C714" s="1082"/>
      <c r="D714" s="1082"/>
      <c r="E714" s="1082"/>
      <c r="F714" s="1082"/>
      <c r="G714" s="1082"/>
      <c r="H714" s="1082"/>
      <c r="I714" s="1082"/>
      <c r="J714" s="1082"/>
      <c r="K714" s="1082"/>
      <c r="L714" s="1082"/>
      <c r="M714" s="1082"/>
      <c r="N714" s="1082"/>
      <c r="O714" s="1082"/>
      <c r="P714" s="1082"/>
      <c r="Q714" s="1082"/>
      <c r="R714" s="1082"/>
      <c r="S714" s="1082"/>
      <c r="T714" s="1082"/>
      <c r="U714" s="1082"/>
      <c r="V714" s="1082"/>
      <c r="W714" s="1082"/>
      <c r="X714" s="1082"/>
    </row>
    <row r="715" spans="1:24" ht="11.25" customHeight="1">
      <c r="A715" s="1082"/>
      <c r="B715" s="1082"/>
      <c r="C715" s="1082"/>
      <c r="D715" s="1082"/>
      <c r="E715" s="1082"/>
      <c r="F715" s="1082"/>
      <c r="G715" s="1082"/>
      <c r="H715" s="1082"/>
      <c r="I715" s="1082"/>
      <c r="J715" s="1082"/>
      <c r="K715" s="1082"/>
      <c r="L715" s="1082"/>
      <c r="M715" s="1082"/>
      <c r="N715" s="1082"/>
      <c r="O715" s="1082"/>
      <c r="P715" s="1082"/>
      <c r="Q715" s="1082"/>
      <c r="R715" s="1082"/>
      <c r="S715" s="1082"/>
      <c r="T715" s="1082"/>
      <c r="U715" s="1082"/>
      <c r="V715" s="1082"/>
      <c r="W715" s="1082"/>
      <c r="X715" s="1082"/>
    </row>
    <row r="716" spans="1:24" ht="11.25" customHeight="1">
      <c r="A716" s="1082"/>
      <c r="B716" s="1082"/>
      <c r="C716" s="1082"/>
      <c r="D716" s="1082"/>
      <c r="E716" s="1082"/>
      <c r="F716" s="1082"/>
      <c r="G716" s="1082"/>
      <c r="H716" s="1082"/>
      <c r="I716" s="1082"/>
      <c r="J716" s="1082"/>
      <c r="K716" s="1082"/>
      <c r="L716" s="1082"/>
      <c r="M716" s="1082"/>
      <c r="N716" s="1082"/>
      <c r="O716" s="1082"/>
      <c r="P716" s="1082"/>
      <c r="Q716" s="1082"/>
      <c r="R716" s="1082"/>
      <c r="S716" s="1082"/>
      <c r="T716" s="1082"/>
      <c r="U716" s="1082"/>
      <c r="V716" s="1082"/>
      <c r="W716" s="1082"/>
      <c r="X716" s="1082"/>
    </row>
    <row r="717" spans="1:24" ht="11.25" customHeight="1">
      <c r="A717" s="1082"/>
      <c r="B717" s="1082"/>
      <c r="C717" s="1082"/>
      <c r="D717" s="1082"/>
      <c r="E717" s="1082"/>
      <c r="F717" s="1082"/>
      <c r="G717" s="1082"/>
      <c r="H717" s="1082"/>
      <c r="I717" s="1082"/>
      <c r="J717" s="1082"/>
      <c r="K717" s="1082"/>
      <c r="L717" s="1082"/>
      <c r="M717" s="1082"/>
      <c r="N717" s="1082"/>
      <c r="O717" s="1082"/>
      <c r="P717" s="1082"/>
      <c r="Q717" s="1082"/>
      <c r="R717" s="1082"/>
      <c r="S717" s="1082"/>
      <c r="T717" s="1082"/>
      <c r="U717" s="1082"/>
      <c r="V717" s="1082"/>
      <c r="W717" s="1082"/>
      <c r="X717" s="1082"/>
    </row>
    <row r="718" spans="1:24" ht="11.25" customHeight="1">
      <c r="A718" s="1082"/>
      <c r="B718" s="1082"/>
      <c r="C718" s="1082"/>
      <c r="D718" s="1082"/>
      <c r="E718" s="1082"/>
      <c r="F718" s="1082"/>
      <c r="G718" s="1082"/>
      <c r="H718" s="1082"/>
      <c r="I718" s="1082"/>
      <c r="J718" s="1082"/>
      <c r="K718" s="1082"/>
      <c r="L718" s="1082"/>
      <c r="M718" s="1082"/>
      <c r="N718" s="1082"/>
      <c r="O718" s="1082"/>
      <c r="P718" s="1082"/>
      <c r="Q718" s="1082"/>
      <c r="R718" s="1082"/>
      <c r="S718" s="1082"/>
      <c r="T718" s="1082"/>
      <c r="U718" s="1082"/>
      <c r="V718" s="1082"/>
      <c r="W718" s="1082"/>
      <c r="X718" s="1082"/>
    </row>
    <row r="719" spans="1:24" ht="11.25" customHeight="1">
      <c r="A719" s="1082"/>
      <c r="B719" s="1082"/>
      <c r="C719" s="1082"/>
      <c r="D719" s="1082"/>
      <c r="E719" s="1082"/>
      <c r="F719" s="1082"/>
      <c r="G719" s="1082"/>
      <c r="H719" s="1082"/>
      <c r="I719" s="1082"/>
      <c r="J719" s="1082"/>
      <c r="K719" s="1082"/>
      <c r="L719" s="1082"/>
      <c r="M719" s="1082"/>
      <c r="N719" s="1082"/>
      <c r="O719" s="1082"/>
      <c r="P719" s="1082"/>
      <c r="Q719" s="1082"/>
      <c r="R719" s="1082"/>
      <c r="S719" s="1082"/>
      <c r="T719" s="1082"/>
      <c r="U719" s="1082"/>
      <c r="V719" s="1082"/>
      <c r="W719" s="1082"/>
      <c r="X719" s="1082"/>
    </row>
    <row r="720" spans="1:24" ht="11.25" customHeight="1">
      <c r="A720" s="1082"/>
      <c r="B720" s="1082"/>
      <c r="C720" s="1082"/>
      <c r="D720" s="1082"/>
      <c r="E720" s="1082"/>
      <c r="F720" s="1082"/>
      <c r="G720" s="1082"/>
      <c r="H720" s="1082"/>
      <c r="I720" s="1082"/>
      <c r="J720" s="1082"/>
      <c r="K720" s="1082"/>
      <c r="L720" s="1082"/>
      <c r="M720" s="1082"/>
      <c r="N720" s="1082"/>
      <c r="O720" s="1082"/>
      <c r="P720" s="1082"/>
      <c r="Q720" s="1082"/>
      <c r="R720" s="1082"/>
      <c r="S720" s="1082"/>
      <c r="T720" s="1082"/>
      <c r="U720" s="1082"/>
      <c r="V720" s="1082"/>
      <c r="W720" s="1082"/>
      <c r="X720" s="1082"/>
    </row>
    <row r="721" spans="1:24" ht="11.25" customHeight="1">
      <c r="A721" s="1082"/>
      <c r="B721" s="1082"/>
      <c r="C721" s="1082"/>
      <c r="D721" s="1082"/>
      <c r="E721" s="1082"/>
      <c r="F721" s="1082"/>
      <c r="G721" s="1082"/>
      <c r="H721" s="1082"/>
      <c r="I721" s="1082"/>
      <c r="J721" s="1082"/>
      <c r="K721" s="1082"/>
      <c r="L721" s="1082"/>
      <c r="M721" s="1082"/>
      <c r="N721" s="1082"/>
      <c r="O721" s="1082"/>
      <c r="P721" s="1082"/>
      <c r="Q721" s="1082"/>
      <c r="R721" s="1082"/>
      <c r="S721" s="1082"/>
      <c r="T721" s="1082"/>
      <c r="U721" s="1082"/>
      <c r="V721" s="1082"/>
      <c r="W721" s="1082"/>
      <c r="X721" s="1082"/>
    </row>
    <row r="722" spans="1:24" ht="11.25" customHeight="1">
      <c r="A722" s="1082"/>
      <c r="B722" s="1082"/>
      <c r="C722" s="1082"/>
      <c r="D722" s="1082"/>
      <c r="E722" s="1082"/>
      <c r="F722" s="1082"/>
      <c r="G722" s="1082"/>
      <c r="H722" s="1082"/>
      <c r="I722" s="1082"/>
      <c r="J722" s="1082"/>
      <c r="K722" s="1082"/>
      <c r="L722" s="1082"/>
      <c r="M722" s="1082"/>
      <c r="N722" s="1082"/>
      <c r="O722" s="1082"/>
      <c r="P722" s="1082"/>
      <c r="Q722" s="1082"/>
      <c r="R722" s="1082"/>
      <c r="S722" s="1082"/>
      <c r="T722" s="1082"/>
      <c r="U722" s="1082"/>
      <c r="V722" s="1082"/>
      <c r="W722" s="1082"/>
      <c r="X722" s="1082"/>
    </row>
    <row r="723" spans="1:24" ht="11.25" customHeight="1">
      <c r="A723" s="1082"/>
      <c r="B723" s="1082"/>
      <c r="C723" s="1082"/>
      <c r="D723" s="1082"/>
      <c r="E723" s="1082"/>
      <c r="F723" s="1082"/>
      <c r="G723" s="1082"/>
      <c r="H723" s="1082"/>
      <c r="I723" s="1082"/>
      <c r="J723" s="1082"/>
      <c r="K723" s="1082"/>
      <c r="L723" s="1082"/>
      <c r="M723" s="1082"/>
      <c r="N723" s="1082"/>
      <c r="O723" s="1082"/>
      <c r="P723" s="1082"/>
      <c r="Q723" s="1082"/>
      <c r="R723" s="1082"/>
      <c r="S723" s="1082"/>
      <c r="T723" s="1082"/>
      <c r="U723" s="1082"/>
      <c r="V723" s="1082"/>
      <c r="W723" s="1082"/>
      <c r="X723" s="1082"/>
    </row>
    <row r="724" spans="1:24" ht="11.25" customHeight="1">
      <c r="A724" s="1082"/>
      <c r="B724" s="1082"/>
      <c r="C724" s="1082"/>
      <c r="D724" s="1082"/>
      <c r="E724" s="1082"/>
      <c r="F724" s="1082"/>
      <c r="G724" s="1082"/>
      <c r="H724" s="1082"/>
      <c r="I724" s="1082"/>
      <c r="J724" s="1082"/>
      <c r="K724" s="1082"/>
      <c r="L724" s="1082"/>
      <c r="M724" s="1082"/>
      <c r="N724" s="1082"/>
      <c r="O724" s="1082"/>
      <c r="P724" s="1082"/>
      <c r="Q724" s="1082"/>
      <c r="R724" s="1082"/>
      <c r="S724" s="1082"/>
      <c r="T724" s="1082"/>
      <c r="U724" s="1082"/>
      <c r="V724" s="1082"/>
      <c r="W724" s="1082"/>
      <c r="X724" s="1082"/>
    </row>
    <row r="725" spans="1:24" ht="11.25" customHeight="1">
      <c r="A725" s="1082"/>
      <c r="B725" s="1082"/>
      <c r="C725" s="1082"/>
      <c r="D725" s="1082"/>
      <c r="E725" s="1082"/>
      <c r="F725" s="1082"/>
      <c r="G725" s="1082"/>
      <c r="H725" s="1082"/>
      <c r="I725" s="1082"/>
      <c r="J725" s="1082"/>
      <c r="K725" s="1082"/>
      <c r="L725" s="1082"/>
      <c r="M725" s="1082"/>
      <c r="N725" s="1082"/>
      <c r="O725" s="1082"/>
      <c r="P725" s="1082"/>
      <c r="Q725" s="1082"/>
      <c r="R725" s="1082"/>
      <c r="S725" s="1082"/>
      <c r="T725" s="1082"/>
      <c r="U725" s="1082"/>
      <c r="V725" s="1082"/>
      <c r="W725" s="1082"/>
      <c r="X725" s="1082"/>
    </row>
    <row r="726" spans="1:24" ht="11.25" customHeight="1">
      <c r="A726" s="1082"/>
      <c r="B726" s="1082"/>
      <c r="C726" s="1082"/>
      <c r="D726" s="1082"/>
      <c r="E726" s="1082"/>
      <c r="F726" s="1082"/>
      <c r="G726" s="1082"/>
      <c r="H726" s="1082"/>
      <c r="I726" s="1082"/>
      <c r="J726" s="1082"/>
      <c r="K726" s="1082"/>
      <c r="L726" s="1082"/>
      <c r="M726" s="1082"/>
      <c r="N726" s="1082"/>
      <c r="O726" s="1082"/>
      <c r="P726" s="1082"/>
      <c r="Q726" s="1082"/>
      <c r="R726" s="1082"/>
      <c r="S726" s="1082"/>
      <c r="T726" s="1082"/>
      <c r="U726" s="1082"/>
      <c r="V726" s="1082"/>
      <c r="W726" s="1082"/>
      <c r="X726" s="1082"/>
    </row>
    <row r="727" spans="1:24" ht="11.25" customHeight="1">
      <c r="A727" s="1082"/>
      <c r="B727" s="1082"/>
      <c r="C727" s="1082"/>
      <c r="D727" s="1082"/>
      <c r="E727" s="1082"/>
      <c r="F727" s="1082"/>
      <c r="G727" s="1082"/>
      <c r="H727" s="1082"/>
      <c r="I727" s="1082"/>
      <c r="J727" s="1082"/>
      <c r="K727" s="1082"/>
      <c r="L727" s="1082"/>
      <c r="M727" s="1082"/>
      <c r="N727" s="1082"/>
      <c r="O727" s="1082"/>
      <c r="P727" s="1082"/>
      <c r="Q727" s="1082"/>
      <c r="R727" s="1082"/>
      <c r="S727" s="1082"/>
      <c r="T727" s="1082"/>
      <c r="U727" s="1082"/>
      <c r="V727" s="1082"/>
      <c r="W727" s="1082"/>
      <c r="X727" s="1082"/>
    </row>
    <row r="728" spans="1:24" ht="11.25" customHeight="1">
      <c r="A728" s="1082"/>
      <c r="B728" s="1082"/>
      <c r="C728" s="1082"/>
      <c r="D728" s="1082"/>
      <c r="E728" s="1082"/>
      <c r="F728" s="1082"/>
      <c r="G728" s="1082"/>
      <c r="H728" s="1082"/>
      <c r="I728" s="1082"/>
      <c r="J728" s="1082"/>
      <c r="K728" s="1082"/>
      <c r="L728" s="1082"/>
      <c r="M728" s="1082"/>
      <c r="N728" s="1082"/>
      <c r="O728" s="1082"/>
      <c r="P728" s="1082"/>
      <c r="Q728" s="1082"/>
      <c r="R728" s="1082"/>
      <c r="S728" s="1082"/>
      <c r="T728" s="1082"/>
      <c r="U728" s="1082"/>
      <c r="V728" s="1082"/>
      <c r="W728" s="1082"/>
      <c r="X728" s="1082"/>
    </row>
    <row r="729" spans="1:24" ht="11.25" customHeight="1">
      <c r="A729" s="1082"/>
      <c r="B729" s="1082"/>
      <c r="C729" s="1082"/>
      <c r="D729" s="1082"/>
      <c r="E729" s="1082"/>
      <c r="F729" s="1082"/>
      <c r="G729" s="1082"/>
      <c r="H729" s="1082"/>
      <c r="I729" s="1082"/>
      <c r="J729" s="1082"/>
      <c r="K729" s="1082"/>
      <c r="L729" s="1082"/>
      <c r="M729" s="1082"/>
      <c r="N729" s="1082"/>
      <c r="O729" s="1082"/>
      <c r="P729" s="1082"/>
      <c r="Q729" s="1082"/>
      <c r="R729" s="1082"/>
      <c r="S729" s="1082"/>
      <c r="T729" s="1082"/>
      <c r="U729" s="1082"/>
      <c r="V729" s="1082"/>
      <c r="W729" s="1082"/>
      <c r="X729" s="1082"/>
    </row>
    <row r="730" spans="1:24" ht="11.25" customHeight="1">
      <c r="A730" s="1082"/>
      <c r="B730" s="1082"/>
      <c r="C730" s="1082"/>
      <c r="D730" s="1082"/>
      <c r="E730" s="1082"/>
      <c r="F730" s="1082"/>
      <c r="G730" s="1082"/>
      <c r="H730" s="1082"/>
      <c r="I730" s="1082"/>
      <c r="J730" s="1082"/>
      <c r="K730" s="1082"/>
      <c r="L730" s="1082"/>
      <c r="M730" s="1082"/>
      <c r="N730" s="1082"/>
      <c r="O730" s="1082"/>
      <c r="P730" s="1082"/>
      <c r="Q730" s="1082"/>
      <c r="R730" s="1082"/>
      <c r="S730" s="1082"/>
      <c r="T730" s="1082"/>
      <c r="U730" s="1082"/>
      <c r="V730" s="1082"/>
      <c r="W730" s="1082"/>
      <c r="X730" s="1082"/>
    </row>
    <row r="731" spans="1:24" ht="11.25" customHeight="1">
      <c r="A731" s="1082"/>
      <c r="B731" s="1082"/>
      <c r="C731" s="1082"/>
      <c r="D731" s="1082"/>
      <c r="E731" s="1082"/>
      <c r="F731" s="1082"/>
      <c r="G731" s="1082"/>
      <c r="H731" s="1082"/>
      <c r="I731" s="1082"/>
      <c r="J731" s="1082"/>
      <c r="K731" s="1082"/>
      <c r="L731" s="1082"/>
      <c r="M731" s="1082"/>
      <c r="N731" s="1082"/>
      <c r="O731" s="1082"/>
      <c r="P731" s="1082"/>
      <c r="Q731" s="1082"/>
      <c r="R731" s="1082"/>
      <c r="S731" s="1082"/>
      <c r="T731" s="1082"/>
      <c r="U731" s="1082"/>
      <c r="V731" s="1082"/>
      <c r="W731" s="1082"/>
      <c r="X731" s="1082"/>
    </row>
    <row r="732" spans="1:24" ht="11.25" customHeight="1">
      <c r="A732" s="1082"/>
      <c r="B732" s="1082"/>
      <c r="C732" s="1082"/>
      <c r="D732" s="1082"/>
      <c r="E732" s="1082"/>
      <c r="F732" s="1082"/>
      <c r="G732" s="1082"/>
      <c r="H732" s="1082"/>
      <c r="I732" s="1082"/>
      <c r="J732" s="1082"/>
      <c r="K732" s="1082"/>
      <c r="L732" s="1082"/>
      <c r="M732" s="1082"/>
      <c r="N732" s="1082"/>
      <c r="O732" s="1082"/>
      <c r="P732" s="1082"/>
      <c r="Q732" s="1082"/>
      <c r="R732" s="1082"/>
      <c r="S732" s="1082"/>
      <c r="T732" s="1082"/>
      <c r="U732" s="1082"/>
      <c r="V732" s="1082"/>
      <c r="W732" s="1082"/>
      <c r="X732" s="1082"/>
    </row>
    <row r="733" spans="1:24" ht="11.25" customHeight="1">
      <c r="A733" s="1082"/>
      <c r="B733" s="1082"/>
      <c r="C733" s="1082"/>
      <c r="D733" s="1082"/>
      <c r="E733" s="1082"/>
      <c r="F733" s="1082"/>
      <c r="G733" s="1082"/>
      <c r="H733" s="1082"/>
      <c r="I733" s="1082"/>
      <c r="J733" s="1082"/>
      <c r="K733" s="1082"/>
      <c r="L733" s="1082"/>
      <c r="M733" s="1082"/>
      <c r="N733" s="1082"/>
      <c r="O733" s="1082"/>
      <c r="P733" s="1082"/>
      <c r="Q733" s="1082"/>
      <c r="R733" s="1082"/>
      <c r="S733" s="1082"/>
      <c r="T733" s="1082"/>
      <c r="U733" s="1082"/>
      <c r="V733" s="1082"/>
      <c r="W733" s="1082"/>
      <c r="X733" s="1082"/>
    </row>
    <row r="734" spans="1:24" ht="11.25" customHeight="1">
      <c r="A734" s="1082"/>
      <c r="B734" s="1082"/>
      <c r="C734" s="1082"/>
      <c r="D734" s="1082"/>
      <c r="E734" s="1082"/>
      <c r="F734" s="1082"/>
      <c r="G734" s="1082"/>
      <c r="H734" s="1082"/>
      <c r="I734" s="1082"/>
      <c r="J734" s="1082"/>
      <c r="K734" s="1082"/>
      <c r="L734" s="1082"/>
      <c r="M734" s="1082"/>
      <c r="N734" s="1082"/>
      <c r="O734" s="1082"/>
      <c r="P734" s="1082"/>
      <c r="Q734" s="1082"/>
      <c r="R734" s="1082"/>
      <c r="S734" s="1082"/>
      <c r="T734" s="1082"/>
      <c r="U734" s="1082"/>
      <c r="V734" s="1082"/>
      <c r="W734" s="1082"/>
      <c r="X734" s="1082"/>
    </row>
    <row r="735" spans="1:24" ht="11.25" customHeight="1">
      <c r="A735" s="1082"/>
      <c r="B735" s="1082"/>
      <c r="C735" s="1082"/>
      <c r="D735" s="1082"/>
      <c r="E735" s="1082"/>
      <c r="F735" s="1082"/>
      <c r="G735" s="1082"/>
      <c r="H735" s="1082"/>
      <c r="I735" s="1082"/>
      <c r="J735" s="1082"/>
      <c r="K735" s="1082"/>
      <c r="L735" s="1082"/>
      <c r="M735" s="1082"/>
      <c r="N735" s="1082"/>
      <c r="O735" s="1082"/>
      <c r="P735" s="1082"/>
      <c r="Q735" s="1082"/>
      <c r="R735" s="1082"/>
      <c r="S735" s="1082"/>
      <c r="T735" s="1082"/>
      <c r="U735" s="1082"/>
      <c r="V735" s="1082"/>
      <c r="W735" s="1082"/>
      <c r="X735" s="1082"/>
    </row>
    <row r="736" spans="1:24" ht="11.25" customHeight="1">
      <c r="A736" s="1082"/>
      <c r="B736" s="1082"/>
      <c r="C736" s="1082"/>
      <c r="D736" s="1082"/>
      <c r="E736" s="1082"/>
      <c r="F736" s="1082"/>
      <c r="G736" s="1082"/>
      <c r="H736" s="1082"/>
      <c r="I736" s="1082"/>
      <c r="J736" s="1082"/>
      <c r="K736" s="1082"/>
      <c r="L736" s="1082"/>
      <c r="M736" s="1082"/>
      <c r="N736" s="1082"/>
      <c r="O736" s="1082"/>
      <c r="P736" s="1082"/>
      <c r="Q736" s="1082"/>
      <c r="R736" s="1082"/>
      <c r="S736" s="1082"/>
      <c r="T736" s="1082"/>
      <c r="U736" s="1082"/>
      <c r="V736" s="1082"/>
      <c r="W736" s="1082"/>
      <c r="X736" s="1082"/>
    </row>
    <row r="737" spans="1:24" ht="11.25" customHeight="1">
      <c r="A737" s="1082"/>
      <c r="B737" s="1082"/>
      <c r="C737" s="1082"/>
      <c r="D737" s="1082"/>
      <c r="E737" s="1082"/>
      <c r="F737" s="1082"/>
      <c r="G737" s="1082"/>
      <c r="H737" s="1082"/>
      <c r="I737" s="1082"/>
      <c r="J737" s="1082"/>
      <c r="K737" s="1082"/>
      <c r="L737" s="1082"/>
      <c r="M737" s="1082"/>
      <c r="N737" s="1082"/>
      <c r="O737" s="1082"/>
      <c r="P737" s="1082"/>
      <c r="Q737" s="1082"/>
      <c r="R737" s="1082"/>
      <c r="S737" s="1082"/>
      <c r="T737" s="1082"/>
      <c r="U737" s="1082"/>
      <c r="V737" s="1082"/>
      <c r="W737" s="1082"/>
      <c r="X737" s="1082"/>
    </row>
    <row r="738" spans="1:24" ht="11.25" customHeight="1">
      <c r="A738" s="1082"/>
      <c r="B738" s="1082"/>
      <c r="C738" s="1082"/>
      <c r="D738" s="1082"/>
      <c r="E738" s="1082"/>
      <c r="F738" s="1082"/>
      <c r="G738" s="1082"/>
      <c r="H738" s="1082"/>
      <c r="I738" s="1082"/>
      <c r="J738" s="1082"/>
      <c r="K738" s="1082"/>
      <c r="L738" s="1082"/>
      <c r="M738" s="1082"/>
      <c r="N738" s="1082"/>
      <c r="O738" s="1082"/>
      <c r="P738" s="1082"/>
      <c r="Q738" s="1082"/>
      <c r="R738" s="1082"/>
      <c r="S738" s="1082"/>
      <c r="T738" s="1082"/>
      <c r="U738" s="1082"/>
      <c r="V738" s="1082"/>
      <c r="W738" s="1082"/>
      <c r="X738" s="1082"/>
    </row>
    <row r="739" spans="1:24" ht="11.25" customHeight="1">
      <c r="A739" s="1082"/>
      <c r="B739" s="1082"/>
      <c r="C739" s="1082"/>
      <c r="D739" s="1082"/>
      <c r="E739" s="1082"/>
      <c r="F739" s="1082"/>
      <c r="G739" s="1082"/>
      <c r="H739" s="1082"/>
      <c r="I739" s="1082"/>
      <c r="J739" s="1082"/>
      <c r="K739" s="1082"/>
      <c r="L739" s="1082"/>
      <c r="M739" s="1082"/>
      <c r="N739" s="1082"/>
      <c r="O739" s="1082"/>
      <c r="P739" s="1082"/>
      <c r="Q739" s="1082"/>
      <c r="R739" s="1082"/>
      <c r="S739" s="1082"/>
      <c r="T739" s="1082"/>
      <c r="U739" s="1082"/>
      <c r="V739" s="1082"/>
      <c r="W739" s="1082"/>
      <c r="X739" s="1082"/>
    </row>
    <row r="740" spans="1:24" ht="11.25" customHeight="1">
      <c r="A740" s="1082"/>
      <c r="B740" s="1082"/>
      <c r="C740" s="1082"/>
      <c r="D740" s="1082"/>
      <c r="E740" s="1082"/>
      <c r="F740" s="1082"/>
      <c r="G740" s="1082"/>
      <c r="H740" s="1082"/>
      <c r="I740" s="1082"/>
      <c r="J740" s="1082"/>
      <c r="K740" s="1082"/>
      <c r="L740" s="1082"/>
      <c r="M740" s="1082"/>
      <c r="N740" s="1082"/>
      <c r="O740" s="1082"/>
      <c r="P740" s="1082"/>
      <c r="Q740" s="1082"/>
      <c r="R740" s="1082"/>
      <c r="S740" s="1082"/>
      <c r="T740" s="1082"/>
      <c r="U740" s="1082"/>
      <c r="V740" s="1082"/>
      <c r="W740" s="1082"/>
      <c r="X740" s="1082"/>
    </row>
    <row r="741" spans="1:24" ht="11.25" customHeight="1">
      <c r="A741" s="1082"/>
      <c r="B741" s="1082"/>
      <c r="C741" s="1082"/>
      <c r="D741" s="1082"/>
      <c r="E741" s="1082"/>
      <c r="F741" s="1082"/>
      <c r="G741" s="1082"/>
      <c r="H741" s="1082"/>
      <c r="I741" s="1082"/>
      <c r="J741" s="1082"/>
      <c r="K741" s="1082"/>
      <c r="L741" s="1082"/>
      <c r="M741" s="1082"/>
      <c r="N741" s="1082"/>
      <c r="O741" s="1082"/>
      <c r="P741" s="1082"/>
      <c r="Q741" s="1082"/>
      <c r="R741" s="1082"/>
      <c r="S741" s="1082"/>
      <c r="T741" s="1082"/>
      <c r="U741" s="1082"/>
      <c r="V741" s="1082"/>
      <c r="W741" s="1082"/>
      <c r="X741" s="1082"/>
    </row>
    <row r="742" spans="1:24" ht="11.25" customHeight="1">
      <c r="A742" s="1082"/>
      <c r="B742" s="1082"/>
      <c r="C742" s="1082"/>
      <c r="D742" s="1082"/>
      <c r="E742" s="1082"/>
      <c r="F742" s="1082"/>
      <c r="G742" s="1082"/>
      <c r="H742" s="1082"/>
      <c r="I742" s="1082"/>
      <c r="J742" s="1082"/>
      <c r="K742" s="1082"/>
      <c r="L742" s="1082"/>
      <c r="M742" s="1082"/>
      <c r="N742" s="1082"/>
      <c r="O742" s="1082"/>
      <c r="P742" s="1082"/>
      <c r="Q742" s="1082"/>
      <c r="R742" s="1082"/>
      <c r="S742" s="1082"/>
      <c r="T742" s="1082"/>
      <c r="U742" s="1082"/>
      <c r="V742" s="1082"/>
      <c r="W742" s="1082"/>
      <c r="X742" s="1082"/>
    </row>
    <row r="743" spans="1:24" ht="11.25" customHeight="1">
      <c r="A743" s="1082"/>
      <c r="B743" s="1082"/>
      <c r="C743" s="1082"/>
      <c r="D743" s="1082"/>
      <c r="E743" s="1082"/>
      <c r="F743" s="1082"/>
      <c r="G743" s="1082"/>
      <c r="H743" s="1082"/>
      <c r="I743" s="1082"/>
      <c r="J743" s="1082"/>
      <c r="K743" s="1082"/>
      <c r="L743" s="1082"/>
      <c r="M743" s="1082"/>
      <c r="N743" s="1082"/>
      <c r="O743" s="1082"/>
      <c r="P743" s="1082"/>
      <c r="Q743" s="1082"/>
      <c r="R743" s="1082"/>
      <c r="S743" s="1082"/>
      <c r="T743" s="1082"/>
      <c r="U743" s="1082"/>
      <c r="V743" s="1082"/>
      <c r="W743" s="1082"/>
      <c r="X743" s="1082"/>
    </row>
    <row r="744" spans="1:24" ht="11.25" customHeight="1">
      <c r="A744" s="1082"/>
      <c r="B744" s="1082"/>
      <c r="C744" s="1082"/>
      <c r="D744" s="1082"/>
      <c r="E744" s="1082"/>
      <c r="F744" s="1082"/>
      <c r="G744" s="1082"/>
      <c r="H744" s="1082"/>
      <c r="I744" s="1082"/>
      <c r="J744" s="1082"/>
      <c r="K744" s="1082"/>
      <c r="L744" s="1082"/>
      <c r="M744" s="1082"/>
      <c r="N744" s="1082"/>
      <c r="O744" s="1082"/>
      <c r="P744" s="1082"/>
      <c r="Q744" s="1082"/>
      <c r="R744" s="1082"/>
      <c r="S744" s="1082"/>
      <c r="T744" s="1082"/>
      <c r="U744" s="1082"/>
      <c r="V744" s="1082"/>
      <c r="W744" s="1082"/>
      <c r="X744" s="1082"/>
    </row>
    <row r="745" spans="1:24" ht="11.25" customHeight="1">
      <c r="A745" s="1082"/>
      <c r="B745" s="1082"/>
      <c r="C745" s="1082"/>
      <c r="D745" s="1082"/>
      <c r="E745" s="1082"/>
      <c r="F745" s="1082"/>
      <c r="G745" s="1082"/>
      <c r="H745" s="1082"/>
      <c r="I745" s="1082"/>
      <c r="J745" s="1082"/>
      <c r="K745" s="1082"/>
      <c r="L745" s="1082"/>
      <c r="M745" s="1082"/>
      <c r="N745" s="1082"/>
      <c r="O745" s="1082"/>
      <c r="P745" s="1082"/>
      <c r="Q745" s="1082"/>
      <c r="R745" s="1082"/>
      <c r="S745" s="1082"/>
      <c r="T745" s="1082"/>
      <c r="U745" s="1082"/>
      <c r="V745" s="1082"/>
      <c r="W745" s="1082"/>
      <c r="X745" s="1082"/>
    </row>
    <row r="746" spans="1:24" ht="11.25" customHeight="1">
      <c r="A746" s="1082"/>
      <c r="B746" s="1082"/>
      <c r="C746" s="1082"/>
      <c r="D746" s="1082"/>
      <c r="E746" s="1082"/>
      <c r="F746" s="1082"/>
      <c r="G746" s="1082"/>
      <c r="H746" s="1082"/>
      <c r="I746" s="1082"/>
      <c r="J746" s="1082"/>
      <c r="K746" s="1082"/>
      <c r="L746" s="1082"/>
      <c r="M746" s="1082"/>
      <c r="N746" s="1082"/>
      <c r="O746" s="1082"/>
      <c r="P746" s="1082"/>
      <c r="Q746" s="1082"/>
      <c r="R746" s="1082"/>
      <c r="S746" s="1082"/>
      <c r="T746" s="1082"/>
      <c r="U746" s="1082"/>
      <c r="V746" s="1082"/>
      <c r="W746" s="1082"/>
      <c r="X746" s="1082"/>
    </row>
    <row r="747" spans="1:24" ht="11.25" customHeight="1">
      <c r="A747" s="1082"/>
      <c r="B747" s="1082"/>
      <c r="C747" s="1082"/>
      <c r="D747" s="1082"/>
      <c r="E747" s="1082"/>
      <c r="F747" s="1082"/>
      <c r="G747" s="1082"/>
      <c r="H747" s="1082"/>
      <c r="I747" s="1082"/>
      <c r="J747" s="1082"/>
      <c r="K747" s="1082"/>
      <c r="L747" s="1082"/>
      <c r="M747" s="1082"/>
      <c r="N747" s="1082"/>
      <c r="O747" s="1082"/>
      <c r="P747" s="1082"/>
      <c r="Q747" s="1082"/>
      <c r="R747" s="1082"/>
      <c r="S747" s="1082"/>
      <c r="T747" s="1082"/>
      <c r="U747" s="1082"/>
      <c r="V747" s="1082"/>
      <c r="W747" s="1082"/>
      <c r="X747" s="1082"/>
    </row>
    <row r="748" spans="1:24" ht="11.25" customHeight="1">
      <c r="A748" s="1082"/>
      <c r="B748" s="1082"/>
      <c r="C748" s="1082"/>
      <c r="D748" s="1082"/>
      <c r="E748" s="1082"/>
      <c r="F748" s="1082"/>
      <c r="G748" s="1082"/>
      <c r="H748" s="1082"/>
      <c r="I748" s="1082"/>
      <c r="J748" s="1082"/>
      <c r="K748" s="1082"/>
      <c r="L748" s="1082"/>
      <c r="M748" s="1082"/>
      <c r="N748" s="1082"/>
      <c r="O748" s="1082"/>
      <c r="P748" s="1082"/>
      <c r="Q748" s="1082"/>
      <c r="R748" s="1082"/>
      <c r="S748" s="1082"/>
      <c r="T748" s="1082"/>
      <c r="U748" s="1082"/>
      <c r="V748" s="1082"/>
      <c r="W748" s="1082"/>
      <c r="X748" s="1082"/>
    </row>
    <row r="749" spans="1:24" ht="11.25" customHeight="1">
      <c r="A749" s="1082"/>
      <c r="B749" s="1082"/>
      <c r="C749" s="1082"/>
      <c r="D749" s="1082"/>
      <c r="E749" s="1082"/>
      <c r="F749" s="1082"/>
      <c r="G749" s="1082"/>
      <c r="H749" s="1082"/>
      <c r="I749" s="1082"/>
      <c r="J749" s="1082"/>
      <c r="K749" s="1082"/>
      <c r="L749" s="1082"/>
      <c r="M749" s="1082"/>
      <c r="N749" s="1082"/>
      <c r="O749" s="1082"/>
      <c r="P749" s="1082"/>
      <c r="Q749" s="1082"/>
      <c r="R749" s="1082"/>
      <c r="S749" s="1082"/>
      <c r="T749" s="1082"/>
      <c r="U749" s="1082"/>
      <c r="V749" s="1082"/>
      <c r="W749" s="1082"/>
      <c r="X749" s="1082"/>
    </row>
    <row r="750" spans="1:24" ht="11.25" customHeight="1">
      <c r="A750" s="1082"/>
      <c r="B750" s="1082"/>
      <c r="C750" s="1082"/>
      <c r="D750" s="1082"/>
      <c r="E750" s="1082"/>
      <c r="F750" s="1082"/>
      <c r="G750" s="1082"/>
      <c r="H750" s="1082"/>
      <c r="I750" s="1082"/>
      <c r="J750" s="1082"/>
      <c r="K750" s="1082"/>
      <c r="L750" s="1082"/>
      <c r="M750" s="1082"/>
      <c r="N750" s="1082"/>
      <c r="O750" s="1082"/>
      <c r="P750" s="1082"/>
      <c r="Q750" s="1082"/>
      <c r="R750" s="1082"/>
      <c r="S750" s="1082"/>
      <c r="T750" s="1082"/>
      <c r="U750" s="1082"/>
      <c r="V750" s="1082"/>
      <c r="W750" s="1082"/>
      <c r="X750" s="1082"/>
    </row>
    <row r="751" spans="1:24" ht="11.25" customHeight="1">
      <c r="A751" s="1082"/>
      <c r="B751" s="1082"/>
      <c r="C751" s="1082"/>
      <c r="D751" s="1082"/>
      <c r="E751" s="1082"/>
      <c r="F751" s="1082"/>
      <c r="G751" s="1082"/>
      <c r="H751" s="1082"/>
      <c r="I751" s="1082"/>
      <c r="J751" s="1082"/>
      <c r="K751" s="1082"/>
      <c r="L751" s="1082"/>
      <c r="M751" s="1082"/>
      <c r="N751" s="1082"/>
      <c r="O751" s="1082"/>
      <c r="P751" s="1082"/>
      <c r="Q751" s="1082"/>
      <c r="R751" s="1082"/>
      <c r="S751" s="1082"/>
      <c r="T751" s="1082"/>
      <c r="U751" s="1082"/>
      <c r="V751" s="1082"/>
      <c r="W751" s="1082"/>
      <c r="X751" s="1082"/>
    </row>
    <row r="752" spans="1:24" ht="11.25" customHeight="1">
      <c r="A752" s="1082"/>
      <c r="B752" s="1082"/>
      <c r="C752" s="1082"/>
      <c r="D752" s="1082"/>
      <c r="E752" s="1082"/>
      <c r="F752" s="1082"/>
      <c r="G752" s="1082"/>
      <c r="H752" s="1082"/>
      <c r="I752" s="1082"/>
      <c r="J752" s="1082"/>
      <c r="K752" s="1082"/>
      <c r="L752" s="1082"/>
      <c r="M752" s="1082"/>
      <c r="N752" s="1082"/>
      <c r="O752" s="1082"/>
      <c r="P752" s="1082"/>
      <c r="Q752" s="1082"/>
      <c r="R752" s="1082"/>
      <c r="S752" s="1082"/>
      <c r="T752" s="1082"/>
      <c r="U752" s="1082"/>
      <c r="V752" s="1082"/>
      <c r="W752" s="1082"/>
      <c r="X752" s="1082"/>
    </row>
    <row r="753" spans="1:24" ht="11.25" customHeight="1">
      <c r="A753" s="1082"/>
      <c r="B753" s="1082"/>
      <c r="C753" s="1082"/>
      <c r="D753" s="1082"/>
      <c r="E753" s="1082"/>
      <c r="F753" s="1082"/>
      <c r="G753" s="1082"/>
      <c r="H753" s="1082"/>
      <c r="I753" s="1082"/>
      <c r="J753" s="1082"/>
      <c r="K753" s="1082"/>
      <c r="L753" s="1082"/>
      <c r="M753" s="1082"/>
      <c r="N753" s="1082"/>
      <c r="O753" s="1082"/>
      <c r="P753" s="1082"/>
      <c r="Q753" s="1082"/>
      <c r="R753" s="1082"/>
      <c r="S753" s="1082"/>
      <c r="T753" s="1082"/>
      <c r="U753" s="1082"/>
      <c r="V753" s="1082"/>
      <c r="W753" s="1082"/>
      <c r="X753" s="1082"/>
    </row>
    <row r="754" spans="1:24" ht="11.25" customHeight="1">
      <c r="A754" s="1082"/>
      <c r="B754" s="1082"/>
      <c r="C754" s="1082"/>
      <c r="D754" s="1082"/>
      <c r="E754" s="1082"/>
      <c r="F754" s="1082"/>
      <c r="G754" s="1082"/>
      <c r="H754" s="1082"/>
      <c r="I754" s="1082"/>
      <c r="J754" s="1082"/>
      <c r="K754" s="1082"/>
      <c r="L754" s="1082"/>
      <c r="M754" s="1082"/>
      <c r="N754" s="1082"/>
      <c r="O754" s="1082"/>
      <c r="P754" s="1082"/>
      <c r="Q754" s="1082"/>
      <c r="R754" s="1082"/>
      <c r="S754" s="1082"/>
      <c r="T754" s="1082"/>
      <c r="U754" s="1082"/>
      <c r="V754" s="1082"/>
      <c r="W754" s="1082"/>
      <c r="X754" s="1082"/>
    </row>
    <row r="755" spans="1:24" ht="11.25" customHeight="1">
      <c r="A755" s="1082"/>
      <c r="B755" s="1082"/>
      <c r="C755" s="1082"/>
      <c r="D755" s="1082"/>
      <c r="E755" s="1082"/>
      <c r="F755" s="1082"/>
      <c r="G755" s="1082"/>
      <c r="H755" s="1082"/>
      <c r="I755" s="1082"/>
      <c r="J755" s="1082"/>
      <c r="K755" s="1082"/>
      <c r="L755" s="1082"/>
      <c r="M755" s="1082"/>
      <c r="N755" s="1082"/>
      <c r="O755" s="1082"/>
      <c r="P755" s="1082"/>
      <c r="Q755" s="1082"/>
      <c r="R755" s="1082"/>
      <c r="S755" s="1082"/>
      <c r="T755" s="1082"/>
      <c r="U755" s="1082"/>
      <c r="V755" s="1082"/>
      <c r="W755" s="1082"/>
      <c r="X755" s="1082"/>
    </row>
    <row r="756" spans="1:24" ht="11.25" customHeight="1">
      <c r="A756" s="1082"/>
      <c r="B756" s="1082"/>
      <c r="C756" s="1082"/>
      <c r="D756" s="1082"/>
      <c r="E756" s="1082"/>
      <c r="F756" s="1082"/>
      <c r="G756" s="1082"/>
      <c r="H756" s="1082"/>
      <c r="I756" s="1082"/>
      <c r="J756" s="1082"/>
      <c r="K756" s="1082"/>
      <c r="L756" s="1082"/>
      <c r="M756" s="1082"/>
      <c r="N756" s="1082"/>
      <c r="O756" s="1082"/>
      <c r="P756" s="1082"/>
      <c r="Q756" s="1082"/>
      <c r="R756" s="1082"/>
      <c r="S756" s="1082"/>
      <c r="T756" s="1082"/>
      <c r="U756" s="1082"/>
      <c r="V756" s="1082"/>
      <c r="W756" s="1082"/>
      <c r="X756" s="1082"/>
    </row>
    <row r="757" spans="1:24" ht="11.25" customHeight="1">
      <c r="A757" s="1082"/>
      <c r="B757" s="1082"/>
      <c r="C757" s="1082"/>
      <c r="D757" s="1082"/>
      <c r="E757" s="1082"/>
      <c r="F757" s="1082"/>
      <c r="G757" s="1082"/>
      <c r="H757" s="1082"/>
      <c r="I757" s="1082"/>
      <c r="J757" s="1082"/>
      <c r="K757" s="1082"/>
      <c r="L757" s="1082"/>
      <c r="M757" s="1082"/>
      <c r="N757" s="1082"/>
      <c r="O757" s="1082"/>
      <c r="P757" s="1082"/>
      <c r="Q757" s="1082"/>
      <c r="R757" s="1082"/>
      <c r="S757" s="1082"/>
      <c r="T757" s="1082"/>
      <c r="U757" s="1082"/>
      <c r="V757" s="1082"/>
      <c r="W757" s="1082"/>
      <c r="X757" s="1082"/>
    </row>
    <row r="758" spans="1:24" ht="11.25" customHeight="1">
      <c r="A758" s="1082"/>
      <c r="B758" s="1082"/>
      <c r="C758" s="1082"/>
      <c r="D758" s="1082"/>
      <c r="E758" s="1082"/>
      <c r="F758" s="1082"/>
      <c r="G758" s="1082"/>
      <c r="H758" s="1082"/>
      <c r="I758" s="1082"/>
      <c r="J758" s="1082"/>
      <c r="K758" s="1082"/>
      <c r="L758" s="1082"/>
      <c r="M758" s="1082"/>
      <c r="N758" s="1082"/>
      <c r="O758" s="1082"/>
      <c r="P758" s="1082"/>
      <c r="Q758" s="1082"/>
      <c r="R758" s="1082"/>
      <c r="S758" s="1082"/>
      <c r="T758" s="1082"/>
      <c r="U758" s="1082"/>
      <c r="V758" s="1082"/>
      <c r="W758" s="1082"/>
      <c r="X758" s="1082"/>
    </row>
    <row r="759" spans="1:24" ht="11.25" customHeight="1">
      <c r="A759" s="1082"/>
      <c r="B759" s="1082"/>
      <c r="C759" s="1082"/>
      <c r="D759" s="1082"/>
      <c r="E759" s="1082"/>
      <c r="F759" s="1082"/>
      <c r="G759" s="1082"/>
      <c r="H759" s="1082"/>
      <c r="I759" s="1082"/>
      <c r="J759" s="1082"/>
      <c r="K759" s="1082"/>
      <c r="L759" s="1082"/>
      <c r="M759" s="1082"/>
      <c r="N759" s="1082"/>
      <c r="O759" s="1082"/>
      <c r="P759" s="1082"/>
      <c r="Q759" s="1082"/>
      <c r="R759" s="1082"/>
      <c r="S759" s="1082"/>
      <c r="T759" s="1082"/>
      <c r="U759" s="1082"/>
      <c r="V759" s="1082"/>
      <c r="W759" s="1082"/>
      <c r="X759" s="1082"/>
    </row>
    <row r="760" spans="1:24" ht="11.25" customHeight="1">
      <c r="A760" s="1082"/>
      <c r="B760" s="1082"/>
      <c r="C760" s="1082"/>
      <c r="D760" s="1082"/>
      <c r="E760" s="1082"/>
      <c r="F760" s="1082"/>
      <c r="G760" s="1082"/>
      <c r="H760" s="1082"/>
      <c r="I760" s="1082"/>
      <c r="J760" s="1082"/>
      <c r="K760" s="1082"/>
      <c r="L760" s="1082"/>
      <c r="M760" s="1082"/>
      <c r="N760" s="1082"/>
      <c r="O760" s="1082"/>
      <c r="P760" s="1082"/>
      <c r="Q760" s="1082"/>
      <c r="R760" s="1082"/>
      <c r="S760" s="1082"/>
      <c r="T760" s="1082"/>
      <c r="U760" s="1082"/>
      <c r="V760" s="1082"/>
      <c r="W760" s="1082"/>
      <c r="X760" s="1082"/>
    </row>
    <row r="761" spans="1:24" ht="11.25" customHeight="1">
      <c r="A761" s="1082"/>
      <c r="B761" s="1082"/>
      <c r="C761" s="1082"/>
      <c r="D761" s="1082"/>
      <c r="E761" s="1082"/>
      <c r="F761" s="1082"/>
      <c r="G761" s="1082"/>
      <c r="H761" s="1082"/>
      <c r="I761" s="1082"/>
      <c r="J761" s="1082"/>
      <c r="K761" s="1082"/>
      <c r="L761" s="1082"/>
      <c r="M761" s="1082"/>
      <c r="N761" s="1082"/>
      <c r="O761" s="1082"/>
      <c r="P761" s="1082"/>
      <c r="Q761" s="1082"/>
      <c r="R761" s="1082"/>
      <c r="S761" s="1082"/>
      <c r="T761" s="1082"/>
      <c r="U761" s="1082"/>
      <c r="V761" s="1082"/>
      <c r="W761" s="1082"/>
      <c r="X761" s="1082"/>
    </row>
    <row r="762" spans="1:24" ht="11.25" customHeight="1">
      <c r="A762" s="1082"/>
      <c r="B762" s="1082"/>
      <c r="C762" s="1082"/>
      <c r="D762" s="1082"/>
      <c r="E762" s="1082"/>
      <c r="F762" s="1082"/>
      <c r="G762" s="1082"/>
      <c r="H762" s="1082"/>
      <c r="I762" s="1082"/>
      <c r="J762" s="1082"/>
      <c r="K762" s="1082"/>
      <c r="L762" s="1082"/>
      <c r="M762" s="1082"/>
      <c r="N762" s="1082"/>
      <c r="O762" s="1082"/>
      <c r="P762" s="1082"/>
      <c r="Q762" s="1082"/>
      <c r="R762" s="1082"/>
      <c r="S762" s="1082"/>
      <c r="T762" s="1082"/>
      <c r="U762" s="1082"/>
      <c r="V762" s="1082"/>
      <c r="W762" s="1082"/>
      <c r="X762" s="1082"/>
    </row>
    <row r="763" spans="1:24" ht="11.25" customHeight="1">
      <c r="A763" s="1082"/>
      <c r="B763" s="1082"/>
      <c r="C763" s="1082"/>
      <c r="D763" s="1082"/>
      <c r="E763" s="1082"/>
      <c r="F763" s="1082"/>
      <c r="G763" s="1082"/>
      <c r="H763" s="1082"/>
      <c r="I763" s="1082"/>
      <c r="J763" s="1082"/>
      <c r="K763" s="1082"/>
      <c r="L763" s="1082"/>
      <c r="M763" s="1082"/>
      <c r="N763" s="1082"/>
      <c r="O763" s="1082"/>
      <c r="P763" s="1082"/>
      <c r="Q763" s="1082"/>
      <c r="R763" s="1082"/>
      <c r="S763" s="1082"/>
      <c r="T763" s="1082"/>
      <c r="U763" s="1082"/>
      <c r="V763" s="1082"/>
      <c r="W763" s="1082"/>
      <c r="X763" s="1082"/>
    </row>
    <row r="764" spans="1:24" ht="11.25" customHeight="1">
      <c r="A764" s="1082"/>
      <c r="B764" s="1082"/>
      <c r="C764" s="1082"/>
      <c r="D764" s="1082"/>
      <c r="E764" s="1082"/>
      <c r="F764" s="1082"/>
      <c r="G764" s="1082"/>
      <c r="H764" s="1082"/>
      <c r="I764" s="1082"/>
      <c r="J764" s="1082"/>
      <c r="K764" s="1082"/>
      <c r="L764" s="1082"/>
      <c r="M764" s="1082"/>
      <c r="N764" s="1082"/>
      <c r="O764" s="1082"/>
      <c r="P764" s="1082"/>
      <c r="Q764" s="1082"/>
      <c r="R764" s="1082"/>
      <c r="S764" s="1082"/>
      <c r="T764" s="1082"/>
      <c r="U764" s="1082"/>
      <c r="V764" s="1082"/>
      <c r="W764" s="1082"/>
      <c r="X764" s="1082"/>
    </row>
    <row r="765" spans="1:24" ht="11.25" customHeight="1">
      <c r="A765" s="1082"/>
      <c r="B765" s="1082"/>
      <c r="C765" s="1082"/>
      <c r="D765" s="1082"/>
      <c r="E765" s="1082"/>
      <c r="F765" s="1082"/>
      <c r="G765" s="1082"/>
      <c r="H765" s="1082"/>
      <c r="I765" s="1082"/>
      <c r="J765" s="1082"/>
      <c r="K765" s="1082"/>
      <c r="L765" s="1082"/>
      <c r="M765" s="1082"/>
      <c r="N765" s="1082"/>
      <c r="O765" s="1082"/>
      <c r="P765" s="1082"/>
      <c r="Q765" s="1082"/>
      <c r="R765" s="1082"/>
      <c r="S765" s="1082"/>
      <c r="T765" s="1082"/>
      <c r="U765" s="1082"/>
      <c r="V765" s="1082"/>
      <c r="W765" s="1082"/>
      <c r="X765" s="1082"/>
    </row>
    <row r="766" spans="1:24" ht="11.25" customHeight="1">
      <c r="A766" s="1082"/>
      <c r="B766" s="1082"/>
      <c r="C766" s="1082"/>
      <c r="D766" s="1082"/>
      <c r="E766" s="1082"/>
      <c r="F766" s="1082"/>
      <c r="G766" s="1082"/>
      <c r="H766" s="1082"/>
      <c r="I766" s="1082"/>
      <c r="J766" s="1082"/>
      <c r="K766" s="1082"/>
      <c r="L766" s="1082"/>
      <c r="M766" s="1082"/>
      <c r="N766" s="1082"/>
      <c r="O766" s="1082"/>
      <c r="P766" s="1082"/>
      <c r="Q766" s="1082"/>
      <c r="R766" s="1082"/>
      <c r="S766" s="1082"/>
      <c r="T766" s="1082"/>
      <c r="U766" s="1082"/>
      <c r="V766" s="1082"/>
      <c r="W766" s="1082"/>
      <c r="X766" s="1082"/>
    </row>
    <row r="767" spans="1:24" ht="11.25" customHeight="1">
      <c r="A767" s="1082"/>
      <c r="B767" s="1082"/>
      <c r="C767" s="1082"/>
      <c r="D767" s="1082"/>
      <c r="E767" s="1082"/>
      <c r="F767" s="1082"/>
      <c r="G767" s="1082"/>
      <c r="H767" s="1082"/>
      <c r="I767" s="1082"/>
      <c r="J767" s="1082"/>
      <c r="K767" s="1082"/>
      <c r="L767" s="1082"/>
      <c r="M767" s="1082"/>
      <c r="N767" s="1082"/>
      <c r="O767" s="1082"/>
      <c r="P767" s="1082"/>
      <c r="Q767" s="1082"/>
      <c r="R767" s="1082"/>
      <c r="S767" s="1082"/>
      <c r="T767" s="1082"/>
      <c r="U767" s="1082"/>
      <c r="V767" s="1082"/>
      <c r="W767" s="1082"/>
      <c r="X767" s="1082"/>
    </row>
    <row r="768" spans="1:24" ht="11.25" customHeight="1">
      <c r="A768" s="1082"/>
      <c r="B768" s="1082"/>
      <c r="C768" s="1082"/>
      <c r="D768" s="1082"/>
      <c r="E768" s="1082"/>
      <c r="F768" s="1082"/>
      <c r="G768" s="1082"/>
      <c r="H768" s="1082"/>
      <c r="I768" s="1082"/>
      <c r="J768" s="1082"/>
      <c r="K768" s="1082"/>
      <c r="L768" s="1082"/>
      <c r="M768" s="1082"/>
      <c r="N768" s="1082"/>
      <c r="O768" s="1082"/>
      <c r="P768" s="1082"/>
      <c r="Q768" s="1082"/>
      <c r="R768" s="1082"/>
      <c r="S768" s="1082"/>
      <c r="T768" s="1082"/>
      <c r="U768" s="1082"/>
      <c r="V768" s="1082"/>
      <c r="W768" s="1082"/>
      <c r="X768" s="1082"/>
    </row>
    <row r="769" spans="1:24" ht="11.25" customHeight="1">
      <c r="A769" s="1082"/>
      <c r="B769" s="1082"/>
      <c r="C769" s="1082"/>
      <c r="D769" s="1082"/>
      <c r="E769" s="1082"/>
      <c r="F769" s="1082"/>
      <c r="G769" s="1082"/>
      <c r="H769" s="1082"/>
      <c r="I769" s="1082"/>
      <c r="J769" s="1082"/>
      <c r="K769" s="1082"/>
      <c r="L769" s="1082"/>
      <c r="M769" s="1082"/>
      <c r="N769" s="1082"/>
      <c r="O769" s="1082"/>
      <c r="P769" s="1082"/>
      <c r="Q769" s="1082"/>
      <c r="R769" s="1082"/>
      <c r="S769" s="1082"/>
      <c r="T769" s="1082"/>
      <c r="U769" s="1082"/>
      <c r="V769" s="1082"/>
      <c r="W769" s="1082"/>
      <c r="X769" s="1082"/>
    </row>
    <row r="770" spans="1:24" ht="11.25" customHeight="1">
      <c r="A770" s="1082"/>
      <c r="B770" s="1082"/>
      <c r="C770" s="1082"/>
      <c r="D770" s="1082"/>
      <c r="E770" s="1082"/>
      <c r="F770" s="1082"/>
      <c r="G770" s="1082"/>
      <c r="H770" s="1082"/>
      <c r="I770" s="1082"/>
      <c r="J770" s="1082"/>
      <c r="K770" s="1082"/>
      <c r="L770" s="1082"/>
      <c r="M770" s="1082"/>
      <c r="N770" s="1082"/>
      <c r="O770" s="1082"/>
      <c r="P770" s="1082"/>
      <c r="Q770" s="1082"/>
      <c r="R770" s="1082"/>
      <c r="S770" s="1082"/>
      <c r="T770" s="1082"/>
      <c r="U770" s="1082"/>
      <c r="V770" s="1082"/>
      <c r="W770" s="1082"/>
      <c r="X770" s="1082"/>
    </row>
    <row r="771" spans="1:24" ht="11.25" customHeight="1">
      <c r="A771" s="1082"/>
      <c r="B771" s="1082"/>
      <c r="C771" s="1082"/>
      <c r="D771" s="1082"/>
      <c r="E771" s="1082"/>
      <c r="F771" s="1082"/>
      <c r="G771" s="1082"/>
      <c r="H771" s="1082"/>
      <c r="I771" s="1082"/>
      <c r="J771" s="1082"/>
      <c r="K771" s="1082"/>
      <c r="L771" s="1082"/>
      <c r="M771" s="1082"/>
      <c r="N771" s="1082"/>
      <c r="O771" s="1082"/>
      <c r="P771" s="1082"/>
      <c r="Q771" s="1082"/>
      <c r="R771" s="1082"/>
      <c r="S771" s="1082"/>
      <c r="T771" s="1082"/>
      <c r="U771" s="1082"/>
      <c r="V771" s="1082"/>
      <c r="W771" s="1082"/>
      <c r="X771" s="1082"/>
    </row>
    <row r="772" spans="1:24" ht="11.25" customHeight="1">
      <c r="A772" s="1082"/>
      <c r="B772" s="1082"/>
      <c r="C772" s="1082"/>
      <c r="D772" s="1082"/>
      <c r="E772" s="1082"/>
      <c r="F772" s="1082"/>
      <c r="G772" s="1082"/>
      <c r="H772" s="1082"/>
      <c r="I772" s="1082"/>
      <c r="J772" s="1082"/>
      <c r="K772" s="1082"/>
      <c r="L772" s="1082"/>
      <c r="M772" s="1082"/>
      <c r="N772" s="1082"/>
      <c r="O772" s="1082"/>
      <c r="P772" s="1082"/>
      <c r="Q772" s="1082"/>
      <c r="R772" s="1082"/>
      <c r="S772" s="1082"/>
      <c r="T772" s="1082"/>
      <c r="U772" s="1082"/>
      <c r="V772" s="1082"/>
      <c r="W772" s="1082"/>
      <c r="X772" s="1082"/>
    </row>
    <row r="773" spans="1:24" ht="11.25" customHeight="1">
      <c r="A773" s="1082"/>
      <c r="B773" s="1082"/>
      <c r="C773" s="1082"/>
      <c r="D773" s="1082"/>
      <c r="E773" s="1082"/>
      <c r="F773" s="1082"/>
      <c r="G773" s="1082"/>
      <c r="H773" s="1082"/>
      <c r="I773" s="1082"/>
      <c r="J773" s="1082"/>
      <c r="K773" s="1082"/>
      <c r="L773" s="1082"/>
      <c r="M773" s="1082"/>
      <c r="N773" s="1082"/>
      <c r="O773" s="1082"/>
      <c r="P773" s="1082"/>
      <c r="Q773" s="1082"/>
      <c r="R773" s="1082"/>
      <c r="S773" s="1082"/>
      <c r="T773" s="1082"/>
      <c r="U773" s="1082"/>
      <c r="V773" s="1082"/>
      <c r="W773" s="1082"/>
      <c r="X773" s="1082"/>
    </row>
    <row r="774" spans="1:24" ht="11.25" customHeight="1">
      <c r="A774" s="1082"/>
      <c r="B774" s="1082"/>
      <c r="C774" s="1082"/>
      <c r="D774" s="1082"/>
      <c r="E774" s="1082"/>
      <c r="F774" s="1082"/>
      <c r="G774" s="1082"/>
      <c r="H774" s="1082"/>
      <c r="I774" s="1082"/>
      <c r="J774" s="1082"/>
      <c r="K774" s="1082"/>
      <c r="L774" s="1082"/>
      <c r="M774" s="1082"/>
      <c r="N774" s="1082"/>
      <c r="O774" s="1082"/>
      <c r="P774" s="1082"/>
      <c r="Q774" s="1082"/>
      <c r="R774" s="1082"/>
      <c r="S774" s="1082"/>
      <c r="T774" s="1082"/>
      <c r="U774" s="1082"/>
      <c r="V774" s="1082"/>
      <c r="W774" s="1082"/>
      <c r="X774" s="1082"/>
    </row>
    <row r="775" spans="1:24" ht="11.25" customHeight="1">
      <c r="A775" s="1082"/>
      <c r="B775" s="1082"/>
      <c r="C775" s="1082"/>
      <c r="D775" s="1082"/>
      <c r="E775" s="1082"/>
      <c r="F775" s="1082"/>
      <c r="G775" s="1082"/>
      <c r="H775" s="1082"/>
      <c r="I775" s="1082"/>
      <c r="J775" s="1082"/>
      <c r="K775" s="1082"/>
      <c r="L775" s="1082"/>
      <c r="M775" s="1082"/>
      <c r="N775" s="1082"/>
      <c r="O775" s="1082"/>
      <c r="P775" s="1082"/>
      <c r="Q775" s="1082"/>
      <c r="R775" s="1082"/>
      <c r="S775" s="1082"/>
      <c r="T775" s="1082"/>
      <c r="U775" s="1082"/>
      <c r="V775" s="1082"/>
      <c r="W775" s="1082"/>
      <c r="X775" s="1082"/>
    </row>
    <row r="776" spans="1:24" ht="11.25" customHeight="1">
      <c r="A776" s="1082"/>
      <c r="B776" s="1082"/>
      <c r="C776" s="1082"/>
      <c r="D776" s="1082"/>
      <c r="E776" s="1082"/>
      <c r="F776" s="1082"/>
      <c r="G776" s="1082"/>
      <c r="H776" s="1082"/>
      <c r="I776" s="1082"/>
      <c r="J776" s="1082"/>
      <c r="K776" s="1082"/>
      <c r="L776" s="1082"/>
      <c r="M776" s="1082"/>
      <c r="N776" s="1082"/>
      <c r="O776" s="1082"/>
      <c r="P776" s="1082"/>
      <c r="Q776" s="1082"/>
      <c r="R776" s="1082"/>
      <c r="S776" s="1082"/>
      <c r="T776" s="1082"/>
      <c r="U776" s="1082"/>
      <c r="V776" s="1082"/>
      <c r="W776" s="1082"/>
      <c r="X776" s="1082"/>
    </row>
    <row r="777" spans="1:24" ht="11.25" customHeight="1">
      <c r="A777" s="1082"/>
      <c r="B777" s="1082"/>
      <c r="C777" s="1082"/>
      <c r="D777" s="1082"/>
      <c r="E777" s="1082"/>
      <c r="F777" s="1082"/>
      <c r="G777" s="1082"/>
      <c r="H777" s="1082"/>
      <c r="I777" s="1082"/>
      <c r="J777" s="1082"/>
      <c r="K777" s="1082"/>
      <c r="L777" s="1082"/>
      <c r="M777" s="1082"/>
      <c r="N777" s="1082"/>
      <c r="O777" s="1082"/>
      <c r="P777" s="1082"/>
      <c r="Q777" s="1082"/>
      <c r="R777" s="1082"/>
      <c r="S777" s="1082"/>
      <c r="T777" s="1082"/>
      <c r="U777" s="1082"/>
      <c r="V777" s="1082"/>
      <c r="W777" s="1082"/>
      <c r="X777" s="1082"/>
    </row>
    <row r="778" spans="1:24" ht="11.25" customHeight="1">
      <c r="A778" s="1082"/>
      <c r="B778" s="1082"/>
      <c r="C778" s="1082"/>
      <c r="D778" s="1082"/>
      <c r="E778" s="1082"/>
      <c r="F778" s="1082"/>
      <c r="G778" s="1082"/>
      <c r="H778" s="1082"/>
      <c r="I778" s="1082"/>
      <c r="J778" s="1082"/>
      <c r="K778" s="1082"/>
      <c r="L778" s="1082"/>
      <c r="M778" s="1082"/>
      <c r="N778" s="1082"/>
      <c r="O778" s="1082"/>
      <c r="P778" s="1082"/>
      <c r="Q778" s="1082"/>
      <c r="R778" s="1082"/>
      <c r="S778" s="1082"/>
      <c r="T778" s="1082"/>
      <c r="U778" s="1082"/>
      <c r="V778" s="1082"/>
      <c r="W778" s="1082"/>
      <c r="X778" s="1082"/>
    </row>
    <row r="779" spans="1:24" ht="11.25" customHeight="1">
      <c r="A779" s="1082"/>
      <c r="B779" s="1082"/>
      <c r="C779" s="1082"/>
      <c r="D779" s="1082"/>
      <c r="E779" s="1082"/>
      <c r="F779" s="1082"/>
      <c r="G779" s="1082"/>
      <c r="H779" s="1082"/>
      <c r="I779" s="1082"/>
      <c r="J779" s="1082"/>
      <c r="K779" s="1082"/>
      <c r="L779" s="1082"/>
      <c r="M779" s="1082"/>
      <c r="N779" s="1082"/>
      <c r="O779" s="1082"/>
      <c r="P779" s="1082"/>
      <c r="Q779" s="1082"/>
      <c r="R779" s="1082"/>
      <c r="S779" s="1082"/>
      <c r="T779" s="1082"/>
      <c r="U779" s="1082"/>
      <c r="V779" s="1082"/>
      <c r="W779" s="1082"/>
      <c r="X779" s="1082"/>
    </row>
    <row r="780" spans="1:24" ht="11.25" customHeight="1">
      <c r="A780" s="1082"/>
      <c r="B780" s="1082"/>
      <c r="C780" s="1082"/>
      <c r="D780" s="1082"/>
      <c r="E780" s="1082"/>
      <c r="F780" s="1082"/>
      <c r="G780" s="1082"/>
      <c r="H780" s="1082"/>
      <c r="I780" s="1082"/>
      <c r="J780" s="1082"/>
      <c r="K780" s="1082"/>
      <c r="L780" s="1082"/>
      <c r="M780" s="1082"/>
      <c r="N780" s="1082"/>
      <c r="O780" s="1082"/>
      <c r="P780" s="1082"/>
      <c r="Q780" s="1082"/>
      <c r="R780" s="1082"/>
      <c r="S780" s="1082"/>
      <c r="T780" s="1082"/>
      <c r="U780" s="1082"/>
      <c r="V780" s="1082"/>
      <c r="W780" s="1082"/>
      <c r="X780" s="1082"/>
    </row>
    <row r="781" spans="1:24" ht="11.25" customHeight="1">
      <c r="A781" s="1082"/>
      <c r="B781" s="1082"/>
      <c r="C781" s="1082"/>
      <c r="D781" s="1082"/>
      <c r="E781" s="1082"/>
      <c r="F781" s="1082"/>
      <c r="G781" s="1082"/>
      <c r="H781" s="1082"/>
      <c r="I781" s="1082"/>
      <c r="J781" s="1082"/>
      <c r="K781" s="1082"/>
      <c r="L781" s="1082"/>
      <c r="M781" s="1082"/>
      <c r="N781" s="1082"/>
      <c r="O781" s="1082"/>
      <c r="P781" s="1082"/>
      <c r="Q781" s="1082"/>
      <c r="R781" s="1082"/>
      <c r="S781" s="1082"/>
      <c r="T781" s="1082"/>
      <c r="U781" s="1082"/>
      <c r="V781" s="1082"/>
      <c r="W781" s="1082"/>
      <c r="X781" s="1082"/>
    </row>
    <row r="782" spans="1:24" ht="11.25" customHeight="1">
      <c r="A782" s="1082"/>
      <c r="B782" s="1082"/>
      <c r="C782" s="1082"/>
      <c r="D782" s="1082"/>
      <c r="E782" s="1082"/>
      <c r="F782" s="1082"/>
      <c r="G782" s="1082"/>
      <c r="H782" s="1082"/>
      <c r="I782" s="1082"/>
      <c r="J782" s="1082"/>
      <c r="K782" s="1082"/>
      <c r="L782" s="1082"/>
      <c r="M782" s="1082"/>
      <c r="N782" s="1082"/>
      <c r="O782" s="1082"/>
      <c r="P782" s="1082"/>
      <c r="Q782" s="1082"/>
      <c r="R782" s="1082"/>
      <c r="S782" s="1082"/>
      <c r="T782" s="1082"/>
      <c r="U782" s="1082"/>
      <c r="V782" s="1082"/>
      <c r="W782" s="1082"/>
      <c r="X782" s="1082"/>
    </row>
    <row r="783" spans="1:24" ht="11.25" customHeight="1">
      <c r="A783" s="1082"/>
      <c r="B783" s="1082"/>
      <c r="C783" s="1082"/>
      <c r="D783" s="1082"/>
      <c r="E783" s="1082"/>
      <c r="F783" s="1082"/>
      <c r="G783" s="1082"/>
      <c r="H783" s="1082"/>
      <c r="I783" s="1082"/>
      <c r="J783" s="1082"/>
      <c r="K783" s="1082"/>
      <c r="L783" s="1082"/>
      <c r="M783" s="1082"/>
      <c r="N783" s="1082"/>
      <c r="O783" s="1082"/>
      <c r="P783" s="1082"/>
      <c r="Q783" s="1082"/>
      <c r="R783" s="1082"/>
      <c r="S783" s="1082"/>
      <c r="T783" s="1082"/>
      <c r="U783" s="1082"/>
      <c r="V783" s="1082"/>
      <c r="W783" s="1082"/>
      <c r="X783" s="1082"/>
    </row>
    <row r="784" spans="1:24" ht="11.25" customHeight="1">
      <c r="A784" s="1082"/>
      <c r="B784" s="1082"/>
      <c r="C784" s="1082"/>
      <c r="D784" s="1082"/>
      <c r="E784" s="1082"/>
      <c r="F784" s="1082"/>
      <c r="G784" s="1082"/>
      <c r="H784" s="1082"/>
      <c r="I784" s="1082"/>
      <c r="J784" s="1082"/>
      <c r="K784" s="1082"/>
      <c r="L784" s="1082"/>
      <c r="M784" s="1082"/>
      <c r="N784" s="1082"/>
      <c r="O784" s="1082"/>
      <c r="P784" s="1082"/>
      <c r="Q784" s="1082"/>
      <c r="R784" s="1082"/>
      <c r="S784" s="1082"/>
      <c r="T784" s="1082"/>
      <c r="U784" s="1082"/>
      <c r="V784" s="1082"/>
      <c r="W784" s="1082"/>
      <c r="X784" s="1082"/>
    </row>
    <row r="785" spans="1:24" ht="11.25" customHeight="1">
      <c r="A785" s="1082"/>
      <c r="B785" s="1082"/>
      <c r="C785" s="1082"/>
      <c r="D785" s="1082"/>
      <c r="E785" s="1082"/>
      <c r="F785" s="1082"/>
      <c r="G785" s="1082"/>
      <c r="H785" s="1082"/>
      <c r="I785" s="1082"/>
      <c r="J785" s="1082"/>
      <c r="K785" s="1082"/>
      <c r="L785" s="1082"/>
      <c r="M785" s="1082"/>
      <c r="N785" s="1082"/>
      <c r="O785" s="1082"/>
      <c r="P785" s="1082"/>
      <c r="Q785" s="1082"/>
      <c r="R785" s="1082"/>
      <c r="S785" s="1082"/>
      <c r="T785" s="1082"/>
      <c r="U785" s="1082"/>
      <c r="V785" s="1082"/>
      <c r="W785" s="1082"/>
      <c r="X785" s="1082"/>
    </row>
    <row r="786" spans="1:24" ht="11.25" customHeight="1">
      <c r="A786" s="1082"/>
      <c r="B786" s="1082"/>
      <c r="C786" s="1082"/>
      <c r="D786" s="1082"/>
      <c r="E786" s="1082"/>
      <c r="F786" s="1082"/>
      <c r="G786" s="1082"/>
      <c r="H786" s="1082"/>
      <c r="I786" s="1082"/>
      <c r="J786" s="1082"/>
      <c r="K786" s="1082"/>
      <c r="L786" s="1082"/>
      <c r="M786" s="1082"/>
      <c r="N786" s="1082"/>
      <c r="O786" s="1082"/>
      <c r="P786" s="1082"/>
      <c r="Q786" s="1082"/>
      <c r="R786" s="1082"/>
      <c r="S786" s="1082"/>
      <c r="T786" s="1082"/>
      <c r="U786" s="1082"/>
      <c r="V786" s="1082"/>
      <c r="W786" s="1082"/>
      <c r="X786" s="1082"/>
    </row>
    <row r="787" spans="1:24" ht="11.25" customHeight="1">
      <c r="A787" s="1082"/>
      <c r="B787" s="1082"/>
      <c r="C787" s="1082"/>
      <c r="D787" s="1082"/>
      <c r="E787" s="1082"/>
      <c r="F787" s="1082"/>
      <c r="G787" s="1082"/>
      <c r="H787" s="1082"/>
      <c r="I787" s="1082"/>
      <c r="J787" s="1082"/>
      <c r="K787" s="1082"/>
      <c r="L787" s="1082"/>
      <c r="M787" s="1082"/>
      <c r="N787" s="1082"/>
      <c r="O787" s="1082"/>
      <c r="P787" s="1082"/>
      <c r="Q787" s="1082"/>
      <c r="R787" s="1082"/>
      <c r="S787" s="1082"/>
      <c r="T787" s="1082"/>
      <c r="U787" s="1082"/>
      <c r="V787" s="1082"/>
      <c r="W787" s="1082"/>
      <c r="X787" s="1082"/>
    </row>
    <row r="788" spans="1:24" ht="11.25" customHeight="1">
      <c r="A788" s="1082"/>
      <c r="B788" s="1082"/>
      <c r="C788" s="1082"/>
      <c r="D788" s="1082"/>
      <c r="E788" s="1082"/>
      <c r="F788" s="1082"/>
      <c r="G788" s="1082"/>
      <c r="H788" s="1082"/>
      <c r="I788" s="1082"/>
      <c r="J788" s="1082"/>
      <c r="K788" s="1082"/>
      <c r="L788" s="1082"/>
      <c r="M788" s="1082"/>
      <c r="N788" s="1082"/>
      <c r="O788" s="1082"/>
      <c r="P788" s="1082"/>
      <c r="Q788" s="1082"/>
      <c r="R788" s="1082"/>
      <c r="S788" s="1082"/>
      <c r="T788" s="1082"/>
      <c r="U788" s="1082"/>
      <c r="V788" s="1082"/>
      <c r="W788" s="1082"/>
      <c r="X788" s="1082"/>
    </row>
    <row r="789" spans="1:24" ht="11.25" customHeight="1">
      <c r="A789" s="1082"/>
      <c r="B789" s="1082"/>
      <c r="C789" s="1082"/>
      <c r="D789" s="1082"/>
      <c r="E789" s="1082"/>
      <c r="F789" s="1082"/>
      <c r="G789" s="1082"/>
      <c r="H789" s="1082"/>
      <c r="I789" s="1082"/>
      <c r="J789" s="1082"/>
      <c r="K789" s="1082"/>
      <c r="L789" s="1082"/>
      <c r="M789" s="1082"/>
      <c r="N789" s="1082"/>
      <c r="O789" s="1082"/>
      <c r="P789" s="1082"/>
      <c r="Q789" s="1082"/>
      <c r="R789" s="1082"/>
      <c r="S789" s="1082"/>
      <c r="T789" s="1082"/>
      <c r="U789" s="1082"/>
      <c r="V789" s="1082"/>
      <c r="W789" s="1082"/>
      <c r="X789" s="1082"/>
    </row>
    <row r="790" spans="1:24" ht="11.25" customHeight="1">
      <c r="A790" s="1082"/>
      <c r="B790" s="1082"/>
      <c r="C790" s="1082"/>
      <c r="D790" s="1082"/>
      <c r="E790" s="1082"/>
      <c r="F790" s="1082"/>
      <c r="G790" s="1082"/>
      <c r="H790" s="1082"/>
      <c r="I790" s="1082"/>
      <c r="J790" s="1082"/>
      <c r="K790" s="1082"/>
      <c r="L790" s="1082"/>
      <c r="M790" s="1082"/>
      <c r="N790" s="1082"/>
      <c r="O790" s="1082"/>
      <c r="P790" s="1082"/>
      <c r="Q790" s="1082"/>
      <c r="R790" s="1082"/>
      <c r="S790" s="1082"/>
      <c r="T790" s="1082"/>
      <c r="U790" s="1082"/>
      <c r="V790" s="1082"/>
      <c r="W790" s="1082"/>
      <c r="X790" s="1082"/>
    </row>
    <row r="791" spans="1:24" ht="11.25" customHeight="1">
      <c r="A791" s="1082"/>
      <c r="B791" s="1082"/>
      <c r="C791" s="1082"/>
      <c r="D791" s="1082"/>
      <c r="E791" s="1082"/>
      <c r="F791" s="1082"/>
      <c r="G791" s="1082"/>
      <c r="H791" s="1082"/>
      <c r="I791" s="1082"/>
      <c r="J791" s="1082"/>
      <c r="K791" s="1082"/>
      <c r="L791" s="1082"/>
      <c r="M791" s="1082"/>
      <c r="N791" s="1082"/>
      <c r="O791" s="1082"/>
      <c r="P791" s="1082"/>
      <c r="Q791" s="1082"/>
      <c r="R791" s="1082"/>
      <c r="S791" s="1082"/>
      <c r="T791" s="1082"/>
      <c r="U791" s="1082"/>
      <c r="V791" s="1082"/>
      <c r="W791" s="1082"/>
      <c r="X791" s="1082"/>
    </row>
    <row r="792" spans="1:24" ht="11.25" customHeight="1">
      <c r="A792" s="1082"/>
      <c r="B792" s="1082"/>
      <c r="C792" s="1082"/>
      <c r="D792" s="1082"/>
      <c r="E792" s="1082"/>
      <c r="F792" s="1082"/>
      <c r="G792" s="1082"/>
      <c r="H792" s="1082"/>
      <c r="I792" s="1082"/>
      <c r="J792" s="1082"/>
      <c r="K792" s="1082"/>
      <c r="L792" s="1082"/>
      <c r="M792" s="1082"/>
      <c r="N792" s="1082"/>
      <c r="O792" s="1082"/>
      <c r="P792" s="1082"/>
      <c r="Q792" s="1082"/>
      <c r="R792" s="1082"/>
      <c r="S792" s="1082"/>
      <c r="T792" s="1082"/>
      <c r="U792" s="1082"/>
      <c r="V792" s="1082"/>
      <c r="W792" s="1082"/>
      <c r="X792" s="1082"/>
    </row>
    <row r="793" spans="1:24" ht="11.25" customHeight="1">
      <c r="A793" s="1082"/>
      <c r="B793" s="1082"/>
      <c r="C793" s="1082"/>
      <c r="D793" s="1082"/>
      <c r="E793" s="1082"/>
      <c r="F793" s="1082"/>
      <c r="G793" s="1082"/>
      <c r="H793" s="1082"/>
      <c r="I793" s="1082"/>
      <c r="J793" s="1082"/>
      <c r="K793" s="1082"/>
      <c r="L793" s="1082"/>
      <c r="M793" s="1082"/>
      <c r="N793" s="1082"/>
      <c r="O793" s="1082"/>
      <c r="P793" s="1082"/>
      <c r="Q793" s="1082"/>
      <c r="R793" s="1082"/>
      <c r="S793" s="1082"/>
      <c r="T793" s="1082"/>
      <c r="U793" s="1082"/>
      <c r="V793" s="1082"/>
      <c r="W793" s="1082"/>
      <c r="X793" s="1082"/>
    </row>
    <row r="794" spans="1:24" ht="11.25" customHeight="1">
      <c r="A794" s="1082"/>
      <c r="B794" s="1082"/>
      <c r="C794" s="1082"/>
      <c r="D794" s="1082"/>
      <c r="E794" s="1082"/>
      <c r="F794" s="1082"/>
      <c r="G794" s="1082"/>
      <c r="H794" s="1082"/>
      <c r="I794" s="1082"/>
      <c r="J794" s="1082"/>
      <c r="K794" s="1082"/>
      <c r="L794" s="1082"/>
      <c r="M794" s="1082"/>
      <c r="N794" s="1082"/>
      <c r="O794" s="1082"/>
      <c r="P794" s="1082"/>
      <c r="Q794" s="1082"/>
      <c r="R794" s="1082"/>
      <c r="S794" s="1082"/>
      <c r="T794" s="1082"/>
      <c r="U794" s="1082"/>
      <c r="V794" s="1082"/>
      <c r="W794" s="1082"/>
      <c r="X794" s="1082"/>
    </row>
    <row r="795" spans="1:24" ht="11.25" customHeight="1">
      <c r="A795" s="1082"/>
      <c r="B795" s="1082"/>
      <c r="C795" s="1082"/>
      <c r="D795" s="1082"/>
      <c r="E795" s="1082"/>
      <c r="F795" s="1082"/>
      <c r="G795" s="1082"/>
      <c r="H795" s="1082"/>
      <c r="I795" s="1082"/>
      <c r="J795" s="1082"/>
      <c r="K795" s="1082"/>
      <c r="L795" s="1082"/>
      <c r="M795" s="1082"/>
      <c r="N795" s="1082"/>
      <c r="O795" s="1082"/>
      <c r="P795" s="1082"/>
      <c r="Q795" s="1082"/>
      <c r="R795" s="1082"/>
      <c r="S795" s="1082"/>
      <c r="T795" s="1082"/>
      <c r="U795" s="1082"/>
      <c r="V795" s="1082"/>
      <c r="W795" s="1082"/>
      <c r="X795" s="1082"/>
    </row>
    <row r="796" spans="1:24" ht="11.25" customHeight="1">
      <c r="A796" s="1082"/>
      <c r="B796" s="1082"/>
      <c r="C796" s="1082"/>
      <c r="D796" s="1082"/>
      <c r="E796" s="1082"/>
      <c r="F796" s="1082"/>
      <c r="G796" s="1082"/>
      <c r="H796" s="1082"/>
      <c r="I796" s="1082"/>
      <c r="J796" s="1082"/>
      <c r="K796" s="1082"/>
      <c r="L796" s="1082"/>
      <c r="M796" s="1082"/>
      <c r="N796" s="1082"/>
      <c r="O796" s="1082"/>
      <c r="P796" s="1082"/>
      <c r="Q796" s="1082"/>
      <c r="R796" s="1082"/>
      <c r="S796" s="1082"/>
      <c r="T796" s="1082"/>
      <c r="U796" s="1082"/>
      <c r="V796" s="1082"/>
      <c r="W796" s="1082"/>
      <c r="X796" s="1082"/>
    </row>
    <row r="797" spans="1:24" ht="11.25" customHeight="1">
      <c r="A797" s="1082"/>
      <c r="B797" s="1082"/>
      <c r="C797" s="1082"/>
      <c r="D797" s="1082"/>
      <c r="E797" s="1082"/>
      <c r="F797" s="1082"/>
      <c r="G797" s="1082"/>
      <c r="H797" s="1082"/>
      <c r="I797" s="1082"/>
      <c r="J797" s="1082"/>
      <c r="K797" s="1082"/>
      <c r="L797" s="1082"/>
      <c r="M797" s="1082"/>
      <c r="N797" s="1082"/>
      <c r="O797" s="1082"/>
      <c r="P797" s="1082"/>
      <c r="Q797" s="1082"/>
      <c r="R797" s="1082"/>
      <c r="S797" s="1082"/>
      <c r="T797" s="1082"/>
      <c r="U797" s="1082"/>
      <c r="V797" s="1082"/>
      <c r="W797" s="1082"/>
      <c r="X797" s="1082"/>
    </row>
    <row r="798" spans="1:24" ht="11.25" customHeight="1">
      <c r="A798" s="1082"/>
      <c r="B798" s="1082"/>
      <c r="C798" s="1082"/>
      <c r="D798" s="1082"/>
      <c r="E798" s="1082"/>
      <c r="F798" s="1082"/>
      <c r="G798" s="1082"/>
      <c r="H798" s="1082"/>
      <c r="I798" s="1082"/>
      <c r="J798" s="1082"/>
      <c r="K798" s="1082"/>
      <c r="L798" s="1082"/>
      <c r="M798" s="1082"/>
      <c r="N798" s="1082"/>
      <c r="O798" s="1082"/>
      <c r="P798" s="1082"/>
      <c r="Q798" s="1082"/>
      <c r="R798" s="1082"/>
      <c r="S798" s="1082"/>
      <c r="T798" s="1082"/>
      <c r="U798" s="1082"/>
      <c r="V798" s="1082"/>
      <c r="W798" s="1082"/>
      <c r="X798" s="1082"/>
    </row>
    <row r="799" spans="1:24" ht="11.25" customHeight="1">
      <c r="A799" s="1082"/>
      <c r="B799" s="1082"/>
      <c r="C799" s="1082"/>
      <c r="D799" s="1082"/>
      <c r="E799" s="1082"/>
      <c r="F799" s="1082"/>
      <c r="G799" s="1082"/>
      <c r="H799" s="1082"/>
      <c r="I799" s="1082"/>
      <c r="J799" s="1082"/>
      <c r="K799" s="1082"/>
      <c r="L799" s="1082"/>
      <c r="M799" s="1082"/>
      <c r="N799" s="1082"/>
      <c r="O799" s="1082"/>
      <c r="P799" s="1082"/>
      <c r="Q799" s="1082"/>
      <c r="R799" s="1082"/>
      <c r="S799" s="1082"/>
      <c r="T799" s="1082"/>
      <c r="U799" s="1082"/>
      <c r="V799" s="1082"/>
      <c r="W799" s="1082"/>
      <c r="X799" s="1082"/>
    </row>
    <row r="800" spans="1:24" ht="11.25" customHeight="1">
      <c r="A800" s="1082"/>
      <c r="B800" s="1082"/>
      <c r="C800" s="1082"/>
      <c r="D800" s="1082"/>
      <c r="E800" s="1082"/>
      <c r="F800" s="1082"/>
      <c r="G800" s="1082"/>
      <c r="H800" s="1082"/>
      <c r="I800" s="1082"/>
      <c r="J800" s="1082"/>
      <c r="K800" s="1082"/>
      <c r="L800" s="1082"/>
      <c r="M800" s="1082"/>
      <c r="N800" s="1082"/>
      <c r="O800" s="1082"/>
      <c r="P800" s="1082"/>
      <c r="Q800" s="1082"/>
      <c r="R800" s="1082"/>
      <c r="S800" s="1082"/>
      <c r="T800" s="1082"/>
      <c r="U800" s="1082"/>
      <c r="V800" s="1082"/>
      <c r="W800" s="1082"/>
      <c r="X800" s="1082"/>
    </row>
    <row r="801" spans="1:24" ht="11.25" customHeight="1">
      <c r="A801" s="1082"/>
      <c r="B801" s="1082"/>
      <c r="C801" s="1082"/>
      <c r="D801" s="1082"/>
      <c r="E801" s="1082"/>
      <c r="F801" s="1082"/>
      <c r="G801" s="1082"/>
      <c r="H801" s="1082"/>
      <c r="I801" s="1082"/>
      <c r="J801" s="1082"/>
      <c r="K801" s="1082"/>
      <c r="L801" s="1082"/>
      <c r="M801" s="1082"/>
      <c r="N801" s="1082"/>
      <c r="O801" s="1082"/>
      <c r="P801" s="1082"/>
      <c r="Q801" s="1082"/>
      <c r="R801" s="1082"/>
      <c r="S801" s="1082"/>
      <c r="T801" s="1082"/>
      <c r="U801" s="1082"/>
      <c r="V801" s="1082"/>
      <c r="W801" s="1082"/>
      <c r="X801" s="1082"/>
    </row>
    <row r="802" spans="1:24" ht="11.25" customHeight="1">
      <c r="A802" s="1082"/>
      <c r="B802" s="1082"/>
      <c r="C802" s="1082"/>
      <c r="D802" s="1082"/>
      <c r="E802" s="1082"/>
      <c r="F802" s="1082"/>
      <c r="G802" s="1082"/>
      <c r="H802" s="1082"/>
      <c r="I802" s="1082"/>
      <c r="J802" s="1082"/>
      <c r="K802" s="1082"/>
      <c r="L802" s="1082"/>
      <c r="M802" s="1082"/>
      <c r="N802" s="1082"/>
      <c r="O802" s="1082"/>
      <c r="P802" s="1082"/>
      <c r="Q802" s="1082"/>
      <c r="R802" s="1082"/>
      <c r="S802" s="1082"/>
      <c r="T802" s="1082"/>
      <c r="U802" s="1082"/>
      <c r="V802" s="1082"/>
      <c r="W802" s="1082"/>
      <c r="X802" s="1082"/>
    </row>
    <row r="803" spans="1:24" ht="11.25" customHeight="1">
      <c r="A803" s="1082"/>
      <c r="B803" s="1082"/>
      <c r="C803" s="1082"/>
      <c r="D803" s="1082"/>
      <c r="E803" s="1082"/>
      <c r="F803" s="1082"/>
      <c r="G803" s="1082"/>
      <c r="H803" s="1082"/>
      <c r="I803" s="1082"/>
      <c r="J803" s="1082"/>
      <c r="K803" s="1082"/>
      <c r="L803" s="1082"/>
      <c r="M803" s="1082"/>
      <c r="N803" s="1082"/>
      <c r="O803" s="1082"/>
      <c r="P803" s="1082"/>
      <c r="Q803" s="1082"/>
      <c r="R803" s="1082"/>
      <c r="S803" s="1082"/>
      <c r="T803" s="1082"/>
      <c r="U803" s="1082"/>
      <c r="V803" s="1082"/>
      <c r="W803" s="1082"/>
      <c r="X803" s="1082"/>
    </row>
    <row r="804" spans="1:24" ht="11.25" customHeight="1">
      <c r="A804" s="1082"/>
      <c r="B804" s="1082"/>
      <c r="C804" s="1082"/>
      <c r="D804" s="1082"/>
      <c r="E804" s="1082"/>
      <c r="F804" s="1082"/>
      <c r="G804" s="1082"/>
      <c r="H804" s="1082"/>
      <c r="I804" s="1082"/>
      <c r="J804" s="1082"/>
      <c r="K804" s="1082"/>
      <c r="L804" s="1082"/>
      <c r="M804" s="1082"/>
      <c r="N804" s="1082"/>
      <c r="O804" s="1082"/>
      <c r="P804" s="1082"/>
      <c r="Q804" s="1082"/>
      <c r="R804" s="1082"/>
      <c r="S804" s="1082"/>
      <c r="T804" s="1082"/>
      <c r="U804" s="1082"/>
      <c r="V804" s="1082"/>
      <c r="W804" s="1082"/>
      <c r="X804" s="1082"/>
    </row>
    <row r="805" spans="1:24" ht="11.25" customHeight="1">
      <c r="A805" s="1082"/>
      <c r="B805" s="1082"/>
      <c r="C805" s="1082"/>
      <c r="D805" s="1082"/>
      <c r="E805" s="1082"/>
      <c r="F805" s="1082"/>
      <c r="G805" s="1082"/>
      <c r="H805" s="1082"/>
      <c r="I805" s="1082"/>
      <c r="J805" s="1082"/>
      <c r="K805" s="1082"/>
      <c r="L805" s="1082"/>
      <c r="M805" s="1082"/>
      <c r="N805" s="1082"/>
      <c r="O805" s="1082"/>
      <c r="P805" s="1082"/>
      <c r="Q805" s="1082"/>
      <c r="R805" s="1082"/>
      <c r="S805" s="1082"/>
      <c r="T805" s="1082"/>
      <c r="U805" s="1082"/>
      <c r="V805" s="1082"/>
      <c r="W805" s="1082"/>
      <c r="X805" s="1082"/>
    </row>
    <row r="806" spans="1:24" ht="11.25" customHeight="1">
      <c r="A806" s="1082"/>
      <c r="B806" s="1082"/>
      <c r="C806" s="1082"/>
      <c r="D806" s="1082"/>
      <c r="E806" s="1082"/>
      <c r="F806" s="1082"/>
      <c r="G806" s="1082"/>
      <c r="H806" s="1082"/>
      <c r="I806" s="1082"/>
      <c r="J806" s="1082"/>
      <c r="K806" s="1082"/>
      <c r="L806" s="1082"/>
      <c r="M806" s="1082"/>
      <c r="N806" s="1082"/>
      <c r="O806" s="1082"/>
      <c r="P806" s="1082"/>
      <c r="Q806" s="1082"/>
      <c r="R806" s="1082"/>
      <c r="S806" s="1082"/>
      <c r="T806" s="1082"/>
      <c r="U806" s="1082"/>
      <c r="V806" s="1082"/>
      <c r="W806" s="1082"/>
      <c r="X806" s="1082"/>
    </row>
    <row r="807" spans="1:24" ht="11.25" customHeight="1">
      <c r="A807" s="1082"/>
      <c r="B807" s="1082"/>
      <c r="C807" s="1082"/>
      <c r="D807" s="1082"/>
      <c r="E807" s="1082"/>
      <c r="F807" s="1082"/>
      <c r="G807" s="1082"/>
      <c r="H807" s="1082"/>
      <c r="I807" s="1082"/>
      <c r="J807" s="1082"/>
      <c r="K807" s="1082"/>
      <c r="L807" s="1082"/>
      <c r="M807" s="1082"/>
      <c r="N807" s="1082"/>
      <c r="O807" s="1082"/>
      <c r="P807" s="1082"/>
      <c r="Q807" s="1082"/>
      <c r="R807" s="1082"/>
      <c r="S807" s="1082"/>
      <c r="T807" s="1082"/>
      <c r="U807" s="1082"/>
      <c r="V807" s="1082"/>
      <c r="W807" s="1082"/>
      <c r="X807" s="1082"/>
    </row>
    <row r="808" spans="1:24" ht="11.25" customHeight="1">
      <c r="A808" s="1082"/>
      <c r="B808" s="1082"/>
      <c r="C808" s="1082"/>
      <c r="D808" s="1082"/>
      <c r="E808" s="1082"/>
      <c r="F808" s="1082"/>
      <c r="G808" s="1082"/>
      <c r="H808" s="1082"/>
      <c r="I808" s="1082"/>
      <c r="J808" s="1082"/>
      <c r="K808" s="1082"/>
      <c r="L808" s="1082"/>
      <c r="M808" s="1082"/>
      <c r="N808" s="1082"/>
      <c r="O808" s="1082"/>
      <c r="P808" s="1082"/>
      <c r="Q808" s="1082"/>
      <c r="R808" s="1082"/>
      <c r="S808" s="1082"/>
      <c r="T808" s="1082"/>
      <c r="U808" s="1082"/>
      <c r="V808" s="1082"/>
      <c r="W808" s="1082"/>
      <c r="X808" s="1082"/>
    </row>
    <row r="809" spans="1:24" ht="11.25" customHeight="1">
      <c r="A809" s="1082"/>
      <c r="B809" s="1082"/>
      <c r="C809" s="1082"/>
      <c r="D809" s="1082"/>
      <c r="E809" s="1082"/>
      <c r="F809" s="1082"/>
      <c r="G809" s="1082"/>
      <c r="H809" s="1082"/>
      <c r="I809" s="1082"/>
      <c r="J809" s="1082"/>
      <c r="K809" s="1082"/>
      <c r="L809" s="1082"/>
      <c r="M809" s="1082"/>
      <c r="N809" s="1082"/>
      <c r="O809" s="1082"/>
      <c r="P809" s="1082"/>
      <c r="Q809" s="1082"/>
      <c r="R809" s="1082"/>
      <c r="S809" s="1082"/>
      <c r="T809" s="1082"/>
      <c r="U809" s="1082"/>
      <c r="V809" s="1082"/>
      <c r="W809" s="1082"/>
      <c r="X809" s="1082"/>
    </row>
    <row r="810" spans="1:24" ht="11.25" customHeight="1">
      <c r="A810" s="1082"/>
      <c r="B810" s="1082"/>
      <c r="C810" s="1082"/>
      <c r="D810" s="1082"/>
      <c r="E810" s="1082"/>
      <c r="F810" s="1082"/>
      <c r="G810" s="1082"/>
      <c r="H810" s="1082"/>
      <c r="I810" s="1082"/>
      <c r="J810" s="1082"/>
      <c r="K810" s="1082"/>
      <c r="L810" s="1082"/>
      <c r="M810" s="1082"/>
      <c r="N810" s="1082"/>
      <c r="O810" s="1082"/>
      <c r="P810" s="1082"/>
      <c r="Q810" s="1082"/>
      <c r="R810" s="1082"/>
      <c r="S810" s="1082"/>
      <c r="T810" s="1082"/>
      <c r="U810" s="1082"/>
      <c r="V810" s="1082"/>
      <c r="W810" s="1082"/>
      <c r="X810" s="1082"/>
    </row>
    <row r="811" spans="1:24" ht="11.25" customHeight="1">
      <c r="A811" s="1082"/>
      <c r="B811" s="1082"/>
      <c r="C811" s="1082"/>
      <c r="D811" s="1082"/>
      <c r="E811" s="1082"/>
      <c r="F811" s="1082"/>
      <c r="G811" s="1082"/>
      <c r="H811" s="1082"/>
      <c r="I811" s="1082"/>
      <c r="J811" s="1082"/>
      <c r="K811" s="1082"/>
      <c r="L811" s="1082"/>
      <c r="M811" s="1082"/>
      <c r="N811" s="1082"/>
      <c r="O811" s="1082"/>
      <c r="P811" s="1082"/>
      <c r="Q811" s="1082"/>
      <c r="R811" s="1082"/>
      <c r="S811" s="1082"/>
      <c r="T811" s="1082"/>
      <c r="U811" s="1082"/>
      <c r="V811" s="1082"/>
      <c r="W811" s="1082"/>
      <c r="X811" s="1082"/>
    </row>
    <row r="812" spans="1:24" ht="11.25" customHeight="1">
      <c r="A812" s="1082"/>
      <c r="B812" s="1082"/>
      <c r="C812" s="1082"/>
      <c r="D812" s="1082"/>
      <c r="E812" s="1082"/>
      <c r="F812" s="1082"/>
      <c r="G812" s="1082"/>
      <c r="H812" s="1082"/>
      <c r="I812" s="1082"/>
      <c r="J812" s="1082"/>
      <c r="K812" s="1082"/>
      <c r="L812" s="1082"/>
      <c r="M812" s="1082"/>
      <c r="N812" s="1082"/>
      <c r="O812" s="1082"/>
      <c r="P812" s="1082"/>
      <c r="Q812" s="1082"/>
      <c r="R812" s="1082"/>
      <c r="S812" s="1082"/>
      <c r="T812" s="1082"/>
      <c r="U812" s="1082"/>
      <c r="V812" s="1082"/>
      <c r="W812" s="1082"/>
      <c r="X812" s="1082"/>
    </row>
    <row r="813" spans="1:24" ht="11.25" customHeight="1">
      <c r="A813" s="1082"/>
      <c r="B813" s="1082"/>
      <c r="C813" s="1082"/>
      <c r="D813" s="1082"/>
      <c r="E813" s="1082"/>
      <c r="F813" s="1082"/>
      <c r="G813" s="1082"/>
      <c r="H813" s="1082"/>
      <c r="I813" s="1082"/>
      <c r="J813" s="1082"/>
      <c r="K813" s="1082"/>
      <c r="L813" s="1082"/>
      <c r="M813" s="1082"/>
      <c r="N813" s="1082"/>
      <c r="O813" s="1082"/>
      <c r="P813" s="1082"/>
      <c r="Q813" s="1082"/>
      <c r="R813" s="1082"/>
      <c r="S813" s="1082"/>
      <c r="T813" s="1082"/>
      <c r="U813" s="1082"/>
      <c r="V813" s="1082"/>
      <c r="W813" s="1082"/>
      <c r="X813" s="1082"/>
    </row>
    <row r="814" spans="1:24" ht="11.25" customHeight="1">
      <c r="A814" s="1082"/>
      <c r="B814" s="1082"/>
      <c r="C814" s="1082"/>
      <c r="D814" s="1082"/>
      <c r="E814" s="1082"/>
      <c r="F814" s="1082"/>
      <c r="G814" s="1082"/>
      <c r="H814" s="1082"/>
      <c r="I814" s="1082"/>
      <c r="J814" s="1082"/>
      <c r="K814" s="1082"/>
      <c r="L814" s="1082"/>
      <c r="M814" s="1082"/>
      <c r="N814" s="1082"/>
      <c r="O814" s="1082"/>
      <c r="P814" s="1082"/>
      <c r="Q814" s="1082"/>
      <c r="R814" s="1082"/>
      <c r="S814" s="1082"/>
      <c r="T814" s="1082"/>
      <c r="U814" s="1082"/>
      <c r="V814" s="1082"/>
      <c r="W814" s="1082"/>
      <c r="X814" s="1082"/>
    </row>
    <row r="815" spans="1:24" ht="11.25" customHeight="1">
      <c r="A815" s="1082"/>
      <c r="B815" s="1082"/>
      <c r="C815" s="1082"/>
      <c r="D815" s="1082"/>
      <c r="E815" s="1082"/>
      <c r="F815" s="1082"/>
      <c r="G815" s="1082"/>
      <c r="H815" s="1082"/>
      <c r="I815" s="1082"/>
      <c r="J815" s="1082"/>
      <c r="K815" s="1082"/>
      <c r="L815" s="1082"/>
      <c r="M815" s="1082"/>
      <c r="N815" s="1082"/>
      <c r="O815" s="1082"/>
      <c r="P815" s="1082"/>
      <c r="Q815" s="1082"/>
      <c r="R815" s="1082"/>
      <c r="S815" s="1082"/>
      <c r="T815" s="1082"/>
      <c r="U815" s="1082"/>
      <c r="V815" s="1082"/>
      <c r="W815" s="1082"/>
      <c r="X815" s="1082"/>
    </row>
    <row r="816" spans="1:24" ht="11.25" customHeight="1">
      <c r="A816" s="1082"/>
      <c r="B816" s="1082"/>
      <c r="C816" s="1082"/>
      <c r="D816" s="1082"/>
      <c r="E816" s="1082"/>
      <c r="F816" s="1082"/>
      <c r="G816" s="1082"/>
      <c r="H816" s="1082"/>
      <c r="I816" s="1082"/>
      <c r="J816" s="1082"/>
      <c r="K816" s="1082"/>
      <c r="L816" s="1082"/>
      <c r="M816" s="1082"/>
      <c r="N816" s="1082"/>
      <c r="O816" s="1082"/>
      <c r="P816" s="1082"/>
      <c r="Q816" s="1082"/>
      <c r="R816" s="1082"/>
      <c r="S816" s="1082"/>
      <c r="T816" s="1082"/>
      <c r="U816" s="1082"/>
      <c r="V816" s="1082"/>
      <c r="W816" s="1082"/>
      <c r="X816" s="1082"/>
    </row>
    <row r="817" spans="1:24" ht="11.25" customHeight="1">
      <c r="A817" s="1082"/>
      <c r="B817" s="1082"/>
      <c r="C817" s="1082"/>
      <c r="D817" s="1082"/>
      <c r="E817" s="1082"/>
      <c r="F817" s="1082"/>
      <c r="G817" s="1082"/>
      <c r="H817" s="1082"/>
      <c r="I817" s="1082"/>
      <c r="J817" s="1082"/>
      <c r="K817" s="1082"/>
      <c r="L817" s="1082"/>
      <c r="M817" s="1082"/>
      <c r="N817" s="1082"/>
      <c r="O817" s="1082"/>
      <c r="P817" s="1082"/>
      <c r="Q817" s="1082"/>
      <c r="R817" s="1082"/>
      <c r="S817" s="1082"/>
      <c r="T817" s="1082"/>
      <c r="U817" s="1082"/>
      <c r="V817" s="1082"/>
      <c r="W817" s="1082"/>
      <c r="X817" s="1082"/>
    </row>
    <row r="818" spans="1:24" ht="11.25" customHeight="1">
      <c r="A818" s="1082"/>
      <c r="B818" s="1082"/>
      <c r="C818" s="1082"/>
      <c r="D818" s="1082"/>
      <c r="E818" s="1082"/>
      <c r="F818" s="1082"/>
      <c r="G818" s="1082"/>
      <c r="H818" s="1082"/>
      <c r="I818" s="1082"/>
      <c r="J818" s="1082"/>
      <c r="K818" s="1082"/>
      <c r="L818" s="1082"/>
      <c r="M818" s="1082"/>
      <c r="N818" s="1082"/>
      <c r="O818" s="1082"/>
      <c r="P818" s="1082"/>
      <c r="Q818" s="1082"/>
      <c r="R818" s="1082"/>
      <c r="S818" s="1082"/>
      <c r="T818" s="1082"/>
      <c r="U818" s="1082"/>
      <c r="V818" s="1082"/>
      <c r="W818" s="1082"/>
      <c r="X818" s="1082"/>
    </row>
    <row r="819" spans="1:24" ht="11.25" customHeight="1">
      <c r="A819" s="1082"/>
      <c r="B819" s="1082"/>
      <c r="C819" s="1082"/>
      <c r="D819" s="1082"/>
      <c r="E819" s="1082"/>
      <c r="F819" s="1082"/>
      <c r="G819" s="1082"/>
      <c r="H819" s="1082"/>
      <c r="I819" s="1082"/>
      <c r="J819" s="1082"/>
      <c r="K819" s="1082"/>
      <c r="L819" s="1082"/>
      <c r="M819" s="1082"/>
      <c r="N819" s="1082"/>
      <c r="O819" s="1082"/>
      <c r="P819" s="1082"/>
      <c r="Q819" s="1082"/>
      <c r="R819" s="1082"/>
      <c r="S819" s="1082"/>
      <c r="T819" s="1082"/>
      <c r="U819" s="1082"/>
      <c r="V819" s="1082"/>
      <c r="W819" s="1082"/>
      <c r="X819" s="1082"/>
    </row>
    <row r="820" spans="1:24" ht="11.25" customHeight="1">
      <c r="A820" s="1082"/>
      <c r="B820" s="1082"/>
      <c r="C820" s="1082"/>
      <c r="D820" s="1082"/>
      <c r="E820" s="1082"/>
      <c r="F820" s="1082"/>
      <c r="G820" s="1082"/>
      <c r="H820" s="1082"/>
      <c r="I820" s="1082"/>
      <c r="J820" s="1082"/>
      <c r="K820" s="1082"/>
      <c r="L820" s="1082"/>
      <c r="M820" s="1082"/>
      <c r="N820" s="1082"/>
      <c r="O820" s="1082"/>
      <c r="P820" s="1082"/>
      <c r="Q820" s="1082"/>
      <c r="R820" s="1082"/>
      <c r="S820" s="1082"/>
      <c r="T820" s="1082"/>
      <c r="U820" s="1082"/>
      <c r="V820" s="1082"/>
      <c r="W820" s="1082"/>
      <c r="X820" s="1082"/>
    </row>
    <row r="821" spans="1:24" ht="11.25" customHeight="1">
      <c r="A821" s="1082"/>
      <c r="B821" s="1082"/>
      <c r="C821" s="1082"/>
      <c r="D821" s="1082"/>
      <c r="E821" s="1082"/>
      <c r="F821" s="1082"/>
      <c r="G821" s="1082"/>
      <c r="H821" s="1082"/>
      <c r="I821" s="1082"/>
      <c r="J821" s="1082"/>
      <c r="K821" s="1082"/>
      <c r="L821" s="1082"/>
      <c r="M821" s="1082"/>
      <c r="N821" s="1082"/>
      <c r="O821" s="1082"/>
      <c r="P821" s="1082"/>
      <c r="Q821" s="1082"/>
      <c r="R821" s="1082"/>
      <c r="S821" s="1082"/>
      <c r="T821" s="1082"/>
      <c r="U821" s="1082"/>
      <c r="V821" s="1082"/>
      <c r="W821" s="1082"/>
      <c r="X821" s="1082"/>
    </row>
    <row r="822" spans="1:24" ht="11.25" customHeight="1">
      <c r="A822" s="1082"/>
      <c r="B822" s="1082"/>
      <c r="C822" s="1082"/>
      <c r="D822" s="1082"/>
      <c r="E822" s="1082"/>
      <c r="F822" s="1082"/>
      <c r="G822" s="1082"/>
      <c r="H822" s="1082"/>
      <c r="I822" s="1082"/>
      <c r="J822" s="1082"/>
      <c r="K822" s="1082"/>
      <c r="L822" s="1082"/>
      <c r="M822" s="1082"/>
      <c r="N822" s="1082"/>
      <c r="O822" s="1082"/>
      <c r="P822" s="1082"/>
      <c r="Q822" s="1082"/>
      <c r="R822" s="1082"/>
      <c r="S822" s="1082"/>
      <c r="T822" s="1082"/>
      <c r="U822" s="1082"/>
      <c r="V822" s="1082"/>
      <c r="W822" s="1082"/>
      <c r="X822" s="1082"/>
    </row>
    <row r="823" spans="1:24" ht="11.25" customHeight="1">
      <c r="A823" s="1082"/>
      <c r="B823" s="1082"/>
      <c r="C823" s="1082"/>
      <c r="D823" s="1082"/>
      <c r="E823" s="1082"/>
      <c r="F823" s="1082"/>
      <c r="G823" s="1082"/>
      <c r="H823" s="1082"/>
      <c r="I823" s="1082"/>
      <c r="J823" s="1082"/>
      <c r="K823" s="1082"/>
      <c r="L823" s="1082"/>
      <c r="M823" s="1082"/>
      <c r="N823" s="1082"/>
      <c r="O823" s="1082"/>
      <c r="P823" s="1082"/>
      <c r="Q823" s="1082"/>
      <c r="R823" s="1082"/>
      <c r="S823" s="1082"/>
      <c r="T823" s="1082"/>
      <c r="U823" s="1082"/>
      <c r="V823" s="1082"/>
      <c r="W823" s="1082"/>
      <c r="X823" s="1082"/>
    </row>
    <row r="824" spans="1:24" ht="11.25" customHeight="1">
      <c r="A824" s="1082"/>
      <c r="B824" s="1082"/>
      <c r="C824" s="1082"/>
      <c r="D824" s="1082"/>
      <c r="E824" s="1082"/>
      <c r="F824" s="1082"/>
      <c r="G824" s="1082"/>
      <c r="H824" s="1082"/>
      <c r="I824" s="1082"/>
      <c r="J824" s="1082"/>
      <c r="K824" s="1082"/>
      <c r="L824" s="1082"/>
      <c r="M824" s="1082"/>
      <c r="N824" s="1082"/>
      <c r="O824" s="1082"/>
      <c r="P824" s="1082"/>
      <c r="Q824" s="1082"/>
      <c r="R824" s="1082"/>
      <c r="S824" s="1082"/>
      <c r="T824" s="1082"/>
      <c r="U824" s="1082"/>
      <c r="V824" s="1082"/>
      <c r="W824" s="1082"/>
      <c r="X824" s="1082"/>
    </row>
    <row r="825" spans="1:24" ht="11.25" customHeight="1">
      <c r="A825" s="1082"/>
      <c r="B825" s="1082"/>
      <c r="C825" s="1082"/>
      <c r="D825" s="1082"/>
      <c r="E825" s="1082"/>
      <c r="F825" s="1082"/>
      <c r="G825" s="1082"/>
      <c r="H825" s="1082"/>
      <c r="I825" s="1082"/>
      <c r="J825" s="1082"/>
      <c r="K825" s="1082"/>
      <c r="L825" s="1082"/>
      <c r="M825" s="1082"/>
      <c r="N825" s="1082"/>
      <c r="O825" s="1082"/>
      <c r="P825" s="1082"/>
      <c r="Q825" s="1082"/>
      <c r="R825" s="1082"/>
      <c r="S825" s="1082"/>
      <c r="T825" s="1082"/>
      <c r="U825" s="1082"/>
      <c r="V825" s="1082"/>
      <c r="W825" s="1082"/>
      <c r="X825" s="1082"/>
    </row>
    <row r="826" spans="1:24" ht="11.25" customHeight="1">
      <c r="A826" s="1082"/>
      <c r="B826" s="1082"/>
      <c r="C826" s="1082"/>
      <c r="D826" s="1082"/>
      <c r="E826" s="1082"/>
      <c r="F826" s="1082"/>
      <c r="G826" s="1082"/>
      <c r="H826" s="1082"/>
      <c r="I826" s="1082"/>
      <c r="J826" s="1082"/>
      <c r="K826" s="1082"/>
      <c r="L826" s="1082"/>
      <c r="M826" s="1082"/>
      <c r="N826" s="1082"/>
      <c r="O826" s="1082"/>
      <c r="P826" s="1082"/>
      <c r="Q826" s="1082"/>
      <c r="R826" s="1082"/>
      <c r="S826" s="1082"/>
      <c r="T826" s="1082"/>
      <c r="U826" s="1082"/>
      <c r="V826" s="1082"/>
      <c r="W826" s="1082"/>
      <c r="X826" s="1082"/>
    </row>
    <row r="827" spans="1:24" ht="11.25" customHeight="1">
      <c r="A827" s="1082"/>
      <c r="B827" s="1082"/>
      <c r="C827" s="1082"/>
      <c r="D827" s="1082"/>
      <c r="E827" s="1082"/>
      <c r="F827" s="1082"/>
      <c r="G827" s="1082"/>
      <c r="H827" s="1082"/>
      <c r="I827" s="1082"/>
      <c r="J827" s="1082"/>
      <c r="K827" s="1082"/>
      <c r="L827" s="1082"/>
      <c r="M827" s="1082"/>
      <c r="N827" s="1082"/>
      <c r="O827" s="1082"/>
      <c r="P827" s="1082"/>
      <c r="Q827" s="1082"/>
      <c r="R827" s="1082"/>
      <c r="S827" s="1082"/>
      <c r="T827" s="1082"/>
      <c r="U827" s="1082"/>
      <c r="V827" s="1082"/>
      <c r="W827" s="1082"/>
      <c r="X827" s="1082"/>
    </row>
    <row r="828" spans="1:24" ht="11.25" customHeight="1">
      <c r="A828" s="1082"/>
      <c r="B828" s="1082"/>
      <c r="C828" s="1082"/>
      <c r="D828" s="1082"/>
      <c r="E828" s="1082"/>
      <c r="F828" s="1082"/>
      <c r="G828" s="1082"/>
      <c r="H828" s="1082"/>
      <c r="I828" s="1082"/>
      <c r="J828" s="1082"/>
      <c r="K828" s="1082"/>
      <c r="L828" s="1082"/>
      <c r="M828" s="1082"/>
      <c r="N828" s="1082"/>
      <c r="O828" s="1082"/>
      <c r="P828" s="1082"/>
      <c r="Q828" s="1082"/>
      <c r="R828" s="1082"/>
      <c r="S828" s="1082"/>
      <c r="T828" s="1082"/>
      <c r="U828" s="1082"/>
      <c r="V828" s="1082"/>
      <c r="W828" s="1082"/>
      <c r="X828" s="1082"/>
    </row>
    <row r="829" spans="1:24" ht="11.25" customHeight="1">
      <c r="A829" s="1082"/>
      <c r="B829" s="1082"/>
      <c r="C829" s="1082"/>
      <c r="D829" s="1082"/>
      <c r="E829" s="1082"/>
      <c r="F829" s="1082"/>
      <c r="G829" s="1082"/>
      <c r="H829" s="1082"/>
      <c r="I829" s="1082"/>
      <c r="J829" s="1082"/>
      <c r="K829" s="1082"/>
      <c r="L829" s="1082"/>
      <c r="M829" s="1082"/>
      <c r="N829" s="1082"/>
      <c r="O829" s="1082"/>
      <c r="P829" s="1082"/>
      <c r="Q829" s="1082"/>
      <c r="R829" s="1082"/>
      <c r="S829" s="1082"/>
      <c r="T829" s="1082"/>
      <c r="U829" s="1082"/>
      <c r="V829" s="1082"/>
      <c r="W829" s="1082"/>
      <c r="X829" s="1082"/>
    </row>
    <row r="830" spans="1:24" ht="11.25" customHeight="1">
      <c r="A830" s="1082"/>
      <c r="B830" s="1082"/>
      <c r="C830" s="1082"/>
      <c r="D830" s="1082"/>
      <c r="E830" s="1082"/>
      <c r="F830" s="1082"/>
      <c r="G830" s="1082"/>
      <c r="H830" s="1082"/>
      <c r="I830" s="1082"/>
      <c r="J830" s="1082"/>
      <c r="K830" s="1082"/>
      <c r="L830" s="1082"/>
      <c r="M830" s="1082"/>
      <c r="N830" s="1082"/>
      <c r="O830" s="1082"/>
      <c r="P830" s="1082"/>
      <c r="Q830" s="1082"/>
      <c r="R830" s="1082"/>
      <c r="S830" s="1082"/>
      <c r="T830" s="1082"/>
      <c r="U830" s="1082"/>
      <c r="V830" s="1082"/>
      <c r="W830" s="1082"/>
      <c r="X830" s="1082"/>
    </row>
    <row r="831" spans="1:24" ht="11.25" customHeight="1">
      <c r="A831" s="1082"/>
      <c r="B831" s="1082"/>
      <c r="C831" s="1082"/>
      <c r="D831" s="1082"/>
      <c r="E831" s="1082"/>
      <c r="F831" s="1082"/>
      <c r="G831" s="1082"/>
      <c r="H831" s="1082"/>
      <c r="I831" s="1082"/>
      <c r="J831" s="1082"/>
      <c r="K831" s="1082"/>
      <c r="L831" s="1082"/>
      <c r="M831" s="1082"/>
      <c r="N831" s="1082"/>
      <c r="O831" s="1082"/>
      <c r="P831" s="1082"/>
      <c r="Q831" s="1082"/>
      <c r="R831" s="1082"/>
      <c r="S831" s="1082"/>
      <c r="T831" s="1082"/>
      <c r="U831" s="1082"/>
      <c r="V831" s="1082"/>
      <c r="W831" s="1082"/>
      <c r="X831" s="1082"/>
    </row>
    <row r="832" spans="1:24" ht="11.25" customHeight="1">
      <c r="A832" s="1082"/>
      <c r="B832" s="1082"/>
      <c r="C832" s="1082"/>
      <c r="D832" s="1082"/>
      <c r="E832" s="1082"/>
      <c r="F832" s="1082"/>
      <c r="G832" s="1082"/>
      <c r="H832" s="1082"/>
      <c r="I832" s="1082"/>
      <c r="J832" s="1082"/>
      <c r="K832" s="1082"/>
      <c r="L832" s="1082"/>
      <c r="M832" s="1082"/>
      <c r="N832" s="1082"/>
      <c r="O832" s="1082"/>
      <c r="P832" s="1082"/>
      <c r="Q832" s="1082"/>
      <c r="R832" s="1082"/>
      <c r="S832" s="1082"/>
      <c r="T832" s="1082"/>
      <c r="U832" s="1082"/>
      <c r="V832" s="1082"/>
      <c r="W832" s="1082"/>
      <c r="X832" s="1082"/>
    </row>
    <row r="833" spans="1:24" ht="11.25" customHeight="1">
      <c r="A833" s="1082"/>
      <c r="B833" s="1082"/>
      <c r="C833" s="1082"/>
      <c r="D833" s="1082"/>
      <c r="E833" s="1082"/>
      <c r="F833" s="1082"/>
      <c r="G833" s="1082"/>
      <c r="H833" s="1082"/>
      <c r="I833" s="1082"/>
      <c r="J833" s="1082"/>
      <c r="K833" s="1082"/>
      <c r="L833" s="1082"/>
      <c r="M833" s="1082"/>
      <c r="N833" s="1082"/>
      <c r="O833" s="1082"/>
      <c r="P833" s="1082"/>
      <c r="Q833" s="1082"/>
      <c r="R833" s="1082"/>
      <c r="S833" s="1082"/>
      <c r="T833" s="1082"/>
      <c r="U833" s="1082"/>
      <c r="V833" s="1082"/>
      <c r="W833" s="1082"/>
      <c r="X833" s="1082"/>
    </row>
    <row r="834" spans="1:24" ht="11.25" customHeight="1">
      <c r="A834" s="1082"/>
      <c r="B834" s="1082"/>
      <c r="C834" s="1082"/>
      <c r="D834" s="1082"/>
      <c r="E834" s="1082"/>
      <c r="F834" s="1082"/>
      <c r="G834" s="1082"/>
      <c r="H834" s="1082"/>
      <c r="I834" s="1082"/>
      <c r="J834" s="1082"/>
      <c r="K834" s="1082"/>
      <c r="L834" s="1082"/>
      <c r="M834" s="1082"/>
      <c r="N834" s="1082"/>
      <c r="O834" s="1082"/>
      <c r="P834" s="1082"/>
      <c r="Q834" s="1082"/>
      <c r="R834" s="1082"/>
      <c r="S834" s="1082"/>
      <c r="T834" s="1082"/>
      <c r="U834" s="1082"/>
      <c r="V834" s="1082"/>
      <c r="W834" s="1082"/>
      <c r="X834" s="1082"/>
    </row>
    <row r="835" spans="1:24" ht="11.25" customHeight="1">
      <c r="A835" s="1082"/>
      <c r="B835" s="1082"/>
      <c r="C835" s="1082"/>
      <c r="D835" s="1082"/>
      <c r="E835" s="1082"/>
      <c r="F835" s="1082"/>
      <c r="G835" s="1082"/>
      <c r="H835" s="1082"/>
      <c r="I835" s="1082"/>
      <c r="J835" s="1082"/>
      <c r="K835" s="1082"/>
      <c r="L835" s="1082"/>
      <c r="M835" s="1082"/>
      <c r="N835" s="1082"/>
      <c r="O835" s="1082"/>
      <c r="P835" s="1082"/>
      <c r="Q835" s="1082"/>
      <c r="R835" s="1082"/>
      <c r="S835" s="1082"/>
      <c r="T835" s="1082"/>
      <c r="U835" s="1082"/>
      <c r="V835" s="1082"/>
      <c r="W835" s="1082"/>
      <c r="X835" s="1082"/>
    </row>
    <row r="836" spans="1:24" ht="11.25" customHeight="1">
      <c r="A836" s="1082"/>
      <c r="B836" s="1082"/>
      <c r="C836" s="1082"/>
      <c r="D836" s="1082"/>
      <c r="E836" s="1082"/>
      <c r="F836" s="1082"/>
      <c r="G836" s="1082"/>
      <c r="H836" s="1082"/>
      <c r="I836" s="1082"/>
      <c r="J836" s="1082"/>
      <c r="K836" s="1082"/>
      <c r="L836" s="1082"/>
      <c r="M836" s="1082"/>
      <c r="N836" s="1082"/>
      <c r="O836" s="1082"/>
      <c r="P836" s="1082"/>
      <c r="Q836" s="1082"/>
      <c r="R836" s="1082"/>
      <c r="S836" s="1082"/>
      <c r="T836" s="1082"/>
      <c r="U836" s="1082"/>
      <c r="V836" s="1082"/>
      <c r="W836" s="1082"/>
      <c r="X836" s="1082"/>
    </row>
    <row r="837" spans="1:24" ht="11.25" customHeight="1">
      <c r="A837" s="1082"/>
      <c r="B837" s="1082"/>
      <c r="C837" s="1082"/>
      <c r="D837" s="1082"/>
      <c r="E837" s="1082"/>
      <c r="F837" s="1082"/>
      <c r="G837" s="1082"/>
      <c r="H837" s="1082"/>
      <c r="I837" s="1082"/>
      <c r="J837" s="1082"/>
      <c r="K837" s="1082"/>
      <c r="L837" s="1082"/>
      <c r="M837" s="1082"/>
      <c r="N837" s="1082"/>
      <c r="O837" s="1082"/>
      <c r="P837" s="1082"/>
      <c r="Q837" s="1082"/>
      <c r="R837" s="1082"/>
      <c r="S837" s="1082"/>
      <c r="T837" s="1082"/>
      <c r="U837" s="1082"/>
      <c r="V837" s="1082"/>
      <c r="W837" s="1082"/>
      <c r="X837" s="1082"/>
    </row>
    <row r="838" spans="1:24" ht="11.25" customHeight="1">
      <c r="A838" s="1082"/>
      <c r="B838" s="1082"/>
      <c r="C838" s="1082"/>
      <c r="D838" s="1082"/>
      <c r="E838" s="1082"/>
      <c r="F838" s="1082"/>
      <c r="G838" s="1082"/>
      <c r="H838" s="1082"/>
      <c r="I838" s="1082"/>
      <c r="J838" s="1082"/>
      <c r="K838" s="1082"/>
      <c r="L838" s="1082"/>
      <c r="M838" s="1082"/>
      <c r="N838" s="1082"/>
      <c r="O838" s="1082"/>
      <c r="P838" s="1082"/>
      <c r="Q838" s="1082"/>
      <c r="R838" s="1082"/>
      <c r="S838" s="1082"/>
      <c r="T838" s="1082"/>
      <c r="U838" s="1082"/>
      <c r="V838" s="1082"/>
      <c r="W838" s="1082"/>
      <c r="X838" s="1082"/>
    </row>
    <row r="839" spans="1:24" ht="11.25" customHeight="1">
      <c r="A839" s="1082"/>
      <c r="B839" s="1082"/>
      <c r="C839" s="1082"/>
      <c r="D839" s="1082"/>
      <c r="E839" s="1082"/>
      <c r="F839" s="1082"/>
      <c r="G839" s="1082"/>
      <c r="H839" s="1082"/>
      <c r="I839" s="1082"/>
      <c r="J839" s="1082"/>
      <c r="K839" s="1082"/>
      <c r="L839" s="1082"/>
      <c r="M839" s="1082"/>
      <c r="N839" s="1082"/>
      <c r="O839" s="1082"/>
      <c r="P839" s="1082"/>
      <c r="Q839" s="1082"/>
      <c r="R839" s="1082"/>
      <c r="S839" s="1082"/>
      <c r="T839" s="1082"/>
      <c r="U839" s="1082"/>
      <c r="V839" s="1082"/>
      <c r="W839" s="1082"/>
      <c r="X839" s="1082"/>
    </row>
    <row r="840" spans="1:24" ht="11.25" customHeight="1">
      <c r="A840" s="1082"/>
      <c r="B840" s="1082"/>
      <c r="C840" s="1082"/>
      <c r="D840" s="1082"/>
      <c r="E840" s="1082"/>
      <c r="F840" s="1082"/>
      <c r="G840" s="1082"/>
      <c r="H840" s="1082"/>
      <c r="I840" s="1082"/>
      <c r="J840" s="1082"/>
      <c r="K840" s="1082"/>
      <c r="L840" s="1082"/>
      <c r="M840" s="1082"/>
      <c r="N840" s="1082"/>
      <c r="O840" s="1082"/>
      <c r="P840" s="1082"/>
      <c r="Q840" s="1082"/>
      <c r="R840" s="1082"/>
      <c r="S840" s="1082"/>
      <c r="T840" s="1082"/>
      <c r="U840" s="1082"/>
      <c r="V840" s="1082"/>
      <c r="W840" s="1082"/>
      <c r="X840" s="1082"/>
    </row>
    <row r="841" spans="1:24" ht="11.25" customHeight="1">
      <c r="A841" s="1082"/>
      <c r="B841" s="1082"/>
      <c r="C841" s="1082"/>
      <c r="D841" s="1082"/>
      <c r="E841" s="1082"/>
      <c r="F841" s="1082"/>
      <c r="G841" s="1082"/>
      <c r="H841" s="1082"/>
      <c r="I841" s="1082"/>
      <c r="J841" s="1082"/>
      <c r="K841" s="1082"/>
      <c r="L841" s="1082"/>
      <c r="M841" s="1082"/>
      <c r="N841" s="1082"/>
      <c r="O841" s="1082"/>
      <c r="P841" s="1082"/>
      <c r="Q841" s="1082"/>
      <c r="R841" s="1082"/>
      <c r="S841" s="1082"/>
      <c r="T841" s="1082"/>
      <c r="U841" s="1082"/>
      <c r="V841" s="1082"/>
      <c r="W841" s="1082"/>
      <c r="X841" s="1082"/>
    </row>
    <row r="842" spans="1:24" ht="11.25" customHeight="1">
      <c r="A842" s="1082"/>
      <c r="B842" s="1082"/>
      <c r="C842" s="1082"/>
      <c r="D842" s="1082"/>
      <c r="E842" s="1082"/>
      <c r="F842" s="1082"/>
      <c r="G842" s="1082"/>
      <c r="H842" s="1082"/>
      <c r="I842" s="1082"/>
      <c r="J842" s="1082"/>
      <c r="K842" s="1082"/>
      <c r="L842" s="1082"/>
      <c r="M842" s="1082"/>
      <c r="N842" s="1082"/>
      <c r="O842" s="1082"/>
      <c r="P842" s="1082"/>
      <c r="Q842" s="1082"/>
      <c r="R842" s="1082"/>
      <c r="S842" s="1082"/>
      <c r="T842" s="1082"/>
      <c r="U842" s="1082"/>
      <c r="V842" s="1082"/>
      <c r="W842" s="1082"/>
      <c r="X842" s="1082"/>
    </row>
    <row r="843" spans="1:24" ht="11.25" customHeight="1">
      <c r="A843" s="1082"/>
      <c r="B843" s="1082"/>
      <c r="C843" s="1082"/>
      <c r="D843" s="1082"/>
      <c r="E843" s="1082"/>
      <c r="F843" s="1082"/>
      <c r="G843" s="1082"/>
      <c r="H843" s="1082"/>
      <c r="I843" s="1082"/>
      <c r="J843" s="1082"/>
      <c r="K843" s="1082"/>
      <c r="L843" s="1082"/>
      <c r="M843" s="1082"/>
      <c r="N843" s="1082"/>
      <c r="O843" s="1082"/>
      <c r="P843" s="1082"/>
      <c r="Q843" s="1082"/>
      <c r="R843" s="1082"/>
      <c r="S843" s="1082"/>
      <c r="T843" s="1082"/>
      <c r="U843" s="1082"/>
      <c r="V843" s="1082"/>
      <c r="W843" s="1082"/>
      <c r="X843" s="1082"/>
    </row>
    <row r="844" spans="1:24" ht="11.25" customHeight="1">
      <c r="A844" s="1082"/>
      <c r="B844" s="1082"/>
      <c r="C844" s="1082"/>
      <c r="D844" s="1082"/>
      <c r="E844" s="1082"/>
      <c r="F844" s="1082"/>
      <c r="G844" s="1082"/>
      <c r="H844" s="1082"/>
      <c r="I844" s="1082"/>
      <c r="J844" s="1082"/>
      <c r="K844" s="1082"/>
      <c r="L844" s="1082"/>
      <c r="M844" s="1082"/>
      <c r="N844" s="1082"/>
      <c r="O844" s="1082"/>
      <c r="P844" s="1082"/>
      <c r="Q844" s="1082"/>
      <c r="R844" s="1082"/>
      <c r="S844" s="1082"/>
      <c r="T844" s="1082"/>
      <c r="U844" s="1082"/>
      <c r="V844" s="1082"/>
      <c r="W844" s="1082"/>
      <c r="X844" s="1082"/>
    </row>
    <row r="845" spans="1:24" ht="11.25" customHeight="1">
      <c r="A845" s="1082"/>
      <c r="B845" s="1082"/>
      <c r="C845" s="1082"/>
      <c r="D845" s="1082"/>
      <c r="E845" s="1082"/>
      <c r="F845" s="1082"/>
      <c r="G845" s="1082"/>
      <c r="H845" s="1082"/>
      <c r="I845" s="1082"/>
      <c r="J845" s="1082"/>
      <c r="K845" s="1082"/>
      <c r="L845" s="1082"/>
      <c r="M845" s="1082"/>
      <c r="N845" s="1082"/>
      <c r="O845" s="1082"/>
      <c r="P845" s="1082"/>
      <c r="Q845" s="1082"/>
      <c r="R845" s="1082"/>
      <c r="S845" s="1082"/>
      <c r="T845" s="1082"/>
      <c r="U845" s="1082"/>
      <c r="V845" s="1082"/>
      <c r="W845" s="1082"/>
      <c r="X845" s="1082"/>
    </row>
    <row r="846" spans="1:24" ht="11.25" customHeight="1">
      <c r="A846" s="1082"/>
      <c r="B846" s="1082"/>
      <c r="C846" s="1082"/>
      <c r="D846" s="1082"/>
      <c r="E846" s="1082"/>
      <c r="F846" s="1082"/>
      <c r="G846" s="1082"/>
      <c r="H846" s="1082"/>
      <c r="I846" s="1082"/>
      <c r="J846" s="1082"/>
      <c r="K846" s="1082"/>
      <c r="L846" s="1082"/>
      <c r="M846" s="1082"/>
      <c r="N846" s="1082"/>
      <c r="O846" s="1082"/>
      <c r="P846" s="1082"/>
      <c r="Q846" s="1082"/>
      <c r="R846" s="1082"/>
      <c r="S846" s="1082"/>
      <c r="T846" s="1082"/>
      <c r="U846" s="1082"/>
      <c r="V846" s="1082"/>
      <c r="W846" s="1082"/>
      <c r="X846" s="1082"/>
    </row>
    <row r="847" spans="1:24" ht="11.25" customHeight="1">
      <c r="A847" s="1082"/>
      <c r="B847" s="1082"/>
      <c r="C847" s="1082"/>
      <c r="D847" s="1082"/>
      <c r="E847" s="1082"/>
      <c r="F847" s="1082"/>
      <c r="G847" s="1082"/>
      <c r="H847" s="1082"/>
      <c r="I847" s="1082"/>
      <c r="J847" s="1082"/>
      <c r="K847" s="1082"/>
      <c r="L847" s="1082"/>
      <c r="M847" s="1082"/>
      <c r="N847" s="1082"/>
      <c r="O847" s="1082"/>
      <c r="P847" s="1082"/>
      <c r="Q847" s="1082"/>
      <c r="R847" s="1082"/>
      <c r="S847" s="1082"/>
      <c r="T847" s="1082"/>
      <c r="U847" s="1082"/>
      <c r="V847" s="1082"/>
      <c r="W847" s="1082"/>
      <c r="X847" s="1082"/>
    </row>
    <row r="848" spans="1:24" ht="11.25" customHeight="1">
      <c r="A848" s="1082"/>
      <c r="B848" s="1082"/>
      <c r="C848" s="1082"/>
      <c r="D848" s="1082"/>
      <c r="E848" s="1082"/>
      <c r="F848" s="1082"/>
      <c r="G848" s="1082"/>
      <c r="H848" s="1082"/>
      <c r="I848" s="1082"/>
      <c r="J848" s="1082"/>
      <c r="K848" s="1082"/>
      <c r="L848" s="1082"/>
      <c r="M848" s="1082"/>
      <c r="N848" s="1082"/>
      <c r="O848" s="1082"/>
      <c r="P848" s="1082"/>
      <c r="Q848" s="1082"/>
      <c r="R848" s="1082"/>
      <c r="S848" s="1082"/>
      <c r="T848" s="1082"/>
      <c r="U848" s="1082"/>
      <c r="V848" s="1082"/>
      <c r="W848" s="1082"/>
      <c r="X848" s="1082"/>
    </row>
    <row r="849" spans="1:24" ht="11.25" customHeight="1">
      <c r="A849" s="1082"/>
      <c r="B849" s="1082"/>
      <c r="C849" s="1082"/>
      <c r="D849" s="1082"/>
      <c r="E849" s="1082"/>
      <c r="F849" s="1082"/>
      <c r="G849" s="1082"/>
      <c r="H849" s="1082"/>
      <c r="I849" s="1082"/>
      <c r="J849" s="1082"/>
      <c r="K849" s="1082"/>
      <c r="L849" s="1082"/>
      <c r="M849" s="1082"/>
      <c r="N849" s="1082"/>
      <c r="O849" s="1082"/>
      <c r="P849" s="1082"/>
      <c r="Q849" s="1082"/>
      <c r="R849" s="1082"/>
      <c r="S849" s="1082"/>
      <c r="T849" s="1082"/>
      <c r="U849" s="1082"/>
      <c r="V849" s="1082"/>
      <c r="W849" s="1082"/>
      <c r="X849" s="1082"/>
    </row>
    <row r="850" spans="1:24" ht="11.25" customHeight="1">
      <c r="A850" s="1082"/>
      <c r="B850" s="1082"/>
      <c r="C850" s="1082"/>
      <c r="D850" s="1082"/>
      <c r="E850" s="1082"/>
      <c r="F850" s="1082"/>
      <c r="G850" s="1082"/>
      <c r="H850" s="1082"/>
      <c r="I850" s="1082"/>
      <c r="J850" s="1082"/>
      <c r="K850" s="1082"/>
      <c r="L850" s="1082"/>
      <c r="M850" s="1082"/>
      <c r="N850" s="1082"/>
      <c r="O850" s="1082"/>
      <c r="P850" s="1082"/>
      <c r="Q850" s="1082"/>
      <c r="R850" s="1082"/>
      <c r="S850" s="1082"/>
      <c r="T850" s="1082"/>
      <c r="U850" s="1082"/>
      <c r="V850" s="1082"/>
      <c r="W850" s="1082"/>
      <c r="X850" s="1082"/>
    </row>
    <row r="851" spans="1:24" ht="11.25" customHeight="1">
      <c r="A851" s="1082"/>
      <c r="B851" s="1082"/>
      <c r="C851" s="1082"/>
      <c r="D851" s="1082"/>
      <c r="E851" s="1082"/>
      <c r="F851" s="1082"/>
      <c r="G851" s="1082"/>
      <c r="H851" s="1082"/>
      <c r="I851" s="1082"/>
      <c r="J851" s="1082"/>
      <c r="K851" s="1082"/>
      <c r="L851" s="1082"/>
      <c r="M851" s="1082"/>
      <c r="N851" s="1082"/>
      <c r="O851" s="1082"/>
      <c r="P851" s="1082"/>
      <c r="Q851" s="1082"/>
      <c r="R851" s="1082"/>
      <c r="S851" s="1082"/>
      <c r="T851" s="1082"/>
      <c r="U851" s="1082"/>
      <c r="V851" s="1082"/>
      <c r="W851" s="1082"/>
      <c r="X851" s="1082"/>
    </row>
    <row r="852" spans="1:24" ht="11.25" customHeight="1">
      <c r="A852" s="1082"/>
      <c r="B852" s="1082"/>
      <c r="C852" s="1082"/>
      <c r="D852" s="1082"/>
      <c r="E852" s="1082"/>
      <c r="F852" s="1082"/>
      <c r="G852" s="1082"/>
      <c r="H852" s="1082"/>
      <c r="I852" s="1082"/>
      <c r="J852" s="1082"/>
      <c r="K852" s="1082"/>
      <c r="L852" s="1082"/>
      <c r="M852" s="1082"/>
      <c r="N852" s="1082"/>
      <c r="O852" s="1082"/>
      <c r="P852" s="1082"/>
      <c r="Q852" s="1082"/>
      <c r="R852" s="1082"/>
      <c r="S852" s="1082"/>
      <c r="T852" s="1082"/>
      <c r="U852" s="1082"/>
      <c r="V852" s="1082"/>
      <c r="W852" s="1082"/>
      <c r="X852" s="1082"/>
    </row>
    <row r="853" spans="1:24" ht="11.25" customHeight="1">
      <c r="A853" s="1082"/>
      <c r="B853" s="1082"/>
      <c r="C853" s="1082"/>
      <c r="D853" s="1082"/>
      <c r="E853" s="1082"/>
      <c r="F853" s="1082"/>
      <c r="G853" s="1082"/>
      <c r="H853" s="1082"/>
      <c r="I853" s="1082"/>
      <c r="J853" s="1082"/>
      <c r="K853" s="1082"/>
      <c r="L853" s="1082"/>
      <c r="M853" s="1082"/>
      <c r="N853" s="1082"/>
      <c r="O853" s="1082"/>
      <c r="P853" s="1082"/>
      <c r="Q853" s="1082"/>
      <c r="R853" s="1082"/>
      <c r="S853" s="1082"/>
      <c r="T853" s="1082"/>
      <c r="U853" s="1082"/>
      <c r="V853" s="1082"/>
      <c r="W853" s="1082"/>
      <c r="X853" s="1082"/>
    </row>
    <row r="854" spans="1:24" ht="11.25" customHeight="1">
      <c r="A854" s="1082"/>
      <c r="B854" s="1082"/>
      <c r="C854" s="1082"/>
      <c r="D854" s="1082"/>
      <c r="E854" s="1082"/>
      <c r="F854" s="1082"/>
      <c r="G854" s="1082"/>
      <c r="H854" s="1082"/>
      <c r="I854" s="1082"/>
      <c r="J854" s="1082"/>
      <c r="K854" s="1082"/>
      <c r="L854" s="1082"/>
      <c r="M854" s="1082"/>
      <c r="N854" s="1082"/>
      <c r="O854" s="1082"/>
      <c r="P854" s="1082"/>
      <c r="Q854" s="1082"/>
      <c r="R854" s="1082"/>
      <c r="S854" s="1082"/>
      <c r="T854" s="1082"/>
      <c r="U854" s="1082"/>
      <c r="V854" s="1082"/>
      <c r="W854" s="1082"/>
      <c r="X854" s="1082"/>
    </row>
    <row r="855" spans="1:24" ht="11.25" customHeight="1">
      <c r="A855" s="1082"/>
      <c r="B855" s="1082"/>
      <c r="C855" s="1082"/>
      <c r="D855" s="1082"/>
      <c r="E855" s="1082"/>
      <c r="F855" s="1082"/>
      <c r="G855" s="1082"/>
      <c r="H855" s="1082"/>
      <c r="I855" s="1082"/>
      <c r="J855" s="1082"/>
      <c r="K855" s="1082"/>
      <c r="L855" s="1082"/>
      <c r="M855" s="1082"/>
      <c r="N855" s="1082"/>
      <c r="O855" s="1082"/>
      <c r="P855" s="1082"/>
      <c r="Q855" s="1082"/>
      <c r="R855" s="1082"/>
      <c r="S855" s="1082"/>
      <c r="T855" s="1082"/>
      <c r="U855" s="1082"/>
      <c r="V855" s="1082"/>
      <c r="W855" s="1082"/>
      <c r="X855" s="1082"/>
    </row>
    <row r="856" spans="1:24" ht="11.25" customHeight="1">
      <c r="A856" s="1082"/>
      <c r="B856" s="1082"/>
      <c r="C856" s="1082"/>
      <c r="D856" s="1082"/>
      <c r="E856" s="1082"/>
      <c r="F856" s="1082"/>
      <c r="G856" s="1082"/>
      <c r="H856" s="1082"/>
      <c r="I856" s="1082"/>
      <c r="J856" s="1082"/>
      <c r="K856" s="1082"/>
      <c r="L856" s="1082"/>
      <c r="M856" s="1082"/>
      <c r="N856" s="1082"/>
      <c r="O856" s="1082"/>
      <c r="P856" s="1082"/>
      <c r="Q856" s="1082"/>
      <c r="R856" s="1082"/>
      <c r="S856" s="1082"/>
      <c r="T856" s="1082"/>
      <c r="U856" s="1082"/>
      <c r="V856" s="1082"/>
      <c r="W856" s="1082"/>
      <c r="X856" s="1082"/>
    </row>
    <row r="857" spans="1:24" ht="11.25" customHeight="1">
      <c r="A857" s="1082"/>
      <c r="B857" s="1082"/>
      <c r="C857" s="1082"/>
      <c r="D857" s="1082"/>
      <c r="E857" s="1082"/>
      <c r="F857" s="1082"/>
      <c r="G857" s="1082"/>
      <c r="H857" s="1082"/>
      <c r="I857" s="1082"/>
      <c r="J857" s="1082"/>
      <c r="K857" s="1082"/>
      <c r="L857" s="1082"/>
      <c r="M857" s="1082"/>
      <c r="N857" s="1082"/>
      <c r="O857" s="1082"/>
      <c r="P857" s="1082"/>
      <c r="Q857" s="1082"/>
      <c r="R857" s="1082"/>
      <c r="S857" s="1082"/>
      <c r="T857" s="1082"/>
      <c r="U857" s="1082"/>
      <c r="V857" s="1082"/>
      <c r="W857" s="1082"/>
      <c r="X857" s="1082"/>
    </row>
    <row r="858" spans="1:24" ht="11.25" customHeight="1">
      <c r="A858" s="1082"/>
      <c r="B858" s="1082"/>
      <c r="C858" s="1082"/>
      <c r="D858" s="1082"/>
      <c r="E858" s="1082"/>
      <c r="F858" s="1082"/>
      <c r="G858" s="1082"/>
      <c r="H858" s="1082"/>
      <c r="I858" s="1082"/>
      <c r="J858" s="1082"/>
      <c r="K858" s="1082"/>
      <c r="L858" s="1082"/>
      <c r="M858" s="1082"/>
      <c r="N858" s="1082"/>
      <c r="O858" s="1082"/>
      <c r="P858" s="1082"/>
      <c r="Q858" s="1082"/>
      <c r="R858" s="1082"/>
      <c r="S858" s="1082"/>
      <c r="T858" s="1082"/>
      <c r="U858" s="1082"/>
      <c r="V858" s="1082"/>
      <c r="W858" s="1082"/>
      <c r="X858" s="1082"/>
    </row>
    <row r="859" spans="1:24" ht="11.25" customHeight="1">
      <c r="A859" s="1082"/>
      <c r="B859" s="1082"/>
      <c r="C859" s="1082"/>
      <c r="D859" s="1082"/>
      <c r="E859" s="1082"/>
      <c r="F859" s="1082"/>
      <c r="G859" s="1082"/>
      <c r="H859" s="1082"/>
      <c r="I859" s="1082"/>
      <c r="J859" s="1082"/>
      <c r="K859" s="1082"/>
      <c r="L859" s="1082"/>
      <c r="M859" s="1082"/>
      <c r="N859" s="1082"/>
      <c r="O859" s="1082"/>
      <c r="P859" s="1082"/>
      <c r="Q859" s="1082"/>
      <c r="R859" s="1082"/>
      <c r="S859" s="1082"/>
      <c r="T859" s="1082"/>
      <c r="U859" s="1082"/>
      <c r="V859" s="1082"/>
      <c r="W859" s="1082"/>
      <c r="X859" s="1082"/>
    </row>
    <row r="860" spans="1:24" ht="11.25" customHeight="1">
      <c r="A860" s="1082"/>
      <c r="B860" s="1082"/>
      <c r="C860" s="1082"/>
      <c r="D860" s="1082"/>
      <c r="E860" s="1082"/>
      <c r="F860" s="1082"/>
      <c r="G860" s="1082"/>
      <c r="H860" s="1082"/>
      <c r="I860" s="1082"/>
      <c r="J860" s="1082"/>
      <c r="K860" s="1082"/>
      <c r="L860" s="1082"/>
      <c r="M860" s="1082"/>
      <c r="N860" s="1082"/>
      <c r="O860" s="1082"/>
      <c r="P860" s="1082"/>
      <c r="Q860" s="1082"/>
      <c r="R860" s="1082"/>
      <c r="S860" s="1082"/>
      <c r="T860" s="1082"/>
      <c r="U860" s="1082"/>
      <c r="V860" s="1082"/>
      <c r="W860" s="1082"/>
      <c r="X860" s="1082"/>
    </row>
    <row r="861" spans="1:24" ht="11.25" customHeight="1">
      <c r="A861" s="1082"/>
      <c r="B861" s="1082"/>
      <c r="C861" s="1082"/>
      <c r="D861" s="1082"/>
      <c r="E861" s="1082"/>
      <c r="F861" s="1082"/>
      <c r="G861" s="1082"/>
      <c r="H861" s="1082"/>
      <c r="I861" s="1082"/>
      <c r="J861" s="1082"/>
      <c r="K861" s="1082"/>
      <c r="L861" s="1082"/>
      <c r="M861" s="1082"/>
      <c r="N861" s="1082"/>
      <c r="O861" s="1082"/>
      <c r="P861" s="1082"/>
      <c r="Q861" s="1082"/>
      <c r="R861" s="1082"/>
      <c r="S861" s="1082"/>
      <c r="T861" s="1082"/>
      <c r="U861" s="1082"/>
      <c r="V861" s="1082"/>
      <c r="W861" s="1082"/>
      <c r="X861" s="1082"/>
    </row>
    <row r="862" spans="1:24" ht="11.25" customHeight="1">
      <c r="A862" s="1082"/>
      <c r="B862" s="1082"/>
      <c r="C862" s="1082"/>
      <c r="D862" s="1082"/>
      <c r="E862" s="1082"/>
      <c r="F862" s="1082"/>
      <c r="G862" s="1082"/>
      <c r="H862" s="1082"/>
      <c r="I862" s="1082"/>
      <c r="J862" s="1082"/>
      <c r="K862" s="1082"/>
      <c r="L862" s="1082"/>
      <c r="M862" s="1082"/>
      <c r="N862" s="1082"/>
      <c r="O862" s="1082"/>
      <c r="P862" s="1082"/>
      <c r="Q862" s="1082"/>
      <c r="R862" s="1082"/>
      <c r="S862" s="1082"/>
      <c r="T862" s="1082"/>
      <c r="U862" s="1082"/>
      <c r="V862" s="1082"/>
      <c r="W862" s="1082"/>
      <c r="X862" s="1082"/>
    </row>
    <row r="863" spans="1:24" ht="11.25" customHeight="1">
      <c r="A863" s="1082"/>
      <c r="B863" s="1082"/>
      <c r="C863" s="1082"/>
      <c r="D863" s="1082"/>
      <c r="E863" s="1082"/>
      <c r="F863" s="1082"/>
      <c r="G863" s="1082"/>
      <c r="H863" s="1082"/>
      <c r="I863" s="1082"/>
      <c r="J863" s="1082"/>
      <c r="K863" s="1082"/>
      <c r="L863" s="1082"/>
      <c r="M863" s="1082"/>
      <c r="N863" s="1082"/>
      <c r="O863" s="1082"/>
      <c r="P863" s="1082"/>
      <c r="Q863" s="1082"/>
      <c r="R863" s="1082"/>
      <c r="S863" s="1082"/>
      <c r="T863" s="1082"/>
      <c r="U863" s="1082"/>
      <c r="V863" s="1082"/>
      <c r="W863" s="1082"/>
      <c r="X863" s="1082"/>
    </row>
    <row r="864" spans="1:24" ht="11.25" customHeight="1">
      <c r="A864" s="1082"/>
      <c r="B864" s="1082"/>
      <c r="C864" s="1082"/>
      <c r="D864" s="1082"/>
      <c r="E864" s="1082"/>
      <c r="F864" s="1082"/>
      <c r="G864" s="1082"/>
      <c r="H864" s="1082"/>
      <c r="I864" s="1082"/>
      <c r="J864" s="1082"/>
      <c r="K864" s="1082"/>
      <c r="L864" s="1082"/>
      <c r="M864" s="1082"/>
      <c r="N864" s="1082"/>
      <c r="O864" s="1082"/>
      <c r="P864" s="1082"/>
      <c r="Q864" s="1082"/>
      <c r="R864" s="1082"/>
      <c r="S864" s="1082"/>
      <c r="T864" s="1082"/>
      <c r="U864" s="1082"/>
      <c r="V864" s="1082"/>
      <c r="W864" s="1082"/>
      <c r="X864" s="1082"/>
    </row>
    <row r="865" spans="1:24" ht="11.25" customHeight="1">
      <c r="A865" s="1082"/>
      <c r="B865" s="1082"/>
      <c r="C865" s="1082"/>
      <c r="D865" s="1082"/>
      <c r="E865" s="1082"/>
      <c r="F865" s="1082"/>
      <c r="G865" s="1082"/>
      <c r="H865" s="1082"/>
      <c r="I865" s="1082"/>
      <c r="J865" s="1082"/>
      <c r="K865" s="1082"/>
      <c r="L865" s="1082"/>
      <c r="M865" s="1082"/>
      <c r="N865" s="1082"/>
      <c r="O865" s="1082"/>
      <c r="P865" s="1082"/>
      <c r="Q865" s="1082"/>
      <c r="R865" s="1082"/>
      <c r="S865" s="1082"/>
      <c r="T865" s="1082"/>
      <c r="U865" s="1082"/>
      <c r="V865" s="1082"/>
      <c r="W865" s="1082"/>
      <c r="X865" s="1082"/>
    </row>
    <row r="866" spans="1:24" ht="11.25" customHeight="1">
      <c r="A866" s="1082"/>
      <c r="B866" s="1082"/>
      <c r="C866" s="1082"/>
      <c r="D866" s="1082"/>
      <c r="E866" s="1082"/>
      <c r="F866" s="1082"/>
      <c r="G866" s="1082"/>
      <c r="H866" s="1082"/>
      <c r="I866" s="1082"/>
      <c r="J866" s="1082"/>
      <c r="K866" s="1082"/>
      <c r="L866" s="1082"/>
      <c r="M866" s="1082"/>
      <c r="N866" s="1082"/>
      <c r="O866" s="1082"/>
      <c r="P866" s="1082"/>
      <c r="Q866" s="1082"/>
      <c r="R866" s="1082"/>
      <c r="S866" s="1082"/>
      <c r="T866" s="1082"/>
      <c r="U866" s="1082"/>
      <c r="V866" s="1082"/>
      <c r="W866" s="1082"/>
      <c r="X866" s="1082"/>
    </row>
    <row r="867" spans="1:24" ht="11.25" customHeight="1">
      <c r="A867" s="1082"/>
      <c r="B867" s="1082"/>
      <c r="C867" s="1082"/>
      <c r="D867" s="1082"/>
      <c r="E867" s="1082"/>
      <c r="F867" s="1082"/>
      <c r="G867" s="1082"/>
      <c r="H867" s="1082"/>
      <c r="I867" s="1082"/>
      <c r="J867" s="1082"/>
      <c r="K867" s="1082"/>
      <c r="L867" s="1082"/>
      <c r="M867" s="1082"/>
      <c r="N867" s="1082"/>
      <c r="O867" s="1082"/>
      <c r="P867" s="1082"/>
      <c r="Q867" s="1082"/>
      <c r="R867" s="1082"/>
      <c r="S867" s="1082"/>
      <c r="T867" s="1082"/>
      <c r="U867" s="1082"/>
      <c r="V867" s="1082"/>
      <c r="W867" s="1082"/>
      <c r="X867" s="1082"/>
    </row>
    <row r="868" spans="1:24" ht="11.25" customHeight="1">
      <c r="A868" s="1082"/>
      <c r="B868" s="1082"/>
      <c r="C868" s="1082"/>
      <c r="D868" s="1082"/>
      <c r="E868" s="1082"/>
      <c r="F868" s="1082"/>
      <c r="G868" s="1082"/>
      <c r="H868" s="1082"/>
      <c r="I868" s="1082"/>
      <c r="J868" s="1082"/>
      <c r="K868" s="1082"/>
      <c r="L868" s="1082"/>
      <c r="M868" s="1082"/>
      <c r="N868" s="1082"/>
      <c r="O868" s="1082"/>
      <c r="P868" s="1082"/>
      <c r="Q868" s="1082"/>
      <c r="R868" s="1082"/>
      <c r="S868" s="1082"/>
      <c r="T868" s="1082"/>
      <c r="U868" s="1082"/>
      <c r="V868" s="1082"/>
      <c r="W868" s="1082"/>
      <c r="X868" s="1082"/>
    </row>
    <row r="869" spans="1:24" ht="11.25" customHeight="1">
      <c r="A869" s="1082"/>
      <c r="B869" s="1082"/>
      <c r="C869" s="1082"/>
      <c r="D869" s="1082"/>
      <c r="E869" s="1082"/>
      <c r="F869" s="1082"/>
      <c r="G869" s="1082"/>
      <c r="H869" s="1082"/>
      <c r="I869" s="1082"/>
      <c r="J869" s="1082"/>
      <c r="K869" s="1082"/>
      <c r="L869" s="1082"/>
      <c r="M869" s="1082"/>
      <c r="N869" s="1082"/>
      <c r="O869" s="1082"/>
      <c r="P869" s="1082"/>
      <c r="Q869" s="1082"/>
      <c r="R869" s="1082"/>
      <c r="S869" s="1082"/>
      <c r="T869" s="1082"/>
      <c r="U869" s="1082"/>
      <c r="V869" s="1082"/>
      <c r="W869" s="1082"/>
      <c r="X869" s="1082"/>
    </row>
    <row r="870" spans="1:24" ht="11.25" customHeight="1">
      <c r="A870" s="1082"/>
      <c r="B870" s="1082"/>
      <c r="C870" s="1082"/>
      <c r="D870" s="1082"/>
      <c r="E870" s="1082"/>
      <c r="F870" s="1082"/>
      <c r="G870" s="1082"/>
      <c r="H870" s="1082"/>
      <c r="I870" s="1082"/>
      <c r="J870" s="1082"/>
      <c r="K870" s="1082"/>
      <c r="L870" s="1082"/>
      <c r="M870" s="1082"/>
      <c r="N870" s="1082"/>
      <c r="O870" s="1082"/>
      <c r="P870" s="1082"/>
      <c r="Q870" s="1082"/>
      <c r="R870" s="1082"/>
      <c r="S870" s="1082"/>
      <c r="T870" s="1082"/>
      <c r="U870" s="1082"/>
      <c r="V870" s="1082"/>
      <c r="W870" s="1082"/>
      <c r="X870" s="1082"/>
    </row>
    <row r="871" spans="1:24" ht="11.25" customHeight="1">
      <c r="A871" s="1082"/>
      <c r="B871" s="1082"/>
      <c r="C871" s="1082"/>
      <c r="D871" s="1082"/>
      <c r="E871" s="1082"/>
      <c r="F871" s="1082"/>
      <c r="G871" s="1082"/>
      <c r="H871" s="1082"/>
      <c r="I871" s="1082"/>
      <c r="J871" s="1082"/>
      <c r="K871" s="1082"/>
      <c r="L871" s="1082"/>
      <c r="M871" s="1082"/>
      <c r="N871" s="1082"/>
      <c r="O871" s="1082"/>
      <c r="P871" s="1082"/>
      <c r="Q871" s="1082"/>
      <c r="R871" s="1082"/>
      <c r="S871" s="1082"/>
      <c r="T871" s="1082"/>
      <c r="U871" s="1082"/>
      <c r="V871" s="1082"/>
      <c r="W871" s="1082"/>
      <c r="X871" s="1082"/>
    </row>
    <row r="872" spans="1:24" ht="11.25" customHeight="1">
      <c r="A872" s="1082"/>
      <c r="B872" s="1082"/>
      <c r="C872" s="1082"/>
      <c r="D872" s="1082"/>
      <c r="E872" s="1082"/>
      <c r="F872" s="1082"/>
      <c r="G872" s="1082"/>
      <c r="H872" s="1082"/>
      <c r="I872" s="1082"/>
      <c r="J872" s="1082"/>
      <c r="K872" s="1082"/>
      <c r="L872" s="1082"/>
      <c r="M872" s="1082"/>
      <c r="N872" s="1082"/>
      <c r="O872" s="1082"/>
      <c r="P872" s="1082"/>
      <c r="Q872" s="1082"/>
      <c r="R872" s="1082"/>
      <c r="S872" s="1082"/>
      <c r="T872" s="1082"/>
      <c r="U872" s="1082"/>
      <c r="V872" s="1082"/>
      <c r="W872" s="1082"/>
      <c r="X872" s="1082"/>
    </row>
    <row r="873" spans="1:24" ht="11.25" customHeight="1">
      <c r="A873" s="1082"/>
      <c r="B873" s="1082"/>
      <c r="C873" s="1082"/>
      <c r="D873" s="1082"/>
      <c r="E873" s="1082"/>
      <c r="F873" s="1082"/>
      <c r="G873" s="1082"/>
      <c r="H873" s="1082"/>
      <c r="I873" s="1082"/>
      <c r="J873" s="1082"/>
      <c r="K873" s="1082"/>
      <c r="L873" s="1082"/>
      <c r="M873" s="1082"/>
      <c r="N873" s="1082"/>
      <c r="O873" s="1082"/>
      <c r="P873" s="1082"/>
      <c r="Q873" s="1082"/>
      <c r="R873" s="1082"/>
      <c r="S873" s="1082"/>
      <c r="T873" s="1082"/>
      <c r="U873" s="1082"/>
      <c r="V873" s="1082"/>
      <c r="W873" s="1082"/>
      <c r="X873" s="1082"/>
    </row>
    <row r="874" spans="1:24" ht="11.25" customHeight="1">
      <c r="A874" s="1082"/>
      <c r="B874" s="1082"/>
      <c r="C874" s="1082"/>
      <c r="D874" s="1082"/>
      <c r="E874" s="1082"/>
      <c r="F874" s="1082"/>
      <c r="G874" s="1082"/>
      <c r="H874" s="1082"/>
      <c r="I874" s="1082"/>
      <c r="J874" s="1082"/>
      <c r="K874" s="1082"/>
      <c r="L874" s="1082"/>
      <c r="M874" s="1082"/>
      <c r="N874" s="1082"/>
      <c r="O874" s="1082"/>
      <c r="P874" s="1082"/>
      <c r="Q874" s="1082"/>
      <c r="R874" s="1082"/>
      <c r="S874" s="1082"/>
      <c r="T874" s="1082"/>
      <c r="U874" s="1082"/>
      <c r="V874" s="1082"/>
      <c r="W874" s="1082"/>
      <c r="X874" s="1082"/>
    </row>
    <row r="875" spans="1:24" ht="11.25" customHeight="1">
      <c r="A875" s="1082"/>
      <c r="B875" s="1082"/>
      <c r="C875" s="1082"/>
      <c r="D875" s="1082"/>
      <c r="E875" s="1082"/>
      <c r="F875" s="1082"/>
      <c r="G875" s="1082"/>
      <c r="H875" s="1082"/>
      <c r="I875" s="1082"/>
      <c r="J875" s="1082"/>
      <c r="K875" s="1082"/>
      <c r="L875" s="1082"/>
      <c r="M875" s="1082"/>
      <c r="N875" s="1082"/>
      <c r="O875" s="1082"/>
      <c r="P875" s="1082"/>
      <c r="Q875" s="1082"/>
      <c r="R875" s="1082"/>
      <c r="S875" s="1082"/>
      <c r="T875" s="1082"/>
      <c r="U875" s="1082"/>
      <c r="V875" s="1082"/>
      <c r="W875" s="1082"/>
      <c r="X875" s="1082"/>
    </row>
    <row r="876" spans="1:24" ht="11.25" customHeight="1">
      <c r="A876" s="1082"/>
      <c r="B876" s="1082"/>
      <c r="C876" s="1082"/>
      <c r="D876" s="1082"/>
      <c r="E876" s="1082"/>
      <c r="F876" s="1082"/>
      <c r="G876" s="1082"/>
      <c r="H876" s="1082"/>
      <c r="I876" s="1082"/>
      <c r="J876" s="1082"/>
      <c r="K876" s="1082"/>
      <c r="L876" s="1082"/>
      <c r="M876" s="1082"/>
      <c r="N876" s="1082"/>
      <c r="O876" s="1082"/>
      <c r="P876" s="1082"/>
      <c r="Q876" s="1082"/>
      <c r="R876" s="1082"/>
      <c r="S876" s="1082"/>
      <c r="T876" s="1082"/>
      <c r="U876" s="1082"/>
      <c r="V876" s="1082"/>
      <c r="W876" s="1082"/>
      <c r="X876" s="1082"/>
    </row>
    <row r="877" spans="1:24" ht="11.25" customHeight="1">
      <c r="A877" s="1082"/>
      <c r="B877" s="1082"/>
      <c r="C877" s="1082"/>
      <c r="D877" s="1082"/>
      <c r="E877" s="1082"/>
      <c r="F877" s="1082"/>
      <c r="G877" s="1082"/>
      <c r="H877" s="1082"/>
      <c r="I877" s="1082"/>
      <c r="J877" s="1082"/>
      <c r="K877" s="1082"/>
      <c r="L877" s="1082"/>
      <c r="M877" s="1082"/>
      <c r="N877" s="1082"/>
      <c r="O877" s="1082"/>
      <c r="P877" s="1082"/>
      <c r="Q877" s="1082"/>
      <c r="R877" s="1082"/>
      <c r="S877" s="1082"/>
      <c r="T877" s="1082"/>
      <c r="U877" s="1082"/>
      <c r="V877" s="1082"/>
      <c r="W877" s="1082"/>
      <c r="X877" s="1082"/>
    </row>
    <row r="878" spans="1:24" ht="11.25" customHeight="1">
      <c r="A878" s="1082"/>
      <c r="B878" s="1082"/>
      <c r="C878" s="1082"/>
      <c r="D878" s="1082"/>
      <c r="E878" s="1082"/>
      <c r="F878" s="1082"/>
      <c r="G878" s="1082"/>
      <c r="H878" s="1082"/>
      <c r="I878" s="1082"/>
      <c r="J878" s="1082"/>
      <c r="K878" s="1082"/>
      <c r="L878" s="1082"/>
      <c r="M878" s="1082"/>
      <c r="N878" s="1082"/>
      <c r="O878" s="1082"/>
      <c r="P878" s="1082"/>
      <c r="Q878" s="1082"/>
      <c r="R878" s="1082"/>
      <c r="S878" s="1082"/>
      <c r="T878" s="1082"/>
      <c r="U878" s="1082"/>
      <c r="V878" s="1082"/>
      <c r="W878" s="1082"/>
      <c r="X878" s="1082"/>
    </row>
    <row r="879" spans="1:24" ht="11.25" customHeight="1">
      <c r="A879" s="1082"/>
      <c r="B879" s="1082"/>
      <c r="C879" s="1082"/>
      <c r="D879" s="1082"/>
      <c r="E879" s="1082"/>
      <c r="F879" s="1082"/>
      <c r="G879" s="1082"/>
      <c r="H879" s="1082"/>
      <c r="I879" s="1082"/>
      <c r="J879" s="1082"/>
      <c r="K879" s="1082"/>
      <c r="L879" s="1082"/>
      <c r="M879" s="1082"/>
      <c r="N879" s="1082"/>
      <c r="O879" s="1082"/>
      <c r="P879" s="1082"/>
      <c r="Q879" s="1082"/>
      <c r="R879" s="1082"/>
      <c r="S879" s="1082"/>
      <c r="T879" s="1082"/>
      <c r="U879" s="1082"/>
      <c r="V879" s="1082"/>
      <c r="W879" s="1082"/>
      <c r="X879" s="1082"/>
    </row>
    <row r="880" spans="1:24" ht="11.25" customHeight="1">
      <c r="A880" s="1082"/>
      <c r="B880" s="1082"/>
      <c r="C880" s="1082"/>
      <c r="D880" s="1082"/>
      <c r="E880" s="1082"/>
      <c r="F880" s="1082"/>
      <c r="G880" s="1082"/>
      <c r="H880" s="1082"/>
      <c r="I880" s="1082"/>
      <c r="J880" s="1082"/>
      <c r="K880" s="1082"/>
      <c r="L880" s="1082"/>
      <c r="M880" s="1082"/>
      <c r="N880" s="1082"/>
      <c r="O880" s="1082"/>
      <c r="P880" s="1082"/>
      <c r="Q880" s="1082"/>
      <c r="R880" s="1082"/>
      <c r="S880" s="1082"/>
      <c r="T880" s="1082"/>
      <c r="U880" s="1082"/>
      <c r="V880" s="1082"/>
      <c r="W880" s="1082"/>
      <c r="X880" s="1082"/>
    </row>
    <row r="881" spans="1:24" ht="11.25" customHeight="1">
      <c r="A881" s="1082"/>
      <c r="B881" s="1082"/>
      <c r="C881" s="1082"/>
      <c r="D881" s="1082"/>
      <c r="E881" s="1082"/>
      <c r="F881" s="1082"/>
      <c r="G881" s="1082"/>
      <c r="H881" s="1082"/>
      <c r="I881" s="1082"/>
      <c r="J881" s="1082"/>
      <c r="K881" s="1082"/>
      <c r="L881" s="1082"/>
      <c r="M881" s="1082"/>
      <c r="N881" s="1082"/>
      <c r="O881" s="1082"/>
      <c r="P881" s="1082"/>
      <c r="Q881" s="1082"/>
      <c r="R881" s="1082"/>
      <c r="S881" s="1082"/>
      <c r="T881" s="1082"/>
      <c r="U881" s="1082"/>
      <c r="V881" s="1082"/>
      <c r="W881" s="1082"/>
      <c r="X881" s="1082"/>
    </row>
    <row r="882" spans="1:24" ht="11.25" customHeight="1">
      <c r="A882" s="1082"/>
      <c r="B882" s="1082"/>
      <c r="C882" s="1082"/>
      <c r="D882" s="1082"/>
      <c r="E882" s="1082"/>
      <c r="F882" s="1082"/>
      <c r="G882" s="1082"/>
      <c r="H882" s="1082"/>
      <c r="I882" s="1082"/>
      <c r="J882" s="1082"/>
      <c r="K882" s="1082"/>
      <c r="L882" s="1082"/>
      <c r="M882" s="1082"/>
      <c r="N882" s="1082"/>
      <c r="O882" s="1082"/>
      <c r="P882" s="1082"/>
      <c r="Q882" s="1082"/>
      <c r="R882" s="1082"/>
      <c r="S882" s="1082"/>
      <c r="T882" s="1082"/>
      <c r="U882" s="1082"/>
      <c r="V882" s="1082"/>
      <c r="W882" s="1082"/>
      <c r="X882" s="1082"/>
    </row>
    <row r="883" spans="1:24" ht="11.25" customHeight="1">
      <c r="A883" s="1082"/>
      <c r="B883" s="1082"/>
      <c r="C883" s="1082"/>
      <c r="D883" s="1082"/>
      <c r="E883" s="1082"/>
      <c r="F883" s="1082"/>
      <c r="G883" s="1082"/>
      <c r="H883" s="1082"/>
      <c r="I883" s="1082"/>
      <c r="J883" s="1082"/>
      <c r="K883" s="1082"/>
      <c r="L883" s="1082"/>
      <c r="M883" s="1082"/>
      <c r="N883" s="1082"/>
      <c r="O883" s="1082"/>
      <c r="P883" s="1082"/>
      <c r="Q883" s="1082"/>
      <c r="R883" s="1082"/>
      <c r="S883" s="1082"/>
      <c r="T883" s="1082"/>
      <c r="U883" s="1082"/>
      <c r="V883" s="1082"/>
      <c r="W883" s="1082"/>
      <c r="X883" s="1082"/>
    </row>
    <row r="884" spans="1:24" ht="11.25" customHeight="1">
      <c r="A884" s="1082"/>
      <c r="B884" s="1082"/>
      <c r="C884" s="1082"/>
      <c r="D884" s="1082"/>
      <c r="E884" s="1082"/>
      <c r="F884" s="1082"/>
      <c r="G884" s="1082"/>
      <c r="H884" s="1082"/>
      <c r="I884" s="1082"/>
      <c r="J884" s="1082"/>
      <c r="K884" s="1082"/>
      <c r="L884" s="1082"/>
      <c r="M884" s="1082"/>
      <c r="N884" s="1082"/>
      <c r="O884" s="1082"/>
      <c r="P884" s="1082"/>
      <c r="Q884" s="1082"/>
      <c r="R884" s="1082"/>
      <c r="S884" s="1082"/>
      <c r="T884" s="1082"/>
      <c r="U884" s="1082"/>
      <c r="V884" s="1082"/>
      <c r="W884" s="1082"/>
      <c r="X884" s="1082"/>
    </row>
    <row r="885" spans="1:24" ht="11.25" customHeight="1">
      <c r="A885" s="1082"/>
      <c r="B885" s="1082"/>
      <c r="C885" s="1082"/>
      <c r="D885" s="1082"/>
      <c r="E885" s="1082"/>
      <c r="F885" s="1082"/>
      <c r="G885" s="1082"/>
      <c r="H885" s="1082"/>
      <c r="I885" s="1082"/>
      <c r="J885" s="1082"/>
      <c r="K885" s="1082"/>
      <c r="L885" s="1082"/>
      <c r="M885" s="1082"/>
      <c r="N885" s="1082"/>
      <c r="O885" s="1082"/>
      <c r="P885" s="1082"/>
      <c r="Q885" s="1082"/>
      <c r="R885" s="1082"/>
      <c r="S885" s="1082"/>
      <c r="T885" s="1082"/>
      <c r="U885" s="1082"/>
      <c r="V885" s="1082"/>
      <c r="W885" s="1082"/>
      <c r="X885" s="1082"/>
    </row>
    <row r="886" spans="1:24" ht="11.25" customHeight="1">
      <c r="A886" s="1082"/>
      <c r="B886" s="1082"/>
      <c r="C886" s="1082"/>
      <c r="D886" s="1082"/>
      <c r="E886" s="1082"/>
      <c r="F886" s="1082"/>
      <c r="G886" s="1082"/>
      <c r="H886" s="1082"/>
      <c r="I886" s="1082"/>
      <c r="J886" s="1082"/>
      <c r="K886" s="1082"/>
      <c r="L886" s="1082"/>
      <c r="M886" s="1082"/>
      <c r="N886" s="1082"/>
      <c r="O886" s="1082"/>
      <c r="P886" s="1082"/>
      <c r="Q886" s="1082"/>
      <c r="R886" s="1082"/>
      <c r="S886" s="1082"/>
      <c r="T886" s="1082"/>
      <c r="U886" s="1082"/>
      <c r="V886" s="1082"/>
      <c r="W886" s="1082"/>
      <c r="X886" s="1082"/>
    </row>
    <row r="887" spans="1:24" ht="11.25" customHeight="1">
      <c r="A887" s="1082"/>
      <c r="B887" s="1082"/>
      <c r="C887" s="1082"/>
      <c r="D887" s="1082"/>
      <c r="E887" s="1082"/>
      <c r="F887" s="1082"/>
      <c r="G887" s="1082"/>
      <c r="H887" s="1082"/>
      <c r="I887" s="1082"/>
      <c r="J887" s="1082"/>
      <c r="K887" s="1082"/>
      <c r="L887" s="1082"/>
      <c r="M887" s="1082"/>
      <c r="N887" s="1082"/>
      <c r="O887" s="1082"/>
      <c r="P887" s="1082"/>
      <c r="Q887" s="1082"/>
      <c r="R887" s="1082"/>
      <c r="S887" s="1082"/>
      <c r="T887" s="1082"/>
      <c r="U887" s="1082"/>
      <c r="V887" s="1082"/>
      <c r="W887" s="1082"/>
      <c r="X887" s="1082"/>
    </row>
    <row r="888" spans="1:24" ht="11.25" customHeight="1">
      <c r="A888" s="1082"/>
      <c r="B888" s="1082"/>
      <c r="C888" s="1082"/>
      <c r="D888" s="1082"/>
      <c r="E888" s="1082"/>
      <c r="F888" s="1082"/>
      <c r="G888" s="1082"/>
      <c r="H888" s="1082"/>
      <c r="I888" s="1082"/>
      <c r="J888" s="1082"/>
      <c r="K888" s="1082"/>
      <c r="L888" s="1082"/>
      <c r="M888" s="1082"/>
      <c r="N888" s="1082"/>
      <c r="O888" s="1082"/>
      <c r="P888" s="1082"/>
      <c r="Q888" s="1082"/>
      <c r="R888" s="1082"/>
      <c r="S888" s="1082"/>
      <c r="T888" s="1082"/>
      <c r="U888" s="1082"/>
      <c r="V888" s="1082"/>
      <c r="W888" s="1082"/>
      <c r="X888" s="1082"/>
    </row>
    <row r="889" spans="1:24" ht="11.25" customHeight="1">
      <c r="A889" s="1082"/>
      <c r="B889" s="1082"/>
      <c r="C889" s="1082"/>
      <c r="D889" s="1082"/>
      <c r="E889" s="1082"/>
      <c r="F889" s="1082"/>
      <c r="G889" s="1082"/>
      <c r="H889" s="1082"/>
      <c r="I889" s="1082"/>
      <c r="J889" s="1082"/>
      <c r="K889" s="1082"/>
      <c r="L889" s="1082"/>
      <c r="M889" s="1082"/>
      <c r="N889" s="1082"/>
      <c r="O889" s="1082"/>
      <c r="P889" s="1082"/>
      <c r="Q889" s="1082"/>
      <c r="R889" s="1082"/>
      <c r="S889" s="1082"/>
      <c r="T889" s="1082"/>
      <c r="U889" s="1082"/>
      <c r="V889" s="1082"/>
      <c r="W889" s="1082"/>
      <c r="X889" s="1082"/>
    </row>
    <row r="890" spans="1:24" ht="11.25" customHeight="1">
      <c r="A890" s="1082"/>
      <c r="B890" s="1082"/>
      <c r="C890" s="1082"/>
      <c r="D890" s="1082"/>
      <c r="E890" s="1082"/>
      <c r="F890" s="1082"/>
      <c r="G890" s="1082"/>
      <c r="H890" s="1082"/>
      <c r="I890" s="1082"/>
      <c r="J890" s="1082"/>
      <c r="K890" s="1082"/>
      <c r="L890" s="1082"/>
      <c r="M890" s="1082"/>
      <c r="N890" s="1082"/>
      <c r="O890" s="1082"/>
      <c r="P890" s="1082"/>
      <c r="Q890" s="1082"/>
      <c r="R890" s="1082"/>
      <c r="S890" s="1082"/>
      <c r="T890" s="1082"/>
      <c r="U890" s="1082"/>
      <c r="V890" s="1082"/>
      <c r="W890" s="1082"/>
      <c r="X890" s="1082"/>
    </row>
    <row r="891" spans="1:24" ht="11.25" customHeight="1">
      <c r="A891" s="1082"/>
      <c r="B891" s="1082"/>
      <c r="C891" s="1082"/>
      <c r="D891" s="1082"/>
      <c r="E891" s="1082"/>
      <c r="F891" s="1082"/>
      <c r="G891" s="1082"/>
      <c r="H891" s="1082"/>
      <c r="I891" s="1082"/>
      <c r="J891" s="1082"/>
      <c r="K891" s="1082"/>
      <c r="L891" s="1082"/>
      <c r="M891" s="1082"/>
      <c r="N891" s="1082"/>
      <c r="O891" s="1082"/>
      <c r="P891" s="1082"/>
      <c r="Q891" s="1082"/>
      <c r="R891" s="1082"/>
      <c r="S891" s="1082"/>
      <c r="T891" s="1082"/>
      <c r="U891" s="1082"/>
      <c r="V891" s="1082"/>
      <c r="W891" s="1082"/>
      <c r="X891" s="1082"/>
    </row>
    <row r="892" spans="1:24" ht="11.25" customHeight="1">
      <c r="A892" s="1082"/>
      <c r="B892" s="1082"/>
      <c r="C892" s="1082"/>
      <c r="D892" s="1082"/>
      <c r="E892" s="1082"/>
      <c r="F892" s="1082"/>
      <c r="G892" s="1082"/>
      <c r="H892" s="1082"/>
      <c r="I892" s="1082"/>
      <c r="J892" s="1082"/>
      <c r="K892" s="1082"/>
      <c r="L892" s="1082"/>
      <c r="M892" s="1082"/>
      <c r="N892" s="1082"/>
      <c r="O892" s="1082"/>
      <c r="P892" s="1082"/>
      <c r="Q892" s="1082"/>
      <c r="R892" s="1082"/>
      <c r="S892" s="1082"/>
      <c r="T892" s="1082"/>
      <c r="U892" s="1082"/>
      <c r="V892" s="1082"/>
      <c r="W892" s="1082"/>
      <c r="X892" s="1082"/>
    </row>
    <row r="893" spans="1:24" ht="11.25" customHeight="1">
      <c r="A893" s="1082"/>
      <c r="B893" s="1082"/>
      <c r="C893" s="1082"/>
      <c r="D893" s="1082"/>
      <c r="E893" s="1082"/>
      <c r="F893" s="1082"/>
      <c r="G893" s="1082"/>
      <c r="H893" s="1082"/>
      <c r="I893" s="1082"/>
      <c r="J893" s="1082"/>
      <c r="K893" s="1082"/>
      <c r="L893" s="1082"/>
      <c r="M893" s="1082"/>
      <c r="N893" s="1082"/>
      <c r="O893" s="1082"/>
      <c r="P893" s="1082"/>
      <c r="Q893" s="1082"/>
      <c r="R893" s="1082"/>
      <c r="S893" s="1082"/>
      <c r="T893" s="1082"/>
      <c r="U893" s="1082"/>
      <c r="V893" s="1082"/>
      <c r="W893" s="1082"/>
      <c r="X893" s="1082"/>
    </row>
    <row r="894" spans="1:24" ht="11.25" customHeight="1">
      <c r="A894" s="1082"/>
      <c r="B894" s="1082"/>
      <c r="C894" s="1082"/>
      <c r="D894" s="1082"/>
      <c r="E894" s="1082"/>
      <c r="F894" s="1082"/>
      <c r="G894" s="1082"/>
      <c r="H894" s="1082"/>
      <c r="I894" s="1082"/>
      <c r="J894" s="1082"/>
      <c r="K894" s="1082"/>
      <c r="L894" s="1082"/>
      <c r="M894" s="1082"/>
      <c r="N894" s="1082"/>
      <c r="O894" s="1082"/>
      <c r="P894" s="1082"/>
      <c r="Q894" s="1082"/>
      <c r="R894" s="1082"/>
      <c r="S894" s="1082"/>
      <c r="T894" s="1082"/>
      <c r="U894" s="1082"/>
      <c r="V894" s="1082"/>
      <c r="W894" s="1082"/>
      <c r="X894" s="1082"/>
    </row>
    <row r="895" spans="1:24" ht="11.25" customHeight="1">
      <c r="A895" s="1082"/>
      <c r="B895" s="1082"/>
      <c r="C895" s="1082"/>
      <c r="D895" s="1082"/>
      <c r="E895" s="1082"/>
      <c r="F895" s="1082"/>
      <c r="G895" s="1082"/>
      <c r="H895" s="1082"/>
      <c r="I895" s="1082"/>
      <c r="J895" s="1082"/>
      <c r="K895" s="1082"/>
      <c r="L895" s="1082"/>
      <c r="M895" s="1082"/>
      <c r="N895" s="1082"/>
      <c r="O895" s="1082"/>
      <c r="P895" s="1082"/>
      <c r="Q895" s="1082"/>
      <c r="R895" s="1082"/>
      <c r="S895" s="1082"/>
      <c r="T895" s="1082"/>
      <c r="U895" s="1082"/>
      <c r="V895" s="1082"/>
      <c r="W895" s="1082"/>
      <c r="X895" s="1082"/>
    </row>
    <row r="896" spans="1:24" ht="11.25" customHeight="1">
      <c r="A896" s="1082"/>
      <c r="B896" s="1082"/>
      <c r="C896" s="1082"/>
      <c r="D896" s="1082"/>
      <c r="E896" s="1082"/>
      <c r="F896" s="1082"/>
      <c r="G896" s="1082"/>
      <c r="H896" s="1082"/>
      <c r="I896" s="1082"/>
      <c r="J896" s="1082"/>
      <c r="K896" s="1082"/>
      <c r="L896" s="1082"/>
      <c r="M896" s="1082"/>
      <c r="N896" s="1082"/>
      <c r="O896" s="1082"/>
      <c r="P896" s="1082"/>
      <c r="Q896" s="1082"/>
      <c r="R896" s="1082"/>
      <c r="S896" s="1082"/>
      <c r="T896" s="1082"/>
      <c r="U896" s="1082"/>
      <c r="V896" s="1082"/>
      <c r="W896" s="1082"/>
      <c r="X896" s="1082"/>
    </row>
    <row r="897" spans="1:24" ht="11.25" customHeight="1">
      <c r="A897" s="1082"/>
      <c r="B897" s="1082"/>
      <c r="C897" s="1082"/>
      <c r="D897" s="1082"/>
      <c r="E897" s="1082"/>
      <c r="F897" s="1082"/>
      <c r="G897" s="1082"/>
      <c r="H897" s="1082"/>
      <c r="I897" s="1082"/>
      <c r="J897" s="1082"/>
      <c r="K897" s="1082"/>
      <c r="L897" s="1082"/>
      <c r="M897" s="1082"/>
      <c r="N897" s="1082"/>
      <c r="O897" s="1082"/>
      <c r="P897" s="1082"/>
      <c r="Q897" s="1082"/>
      <c r="R897" s="1082"/>
      <c r="S897" s="1082"/>
      <c r="T897" s="1082"/>
      <c r="U897" s="1082"/>
      <c r="V897" s="1082"/>
      <c r="W897" s="1082"/>
      <c r="X897" s="1082"/>
    </row>
    <row r="898" spans="1:24" ht="11.25" customHeight="1">
      <c r="A898" s="1082"/>
      <c r="B898" s="1082"/>
      <c r="C898" s="1082"/>
      <c r="D898" s="1082"/>
      <c r="E898" s="1082"/>
      <c r="F898" s="1082"/>
      <c r="G898" s="1082"/>
      <c r="H898" s="1082"/>
      <c r="I898" s="1082"/>
      <c r="J898" s="1082"/>
      <c r="K898" s="1082"/>
      <c r="L898" s="1082"/>
      <c r="M898" s="1082"/>
      <c r="N898" s="1082"/>
      <c r="O898" s="1082"/>
      <c r="P898" s="1082"/>
      <c r="Q898" s="1082"/>
      <c r="R898" s="1082"/>
      <c r="S898" s="1082"/>
      <c r="T898" s="1082"/>
      <c r="U898" s="1082"/>
      <c r="V898" s="1082"/>
      <c r="W898" s="1082"/>
      <c r="X898" s="1082"/>
    </row>
    <row r="899" spans="1:24" ht="11.25" customHeight="1">
      <c r="A899" s="1082"/>
      <c r="B899" s="1082"/>
      <c r="C899" s="1082"/>
      <c r="D899" s="1082"/>
      <c r="E899" s="1082"/>
      <c r="F899" s="1082"/>
      <c r="G899" s="1082"/>
      <c r="H899" s="1082"/>
      <c r="I899" s="1082"/>
      <c r="J899" s="1082"/>
      <c r="K899" s="1082"/>
      <c r="L899" s="1082"/>
      <c r="M899" s="1082"/>
      <c r="N899" s="1082"/>
      <c r="O899" s="1082"/>
      <c r="P899" s="1082"/>
      <c r="Q899" s="1082"/>
      <c r="R899" s="1082"/>
      <c r="S899" s="1082"/>
      <c r="T899" s="1082"/>
      <c r="U899" s="1082"/>
      <c r="V899" s="1082"/>
      <c r="W899" s="1082"/>
      <c r="X899" s="1082"/>
    </row>
    <row r="900" spans="1:24" ht="11.25" customHeight="1">
      <c r="A900" s="1082"/>
      <c r="B900" s="1082"/>
      <c r="C900" s="1082"/>
      <c r="D900" s="1082"/>
      <c r="E900" s="1082"/>
      <c r="F900" s="1082"/>
      <c r="G900" s="1082"/>
      <c r="H900" s="1082"/>
      <c r="I900" s="1082"/>
      <c r="J900" s="1082"/>
      <c r="K900" s="1082"/>
      <c r="L900" s="1082"/>
      <c r="M900" s="1082"/>
      <c r="N900" s="1082"/>
      <c r="O900" s="1082"/>
      <c r="P900" s="1082"/>
      <c r="Q900" s="1082"/>
      <c r="R900" s="1082"/>
      <c r="S900" s="1082"/>
      <c r="T900" s="1082"/>
      <c r="U900" s="1082"/>
      <c r="V900" s="1082"/>
      <c r="W900" s="1082"/>
      <c r="X900" s="1082"/>
    </row>
    <row r="901" spans="1:24" ht="11.25" customHeight="1">
      <c r="A901" s="1082"/>
      <c r="B901" s="1082"/>
      <c r="C901" s="1082"/>
      <c r="D901" s="1082"/>
      <c r="E901" s="1082"/>
      <c r="F901" s="1082"/>
      <c r="G901" s="1082"/>
      <c r="H901" s="1082"/>
      <c r="I901" s="1082"/>
      <c r="J901" s="1082"/>
      <c r="K901" s="1082"/>
      <c r="L901" s="1082"/>
      <c r="M901" s="1082"/>
      <c r="N901" s="1082"/>
      <c r="O901" s="1082"/>
      <c r="P901" s="1082"/>
      <c r="Q901" s="1082"/>
      <c r="R901" s="1082"/>
      <c r="S901" s="1082"/>
      <c r="T901" s="1082"/>
      <c r="U901" s="1082"/>
      <c r="V901" s="1082"/>
      <c r="W901" s="1082"/>
      <c r="X901" s="1082"/>
    </row>
    <row r="902" spans="1:24" ht="11.25" customHeight="1">
      <c r="A902" s="1082"/>
      <c r="B902" s="1082"/>
      <c r="C902" s="1082"/>
      <c r="D902" s="1082"/>
      <c r="E902" s="1082"/>
      <c r="F902" s="1082"/>
      <c r="G902" s="1082"/>
      <c r="H902" s="1082"/>
      <c r="I902" s="1082"/>
      <c r="J902" s="1082"/>
      <c r="K902" s="1082"/>
      <c r="L902" s="1082"/>
      <c r="M902" s="1082"/>
      <c r="N902" s="1082"/>
      <c r="O902" s="1082"/>
      <c r="P902" s="1082"/>
      <c r="Q902" s="1082"/>
      <c r="R902" s="1082"/>
      <c r="S902" s="1082"/>
      <c r="T902" s="1082"/>
      <c r="U902" s="1082"/>
      <c r="V902" s="1082"/>
      <c r="W902" s="1082"/>
      <c r="X902" s="1082"/>
    </row>
    <row r="903" spans="1:24" ht="11.25" customHeight="1">
      <c r="A903" s="1082"/>
      <c r="B903" s="1082"/>
      <c r="C903" s="1082"/>
      <c r="D903" s="1082"/>
      <c r="E903" s="1082"/>
      <c r="F903" s="1082"/>
      <c r="G903" s="1082"/>
      <c r="H903" s="1082"/>
      <c r="I903" s="1082"/>
      <c r="J903" s="1082"/>
      <c r="K903" s="1082"/>
      <c r="L903" s="1082"/>
      <c r="M903" s="1082"/>
      <c r="N903" s="1082"/>
      <c r="O903" s="1082"/>
      <c r="P903" s="1082"/>
      <c r="Q903" s="1082"/>
      <c r="R903" s="1082"/>
      <c r="S903" s="1082"/>
      <c r="T903" s="1082"/>
      <c r="U903" s="1082"/>
      <c r="V903" s="1082"/>
      <c r="W903" s="1082"/>
      <c r="X903" s="1082"/>
    </row>
    <row r="904" spans="1:24" ht="11.25" customHeight="1">
      <c r="A904" s="1082"/>
      <c r="B904" s="1082"/>
      <c r="C904" s="1082"/>
      <c r="D904" s="1082"/>
      <c r="E904" s="1082"/>
      <c r="F904" s="1082"/>
      <c r="G904" s="1082"/>
      <c r="H904" s="1082"/>
      <c r="I904" s="1082"/>
      <c r="J904" s="1082"/>
      <c r="K904" s="1082"/>
      <c r="L904" s="1082"/>
      <c r="M904" s="1082"/>
      <c r="N904" s="1082"/>
      <c r="O904" s="1082"/>
      <c r="P904" s="1082"/>
      <c r="Q904" s="1082"/>
      <c r="R904" s="1082"/>
      <c r="S904" s="1082"/>
      <c r="T904" s="1082"/>
      <c r="U904" s="1082"/>
      <c r="V904" s="1082"/>
      <c r="W904" s="1082"/>
      <c r="X904" s="1082"/>
    </row>
    <row r="905" spans="1:24" ht="11.25" customHeight="1">
      <c r="A905" s="1082"/>
      <c r="B905" s="1082"/>
      <c r="C905" s="1082"/>
      <c r="D905" s="1082"/>
      <c r="E905" s="1082"/>
      <c r="F905" s="1082"/>
      <c r="G905" s="1082"/>
      <c r="H905" s="1082"/>
      <c r="I905" s="1082"/>
      <c r="J905" s="1082"/>
      <c r="K905" s="1082"/>
      <c r="L905" s="1082"/>
      <c r="M905" s="1082"/>
      <c r="N905" s="1082"/>
      <c r="O905" s="1082"/>
      <c r="P905" s="1082"/>
      <c r="Q905" s="1082"/>
      <c r="R905" s="1082"/>
      <c r="S905" s="1082"/>
      <c r="T905" s="1082"/>
      <c r="U905" s="1082"/>
      <c r="V905" s="1082"/>
      <c r="W905" s="1082"/>
      <c r="X905" s="1082"/>
    </row>
    <row r="906" spans="1:24" ht="11.25" customHeight="1">
      <c r="A906" s="1082"/>
      <c r="B906" s="1082"/>
      <c r="C906" s="1082"/>
      <c r="D906" s="1082"/>
      <c r="E906" s="1082"/>
      <c r="F906" s="1082"/>
      <c r="G906" s="1082"/>
      <c r="H906" s="1082"/>
      <c r="I906" s="1082"/>
      <c r="J906" s="1082"/>
      <c r="K906" s="1082"/>
      <c r="L906" s="1082"/>
      <c r="M906" s="1082"/>
      <c r="N906" s="1082"/>
      <c r="O906" s="1082"/>
      <c r="P906" s="1082"/>
      <c r="Q906" s="1082"/>
      <c r="R906" s="1082"/>
      <c r="S906" s="1082"/>
      <c r="T906" s="1082"/>
      <c r="U906" s="1082"/>
      <c r="V906" s="1082"/>
      <c r="W906" s="1082"/>
      <c r="X906" s="1082"/>
    </row>
    <row r="907" spans="1:24" ht="11.25" customHeight="1">
      <c r="A907" s="1082"/>
      <c r="B907" s="1082"/>
      <c r="C907" s="1082"/>
      <c r="D907" s="1082"/>
      <c r="E907" s="1082"/>
      <c r="F907" s="1082"/>
      <c r="G907" s="1082"/>
      <c r="H907" s="1082"/>
      <c r="I907" s="1082"/>
      <c r="J907" s="1082"/>
      <c r="K907" s="1082"/>
      <c r="L907" s="1082"/>
      <c r="M907" s="1082"/>
      <c r="N907" s="1082"/>
      <c r="O907" s="1082"/>
      <c r="P907" s="1082"/>
      <c r="Q907" s="1082"/>
      <c r="R907" s="1082"/>
      <c r="S907" s="1082"/>
      <c r="T907" s="1082"/>
      <c r="U907" s="1082"/>
      <c r="V907" s="1082"/>
      <c r="W907" s="1082"/>
      <c r="X907" s="1082"/>
    </row>
    <row r="908" spans="1:24" ht="11.25" customHeight="1">
      <c r="A908" s="1082"/>
      <c r="B908" s="1082"/>
      <c r="C908" s="1082"/>
      <c r="D908" s="1082"/>
      <c r="E908" s="1082"/>
      <c r="F908" s="1082"/>
      <c r="G908" s="1082"/>
      <c r="H908" s="1082"/>
      <c r="I908" s="1082"/>
      <c r="J908" s="1082"/>
      <c r="K908" s="1082"/>
      <c r="L908" s="1082"/>
      <c r="M908" s="1082"/>
      <c r="N908" s="1082"/>
      <c r="O908" s="1082"/>
      <c r="P908" s="1082"/>
      <c r="Q908" s="1082"/>
      <c r="R908" s="1082"/>
      <c r="S908" s="1082"/>
      <c r="T908" s="1082"/>
      <c r="U908" s="1082"/>
      <c r="V908" s="1082"/>
      <c r="W908" s="1082"/>
      <c r="X908" s="1082"/>
    </row>
    <row r="909" spans="1:24" ht="11.25" customHeight="1">
      <c r="A909" s="1082"/>
      <c r="B909" s="1082"/>
      <c r="C909" s="1082"/>
      <c r="D909" s="1082"/>
      <c r="E909" s="1082"/>
      <c r="F909" s="1082"/>
      <c r="G909" s="1082"/>
      <c r="H909" s="1082"/>
      <c r="I909" s="1082"/>
      <c r="J909" s="1082"/>
      <c r="K909" s="1082"/>
      <c r="L909" s="1082"/>
      <c r="M909" s="1082"/>
      <c r="N909" s="1082"/>
      <c r="O909" s="1082"/>
      <c r="P909" s="1082"/>
      <c r="Q909" s="1082"/>
      <c r="R909" s="1082"/>
      <c r="S909" s="1082"/>
      <c r="T909" s="1082"/>
      <c r="U909" s="1082"/>
      <c r="V909" s="1082"/>
      <c r="W909" s="1082"/>
      <c r="X909" s="1082"/>
    </row>
    <row r="910" spans="1:24" ht="11.25" customHeight="1">
      <c r="A910" s="1082"/>
      <c r="B910" s="1082"/>
      <c r="C910" s="1082"/>
      <c r="D910" s="1082"/>
      <c r="E910" s="1082"/>
      <c r="F910" s="1082"/>
      <c r="G910" s="1082"/>
      <c r="H910" s="1082"/>
      <c r="I910" s="1082"/>
      <c r="J910" s="1082"/>
      <c r="K910" s="1082"/>
      <c r="L910" s="1082"/>
      <c r="M910" s="1082"/>
      <c r="N910" s="1082"/>
      <c r="O910" s="1082"/>
      <c r="P910" s="1082"/>
      <c r="Q910" s="1082"/>
      <c r="R910" s="1082"/>
      <c r="S910" s="1082"/>
      <c r="T910" s="1082"/>
      <c r="U910" s="1082"/>
      <c r="V910" s="1082"/>
      <c r="W910" s="1082"/>
      <c r="X910" s="1082"/>
    </row>
    <row r="911" spans="1:24" ht="11.25" customHeight="1">
      <c r="A911" s="1082"/>
      <c r="B911" s="1082"/>
      <c r="C911" s="1082"/>
      <c r="D911" s="1082"/>
      <c r="E911" s="1082"/>
      <c r="F911" s="1082"/>
      <c r="G911" s="1082"/>
      <c r="H911" s="1082"/>
      <c r="I911" s="1082"/>
      <c r="J911" s="1082"/>
      <c r="K911" s="1082"/>
      <c r="L911" s="1082"/>
      <c r="M911" s="1082"/>
      <c r="N911" s="1082"/>
      <c r="O911" s="1082"/>
      <c r="P911" s="1082"/>
      <c r="Q911" s="1082"/>
      <c r="R911" s="1082"/>
      <c r="S911" s="1082"/>
      <c r="T911" s="1082"/>
      <c r="U911" s="1082"/>
      <c r="V911" s="1082"/>
      <c r="W911" s="1082"/>
      <c r="X911" s="1082"/>
    </row>
    <row r="912" spans="1:24" ht="11.25" customHeight="1">
      <c r="A912" s="1082"/>
      <c r="B912" s="1082"/>
      <c r="C912" s="1082"/>
      <c r="D912" s="1082"/>
      <c r="E912" s="1082"/>
      <c r="F912" s="1082"/>
      <c r="G912" s="1082"/>
      <c r="H912" s="1082"/>
      <c r="I912" s="1082"/>
      <c r="J912" s="1082"/>
      <c r="K912" s="1082"/>
      <c r="L912" s="1082"/>
      <c r="M912" s="1082"/>
      <c r="N912" s="1082"/>
      <c r="O912" s="1082"/>
      <c r="P912" s="1082"/>
      <c r="Q912" s="1082"/>
      <c r="R912" s="1082"/>
      <c r="S912" s="1082"/>
      <c r="T912" s="1082"/>
      <c r="U912" s="1082"/>
      <c r="V912" s="1082"/>
      <c r="W912" s="1082"/>
      <c r="X912" s="1082"/>
    </row>
    <row r="913" spans="1:24" ht="11.25" customHeight="1">
      <c r="A913" s="1082"/>
      <c r="B913" s="1082"/>
      <c r="C913" s="1082"/>
      <c r="D913" s="1082"/>
      <c r="E913" s="1082"/>
      <c r="F913" s="1082"/>
      <c r="G913" s="1082"/>
      <c r="H913" s="1082"/>
      <c r="I913" s="1082"/>
      <c r="J913" s="1082"/>
      <c r="K913" s="1082"/>
      <c r="L913" s="1082"/>
      <c r="M913" s="1082"/>
      <c r="N913" s="1082"/>
      <c r="O913" s="1082"/>
      <c r="P913" s="1082"/>
      <c r="Q913" s="1082"/>
      <c r="R913" s="1082"/>
      <c r="S913" s="1082"/>
      <c r="T913" s="1082"/>
      <c r="U913" s="1082"/>
      <c r="V913" s="1082"/>
      <c r="W913" s="1082"/>
      <c r="X913" s="1082"/>
    </row>
    <row r="914" spans="1:24" ht="11.25" customHeight="1">
      <c r="A914" s="1082"/>
      <c r="B914" s="1082"/>
      <c r="C914" s="1082"/>
      <c r="D914" s="1082"/>
      <c r="E914" s="1082"/>
      <c r="F914" s="1082"/>
      <c r="G914" s="1082"/>
      <c r="H914" s="1082"/>
      <c r="I914" s="1082"/>
      <c r="J914" s="1082"/>
      <c r="K914" s="1082"/>
      <c r="L914" s="1082"/>
      <c r="M914" s="1082"/>
      <c r="N914" s="1082"/>
      <c r="O914" s="1082"/>
      <c r="P914" s="1082"/>
      <c r="Q914" s="1082"/>
      <c r="R914" s="1082"/>
      <c r="S914" s="1082"/>
      <c r="T914" s="1082"/>
      <c r="U914" s="1082"/>
      <c r="V914" s="1082"/>
      <c r="W914" s="1082"/>
      <c r="X914" s="1082"/>
    </row>
    <row r="915" spans="1:24" ht="11.25" customHeight="1">
      <c r="A915" s="1082"/>
      <c r="B915" s="1082"/>
      <c r="C915" s="1082"/>
      <c r="D915" s="1082"/>
      <c r="E915" s="1082"/>
      <c r="F915" s="1082"/>
      <c r="G915" s="1082"/>
      <c r="H915" s="1082"/>
      <c r="I915" s="1082"/>
      <c r="J915" s="1082"/>
      <c r="K915" s="1082"/>
      <c r="L915" s="1082"/>
      <c r="M915" s="1082"/>
      <c r="N915" s="1082"/>
      <c r="O915" s="1082"/>
      <c r="P915" s="1082"/>
      <c r="Q915" s="1082"/>
      <c r="R915" s="1082"/>
      <c r="S915" s="1082"/>
      <c r="T915" s="1082"/>
      <c r="U915" s="1082"/>
      <c r="V915" s="1082"/>
      <c r="W915" s="1082"/>
      <c r="X915" s="1082"/>
    </row>
    <row r="916" spans="1:24" ht="11.25" customHeight="1">
      <c r="A916" s="1082"/>
      <c r="B916" s="1082"/>
      <c r="C916" s="1082"/>
      <c r="D916" s="1082"/>
      <c r="E916" s="1082"/>
      <c r="F916" s="1082"/>
      <c r="G916" s="1082"/>
      <c r="H916" s="1082"/>
      <c r="I916" s="1082"/>
      <c r="J916" s="1082"/>
      <c r="K916" s="1082"/>
      <c r="L916" s="1082"/>
      <c r="M916" s="1082"/>
      <c r="N916" s="1082"/>
      <c r="O916" s="1082"/>
      <c r="P916" s="1082"/>
      <c r="Q916" s="1082"/>
      <c r="R916" s="1082"/>
      <c r="S916" s="1082"/>
      <c r="T916" s="1082"/>
      <c r="U916" s="1082"/>
      <c r="V916" s="1082"/>
      <c r="W916" s="1082"/>
      <c r="X916" s="1082"/>
    </row>
    <row r="917" spans="1:24" ht="11.25" customHeight="1">
      <c r="A917" s="1082"/>
      <c r="B917" s="1082"/>
      <c r="C917" s="1082"/>
      <c r="D917" s="1082"/>
      <c r="E917" s="1082"/>
      <c r="F917" s="1082"/>
      <c r="G917" s="1082"/>
      <c r="H917" s="1082"/>
      <c r="I917" s="1082"/>
      <c r="J917" s="1082"/>
      <c r="K917" s="1082"/>
      <c r="L917" s="1082"/>
      <c r="M917" s="1082"/>
      <c r="N917" s="1082"/>
      <c r="O917" s="1082"/>
      <c r="P917" s="1082"/>
      <c r="Q917" s="1082"/>
      <c r="R917" s="1082"/>
      <c r="S917" s="1082"/>
      <c r="T917" s="1082"/>
      <c r="U917" s="1082"/>
      <c r="V917" s="1082"/>
      <c r="W917" s="1082"/>
      <c r="X917" s="1082"/>
    </row>
    <row r="918" spans="1:24" ht="11.25" customHeight="1">
      <c r="A918" s="1082"/>
      <c r="B918" s="1082"/>
      <c r="C918" s="1082"/>
      <c r="D918" s="1082"/>
      <c r="E918" s="1082"/>
      <c r="F918" s="1082"/>
      <c r="G918" s="1082"/>
      <c r="H918" s="1082"/>
      <c r="I918" s="1082"/>
      <c r="J918" s="1082"/>
      <c r="K918" s="1082"/>
      <c r="L918" s="1082"/>
      <c r="M918" s="1082"/>
      <c r="N918" s="1082"/>
      <c r="O918" s="1082"/>
      <c r="P918" s="1082"/>
      <c r="Q918" s="1082"/>
      <c r="R918" s="1082"/>
      <c r="S918" s="1082"/>
      <c r="T918" s="1082"/>
      <c r="U918" s="1082"/>
      <c r="V918" s="1082"/>
      <c r="W918" s="1082"/>
      <c r="X918" s="1082"/>
    </row>
    <row r="919" spans="1:24" ht="11.25" customHeight="1">
      <c r="A919" s="1082"/>
      <c r="B919" s="1082"/>
      <c r="C919" s="1082"/>
      <c r="D919" s="1082"/>
      <c r="E919" s="1082"/>
      <c r="F919" s="1082"/>
      <c r="G919" s="1082"/>
      <c r="H919" s="1082"/>
      <c r="I919" s="1082"/>
      <c r="J919" s="1082"/>
      <c r="K919" s="1082"/>
      <c r="L919" s="1082"/>
      <c r="M919" s="1082"/>
      <c r="N919" s="1082"/>
      <c r="O919" s="1082"/>
      <c r="P919" s="1082"/>
      <c r="Q919" s="1082"/>
      <c r="R919" s="1082"/>
      <c r="S919" s="1082"/>
      <c r="T919" s="1082"/>
      <c r="U919" s="1082"/>
      <c r="V919" s="1082"/>
      <c r="W919" s="1082"/>
      <c r="X919" s="1082"/>
    </row>
    <row r="920" spans="1:24" ht="11.25" customHeight="1">
      <c r="A920" s="1082"/>
      <c r="B920" s="1082"/>
      <c r="C920" s="1082"/>
      <c r="D920" s="1082"/>
      <c r="E920" s="1082"/>
      <c r="F920" s="1082"/>
      <c r="G920" s="1082"/>
      <c r="H920" s="1082"/>
      <c r="I920" s="1082"/>
      <c r="J920" s="1082"/>
      <c r="K920" s="1082"/>
      <c r="L920" s="1082"/>
      <c r="M920" s="1082"/>
      <c r="N920" s="1082"/>
      <c r="O920" s="1082"/>
      <c r="P920" s="1082"/>
      <c r="Q920" s="1082"/>
      <c r="R920" s="1082"/>
      <c r="S920" s="1082"/>
      <c r="T920" s="1082"/>
      <c r="U920" s="1082"/>
      <c r="V920" s="1082"/>
      <c r="W920" s="1082"/>
      <c r="X920" s="1082"/>
    </row>
    <row r="921" spans="1:24" ht="11.25" customHeight="1">
      <c r="A921" s="1082"/>
      <c r="B921" s="1082"/>
      <c r="C921" s="1082"/>
      <c r="D921" s="1082"/>
      <c r="E921" s="1082"/>
      <c r="F921" s="1082"/>
      <c r="G921" s="1082"/>
      <c r="H921" s="1082"/>
      <c r="I921" s="1082"/>
      <c r="J921" s="1082"/>
      <c r="K921" s="1082"/>
      <c r="L921" s="1082"/>
      <c r="M921" s="1082"/>
      <c r="N921" s="1082"/>
      <c r="O921" s="1082"/>
      <c r="P921" s="1082"/>
      <c r="Q921" s="1082"/>
      <c r="R921" s="1082"/>
      <c r="S921" s="1082"/>
      <c r="T921" s="1082"/>
      <c r="U921" s="1082"/>
      <c r="V921" s="1082"/>
      <c r="W921" s="1082"/>
      <c r="X921" s="1082"/>
    </row>
    <row r="922" spans="1:24" ht="11.25" customHeight="1">
      <c r="A922" s="1082"/>
      <c r="B922" s="1082"/>
      <c r="C922" s="1082"/>
      <c r="D922" s="1082"/>
      <c r="E922" s="1082"/>
      <c r="F922" s="1082"/>
      <c r="G922" s="1082"/>
      <c r="H922" s="1082"/>
      <c r="I922" s="1082"/>
      <c r="J922" s="1082"/>
      <c r="K922" s="1082"/>
      <c r="L922" s="1082"/>
      <c r="M922" s="1082"/>
      <c r="N922" s="1082"/>
      <c r="O922" s="1082"/>
      <c r="P922" s="1082"/>
      <c r="Q922" s="1082"/>
      <c r="R922" s="1082"/>
      <c r="S922" s="1082"/>
      <c r="T922" s="1082"/>
      <c r="U922" s="1082"/>
      <c r="V922" s="1082"/>
      <c r="W922" s="1082"/>
      <c r="X922" s="1082"/>
    </row>
    <row r="923" spans="1:24" ht="11.25" customHeight="1">
      <c r="A923" s="1082"/>
      <c r="B923" s="1082"/>
      <c r="C923" s="1082"/>
      <c r="D923" s="1082"/>
      <c r="E923" s="1082"/>
      <c r="F923" s="1082"/>
      <c r="G923" s="1082"/>
      <c r="H923" s="1082"/>
      <c r="I923" s="1082"/>
      <c r="J923" s="1082"/>
      <c r="K923" s="1082"/>
      <c r="L923" s="1082"/>
      <c r="M923" s="1082"/>
      <c r="N923" s="1082"/>
      <c r="O923" s="1082"/>
      <c r="P923" s="1082"/>
      <c r="Q923" s="1082"/>
      <c r="R923" s="1082"/>
      <c r="S923" s="1082"/>
      <c r="T923" s="1082"/>
      <c r="U923" s="1082"/>
      <c r="V923" s="1082"/>
      <c r="W923" s="1082"/>
      <c r="X923" s="1082"/>
    </row>
    <row r="924" spans="1:24" ht="11.25" customHeight="1">
      <c r="A924" s="1082"/>
      <c r="B924" s="1082"/>
      <c r="C924" s="1082"/>
      <c r="D924" s="1082"/>
      <c r="E924" s="1082"/>
      <c r="F924" s="1082"/>
      <c r="G924" s="1082"/>
      <c r="H924" s="1082"/>
      <c r="I924" s="1082"/>
      <c r="J924" s="1082"/>
      <c r="K924" s="1082"/>
      <c r="L924" s="1082"/>
      <c r="M924" s="1082"/>
      <c r="N924" s="1082"/>
      <c r="O924" s="1082"/>
      <c r="P924" s="1082"/>
      <c r="Q924" s="1082"/>
      <c r="R924" s="1082"/>
      <c r="S924" s="1082"/>
      <c r="T924" s="1082"/>
      <c r="U924" s="1082"/>
      <c r="V924" s="1082"/>
      <c r="W924" s="1082"/>
      <c r="X924" s="1082"/>
    </row>
    <row r="925" spans="1:24" ht="11.25" customHeight="1">
      <c r="A925" s="1082"/>
      <c r="B925" s="1082"/>
      <c r="C925" s="1082"/>
      <c r="D925" s="1082"/>
      <c r="E925" s="1082"/>
      <c r="F925" s="1082"/>
      <c r="G925" s="1082"/>
      <c r="H925" s="1082"/>
      <c r="I925" s="1082"/>
      <c r="J925" s="1082"/>
      <c r="K925" s="1082"/>
      <c r="L925" s="1082"/>
      <c r="M925" s="1082"/>
      <c r="N925" s="1082"/>
      <c r="O925" s="1082"/>
      <c r="P925" s="1082"/>
      <c r="Q925" s="1082"/>
      <c r="R925" s="1082"/>
      <c r="S925" s="1082"/>
      <c r="T925" s="1082"/>
      <c r="U925" s="1082"/>
      <c r="V925" s="1082"/>
      <c r="W925" s="1082"/>
      <c r="X925" s="1082"/>
    </row>
    <row r="926" spans="1:24" ht="11.25" customHeight="1">
      <c r="A926" s="1082"/>
      <c r="B926" s="1082"/>
      <c r="C926" s="1082"/>
      <c r="D926" s="1082"/>
      <c r="E926" s="1082"/>
      <c r="F926" s="1082"/>
      <c r="G926" s="1082"/>
      <c r="H926" s="1082"/>
      <c r="I926" s="1082"/>
      <c r="J926" s="1082"/>
      <c r="K926" s="1082"/>
      <c r="L926" s="1082"/>
      <c r="M926" s="1082"/>
      <c r="N926" s="1082"/>
      <c r="O926" s="1082"/>
      <c r="P926" s="1082"/>
      <c r="Q926" s="1082"/>
      <c r="R926" s="1082"/>
      <c r="S926" s="1082"/>
      <c r="T926" s="1082"/>
      <c r="U926" s="1082"/>
      <c r="V926" s="1082"/>
      <c r="W926" s="1082"/>
      <c r="X926" s="1082"/>
    </row>
    <row r="927" spans="1:24" ht="11.25" customHeight="1">
      <c r="A927" s="1082"/>
      <c r="B927" s="1082"/>
      <c r="C927" s="1082"/>
      <c r="D927" s="1082"/>
      <c r="E927" s="1082"/>
      <c r="F927" s="1082"/>
      <c r="G927" s="1082"/>
      <c r="H927" s="1082"/>
      <c r="I927" s="1082"/>
      <c r="J927" s="1082"/>
      <c r="K927" s="1082"/>
      <c r="L927" s="1082"/>
      <c r="M927" s="1082"/>
      <c r="N927" s="1082"/>
      <c r="O927" s="1082"/>
      <c r="P927" s="1082"/>
      <c r="Q927" s="1082"/>
      <c r="R927" s="1082"/>
      <c r="S927" s="1082"/>
      <c r="T927" s="1082"/>
      <c r="U927" s="1082"/>
      <c r="V927" s="1082"/>
      <c r="W927" s="1082"/>
      <c r="X927" s="1082"/>
    </row>
    <row r="928" spans="1:24" ht="11.25" customHeight="1">
      <c r="A928" s="1082"/>
      <c r="B928" s="1082"/>
      <c r="C928" s="1082"/>
      <c r="D928" s="1082"/>
      <c r="E928" s="1082"/>
      <c r="F928" s="1082"/>
      <c r="G928" s="1082"/>
      <c r="H928" s="1082"/>
      <c r="I928" s="1082"/>
      <c r="J928" s="1082"/>
      <c r="K928" s="1082"/>
      <c r="L928" s="1082"/>
      <c r="M928" s="1082"/>
      <c r="N928" s="1082"/>
      <c r="O928" s="1082"/>
      <c r="P928" s="1082"/>
      <c r="Q928" s="1082"/>
      <c r="R928" s="1082"/>
      <c r="S928" s="1082"/>
      <c r="T928" s="1082"/>
      <c r="U928" s="1082"/>
      <c r="V928" s="1082"/>
      <c r="W928" s="1082"/>
      <c r="X928" s="1082"/>
    </row>
    <row r="929" spans="1:24" ht="11.25" customHeight="1">
      <c r="A929" s="1082"/>
      <c r="B929" s="1082"/>
      <c r="C929" s="1082"/>
      <c r="D929" s="1082"/>
      <c r="E929" s="1082"/>
      <c r="F929" s="1082"/>
      <c r="G929" s="1082"/>
      <c r="H929" s="1082"/>
      <c r="I929" s="1082"/>
      <c r="J929" s="1082"/>
      <c r="K929" s="1082"/>
      <c r="L929" s="1082"/>
      <c r="M929" s="1082"/>
      <c r="N929" s="1082"/>
      <c r="O929" s="1082"/>
      <c r="P929" s="1082"/>
      <c r="Q929" s="1082"/>
      <c r="R929" s="1082"/>
      <c r="S929" s="1082"/>
      <c r="T929" s="1082"/>
      <c r="U929" s="1082"/>
      <c r="V929" s="1082"/>
      <c r="W929" s="1082"/>
      <c r="X929" s="1082"/>
    </row>
    <row r="930" spans="1:24" ht="11.25" customHeight="1">
      <c r="A930" s="1082"/>
      <c r="B930" s="1082"/>
      <c r="C930" s="1082"/>
      <c r="D930" s="1082"/>
      <c r="E930" s="1082"/>
      <c r="F930" s="1082"/>
      <c r="G930" s="1082"/>
      <c r="H930" s="1082"/>
      <c r="I930" s="1082"/>
      <c r="J930" s="1082"/>
      <c r="K930" s="1082"/>
      <c r="L930" s="1082"/>
      <c r="M930" s="1082"/>
      <c r="N930" s="1082"/>
      <c r="O930" s="1082"/>
      <c r="P930" s="1082"/>
      <c r="Q930" s="1082"/>
      <c r="R930" s="1082"/>
      <c r="S930" s="1082"/>
      <c r="T930" s="1082"/>
      <c r="U930" s="1082"/>
      <c r="V930" s="1082"/>
      <c r="W930" s="1082"/>
      <c r="X930" s="1082"/>
    </row>
    <row r="931" spans="1:24" ht="11.25" customHeight="1">
      <c r="A931" s="1082"/>
      <c r="B931" s="1082"/>
      <c r="C931" s="1082"/>
      <c r="D931" s="1082"/>
      <c r="E931" s="1082"/>
      <c r="F931" s="1082"/>
      <c r="G931" s="1082"/>
      <c r="H931" s="1082"/>
      <c r="I931" s="1082"/>
      <c r="J931" s="1082"/>
      <c r="K931" s="1082"/>
      <c r="L931" s="1082"/>
      <c r="M931" s="1082"/>
      <c r="N931" s="1082"/>
      <c r="O931" s="1082"/>
      <c r="P931" s="1082"/>
      <c r="Q931" s="1082"/>
      <c r="R931" s="1082"/>
      <c r="S931" s="1082"/>
      <c r="T931" s="1082"/>
      <c r="U931" s="1082"/>
      <c r="V931" s="1082"/>
      <c r="W931" s="1082"/>
      <c r="X931" s="1082"/>
    </row>
    <row r="932" spans="1:24" ht="11.25" customHeight="1">
      <c r="A932" s="1082"/>
      <c r="B932" s="1082"/>
      <c r="C932" s="1082"/>
      <c r="D932" s="1082"/>
      <c r="E932" s="1082"/>
      <c r="F932" s="1082"/>
      <c r="G932" s="1082"/>
      <c r="H932" s="1082"/>
      <c r="I932" s="1082"/>
      <c r="J932" s="1082"/>
      <c r="K932" s="1082"/>
      <c r="L932" s="1082"/>
      <c r="M932" s="1082"/>
      <c r="N932" s="1082"/>
      <c r="O932" s="1082"/>
      <c r="P932" s="1082"/>
      <c r="Q932" s="1082"/>
      <c r="R932" s="1082"/>
      <c r="S932" s="1082"/>
      <c r="T932" s="1082"/>
      <c r="U932" s="1082"/>
      <c r="V932" s="1082"/>
      <c r="W932" s="1082"/>
      <c r="X932" s="1082"/>
    </row>
    <row r="933" spans="1:24" ht="11.25" customHeight="1">
      <c r="A933" s="1082"/>
      <c r="B933" s="1082"/>
      <c r="C933" s="1082"/>
      <c r="D933" s="1082"/>
      <c r="E933" s="1082"/>
      <c r="F933" s="1082"/>
      <c r="G933" s="1082"/>
      <c r="H933" s="1082"/>
      <c r="I933" s="1082"/>
      <c r="J933" s="1082"/>
      <c r="K933" s="1082"/>
      <c r="L933" s="1082"/>
      <c r="M933" s="1082"/>
      <c r="N933" s="1082"/>
      <c r="O933" s="1082"/>
      <c r="P933" s="1082"/>
      <c r="Q933" s="1082"/>
      <c r="R933" s="1082"/>
      <c r="S933" s="1082"/>
      <c r="T933" s="1082"/>
      <c r="U933" s="1082"/>
      <c r="V933" s="1082"/>
      <c r="W933" s="1082"/>
      <c r="X933" s="1082"/>
    </row>
    <row r="934" spans="1:24" ht="11.25" customHeight="1">
      <c r="A934" s="1082"/>
      <c r="B934" s="1082"/>
      <c r="C934" s="1082"/>
      <c r="D934" s="1082"/>
      <c r="E934" s="1082"/>
      <c r="F934" s="1082"/>
      <c r="G934" s="1082"/>
      <c r="H934" s="1082"/>
      <c r="I934" s="1082"/>
      <c r="J934" s="1082"/>
      <c r="K934" s="1082"/>
      <c r="L934" s="1082"/>
      <c r="M934" s="1082"/>
      <c r="N934" s="1082"/>
      <c r="O934" s="1082"/>
      <c r="P934" s="1082"/>
      <c r="Q934" s="1082"/>
      <c r="R934" s="1082"/>
      <c r="S934" s="1082"/>
      <c r="T934" s="1082"/>
      <c r="U934" s="1082"/>
      <c r="V934" s="1082"/>
      <c r="W934" s="1082"/>
      <c r="X934" s="1082"/>
    </row>
    <row r="935" spans="1:24" ht="11.25" customHeight="1">
      <c r="A935" s="1082"/>
      <c r="B935" s="1082"/>
      <c r="C935" s="1082"/>
      <c r="D935" s="1082"/>
      <c r="E935" s="1082"/>
      <c r="F935" s="1082"/>
      <c r="G935" s="1082"/>
      <c r="H935" s="1082"/>
      <c r="I935" s="1082"/>
      <c r="J935" s="1082"/>
      <c r="K935" s="1082"/>
      <c r="L935" s="1082"/>
      <c r="M935" s="1082"/>
      <c r="N935" s="1082"/>
      <c r="O935" s="1082"/>
      <c r="P935" s="1082"/>
      <c r="Q935" s="1082"/>
      <c r="R935" s="1082"/>
      <c r="S935" s="1082"/>
      <c r="T935" s="1082"/>
      <c r="U935" s="1082"/>
      <c r="V935" s="1082"/>
      <c r="W935" s="1082"/>
      <c r="X935" s="1082"/>
    </row>
    <row r="936" spans="1:24" ht="11.25" customHeight="1">
      <c r="A936" s="1082"/>
      <c r="B936" s="1082"/>
      <c r="C936" s="1082"/>
      <c r="D936" s="1082"/>
      <c r="E936" s="1082"/>
      <c r="F936" s="1082"/>
      <c r="G936" s="1082"/>
      <c r="H936" s="1082"/>
      <c r="I936" s="1082"/>
      <c r="J936" s="1082"/>
      <c r="K936" s="1082"/>
      <c r="L936" s="1082"/>
      <c r="M936" s="1082"/>
      <c r="N936" s="1082"/>
      <c r="O936" s="1082"/>
      <c r="P936" s="1082"/>
      <c r="Q936" s="1082"/>
      <c r="R936" s="1082"/>
      <c r="S936" s="1082"/>
      <c r="T936" s="1082"/>
      <c r="U936" s="1082"/>
      <c r="V936" s="1082"/>
      <c r="W936" s="1082"/>
      <c r="X936" s="1082"/>
    </row>
    <row r="937" spans="1:24" ht="11.25" customHeight="1">
      <c r="A937" s="1082"/>
      <c r="B937" s="1082"/>
      <c r="C937" s="1082"/>
      <c r="D937" s="1082"/>
      <c r="E937" s="1082"/>
      <c r="F937" s="1082"/>
      <c r="G937" s="1082"/>
      <c r="H937" s="1082"/>
      <c r="I937" s="1082"/>
      <c r="J937" s="1082"/>
      <c r="K937" s="1082"/>
      <c r="L937" s="1082"/>
      <c r="M937" s="1082"/>
      <c r="N937" s="1082"/>
      <c r="O937" s="1082"/>
      <c r="P937" s="1082"/>
      <c r="Q937" s="1082"/>
      <c r="R937" s="1082"/>
      <c r="S937" s="1082"/>
      <c r="T937" s="1082"/>
      <c r="U937" s="1082"/>
      <c r="V937" s="1082"/>
      <c r="W937" s="1082"/>
      <c r="X937" s="1082"/>
    </row>
    <row r="938" spans="1:24" ht="11.25" customHeight="1">
      <c r="A938" s="1082"/>
      <c r="B938" s="1082"/>
      <c r="C938" s="1082"/>
      <c r="D938" s="1082"/>
      <c r="E938" s="1082"/>
      <c r="F938" s="1082"/>
      <c r="G938" s="1082"/>
      <c r="H938" s="1082"/>
      <c r="I938" s="1082"/>
      <c r="J938" s="1082"/>
      <c r="K938" s="1082"/>
      <c r="L938" s="1082"/>
      <c r="M938" s="1082"/>
      <c r="N938" s="1082"/>
      <c r="O938" s="1082"/>
      <c r="P938" s="1082"/>
      <c r="Q938" s="1082"/>
      <c r="R938" s="1082"/>
      <c r="S938" s="1082"/>
      <c r="T938" s="1082"/>
      <c r="U938" s="1082"/>
      <c r="V938" s="1082"/>
      <c r="W938" s="1082"/>
      <c r="X938" s="1082"/>
    </row>
    <row r="939" spans="1:24" ht="11.25" customHeight="1">
      <c r="A939" s="1082"/>
      <c r="B939" s="1082"/>
      <c r="C939" s="1082"/>
      <c r="D939" s="1082"/>
      <c r="E939" s="1082"/>
      <c r="F939" s="1082"/>
      <c r="G939" s="1082"/>
      <c r="H939" s="1082"/>
      <c r="I939" s="1082"/>
      <c r="J939" s="1082"/>
      <c r="K939" s="1082"/>
      <c r="L939" s="1082"/>
      <c r="M939" s="1082"/>
      <c r="N939" s="1082"/>
      <c r="O939" s="1082"/>
      <c r="P939" s="1082"/>
      <c r="Q939" s="1082"/>
      <c r="R939" s="1082"/>
      <c r="S939" s="1082"/>
      <c r="T939" s="1082"/>
      <c r="U939" s="1082"/>
      <c r="V939" s="1082"/>
      <c r="W939" s="1082"/>
      <c r="X939" s="1082"/>
    </row>
    <row r="940" spans="1:24" ht="11.25" customHeight="1">
      <c r="A940" s="1082"/>
      <c r="B940" s="1082"/>
      <c r="C940" s="1082"/>
      <c r="D940" s="1082"/>
      <c r="E940" s="1082"/>
      <c r="F940" s="1082"/>
      <c r="G940" s="1082"/>
      <c r="H940" s="1082"/>
      <c r="I940" s="1082"/>
      <c r="J940" s="1082"/>
      <c r="K940" s="1082"/>
      <c r="L940" s="1082"/>
      <c r="M940" s="1082"/>
      <c r="N940" s="1082"/>
      <c r="O940" s="1082"/>
      <c r="P940" s="1082"/>
      <c r="Q940" s="1082"/>
      <c r="R940" s="1082"/>
      <c r="S940" s="1082"/>
      <c r="T940" s="1082"/>
      <c r="U940" s="1082"/>
      <c r="V940" s="1082"/>
      <c r="W940" s="1082"/>
      <c r="X940" s="1082"/>
    </row>
    <row r="941" spans="1:24" ht="11.25" customHeight="1">
      <c r="A941" s="1082"/>
      <c r="B941" s="1082"/>
      <c r="C941" s="1082"/>
      <c r="D941" s="1082"/>
      <c r="E941" s="1082"/>
      <c r="F941" s="1082"/>
      <c r="G941" s="1082"/>
      <c r="H941" s="1082"/>
      <c r="I941" s="1082"/>
      <c r="J941" s="1082"/>
      <c r="K941" s="1082"/>
      <c r="L941" s="1082"/>
      <c r="M941" s="1082"/>
      <c r="N941" s="1082"/>
      <c r="O941" s="1082"/>
      <c r="P941" s="1082"/>
      <c r="Q941" s="1082"/>
      <c r="R941" s="1082"/>
      <c r="S941" s="1082"/>
      <c r="T941" s="1082"/>
      <c r="U941" s="1082"/>
      <c r="V941" s="1082"/>
      <c r="W941" s="1082"/>
      <c r="X941" s="1082"/>
    </row>
    <row r="942" spans="1:24" ht="11.25" customHeight="1">
      <c r="A942" s="1082"/>
      <c r="B942" s="1082"/>
      <c r="C942" s="1082"/>
      <c r="D942" s="1082"/>
      <c r="E942" s="1082"/>
      <c r="F942" s="1082"/>
      <c r="G942" s="1082"/>
      <c r="H942" s="1082"/>
      <c r="I942" s="1082"/>
      <c r="J942" s="1082"/>
      <c r="K942" s="1082"/>
      <c r="L942" s="1082"/>
      <c r="M942" s="1082"/>
      <c r="N942" s="1082"/>
      <c r="O942" s="1082"/>
      <c r="P942" s="1082"/>
      <c r="Q942" s="1082"/>
      <c r="R942" s="1082"/>
      <c r="S942" s="1082"/>
      <c r="T942" s="1082"/>
      <c r="U942" s="1082"/>
      <c r="V942" s="1082"/>
      <c r="W942" s="1082"/>
      <c r="X942" s="1082"/>
    </row>
    <row r="943" spans="1:24" ht="11.25" customHeight="1">
      <c r="A943" s="1082"/>
      <c r="B943" s="1082"/>
      <c r="C943" s="1082"/>
      <c r="D943" s="1082"/>
      <c r="E943" s="1082"/>
      <c r="F943" s="1082"/>
      <c r="G943" s="1082"/>
      <c r="H943" s="1082"/>
      <c r="I943" s="1082"/>
      <c r="J943" s="1082"/>
      <c r="K943" s="1082"/>
      <c r="L943" s="1082"/>
      <c r="M943" s="1082"/>
      <c r="N943" s="1082"/>
      <c r="O943" s="1082"/>
      <c r="P943" s="1082"/>
      <c r="Q943" s="1082"/>
      <c r="R943" s="1082"/>
      <c r="S943" s="1082"/>
      <c r="T943" s="1082"/>
      <c r="U943" s="1082"/>
      <c r="V943" s="1082"/>
      <c r="W943" s="1082"/>
      <c r="X943" s="1082"/>
    </row>
    <row r="944" spans="1:24" ht="11.25" customHeight="1">
      <c r="A944" s="1082"/>
      <c r="B944" s="1082"/>
      <c r="C944" s="1082"/>
      <c r="D944" s="1082"/>
      <c r="E944" s="1082"/>
      <c r="F944" s="1082"/>
      <c r="G944" s="1082"/>
      <c r="H944" s="1082"/>
      <c r="I944" s="1082"/>
      <c r="J944" s="1082"/>
      <c r="K944" s="1082"/>
      <c r="L944" s="1082"/>
      <c r="M944" s="1082"/>
      <c r="N944" s="1082"/>
      <c r="O944" s="1082"/>
      <c r="P944" s="1082"/>
      <c r="Q944" s="1082"/>
      <c r="R944" s="1082"/>
      <c r="S944" s="1082"/>
      <c r="T944" s="1082"/>
      <c r="U944" s="1082"/>
      <c r="V944" s="1082"/>
      <c r="W944" s="1082"/>
      <c r="X944" s="1082"/>
    </row>
    <row r="945" spans="1:24" ht="11.25" customHeight="1">
      <c r="A945" s="1082"/>
      <c r="B945" s="1082"/>
      <c r="C945" s="1082"/>
      <c r="D945" s="1082"/>
      <c r="E945" s="1082"/>
      <c r="F945" s="1082"/>
      <c r="G945" s="1082"/>
      <c r="H945" s="1082"/>
      <c r="I945" s="1082"/>
      <c r="J945" s="1082"/>
      <c r="K945" s="1082"/>
      <c r="L945" s="1082"/>
      <c r="M945" s="1082"/>
      <c r="N945" s="1082"/>
      <c r="O945" s="1082"/>
      <c r="P945" s="1082"/>
      <c r="Q945" s="1082"/>
      <c r="R945" s="1082"/>
      <c r="S945" s="1082"/>
      <c r="T945" s="1082"/>
      <c r="U945" s="1082"/>
      <c r="V945" s="1082"/>
      <c r="W945" s="1082"/>
      <c r="X945" s="1082"/>
    </row>
    <row r="946" spans="1:24" ht="11.25" customHeight="1">
      <c r="A946" s="1082"/>
      <c r="B946" s="1082"/>
      <c r="C946" s="1082"/>
      <c r="D946" s="1082"/>
      <c r="E946" s="1082"/>
      <c r="F946" s="1082"/>
      <c r="G946" s="1082"/>
      <c r="H946" s="1082"/>
      <c r="I946" s="1082"/>
      <c r="J946" s="1082"/>
      <c r="K946" s="1082"/>
      <c r="L946" s="1082"/>
      <c r="M946" s="1082"/>
      <c r="N946" s="1082"/>
      <c r="O946" s="1082"/>
      <c r="P946" s="1082"/>
      <c r="Q946" s="1082"/>
      <c r="R946" s="1082"/>
      <c r="S946" s="1082"/>
      <c r="T946" s="1082"/>
      <c r="U946" s="1082"/>
      <c r="V946" s="1082"/>
      <c r="W946" s="1082"/>
      <c r="X946" s="1082"/>
    </row>
    <row r="947" spans="1:24" ht="11.25" customHeight="1">
      <c r="A947" s="1082"/>
      <c r="B947" s="1082"/>
      <c r="C947" s="1082"/>
      <c r="D947" s="1082"/>
      <c r="E947" s="1082"/>
      <c r="F947" s="1082"/>
      <c r="G947" s="1082"/>
      <c r="H947" s="1082"/>
      <c r="I947" s="1082"/>
      <c r="J947" s="1082"/>
      <c r="K947" s="1082"/>
      <c r="L947" s="1082"/>
      <c r="M947" s="1082"/>
      <c r="N947" s="1082"/>
      <c r="O947" s="1082"/>
      <c r="P947" s="1082"/>
      <c r="Q947" s="1082"/>
      <c r="R947" s="1082"/>
      <c r="S947" s="1082"/>
      <c r="T947" s="1082"/>
      <c r="U947" s="1082"/>
      <c r="V947" s="1082"/>
      <c r="W947" s="1082"/>
      <c r="X947" s="1082"/>
    </row>
    <row r="948" spans="1:24" ht="11.25" customHeight="1">
      <c r="A948" s="1082"/>
      <c r="B948" s="1082"/>
      <c r="C948" s="1082"/>
      <c r="D948" s="1082"/>
      <c r="E948" s="1082"/>
      <c r="F948" s="1082"/>
      <c r="G948" s="1082"/>
      <c r="H948" s="1082"/>
      <c r="I948" s="1082"/>
      <c r="J948" s="1082"/>
      <c r="K948" s="1082"/>
      <c r="L948" s="1082"/>
      <c r="M948" s="1082"/>
      <c r="N948" s="1082"/>
      <c r="O948" s="1082"/>
      <c r="P948" s="1082"/>
      <c r="Q948" s="1082"/>
      <c r="R948" s="1082"/>
      <c r="S948" s="1082"/>
      <c r="T948" s="1082"/>
      <c r="U948" s="1082"/>
      <c r="V948" s="1082"/>
      <c r="W948" s="1082"/>
      <c r="X948" s="1082"/>
    </row>
    <row r="949" spans="1:24" ht="11.25" customHeight="1">
      <c r="A949" s="1082"/>
      <c r="B949" s="1082"/>
      <c r="C949" s="1082"/>
      <c r="D949" s="1082"/>
      <c r="E949" s="1082"/>
      <c r="F949" s="1082"/>
      <c r="G949" s="1082"/>
      <c r="H949" s="1082"/>
      <c r="I949" s="1082"/>
      <c r="J949" s="1082"/>
      <c r="K949" s="1082"/>
      <c r="L949" s="1082"/>
      <c r="M949" s="1082"/>
      <c r="N949" s="1082"/>
      <c r="O949" s="1082"/>
      <c r="P949" s="1082"/>
      <c r="Q949" s="1082"/>
      <c r="R949" s="1082"/>
      <c r="S949" s="1082"/>
      <c r="T949" s="1082"/>
      <c r="U949" s="1082"/>
      <c r="V949" s="1082"/>
      <c r="W949" s="1082"/>
      <c r="X949" s="1082"/>
    </row>
    <row r="950" spans="1:24" ht="11.25" customHeight="1">
      <c r="A950" s="1082"/>
      <c r="B950" s="1082"/>
      <c r="C950" s="1082"/>
      <c r="D950" s="1082"/>
      <c r="E950" s="1082"/>
      <c r="F950" s="1082"/>
      <c r="G950" s="1082"/>
      <c r="H950" s="1082"/>
      <c r="I950" s="1082"/>
      <c r="J950" s="1082"/>
      <c r="K950" s="1082"/>
      <c r="L950" s="1082"/>
      <c r="M950" s="1082"/>
      <c r="N950" s="1082"/>
      <c r="O950" s="1082"/>
      <c r="P950" s="1082"/>
      <c r="Q950" s="1082"/>
      <c r="R950" s="1082"/>
      <c r="S950" s="1082"/>
      <c r="T950" s="1082"/>
      <c r="U950" s="1082"/>
      <c r="V950" s="1082"/>
      <c r="W950" s="1082"/>
      <c r="X950" s="1082"/>
    </row>
    <row r="951" spans="1:24" ht="11.25" customHeight="1">
      <c r="A951" s="1082"/>
      <c r="B951" s="1082"/>
      <c r="C951" s="1082"/>
      <c r="D951" s="1082"/>
      <c r="E951" s="1082"/>
      <c r="F951" s="1082"/>
      <c r="G951" s="1082"/>
      <c r="H951" s="1082"/>
      <c r="I951" s="1082"/>
      <c r="J951" s="1082"/>
      <c r="K951" s="1082"/>
      <c r="L951" s="1082"/>
      <c r="M951" s="1082"/>
      <c r="N951" s="1082"/>
      <c r="O951" s="1082"/>
      <c r="P951" s="1082"/>
      <c r="Q951" s="1082"/>
      <c r="R951" s="1082"/>
      <c r="S951" s="1082"/>
      <c r="T951" s="1082"/>
      <c r="U951" s="1082"/>
      <c r="V951" s="1082"/>
      <c r="W951" s="1082"/>
      <c r="X951" s="1082"/>
    </row>
    <row r="952" spans="1:24" ht="11.25" customHeight="1">
      <c r="A952" s="1082"/>
      <c r="B952" s="1082"/>
      <c r="C952" s="1082"/>
      <c r="D952" s="1082"/>
      <c r="E952" s="1082"/>
      <c r="F952" s="1082"/>
      <c r="G952" s="1082"/>
      <c r="H952" s="1082"/>
      <c r="I952" s="1082"/>
      <c r="J952" s="1082"/>
      <c r="K952" s="1082"/>
      <c r="L952" s="1082"/>
      <c r="M952" s="1082"/>
      <c r="N952" s="1082"/>
      <c r="O952" s="1082"/>
      <c r="P952" s="1082"/>
      <c r="Q952" s="1082"/>
      <c r="R952" s="1082"/>
      <c r="S952" s="1082"/>
      <c r="T952" s="1082"/>
      <c r="U952" s="1082"/>
      <c r="V952" s="1082"/>
      <c r="W952" s="1082"/>
      <c r="X952" s="1082"/>
    </row>
    <row r="953" spans="1:24" ht="11.25" customHeight="1">
      <c r="A953" s="1082"/>
      <c r="B953" s="1082"/>
      <c r="C953" s="1082"/>
      <c r="D953" s="1082"/>
      <c r="E953" s="1082"/>
      <c r="F953" s="1082"/>
      <c r="G953" s="1082"/>
      <c r="H953" s="1082"/>
      <c r="I953" s="1082"/>
      <c r="J953" s="1082"/>
      <c r="K953" s="1082"/>
      <c r="L953" s="1082"/>
      <c r="M953" s="1082"/>
      <c r="N953" s="1082"/>
      <c r="O953" s="1082"/>
      <c r="P953" s="1082"/>
      <c r="Q953" s="1082"/>
      <c r="R953" s="1082"/>
      <c r="S953" s="1082"/>
      <c r="T953" s="1082"/>
      <c r="U953" s="1082"/>
      <c r="V953" s="1082"/>
      <c r="W953" s="1082"/>
      <c r="X953" s="1082"/>
    </row>
    <row r="954" spans="1:24" ht="11.25" customHeight="1">
      <c r="A954" s="1082"/>
      <c r="B954" s="1082"/>
      <c r="C954" s="1082"/>
      <c r="D954" s="1082"/>
      <c r="E954" s="1082"/>
      <c r="F954" s="1082"/>
      <c r="G954" s="1082"/>
      <c r="H954" s="1082"/>
      <c r="I954" s="1082"/>
      <c r="J954" s="1082"/>
      <c r="K954" s="1082"/>
      <c r="L954" s="1082"/>
      <c r="M954" s="1082"/>
      <c r="N954" s="1082"/>
      <c r="O954" s="1082"/>
      <c r="P954" s="1082"/>
      <c r="Q954" s="1082"/>
      <c r="R954" s="1082"/>
      <c r="S954" s="1082"/>
      <c r="T954" s="1082"/>
      <c r="U954" s="1082"/>
      <c r="V954" s="1082"/>
      <c r="W954" s="1082"/>
      <c r="X954" s="1082"/>
    </row>
    <row r="955" spans="1:24" ht="11.25" customHeight="1">
      <c r="A955" s="1082"/>
      <c r="B955" s="1082"/>
      <c r="C955" s="1082"/>
      <c r="D955" s="1082"/>
      <c r="E955" s="1082"/>
      <c r="F955" s="1082"/>
      <c r="G955" s="1082"/>
      <c r="H955" s="1082"/>
      <c r="I955" s="1082"/>
      <c r="J955" s="1082"/>
      <c r="K955" s="1082"/>
      <c r="L955" s="1082"/>
      <c r="M955" s="1082"/>
      <c r="N955" s="1082"/>
      <c r="O955" s="1082"/>
      <c r="P955" s="1082"/>
      <c r="Q955" s="1082"/>
      <c r="R955" s="1082"/>
      <c r="S955" s="1082"/>
      <c r="T955" s="1082"/>
      <c r="U955" s="1082"/>
      <c r="V955" s="1082"/>
      <c r="W955" s="1082"/>
      <c r="X955" s="1082"/>
    </row>
    <row r="956" spans="1:24" ht="11.25" customHeight="1">
      <c r="A956" s="1082"/>
      <c r="B956" s="1082"/>
      <c r="C956" s="1082"/>
      <c r="D956" s="1082"/>
      <c r="E956" s="1082"/>
      <c r="F956" s="1082"/>
      <c r="G956" s="1082"/>
      <c r="H956" s="1082"/>
      <c r="I956" s="1082"/>
      <c r="J956" s="1082"/>
      <c r="K956" s="1082"/>
      <c r="L956" s="1082"/>
      <c r="M956" s="1082"/>
      <c r="N956" s="1082"/>
      <c r="O956" s="1082"/>
      <c r="P956" s="1082"/>
      <c r="Q956" s="1082"/>
      <c r="R956" s="1082"/>
      <c r="S956" s="1082"/>
      <c r="T956" s="1082"/>
      <c r="U956" s="1082"/>
      <c r="V956" s="1082"/>
      <c r="W956" s="1082"/>
      <c r="X956" s="1082"/>
    </row>
    <row r="957" spans="1:24" ht="11.25" customHeight="1">
      <c r="A957" s="1082"/>
      <c r="B957" s="1082"/>
      <c r="C957" s="1082"/>
      <c r="D957" s="1082"/>
      <c r="E957" s="1082"/>
      <c r="F957" s="1082"/>
      <c r="G957" s="1082"/>
      <c r="H957" s="1082"/>
      <c r="I957" s="1082"/>
      <c r="J957" s="1082"/>
      <c r="K957" s="1082"/>
      <c r="L957" s="1082"/>
      <c r="M957" s="1082"/>
      <c r="N957" s="1082"/>
      <c r="O957" s="1082"/>
      <c r="P957" s="1082"/>
      <c r="Q957" s="1082"/>
      <c r="R957" s="1082"/>
      <c r="S957" s="1082"/>
      <c r="T957" s="1082"/>
      <c r="U957" s="1082"/>
      <c r="V957" s="1082"/>
      <c r="W957" s="1082"/>
      <c r="X957" s="1082"/>
    </row>
    <row r="958" spans="1:24" ht="11.25" customHeight="1">
      <c r="A958" s="1082"/>
      <c r="B958" s="1082"/>
      <c r="C958" s="1082"/>
      <c r="D958" s="1082"/>
      <c r="E958" s="1082"/>
      <c r="F958" s="1082"/>
      <c r="G958" s="1082"/>
      <c r="H958" s="1082"/>
      <c r="I958" s="1082"/>
      <c r="J958" s="1082"/>
      <c r="K958" s="1082"/>
      <c r="L958" s="1082"/>
      <c r="M958" s="1082"/>
      <c r="N958" s="1082"/>
      <c r="O958" s="1082"/>
      <c r="P958" s="1082"/>
      <c r="Q958" s="1082"/>
      <c r="R958" s="1082"/>
      <c r="S958" s="1082"/>
      <c r="T958" s="1082"/>
      <c r="U958" s="1082"/>
      <c r="V958" s="1082"/>
      <c r="W958" s="1082"/>
      <c r="X958" s="1082"/>
    </row>
    <row r="959" spans="1:24" ht="11.25" customHeight="1">
      <c r="A959" s="1082"/>
      <c r="B959" s="1082"/>
      <c r="C959" s="1082"/>
      <c r="D959" s="1082"/>
      <c r="E959" s="1082"/>
      <c r="F959" s="1082"/>
      <c r="G959" s="1082"/>
      <c r="H959" s="1082"/>
      <c r="I959" s="1082"/>
      <c r="J959" s="1082"/>
      <c r="K959" s="1082"/>
      <c r="L959" s="1082"/>
      <c r="M959" s="1082"/>
      <c r="N959" s="1082"/>
      <c r="O959" s="1082"/>
      <c r="P959" s="1082"/>
      <c r="Q959" s="1082"/>
      <c r="R959" s="1082"/>
      <c r="S959" s="1082"/>
      <c r="T959" s="1082"/>
      <c r="U959" s="1082"/>
      <c r="V959" s="1082"/>
      <c r="W959" s="1082"/>
      <c r="X959" s="1082"/>
    </row>
    <row r="960" spans="1:24" ht="11.25" customHeight="1">
      <c r="A960" s="1082"/>
      <c r="B960" s="1082"/>
      <c r="C960" s="1082"/>
      <c r="D960" s="1082"/>
      <c r="E960" s="1082"/>
      <c r="F960" s="1082"/>
      <c r="G960" s="1082"/>
      <c r="H960" s="1082"/>
      <c r="I960" s="1082"/>
      <c r="J960" s="1082"/>
      <c r="K960" s="1082"/>
      <c r="L960" s="1082"/>
      <c r="M960" s="1082"/>
      <c r="N960" s="1082"/>
      <c r="O960" s="1082"/>
      <c r="P960" s="1082"/>
      <c r="Q960" s="1082"/>
      <c r="R960" s="1082"/>
      <c r="S960" s="1082"/>
      <c r="T960" s="1082"/>
      <c r="U960" s="1082"/>
      <c r="V960" s="1082"/>
      <c r="W960" s="1082"/>
      <c r="X960" s="1082"/>
    </row>
    <row r="961" spans="1:24" ht="11.25" customHeight="1">
      <c r="A961" s="1082"/>
      <c r="B961" s="1082"/>
      <c r="C961" s="1082"/>
      <c r="D961" s="1082"/>
      <c r="E961" s="1082"/>
      <c r="F961" s="1082"/>
      <c r="G961" s="1082"/>
      <c r="H961" s="1082"/>
      <c r="I961" s="1082"/>
      <c r="J961" s="1082"/>
      <c r="K961" s="1082"/>
      <c r="L961" s="1082"/>
      <c r="M961" s="1082"/>
      <c r="N961" s="1082"/>
      <c r="O961" s="1082"/>
      <c r="P961" s="1082"/>
      <c r="Q961" s="1082"/>
      <c r="R961" s="1082"/>
      <c r="S961" s="1082"/>
      <c r="T961" s="1082"/>
      <c r="U961" s="1082"/>
      <c r="V961" s="1082"/>
      <c r="W961" s="1082"/>
      <c r="X961" s="1082"/>
    </row>
    <row r="962" spans="1:24" ht="11.25" customHeight="1">
      <c r="A962" s="1082"/>
      <c r="B962" s="1082"/>
      <c r="C962" s="1082"/>
      <c r="D962" s="1082"/>
      <c r="E962" s="1082"/>
      <c r="F962" s="1082"/>
      <c r="G962" s="1082"/>
      <c r="H962" s="1082"/>
      <c r="I962" s="1082"/>
      <c r="J962" s="1082"/>
      <c r="K962" s="1082"/>
      <c r="L962" s="1082"/>
      <c r="M962" s="1082"/>
      <c r="N962" s="1082"/>
      <c r="O962" s="1082"/>
      <c r="P962" s="1082"/>
      <c r="Q962" s="1082"/>
      <c r="R962" s="1082"/>
      <c r="S962" s="1082"/>
      <c r="T962" s="1082"/>
      <c r="U962" s="1082"/>
      <c r="V962" s="1082"/>
      <c r="W962" s="1082"/>
      <c r="X962" s="1082"/>
    </row>
    <row r="963" spans="1:24" ht="11.25" customHeight="1">
      <c r="A963" s="1082"/>
      <c r="B963" s="1082"/>
      <c r="C963" s="1082"/>
      <c r="D963" s="1082"/>
      <c r="E963" s="1082"/>
      <c r="F963" s="1082"/>
      <c r="G963" s="1082"/>
      <c r="H963" s="1082"/>
      <c r="I963" s="1082"/>
      <c r="J963" s="1082"/>
      <c r="K963" s="1082"/>
      <c r="L963" s="1082"/>
      <c r="M963" s="1082"/>
      <c r="N963" s="1082"/>
      <c r="O963" s="1082"/>
      <c r="P963" s="1082"/>
      <c r="Q963" s="1082"/>
      <c r="R963" s="1082"/>
      <c r="S963" s="1082"/>
      <c r="T963" s="1082"/>
      <c r="U963" s="1082"/>
      <c r="V963" s="1082"/>
      <c r="W963" s="1082"/>
      <c r="X963" s="1082"/>
    </row>
    <row r="964" spans="1:24" ht="11.25" customHeight="1">
      <c r="A964" s="1082"/>
      <c r="B964" s="1082"/>
      <c r="C964" s="1082"/>
      <c r="D964" s="1082"/>
      <c r="E964" s="1082"/>
      <c r="F964" s="1082"/>
      <c r="G964" s="1082"/>
      <c r="H964" s="1082"/>
      <c r="I964" s="1082"/>
      <c r="J964" s="1082"/>
      <c r="K964" s="1082"/>
      <c r="L964" s="1082"/>
      <c r="M964" s="1082"/>
      <c r="N964" s="1082"/>
      <c r="O964" s="1082"/>
      <c r="P964" s="1082"/>
      <c r="Q964" s="1082"/>
      <c r="R964" s="1082"/>
      <c r="S964" s="1082"/>
      <c r="T964" s="1082"/>
      <c r="U964" s="1082"/>
      <c r="V964" s="1082"/>
      <c r="W964" s="1082"/>
      <c r="X964" s="1082"/>
    </row>
    <row r="965" spans="1:24" ht="11.25" customHeight="1">
      <c r="A965" s="1082"/>
      <c r="B965" s="1082"/>
      <c r="C965" s="1082"/>
      <c r="D965" s="1082"/>
      <c r="E965" s="1082"/>
      <c r="F965" s="1082"/>
      <c r="G965" s="1082"/>
      <c r="H965" s="1082"/>
      <c r="I965" s="1082"/>
      <c r="J965" s="1082"/>
      <c r="K965" s="1082"/>
      <c r="L965" s="1082"/>
      <c r="M965" s="1082"/>
      <c r="N965" s="1082"/>
      <c r="O965" s="1082"/>
      <c r="P965" s="1082"/>
      <c r="Q965" s="1082"/>
      <c r="R965" s="1082"/>
      <c r="S965" s="1082"/>
      <c r="T965" s="1082"/>
      <c r="U965" s="1082"/>
      <c r="V965" s="1082"/>
      <c r="W965" s="1082"/>
      <c r="X965" s="1082"/>
    </row>
    <row r="966" spans="1:24" ht="11.25" customHeight="1">
      <c r="A966" s="1082"/>
      <c r="B966" s="1082"/>
      <c r="C966" s="1082"/>
      <c r="D966" s="1082"/>
      <c r="E966" s="1082"/>
      <c r="F966" s="1082"/>
      <c r="G966" s="1082"/>
      <c r="H966" s="1082"/>
      <c r="I966" s="1082"/>
      <c r="J966" s="1082"/>
      <c r="K966" s="1082"/>
      <c r="L966" s="1082"/>
      <c r="M966" s="1082"/>
      <c r="N966" s="1082"/>
      <c r="O966" s="1082"/>
      <c r="P966" s="1082"/>
      <c r="Q966" s="1082"/>
      <c r="R966" s="1082"/>
      <c r="S966" s="1082"/>
      <c r="T966" s="1082"/>
      <c r="U966" s="1082"/>
      <c r="V966" s="1082"/>
      <c r="W966" s="1082"/>
      <c r="X966" s="1082"/>
    </row>
    <row r="967" spans="1:24" ht="11.25" customHeight="1">
      <c r="A967" s="1082"/>
      <c r="B967" s="1082"/>
      <c r="C967" s="1082"/>
      <c r="D967" s="1082"/>
      <c r="E967" s="1082"/>
      <c r="F967" s="1082"/>
      <c r="G967" s="1082"/>
      <c r="H967" s="1082"/>
      <c r="I967" s="1082"/>
      <c r="J967" s="1082"/>
      <c r="K967" s="1082"/>
      <c r="L967" s="1082"/>
      <c r="M967" s="1082"/>
      <c r="N967" s="1082"/>
      <c r="O967" s="1082"/>
      <c r="P967" s="1082"/>
      <c r="Q967" s="1082"/>
      <c r="R967" s="1082"/>
      <c r="S967" s="1082"/>
      <c r="T967" s="1082"/>
      <c r="U967" s="1082"/>
      <c r="V967" s="1082"/>
      <c r="W967" s="1082"/>
      <c r="X967" s="1082"/>
    </row>
    <row r="968" spans="1:24" ht="11.25" customHeight="1">
      <c r="A968" s="1082"/>
      <c r="B968" s="1082"/>
      <c r="C968" s="1082"/>
      <c r="D968" s="1082"/>
      <c r="E968" s="1082"/>
      <c r="F968" s="1082"/>
      <c r="G968" s="1082"/>
      <c r="H968" s="1082"/>
      <c r="I968" s="1082"/>
      <c r="J968" s="1082"/>
      <c r="K968" s="1082"/>
      <c r="L968" s="1082"/>
      <c r="M968" s="1082"/>
      <c r="N968" s="1082"/>
      <c r="O968" s="1082"/>
      <c r="P968" s="1082"/>
      <c r="Q968" s="1082"/>
      <c r="R968" s="1082"/>
      <c r="S968" s="1082"/>
      <c r="T968" s="1082"/>
      <c r="U968" s="1082"/>
      <c r="V968" s="1082"/>
      <c r="W968" s="1082"/>
      <c r="X968" s="1082"/>
    </row>
    <row r="969" spans="1:24" ht="11.25" customHeight="1">
      <c r="A969" s="1082"/>
      <c r="B969" s="1082"/>
      <c r="C969" s="1082"/>
      <c r="D969" s="1082"/>
      <c r="E969" s="1082"/>
      <c r="F969" s="1082"/>
      <c r="G969" s="1082"/>
      <c r="H969" s="1082"/>
      <c r="I969" s="1082"/>
      <c r="J969" s="1082"/>
      <c r="K969" s="1082"/>
      <c r="L969" s="1082"/>
      <c r="M969" s="1082"/>
      <c r="N969" s="1082"/>
      <c r="O969" s="1082"/>
      <c r="P969" s="1082"/>
      <c r="Q969" s="1082"/>
      <c r="R969" s="1082"/>
      <c r="S969" s="1082"/>
      <c r="T969" s="1082"/>
      <c r="U969" s="1082"/>
      <c r="V969" s="1082"/>
      <c r="W969" s="1082"/>
      <c r="X969" s="1082"/>
    </row>
    <row r="970" spans="1:24" ht="11.25" customHeight="1">
      <c r="A970" s="1082"/>
      <c r="B970" s="1082"/>
      <c r="C970" s="1082"/>
      <c r="D970" s="1082"/>
      <c r="E970" s="1082"/>
      <c r="F970" s="1082"/>
      <c r="G970" s="1082"/>
      <c r="H970" s="1082"/>
      <c r="I970" s="1082"/>
      <c r="J970" s="1082"/>
      <c r="K970" s="1082"/>
      <c r="L970" s="1082"/>
      <c r="M970" s="1082"/>
      <c r="N970" s="1082"/>
      <c r="O970" s="1082"/>
      <c r="P970" s="1082"/>
      <c r="Q970" s="1082"/>
      <c r="R970" s="1082"/>
      <c r="S970" s="1082"/>
      <c r="T970" s="1082"/>
      <c r="U970" s="1082"/>
      <c r="V970" s="1082"/>
      <c r="W970" s="1082"/>
      <c r="X970" s="1082"/>
    </row>
    <row r="971" spans="1:24" ht="11.25" customHeight="1">
      <c r="A971" s="1082"/>
      <c r="B971" s="1082"/>
      <c r="C971" s="1082"/>
      <c r="D971" s="1082"/>
      <c r="E971" s="1082"/>
      <c r="F971" s="1082"/>
      <c r="G971" s="1082"/>
      <c r="H971" s="1082"/>
      <c r="I971" s="1082"/>
      <c r="J971" s="1082"/>
      <c r="K971" s="1082"/>
      <c r="L971" s="1082"/>
      <c r="M971" s="1082"/>
      <c r="N971" s="1082"/>
      <c r="O971" s="1082"/>
      <c r="P971" s="1082"/>
      <c r="Q971" s="1082"/>
      <c r="R971" s="1082"/>
      <c r="S971" s="1082"/>
      <c r="T971" s="1082"/>
      <c r="U971" s="1082"/>
      <c r="V971" s="1082"/>
      <c r="W971" s="1082"/>
      <c r="X971" s="1082"/>
    </row>
    <row r="972" spans="1:24" ht="11.25" customHeight="1">
      <c r="A972" s="1082"/>
      <c r="B972" s="1082"/>
      <c r="C972" s="1082"/>
      <c r="D972" s="1082"/>
      <c r="E972" s="1082"/>
      <c r="F972" s="1082"/>
      <c r="G972" s="1082"/>
      <c r="H972" s="1082"/>
      <c r="I972" s="1082"/>
      <c r="J972" s="1082"/>
      <c r="K972" s="1082"/>
      <c r="L972" s="1082"/>
      <c r="M972" s="1082"/>
      <c r="N972" s="1082"/>
      <c r="O972" s="1082"/>
      <c r="P972" s="1082"/>
      <c r="Q972" s="1082"/>
      <c r="R972" s="1082"/>
      <c r="S972" s="1082"/>
      <c r="T972" s="1082"/>
      <c r="U972" s="1082"/>
      <c r="V972" s="1082"/>
      <c r="W972" s="1082"/>
      <c r="X972" s="1082"/>
    </row>
    <row r="973" spans="1:24" ht="11.25" customHeight="1">
      <c r="A973" s="1082"/>
      <c r="B973" s="1082"/>
      <c r="C973" s="1082"/>
      <c r="D973" s="1082"/>
      <c r="E973" s="1082"/>
      <c r="F973" s="1082"/>
      <c r="G973" s="1082"/>
      <c r="H973" s="1082"/>
      <c r="I973" s="1082"/>
      <c r="J973" s="1082"/>
      <c r="K973" s="1082"/>
      <c r="L973" s="1082"/>
      <c r="M973" s="1082"/>
      <c r="N973" s="1082"/>
      <c r="O973" s="1082"/>
      <c r="P973" s="1082"/>
      <c r="Q973" s="1082"/>
      <c r="R973" s="1082"/>
      <c r="S973" s="1082"/>
      <c r="T973" s="1082"/>
      <c r="U973" s="1082"/>
      <c r="V973" s="1082"/>
      <c r="W973" s="1082"/>
      <c r="X973" s="1082"/>
    </row>
    <row r="974" spans="1:24" ht="11.25" customHeight="1">
      <c r="A974" s="1082"/>
      <c r="B974" s="1082"/>
      <c r="C974" s="1082"/>
      <c r="D974" s="1082"/>
      <c r="E974" s="1082"/>
      <c r="F974" s="1082"/>
      <c r="G974" s="1082"/>
      <c r="H974" s="1082"/>
      <c r="I974" s="1082"/>
      <c r="J974" s="1082"/>
      <c r="K974" s="1082"/>
      <c r="L974" s="1082"/>
      <c r="M974" s="1082"/>
      <c r="N974" s="1082"/>
      <c r="O974" s="1082"/>
      <c r="P974" s="1082"/>
      <c r="Q974" s="1082"/>
      <c r="R974" s="1082"/>
      <c r="S974" s="1082"/>
      <c r="T974" s="1082"/>
      <c r="U974" s="1082"/>
      <c r="V974" s="1082"/>
      <c r="W974" s="1082"/>
      <c r="X974" s="1082"/>
    </row>
    <row r="975" spans="1:24" ht="11.25" customHeight="1">
      <c r="A975" s="1082"/>
      <c r="B975" s="1082"/>
      <c r="C975" s="1082"/>
      <c r="D975" s="1082"/>
      <c r="E975" s="1082"/>
      <c r="F975" s="1082"/>
      <c r="G975" s="1082"/>
      <c r="H975" s="1082"/>
      <c r="I975" s="1082"/>
      <c r="J975" s="1082"/>
      <c r="K975" s="1082"/>
      <c r="L975" s="1082"/>
      <c r="M975" s="1082"/>
      <c r="N975" s="1082"/>
      <c r="O975" s="1082"/>
      <c r="P975" s="1082"/>
      <c r="Q975" s="1082"/>
      <c r="R975" s="1082"/>
      <c r="S975" s="1082"/>
      <c r="T975" s="1082"/>
      <c r="U975" s="1082"/>
      <c r="V975" s="1082"/>
      <c r="W975" s="1082"/>
      <c r="X975" s="1082"/>
    </row>
    <row r="976" spans="1:24" ht="11.25" customHeight="1">
      <c r="A976" s="1082"/>
      <c r="B976" s="1082"/>
      <c r="C976" s="1082"/>
      <c r="D976" s="1082"/>
      <c r="E976" s="1082"/>
      <c r="F976" s="1082"/>
      <c r="G976" s="1082"/>
      <c r="H976" s="1082"/>
      <c r="I976" s="1082"/>
      <c r="J976" s="1082"/>
      <c r="K976" s="1082"/>
      <c r="L976" s="1082"/>
      <c r="M976" s="1082"/>
      <c r="N976" s="1082"/>
      <c r="O976" s="1082"/>
      <c r="P976" s="1082"/>
      <c r="Q976" s="1082"/>
      <c r="R976" s="1082"/>
      <c r="S976" s="1082"/>
      <c r="T976" s="1082"/>
      <c r="U976" s="1082"/>
      <c r="V976" s="1082"/>
      <c r="W976" s="1082"/>
      <c r="X976" s="1082"/>
    </row>
    <row r="977" spans="1:24" ht="11.25" customHeight="1">
      <c r="A977" s="1082"/>
      <c r="B977" s="1082"/>
      <c r="C977" s="1082"/>
      <c r="D977" s="1082"/>
      <c r="E977" s="1082"/>
      <c r="F977" s="1082"/>
      <c r="G977" s="1082"/>
      <c r="H977" s="1082"/>
      <c r="I977" s="1082"/>
      <c r="J977" s="1082"/>
      <c r="K977" s="1082"/>
      <c r="L977" s="1082"/>
      <c r="M977" s="1082"/>
      <c r="N977" s="1082"/>
      <c r="O977" s="1082"/>
      <c r="P977" s="1082"/>
      <c r="Q977" s="1082"/>
      <c r="R977" s="1082"/>
      <c r="S977" s="1082"/>
      <c r="T977" s="1082"/>
      <c r="U977" s="1082"/>
      <c r="V977" s="1082"/>
      <c r="W977" s="1082"/>
      <c r="X977" s="1082"/>
    </row>
    <row r="978" spans="1:24" ht="11.25" customHeight="1">
      <c r="A978" s="1082"/>
      <c r="B978" s="1082"/>
      <c r="C978" s="1082"/>
      <c r="D978" s="1082"/>
      <c r="E978" s="1082"/>
      <c r="F978" s="1082"/>
      <c r="G978" s="1082"/>
      <c r="H978" s="1082"/>
      <c r="I978" s="1082"/>
      <c r="J978" s="1082"/>
      <c r="K978" s="1082"/>
      <c r="L978" s="1082"/>
      <c r="M978" s="1082"/>
      <c r="N978" s="1082"/>
      <c r="O978" s="1082"/>
      <c r="P978" s="1082"/>
      <c r="Q978" s="1082"/>
      <c r="R978" s="1082"/>
      <c r="S978" s="1082"/>
      <c r="T978" s="1082"/>
      <c r="U978" s="1082"/>
      <c r="V978" s="1082"/>
      <c r="W978" s="1082"/>
      <c r="X978" s="1082"/>
    </row>
    <row r="979" spans="1:24" ht="11.25" customHeight="1">
      <c r="A979" s="1082"/>
      <c r="B979" s="1082"/>
      <c r="C979" s="1082"/>
      <c r="D979" s="1082"/>
      <c r="E979" s="1082"/>
      <c r="F979" s="1082"/>
      <c r="G979" s="1082"/>
      <c r="H979" s="1082"/>
      <c r="I979" s="1082"/>
      <c r="J979" s="1082"/>
      <c r="K979" s="1082"/>
      <c r="L979" s="1082"/>
      <c r="M979" s="1082"/>
      <c r="N979" s="1082"/>
      <c r="O979" s="1082"/>
      <c r="P979" s="1082"/>
      <c r="Q979" s="1082"/>
      <c r="R979" s="1082"/>
      <c r="S979" s="1082"/>
      <c r="T979" s="1082"/>
      <c r="U979" s="1082"/>
      <c r="V979" s="1082"/>
      <c r="W979" s="1082"/>
      <c r="X979" s="1082"/>
    </row>
    <row r="980" spans="1:24" ht="11.25" customHeight="1">
      <c r="A980" s="1082"/>
      <c r="B980" s="1082"/>
      <c r="C980" s="1082"/>
      <c r="D980" s="1082"/>
      <c r="E980" s="1082"/>
      <c r="F980" s="1082"/>
      <c r="G980" s="1082"/>
      <c r="H980" s="1082"/>
      <c r="I980" s="1082"/>
      <c r="J980" s="1082"/>
      <c r="K980" s="1082"/>
      <c r="L980" s="1082"/>
      <c r="M980" s="1082"/>
      <c r="N980" s="1082"/>
      <c r="O980" s="1082"/>
      <c r="P980" s="1082"/>
      <c r="Q980" s="1082"/>
      <c r="R980" s="1082"/>
      <c r="S980" s="1082"/>
      <c r="T980" s="1082"/>
      <c r="U980" s="1082"/>
      <c r="V980" s="1082"/>
      <c r="W980" s="1082"/>
      <c r="X980" s="1082"/>
    </row>
    <row r="981" spans="1:24" ht="11.25" customHeight="1">
      <c r="A981" s="1082"/>
      <c r="B981" s="1082"/>
      <c r="C981" s="1082"/>
      <c r="D981" s="1082"/>
      <c r="E981" s="1082"/>
      <c r="F981" s="1082"/>
      <c r="G981" s="1082"/>
      <c r="H981" s="1082"/>
      <c r="I981" s="1082"/>
      <c r="J981" s="1082"/>
      <c r="K981" s="1082"/>
      <c r="L981" s="1082"/>
      <c r="M981" s="1082"/>
      <c r="N981" s="1082"/>
      <c r="O981" s="1082"/>
      <c r="P981" s="1082"/>
      <c r="Q981" s="1082"/>
      <c r="R981" s="1082"/>
      <c r="S981" s="1082"/>
      <c r="T981" s="1082"/>
      <c r="U981" s="1082"/>
      <c r="V981" s="1082"/>
      <c r="W981" s="1082"/>
      <c r="X981" s="1082"/>
    </row>
    <row r="982" spans="1:24" ht="11.25" customHeight="1">
      <c r="A982" s="1082"/>
      <c r="B982" s="1082"/>
      <c r="C982" s="1082"/>
      <c r="D982" s="1082"/>
      <c r="E982" s="1082"/>
      <c r="F982" s="1082"/>
      <c r="G982" s="1082"/>
      <c r="H982" s="1082"/>
      <c r="I982" s="1082"/>
      <c r="J982" s="1082"/>
      <c r="K982" s="1082"/>
      <c r="L982" s="1082"/>
      <c r="M982" s="1082"/>
      <c r="N982" s="1082"/>
      <c r="O982" s="1082"/>
      <c r="P982" s="1082"/>
      <c r="Q982" s="1082"/>
      <c r="R982" s="1082"/>
      <c r="S982" s="1082"/>
      <c r="T982" s="1082"/>
      <c r="U982" s="1082"/>
      <c r="V982" s="1082"/>
      <c r="W982" s="1082"/>
      <c r="X982" s="1082"/>
    </row>
    <row r="983" spans="1:24" ht="11.25" customHeight="1">
      <c r="A983" s="1082"/>
      <c r="B983" s="1082"/>
      <c r="C983" s="1082"/>
      <c r="D983" s="1082"/>
      <c r="E983" s="1082"/>
      <c r="F983" s="1082"/>
      <c r="G983" s="1082"/>
      <c r="H983" s="1082"/>
      <c r="I983" s="1082"/>
      <c r="J983" s="1082"/>
      <c r="K983" s="1082"/>
      <c r="L983" s="1082"/>
      <c r="M983" s="1082"/>
      <c r="N983" s="1082"/>
      <c r="O983" s="1082"/>
      <c r="P983" s="1082"/>
      <c r="Q983" s="1082"/>
      <c r="R983" s="1082"/>
      <c r="S983" s="1082"/>
      <c r="T983" s="1082"/>
      <c r="U983" s="1082"/>
      <c r="V983" s="1082"/>
      <c r="W983" s="1082"/>
      <c r="X983" s="1082"/>
    </row>
    <row r="984" spans="1:24" ht="11.25" customHeight="1">
      <c r="A984" s="1082"/>
      <c r="B984" s="1082"/>
      <c r="C984" s="1082"/>
      <c r="D984" s="1082"/>
      <c r="E984" s="1082"/>
      <c r="F984" s="1082"/>
      <c r="G984" s="1082"/>
      <c r="H984" s="1082"/>
      <c r="I984" s="1082"/>
      <c r="J984" s="1082"/>
      <c r="K984" s="1082"/>
      <c r="L984" s="1082"/>
      <c r="M984" s="1082"/>
      <c r="N984" s="1082"/>
      <c r="O984" s="1082"/>
      <c r="P984" s="1082"/>
      <c r="Q984" s="1082"/>
      <c r="R984" s="1082"/>
      <c r="S984" s="1082"/>
      <c r="T984" s="1082"/>
      <c r="U984" s="1082"/>
      <c r="V984" s="1082"/>
      <c r="W984" s="1082"/>
      <c r="X984" s="1082"/>
    </row>
    <row r="985" spans="1:24" ht="11.25" customHeight="1">
      <c r="A985" s="1082"/>
      <c r="B985" s="1082"/>
      <c r="C985" s="1082"/>
      <c r="D985" s="1082"/>
      <c r="E985" s="1082"/>
      <c r="F985" s="1082"/>
      <c r="G985" s="1082"/>
      <c r="H985" s="1082"/>
      <c r="I985" s="1082"/>
      <c r="J985" s="1082"/>
      <c r="K985" s="1082"/>
      <c r="L985" s="1082"/>
      <c r="M985" s="1082"/>
      <c r="N985" s="1082"/>
      <c r="O985" s="1082"/>
      <c r="P985" s="1082"/>
      <c r="Q985" s="1082"/>
      <c r="R985" s="1082"/>
      <c r="S985" s="1082"/>
      <c r="T985" s="1082"/>
      <c r="U985" s="1082"/>
      <c r="V985" s="1082"/>
      <c r="W985" s="1082"/>
      <c r="X985" s="1082"/>
    </row>
    <row r="986" spans="1:24" ht="11.25" customHeight="1">
      <c r="A986" s="1082"/>
      <c r="B986" s="1082"/>
      <c r="C986" s="1082"/>
      <c r="D986" s="1082"/>
      <c r="E986" s="1082"/>
      <c r="F986" s="1082"/>
      <c r="G986" s="1082"/>
      <c r="H986" s="1082"/>
      <c r="I986" s="1082"/>
      <c r="J986" s="1082"/>
      <c r="K986" s="1082"/>
      <c r="L986" s="1082"/>
      <c r="M986" s="1082"/>
      <c r="N986" s="1082"/>
      <c r="O986" s="1082"/>
      <c r="P986" s="1082"/>
      <c r="Q986" s="1082"/>
      <c r="R986" s="1082"/>
      <c r="S986" s="1082"/>
      <c r="T986" s="1082"/>
      <c r="U986" s="1082"/>
      <c r="V986" s="1082"/>
      <c r="W986" s="1082"/>
      <c r="X986" s="1082"/>
    </row>
    <row r="987" spans="1:24" ht="11.25" customHeight="1">
      <c r="A987" s="1082"/>
      <c r="B987" s="1082"/>
      <c r="C987" s="1082"/>
      <c r="D987" s="1082"/>
      <c r="E987" s="1082"/>
      <c r="F987" s="1082"/>
      <c r="G987" s="1082"/>
      <c r="H987" s="1082"/>
      <c r="I987" s="1082"/>
      <c r="J987" s="1082"/>
      <c r="K987" s="1082"/>
      <c r="L987" s="1082"/>
      <c r="M987" s="1082"/>
      <c r="N987" s="1082"/>
      <c r="O987" s="1082"/>
      <c r="P987" s="1082"/>
      <c r="Q987" s="1082"/>
      <c r="R987" s="1082"/>
      <c r="S987" s="1082"/>
      <c r="T987" s="1082"/>
      <c r="U987" s="1082"/>
      <c r="V987" s="1082"/>
      <c r="W987" s="1082"/>
      <c r="X987" s="1082"/>
    </row>
    <row r="988" spans="1:24" ht="11.25" customHeight="1">
      <c r="A988" s="1082"/>
      <c r="B988" s="1082"/>
      <c r="C988" s="1082"/>
      <c r="D988" s="1082"/>
      <c r="E988" s="1082"/>
      <c r="F988" s="1082"/>
      <c r="G988" s="1082"/>
      <c r="H988" s="1082"/>
      <c r="I988" s="1082"/>
      <c r="J988" s="1082"/>
      <c r="K988" s="1082"/>
      <c r="L988" s="1082"/>
      <c r="M988" s="1082"/>
      <c r="N988" s="1082"/>
      <c r="O988" s="1082"/>
      <c r="P988" s="1082"/>
      <c r="Q988" s="1082"/>
      <c r="R988" s="1082"/>
      <c r="S988" s="1082"/>
      <c r="T988" s="1082"/>
      <c r="U988" s="1082"/>
      <c r="V988" s="1082"/>
      <c r="W988" s="1082"/>
      <c r="X988" s="1082"/>
    </row>
    <row r="989" spans="1:24" ht="11.25" customHeight="1">
      <c r="A989" s="1082"/>
      <c r="B989" s="1082"/>
      <c r="C989" s="1082"/>
      <c r="D989" s="1082"/>
      <c r="E989" s="1082"/>
      <c r="F989" s="1082"/>
      <c r="G989" s="1082"/>
      <c r="H989" s="1082"/>
      <c r="I989" s="1082"/>
      <c r="J989" s="1082"/>
      <c r="K989" s="1082"/>
      <c r="L989" s="1082"/>
      <c r="M989" s="1082"/>
      <c r="N989" s="1082"/>
      <c r="O989" s="1082"/>
      <c r="P989" s="1082"/>
      <c r="Q989" s="1082"/>
      <c r="R989" s="1082"/>
      <c r="S989" s="1082"/>
      <c r="T989" s="1082"/>
      <c r="U989" s="1082"/>
      <c r="V989" s="1082"/>
      <c r="W989" s="1082"/>
      <c r="X989" s="1082"/>
    </row>
    <row r="990" spans="1:24" ht="11.25" customHeight="1">
      <c r="A990" s="1082"/>
      <c r="B990" s="1082"/>
      <c r="C990" s="1082"/>
      <c r="D990" s="1082"/>
      <c r="E990" s="1082"/>
      <c r="F990" s="1082"/>
      <c r="G990" s="1082"/>
      <c r="H990" s="1082"/>
      <c r="I990" s="1082"/>
      <c r="J990" s="1082"/>
      <c r="K990" s="1082"/>
      <c r="L990" s="1082"/>
      <c r="M990" s="1082"/>
      <c r="N990" s="1082"/>
      <c r="O990" s="1082"/>
      <c r="P990" s="1082"/>
      <c r="Q990" s="1082"/>
      <c r="R990" s="1082"/>
      <c r="S990" s="1082"/>
      <c r="T990" s="1082"/>
      <c r="U990" s="1082"/>
      <c r="V990" s="1082"/>
      <c r="W990" s="1082"/>
      <c r="X990" s="1082"/>
    </row>
    <row r="991" spans="1:24" ht="11.25" customHeight="1">
      <c r="A991" s="1082"/>
      <c r="B991" s="1082"/>
      <c r="C991" s="1082"/>
      <c r="D991" s="1082"/>
      <c r="E991" s="1082"/>
      <c r="F991" s="1082"/>
      <c r="G991" s="1082"/>
      <c r="H991" s="1082"/>
      <c r="I991" s="1082"/>
      <c r="J991" s="1082"/>
      <c r="K991" s="1082"/>
      <c r="L991" s="1082"/>
      <c r="M991" s="1082"/>
      <c r="N991" s="1082"/>
      <c r="O991" s="1082"/>
      <c r="P991" s="1082"/>
      <c r="Q991" s="1082"/>
      <c r="R991" s="1082"/>
      <c r="S991" s="1082"/>
      <c r="T991" s="1082"/>
      <c r="U991" s="1082"/>
      <c r="V991" s="1082"/>
      <c r="W991" s="1082"/>
      <c r="X991" s="1082"/>
    </row>
    <row r="992" spans="1:24" ht="11.25" customHeight="1">
      <c r="A992" s="1082"/>
      <c r="B992" s="1082"/>
      <c r="C992" s="1082"/>
      <c r="D992" s="1082"/>
      <c r="E992" s="1082"/>
      <c r="F992" s="1082"/>
      <c r="G992" s="1082"/>
      <c r="H992" s="1082"/>
      <c r="I992" s="1082"/>
      <c r="J992" s="1082"/>
      <c r="K992" s="1082"/>
      <c r="L992" s="1082"/>
      <c r="M992" s="1082"/>
      <c r="N992" s="1082"/>
      <c r="O992" s="1082"/>
      <c r="P992" s="1082"/>
      <c r="Q992" s="1082"/>
      <c r="R992" s="1082"/>
      <c r="S992" s="1082"/>
      <c r="T992" s="1082"/>
      <c r="U992" s="1082"/>
      <c r="V992" s="1082"/>
      <c r="W992" s="1082"/>
      <c r="X992" s="1082"/>
    </row>
    <row r="993" spans="1:24" ht="11.25" customHeight="1">
      <c r="A993" s="1082"/>
      <c r="B993" s="1082"/>
      <c r="C993" s="1082"/>
      <c r="D993" s="1082"/>
      <c r="E993" s="1082"/>
      <c r="F993" s="1082"/>
      <c r="G993" s="1082"/>
      <c r="H993" s="1082"/>
      <c r="I993" s="1082"/>
      <c r="J993" s="1082"/>
      <c r="K993" s="1082"/>
      <c r="L993" s="1082"/>
      <c r="M993" s="1082"/>
      <c r="N993" s="1082"/>
      <c r="O993" s="1082"/>
      <c r="P993" s="1082"/>
      <c r="Q993" s="1082"/>
      <c r="R993" s="1082"/>
      <c r="S993" s="1082"/>
      <c r="T993" s="1082"/>
      <c r="U993" s="1082"/>
      <c r="V993" s="1082"/>
      <c r="W993" s="1082"/>
      <c r="X993" s="1082"/>
    </row>
    <row r="994" spans="1:24" ht="11.25" customHeight="1">
      <c r="A994" s="1082"/>
      <c r="B994" s="1082"/>
      <c r="C994" s="1082"/>
      <c r="D994" s="1082"/>
      <c r="E994" s="1082"/>
      <c r="F994" s="1082"/>
      <c r="G994" s="1082"/>
      <c r="H994" s="1082"/>
      <c r="I994" s="1082"/>
      <c r="J994" s="1082"/>
      <c r="K994" s="1082"/>
      <c r="L994" s="1082"/>
      <c r="M994" s="1082"/>
      <c r="N994" s="1082"/>
      <c r="O994" s="1082"/>
      <c r="P994" s="1082"/>
      <c r="Q994" s="1082"/>
      <c r="R994" s="1082"/>
      <c r="S994" s="1082"/>
      <c r="T994" s="1082"/>
      <c r="U994" s="1082"/>
      <c r="V994" s="1082"/>
      <c r="W994" s="1082"/>
      <c r="X994" s="1082"/>
    </row>
    <row r="995" spans="1:24" ht="11.25" customHeight="1">
      <c r="A995" s="1082"/>
      <c r="B995" s="1082"/>
      <c r="C995" s="1082"/>
      <c r="D995" s="1082"/>
      <c r="E995" s="1082"/>
      <c r="F995" s="1082"/>
      <c r="G995" s="1082"/>
      <c r="H995" s="1082"/>
      <c r="I995" s="1082"/>
      <c r="J995" s="1082"/>
      <c r="K995" s="1082"/>
      <c r="L995" s="1082"/>
      <c r="M995" s="1082"/>
      <c r="N995" s="1082"/>
      <c r="O995" s="1082"/>
      <c r="P995" s="1082"/>
      <c r="Q995" s="1082"/>
      <c r="R995" s="1082"/>
      <c r="S995" s="1082"/>
      <c r="T995" s="1082"/>
      <c r="U995" s="1082"/>
      <c r="V995" s="1082"/>
      <c r="W995" s="1082"/>
      <c r="X995" s="1082"/>
    </row>
    <row r="996" spans="1:24" ht="11.25" customHeight="1">
      <c r="A996" s="1082"/>
      <c r="B996" s="1082"/>
      <c r="C996" s="1082"/>
      <c r="D996" s="1082"/>
      <c r="E996" s="1082"/>
      <c r="F996" s="1082"/>
      <c r="G996" s="1082"/>
      <c r="H996" s="1082"/>
      <c r="I996" s="1082"/>
      <c r="J996" s="1082"/>
      <c r="K996" s="1082"/>
      <c r="L996" s="1082"/>
      <c r="M996" s="1082"/>
      <c r="N996" s="1082"/>
      <c r="O996" s="1082"/>
      <c r="P996" s="1082"/>
      <c r="Q996" s="1082"/>
      <c r="R996" s="1082"/>
      <c r="S996" s="1082"/>
      <c r="T996" s="1082"/>
      <c r="U996" s="1082"/>
      <c r="V996" s="1082"/>
      <c r="W996" s="1082"/>
      <c r="X996" s="1082"/>
    </row>
    <row r="997" spans="1:24" ht="11.25" customHeight="1">
      <c r="A997" s="1082"/>
      <c r="B997" s="1082"/>
      <c r="C997" s="1082"/>
      <c r="D997" s="1082"/>
      <c r="E997" s="1082"/>
      <c r="F997" s="1082"/>
      <c r="G997" s="1082"/>
      <c r="H997" s="1082"/>
      <c r="I997" s="1082"/>
      <c r="J997" s="1082"/>
      <c r="K997" s="1082"/>
      <c r="L997" s="1082"/>
      <c r="M997" s="1082"/>
      <c r="N997" s="1082"/>
      <c r="O997" s="1082"/>
      <c r="P997" s="1082"/>
      <c r="Q997" s="1082"/>
      <c r="R997" s="1082"/>
      <c r="S997" s="1082"/>
      <c r="T997" s="1082"/>
      <c r="U997" s="1082"/>
      <c r="V997" s="1082"/>
      <c r="W997" s="1082"/>
      <c r="X997" s="1082"/>
    </row>
    <row r="998" spans="1:24" ht="11.25" customHeight="1">
      <c r="A998" s="1082"/>
      <c r="B998" s="1082"/>
      <c r="C998" s="1082"/>
      <c r="D998" s="1082"/>
      <c r="E998" s="1082"/>
      <c r="F998" s="1082"/>
      <c r="G998" s="1082"/>
      <c r="H998" s="1082"/>
      <c r="I998" s="1082"/>
      <c r="J998" s="1082"/>
      <c r="K998" s="1082"/>
      <c r="L998" s="1082"/>
      <c r="M998" s="1082"/>
      <c r="N998" s="1082"/>
      <c r="O998" s="1082"/>
      <c r="P998" s="1082"/>
      <c r="Q998" s="1082"/>
      <c r="R998" s="1082"/>
      <c r="S998" s="1082"/>
      <c r="T998" s="1082"/>
      <c r="U998" s="1082"/>
      <c r="V998" s="1082"/>
      <c r="W998" s="1082"/>
      <c r="X998" s="1082"/>
    </row>
    <row r="999" spans="1:24" ht="11.25" customHeight="1">
      <c r="A999" s="1082"/>
      <c r="B999" s="1082"/>
      <c r="C999" s="1082"/>
      <c r="D999" s="1082"/>
      <c r="E999" s="1082"/>
      <c r="F999" s="1082"/>
      <c r="G999" s="1082"/>
      <c r="H999" s="1082"/>
      <c r="I999" s="1082"/>
      <c r="J999" s="1082"/>
      <c r="K999" s="1082"/>
      <c r="L999" s="1082"/>
      <c r="M999" s="1082"/>
      <c r="N999" s="1082"/>
      <c r="O999" s="1082"/>
      <c r="P999" s="1082"/>
      <c r="Q999" s="1082"/>
      <c r="R999" s="1082"/>
      <c r="S999" s="1082"/>
      <c r="T999" s="1082"/>
      <c r="U999" s="1082"/>
      <c r="V999" s="1082"/>
      <c r="W999" s="1082"/>
      <c r="X999" s="1082"/>
    </row>
    <row r="1000" spans="1:24" ht="11.25" customHeight="1">
      <c r="A1000" s="1082"/>
      <c r="B1000" s="1082"/>
      <c r="C1000" s="1082"/>
      <c r="D1000" s="1082"/>
      <c r="E1000" s="1082"/>
      <c r="F1000" s="1082"/>
      <c r="G1000" s="1082"/>
      <c r="H1000" s="1082"/>
      <c r="I1000" s="1082"/>
      <c r="J1000" s="1082"/>
      <c r="K1000" s="1082"/>
      <c r="L1000" s="1082"/>
      <c r="M1000" s="1082"/>
      <c r="N1000" s="1082"/>
      <c r="O1000" s="1082"/>
      <c r="P1000" s="1082"/>
      <c r="Q1000" s="1082"/>
      <c r="R1000" s="1082"/>
      <c r="S1000" s="1082"/>
      <c r="T1000" s="1082"/>
      <c r="U1000" s="1082"/>
      <c r="V1000" s="1082"/>
      <c r="W1000" s="1082"/>
      <c r="X1000" s="1082"/>
    </row>
    <row r="1001" spans="1:24" ht="11.25" customHeight="1">
      <c r="A1001" s="1082"/>
      <c r="B1001" s="1082"/>
      <c r="C1001" s="1082"/>
      <c r="D1001" s="1082"/>
      <c r="E1001" s="1082"/>
      <c r="F1001" s="1082"/>
      <c r="G1001" s="1082"/>
      <c r="H1001" s="1082"/>
      <c r="I1001" s="1082"/>
      <c r="J1001" s="1082"/>
      <c r="K1001" s="1082"/>
      <c r="L1001" s="1082"/>
      <c r="M1001" s="1082"/>
      <c r="N1001" s="1082"/>
      <c r="O1001" s="1082"/>
      <c r="P1001" s="1082"/>
      <c r="Q1001" s="1082"/>
      <c r="R1001" s="1082"/>
      <c r="S1001" s="1082"/>
      <c r="T1001" s="1082"/>
      <c r="U1001" s="1082"/>
      <c r="V1001" s="1082"/>
      <c r="W1001" s="1082"/>
      <c r="X1001" s="1082"/>
    </row>
    <row r="1002" spans="1:24" ht="11.25" customHeight="1">
      <c r="A1002" s="1082"/>
      <c r="B1002" s="1082"/>
      <c r="C1002" s="1082"/>
      <c r="D1002" s="1082"/>
      <c r="E1002" s="1082"/>
      <c r="F1002" s="1082"/>
      <c r="G1002" s="1082"/>
      <c r="H1002" s="1082"/>
      <c r="I1002" s="1082"/>
      <c r="J1002" s="1082"/>
      <c r="K1002" s="1082"/>
      <c r="L1002" s="1082"/>
      <c r="M1002" s="1082"/>
      <c r="N1002" s="1082"/>
      <c r="O1002" s="1082"/>
      <c r="P1002" s="1082"/>
      <c r="Q1002" s="1082"/>
      <c r="R1002" s="1082"/>
      <c r="S1002" s="1082"/>
      <c r="T1002" s="1082"/>
      <c r="U1002" s="1082"/>
      <c r="V1002" s="1082"/>
      <c r="W1002" s="1082"/>
      <c r="X1002" s="1082"/>
    </row>
  </sheetData>
  <mergeCells count="1">
    <mergeCell ref="F23:G23"/>
  </mergeCells>
  <hyperlinks>
    <hyperlink ref="D1" location="Índice!A1" display="(Voltar ao índice)"/>
  </hyperlinks>
  <pageMargins left="0.511811024" right="0.511811024" top="0.78740157499999996" bottom="0.78740157499999996" header="0" footer="0"/>
  <pageSetup orientation="landscape"/>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48"/>
  <sheetViews>
    <sheetView zoomScaleNormal="100" workbookViewId="0">
      <selection activeCell="H1" sqref="H1"/>
    </sheetView>
  </sheetViews>
  <sheetFormatPr defaultColWidth="14.42578125" defaultRowHeight="15" customHeight="1"/>
  <cols>
    <col min="1" max="1" width="19.5703125" style="1095" customWidth="1"/>
    <col min="2" max="2" width="14.140625" style="1095" customWidth="1"/>
    <col min="3" max="6" width="13.7109375" style="1095" customWidth="1"/>
    <col min="7" max="8" width="16.42578125" style="1095" customWidth="1"/>
    <col min="9" max="26" width="9.140625" style="1095" customWidth="1"/>
    <col min="27" max="16384" width="14.42578125" style="1095"/>
  </cols>
  <sheetData>
    <row r="1" spans="1:26" ht="11.25" customHeight="1">
      <c r="A1" s="1081" t="s">
        <v>1365</v>
      </c>
      <c r="B1" s="1082"/>
      <c r="C1" s="1082"/>
      <c r="D1" s="1082"/>
      <c r="E1" s="1082"/>
      <c r="F1" s="1082"/>
      <c r="H1" s="893" t="s">
        <v>226</v>
      </c>
      <c r="I1" s="1082"/>
      <c r="J1" s="1082"/>
      <c r="K1" s="1082"/>
      <c r="L1" s="1082"/>
      <c r="M1" s="1082"/>
      <c r="N1" s="1082"/>
      <c r="O1" s="1082"/>
      <c r="P1" s="1082"/>
      <c r="Q1" s="1082"/>
      <c r="R1" s="1082"/>
      <c r="S1" s="1082"/>
      <c r="T1" s="1082"/>
      <c r="U1" s="1082"/>
      <c r="V1" s="1082"/>
      <c r="W1" s="1082"/>
      <c r="X1" s="1082"/>
      <c r="Y1" s="1082"/>
      <c r="Z1" s="1082"/>
    </row>
    <row r="2" spans="1:26" ht="11.25" customHeight="1">
      <c r="A2" s="1082" t="s">
        <v>1310</v>
      </c>
      <c r="B2" s="1082"/>
      <c r="C2" s="1082"/>
      <c r="D2" s="1082"/>
      <c r="E2" s="1082"/>
      <c r="F2" s="1082"/>
      <c r="G2" s="1082"/>
      <c r="H2" s="1082"/>
      <c r="I2" s="1082"/>
      <c r="J2" s="1082"/>
      <c r="K2" s="1082"/>
      <c r="L2" s="1082"/>
      <c r="M2" s="1082"/>
      <c r="N2" s="1082"/>
      <c r="O2" s="1082"/>
      <c r="P2" s="1082"/>
      <c r="Q2" s="1082"/>
      <c r="R2" s="1082"/>
      <c r="S2" s="1082"/>
      <c r="T2" s="1082"/>
      <c r="U2" s="1082"/>
      <c r="V2" s="1082"/>
      <c r="W2" s="1082"/>
      <c r="X2" s="1082"/>
      <c r="Y2" s="1082"/>
      <c r="Z2" s="1082"/>
    </row>
    <row r="3" spans="1:26" ht="11.25" customHeight="1">
      <c r="A3" s="1082" t="s">
        <v>1924</v>
      </c>
      <c r="B3" s="1082"/>
      <c r="C3" s="1082"/>
      <c r="D3" s="1082"/>
      <c r="E3" s="1082"/>
      <c r="F3" s="1082"/>
      <c r="G3" s="1100"/>
      <c r="H3" s="1082"/>
      <c r="I3" s="1082"/>
      <c r="J3" s="1082"/>
      <c r="K3" s="1082"/>
      <c r="L3" s="1082"/>
      <c r="M3" s="1082"/>
      <c r="N3" s="1082"/>
      <c r="O3" s="1082"/>
      <c r="P3" s="1082"/>
      <c r="Q3" s="1082"/>
      <c r="R3" s="1082"/>
      <c r="S3" s="1082"/>
      <c r="T3" s="1082"/>
      <c r="U3" s="1082"/>
      <c r="V3" s="1082"/>
      <c r="W3" s="1082"/>
      <c r="X3" s="1082"/>
      <c r="Y3" s="1082"/>
      <c r="Z3" s="1082"/>
    </row>
    <row r="4" spans="1:26" ht="11.25" customHeight="1">
      <c r="A4" s="1082"/>
      <c r="B4" s="1082"/>
      <c r="C4" s="1082"/>
      <c r="D4" s="1082"/>
      <c r="E4" s="1082"/>
      <c r="F4" s="1101"/>
      <c r="G4" s="1101"/>
      <c r="H4" s="1101"/>
      <c r="I4" s="1082"/>
      <c r="J4" s="1082"/>
      <c r="K4" s="1082"/>
      <c r="L4" s="1082"/>
      <c r="M4" s="1082"/>
      <c r="N4" s="1082"/>
      <c r="O4" s="1082"/>
      <c r="P4" s="1082"/>
      <c r="Q4" s="1082"/>
      <c r="R4" s="1082"/>
      <c r="S4" s="1082"/>
      <c r="T4" s="1082"/>
      <c r="U4" s="1082"/>
      <c r="V4" s="1082"/>
      <c r="W4" s="1082"/>
      <c r="X4" s="1082"/>
      <c r="Y4" s="1082"/>
      <c r="Z4" s="1082"/>
    </row>
    <row r="5" spans="1:26" ht="11.25" customHeight="1">
      <c r="A5" s="1102" t="s">
        <v>1311</v>
      </c>
      <c r="B5" s="1088">
        <v>2013</v>
      </c>
      <c r="C5" s="1088">
        <v>2014</v>
      </c>
      <c r="D5" s="1088">
        <v>2015</v>
      </c>
      <c r="E5" s="1088">
        <v>2016</v>
      </c>
      <c r="F5" s="1103">
        <v>2017</v>
      </c>
      <c r="G5" s="1103" t="s">
        <v>1312</v>
      </c>
      <c r="H5" s="1103" t="s">
        <v>1313</v>
      </c>
      <c r="I5" s="1082"/>
      <c r="J5" s="1082"/>
      <c r="K5" s="1082"/>
      <c r="L5" s="1082"/>
      <c r="M5" s="1082"/>
      <c r="N5" s="1082"/>
      <c r="O5" s="1082"/>
      <c r="P5" s="1082"/>
      <c r="Q5" s="1082"/>
      <c r="R5" s="1082"/>
      <c r="S5" s="1082"/>
      <c r="T5" s="1082"/>
      <c r="U5" s="1082"/>
      <c r="V5" s="1082"/>
      <c r="W5" s="1082"/>
      <c r="X5" s="1082"/>
      <c r="Y5" s="1082"/>
      <c r="Z5" s="1082"/>
    </row>
    <row r="6" spans="1:26" ht="11.25" customHeight="1">
      <c r="A6" s="1104" t="s">
        <v>1314</v>
      </c>
      <c r="B6" s="1105">
        <v>2425</v>
      </c>
      <c r="C6" s="1105">
        <v>2237</v>
      </c>
      <c r="D6" s="1105">
        <v>2087</v>
      </c>
      <c r="E6" s="1105">
        <v>7505</v>
      </c>
      <c r="F6" s="1106">
        <v>2072</v>
      </c>
      <c r="G6" s="1106">
        <v>2700</v>
      </c>
      <c r="H6" s="1107">
        <v>2169</v>
      </c>
      <c r="I6" s="1082"/>
      <c r="J6" s="1082"/>
      <c r="K6" s="1082"/>
      <c r="L6" s="1082"/>
      <c r="M6" s="1082"/>
      <c r="N6" s="1082"/>
      <c r="O6" s="1082"/>
      <c r="P6" s="1082"/>
      <c r="Q6" s="1082"/>
      <c r="R6" s="1082"/>
      <c r="S6" s="1082"/>
      <c r="T6" s="1082"/>
      <c r="U6" s="1082"/>
      <c r="V6" s="1082"/>
      <c r="W6" s="1082"/>
      <c r="X6" s="1082"/>
      <c r="Y6" s="1082"/>
      <c r="Z6" s="1082"/>
    </row>
    <row r="7" spans="1:26" ht="11.25" customHeight="1">
      <c r="A7" s="1108" t="s">
        <v>1315</v>
      </c>
      <c r="B7" s="1109">
        <v>2444</v>
      </c>
      <c r="C7" s="1109">
        <v>662</v>
      </c>
      <c r="D7" s="1109">
        <v>1656</v>
      </c>
      <c r="E7" s="1109">
        <v>4089</v>
      </c>
      <c r="F7" s="1110">
        <v>3579</v>
      </c>
      <c r="G7" s="1110">
        <v>1480</v>
      </c>
      <c r="H7" s="1111">
        <v>859</v>
      </c>
      <c r="I7" s="1082"/>
      <c r="J7" s="1082"/>
      <c r="K7" s="1082"/>
      <c r="L7" s="1082"/>
      <c r="M7" s="1082"/>
      <c r="N7" s="1082"/>
      <c r="O7" s="1082"/>
      <c r="P7" s="1082"/>
      <c r="Q7" s="1082"/>
      <c r="R7" s="1082"/>
      <c r="S7" s="1082"/>
      <c r="T7" s="1082"/>
      <c r="U7" s="1082"/>
      <c r="V7" s="1082"/>
      <c r="W7" s="1082"/>
      <c r="X7" s="1082"/>
      <c r="Y7" s="1082"/>
      <c r="Z7" s="1082"/>
    </row>
    <row r="8" spans="1:26" ht="11.25" customHeight="1">
      <c r="A8" s="1082"/>
      <c r="B8" s="1082"/>
      <c r="C8" s="1082"/>
      <c r="D8" s="1082"/>
      <c r="E8" s="1082"/>
      <c r="F8" s="1101"/>
      <c r="G8" s="1101"/>
      <c r="H8" s="1101"/>
      <c r="I8" s="1082"/>
      <c r="J8" s="1082"/>
      <c r="K8" s="1082"/>
      <c r="L8" s="1082"/>
      <c r="M8" s="1082"/>
      <c r="N8" s="1082"/>
      <c r="O8" s="1082"/>
      <c r="P8" s="1082"/>
      <c r="Q8" s="1082"/>
      <c r="R8" s="1082"/>
      <c r="S8" s="1082"/>
      <c r="T8" s="1082"/>
      <c r="U8" s="1082"/>
      <c r="V8" s="1082"/>
      <c r="W8" s="1082"/>
      <c r="X8" s="1082"/>
      <c r="Y8" s="1082"/>
      <c r="Z8" s="1082"/>
    </row>
    <row r="9" spans="1:26" ht="11.25" customHeight="1">
      <c r="A9" s="1081"/>
      <c r="B9" s="1112"/>
      <c r="C9" s="1112"/>
      <c r="D9" s="1112"/>
      <c r="E9" s="1112"/>
      <c r="F9" s="1113"/>
      <c r="H9" s="1114" t="s">
        <v>1073</v>
      </c>
      <c r="I9" s="1082"/>
      <c r="J9" s="1082"/>
      <c r="K9" s="1082"/>
      <c r="L9" s="1082"/>
      <c r="M9" s="1082"/>
      <c r="N9" s="1082"/>
      <c r="O9" s="1082"/>
      <c r="P9" s="1082"/>
      <c r="Q9" s="1082"/>
      <c r="R9" s="1082"/>
      <c r="S9" s="1082"/>
      <c r="T9" s="1082"/>
      <c r="U9" s="1082"/>
      <c r="V9" s="1082"/>
      <c r="W9" s="1082"/>
      <c r="X9" s="1082"/>
      <c r="Y9" s="1082"/>
      <c r="Z9" s="1082"/>
    </row>
    <row r="10" spans="1:26" ht="11.25" customHeight="1">
      <c r="A10" s="1102" t="s">
        <v>1316</v>
      </c>
      <c r="B10" s="1088">
        <v>2013</v>
      </c>
      <c r="C10" s="1088">
        <v>2014</v>
      </c>
      <c r="D10" s="1088">
        <v>2015</v>
      </c>
      <c r="E10" s="1088">
        <v>2016</v>
      </c>
      <c r="F10" s="1103" t="s">
        <v>1317</v>
      </c>
      <c r="G10" s="1115">
        <v>2018</v>
      </c>
      <c r="H10" s="1115">
        <v>2019</v>
      </c>
      <c r="I10" s="1082"/>
      <c r="J10" s="1082"/>
      <c r="K10" s="1082"/>
      <c r="L10" s="1082"/>
      <c r="M10" s="1082"/>
      <c r="N10" s="1082"/>
      <c r="O10" s="1082"/>
      <c r="P10" s="1082"/>
      <c r="Q10" s="1082"/>
      <c r="R10" s="1082"/>
      <c r="S10" s="1082"/>
      <c r="T10" s="1082"/>
      <c r="U10" s="1082"/>
      <c r="V10" s="1082"/>
      <c r="W10" s="1082"/>
      <c r="X10" s="1082"/>
      <c r="Y10" s="1082"/>
      <c r="Z10" s="1082"/>
    </row>
    <row r="11" spans="1:26" ht="11.25" customHeight="1">
      <c r="A11" s="1116" t="s">
        <v>1318</v>
      </c>
      <c r="B11" s="1117">
        <v>146114675.06216586</v>
      </c>
      <c r="C11" s="1117">
        <v>154046062.56221628</v>
      </c>
      <c r="D11" s="1117">
        <v>125611358.53134149</v>
      </c>
      <c r="E11" s="1117">
        <v>315610841.11225969</v>
      </c>
      <c r="F11" s="1118">
        <v>175406507.66759613</v>
      </c>
      <c r="G11" s="1118">
        <v>161659996.87762532</v>
      </c>
      <c r="H11" s="1119">
        <v>108203771.45</v>
      </c>
      <c r="I11" s="1120"/>
      <c r="J11" s="1082"/>
      <c r="K11" s="1082"/>
      <c r="L11" s="1082"/>
      <c r="M11" s="1082"/>
      <c r="N11" s="1082"/>
      <c r="O11" s="1082"/>
      <c r="P11" s="1082"/>
      <c r="Q11" s="1082"/>
      <c r="R11" s="1082"/>
      <c r="S11" s="1082"/>
      <c r="T11" s="1082"/>
      <c r="U11" s="1082"/>
      <c r="V11" s="1082"/>
      <c r="W11" s="1082"/>
      <c r="X11" s="1082"/>
      <c r="Y11" s="1082"/>
      <c r="Z11" s="1082"/>
    </row>
    <row r="12" spans="1:26" ht="11.25" customHeight="1">
      <c r="A12" s="1082" t="s">
        <v>1319</v>
      </c>
      <c r="B12" s="1121">
        <v>8978627.0874481872</v>
      </c>
      <c r="C12" s="1121">
        <v>9719931.3478578478</v>
      </c>
      <c r="D12" s="1121">
        <v>28875200.975540053</v>
      </c>
      <c r="E12" s="1121">
        <v>18516241.933400601</v>
      </c>
      <c r="F12" s="1122">
        <v>35434671.218490653</v>
      </c>
      <c r="G12" s="1123">
        <v>0</v>
      </c>
      <c r="H12" s="1124">
        <v>9696060</v>
      </c>
      <c r="I12" s="1082"/>
      <c r="J12" s="1082"/>
      <c r="K12" s="1082"/>
      <c r="L12" s="1082"/>
      <c r="M12" s="1082"/>
      <c r="N12" s="1082"/>
      <c r="O12" s="1082"/>
      <c r="P12" s="1082"/>
      <c r="Q12" s="1082"/>
      <c r="R12" s="1082"/>
      <c r="S12" s="1082"/>
      <c r="T12" s="1082"/>
      <c r="U12" s="1082"/>
      <c r="V12" s="1082"/>
      <c r="W12" s="1082"/>
      <c r="X12" s="1082"/>
      <c r="Y12" s="1082"/>
      <c r="Z12" s="1082"/>
    </row>
    <row r="13" spans="1:26" ht="11.25" customHeight="1">
      <c r="A13" s="1082" t="s">
        <v>1320</v>
      </c>
      <c r="B13" s="1121">
        <v>57274445.134171002</v>
      </c>
      <c r="C13" s="1121">
        <v>651390.09614873829</v>
      </c>
      <c r="D13" s="1121">
        <v>45322586.746422142</v>
      </c>
      <c r="E13" s="1121">
        <v>4805597.3531260947</v>
      </c>
      <c r="F13" s="1122">
        <v>53520847.860380255</v>
      </c>
      <c r="G13" s="1122">
        <v>3196842.8609066242</v>
      </c>
      <c r="H13" s="1124">
        <v>3442379.98</v>
      </c>
      <c r="I13" s="1082"/>
      <c r="J13" s="1082"/>
      <c r="K13" s="1082"/>
      <c r="L13" s="1082"/>
      <c r="M13" s="1082"/>
      <c r="N13" s="1082"/>
      <c r="O13" s="1082"/>
      <c r="P13" s="1082"/>
      <c r="Q13" s="1082"/>
      <c r="R13" s="1082"/>
      <c r="S13" s="1082"/>
      <c r="T13" s="1082"/>
      <c r="U13" s="1082"/>
      <c r="V13" s="1082"/>
      <c r="W13" s="1082"/>
      <c r="X13" s="1082"/>
      <c r="Y13" s="1082"/>
      <c r="Z13" s="1082"/>
    </row>
    <row r="14" spans="1:26" ht="11.25" customHeight="1">
      <c r="A14" s="1082" t="s">
        <v>1321</v>
      </c>
      <c r="B14" s="1121">
        <v>2578414.93162501</v>
      </c>
      <c r="C14" s="1121">
        <v>3043572.3271424007</v>
      </c>
      <c r="D14" s="1121">
        <v>3449586.8790035546</v>
      </c>
      <c r="E14" s="1121">
        <v>3747844.6616143552</v>
      </c>
      <c r="F14" s="1122">
        <v>3607893.1881848476</v>
      </c>
      <c r="G14" s="1122">
        <v>4813993.3528281264</v>
      </c>
      <c r="H14" s="1124">
        <v>4230168.5199999996</v>
      </c>
      <c r="I14" s="1082"/>
      <c r="J14" s="1082"/>
      <c r="K14" s="1082"/>
      <c r="L14" s="1082"/>
      <c r="M14" s="1082"/>
      <c r="N14" s="1082"/>
      <c r="O14" s="1082"/>
      <c r="P14" s="1082"/>
      <c r="Q14" s="1082"/>
      <c r="R14" s="1082"/>
      <c r="S14" s="1082"/>
      <c r="T14" s="1082"/>
      <c r="U14" s="1082"/>
      <c r="V14" s="1082"/>
      <c r="W14" s="1082"/>
      <c r="X14" s="1082"/>
      <c r="Y14" s="1082"/>
      <c r="Z14" s="1082"/>
    </row>
    <row r="15" spans="1:26" ht="11.25" customHeight="1">
      <c r="A15" s="1082" t="s">
        <v>1322</v>
      </c>
      <c r="B15" s="1121">
        <v>6320.5356007135852</v>
      </c>
      <c r="C15" s="1121">
        <v>1782324.7274943406</v>
      </c>
      <c r="D15" s="1121">
        <v>1616027.6442287387</v>
      </c>
      <c r="E15" s="1121">
        <v>2020397.3163487711</v>
      </c>
      <c r="F15" s="1122">
        <v>2619812.2745635575</v>
      </c>
      <c r="G15" s="1122">
        <v>3711086.2690825919</v>
      </c>
      <c r="H15" s="1124">
        <v>3283501.87</v>
      </c>
      <c r="I15" s="1082"/>
      <c r="J15" s="1082"/>
      <c r="K15" s="1082"/>
      <c r="L15" s="1082"/>
      <c r="M15" s="1082"/>
      <c r="N15" s="1082"/>
      <c r="O15" s="1082"/>
      <c r="P15" s="1082"/>
      <c r="Q15" s="1082"/>
      <c r="R15" s="1082"/>
      <c r="S15" s="1082"/>
      <c r="T15" s="1082"/>
      <c r="U15" s="1082"/>
      <c r="V15" s="1082"/>
      <c r="W15" s="1082"/>
      <c r="X15" s="1082"/>
      <c r="Y15" s="1082"/>
      <c r="Z15" s="1082"/>
    </row>
    <row r="16" spans="1:26" ht="11.25" customHeight="1">
      <c r="A16" s="1125" t="s">
        <v>310</v>
      </c>
      <c r="B16" s="1126">
        <v>214946162.21541005</v>
      </c>
      <c r="C16" s="1126">
        <v>167460956.33336523</v>
      </c>
      <c r="D16" s="1126">
        <v>203258733.13230723</v>
      </c>
      <c r="E16" s="1126">
        <v>342680525.06040072</v>
      </c>
      <c r="F16" s="1127">
        <v>267969919.93465191</v>
      </c>
      <c r="G16" s="1127">
        <v>169670833.09136006</v>
      </c>
      <c r="H16" s="1128" t="s">
        <v>1323</v>
      </c>
      <c r="I16" s="1082"/>
      <c r="J16" s="1082"/>
      <c r="K16" s="1082"/>
      <c r="L16" s="1082"/>
      <c r="M16" s="1082"/>
      <c r="N16" s="1082"/>
      <c r="O16" s="1082"/>
      <c r="P16" s="1082"/>
      <c r="Q16" s="1082"/>
      <c r="R16" s="1082"/>
      <c r="S16" s="1082"/>
      <c r="T16" s="1082"/>
      <c r="U16" s="1082"/>
      <c r="V16" s="1082"/>
      <c r="W16" s="1082"/>
      <c r="X16" s="1082"/>
      <c r="Y16" s="1082"/>
      <c r="Z16" s="1082"/>
    </row>
    <row r="17" spans="1:26" ht="11.25" customHeight="1">
      <c r="A17" s="1081"/>
      <c r="B17" s="1112"/>
      <c r="C17" s="1112"/>
      <c r="D17" s="1112"/>
      <c r="E17" s="1112"/>
      <c r="F17" s="1129"/>
      <c r="G17" s="1082"/>
      <c r="H17" s="1082"/>
      <c r="I17" s="1082"/>
      <c r="J17" s="1082"/>
      <c r="K17" s="1082"/>
      <c r="L17" s="1082"/>
      <c r="M17" s="1082"/>
      <c r="N17" s="1082"/>
      <c r="O17" s="1082"/>
      <c r="P17" s="1082"/>
      <c r="Q17" s="1082"/>
      <c r="R17" s="1082"/>
      <c r="S17" s="1082"/>
      <c r="T17" s="1082"/>
      <c r="U17" s="1082"/>
      <c r="V17" s="1082"/>
      <c r="W17" s="1082"/>
      <c r="X17" s="1082"/>
      <c r="Y17" s="1082"/>
      <c r="Z17" s="1082"/>
    </row>
    <row r="18" spans="1:26" ht="11.25" customHeight="1">
      <c r="A18" s="1082" t="s">
        <v>1324</v>
      </c>
      <c r="B18" s="1082"/>
      <c r="C18" s="1082"/>
      <c r="D18" s="1082"/>
      <c r="E18" s="1082"/>
      <c r="F18" s="1082"/>
      <c r="G18" s="1082"/>
      <c r="H18" s="1082"/>
      <c r="I18" s="1082"/>
      <c r="J18" s="1082"/>
      <c r="K18" s="1082"/>
      <c r="L18" s="1082"/>
      <c r="M18" s="1082"/>
      <c r="N18" s="1082"/>
      <c r="O18" s="1082"/>
      <c r="P18" s="1082"/>
      <c r="Q18" s="1082"/>
      <c r="R18" s="1082"/>
      <c r="S18" s="1082"/>
      <c r="T18" s="1082"/>
      <c r="U18" s="1082"/>
      <c r="V18" s="1082"/>
      <c r="W18" s="1082"/>
      <c r="X18" s="1082"/>
      <c r="Y18" s="1082"/>
      <c r="Z18" s="1082"/>
    </row>
    <row r="19" spans="1:26" ht="11.25" customHeight="1">
      <c r="A19" s="1082" t="s">
        <v>1325</v>
      </c>
      <c r="B19" s="1082"/>
      <c r="C19" s="1082"/>
      <c r="D19" s="1082"/>
      <c r="E19" s="1082"/>
      <c r="F19" s="1082"/>
      <c r="G19" s="1082"/>
      <c r="H19" s="1130"/>
      <c r="I19" s="1082"/>
      <c r="J19" s="1082"/>
      <c r="K19" s="1082"/>
      <c r="L19" s="1082"/>
      <c r="M19" s="1082"/>
      <c r="N19" s="1082"/>
      <c r="O19" s="1082"/>
      <c r="P19" s="1082"/>
      <c r="Q19" s="1082"/>
      <c r="R19" s="1082"/>
      <c r="S19" s="1082"/>
      <c r="T19" s="1082"/>
      <c r="U19" s="1082"/>
      <c r="V19" s="1082"/>
      <c r="W19" s="1082"/>
      <c r="X19" s="1082"/>
      <c r="Y19" s="1082"/>
      <c r="Z19" s="1082"/>
    </row>
    <row r="20" spans="1:26" ht="11.25" customHeight="1">
      <c r="A20" s="1084" t="s">
        <v>1326</v>
      </c>
      <c r="B20" s="1082"/>
      <c r="C20" s="1082"/>
      <c r="D20" s="1082"/>
      <c r="E20" s="1082"/>
      <c r="F20" s="1082"/>
      <c r="G20" s="1082"/>
      <c r="H20" s="1082"/>
      <c r="I20" s="1082"/>
      <c r="J20" s="1082"/>
      <c r="K20" s="1082"/>
      <c r="L20" s="1082"/>
      <c r="M20" s="1082"/>
      <c r="N20" s="1082"/>
      <c r="O20" s="1082"/>
      <c r="P20" s="1082"/>
      <c r="Q20" s="1082"/>
      <c r="R20" s="1082"/>
      <c r="S20" s="1082"/>
      <c r="T20" s="1082"/>
      <c r="U20" s="1082"/>
      <c r="V20" s="1082"/>
      <c r="W20" s="1082"/>
      <c r="X20" s="1082"/>
      <c r="Y20" s="1082"/>
      <c r="Z20" s="1082"/>
    </row>
    <row r="21" spans="1:26" ht="11.25" customHeight="1">
      <c r="A21" s="1082" t="s">
        <v>1296</v>
      </c>
      <c r="B21" s="1082"/>
      <c r="C21" s="1082"/>
      <c r="D21" s="1082"/>
      <c r="E21" s="1082"/>
      <c r="F21" s="1082"/>
      <c r="G21" s="1082"/>
      <c r="H21" s="1082"/>
      <c r="I21" s="1082"/>
      <c r="J21" s="1082"/>
      <c r="K21" s="1082"/>
      <c r="L21" s="1082"/>
      <c r="M21" s="1082"/>
      <c r="N21" s="1082"/>
      <c r="O21" s="1082"/>
      <c r="P21" s="1082"/>
      <c r="Q21" s="1082"/>
      <c r="R21" s="1082"/>
      <c r="S21" s="1082"/>
      <c r="T21" s="1082"/>
      <c r="U21" s="1082"/>
      <c r="V21" s="1082"/>
      <c r="W21" s="1082"/>
      <c r="X21" s="1082"/>
      <c r="Y21" s="1082"/>
      <c r="Z21" s="1082"/>
    </row>
    <row r="22" spans="1:26" ht="11.25" customHeight="1">
      <c r="A22" s="1082"/>
      <c r="B22" s="1082"/>
      <c r="C22" s="1082"/>
      <c r="D22" s="1082"/>
      <c r="E22" s="1082"/>
      <c r="F22" s="1082"/>
      <c r="G22" s="1082"/>
      <c r="H22" s="1082"/>
      <c r="I22" s="1082"/>
      <c r="J22" s="1082"/>
      <c r="K22" s="1082"/>
      <c r="L22" s="1082"/>
      <c r="M22" s="1082"/>
      <c r="N22" s="1082"/>
      <c r="O22" s="1082"/>
      <c r="P22" s="1082"/>
      <c r="Q22" s="1082"/>
      <c r="R22" s="1082"/>
      <c r="S22" s="1082"/>
      <c r="T22" s="1082"/>
      <c r="U22" s="1082"/>
      <c r="V22" s="1082"/>
      <c r="W22" s="1082"/>
      <c r="X22" s="1082"/>
      <c r="Y22" s="1082"/>
      <c r="Z22" s="1082"/>
    </row>
    <row r="23" spans="1:26" ht="11.25" customHeight="1">
      <c r="A23" s="1082"/>
      <c r="B23" s="1082"/>
      <c r="C23" s="1082"/>
      <c r="D23" s="1082"/>
      <c r="E23" s="1082"/>
      <c r="F23" s="1082"/>
      <c r="G23" s="1082"/>
      <c r="H23" s="1082"/>
      <c r="I23" s="1082"/>
      <c r="J23" s="1082"/>
      <c r="K23" s="1082"/>
      <c r="L23" s="1082"/>
      <c r="M23" s="1082"/>
      <c r="N23" s="1082"/>
      <c r="O23" s="1082"/>
      <c r="P23" s="1082"/>
      <c r="Q23" s="1082"/>
      <c r="R23" s="1082"/>
      <c r="S23" s="1082"/>
      <c r="T23" s="1082"/>
      <c r="U23" s="1082"/>
      <c r="V23" s="1082"/>
      <c r="W23" s="1082"/>
      <c r="X23" s="1082"/>
      <c r="Y23" s="1082"/>
      <c r="Z23" s="1082"/>
    </row>
    <row r="24" spans="1:26" ht="11.25" customHeight="1">
      <c r="A24" s="1082"/>
      <c r="B24" s="1082"/>
      <c r="C24" s="1082"/>
      <c r="D24" s="1082"/>
      <c r="E24" s="1082"/>
      <c r="F24" s="1082"/>
      <c r="G24" s="1082"/>
      <c r="H24" s="1082"/>
      <c r="I24" s="1082"/>
      <c r="J24" s="1082"/>
      <c r="K24" s="1082"/>
      <c r="L24" s="1082"/>
      <c r="M24" s="1082"/>
      <c r="N24" s="1082"/>
      <c r="O24" s="1082"/>
      <c r="P24" s="1082"/>
      <c r="Q24" s="1082"/>
      <c r="R24" s="1082"/>
      <c r="S24" s="1082"/>
      <c r="T24" s="1082"/>
      <c r="U24" s="1082"/>
      <c r="V24" s="1082"/>
      <c r="W24" s="1082"/>
      <c r="X24" s="1082"/>
      <c r="Y24" s="1082"/>
      <c r="Z24" s="1082"/>
    </row>
    <row r="25" spans="1:26" ht="11.25" customHeight="1">
      <c r="A25" s="1082"/>
      <c r="B25" s="1082"/>
      <c r="C25" s="1082"/>
      <c r="D25" s="1082"/>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row>
    <row r="26" spans="1:26" ht="11.25" customHeight="1">
      <c r="A26" s="1082"/>
      <c r="B26" s="1082"/>
      <c r="C26" s="1082"/>
      <c r="D26" s="1082"/>
      <c r="E26" s="1082"/>
      <c r="F26" s="1082"/>
      <c r="G26" s="1082"/>
      <c r="H26" s="1082"/>
      <c r="I26" s="1082"/>
      <c r="J26" s="1082"/>
      <c r="K26" s="1082"/>
      <c r="L26" s="1082"/>
      <c r="M26" s="1082"/>
      <c r="N26" s="1082"/>
      <c r="O26" s="1082"/>
      <c r="P26" s="1082"/>
      <c r="Q26" s="1082"/>
      <c r="R26" s="1082"/>
      <c r="S26" s="1082"/>
      <c r="T26" s="1082"/>
      <c r="U26" s="1082"/>
      <c r="V26" s="1082"/>
      <c r="W26" s="1082"/>
      <c r="X26" s="1082"/>
      <c r="Y26" s="1082"/>
      <c r="Z26" s="1082"/>
    </row>
    <row r="27" spans="1:26" ht="11.25" customHeight="1">
      <c r="A27" s="1082"/>
      <c r="B27" s="1082"/>
      <c r="C27" s="1082"/>
      <c r="D27" s="1082"/>
      <c r="E27" s="1082"/>
      <c r="F27" s="1082"/>
      <c r="G27" s="1082"/>
      <c r="H27" s="1082"/>
      <c r="I27" s="1082"/>
      <c r="J27" s="1082"/>
      <c r="K27" s="1082"/>
      <c r="L27" s="1082"/>
      <c r="M27" s="1082"/>
      <c r="N27" s="1082"/>
      <c r="O27" s="1082"/>
      <c r="P27" s="1082"/>
      <c r="Q27" s="1082"/>
      <c r="R27" s="1082"/>
      <c r="S27" s="1082"/>
      <c r="T27" s="1082"/>
      <c r="U27" s="1082"/>
      <c r="V27" s="1082"/>
      <c r="W27" s="1082"/>
      <c r="X27" s="1082"/>
      <c r="Y27" s="1082"/>
      <c r="Z27" s="1082"/>
    </row>
    <row r="28" spans="1:26" ht="11.25" customHeight="1">
      <c r="A28" s="1082"/>
      <c r="B28" s="1082"/>
      <c r="C28" s="1082"/>
      <c r="D28" s="1082"/>
      <c r="E28" s="1082"/>
      <c r="F28" s="1082"/>
      <c r="G28" s="1082"/>
      <c r="H28" s="1082"/>
      <c r="I28" s="1082"/>
      <c r="J28" s="1082"/>
      <c r="K28" s="1082"/>
      <c r="L28" s="1082"/>
      <c r="M28" s="1082"/>
      <c r="N28" s="1082"/>
      <c r="O28" s="1082"/>
      <c r="P28" s="1082"/>
      <c r="Q28" s="1082"/>
      <c r="R28" s="1082"/>
      <c r="S28" s="1082"/>
      <c r="T28" s="1082"/>
      <c r="U28" s="1082"/>
      <c r="V28" s="1082"/>
      <c r="W28" s="1082"/>
      <c r="X28" s="1082"/>
      <c r="Y28" s="1082"/>
      <c r="Z28" s="1082"/>
    </row>
    <row r="29" spans="1:26" ht="11.25" customHeight="1">
      <c r="A29" s="1082"/>
      <c r="B29" s="1082"/>
      <c r="C29" s="1082"/>
      <c r="D29" s="1082"/>
      <c r="E29" s="1082"/>
      <c r="F29" s="1082"/>
      <c r="G29" s="1082"/>
      <c r="H29" s="1082"/>
      <c r="I29" s="1082"/>
      <c r="J29" s="1082"/>
      <c r="K29" s="1082"/>
      <c r="L29" s="1082"/>
      <c r="M29" s="1082"/>
      <c r="N29" s="1082"/>
      <c r="O29" s="1082"/>
      <c r="P29" s="1082"/>
      <c r="Q29" s="1082"/>
      <c r="R29" s="1082"/>
      <c r="S29" s="1082"/>
      <c r="T29" s="1082"/>
      <c r="U29" s="1082"/>
      <c r="V29" s="1082"/>
      <c r="W29" s="1082"/>
      <c r="X29" s="1082"/>
      <c r="Y29" s="1082"/>
      <c r="Z29" s="1082"/>
    </row>
    <row r="30" spans="1:26" ht="11.25" customHeight="1">
      <c r="A30" s="1082"/>
      <c r="B30" s="1082"/>
      <c r="C30" s="1082"/>
      <c r="D30" s="1082"/>
      <c r="E30" s="1082"/>
      <c r="F30" s="1082"/>
      <c r="G30" s="1082"/>
      <c r="H30" s="1082"/>
      <c r="I30" s="1082"/>
      <c r="J30" s="1082"/>
      <c r="K30" s="1082"/>
      <c r="L30" s="1082"/>
      <c r="M30" s="1082"/>
      <c r="N30" s="1082"/>
      <c r="O30" s="1082"/>
      <c r="P30" s="1082"/>
      <c r="Q30" s="1082"/>
      <c r="R30" s="1082"/>
      <c r="S30" s="1082"/>
      <c r="T30" s="1082"/>
      <c r="U30" s="1082"/>
      <c r="V30" s="1082"/>
      <c r="W30" s="1082"/>
      <c r="X30" s="1082"/>
      <c r="Y30" s="1082"/>
      <c r="Z30" s="1082"/>
    </row>
    <row r="31" spans="1:26" ht="11.25" customHeight="1">
      <c r="A31" s="1082"/>
      <c r="B31" s="1082"/>
      <c r="C31" s="1082"/>
      <c r="D31" s="1082"/>
      <c r="E31" s="1082"/>
      <c r="F31" s="1082"/>
      <c r="G31" s="1082"/>
      <c r="H31" s="1082"/>
      <c r="I31" s="1082"/>
      <c r="J31" s="1082"/>
      <c r="K31" s="1082"/>
      <c r="L31" s="1082"/>
      <c r="M31" s="1082"/>
      <c r="N31" s="1082"/>
      <c r="O31" s="1082"/>
      <c r="P31" s="1082"/>
      <c r="Q31" s="1082"/>
      <c r="R31" s="1082"/>
      <c r="S31" s="1082"/>
      <c r="T31" s="1082"/>
      <c r="U31" s="1082"/>
      <c r="V31" s="1082"/>
      <c r="W31" s="1082"/>
      <c r="X31" s="1082"/>
      <c r="Y31" s="1082"/>
      <c r="Z31" s="1082"/>
    </row>
    <row r="32" spans="1:26" ht="11.25" customHeight="1">
      <c r="A32" s="1082"/>
      <c r="B32" s="1082"/>
      <c r="C32" s="1082"/>
      <c r="D32" s="1082"/>
      <c r="E32" s="1082"/>
      <c r="F32" s="1082"/>
      <c r="G32" s="1082"/>
      <c r="H32" s="1082"/>
      <c r="I32" s="1082"/>
      <c r="J32" s="1082"/>
      <c r="K32" s="1082"/>
      <c r="L32" s="1082"/>
      <c r="M32" s="1082"/>
      <c r="N32" s="1082"/>
      <c r="O32" s="1082"/>
      <c r="P32" s="1082"/>
      <c r="Q32" s="1082"/>
      <c r="R32" s="1082"/>
      <c r="S32" s="1082"/>
      <c r="T32" s="1082"/>
      <c r="U32" s="1082"/>
      <c r="V32" s="1082"/>
      <c r="W32" s="1082"/>
      <c r="X32" s="1082"/>
      <c r="Y32" s="1082"/>
      <c r="Z32" s="1082"/>
    </row>
    <row r="33" spans="1:26" ht="11.25" customHeight="1">
      <c r="A33" s="1082"/>
      <c r="B33" s="1082"/>
      <c r="C33" s="1082"/>
      <c r="D33" s="1082"/>
      <c r="E33" s="1082"/>
      <c r="F33" s="1082"/>
      <c r="G33" s="1082"/>
      <c r="H33" s="1082"/>
      <c r="I33" s="1082"/>
      <c r="J33" s="1082"/>
      <c r="K33" s="1082"/>
      <c r="L33" s="1082"/>
      <c r="M33" s="1082"/>
      <c r="N33" s="1082"/>
      <c r="O33" s="1082"/>
      <c r="P33" s="1082"/>
      <c r="Q33" s="1082"/>
      <c r="R33" s="1082"/>
      <c r="S33" s="1082"/>
      <c r="T33" s="1082"/>
      <c r="U33" s="1082"/>
      <c r="V33" s="1082"/>
      <c r="W33" s="1082"/>
      <c r="X33" s="1082"/>
      <c r="Y33" s="1082"/>
      <c r="Z33" s="1082"/>
    </row>
    <row r="34" spans="1:26" ht="11.25" customHeight="1">
      <c r="A34" s="1082"/>
      <c r="B34" s="1082"/>
      <c r="C34" s="1082"/>
      <c r="D34" s="1082"/>
      <c r="E34" s="1082"/>
      <c r="F34" s="1082"/>
      <c r="G34" s="1082"/>
      <c r="H34" s="1082"/>
      <c r="I34" s="1082"/>
      <c r="J34" s="1082"/>
      <c r="K34" s="1082"/>
      <c r="L34" s="1082"/>
      <c r="M34" s="1082"/>
      <c r="N34" s="1082"/>
      <c r="O34" s="1082"/>
      <c r="P34" s="1082"/>
      <c r="Q34" s="1082"/>
      <c r="R34" s="1082"/>
      <c r="S34" s="1082"/>
      <c r="T34" s="1082"/>
      <c r="U34" s="1082"/>
      <c r="V34" s="1082"/>
      <c r="W34" s="1082"/>
      <c r="X34" s="1082"/>
      <c r="Y34" s="1082"/>
      <c r="Z34" s="1082"/>
    </row>
    <row r="35" spans="1:26" ht="11.25" customHeight="1">
      <c r="A35" s="1082"/>
      <c r="B35" s="1082"/>
      <c r="C35" s="1082"/>
      <c r="D35" s="1082"/>
      <c r="E35" s="1082"/>
      <c r="F35" s="1082"/>
      <c r="G35" s="1082"/>
      <c r="H35" s="1082"/>
      <c r="I35" s="1082"/>
      <c r="J35" s="1082"/>
      <c r="K35" s="1082"/>
      <c r="L35" s="1082"/>
      <c r="M35" s="1082"/>
      <c r="N35" s="1082"/>
      <c r="O35" s="1082"/>
      <c r="P35" s="1082"/>
      <c r="Q35" s="1082"/>
      <c r="R35" s="1082"/>
      <c r="S35" s="1082"/>
      <c r="T35" s="1082"/>
      <c r="U35" s="1082"/>
      <c r="V35" s="1082"/>
      <c r="W35" s="1082"/>
      <c r="X35" s="1082"/>
      <c r="Y35" s="1082"/>
      <c r="Z35" s="1082"/>
    </row>
    <row r="36" spans="1:26" ht="11.25" customHeight="1">
      <c r="A36" s="1082"/>
      <c r="B36" s="1082"/>
      <c r="C36" s="1082"/>
      <c r="D36" s="1082"/>
      <c r="E36" s="1082"/>
      <c r="F36" s="1082"/>
      <c r="G36" s="1082"/>
      <c r="H36" s="1082"/>
      <c r="I36" s="1082"/>
      <c r="J36" s="1082"/>
      <c r="K36" s="1082"/>
      <c r="L36" s="1082"/>
      <c r="M36" s="1082"/>
      <c r="N36" s="1082"/>
      <c r="O36" s="1082"/>
      <c r="P36" s="1082"/>
      <c r="Q36" s="1082"/>
      <c r="R36" s="1082"/>
      <c r="S36" s="1082"/>
      <c r="T36" s="1082"/>
      <c r="U36" s="1082"/>
      <c r="V36" s="1082"/>
      <c r="W36" s="1082"/>
      <c r="X36" s="1082"/>
      <c r="Y36" s="1082"/>
      <c r="Z36" s="1082"/>
    </row>
    <row r="37" spans="1:26" ht="11.25" customHeight="1">
      <c r="A37" s="1082"/>
      <c r="B37" s="1082"/>
      <c r="C37" s="1082"/>
      <c r="D37" s="1082"/>
      <c r="E37" s="1082"/>
      <c r="F37" s="1082"/>
      <c r="G37" s="1082"/>
      <c r="H37" s="1082"/>
      <c r="I37" s="1082"/>
      <c r="J37" s="1082"/>
      <c r="K37" s="1082"/>
      <c r="L37" s="1082"/>
      <c r="M37" s="1082"/>
      <c r="N37" s="1082"/>
      <c r="O37" s="1082"/>
      <c r="P37" s="1082"/>
      <c r="Q37" s="1082"/>
      <c r="R37" s="1082"/>
      <c r="S37" s="1082"/>
      <c r="T37" s="1082"/>
      <c r="U37" s="1082"/>
      <c r="V37" s="1082"/>
      <c r="W37" s="1082"/>
      <c r="X37" s="1082"/>
      <c r="Y37" s="1082"/>
      <c r="Z37" s="1082"/>
    </row>
    <row r="38" spans="1:26" ht="11.25" customHeight="1">
      <c r="A38" s="1082"/>
      <c r="B38" s="1082"/>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2"/>
      <c r="Y38" s="1082"/>
      <c r="Z38" s="1082"/>
    </row>
    <row r="39" spans="1:26" ht="11.25" customHeight="1">
      <c r="A39" s="1082"/>
      <c r="B39" s="1082"/>
      <c r="C39" s="1082"/>
      <c r="D39" s="1082"/>
      <c r="E39" s="1082"/>
      <c r="F39" s="1082"/>
      <c r="G39" s="1082"/>
      <c r="H39" s="1082"/>
      <c r="I39" s="1082"/>
      <c r="J39" s="1082"/>
      <c r="K39" s="1082"/>
      <c r="L39" s="1082"/>
      <c r="M39" s="1082"/>
      <c r="N39" s="1082"/>
      <c r="O39" s="1082"/>
      <c r="P39" s="1082"/>
      <c r="Q39" s="1082"/>
      <c r="R39" s="1082"/>
      <c r="S39" s="1082"/>
      <c r="T39" s="1082"/>
      <c r="U39" s="1082"/>
      <c r="V39" s="1082"/>
      <c r="W39" s="1082"/>
      <c r="X39" s="1082"/>
      <c r="Y39" s="1082"/>
      <c r="Z39" s="1082"/>
    </row>
    <row r="40" spans="1:26" ht="11.25" customHeight="1">
      <c r="A40" s="1082"/>
      <c r="B40" s="1082"/>
      <c r="C40" s="1082"/>
      <c r="D40" s="1082"/>
      <c r="E40" s="1082"/>
      <c r="F40" s="1082"/>
      <c r="G40" s="1082"/>
      <c r="H40" s="1082"/>
      <c r="I40" s="1082"/>
      <c r="J40" s="1082"/>
      <c r="K40" s="1082"/>
      <c r="L40" s="1082"/>
      <c r="M40" s="1082"/>
      <c r="N40" s="1082"/>
      <c r="O40" s="1082"/>
      <c r="P40" s="1082"/>
      <c r="Q40" s="1082"/>
      <c r="R40" s="1082"/>
      <c r="S40" s="1082"/>
      <c r="T40" s="1082"/>
      <c r="U40" s="1082"/>
      <c r="V40" s="1082"/>
      <c r="W40" s="1082"/>
      <c r="X40" s="1082"/>
      <c r="Y40" s="1082"/>
      <c r="Z40" s="1082"/>
    </row>
    <row r="41" spans="1:26" ht="11.25" customHeight="1">
      <c r="A41" s="1082"/>
      <c r="B41" s="1082"/>
      <c r="C41" s="1082"/>
      <c r="D41" s="1082"/>
      <c r="E41" s="1082"/>
      <c r="F41" s="1082"/>
      <c r="G41" s="1082"/>
      <c r="H41" s="1082"/>
      <c r="I41" s="1082"/>
      <c r="J41" s="1082"/>
      <c r="K41" s="1082"/>
      <c r="L41" s="1082"/>
      <c r="M41" s="1082"/>
      <c r="N41" s="1082"/>
      <c r="O41" s="1082"/>
      <c r="P41" s="1082"/>
      <c r="Q41" s="1082"/>
      <c r="R41" s="1082"/>
      <c r="S41" s="1082"/>
      <c r="T41" s="1082"/>
      <c r="U41" s="1082"/>
      <c r="V41" s="1082"/>
      <c r="W41" s="1082"/>
      <c r="X41" s="1082"/>
      <c r="Y41" s="1082"/>
      <c r="Z41" s="1082"/>
    </row>
    <row r="42" spans="1:26" ht="11.25" customHeight="1">
      <c r="A42" s="1082"/>
      <c r="B42" s="1082"/>
      <c r="C42" s="1082"/>
      <c r="D42" s="1082"/>
      <c r="E42" s="1082"/>
      <c r="F42" s="1082"/>
      <c r="G42" s="1082"/>
      <c r="H42" s="1082"/>
      <c r="I42" s="1082"/>
      <c r="J42" s="1082"/>
      <c r="K42" s="1082"/>
      <c r="L42" s="1082"/>
      <c r="M42" s="1082"/>
      <c r="N42" s="1082"/>
      <c r="O42" s="1082"/>
      <c r="P42" s="1082"/>
      <c r="Q42" s="1082"/>
      <c r="R42" s="1082"/>
      <c r="S42" s="1082"/>
      <c r="T42" s="1082"/>
      <c r="U42" s="1082"/>
      <c r="V42" s="1082"/>
      <c r="W42" s="1082"/>
      <c r="X42" s="1082"/>
      <c r="Y42" s="1082"/>
      <c r="Z42" s="1082"/>
    </row>
    <row r="43" spans="1:26" ht="11.25" customHeight="1">
      <c r="A43" s="1082"/>
      <c r="B43" s="1082"/>
      <c r="C43" s="1082"/>
      <c r="D43" s="1082"/>
      <c r="E43" s="1082"/>
      <c r="F43" s="1082"/>
      <c r="G43" s="1082"/>
      <c r="H43" s="1082"/>
      <c r="I43" s="1082"/>
      <c r="J43" s="1082"/>
      <c r="K43" s="1082"/>
      <c r="L43" s="1082"/>
      <c r="M43" s="1082"/>
      <c r="N43" s="1082"/>
      <c r="O43" s="1082"/>
      <c r="P43" s="1082"/>
      <c r="Q43" s="1082"/>
      <c r="R43" s="1082"/>
      <c r="S43" s="1082"/>
      <c r="T43" s="1082"/>
      <c r="U43" s="1082"/>
      <c r="V43" s="1082"/>
      <c r="W43" s="1082"/>
      <c r="X43" s="1082"/>
      <c r="Y43" s="1082"/>
      <c r="Z43" s="1082"/>
    </row>
    <row r="44" spans="1:26" ht="11.25" customHeight="1">
      <c r="A44" s="1082"/>
      <c r="B44" s="1082"/>
      <c r="C44" s="1082"/>
      <c r="D44" s="1082"/>
      <c r="E44" s="1082"/>
      <c r="F44" s="1082"/>
      <c r="G44" s="1082"/>
      <c r="H44" s="1082"/>
      <c r="I44" s="1082"/>
      <c r="J44" s="1082"/>
      <c r="K44" s="1082"/>
      <c r="L44" s="1082"/>
      <c r="M44" s="1082"/>
      <c r="N44" s="1082"/>
      <c r="O44" s="1082"/>
      <c r="P44" s="1082"/>
      <c r="Q44" s="1082"/>
      <c r="R44" s="1082"/>
      <c r="S44" s="1082"/>
      <c r="T44" s="1082"/>
      <c r="U44" s="1082"/>
      <c r="V44" s="1082"/>
      <c r="W44" s="1082"/>
      <c r="X44" s="1082"/>
      <c r="Y44" s="1082"/>
      <c r="Z44" s="1082"/>
    </row>
    <row r="45" spans="1:26" ht="11.25" customHeight="1">
      <c r="A45" s="1082"/>
      <c r="B45" s="1082"/>
      <c r="C45" s="1082"/>
      <c r="D45" s="1082"/>
      <c r="E45" s="1082"/>
      <c r="F45" s="1082"/>
      <c r="G45" s="1082"/>
      <c r="H45" s="1082"/>
      <c r="I45" s="1082"/>
      <c r="J45" s="1082"/>
      <c r="K45" s="1082"/>
      <c r="L45" s="1082"/>
      <c r="M45" s="1082"/>
      <c r="N45" s="1082"/>
      <c r="O45" s="1082"/>
      <c r="P45" s="1082"/>
      <c r="Q45" s="1082"/>
      <c r="R45" s="1082"/>
      <c r="S45" s="1082"/>
      <c r="T45" s="1082"/>
      <c r="U45" s="1082"/>
      <c r="V45" s="1082"/>
      <c r="W45" s="1082"/>
      <c r="X45" s="1082"/>
      <c r="Y45" s="1082"/>
      <c r="Z45" s="1082"/>
    </row>
    <row r="46" spans="1:26" ht="11.25" customHeight="1">
      <c r="A46" s="1082"/>
      <c r="B46" s="1082"/>
      <c r="C46" s="1082"/>
      <c r="D46" s="1082"/>
      <c r="E46" s="1082"/>
      <c r="F46" s="1082"/>
      <c r="G46" s="1082"/>
      <c r="H46" s="1082"/>
      <c r="I46" s="1082"/>
      <c r="J46" s="1082"/>
      <c r="K46" s="1082"/>
      <c r="L46" s="1082"/>
      <c r="M46" s="1082"/>
      <c r="N46" s="1082"/>
      <c r="O46" s="1082"/>
      <c r="P46" s="1082"/>
      <c r="Q46" s="1082"/>
      <c r="R46" s="1082"/>
      <c r="S46" s="1082"/>
      <c r="T46" s="1082"/>
      <c r="U46" s="1082"/>
      <c r="V46" s="1082"/>
      <c r="W46" s="1082"/>
      <c r="X46" s="1082"/>
      <c r="Y46" s="1082"/>
      <c r="Z46" s="1082"/>
    </row>
    <row r="47" spans="1:26" ht="11.25" customHeight="1">
      <c r="A47" s="1082"/>
      <c r="B47" s="1082"/>
      <c r="C47" s="1082"/>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row>
    <row r="48" spans="1:26" ht="11.25" customHeight="1">
      <c r="A48" s="1082"/>
      <c r="B48" s="1082"/>
      <c r="C48" s="1082"/>
      <c r="D48" s="1082"/>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row>
    <row r="49" spans="1:26" ht="11.25" customHeight="1">
      <c r="A49" s="1082"/>
      <c r="B49" s="1082"/>
      <c r="C49" s="1082"/>
      <c r="D49" s="1082"/>
      <c r="E49" s="1082"/>
      <c r="F49" s="1082"/>
      <c r="G49" s="1082"/>
      <c r="H49" s="1082"/>
      <c r="I49" s="1082"/>
      <c r="J49" s="1082"/>
      <c r="K49" s="1082"/>
      <c r="L49" s="1082"/>
      <c r="M49" s="1082"/>
      <c r="N49" s="1082"/>
      <c r="O49" s="1082"/>
      <c r="P49" s="1082"/>
      <c r="Q49" s="1082"/>
      <c r="R49" s="1082"/>
      <c r="S49" s="1082"/>
      <c r="T49" s="1082"/>
      <c r="U49" s="1082"/>
      <c r="V49" s="1082"/>
      <c r="W49" s="1082"/>
      <c r="X49" s="1082"/>
      <c r="Y49" s="1082"/>
      <c r="Z49" s="1082"/>
    </row>
    <row r="50" spans="1:26" ht="11.25" customHeight="1">
      <c r="A50" s="1082"/>
      <c r="B50" s="1082"/>
      <c r="C50" s="1082"/>
      <c r="D50" s="1082"/>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row>
    <row r="51" spans="1:26" ht="11.25" customHeight="1">
      <c r="A51" s="1082"/>
      <c r="B51" s="1082"/>
      <c r="C51" s="1082"/>
      <c r="D51" s="1082"/>
      <c r="E51" s="1082"/>
      <c r="F51" s="1082"/>
      <c r="G51" s="1082"/>
      <c r="H51" s="1082"/>
      <c r="I51" s="1082"/>
      <c r="J51" s="1082"/>
      <c r="K51" s="1082"/>
      <c r="L51" s="1082"/>
      <c r="M51" s="1082"/>
      <c r="N51" s="1082"/>
      <c r="O51" s="1082"/>
      <c r="P51" s="1082"/>
      <c r="Q51" s="1082"/>
      <c r="R51" s="1082"/>
      <c r="S51" s="1082"/>
      <c r="T51" s="1082"/>
      <c r="U51" s="1082"/>
      <c r="V51" s="1082"/>
      <c r="W51" s="1082"/>
      <c r="X51" s="1082"/>
      <c r="Y51" s="1082"/>
      <c r="Z51" s="1082"/>
    </row>
    <row r="52" spans="1:26" ht="11.25" customHeight="1">
      <c r="A52" s="1082"/>
      <c r="B52" s="1082"/>
      <c r="C52" s="1082"/>
      <c r="D52" s="1082"/>
      <c r="E52" s="1082"/>
      <c r="F52" s="1082"/>
      <c r="G52" s="1082"/>
      <c r="H52" s="1082"/>
      <c r="I52" s="1082"/>
      <c r="J52" s="1082"/>
      <c r="K52" s="1082"/>
      <c r="L52" s="1082"/>
      <c r="M52" s="1082"/>
      <c r="N52" s="1082"/>
      <c r="O52" s="1082"/>
      <c r="P52" s="1082"/>
      <c r="Q52" s="1082"/>
      <c r="R52" s="1082"/>
      <c r="S52" s="1082"/>
      <c r="T52" s="1082"/>
      <c r="U52" s="1082"/>
      <c r="V52" s="1082"/>
      <c r="W52" s="1082"/>
      <c r="X52" s="1082"/>
      <c r="Y52" s="1082"/>
      <c r="Z52" s="1082"/>
    </row>
    <row r="53" spans="1:26" ht="11.25" customHeight="1">
      <c r="A53" s="1082"/>
      <c r="B53" s="1082"/>
      <c r="C53" s="1082"/>
      <c r="D53" s="1082"/>
      <c r="E53" s="1082"/>
      <c r="F53" s="1082"/>
      <c r="G53" s="1082"/>
      <c r="H53" s="1082"/>
      <c r="I53" s="1082"/>
      <c r="J53" s="1082"/>
      <c r="K53" s="1082"/>
      <c r="L53" s="1082"/>
      <c r="M53" s="1082"/>
      <c r="N53" s="1082"/>
      <c r="O53" s="1082"/>
      <c r="P53" s="1082"/>
      <c r="Q53" s="1082"/>
      <c r="R53" s="1082"/>
      <c r="S53" s="1082"/>
      <c r="T53" s="1082"/>
      <c r="U53" s="1082"/>
      <c r="V53" s="1082"/>
      <c r="W53" s="1082"/>
      <c r="X53" s="1082"/>
      <c r="Y53" s="1082"/>
      <c r="Z53" s="1082"/>
    </row>
    <row r="54" spans="1:26" ht="11.25" customHeight="1">
      <c r="A54" s="1082"/>
      <c r="B54" s="1082"/>
      <c r="C54" s="1082"/>
      <c r="D54" s="1082"/>
      <c r="E54" s="1082"/>
      <c r="F54" s="1082"/>
      <c r="G54" s="1082"/>
      <c r="H54" s="1082"/>
      <c r="I54" s="1082"/>
      <c r="J54" s="1082"/>
      <c r="K54" s="1082"/>
      <c r="L54" s="1082"/>
      <c r="M54" s="1082"/>
      <c r="N54" s="1082"/>
      <c r="O54" s="1082"/>
      <c r="P54" s="1082"/>
      <c r="Q54" s="1082"/>
      <c r="R54" s="1082"/>
      <c r="S54" s="1082"/>
      <c r="T54" s="1082"/>
      <c r="U54" s="1082"/>
      <c r="V54" s="1082"/>
      <c r="W54" s="1082"/>
      <c r="X54" s="1082"/>
      <c r="Y54" s="1082"/>
      <c r="Z54" s="1082"/>
    </row>
    <row r="55" spans="1:26" ht="11.25" customHeight="1">
      <c r="A55" s="1082"/>
      <c r="B55" s="1082"/>
      <c r="C55" s="1082"/>
      <c r="D55" s="1082"/>
      <c r="E55" s="1082"/>
      <c r="F55" s="1082"/>
      <c r="G55" s="1082"/>
      <c r="H55" s="1082"/>
      <c r="I55" s="1082"/>
      <c r="J55" s="1082"/>
      <c r="K55" s="1082"/>
      <c r="L55" s="1082"/>
      <c r="M55" s="1082"/>
      <c r="N55" s="1082"/>
      <c r="O55" s="1082"/>
      <c r="P55" s="1082"/>
      <c r="Q55" s="1082"/>
      <c r="R55" s="1082"/>
      <c r="S55" s="1082"/>
      <c r="T55" s="1082"/>
      <c r="U55" s="1082"/>
      <c r="V55" s="1082"/>
      <c r="W55" s="1082"/>
      <c r="X55" s="1082"/>
      <c r="Y55" s="1082"/>
      <c r="Z55" s="1082"/>
    </row>
    <row r="56" spans="1:26" ht="11.25" customHeight="1">
      <c r="A56" s="1082"/>
      <c r="B56" s="1082"/>
      <c r="C56" s="1082"/>
      <c r="D56" s="1082"/>
      <c r="E56" s="1082"/>
      <c r="F56" s="1082"/>
      <c r="G56" s="1082"/>
      <c r="H56" s="1082"/>
      <c r="I56" s="1082"/>
      <c r="J56" s="1082"/>
      <c r="K56" s="1082"/>
      <c r="L56" s="1082"/>
      <c r="M56" s="1082"/>
      <c r="N56" s="1082"/>
      <c r="O56" s="1082"/>
      <c r="P56" s="1082"/>
      <c r="Q56" s="1082"/>
      <c r="R56" s="1082"/>
      <c r="S56" s="1082"/>
      <c r="T56" s="1082"/>
      <c r="U56" s="1082"/>
      <c r="V56" s="1082"/>
      <c r="W56" s="1082"/>
      <c r="X56" s="1082"/>
      <c r="Y56" s="1082"/>
      <c r="Z56" s="1082"/>
    </row>
    <row r="57" spans="1:26" ht="11.25" customHeight="1">
      <c r="A57" s="1082"/>
      <c r="B57" s="1082"/>
      <c r="C57" s="1082"/>
      <c r="D57" s="1082"/>
      <c r="E57" s="1082"/>
      <c r="F57" s="1082"/>
      <c r="G57" s="1082"/>
      <c r="H57" s="1082"/>
      <c r="I57" s="1082"/>
      <c r="J57" s="1082"/>
      <c r="K57" s="1082"/>
      <c r="L57" s="1082"/>
      <c r="M57" s="1082"/>
      <c r="N57" s="1082"/>
      <c r="O57" s="1082"/>
      <c r="P57" s="1082"/>
      <c r="Q57" s="1082"/>
      <c r="R57" s="1082"/>
      <c r="S57" s="1082"/>
      <c r="T57" s="1082"/>
      <c r="U57" s="1082"/>
      <c r="V57" s="1082"/>
      <c r="W57" s="1082"/>
      <c r="X57" s="1082"/>
      <c r="Y57" s="1082"/>
      <c r="Z57" s="1082"/>
    </row>
    <row r="58" spans="1:26" ht="11.25" customHeight="1">
      <c r="A58" s="1082"/>
      <c r="B58" s="1082"/>
      <c r="C58" s="1082"/>
      <c r="D58" s="1082"/>
      <c r="E58" s="1082"/>
      <c r="F58" s="1082"/>
      <c r="G58" s="1082"/>
      <c r="H58" s="1082"/>
      <c r="I58" s="1082"/>
      <c r="J58" s="1082"/>
      <c r="K58" s="1082"/>
      <c r="L58" s="1082"/>
      <c r="M58" s="1082"/>
      <c r="N58" s="1082"/>
      <c r="O58" s="1082"/>
      <c r="P58" s="1082"/>
      <c r="Q58" s="1082"/>
      <c r="R58" s="1082"/>
      <c r="S58" s="1082"/>
      <c r="T58" s="1082"/>
      <c r="U58" s="1082"/>
      <c r="V58" s="1082"/>
      <c r="W58" s="1082"/>
      <c r="X58" s="1082"/>
      <c r="Y58" s="1082"/>
      <c r="Z58" s="1082"/>
    </row>
    <row r="59" spans="1:26" ht="11.25" customHeight="1">
      <c r="A59" s="1082"/>
      <c r="B59" s="1082"/>
      <c r="C59" s="1082"/>
      <c r="D59" s="1082"/>
      <c r="E59" s="1082"/>
      <c r="F59" s="1082"/>
      <c r="G59" s="1082"/>
      <c r="H59" s="1082"/>
      <c r="I59" s="1082"/>
      <c r="J59" s="1082"/>
      <c r="K59" s="1082"/>
      <c r="L59" s="1082"/>
      <c r="M59" s="1082"/>
      <c r="N59" s="1082"/>
      <c r="O59" s="1082"/>
      <c r="P59" s="1082"/>
      <c r="Q59" s="1082"/>
      <c r="R59" s="1082"/>
      <c r="S59" s="1082"/>
      <c r="T59" s="1082"/>
      <c r="U59" s="1082"/>
      <c r="V59" s="1082"/>
      <c r="W59" s="1082"/>
      <c r="X59" s="1082"/>
      <c r="Y59" s="1082"/>
      <c r="Z59" s="1082"/>
    </row>
    <row r="60" spans="1:26" ht="11.25" customHeight="1">
      <c r="A60" s="1082"/>
      <c r="B60" s="1082"/>
      <c r="C60" s="1082"/>
      <c r="D60" s="1082"/>
      <c r="E60" s="1082"/>
      <c r="F60" s="1082"/>
      <c r="G60" s="1082"/>
      <c r="H60" s="1082"/>
      <c r="I60" s="1082"/>
      <c r="J60" s="1082"/>
      <c r="K60" s="1082"/>
      <c r="L60" s="1082"/>
      <c r="M60" s="1082"/>
      <c r="N60" s="1082"/>
      <c r="O60" s="1082"/>
      <c r="P60" s="1082"/>
      <c r="Q60" s="1082"/>
      <c r="R60" s="1082"/>
      <c r="S60" s="1082"/>
      <c r="T60" s="1082"/>
      <c r="U60" s="1082"/>
      <c r="V60" s="1082"/>
      <c r="W60" s="1082"/>
      <c r="X60" s="1082"/>
      <c r="Y60" s="1082"/>
      <c r="Z60" s="1082"/>
    </row>
    <row r="61" spans="1:26" ht="11.25" customHeight="1">
      <c r="A61" s="1082"/>
      <c r="B61" s="1082"/>
      <c r="C61" s="1082"/>
      <c r="D61" s="1082"/>
      <c r="E61" s="1082"/>
      <c r="F61" s="1082"/>
      <c r="G61" s="1082"/>
      <c r="H61" s="1082"/>
      <c r="I61" s="1082"/>
      <c r="J61" s="1082"/>
      <c r="K61" s="1082"/>
      <c r="L61" s="1082"/>
      <c r="M61" s="1082"/>
      <c r="N61" s="1082"/>
      <c r="O61" s="1082"/>
      <c r="P61" s="1082"/>
      <c r="Q61" s="1082"/>
      <c r="R61" s="1082"/>
      <c r="S61" s="1082"/>
      <c r="T61" s="1082"/>
      <c r="U61" s="1082"/>
      <c r="V61" s="1082"/>
      <c r="W61" s="1082"/>
      <c r="X61" s="1082"/>
      <c r="Y61" s="1082"/>
      <c r="Z61" s="1082"/>
    </row>
    <row r="62" spans="1:26" ht="11.25" customHeight="1">
      <c r="A62" s="1082"/>
      <c r="B62" s="1082"/>
      <c r="C62" s="1082"/>
      <c r="D62" s="1082"/>
      <c r="E62" s="1082"/>
      <c r="F62" s="1082"/>
      <c r="G62" s="1082"/>
      <c r="H62" s="1082"/>
      <c r="I62" s="1082"/>
      <c r="J62" s="1082"/>
      <c r="K62" s="1082"/>
      <c r="L62" s="1082"/>
      <c r="M62" s="1082"/>
      <c r="N62" s="1082"/>
      <c r="O62" s="1082"/>
      <c r="P62" s="1082"/>
      <c r="Q62" s="1082"/>
      <c r="R62" s="1082"/>
      <c r="S62" s="1082"/>
      <c r="T62" s="1082"/>
      <c r="U62" s="1082"/>
      <c r="V62" s="1082"/>
      <c r="W62" s="1082"/>
      <c r="X62" s="1082"/>
      <c r="Y62" s="1082"/>
      <c r="Z62" s="1082"/>
    </row>
    <row r="63" spans="1:26" ht="11.25" customHeight="1">
      <c r="A63" s="1082"/>
      <c r="B63" s="1082"/>
      <c r="C63" s="1082"/>
      <c r="D63" s="1082"/>
      <c r="E63" s="1082"/>
      <c r="F63" s="1082"/>
      <c r="G63" s="1082"/>
      <c r="H63" s="1082"/>
      <c r="I63" s="1082"/>
      <c r="J63" s="1082"/>
      <c r="K63" s="1082"/>
      <c r="L63" s="1082"/>
      <c r="M63" s="1082"/>
      <c r="N63" s="1082"/>
      <c r="O63" s="1082"/>
      <c r="P63" s="1082"/>
      <c r="Q63" s="1082"/>
      <c r="R63" s="1082"/>
      <c r="S63" s="1082"/>
      <c r="T63" s="1082"/>
      <c r="U63" s="1082"/>
      <c r="V63" s="1082"/>
      <c r="W63" s="1082"/>
      <c r="X63" s="1082"/>
      <c r="Y63" s="1082"/>
      <c r="Z63" s="1082"/>
    </row>
    <row r="64" spans="1:26" ht="11.25" customHeight="1">
      <c r="A64" s="1082"/>
      <c r="B64" s="1082"/>
      <c r="C64" s="1082"/>
      <c r="D64" s="1082"/>
      <c r="E64" s="1082"/>
      <c r="F64" s="1082"/>
      <c r="G64" s="1082"/>
      <c r="H64" s="1082"/>
      <c r="I64" s="1082"/>
      <c r="J64" s="1082"/>
      <c r="K64" s="1082"/>
      <c r="L64" s="1082"/>
      <c r="M64" s="1082"/>
      <c r="N64" s="1082"/>
      <c r="O64" s="1082"/>
      <c r="P64" s="1082"/>
      <c r="Q64" s="1082"/>
      <c r="R64" s="1082"/>
      <c r="S64" s="1082"/>
      <c r="T64" s="1082"/>
      <c r="U64" s="1082"/>
      <c r="V64" s="1082"/>
      <c r="W64" s="1082"/>
      <c r="X64" s="1082"/>
      <c r="Y64" s="1082"/>
      <c r="Z64" s="1082"/>
    </row>
    <row r="65" spans="1:26" ht="11.25" customHeight="1">
      <c r="A65" s="1082"/>
      <c r="B65" s="1082"/>
      <c r="C65" s="1082"/>
      <c r="D65" s="1082"/>
      <c r="E65" s="1082"/>
      <c r="F65" s="1082"/>
      <c r="G65" s="1082"/>
      <c r="H65" s="1082"/>
      <c r="I65" s="1082"/>
      <c r="J65" s="1082"/>
      <c r="K65" s="1082"/>
      <c r="L65" s="1082"/>
      <c r="M65" s="1082"/>
      <c r="N65" s="1082"/>
      <c r="O65" s="1082"/>
      <c r="P65" s="1082"/>
      <c r="Q65" s="1082"/>
      <c r="R65" s="1082"/>
      <c r="S65" s="1082"/>
      <c r="T65" s="1082"/>
      <c r="U65" s="1082"/>
      <c r="V65" s="1082"/>
      <c r="W65" s="1082"/>
      <c r="X65" s="1082"/>
      <c r="Y65" s="1082"/>
      <c r="Z65" s="1082"/>
    </row>
    <row r="66" spans="1:26" ht="11.25" customHeight="1">
      <c r="A66" s="1082"/>
      <c r="B66" s="1082"/>
      <c r="C66" s="1082"/>
      <c r="D66" s="1082"/>
      <c r="E66" s="1082"/>
      <c r="F66" s="1082"/>
      <c r="G66" s="1082"/>
      <c r="H66" s="1082"/>
      <c r="I66" s="1082"/>
      <c r="J66" s="1082"/>
      <c r="K66" s="1082"/>
      <c r="L66" s="1082"/>
      <c r="M66" s="1082"/>
      <c r="N66" s="1082"/>
      <c r="O66" s="1082"/>
      <c r="P66" s="1082"/>
      <c r="Q66" s="1082"/>
      <c r="R66" s="1082"/>
      <c r="S66" s="1082"/>
      <c r="T66" s="1082"/>
      <c r="U66" s="1082"/>
      <c r="V66" s="1082"/>
      <c r="W66" s="1082"/>
      <c r="X66" s="1082"/>
      <c r="Y66" s="1082"/>
      <c r="Z66" s="1082"/>
    </row>
    <row r="67" spans="1:26" ht="11.25" customHeight="1">
      <c r="A67" s="1082"/>
      <c r="B67" s="1082"/>
      <c r="C67" s="1082"/>
      <c r="D67" s="1082"/>
      <c r="E67" s="1082"/>
      <c r="F67" s="1082"/>
      <c r="G67" s="1082"/>
      <c r="H67" s="1082"/>
      <c r="I67" s="1082"/>
      <c r="J67" s="1082"/>
      <c r="K67" s="1082"/>
      <c r="L67" s="1082"/>
      <c r="M67" s="1082"/>
      <c r="N67" s="1082"/>
      <c r="O67" s="1082"/>
      <c r="P67" s="1082"/>
      <c r="Q67" s="1082"/>
      <c r="R67" s="1082"/>
      <c r="S67" s="1082"/>
      <c r="T67" s="1082"/>
      <c r="U67" s="1082"/>
      <c r="V67" s="1082"/>
      <c r="W67" s="1082"/>
      <c r="X67" s="1082"/>
      <c r="Y67" s="1082"/>
      <c r="Z67" s="1082"/>
    </row>
    <row r="68" spans="1:26" ht="11.25" customHeight="1">
      <c r="A68" s="1082"/>
      <c r="B68" s="1082"/>
      <c r="C68" s="1082"/>
      <c r="D68" s="1082"/>
      <c r="E68" s="1082"/>
      <c r="F68" s="1082"/>
      <c r="G68" s="1082"/>
      <c r="H68" s="1082"/>
      <c r="I68" s="1082"/>
      <c r="J68" s="1082"/>
      <c r="K68" s="1082"/>
      <c r="L68" s="1082"/>
      <c r="M68" s="1082"/>
      <c r="N68" s="1082"/>
      <c r="O68" s="1082"/>
      <c r="P68" s="1082"/>
      <c r="Q68" s="1082"/>
      <c r="R68" s="1082"/>
      <c r="S68" s="1082"/>
      <c r="T68" s="1082"/>
      <c r="U68" s="1082"/>
      <c r="V68" s="1082"/>
      <c r="W68" s="1082"/>
      <c r="X68" s="1082"/>
      <c r="Y68" s="1082"/>
      <c r="Z68" s="1082"/>
    </row>
    <row r="69" spans="1:26" ht="11.25" customHeight="1">
      <c r="A69" s="1082"/>
      <c r="B69" s="1082"/>
      <c r="C69" s="1082"/>
      <c r="D69" s="1082"/>
      <c r="E69" s="1082"/>
      <c r="F69" s="1082"/>
      <c r="G69" s="1082"/>
      <c r="H69" s="1082"/>
      <c r="I69" s="1082"/>
      <c r="J69" s="1082"/>
      <c r="K69" s="1082"/>
      <c r="L69" s="1082"/>
      <c r="M69" s="1082"/>
      <c r="N69" s="1082"/>
      <c r="O69" s="1082"/>
      <c r="P69" s="1082"/>
      <c r="Q69" s="1082"/>
      <c r="R69" s="1082"/>
      <c r="S69" s="1082"/>
      <c r="T69" s="1082"/>
      <c r="U69" s="1082"/>
      <c r="V69" s="1082"/>
      <c r="W69" s="1082"/>
      <c r="X69" s="1082"/>
      <c r="Y69" s="1082"/>
      <c r="Z69" s="1082"/>
    </row>
    <row r="70" spans="1:26" ht="11.25" customHeight="1">
      <c r="A70" s="1082"/>
      <c r="B70" s="1082"/>
      <c r="C70" s="1082"/>
      <c r="D70" s="1082"/>
      <c r="E70" s="1082"/>
      <c r="F70" s="1082"/>
      <c r="G70" s="1082"/>
      <c r="H70" s="1082"/>
      <c r="I70" s="1082"/>
      <c r="J70" s="1082"/>
      <c r="K70" s="1082"/>
      <c r="L70" s="1082"/>
      <c r="M70" s="1082"/>
      <c r="N70" s="1082"/>
      <c r="O70" s="1082"/>
      <c r="P70" s="1082"/>
      <c r="Q70" s="1082"/>
      <c r="R70" s="1082"/>
      <c r="S70" s="1082"/>
      <c r="T70" s="1082"/>
      <c r="U70" s="1082"/>
      <c r="V70" s="1082"/>
      <c r="W70" s="1082"/>
      <c r="X70" s="1082"/>
      <c r="Y70" s="1082"/>
      <c r="Z70" s="1082"/>
    </row>
    <row r="71" spans="1:26" ht="11.25" customHeight="1">
      <c r="A71" s="1082"/>
      <c r="B71" s="1082"/>
      <c r="C71" s="1082"/>
      <c r="D71" s="1082"/>
      <c r="E71" s="1082"/>
      <c r="F71" s="1082"/>
      <c r="G71" s="1082"/>
      <c r="H71" s="1082"/>
      <c r="I71" s="1082"/>
      <c r="J71" s="1082"/>
      <c r="K71" s="1082"/>
      <c r="L71" s="1082"/>
      <c r="M71" s="1082"/>
      <c r="N71" s="1082"/>
      <c r="O71" s="1082"/>
      <c r="P71" s="1082"/>
      <c r="Q71" s="1082"/>
      <c r="R71" s="1082"/>
      <c r="S71" s="1082"/>
      <c r="T71" s="1082"/>
      <c r="U71" s="1082"/>
      <c r="V71" s="1082"/>
      <c r="W71" s="1082"/>
      <c r="X71" s="1082"/>
      <c r="Y71" s="1082"/>
      <c r="Z71" s="1082"/>
    </row>
    <row r="72" spans="1:26" ht="11.25" customHeight="1">
      <c r="A72" s="1082"/>
      <c r="B72" s="1082"/>
      <c r="C72" s="1082"/>
      <c r="D72" s="1082"/>
      <c r="E72" s="1082"/>
      <c r="F72" s="1082"/>
      <c r="G72" s="1082"/>
      <c r="H72" s="1082"/>
      <c r="I72" s="1082"/>
      <c r="J72" s="1082"/>
      <c r="K72" s="1082"/>
      <c r="L72" s="1082"/>
      <c r="M72" s="1082"/>
      <c r="N72" s="1082"/>
      <c r="O72" s="1082"/>
      <c r="P72" s="1082"/>
      <c r="Q72" s="1082"/>
      <c r="R72" s="1082"/>
      <c r="S72" s="1082"/>
      <c r="T72" s="1082"/>
      <c r="U72" s="1082"/>
      <c r="V72" s="1082"/>
      <c r="W72" s="1082"/>
      <c r="X72" s="1082"/>
      <c r="Y72" s="1082"/>
      <c r="Z72" s="1082"/>
    </row>
    <row r="73" spans="1:26" ht="11.25" customHeight="1">
      <c r="A73" s="1082"/>
      <c r="B73" s="1082"/>
      <c r="C73" s="1082"/>
      <c r="D73" s="1082"/>
      <c r="E73" s="1082"/>
      <c r="F73" s="1082"/>
      <c r="G73" s="1082"/>
      <c r="H73" s="1082"/>
      <c r="I73" s="1082"/>
      <c r="J73" s="1082"/>
      <c r="K73" s="1082"/>
      <c r="L73" s="1082"/>
      <c r="M73" s="1082"/>
      <c r="N73" s="1082"/>
      <c r="O73" s="1082"/>
      <c r="P73" s="1082"/>
      <c r="Q73" s="1082"/>
      <c r="R73" s="1082"/>
      <c r="S73" s="1082"/>
      <c r="T73" s="1082"/>
      <c r="U73" s="1082"/>
      <c r="V73" s="1082"/>
      <c r="W73" s="1082"/>
      <c r="X73" s="1082"/>
      <c r="Y73" s="1082"/>
      <c r="Z73" s="1082"/>
    </row>
    <row r="74" spans="1:26" ht="11.25" customHeight="1">
      <c r="A74" s="1082"/>
      <c r="B74" s="1082"/>
      <c r="C74" s="1082"/>
      <c r="D74" s="1082"/>
      <c r="E74" s="1082"/>
      <c r="F74" s="1082"/>
      <c r="G74" s="1082"/>
      <c r="H74" s="1082"/>
      <c r="I74" s="1082"/>
      <c r="J74" s="1082"/>
      <c r="K74" s="1082"/>
      <c r="L74" s="1082"/>
      <c r="M74" s="1082"/>
      <c r="N74" s="1082"/>
      <c r="O74" s="1082"/>
      <c r="P74" s="1082"/>
      <c r="Q74" s="1082"/>
      <c r="R74" s="1082"/>
      <c r="S74" s="1082"/>
      <c r="T74" s="1082"/>
      <c r="U74" s="1082"/>
      <c r="V74" s="1082"/>
      <c r="W74" s="1082"/>
      <c r="X74" s="1082"/>
      <c r="Y74" s="1082"/>
      <c r="Z74" s="1082"/>
    </row>
    <row r="75" spans="1:26" ht="11.25" customHeight="1">
      <c r="A75" s="1082"/>
      <c r="B75" s="1082"/>
      <c r="C75" s="1082"/>
      <c r="D75" s="1082"/>
      <c r="E75" s="1082"/>
      <c r="F75" s="1082"/>
      <c r="G75" s="1082"/>
      <c r="H75" s="1082"/>
      <c r="I75" s="1082"/>
      <c r="J75" s="1082"/>
      <c r="K75" s="1082"/>
      <c r="L75" s="1082"/>
      <c r="M75" s="1082"/>
      <c r="N75" s="1082"/>
      <c r="O75" s="1082"/>
      <c r="P75" s="1082"/>
      <c r="Q75" s="1082"/>
      <c r="R75" s="1082"/>
      <c r="S75" s="1082"/>
      <c r="T75" s="1082"/>
      <c r="U75" s="1082"/>
      <c r="V75" s="1082"/>
      <c r="W75" s="1082"/>
      <c r="X75" s="1082"/>
      <c r="Y75" s="1082"/>
      <c r="Z75" s="1082"/>
    </row>
    <row r="76" spans="1:26" ht="11.25" customHeight="1">
      <c r="A76" s="1082"/>
      <c r="B76" s="1082"/>
      <c r="C76" s="1082"/>
      <c r="D76" s="1082"/>
      <c r="E76" s="1082"/>
      <c r="F76" s="1082"/>
      <c r="G76" s="1082"/>
      <c r="H76" s="1082"/>
      <c r="I76" s="1082"/>
      <c r="J76" s="1082"/>
      <c r="K76" s="1082"/>
      <c r="L76" s="1082"/>
      <c r="M76" s="1082"/>
      <c r="N76" s="1082"/>
      <c r="O76" s="1082"/>
      <c r="P76" s="1082"/>
      <c r="Q76" s="1082"/>
      <c r="R76" s="1082"/>
      <c r="S76" s="1082"/>
      <c r="T76" s="1082"/>
      <c r="U76" s="1082"/>
      <c r="V76" s="1082"/>
      <c r="W76" s="1082"/>
      <c r="X76" s="1082"/>
      <c r="Y76" s="1082"/>
      <c r="Z76" s="1082"/>
    </row>
    <row r="77" spans="1:26" ht="11.25" customHeight="1">
      <c r="A77" s="1082"/>
      <c r="B77" s="1082"/>
      <c r="C77" s="1082"/>
      <c r="D77" s="1082"/>
      <c r="E77" s="1082"/>
      <c r="F77" s="1082"/>
      <c r="G77" s="1082"/>
      <c r="H77" s="1082"/>
      <c r="I77" s="1082"/>
      <c r="J77" s="1082"/>
      <c r="K77" s="1082"/>
      <c r="L77" s="1082"/>
      <c r="M77" s="1082"/>
      <c r="N77" s="1082"/>
      <c r="O77" s="1082"/>
      <c r="P77" s="1082"/>
      <c r="Q77" s="1082"/>
      <c r="R77" s="1082"/>
      <c r="S77" s="1082"/>
      <c r="T77" s="1082"/>
      <c r="U77" s="1082"/>
      <c r="V77" s="1082"/>
      <c r="W77" s="1082"/>
      <c r="X77" s="1082"/>
      <c r="Y77" s="1082"/>
      <c r="Z77" s="1082"/>
    </row>
    <row r="78" spans="1:26" ht="11.25" customHeight="1">
      <c r="A78" s="1082"/>
      <c r="B78" s="1082"/>
      <c r="C78" s="1082"/>
      <c r="D78" s="1082"/>
      <c r="E78" s="1082"/>
      <c r="F78" s="1082"/>
      <c r="G78" s="1082"/>
      <c r="H78" s="1082"/>
      <c r="I78" s="1082"/>
      <c r="J78" s="1082"/>
      <c r="K78" s="1082"/>
      <c r="L78" s="1082"/>
      <c r="M78" s="1082"/>
      <c r="N78" s="1082"/>
      <c r="O78" s="1082"/>
      <c r="P78" s="1082"/>
      <c r="Q78" s="1082"/>
      <c r="R78" s="1082"/>
      <c r="S78" s="1082"/>
      <c r="T78" s="1082"/>
      <c r="U78" s="1082"/>
      <c r="V78" s="1082"/>
      <c r="W78" s="1082"/>
      <c r="X78" s="1082"/>
      <c r="Y78" s="1082"/>
      <c r="Z78" s="1082"/>
    </row>
    <row r="79" spans="1:26" ht="11.25" customHeight="1">
      <c r="A79" s="1082"/>
      <c r="B79" s="1082"/>
      <c r="C79" s="1082"/>
      <c r="D79" s="1082"/>
      <c r="E79" s="1082"/>
      <c r="F79" s="1082"/>
      <c r="G79" s="1082"/>
      <c r="H79" s="1082"/>
      <c r="I79" s="1082"/>
      <c r="J79" s="1082"/>
      <c r="K79" s="1082"/>
      <c r="L79" s="1082"/>
      <c r="M79" s="1082"/>
      <c r="N79" s="1082"/>
      <c r="O79" s="1082"/>
      <c r="P79" s="1082"/>
      <c r="Q79" s="1082"/>
      <c r="R79" s="1082"/>
      <c r="S79" s="1082"/>
      <c r="T79" s="1082"/>
      <c r="U79" s="1082"/>
      <c r="V79" s="1082"/>
      <c r="W79" s="1082"/>
      <c r="X79" s="1082"/>
      <c r="Y79" s="1082"/>
      <c r="Z79" s="1082"/>
    </row>
    <row r="80" spans="1:26" ht="11.25" customHeight="1">
      <c r="A80" s="1082"/>
      <c r="B80" s="1082"/>
      <c r="C80" s="1082"/>
      <c r="D80" s="1082"/>
      <c r="E80" s="1082"/>
      <c r="F80" s="1082"/>
      <c r="G80" s="1082"/>
      <c r="H80" s="1082"/>
      <c r="I80" s="1082"/>
      <c r="J80" s="1082"/>
      <c r="K80" s="1082"/>
      <c r="L80" s="1082"/>
      <c r="M80" s="1082"/>
      <c r="N80" s="1082"/>
      <c r="O80" s="1082"/>
      <c r="P80" s="1082"/>
      <c r="Q80" s="1082"/>
      <c r="R80" s="1082"/>
      <c r="S80" s="1082"/>
      <c r="T80" s="1082"/>
      <c r="U80" s="1082"/>
      <c r="V80" s="1082"/>
      <c r="W80" s="1082"/>
      <c r="X80" s="1082"/>
      <c r="Y80" s="1082"/>
      <c r="Z80" s="1082"/>
    </row>
    <row r="81" spans="1:26" ht="11.25" customHeight="1">
      <c r="A81" s="1082"/>
      <c r="B81" s="1082"/>
      <c r="C81" s="1082"/>
      <c r="D81" s="1082"/>
      <c r="E81" s="1082"/>
      <c r="F81" s="1082"/>
      <c r="G81" s="1082"/>
      <c r="H81" s="1082"/>
      <c r="I81" s="1082"/>
      <c r="J81" s="1082"/>
      <c r="K81" s="1082"/>
      <c r="L81" s="1082"/>
      <c r="M81" s="1082"/>
      <c r="N81" s="1082"/>
      <c r="O81" s="1082"/>
      <c r="P81" s="1082"/>
      <c r="Q81" s="1082"/>
      <c r="R81" s="1082"/>
      <c r="S81" s="1082"/>
      <c r="T81" s="1082"/>
      <c r="U81" s="1082"/>
      <c r="V81" s="1082"/>
      <c r="W81" s="1082"/>
      <c r="X81" s="1082"/>
      <c r="Y81" s="1082"/>
      <c r="Z81" s="1082"/>
    </row>
    <row r="82" spans="1:26" ht="11.25" customHeight="1">
      <c r="A82" s="1082"/>
      <c r="B82" s="1082"/>
      <c r="C82" s="1082"/>
      <c r="D82" s="1082"/>
      <c r="E82" s="1082"/>
      <c r="F82" s="1082"/>
      <c r="G82" s="1082"/>
      <c r="H82" s="1082"/>
      <c r="I82" s="1082"/>
      <c r="J82" s="1082"/>
      <c r="K82" s="1082"/>
      <c r="L82" s="1082"/>
      <c r="M82" s="1082"/>
      <c r="N82" s="1082"/>
      <c r="O82" s="1082"/>
      <c r="P82" s="1082"/>
      <c r="Q82" s="1082"/>
      <c r="R82" s="1082"/>
      <c r="S82" s="1082"/>
      <c r="T82" s="1082"/>
      <c r="U82" s="1082"/>
      <c r="V82" s="1082"/>
      <c r="W82" s="1082"/>
      <c r="X82" s="1082"/>
      <c r="Y82" s="1082"/>
      <c r="Z82" s="1082"/>
    </row>
    <row r="83" spans="1:26" ht="11.25" customHeight="1">
      <c r="A83" s="1082"/>
      <c r="B83" s="1082"/>
      <c r="C83" s="1082"/>
      <c r="D83" s="1082"/>
      <c r="E83" s="1082"/>
      <c r="F83" s="1082"/>
      <c r="G83" s="1082"/>
      <c r="H83" s="1082"/>
      <c r="I83" s="1082"/>
      <c r="J83" s="1082"/>
      <c r="K83" s="1082"/>
      <c r="L83" s="1082"/>
      <c r="M83" s="1082"/>
      <c r="N83" s="1082"/>
      <c r="O83" s="1082"/>
      <c r="P83" s="1082"/>
      <c r="Q83" s="1082"/>
      <c r="R83" s="1082"/>
      <c r="S83" s="1082"/>
      <c r="T83" s="1082"/>
      <c r="U83" s="1082"/>
      <c r="V83" s="1082"/>
      <c r="W83" s="1082"/>
      <c r="X83" s="1082"/>
      <c r="Y83" s="1082"/>
      <c r="Z83" s="1082"/>
    </row>
    <row r="84" spans="1:26" ht="11.25" customHeight="1">
      <c r="A84" s="1082"/>
      <c r="B84" s="1082"/>
      <c r="C84" s="1082"/>
      <c r="D84" s="1082"/>
      <c r="E84" s="1082"/>
      <c r="F84" s="1082"/>
      <c r="G84" s="1082"/>
      <c r="H84" s="1082"/>
      <c r="I84" s="1082"/>
      <c r="J84" s="1082"/>
      <c r="K84" s="1082"/>
      <c r="L84" s="1082"/>
      <c r="M84" s="1082"/>
      <c r="N84" s="1082"/>
      <c r="O84" s="1082"/>
      <c r="P84" s="1082"/>
      <c r="Q84" s="1082"/>
      <c r="R84" s="1082"/>
      <c r="S84" s="1082"/>
      <c r="T84" s="1082"/>
      <c r="U84" s="1082"/>
      <c r="V84" s="1082"/>
      <c r="W84" s="1082"/>
      <c r="X84" s="1082"/>
      <c r="Y84" s="1082"/>
      <c r="Z84" s="1082"/>
    </row>
    <row r="85" spans="1:26" ht="11.25" customHeight="1">
      <c r="A85" s="1082"/>
      <c r="B85" s="1082"/>
      <c r="C85" s="1082"/>
      <c r="D85" s="1082"/>
      <c r="E85" s="1082"/>
      <c r="F85" s="1082"/>
      <c r="G85" s="1082"/>
      <c r="H85" s="1082"/>
      <c r="I85" s="1082"/>
      <c r="J85" s="1082"/>
      <c r="K85" s="1082"/>
      <c r="L85" s="1082"/>
      <c r="M85" s="1082"/>
      <c r="N85" s="1082"/>
      <c r="O85" s="1082"/>
      <c r="P85" s="1082"/>
      <c r="Q85" s="1082"/>
      <c r="R85" s="1082"/>
      <c r="S85" s="1082"/>
      <c r="T85" s="1082"/>
      <c r="U85" s="1082"/>
      <c r="V85" s="1082"/>
      <c r="W85" s="1082"/>
      <c r="X85" s="1082"/>
      <c r="Y85" s="1082"/>
      <c r="Z85" s="1082"/>
    </row>
    <row r="86" spans="1:26" ht="11.25" customHeight="1">
      <c r="A86" s="1082"/>
      <c r="B86" s="1082"/>
      <c r="C86" s="1082"/>
      <c r="D86" s="1082"/>
      <c r="E86" s="1082"/>
      <c r="F86" s="1082"/>
      <c r="G86" s="1082"/>
      <c r="H86" s="1082"/>
      <c r="I86" s="1082"/>
      <c r="J86" s="1082"/>
      <c r="K86" s="1082"/>
      <c r="L86" s="1082"/>
      <c r="M86" s="1082"/>
      <c r="N86" s="1082"/>
      <c r="O86" s="1082"/>
      <c r="P86" s="1082"/>
      <c r="Q86" s="1082"/>
      <c r="R86" s="1082"/>
      <c r="S86" s="1082"/>
      <c r="T86" s="1082"/>
      <c r="U86" s="1082"/>
      <c r="V86" s="1082"/>
      <c r="W86" s="1082"/>
      <c r="X86" s="1082"/>
      <c r="Y86" s="1082"/>
      <c r="Z86" s="1082"/>
    </row>
    <row r="87" spans="1:26" ht="11.25" customHeight="1">
      <c r="A87" s="1082"/>
      <c r="B87" s="1082"/>
      <c r="C87" s="1082"/>
      <c r="D87" s="1082"/>
      <c r="E87" s="1082"/>
      <c r="F87" s="1082"/>
      <c r="G87" s="1082"/>
      <c r="H87" s="1082"/>
      <c r="I87" s="1082"/>
      <c r="J87" s="1082"/>
      <c r="K87" s="1082"/>
      <c r="L87" s="1082"/>
      <c r="M87" s="1082"/>
      <c r="N87" s="1082"/>
      <c r="O87" s="1082"/>
      <c r="P87" s="1082"/>
      <c r="Q87" s="1082"/>
      <c r="R87" s="1082"/>
      <c r="S87" s="1082"/>
      <c r="T87" s="1082"/>
      <c r="U87" s="1082"/>
      <c r="V87" s="1082"/>
      <c r="W87" s="1082"/>
      <c r="X87" s="1082"/>
      <c r="Y87" s="1082"/>
      <c r="Z87" s="1082"/>
    </row>
    <row r="88" spans="1:26" ht="11.25" customHeight="1">
      <c r="A88" s="1082"/>
      <c r="B88" s="1082"/>
      <c r="C88" s="1082"/>
      <c r="D88" s="1082"/>
      <c r="E88" s="1082"/>
      <c r="F88" s="1082"/>
      <c r="G88" s="1082"/>
      <c r="H88" s="1082"/>
      <c r="I88" s="1082"/>
      <c r="J88" s="1082"/>
      <c r="K88" s="1082"/>
      <c r="L88" s="1082"/>
      <c r="M88" s="1082"/>
      <c r="N88" s="1082"/>
      <c r="O88" s="1082"/>
      <c r="P88" s="1082"/>
      <c r="Q88" s="1082"/>
      <c r="R88" s="1082"/>
      <c r="S88" s="1082"/>
      <c r="T88" s="1082"/>
      <c r="U88" s="1082"/>
      <c r="V88" s="1082"/>
      <c r="W88" s="1082"/>
      <c r="X88" s="1082"/>
      <c r="Y88" s="1082"/>
      <c r="Z88" s="1082"/>
    </row>
    <row r="89" spans="1:26" ht="11.25" customHeight="1">
      <c r="A89" s="1082"/>
      <c r="B89" s="1082"/>
      <c r="C89" s="1082"/>
      <c r="D89" s="1082"/>
      <c r="E89" s="1082"/>
      <c r="F89" s="1082"/>
      <c r="G89" s="1082"/>
      <c r="H89" s="1082"/>
      <c r="I89" s="1082"/>
      <c r="J89" s="1082"/>
      <c r="K89" s="1082"/>
      <c r="L89" s="1082"/>
      <c r="M89" s="1082"/>
      <c r="N89" s="1082"/>
      <c r="O89" s="1082"/>
      <c r="P89" s="1082"/>
      <c r="Q89" s="1082"/>
      <c r="R89" s="1082"/>
      <c r="S89" s="1082"/>
      <c r="T89" s="1082"/>
      <c r="U89" s="1082"/>
      <c r="V89" s="1082"/>
      <c r="W89" s="1082"/>
      <c r="X89" s="1082"/>
      <c r="Y89" s="1082"/>
      <c r="Z89" s="1082"/>
    </row>
    <row r="90" spans="1:26" ht="11.25" customHeight="1">
      <c r="A90" s="1082"/>
      <c r="B90" s="1082"/>
      <c r="C90" s="1082"/>
      <c r="D90" s="1082"/>
      <c r="E90" s="1082"/>
      <c r="F90" s="1082"/>
      <c r="G90" s="1082"/>
      <c r="H90" s="1082"/>
      <c r="I90" s="1082"/>
      <c r="J90" s="1082"/>
      <c r="K90" s="1082"/>
      <c r="L90" s="1082"/>
      <c r="M90" s="1082"/>
      <c r="N90" s="1082"/>
      <c r="O90" s="1082"/>
      <c r="P90" s="1082"/>
      <c r="Q90" s="1082"/>
      <c r="R90" s="1082"/>
      <c r="S90" s="1082"/>
      <c r="T90" s="1082"/>
      <c r="U90" s="1082"/>
      <c r="V90" s="1082"/>
      <c r="W90" s="1082"/>
      <c r="X90" s="1082"/>
      <c r="Y90" s="1082"/>
      <c r="Z90" s="1082"/>
    </row>
    <row r="91" spans="1:26" ht="11.25" customHeight="1">
      <c r="A91" s="1082"/>
      <c r="B91" s="1082"/>
      <c r="C91" s="1082"/>
      <c r="D91" s="1082"/>
      <c r="E91" s="1082"/>
      <c r="F91" s="1082"/>
      <c r="G91" s="1082"/>
      <c r="H91" s="1082"/>
      <c r="I91" s="1082"/>
      <c r="J91" s="1082"/>
      <c r="K91" s="1082"/>
      <c r="L91" s="1082"/>
      <c r="M91" s="1082"/>
      <c r="N91" s="1082"/>
      <c r="O91" s="1082"/>
      <c r="P91" s="1082"/>
      <c r="Q91" s="1082"/>
      <c r="R91" s="1082"/>
      <c r="S91" s="1082"/>
      <c r="T91" s="1082"/>
      <c r="U91" s="1082"/>
      <c r="V91" s="1082"/>
      <c r="W91" s="1082"/>
      <c r="X91" s="1082"/>
      <c r="Y91" s="1082"/>
      <c r="Z91" s="1082"/>
    </row>
    <row r="92" spans="1:26" ht="11.25" customHeight="1">
      <c r="A92" s="1082"/>
      <c r="B92" s="1082"/>
      <c r="C92" s="1082"/>
      <c r="D92" s="1082"/>
      <c r="E92" s="1082"/>
      <c r="F92" s="1082"/>
      <c r="G92" s="1082"/>
      <c r="H92" s="1082"/>
      <c r="I92" s="1082"/>
      <c r="J92" s="1082"/>
      <c r="K92" s="1082"/>
      <c r="L92" s="1082"/>
      <c r="M92" s="1082"/>
      <c r="N92" s="1082"/>
      <c r="O92" s="1082"/>
      <c r="P92" s="1082"/>
      <c r="Q92" s="1082"/>
      <c r="R92" s="1082"/>
      <c r="S92" s="1082"/>
      <c r="T92" s="1082"/>
      <c r="U92" s="1082"/>
      <c r="V92" s="1082"/>
      <c r="W92" s="1082"/>
      <c r="X92" s="1082"/>
      <c r="Y92" s="1082"/>
      <c r="Z92" s="1082"/>
    </row>
    <row r="93" spans="1:26" ht="11.25" customHeight="1">
      <c r="A93" s="1082"/>
      <c r="B93" s="1082"/>
      <c r="C93" s="1082"/>
      <c r="D93" s="1082"/>
      <c r="E93" s="1082"/>
      <c r="F93" s="1082"/>
      <c r="G93" s="1082"/>
      <c r="H93" s="1082"/>
      <c r="I93" s="1082"/>
      <c r="J93" s="1082"/>
      <c r="K93" s="1082"/>
      <c r="L93" s="1082"/>
      <c r="M93" s="1082"/>
      <c r="N93" s="1082"/>
      <c r="O93" s="1082"/>
      <c r="P93" s="1082"/>
      <c r="Q93" s="1082"/>
      <c r="R93" s="1082"/>
      <c r="S93" s="1082"/>
      <c r="T93" s="1082"/>
      <c r="U93" s="1082"/>
      <c r="V93" s="1082"/>
      <c r="W93" s="1082"/>
      <c r="X93" s="1082"/>
      <c r="Y93" s="1082"/>
      <c r="Z93" s="1082"/>
    </row>
    <row r="94" spans="1:26" ht="11.25" customHeight="1">
      <c r="A94" s="1082"/>
      <c r="B94" s="1082"/>
      <c r="C94" s="1082"/>
      <c r="D94" s="1082"/>
      <c r="E94" s="1082"/>
      <c r="F94" s="1082"/>
      <c r="G94" s="1082"/>
      <c r="H94" s="1082"/>
      <c r="I94" s="1082"/>
      <c r="J94" s="1082"/>
      <c r="K94" s="1082"/>
      <c r="L94" s="1082"/>
      <c r="M94" s="1082"/>
      <c r="N94" s="1082"/>
      <c r="O94" s="1082"/>
      <c r="P94" s="1082"/>
      <c r="Q94" s="1082"/>
      <c r="R94" s="1082"/>
      <c r="S94" s="1082"/>
      <c r="T94" s="1082"/>
      <c r="U94" s="1082"/>
      <c r="V94" s="1082"/>
      <c r="W94" s="1082"/>
      <c r="X94" s="1082"/>
      <c r="Y94" s="1082"/>
      <c r="Z94" s="1082"/>
    </row>
    <row r="95" spans="1:26" ht="11.25" customHeight="1">
      <c r="A95" s="1082"/>
      <c r="B95" s="1082"/>
      <c r="C95" s="1082"/>
      <c r="D95" s="1082"/>
      <c r="E95" s="1082"/>
      <c r="F95" s="1082"/>
      <c r="G95" s="1082"/>
      <c r="H95" s="1082"/>
      <c r="I95" s="1082"/>
      <c r="J95" s="1082"/>
      <c r="K95" s="1082"/>
      <c r="L95" s="1082"/>
      <c r="M95" s="1082"/>
      <c r="N95" s="1082"/>
      <c r="O95" s="1082"/>
      <c r="P95" s="1082"/>
      <c r="Q95" s="1082"/>
      <c r="R95" s="1082"/>
      <c r="S95" s="1082"/>
      <c r="T95" s="1082"/>
      <c r="U95" s="1082"/>
      <c r="V95" s="1082"/>
      <c r="W95" s="1082"/>
      <c r="X95" s="1082"/>
      <c r="Y95" s="1082"/>
      <c r="Z95" s="1082"/>
    </row>
    <row r="96" spans="1:26" ht="11.25" customHeight="1">
      <c r="A96" s="1082"/>
      <c r="B96" s="1082"/>
      <c r="C96" s="1082"/>
      <c r="D96" s="1082"/>
      <c r="E96" s="1082"/>
      <c r="F96" s="1082"/>
      <c r="G96" s="1082"/>
      <c r="H96" s="1082"/>
      <c r="I96" s="1082"/>
      <c r="J96" s="1082"/>
      <c r="K96" s="1082"/>
      <c r="L96" s="1082"/>
      <c r="M96" s="1082"/>
      <c r="N96" s="1082"/>
      <c r="O96" s="1082"/>
      <c r="P96" s="1082"/>
      <c r="Q96" s="1082"/>
      <c r="R96" s="1082"/>
      <c r="S96" s="1082"/>
      <c r="T96" s="1082"/>
      <c r="U96" s="1082"/>
      <c r="V96" s="1082"/>
      <c r="W96" s="1082"/>
      <c r="X96" s="1082"/>
      <c r="Y96" s="1082"/>
      <c r="Z96" s="1082"/>
    </row>
    <row r="97" spans="1:26" ht="11.25" customHeight="1">
      <c r="A97" s="1082"/>
      <c r="B97" s="1082"/>
      <c r="C97" s="1082"/>
      <c r="D97" s="1082"/>
      <c r="E97" s="1082"/>
      <c r="F97" s="1082"/>
      <c r="G97" s="1082"/>
      <c r="H97" s="1082"/>
      <c r="I97" s="1082"/>
      <c r="J97" s="1082"/>
      <c r="K97" s="1082"/>
      <c r="L97" s="1082"/>
      <c r="M97" s="1082"/>
      <c r="N97" s="1082"/>
      <c r="O97" s="1082"/>
      <c r="P97" s="1082"/>
      <c r="Q97" s="1082"/>
      <c r="R97" s="1082"/>
      <c r="S97" s="1082"/>
      <c r="T97" s="1082"/>
      <c r="U97" s="1082"/>
      <c r="V97" s="1082"/>
      <c r="W97" s="1082"/>
      <c r="X97" s="1082"/>
      <c r="Y97" s="1082"/>
      <c r="Z97" s="1082"/>
    </row>
    <row r="98" spans="1:26" ht="11.25" customHeight="1">
      <c r="A98" s="1082"/>
      <c r="B98" s="1082"/>
      <c r="C98" s="1082"/>
      <c r="D98" s="1082"/>
      <c r="E98" s="1082"/>
      <c r="F98" s="1082"/>
      <c r="G98" s="1082"/>
      <c r="H98" s="1082"/>
      <c r="I98" s="1082"/>
      <c r="J98" s="1082"/>
      <c r="K98" s="1082"/>
      <c r="L98" s="1082"/>
      <c r="M98" s="1082"/>
      <c r="N98" s="1082"/>
      <c r="O98" s="1082"/>
      <c r="P98" s="1082"/>
      <c r="Q98" s="1082"/>
      <c r="R98" s="1082"/>
      <c r="S98" s="1082"/>
      <c r="T98" s="1082"/>
      <c r="U98" s="1082"/>
      <c r="V98" s="1082"/>
      <c r="W98" s="1082"/>
      <c r="X98" s="1082"/>
      <c r="Y98" s="1082"/>
      <c r="Z98" s="1082"/>
    </row>
    <row r="99" spans="1:26" ht="11.25" customHeight="1">
      <c r="A99" s="1082"/>
      <c r="B99" s="1082"/>
      <c r="C99" s="1082"/>
      <c r="D99" s="1082"/>
      <c r="E99" s="1082"/>
      <c r="F99" s="1082"/>
      <c r="G99" s="1082"/>
      <c r="H99" s="1082"/>
      <c r="I99" s="1082"/>
      <c r="J99" s="1082"/>
      <c r="K99" s="1082"/>
      <c r="L99" s="1082"/>
      <c r="M99" s="1082"/>
      <c r="N99" s="1082"/>
      <c r="O99" s="1082"/>
      <c r="P99" s="1082"/>
      <c r="Q99" s="1082"/>
      <c r="R99" s="1082"/>
      <c r="S99" s="1082"/>
      <c r="T99" s="1082"/>
      <c r="U99" s="1082"/>
      <c r="V99" s="1082"/>
      <c r="W99" s="1082"/>
      <c r="X99" s="1082"/>
      <c r="Y99" s="1082"/>
      <c r="Z99" s="1082"/>
    </row>
    <row r="100" spans="1:26" ht="11.25" customHeight="1">
      <c r="A100" s="1082"/>
      <c r="B100" s="1082"/>
      <c r="C100" s="1082"/>
      <c r="D100" s="1082"/>
      <c r="E100" s="1082"/>
      <c r="F100" s="1082"/>
      <c r="G100" s="1082"/>
      <c r="H100" s="1082"/>
      <c r="I100" s="1082"/>
      <c r="J100" s="1082"/>
      <c r="K100" s="1082"/>
      <c r="L100" s="1082"/>
      <c r="M100" s="1082"/>
      <c r="N100" s="1082"/>
      <c r="O100" s="1082"/>
      <c r="P100" s="1082"/>
      <c r="Q100" s="1082"/>
      <c r="R100" s="1082"/>
      <c r="S100" s="1082"/>
      <c r="T100" s="1082"/>
      <c r="U100" s="1082"/>
      <c r="V100" s="1082"/>
      <c r="W100" s="1082"/>
      <c r="X100" s="1082"/>
      <c r="Y100" s="1082"/>
      <c r="Z100" s="1082"/>
    </row>
    <row r="101" spans="1:26" ht="11.25" customHeight="1">
      <c r="A101" s="1082"/>
      <c r="B101" s="1082"/>
      <c r="C101" s="1082"/>
      <c r="D101" s="1082"/>
      <c r="E101" s="1082"/>
      <c r="F101" s="1082"/>
      <c r="G101" s="1082"/>
      <c r="H101" s="1082"/>
      <c r="I101" s="1082"/>
      <c r="J101" s="1082"/>
      <c r="K101" s="1082"/>
      <c r="L101" s="1082"/>
      <c r="M101" s="1082"/>
      <c r="N101" s="1082"/>
      <c r="O101" s="1082"/>
      <c r="P101" s="1082"/>
      <c r="Q101" s="1082"/>
      <c r="R101" s="1082"/>
      <c r="S101" s="1082"/>
      <c r="T101" s="1082"/>
      <c r="U101" s="1082"/>
      <c r="V101" s="1082"/>
      <c r="W101" s="1082"/>
      <c r="X101" s="1082"/>
      <c r="Y101" s="1082"/>
      <c r="Z101" s="1082"/>
    </row>
    <row r="102" spans="1:26" ht="11.25" customHeight="1">
      <c r="A102" s="1082"/>
      <c r="B102" s="1082"/>
      <c r="C102" s="1082"/>
      <c r="D102" s="1082"/>
      <c r="E102" s="1082"/>
      <c r="F102" s="1082"/>
      <c r="G102" s="1082"/>
      <c r="H102" s="1082"/>
      <c r="I102" s="1082"/>
      <c r="J102" s="1082"/>
      <c r="K102" s="1082"/>
      <c r="L102" s="1082"/>
      <c r="M102" s="1082"/>
      <c r="N102" s="1082"/>
      <c r="O102" s="1082"/>
      <c r="P102" s="1082"/>
      <c r="Q102" s="1082"/>
      <c r="R102" s="1082"/>
      <c r="S102" s="1082"/>
      <c r="T102" s="1082"/>
      <c r="U102" s="1082"/>
      <c r="V102" s="1082"/>
      <c r="W102" s="1082"/>
      <c r="X102" s="1082"/>
      <c r="Y102" s="1082"/>
      <c r="Z102" s="1082"/>
    </row>
    <row r="103" spans="1:26" ht="11.25" customHeight="1">
      <c r="A103" s="1082"/>
      <c r="B103" s="1082"/>
      <c r="C103" s="1082"/>
      <c r="D103" s="1082"/>
      <c r="E103" s="1082"/>
      <c r="F103" s="1082"/>
      <c r="G103" s="1082"/>
      <c r="H103" s="1082"/>
      <c r="I103" s="1082"/>
      <c r="J103" s="1082"/>
      <c r="K103" s="1082"/>
      <c r="L103" s="1082"/>
      <c r="M103" s="1082"/>
      <c r="N103" s="1082"/>
      <c r="O103" s="1082"/>
      <c r="P103" s="1082"/>
      <c r="Q103" s="1082"/>
      <c r="R103" s="1082"/>
      <c r="S103" s="1082"/>
      <c r="T103" s="1082"/>
      <c r="U103" s="1082"/>
      <c r="V103" s="1082"/>
      <c r="W103" s="1082"/>
      <c r="X103" s="1082"/>
      <c r="Y103" s="1082"/>
      <c r="Z103" s="1082"/>
    </row>
    <row r="104" spans="1:26" ht="11.25" customHeight="1">
      <c r="A104" s="1082"/>
      <c r="B104" s="1082"/>
      <c r="C104" s="1082"/>
      <c r="D104" s="1082"/>
      <c r="E104" s="1082"/>
      <c r="F104" s="1082"/>
      <c r="G104" s="1082"/>
      <c r="H104" s="1082"/>
      <c r="I104" s="1082"/>
      <c r="J104" s="1082"/>
      <c r="K104" s="1082"/>
      <c r="L104" s="1082"/>
      <c r="M104" s="1082"/>
      <c r="N104" s="1082"/>
      <c r="O104" s="1082"/>
      <c r="P104" s="1082"/>
      <c r="Q104" s="1082"/>
      <c r="R104" s="1082"/>
      <c r="S104" s="1082"/>
      <c r="T104" s="1082"/>
      <c r="U104" s="1082"/>
      <c r="V104" s="1082"/>
      <c r="W104" s="1082"/>
      <c r="X104" s="1082"/>
      <c r="Y104" s="1082"/>
      <c r="Z104" s="1082"/>
    </row>
    <row r="105" spans="1:26" ht="11.25" customHeight="1">
      <c r="A105" s="1082"/>
      <c r="B105" s="1082"/>
      <c r="C105" s="1082"/>
      <c r="D105" s="1082"/>
      <c r="E105" s="1082"/>
      <c r="F105" s="1082"/>
      <c r="G105" s="1082"/>
      <c r="H105" s="1082"/>
      <c r="I105" s="1082"/>
      <c r="J105" s="1082"/>
      <c r="K105" s="1082"/>
      <c r="L105" s="1082"/>
      <c r="M105" s="1082"/>
      <c r="N105" s="1082"/>
      <c r="O105" s="1082"/>
      <c r="P105" s="1082"/>
      <c r="Q105" s="1082"/>
      <c r="R105" s="1082"/>
      <c r="S105" s="1082"/>
      <c r="T105" s="1082"/>
      <c r="U105" s="1082"/>
      <c r="V105" s="1082"/>
      <c r="W105" s="1082"/>
      <c r="X105" s="1082"/>
      <c r="Y105" s="1082"/>
      <c r="Z105" s="1082"/>
    </row>
    <row r="106" spans="1:26" ht="11.25" customHeight="1">
      <c r="A106" s="1082"/>
      <c r="B106" s="1082"/>
      <c r="C106" s="1082"/>
      <c r="D106" s="1082"/>
      <c r="E106" s="1082"/>
      <c r="F106" s="1082"/>
      <c r="G106" s="1082"/>
      <c r="H106" s="1082"/>
      <c r="I106" s="1082"/>
      <c r="J106" s="1082"/>
      <c r="K106" s="1082"/>
      <c r="L106" s="1082"/>
      <c r="M106" s="1082"/>
      <c r="N106" s="1082"/>
      <c r="O106" s="1082"/>
      <c r="P106" s="1082"/>
      <c r="Q106" s="1082"/>
      <c r="R106" s="1082"/>
      <c r="S106" s="1082"/>
      <c r="T106" s="1082"/>
      <c r="U106" s="1082"/>
      <c r="V106" s="1082"/>
      <c r="W106" s="1082"/>
      <c r="X106" s="1082"/>
      <c r="Y106" s="1082"/>
      <c r="Z106" s="1082"/>
    </row>
    <row r="107" spans="1:26" ht="11.25" customHeight="1">
      <c r="A107" s="1082"/>
      <c r="B107" s="1082"/>
      <c r="C107" s="1082"/>
      <c r="D107" s="1082"/>
      <c r="E107" s="1082"/>
      <c r="F107" s="1082"/>
      <c r="G107" s="1082"/>
      <c r="H107" s="1082"/>
      <c r="I107" s="1082"/>
      <c r="J107" s="1082"/>
      <c r="K107" s="1082"/>
      <c r="L107" s="1082"/>
      <c r="M107" s="1082"/>
      <c r="N107" s="1082"/>
      <c r="O107" s="1082"/>
      <c r="P107" s="1082"/>
      <c r="Q107" s="1082"/>
      <c r="R107" s="1082"/>
      <c r="S107" s="1082"/>
      <c r="T107" s="1082"/>
      <c r="U107" s="1082"/>
      <c r="V107" s="1082"/>
      <c r="W107" s="1082"/>
      <c r="X107" s="1082"/>
      <c r="Y107" s="1082"/>
      <c r="Z107" s="1082"/>
    </row>
    <row r="108" spans="1:26" ht="11.25" customHeight="1">
      <c r="A108" s="1082"/>
      <c r="B108" s="1082"/>
      <c r="C108" s="1082"/>
      <c r="D108" s="1082"/>
      <c r="E108" s="1082"/>
      <c r="F108" s="1082"/>
      <c r="G108" s="1082"/>
      <c r="H108" s="1082"/>
      <c r="I108" s="1082"/>
      <c r="J108" s="1082"/>
      <c r="K108" s="1082"/>
      <c r="L108" s="1082"/>
      <c r="M108" s="1082"/>
      <c r="N108" s="1082"/>
      <c r="O108" s="1082"/>
      <c r="P108" s="1082"/>
      <c r="Q108" s="1082"/>
      <c r="R108" s="1082"/>
      <c r="S108" s="1082"/>
      <c r="T108" s="1082"/>
      <c r="U108" s="1082"/>
      <c r="V108" s="1082"/>
      <c r="W108" s="1082"/>
      <c r="X108" s="1082"/>
      <c r="Y108" s="1082"/>
      <c r="Z108" s="1082"/>
    </row>
    <row r="109" spans="1:26" ht="11.25" customHeight="1">
      <c r="A109" s="1082"/>
      <c r="B109" s="1082"/>
      <c r="C109" s="1082"/>
      <c r="D109" s="1082"/>
      <c r="E109" s="1082"/>
      <c r="F109" s="1082"/>
      <c r="G109" s="1082"/>
      <c r="H109" s="1082"/>
      <c r="I109" s="1082"/>
      <c r="J109" s="1082"/>
      <c r="K109" s="1082"/>
      <c r="L109" s="1082"/>
      <c r="M109" s="1082"/>
      <c r="N109" s="1082"/>
      <c r="O109" s="1082"/>
      <c r="P109" s="1082"/>
      <c r="Q109" s="1082"/>
      <c r="R109" s="1082"/>
      <c r="S109" s="1082"/>
      <c r="T109" s="1082"/>
      <c r="U109" s="1082"/>
      <c r="V109" s="1082"/>
      <c r="W109" s="1082"/>
      <c r="X109" s="1082"/>
      <c r="Y109" s="1082"/>
      <c r="Z109" s="1082"/>
    </row>
    <row r="110" spans="1:26" ht="11.25" customHeight="1">
      <c r="A110" s="1082"/>
      <c r="B110" s="1082"/>
      <c r="C110" s="1082"/>
      <c r="D110" s="1082"/>
      <c r="E110" s="1082"/>
      <c r="F110" s="1082"/>
      <c r="G110" s="1082"/>
      <c r="H110" s="1082"/>
      <c r="I110" s="1082"/>
      <c r="J110" s="1082"/>
      <c r="K110" s="1082"/>
      <c r="L110" s="1082"/>
      <c r="M110" s="1082"/>
      <c r="N110" s="1082"/>
      <c r="O110" s="1082"/>
      <c r="P110" s="1082"/>
      <c r="Q110" s="1082"/>
      <c r="R110" s="1082"/>
      <c r="S110" s="1082"/>
      <c r="T110" s="1082"/>
      <c r="U110" s="1082"/>
      <c r="V110" s="1082"/>
      <c r="W110" s="1082"/>
      <c r="X110" s="1082"/>
      <c r="Y110" s="1082"/>
      <c r="Z110" s="1082"/>
    </row>
    <row r="111" spans="1:26" ht="11.25" customHeight="1">
      <c r="A111" s="1082"/>
      <c r="B111" s="1082"/>
      <c r="C111" s="1082"/>
      <c r="D111" s="1082"/>
      <c r="E111" s="1082"/>
      <c r="F111" s="1082"/>
      <c r="G111" s="1082"/>
      <c r="H111" s="1082"/>
      <c r="I111" s="1082"/>
      <c r="J111" s="1082"/>
      <c r="K111" s="1082"/>
      <c r="L111" s="1082"/>
      <c r="M111" s="1082"/>
      <c r="N111" s="1082"/>
      <c r="O111" s="1082"/>
      <c r="P111" s="1082"/>
      <c r="Q111" s="1082"/>
      <c r="R111" s="1082"/>
      <c r="S111" s="1082"/>
      <c r="T111" s="1082"/>
      <c r="U111" s="1082"/>
      <c r="V111" s="1082"/>
      <c r="W111" s="1082"/>
      <c r="X111" s="1082"/>
      <c r="Y111" s="1082"/>
      <c r="Z111" s="1082"/>
    </row>
    <row r="112" spans="1:26" ht="11.25" customHeight="1">
      <c r="A112" s="1082"/>
      <c r="B112" s="1082"/>
      <c r="C112" s="1082"/>
      <c r="D112" s="1082"/>
      <c r="E112" s="1082"/>
      <c r="F112" s="1082"/>
      <c r="G112" s="1082"/>
      <c r="H112" s="1082"/>
      <c r="I112" s="1082"/>
      <c r="J112" s="1082"/>
      <c r="K112" s="1082"/>
      <c r="L112" s="1082"/>
      <c r="M112" s="1082"/>
      <c r="N112" s="1082"/>
      <c r="O112" s="1082"/>
      <c r="P112" s="1082"/>
      <c r="Q112" s="1082"/>
      <c r="R112" s="1082"/>
      <c r="S112" s="1082"/>
      <c r="T112" s="1082"/>
      <c r="U112" s="1082"/>
      <c r="V112" s="1082"/>
      <c r="W112" s="1082"/>
      <c r="X112" s="1082"/>
      <c r="Y112" s="1082"/>
      <c r="Z112" s="1082"/>
    </row>
    <row r="113" spans="1:26" ht="11.25" customHeight="1">
      <c r="A113" s="1082"/>
      <c r="B113" s="1082"/>
      <c r="C113" s="1082"/>
      <c r="D113" s="1082"/>
      <c r="E113" s="1082"/>
      <c r="F113" s="1082"/>
      <c r="G113" s="1082"/>
      <c r="H113" s="1082"/>
      <c r="I113" s="1082"/>
      <c r="J113" s="1082"/>
      <c r="K113" s="1082"/>
      <c r="L113" s="1082"/>
      <c r="M113" s="1082"/>
      <c r="N113" s="1082"/>
      <c r="O113" s="1082"/>
      <c r="P113" s="1082"/>
      <c r="Q113" s="1082"/>
      <c r="R113" s="1082"/>
      <c r="S113" s="1082"/>
      <c r="T113" s="1082"/>
      <c r="U113" s="1082"/>
      <c r="V113" s="1082"/>
      <c r="W113" s="1082"/>
      <c r="X113" s="1082"/>
      <c r="Y113" s="1082"/>
      <c r="Z113" s="1082"/>
    </row>
    <row r="114" spans="1:26" ht="11.25" customHeight="1">
      <c r="A114" s="1082"/>
      <c r="B114" s="1082"/>
      <c r="C114" s="1082"/>
      <c r="D114" s="1082"/>
      <c r="E114" s="1082"/>
      <c r="F114" s="1082"/>
      <c r="G114" s="1082"/>
      <c r="H114" s="1082"/>
      <c r="I114" s="1082"/>
      <c r="J114" s="1082"/>
      <c r="K114" s="1082"/>
      <c r="L114" s="1082"/>
      <c r="M114" s="1082"/>
      <c r="N114" s="1082"/>
      <c r="O114" s="1082"/>
      <c r="P114" s="1082"/>
      <c r="Q114" s="1082"/>
      <c r="R114" s="1082"/>
      <c r="S114" s="1082"/>
      <c r="T114" s="1082"/>
      <c r="U114" s="1082"/>
      <c r="V114" s="1082"/>
      <c r="W114" s="1082"/>
      <c r="X114" s="1082"/>
      <c r="Y114" s="1082"/>
      <c r="Z114" s="1082"/>
    </row>
    <row r="115" spans="1:26" ht="11.25" customHeight="1">
      <c r="A115" s="1082"/>
      <c r="B115" s="1082"/>
      <c r="C115" s="1082"/>
      <c r="D115" s="1082"/>
      <c r="E115" s="1082"/>
      <c r="F115" s="1082"/>
      <c r="G115" s="1082"/>
      <c r="H115" s="1082"/>
      <c r="I115" s="1082"/>
      <c r="J115" s="1082"/>
      <c r="K115" s="1082"/>
      <c r="L115" s="1082"/>
      <c r="M115" s="1082"/>
      <c r="N115" s="1082"/>
      <c r="O115" s="1082"/>
      <c r="P115" s="1082"/>
      <c r="Q115" s="1082"/>
      <c r="R115" s="1082"/>
      <c r="S115" s="1082"/>
      <c r="T115" s="1082"/>
      <c r="U115" s="1082"/>
      <c r="V115" s="1082"/>
      <c r="W115" s="1082"/>
      <c r="X115" s="1082"/>
      <c r="Y115" s="1082"/>
      <c r="Z115" s="1082"/>
    </row>
    <row r="116" spans="1:26" ht="11.25" customHeight="1">
      <c r="A116" s="1082"/>
      <c r="B116" s="1082"/>
      <c r="C116" s="1082"/>
      <c r="D116" s="1082"/>
      <c r="E116" s="1082"/>
      <c r="F116" s="1082"/>
      <c r="G116" s="1082"/>
      <c r="H116" s="1082"/>
      <c r="I116" s="1082"/>
      <c r="J116" s="1082"/>
      <c r="K116" s="1082"/>
      <c r="L116" s="1082"/>
      <c r="M116" s="1082"/>
      <c r="N116" s="1082"/>
      <c r="O116" s="1082"/>
      <c r="P116" s="1082"/>
      <c r="Q116" s="1082"/>
      <c r="R116" s="1082"/>
      <c r="S116" s="1082"/>
      <c r="T116" s="1082"/>
      <c r="U116" s="1082"/>
      <c r="V116" s="1082"/>
      <c r="W116" s="1082"/>
      <c r="X116" s="1082"/>
      <c r="Y116" s="1082"/>
      <c r="Z116" s="1082"/>
    </row>
    <row r="117" spans="1:26" ht="11.25" customHeight="1">
      <c r="A117" s="1082"/>
      <c r="B117" s="1082"/>
      <c r="C117" s="1082"/>
      <c r="D117" s="1082"/>
      <c r="E117" s="1082"/>
      <c r="F117" s="1082"/>
      <c r="G117" s="1082"/>
      <c r="H117" s="1082"/>
      <c r="I117" s="1082"/>
      <c r="J117" s="1082"/>
      <c r="K117" s="1082"/>
      <c r="L117" s="1082"/>
      <c r="M117" s="1082"/>
      <c r="N117" s="1082"/>
      <c r="O117" s="1082"/>
      <c r="P117" s="1082"/>
      <c r="Q117" s="1082"/>
      <c r="R117" s="1082"/>
      <c r="S117" s="1082"/>
      <c r="T117" s="1082"/>
      <c r="U117" s="1082"/>
      <c r="V117" s="1082"/>
      <c r="W117" s="1082"/>
      <c r="X117" s="1082"/>
      <c r="Y117" s="1082"/>
      <c r="Z117" s="1082"/>
    </row>
    <row r="118" spans="1:26" ht="11.25" customHeight="1">
      <c r="A118" s="1082"/>
      <c r="B118" s="1082"/>
      <c r="C118" s="1082"/>
      <c r="D118" s="1082"/>
      <c r="E118" s="1082"/>
      <c r="F118" s="1082"/>
      <c r="G118" s="1082"/>
      <c r="H118" s="1082"/>
      <c r="I118" s="1082"/>
      <c r="J118" s="1082"/>
      <c r="K118" s="1082"/>
      <c r="L118" s="1082"/>
      <c r="M118" s="1082"/>
      <c r="N118" s="1082"/>
      <c r="O118" s="1082"/>
      <c r="P118" s="1082"/>
      <c r="Q118" s="1082"/>
      <c r="R118" s="1082"/>
      <c r="S118" s="1082"/>
      <c r="T118" s="1082"/>
      <c r="U118" s="1082"/>
      <c r="V118" s="1082"/>
      <c r="W118" s="1082"/>
      <c r="X118" s="1082"/>
      <c r="Y118" s="1082"/>
      <c r="Z118" s="1082"/>
    </row>
    <row r="119" spans="1:26" ht="11.25" customHeight="1">
      <c r="A119" s="1082"/>
      <c r="B119" s="1082"/>
      <c r="C119" s="1082"/>
      <c r="D119" s="1082"/>
      <c r="E119" s="1082"/>
      <c r="F119" s="1082"/>
      <c r="G119" s="1082"/>
      <c r="H119" s="1082"/>
      <c r="I119" s="1082"/>
      <c r="J119" s="1082"/>
      <c r="K119" s="1082"/>
      <c r="L119" s="1082"/>
      <c r="M119" s="1082"/>
      <c r="N119" s="1082"/>
      <c r="O119" s="1082"/>
      <c r="P119" s="1082"/>
      <c r="Q119" s="1082"/>
      <c r="R119" s="1082"/>
      <c r="S119" s="1082"/>
      <c r="T119" s="1082"/>
      <c r="U119" s="1082"/>
      <c r="V119" s="1082"/>
      <c r="W119" s="1082"/>
      <c r="X119" s="1082"/>
      <c r="Y119" s="1082"/>
      <c r="Z119" s="1082"/>
    </row>
    <row r="120" spans="1:26" ht="11.25" customHeight="1">
      <c r="A120" s="1082"/>
      <c r="B120" s="1082"/>
      <c r="C120" s="1082"/>
      <c r="D120" s="1082"/>
      <c r="E120" s="1082"/>
      <c r="F120" s="1082"/>
      <c r="G120" s="1082"/>
      <c r="H120" s="1082"/>
      <c r="I120" s="1082"/>
      <c r="J120" s="1082"/>
      <c r="K120" s="1082"/>
      <c r="L120" s="1082"/>
      <c r="M120" s="1082"/>
      <c r="N120" s="1082"/>
      <c r="O120" s="1082"/>
      <c r="P120" s="1082"/>
      <c r="Q120" s="1082"/>
      <c r="R120" s="1082"/>
      <c r="S120" s="1082"/>
      <c r="T120" s="1082"/>
      <c r="U120" s="1082"/>
      <c r="V120" s="1082"/>
      <c r="W120" s="1082"/>
      <c r="X120" s="1082"/>
      <c r="Y120" s="1082"/>
      <c r="Z120" s="1082"/>
    </row>
    <row r="121" spans="1:26" ht="11.25" customHeight="1">
      <c r="A121" s="1082"/>
      <c r="B121" s="1082"/>
      <c r="C121" s="1082"/>
      <c r="D121" s="1082"/>
      <c r="E121" s="1082"/>
      <c r="F121" s="1082"/>
      <c r="G121" s="1082"/>
      <c r="H121" s="1082"/>
      <c r="I121" s="1082"/>
      <c r="J121" s="1082"/>
      <c r="K121" s="1082"/>
      <c r="L121" s="1082"/>
      <c r="M121" s="1082"/>
      <c r="N121" s="1082"/>
      <c r="O121" s="1082"/>
      <c r="P121" s="1082"/>
      <c r="Q121" s="1082"/>
      <c r="R121" s="1082"/>
      <c r="S121" s="1082"/>
      <c r="T121" s="1082"/>
      <c r="U121" s="1082"/>
      <c r="V121" s="1082"/>
      <c r="W121" s="1082"/>
      <c r="X121" s="1082"/>
      <c r="Y121" s="1082"/>
      <c r="Z121" s="1082"/>
    </row>
    <row r="122" spans="1:26" ht="11.25" customHeight="1">
      <c r="A122" s="1082"/>
      <c r="B122" s="1082"/>
      <c r="C122" s="1082"/>
      <c r="D122" s="1082"/>
      <c r="E122" s="1082"/>
      <c r="F122" s="1082"/>
      <c r="G122" s="1082"/>
      <c r="H122" s="1082"/>
      <c r="I122" s="1082"/>
      <c r="J122" s="1082"/>
      <c r="K122" s="1082"/>
      <c r="L122" s="1082"/>
      <c r="M122" s="1082"/>
      <c r="N122" s="1082"/>
      <c r="O122" s="1082"/>
      <c r="P122" s="1082"/>
      <c r="Q122" s="1082"/>
      <c r="R122" s="1082"/>
      <c r="S122" s="1082"/>
      <c r="T122" s="1082"/>
      <c r="U122" s="1082"/>
      <c r="V122" s="1082"/>
      <c r="W122" s="1082"/>
      <c r="X122" s="1082"/>
      <c r="Y122" s="1082"/>
      <c r="Z122" s="1082"/>
    </row>
    <row r="123" spans="1:26" ht="11.25" customHeight="1">
      <c r="A123" s="1082"/>
      <c r="B123" s="1082"/>
      <c r="C123" s="1082"/>
      <c r="D123" s="1082"/>
      <c r="E123" s="1082"/>
      <c r="F123" s="1082"/>
      <c r="G123" s="1082"/>
      <c r="H123" s="1082"/>
      <c r="I123" s="1082"/>
      <c r="J123" s="1082"/>
      <c r="K123" s="1082"/>
      <c r="L123" s="1082"/>
      <c r="M123" s="1082"/>
      <c r="N123" s="1082"/>
      <c r="O123" s="1082"/>
      <c r="P123" s="1082"/>
      <c r="Q123" s="1082"/>
      <c r="R123" s="1082"/>
      <c r="S123" s="1082"/>
      <c r="T123" s="1082"/>
      <c r="U123" s="1082"/>
      <c r="V123" s="1082"/>
      <c r="W123" s="1082"/>
      <c r="X123" s="1082"/>
      <c r="Y123" s="1082"/>
      <c r="Z123" s="1082"/>
    </row>
    <row r="124" spans="1:26" ht="11.25" customHeight="1">
      <c r="A124" s="1082"/>
      <c r="B124" s="1082"/>
      <c r="C124" s="1082"/>
      <c r="D124" s="1082"/>
      <c r="E124" s="1082"/>
      <c r="F124" s="1082"/>
      <c r="G124" s="1082"/>
      <c r="H124" s="1082"/>
      <c r="I124" s="1082"/>
      <c r="J124" s="1082"/>
      <c r="K124" s="1082"/>
      <c r="L124" s="1082"/>
      <c r="M124" s="1082"/>
      <c r="N124" s="1082"/>
      <c r="O124" s="1082"/>
      <c r="P124" s="1082"/>
      <c r="Q124" s="1082"/>
      <c r="R124" s="1082"/>
      <c r="S124" s="1082"/>
      <c r="T124" s="1082"/>
      <c r="U124" s="1082"/>
      <c r="V124" s="1082"/>
      <c r="W124" s="1082"/>
      <c r="X124" s="1082"/>
      <c r="Y124" s="1082"/>
      <c r="Z124" s="1082"/>
    </row>
    <row r="125" spans="1:26" ht="11.25" customHeight="1">
      <c r="A125" s="1082"/>
      <c r="B125" s="1082"/>
      <c r="C125" s="1082"/>
      <c r="D125" s="1082"/>
      <c r="E125" s="1082"/>
      <c r="F125" s="1082"/>
      <c r="G125" s="1082"/>
      <c r="H125" s="1082"/>
      <c r="I125" s="1082"/>
      <c r="J125" s="1082"/>
      <c r="K125" s="1082"/>
      <c r="L125" s="1082"/>
      <c r="M125" s="1082"/>
      <c r="N125" s="1082"/>
      <c r="O125" s="1082"/>
      <c r="P125" s="1082"/>
      <c r="Q125" s="1082"/>
      <c r="R125" s="1082"/>
      <c r="S125" s="1082"/>
      <c r="T125" s="1082"/>
      <c r="U125" s="1082"/>
      <c r="V125" s="1082"/>
      <c r="W125" s="1082"/>
      <c r="X125" s="1082"/>
      <c r="Y125" s="1082"/>
      <c r="Z125" s="1082"/>
    </row>
    <row r="126" spans="1:26" ht="11.25" customHeight="1">
      <c r="A126" s="1082"/>
      <c r="B126" s="1082"/>
      <c r="C126" s="1082"/>
      <c r="D126" s="1082"/>
      <c r="E126" s="1082"/>
      <c r="F126" s="1082"/>
      <c r="G126" s="1082"/>
      <c r="H126" s="1082"/>
      <c r="I126" s="1082"/>
      <c r="J126" s="1082"/>
      <c r="K126" s="1082"/>
      <c r="L126" s="1082"/>
      <c r="M126" s="1082"/>
      <c r="N126" s="1082"/>
      <c r="O126" s="1082"/>
      <c r="P126" s="1082"/>
      <c r="Q126" s="1082"/>
      <c r="R126" s="1082"/>
      <c r="S126" s="1082"/>
      <c r="T126" s="1082"/>
      <c r="U126" s="1082"/>
      <c r="V126" s="1082"/>
      <c r="W126" s="1082"/>
      <c r="X126" s="1082"/>
      <c r="Y126" s="1082"/>
      <c r="Z126" s="1082"/>
    </row>
    <row r="127" spans="1:26" ht="11.25" customHeight="1">
      <c r="A127" s="1082"/>
      <c r="B127" s="1082"/>
      <c r="C127" s="1082"/>
      <c r="D127" s="1082"/>
      <c r="E127" s="1082"/>
      <c r="F127" s="1082"/>
      <c r="G127" s="1082"/>
      <c r="H127" s="1082"/>
      <c r="I127" s="1082"/>
      <c r="J127" s="1082"/>
      <c r="K127" s="1082"/>
      <c r="L127" s="1082"/>
      <c r="M127" s="1082"/>
      <c r="N127" s="1082"/>
      <c r="O127" s="1082"/>
      <c r="P127" s="1082"/>
      <c r="Q127" s="1082"/>
      <c r="R127" s="1082"/>
      <c r="S127" s="1082"/>
      <c r="T127" s="1082"/>
      <c r="U127" s="1082"/>
      <c r="V127" s="1082"/>
      <c r="W127" s="1082"/>
      <c r="X127" s="1082"/>
      <c r="Y127" s="1082"/>
      <c r="Z127" s="1082"/>
    </row>
    <row r="128" spans="1:26" ht="11.25" customHeight="1">
      <c r="A128" s="1082"/>
      <c r="B128" s="1082"/>
      <c r="C128" s="1082"/>
      <c r="D128" s="1082"/>
      <c r="E128" s="1082"/>
      <c r="F128" s="1082"/>
      <c r="G128" s="1082"/>
      <c r="H128" s="1082"/>
      <c r="I128" s="1082"/>
      <c r="J128" s="1082"/>
      <c r="K128" s="1082"/>
      <c r="L128" s="1082"/>
      <c r="M128" s="1082"/>
      <c r="N128" s="1082"/>
      <c r="O128" s="1082"/>
      <c r="P128" s="1082"/>
      <c r="Q128" s="1082"/>
      <c r="R128" s="1082"/>
      <c r="S128" s="1082"/>
      <c r="T128" s="1082"/>
      <c r="U128" s="1082"/>
      <c r="V128" s="1082"/>
      <c r="W128" s="1082"/>
      <c r="X128" s="1082"/>
      <c r="Y128" s="1082"/>
      <c r="Z128" s="1082"/>
    </row>
    <row r="129" spans="1:26" ht="11.25" customHeight="1">
      <c r="A129" s="1082"/>
      <c r="B129" s="1082"/>
      <c r="C129" s="1082"/>
      <c r="D129" s="1082"/>
      <c r="E129" s="1082"/>
      <c r="F129" s="1082"/>
      <c r="G129" s="1082"/>
      <c r="H129" s="1082"/>
      <c r="I129" s="1082"/>
      <c r="J129" s="1082"/>
      <c r="K129" s="1082"/>
      <c r="L129" s="1082"/>
      <c r="M129" s="1082"/>
      <c r="N129" s="1082"/>
      <c r="O129" s="1082"/>
      <c r="P129" s="1082"/>
      <c r="Q129" s="1082"/>
      <c r="R129" s="1082"/>
      <c r="S129" s="1082"/>
      <c r="T129" s="1082"/>
      <c r="U129" s="1082"/>
      <c r="V129" s="1082"/>
      <c r="W129" s="1082"/>
      <c r="X129" s="1082"/>
      <c r="Y129" s="1082"/>
      <c r="Z129" s="1082"/>
    </row>
    <row r="130" spans="1:26" ht="11.25" customHeight="1">
      <c r="A130" s="1082"/>
      <c r="B130" s="1082"/>
      <c r="C130" s="1082"/>
      <c r="D130" s="1082"/>
      <c r="E130" s="1082"/>
      <c r="F130" s="1082"/>
      <c r="G130" s="1082"/>
      <c r="H130" s="1082"/>
      <c r="I130" s="1082"/>
      <c r="J130" s="1082"/>
      <c r="K130" s="1082"/>
      <c r="L130" s="1082"/>
      <c r="M130" s="1082"/>
      <c r="N130" s="1082"/>
      <c r="O130" s="1082"/>
      <c r="P130" s="1082"/>
      <c r="Q130" s="1082"/>
      <c r="R130" s="1082"/>
      <c r="S130" s="1082"/>
      <c r="T130" s="1082"/>
      <c r="U130" s="1082"/>
      <c r="V130" s="1082"/>
      <c r="W130" s="1082"/>
      <c r="X130" s="1082"/>
      <c r="Y130" s="1082"/>
      <c r="Z130" s="1082"/>
    </row>
    <row r="131" spans="1:26" ht="11.25" customHeight="1">
      <c r="A131" s="1082"/>
      <c r="B131" s="1082"/>
      <c r="C131" s="1082"/>
      <c r="D131" s="1082"/>
      <c r="E131" s="1082"/>
      <c r="F131" s="1082"/>
      <c r="G131" s="1082"/>
      <c r="H131" s="1082"/>
      <c r="I131" s="1082"/>
      <c r="J131" s="1082"/>
      <c r="K131" s="1082"/>
      <c r="L131" s="1082"/>
      <c r="M131" s="1082"/>
      <c r="N131" s="1082"/>
      <c r="O131" s="1082"/>
      <c r="P131" s="1082"/>
      <c r="Q131" s="1082"/>
      <c r="R131" s="1082"/>
      <c r="S131" s="1082"/>
      <c r="T131" s="1082"/>
      <c r="U131" s="1082"/>
      <c r="V131" s="1082"/>
      <c r="W131" s="1082"/>
      <c r="X131" s="1082"/>
      <c r="Y131" s="1082"/>
      <c r="Z131" s="1082"/>
    </row>
    <row r="132" spans="1:26" ht="11.25" customHeight="1">
      <c r="A132" s="1082"/>
      <c r="B132" s="1082"/>
      <c r="C132" s="1082"/>
      <c r="D132" s="1082"/>
      <c r="E132" s="1082"/>
      <c r="F132" s="1082"/>
      <c r="G132" s="1082"/>
      <c r="H132" s="1082"/>
      <c r="I132" s="1082"/>
      <c r="J132" s="1082"/>
      <c r="K132" s="1082"/>
      <c r="L132" s="1082"/>
      <c r="M132" s="1082"/>
      <c r="N132" s="1082"/>
      <c r="O132" s="1082"/>
      <c r="P132" s="1082"/>
      <c r="Q132" s="1082"/>
      <c r="R132" s="1082"/>
      <c r="S132" s="1082"/>
      <c r="T132" s="1082"/>
      <c r="U132" s="1082"/>
      <c r="V132" s="1082"/>
      <c r="W132" s="1082"/>
      <c r="X132" s="1082"/>
      <c r="Y132" s="1082"/>
      <c r="Z132" s="1082"/>
    </row>
    <row r="133" spans="1:26" ht="11.25" customHeight="1">
      <c r="A133" s="1082"/>
      <c r="B133" s="1082"/>
      <c r="C133" s="1082"/>
      <c r="D133" s="1082"/>
      <c r="E133" s="1082"/>
      <c r="F133" s="1082"/>
      <c r="G133" s="1082"/>
      <c r="H133" s="1082"/>
      <c r="I133" s="1082"/>
      <c r="J133" s="1082"/>
      <c r="K133" s="1082"/>
      <c r="L133" s="1082"/>
      <c r="M133" s="1082"/>
      <c r="N133" s="1082"/>
      <c r="O133" s="1082"/>
      <c r="P133" s="1082"/>
      <c r="Q133" s="1082"/>
      <c r="R133" s="1082"/>
      <c r="S133" s="1082"/>
      <c r="T133" s="1082"/>
      <c r="U133" s="1082"/>
      <c r="V133" s="1082"/>
      <c r="W133" s="1082"/>
      <c r="X133" s="1082"/>
      <c r="Y133" s="1082"/>
      <c r="Z133" s="1082"/>
    </row>
    <row r="134" spans="1:26" ht="11.25" customHeight="1">
      <c r="A134" s="1082"/>
      <c r="B134" s="1082"/>
      <c r="C134" s="1082"/>
      <c r="D134" s="1082"/>
      <c r="E134" s="1082"/>
      <c r="F134" s="1082"/>
      <c r="G134" s="1082"/>
      <c r="H134" s="1082"/>
      <c r="I134" s="1082"/>
      <c r="J134" s="1082"/>
      <c r="K134" s="1082"/>
      <c r="L134" s="1082"/>
      <c r="M134" s="1082"/>
      <c r="N134" s="1082"/>
      <c r="O134" s="1082"/>
      <c r="P134" s="1082"/>
      <c r="Q134" s="1082"/>
      <c r="R134" s="1082"/>
      <c r="S134" s="1082"/>
      <c r="T134" s="1082"/>
      <c r="U134" s="1082"/>
      <c r="V134" s="1082"/>
      <c r="W134" s="1082"/>
      <c r="X134" s="1082"/>
      <c r="Y134" s="1082"/>
      <c r="Z134" s="1082"/>
    </row>
    <row r="135" spans="1:26" ht="11.25" customHeight="1">
      <c r="A135" s="1082"/>
      <c r="B135" s="1082"/>
      <c r="C135" s="1082"/>
      <c r="D135" s="1082"/>
      <c r="E135" s="1082"/>
      <c r="F135" s="1082"/>
      <c r="G135" s="1082"/>
      <c r="H135" s="1082"/>
      <c r="I135" s="1082"/>
      <c r="J135" s="1082"/>
      <c r="K135" s="1082"/>
      <c r="L135" s="1082"/>
      <c r="M135" s="1082"/>
      <c r="N135" s="1082"/>
      <c r="O135" s="1082"/>
      <c r="P135" s="1082"/>
      <c r="Q135" s="1082"/>
      <c r="R135" s="1082"/>
      <c r="S135" s="1082"/>
      <c r="T135" s="1082"/>
      <c r="U135" s="1082"/>
      <c r="V135" s="1082"/>
      <c r="W135" s="1082"/>
      <c r="X135" s="1082"/>
      <c r="Y135" s="1082"/>
      <c r="Z135" s="1082"/>
    </row>
    <row r="136" spans="1:26" ht="11.25" customHeight="1">
      <c r="A136" s="1082"/>
      <c r="B136" s="1082"/>
      <c r="C136" s="1082"/>
      <c r="D136" s="1082"/>
      <c r="E136" s="1082"/>
      <c r="F136" s="1082"/>
      <c r="G136" s="1082"/>
      <c r="H136" s="1082"/>
      <c r="I136" s="1082"/>
      <c r="J136" s="1082"/>
      <c r="K136" s="1082"/>
      <c r="L136" s="1082"/>
      <c r="M136" s="1082"/>
      <c r="N136" s="1082"/>
      <c r="O136" s="1082"/>
      <c r="P136" s="1082"/>
      <c r="Q136" s="1082"/>
      <c r="R136" s="1082"/>
      <c r="S136" s="1082"/>
      <c r="T136" s="1082"/>
      <c r="U136" s="1082"/>
      <c r="V136" s="1082"/>
      <c r="W136" s="1082"/>
      <c r="X136" s="1082"/>
      <c r="Y136" s="1082"/>
      <c r="Z136" s="1082"/>
    </row>
    <row r="137" spans="1:26" ht="11.25" customHeight="1">
      <c r="A137" s="1082"/>
      <c r="B137" s="1082"/>
      <c r="C137" s="1082"/>
      <c r="D137" s="1082"/>
      <c r="E137" s="1082"/>
      <c r="F137" s="1082"/>
      <c r="G137" s="1082"/>
      <c r="H137" s="1082"/>
      <c r="I137" s="1082"/>
      <c r="J137" s="1082"/>
      <c r="K137" s="1082"/>
      <c r="L137" s="1082"/>
      <c r="M137" s="1082"/>
      <c r="N137" s="1082"/>
      <c r="O137" s="1082"/>
      <c r="P137" s="1082"/>
      <c r="Q137" s="1082"/>
      <c r="R137" s="1082"/>
      <c r="S137" s="1082"/>
      <c r="T137" s="1082"/>
      <c r="U137" s="1082"/>
      <c r="V137" s="1082"/>
      <c r="W137" s="1082"/>
      <c r="X137" s="1082"/>
      <c r="Y137" s="1082"/>
      <c r="Z137" s="1082"/>
    </row>
    <row r="138" spans="1:26" ht="11.25" customHeight="1">
      <c r="A138" s="1082"/>
      <c r="B138" s="1082"/>
      <c r="C138" s="1082"/>
      <c r="D138" s="1082"/>
      <c r="E138" s="1082"/>
      <c r="F138" s="1082"/>
      <c r="G138" s="1082"/>
      <c r="H138" s="1082"/>
      <c r="I138" s="1082"/>
      <c r="J138" s="1082"/>
      <c r="K138" s="1082"/>
      <c r="L138" s="1082"/>
      <c r="M138" s="1082"/>
      <c r="N138" s="1082"/>
      <c r="O138" s="1082"/>
      <c r="P138" s="1082"/>
      <c r="Q138" s="1082"/>
      <c r="R138" s="1082"/>
      <c r="S138" s="1082"/>
      <c r="T138" s="1082"/>
      <c r="U138" s="1082"/>
      <c r="V138" s="1082"/>
      <c r="W138" s="1082"/>
      <c r="X138" s="1082"/>
      <c r="Y138" s="1082"/>
      <c r="Z138" s="1082"/>
    </row>
    <row r="139" spans="1:26" ht="11.25" customHeight="1">
      <c r="A139" s="1082"/>
      <c r="B139" s="1082"/>
      <c r="C139" s="1082"/>
      <c r="D139" s="1082"/>
      <c r="E139" s="1082"/>
      <c r="F139" s="1082"/>
      <c r="G139" s="1082"/>
      <c r="H139" s="1082"/>
      <c r="I139" s="1082"/>
      <c r="J139" s="1082"/>
      <c r="K139" s="1082"/>
      <c r="L139" s="1082"/>
      <c r="M139" s="1082"/>
      <c r="N139" s="1082"/>
      <c r="O139" s="1082"/>
      <c r="P139" s="1082"/>
      <c r="Q139" s="1082"/>
      <c r="R139" s="1082"/>
      <c r="S139" s="1082"/>
      <c r="T139" s="1082"/>
      <c r="U139" s="1082"/>
      <c r="V139" s="1082"/>
      <c r="W139" s="1082"/>
      <c r="X139" s="1082"/>
      <c r="Y139" s="1082"/>
      <c r="Z139" s="1082"/>
    </row>
    <row r="140" spans="1:26" ht="11.25" customHeight="1">
      <c r="A140" s="1082"/>
      <c r="B140" s="1082"/>
      <c r="C140" s="1082"/>
      <c r="D140" s="1082"/>
      <c r="E140" s="1082"/>
      <c r="F140" s="1082"/>
      <c r="G140" s="1082"/>
      <c r="H140" s="1082"/>
      <c r="I140" s="1082"/>
      <c r="J140" s="1082"/>
      <c r="K140" s="1082"/>
      <c r="L140" s="1082"/>
      <c r="M140" s="1082"/>
      <c r="N140" s="1082"/>
      <c r="O140" s="1082"/>
      <c r="P140" s="1082"/>
      <c r="Q140" s="1082"/>
      <c r="R140" s="1082"/>
      <c r="S140" s="1082"/>
      <c r="T140" s="1082"/>
      <c r="U140" s="1082"/>
      <c r="V140" s="1082"/>
      <c r="W140" s="1082"/>
      <c r="X140" s="1082"/>
      <c r="Y140" s="1082"/>
      <c r="Z140" s="1082"/>
    </row>
    <row r="141" spans="1:26" ht="11.25" customHeight="1">
      <c r="A141" s="1082"/>
      <c r="B141" s="1082"/>
      <c r="C141" s="1082"/>
      <c r="D141" s="1082"/>
      <c r="E141" s="1082"/>
      <c r="F141" s="1082"/>
      <c r="G141" s="1082"/>
      <c r="H141" s="1082"/>
      <c r="I141" s="1082"/>
      <c r="J141" s="1082"/>
      <c r="K141" s="1082"/>
      <c r="L141" s="1082"/>
      <c r="M141" s="1082"/>
      <c r="N141" s="1082"/>
      <c r="O141" s="1082"/>
      <c r="P141" s="1082"/>
      <c r="Q141" s="1082"/>
      <c r="R141" s="1082"/>
      <c r="S141" s="1082"/>
      <c r="T141" s="1082"/>
      <c r="U141" s="1082"/>
      <c r="V141" s="1082"/>
      <c r="W141" s="1082"/>
      <c r="X141" s="1082"/>
      <c r="Y141" s="1082"/>
      <c r="Z141" s="1082"/>
    </row>
    <row r="142" spans="1:26" ht="11.25" customHeight="1">
      <c r="A142" s="1082"/>
      <c r="B142" s="1082"/>
      <c r="C142" s="1082"/>
      <c r="D142" s="1082"/>
      <c r="E142" s="1082"/>
      <c r="F142" s="1082"/>
      <c r="G142" s="1082"/>
      <c r="H142" s="1082"/>
      <c r="I142" s="1082"/>
      <c r="J142" s="1082"/>
      <c r="K142" s="1082"/>
      <c r="L142" s="1082"/>
      <c r="M142" s="1082"/>
      <c r="N142" s="1082"/>
      <c r="O142" s="1082"/>
      <c r="P142" s="1082"/>
      <c r="Q142" s="1082"/>
      <c r="R142" s="1082"/>
      <c r="S142" s="1082"/>
      <c r="T142" s="1082"/>
      <c r="U142" s="1082"/>
      <c r="V142" s="1082"/>
      <c r="W142" s="1082"/>
      <c r="X142" s="1082"/>
      <c r="Y142" s="1082"/>
      <c r="Z142" s="1082"/>
    </row>
    <row r="143" spans="1:26" ht="11.25" customHeight="1">
      <c r="A143" s="1082"/>
      <c r="B143" s="1082"/>
      <c r="C143" s="1082"/>
      <c r="D143" s="1082"/>
      <c r="E143" s="1082"/>
      <c r="F143" s="1082"/>
      <c r="G143" s="1082"/>
      <c r="H143" s="1082"/>
      <c r="I143" s="1082"/>
      <c r="J143" s="1082"/>
      <c r="K143" s="1082"/>
      <c r="L143" s="1082"/>
      <c r="M143" s="1082"/>
      <c r="N143" s="1082"/>
      <c r="O143" s="1082"/>
      <c r="P143" s="1082"/>
      <c r="Q143" s="1082"/>
      <c r="R143" s="1082"/>
      <c r="S143" s="1082"/>
      <c r="T143" s="1082"/>
      <c r="U143" s="1082"/>
      <c r="V143" s="1082"/>
      <c r="W143" s="1082"/>
      <c r="X143" s="1082"/>
      <c r="Y143" s="1082"/>
      <c r="Z143" s="1082"/>
    </row>
    <row r="144" spans="1:26" ht="11.25" customHeight="1">
      <c r="A144" s="1082"/>
      <c r="B144" s="1082"/>
      <c r="C144" s="1082"/>
      <c r="D144" s="1082"/>
      <c r="E144" s="1082"/>
      <c r="F144" s="1082"/>
      <c r="G144" s="1082"/>
      <c r="H144" s="1082"/>
      <c r="I144" s="1082"/>
      <c r="J144" s="1082"/>
      <c r="K144" s="1082"/>
      <c r="L144" s="1082"/>
      <c r="M144" s="1082"/>
      <c r="N144" s="1082"/>
      <c r="O144" s="1082"/>
      <c r="P144" s="1082"/>
      <c r="Q144" s="1082"/>
      <c r="R144" s="1082"/>
      <c r="S144" s="1082"/>
      <c r="T144" s="1082"/>
      <c r="U144" s="1082"/>
      <c r="V144" s="1082"/>
      <c r="W144" s="1082"/>
      <c r="X144" s="1082"/>
      <c r="Y144" s="1082"/>
      <c r="Z144" s="1082"/>
    </row>
    <row r="145" spans="1:26" ht="11.25" customHeight="1">
      <c r="A145" s="1082"/>
      <c r="B145" s="1082"/>
      <c r="C145" s="1082"/>
      <c r="D145" s="1082"/>
      <c r="E145" s="1082"/>
      <c r="F145" s="1082"/>
      <c r="G145" s="1082"/>
      <c r="H145" s="1082"/>
      <c r="I145" s="1082"/>
      <c r="J145" s="1082"/>
      <c r="K145" s="1082"/>
      <c r="L145" s="1082"/>
      <c r="M145" s="1082"/>
      <c r="N145" s="1082"/>
      <c r="O145" s="1082"/>
      <c r="P145" s="1082"/>
      <c r="Q145" s="1082"/>
      <c r="R145" s="1082"/>
      <c r="S145" s="1082"/>
      <c r="T145" s="1082"/>
      <c r="U145" s="1082"/>
      <c r="V145" s="1082"/>
      <c r="W145" s="1082"/>
      <c r="X145" s="1082"/>
      <c r="Y145" s="1082"/>
      <c r="Z145" s="1082"/>
    </row>
    <row r="146" spans="1:26" ht="11.25" customHeight="1">
      <c r="A146" s="1082"/>
      <c r="B146" s="1082"/>
      <c r="C146" s="1082"/>
      <c r="D146" s="1082"/>
      <c r="E146" s="1082"/>
      <c r="F146" s="1082"/>
      <c r="G146" s="1082"/>
      <c r="H146" s="1082"/>
      <c r="I146" s="1082"/>
      <c r="J146" s="1082"/>
      <c r="K146" s="1082"/>
      <c r="L146" s="1082"/>
      <c r="M146" s="1082"/>
      <c r="N146" s="1082"/>
      <c r="O146" s="1082"/>
      <c r="P146" s="1082"/>
      <c r="Q146" s="1082"/>
      <c r="R146" s="1082"/>
      <c r="S146" s="1082"/>
      <c r="T146" s="1082"/>
      <c r="U146" s="1082"/>
      <c r="V146" s="1082"/>
      <c r="W146" s="1082"/>
      <c r="X146" s="1082"/>
      <c r="Y146" s="1082"/>
      <c r="Z146" s="1082"/>
    </row>
    <row r="147" spans="1:26" ht="11.25" customHeight="1">
      <c r="A147" s="1082"/>
      <c r="B147" s="1082"/>
      <c r="C147" s="1082"/>
      <c r="D147" s="1082"/>
      <c r="E147" s="1082"/>
      <c r="F147" s="1082"/>
      <c r="G147" s="1082"/>
      <c r="H147" s="1082"/>
      <c r="I147" s="1082"/>
      <c r="J147" s="1082"/>
      <c r="K147" s="1082"/>
      <c r="L147" s="1082"/>
      <c r="M147" s="1082"/>
      <c r="N147" s="1082"/>
      <c r="O147" s="1082"/>
      <c r="P147" s="1082"/>
      <c r="Q147" s="1082"/>
      <c r="R147" s="1082"/>
      <c r="S147" s="1082"/>
      <c r="T147" s="1082"/>
      <c r="U147" s="1082"/>
      <c r="V147" s="1082"/>
      <c r="W147" s="1082"/>
      <c r="X147" s="1082"/>
      <c r="Y147" s="1082"/>
      <c r="Z147" s="1082"/>
    </row>
    <row r="148" spans="1:26" ht="11.25" customHeight="1">
      <c r="A148" s="1082"/>
      <c r="B148" s="1082"/>
      <c r="C148" s="1082"/>
      <c r="D148" s="1082"/>
      <c r="E148" s="1082"/>
      <c r="F148" s="1082"/>
      <c r="G148" s="1082"/>
      <c r="H148" s="1082"/>
      <c r="I148" s="1082"/>
      <c r="J148" s="1082"/>
      <c r="K148" s="1082"/>
      <c r="L148" s="1082"/>
      <c r="M148" s="1082"/>
      <c r="N148" s="1082"/>
      <c r="O148" s="1082"/>
      <c r="P148" s="1082"/>
      <c r="Q148" s="1082"/>
      <c r="R148" s="1082"/>
      <c r="S148" s="1082"/>
      <c r="T148" s="1082"/>
      <c r="U148" s="1082"/>
      <c r="V148" s="1082"/>
      <c r="W148" s="1082"/>
      <c r="X148" s="1082"/>
      <c r="Y148" s="1082"/>
      <c r="Z148" s="1082"/>
    </row>
    <row r="149" spans="1:26" ht="11.25" customHeight="1">
      <c r="A149" s="1082"/>
      <c r="B149" s="1082"/>
      <c r="C149" s="1082"/>
      <c r="D149" s="1082"/>
      <c r="E149" s="1082"/>
      <c r="F149" s="1082"/>
      <c r="G149" s="1082"/>
      <c r="H149" s="1082"/>
      <c r="I149" s="1082"/>
      <c r="J149" s="1082"/>
      <c r="K149" s="1082"/>
      <c r="L149" s="1082"/>
      <c r="M149" s="1082"/>
      <c r="N149" s="1082"/>
      <c r="O149" s="1082"/>
      <c r="P149" s="1082"/>
      <c r="Q149" s="1082"/>
      <c r="R149" s="1082"/>
      <c r="S149" s="1082"/>
      <c r="T149" s="1082"/>
      <c r="U149" s="1082"/>
      <c r="V149" s="1082"/>
      <c r="W149" s="1082"/>
      <c r="X149" s="1082"/>
      <c r="Y149" s="1082"/>
      <c r="Z149" s="1082"/>
    </row>
    <row r="150" spans="1:26" ht="11.25" customHeight="1">
      <c r="A150" s="1082"/>
      <c r="B150" s="1082"/>
      <c r="C150" s="1082"/>
      <c r="D150" s="1082"/>
      <c r="E150" s="1082"/>
      <c r="F150" s="1082"/>
      <c r="G150" s="1082"/>
      <c r="H150" s="1082"/>
      <c r="I150" s="1082"/>
      <c r="J150" s="1082"/>
      <c r="K150" s="1082"/>
      <c r="L150" s="1082"/>
      <c r="M150" s="1082"/>
      <c r="N150" s="1082"/>
      <c r="O150" s="1082"/>
      <c r="P150" s="1082"/>
      <c r="Q150" s="1082"/>
      <c r="R150" s="1082"/>
      <c r="S150" s="1082"/>
      <c r="T150" s="1082"/>
      <c r="U150" s="1082"/>
      <c r="V150" s="1082"/>
      <c r="W150" s="1082"/>
      <c r="X150" s="1082"/>
      <c r="Y150" s="1082"/>
      <c r="Z150" s="1082"/>
    </row>
    <row r="151" spans="1:26" ht="11.25" customHeight="1">
      <c r="A151" s="1082"/>
      <c r="B151" s="1082"/>
      <c r="C151" s="1082"/>
      <c r="D151" s="1082"/>
      <c r="E151" s="1082"/>
      <c r="F151" s="1082"/>
      <c r="G151" s="1082"/>
      <c r="H151" s="1082"/>
      <c r="I151" s="1082"/>
      <c r="J151" s="1082"/>
      <c r="K151" s="1082"/>
      <c r="L151" s="1082"/>
      <c r="M151" s="1082"/>
      <c r="N151" s="1082"/>
      <c r="O151" s="1082"/>
      <c r="P151" s="1082"/>
      <c r="Q151" s="1082"/>
      <c r="R151" s="1082"/>
      <c r="S151" s="1082"/>
      <c r="T151" s="1082"/>
      <c r="U151" s="1082"/>
      <c r="V151" s="1082"/>
      <c r="W151" s="1082"/>
      <c r="X151" s="1082"/>
      <c r="Y151" s="1082"/>
      <c r="Z151" s="1082"/>
    </row>
    <row r="152" spans="1:26" ht="11.25" customHeight="1">
      <c r="A152" s="1082"/>
      <c r="B152" s="1082"/>
      <c r="C152" s="1082"/>
      <c r="D152" s="1082"/>
      <c r="E152" s="1082"/>
      <c r="F152" s="1082"/>
      <c r="G152" s="1082"/>
      <c r="H152" s="1082"/>
      <c r="I152" s="1082"/>
      <c r="J152" s="1082"/>
      <c r="K152" s="1082"/>
      <c r="L152" s="1082"/>
      <c r="M152" s="1082"/>
      <c r="N152" s="1082"/>
      <c r="O152" s="1082"/>
      <c r="P152" s="1082"/>
      <c r="Q152" s="1082"/>
      <c r="R152" s="1082"/>
      <c r="S152" s="1082"/>
      <c r="T152" s="1082"/>
      <c r="U152" s="1082"/>
      <c r="V152" s="1082"/>
      <c r="W152" s="1082"/>
      <c r="X152" s="1082"/>
      <c r="Y152" s="1082"/>
      <c r="Z152" s="1082"/>
    </row>
    <row r="153" spans="1:26" ht="11.25" customHeight="1">
      <c r="A153" s="1082"/>
      <c r="B153" s="1082"/>
      <c r="C153" s="1082"/>
      <c r="D153" s="1082"/>
      <c r="E153" s="1082"/>
      <c r="F153" s="1082"/>
      <c r="G153" s="1082"/>
      <c r="H153" s="1082"/>
      <c r="I153" s="1082"/>
      <c r="J153" s="1082"/>
      <c r="K153" s="1082"/>
      <c r="L153" s="1082"/>
      <c r="M153" s="1082"/>
      <c r="N153" s="1082"/>
      <c r="O153" s="1082"/>
      <c r="P153" s="1082"/>
      <c r="Q153" s="1082"/>
      <c r="R153" s="1082"/>
      <c r="S153" s="1082"/>
      <c r="T153" s="1082"/>
      <c r="U153" s="1082"/>
      <c r="V153" s="1082"/>
      <c r="W153" s="1082"/>
      <c r="X153" s="1082"/>
      <c r="Y153" s="1082"/>
      <c r="Z153" s="1082"/>
    </row>
    <row r="154" spans="1:26" ht="11.25" customHeight="1">
      <c r="A154" s="1082"/>
      <c r="B154" s="1082"/>
      <c r="C154" s="1082"/>
      <c r="D154" s="1082"/>
      <c r="E154" s="1082"/>
      <c r="F154" s="1082"/>
      <c r="G154" s="1082"/>
      <c r="H154" s="1082"/>
      <c r="I154" s="1082"/>
      <c r="J154" s="1082"/>
      <c r="K154" s="1082"/>
      <c r="L154" s="1082"/>
      <c r="M154" s="1082"/>
      <c r="N154" s="1082"/>
      <c r="O154" s="1082"/>
      <c r="P154" s="1082"/>
      <c r="Q154" s="1082"/>
      <c r="R154" s="1082"/>
      <c r="S154" s="1082"/>
      <c r="T154" s="1082"/>
      <c r="U154" s="1082"/>
      <c r="V154" s="1082"/>
      <c r="W154" s="1082"/>
      <c r="X154" s="1082"/>
      <c r="Y154" s="1082"/>
      <c r="Z154" s="1082"/>
    </row>
    <row r="155" spans="1:26" ht="11.25" customHeight="1">
      <c r="A155" s="1082"/>
      <c r="B155" s="1082"/>
      <c r="C155" s="1082"/>
      <c r="D155" s="1082"/>
      <c r="E155" s="1082"/>
      <c r="F155" s="1082"/>
      <c r="G155" s="1082"/>
      <c r="H155" s="1082"/>
      <c r="I155" s="1082"/>
      <c r="J155" s="1082"/>
      <c r="K155" s="1082"/>
      <c r="L155" s="1082"/>
      <c r="M155" s="1082"/>
      <c r="N155" s="1082"/>
      <c r="O155" s="1082"/>
      <c r="P155" s="1082"/>
      <c r="Q155" s="1082"/>
      <c r="R155" s="1082"/>
      <c r="S155" s="1082"/>
      <c r="T155" s="1082"/>
      <c r="U155" s="1082"/>
      <c r="V155" s="1082"/>
      <c r="W155" s="1082"/>
      <c r="X155" s="1082"/>
      <c r="Y155" s="1082"/>
      <c r="Z155" s="1082"/>
    </row>
    <row r="156" spans="1:26" ht="11.25" customHeight="1">
      <c r="A156" s="1082"/>
      <c r="B156" s="1082"/>
      <c r="C156" s="1082"/>
      <c r="D156" s="1082"/>
      <c r="E156" s="1082"/>
      <c r="F156" s="1082"/>
      <c r="G156" s="1082"/>
      <c r="H156" s="1082"/>
      <c r="I156" s="1082"/>
      <c r="J156" s="1082"/>
      <c r="K156" s="1082"/>
      <c r="L156" s="1082"/>
      <c r="M156" s="1082"/>
      <c r="N156" s="1082"/>
      <c r="O156" s="1082"/>
      <c r="P156" s="1082"/>
      <c r="Q156" s="1082"/>
      <c r="R156" s="1082"/>
      <c r="S156" s="1082"/>
      <c r="T156" s="1082"/>
      <c r="U156" s="1082"/>
      <c r="V156" s="1082"/>
      <c r="W156" s="1082"/>
      <c r="X156" s="1082"/>
      <c r="Y156" s="1082"/>
      <c r="Z156" s="1082"/>
    </row>
    <row r="157" spans="1:26" ht="11.25" customHeight="1">
      <c r="A157" s="1082"/>
      <c r="B157" s="1082"/>
      <c r="C157" s="1082"/>
      <c r="D157" s="1082"/>
      <c r="E157" s="1082"/>
      <c r="F157" s="1082"/>
      <c r="G157" s="1082"/>
      <c r="H157" s="1082"/>
      <c r="I157" s="1082"/>
      <c r="J157" s="1082"/>
      <c r="K157" s="1082"/>
      <c r="L157" s="1082"/>
      <c r="M157" s="1082"/>
      <c r="N157" s="1082"/>
      <c r="O157" s="1082"/>
      <c r="P157" s="1082"/>
      <c r="Q157" s="1082"/>
      <c r="R157" s="1082"/>
      <c r="S157" s="1082"/>
      <c r="T157" s="1082"/>
      <c r="U157" s="1082"/>
      <c r="V157" s="1082"/>
      <c r="W157" s="1082"/>
      <c r="X157" s="1082"/>
      <c r="Y157" s="1082"/>
      <c r="Z157" s="1082"/>
    </row>
    <row r="158" spans="1:26" ht="11.25" customHeight="1">
      <c r="A158" s="1082"/>
      <c r="B158" s="1082"/>
      <c r="C158" s="1082"/>
      <c r="D158" s="1082"/>
      <c r="E158" s="1082"/>
      <c r="F158" s="1082"/>
      <c r="G158" s="1082"/>
      <c r="H158" s="1082"/>
      <c r="I158" s="1082"/>
      <c r="J158" s="1082"/>
      <c r="K158" s="1082"/>
      <c r="L158" s="1082"/>
      <c r="M158" s="1082"/>
      <c r="N158" s="1082"/>
      <c r="O158" s="1082"/>
      <c r="P158" s="1082"/>
      <c r="Q158" s="1082"/>
      <c r="R158" s="1082"/>
      <c r="S158" s="1082"/>
      <c r="T158" s="1082"/>
      <c r="U158" s="1082"/>
      <c r="V158" s="1082"/>
      <c r="W158" s="1082"/>
      <c r="X158" s="1082"/>
      <c r="Y158" s="1082"/>
      <c r="Z158" s="1082"/>
    </row>
    <row r="159" spans="1:26" ht="11.25" customHeight="1">
      <c r="A159" s="1082"/>
      <c r="B159" s="1082"/>
      <c r="C159" s="1082"/>
      <c r="D159" s="1082"/>
      <c r="E159" s="1082"/>
      <c r="F159" s="1082"/>
      <c r="G159" s="1082"/>
      <c r="H159" s="1082"/>
      <c r="I159" s="1082"/>
      <c r="J159" s="1082"/>
      <c r="K159" s="1082"/>
      <c r="L159" s="1082"/>
      <c r="M159" s="1082"/>
      <c r="N159" s="1082"/>
      <c r="O159" s="1082"/>
      <c r="P159" s="1082"/>
      <c r="Q159" s="1082"/>
      <c r="R159" s="1082"/>
      <c r="S159" s="1082"/>
      <c r="T159" s="1082"/>
      <c r="U159" s="1082"/>
      <c r="V159" s="1082"/>
      <c r="W159" s="1082"/>
      <c r="X159" s="1082"/>
      <c r="Y159" s="1082"/>
      <c r="Z159" s="1082"/>
    </row>
    <row r="160" spans="1:26" ht="11.25" customHeight="1">
      <c r="A160" s="1082"/>
      <c r="B160" s="1082"/>
      <c r="C160" s="1082"/>
      <c r="D160" s="1082"/>
      <c r="E160" s="1082"/>
      <c r="F160" s="1082"/>
      <c r="G160" s="1082"/>
      <c r="H160" s="1082"/>
      <c r="I160" s="1082"/>
      <c r="J160" s="1082"/>
      <c r="K160" s="1082"/>
      <c r="L160" s="1082"/>
      <c r="M160" s="1082"/>
      <c r="N160" s="1082"/>
      <c r="O160" s="1082"/>
      <c r="P160" s="1082"/>
      <c r="Q160" s="1082"/>
      <c r="R160" s="1082"/>
      <c r="S160" s="1082"/>
      <c r="T160" s="1082"/>
      <c r="U160" s="1082"/>
      <c r="V160" s="1082"/>
      <c r="W160" s="1082"/>
      <c r="X160" s="1082"/>
      <c r="Y160" s="1082"/>
      <c r="Z160" s="1082"/>
    </row>
    <row r="161" spans="1:26" ht="11.25" customHeight="1">
      <c r="A161" s="1082"/>
      <c r="B161" s="1082"/>
      <c r="C161" s="1082"/>
      <c r="D161" s="1082"/>
      <c r="E161" s="1082"/>
      <c r="F161" s="1082"/>
      <c r="G161" s="1082"/>
      <c r="H161" s="1082"/>
      <c r="I161" s="1082"/>
      <c r="J161" s="1082"/>
      <c r="K161" s="1082"/>
      <c r="L161" s="1082"/>
      <c r="M161" s="1082"/>
      <c r="N161" s="1082"/>
      <c r="O161" s="1082"/>
      <c r="P161" s="1082"/>
      <c r="Q161" s="1082"/>
      <c r="R161" s="1082"/>
      <c r="S161" s="1082"/>
      <c r="T161" s="1082"/>
      <c r="U161" s="1082"/>
      <c r="V161" s="1082"/>
      <c r="W161" s="1082"/>
      <c r="X161" s="1082"/>
      <c r="Y161" s="1082"/>
      <c r="Z161" s="1082"/>
    </row>
    <row r="162" spans="1:26" ht="11.25" customHeight="1">
      <c r="A162" s="1082"/>
      <c r="B162" s="1082"/>
      <c r="C162" s="1082"/>
      <c r="D162" s="1082"/>
      <c r="E162" s="1082"/>
      <c r="F162" s="1082"/>
      <c r="G162" s="1082"/>
      <c r="H162" s="1082"/>
      <c r="I162" s="1082"/>
      <c r="J162" s="1082"/>
      <c r="K162" s="1082"/>
      <c r="L162" s="1082"/>
      <c r="M162" s="1082"/>
      <c r="N162" s="1082"/>
      <c r="O162" s="1082"/>
      <c r="P162" s="1082"/>
      <c r="Q162" s="1082"/>
      <c r="R162" s="1082"/>
      <c r="S162" s="1082"/>
      <c r="T162" s="1082"/>
      <c r="U162" s="1082"/>
      <c r="V162" s="1082"/>
      <c r="W162" s="1082"/>
      <c r="X162" s="1082"/>
      <c r="Y162" s="1082"/>
      <c r="Z162" s="1082"/>
    </row>
    <row r="163" spans="1:26" ht="11.25" customHeight="1">
      <c r="A163" s="1082"/>
      <c r="B163" s="1082"/>
      <c r="C163" s="1082"/>
      <c r="D163" s="1082"/>
      <c r="E163" s="1082"/>
      <c r="F163" s="1082"/>
      <c r="G163" s="1082"/>
      <c r="H163" s="1082"/>
      <c r="I163" s="1082"/>
      <c r="J163" s="1082"/>
      <c r="K163" s="1082"/>
      <c r="L163" s="1082"/>
      <c r="M163" s="1082"/>
      <c r="N163" s="1082"/>
      <c r="O163" s="1082"/>
      <c r="P163" s="1082"/>
      <c r="Q163" s="1082"/>
      <c r="R163" s="1082"/>
      <c r="S163" s="1082"/>
      <c r="T163" s="1082"/>
      <c r="U163" s="1082"/>
      <c r="V163" s="1082"/>
      <c r="W163" s="1082"/>
      <c r="X163" s="1082"/>
      <c r="Y163" s="1082"/>
      <c r="Z163" s="1082"/>
    </row>
    <row r="164" spans="1:26" ht="11.25" customHeight="1">
      <c r="A164" s="1082"/>
      <c r="B164" s="1082"/>
      <c r="C164" s="1082"/>
      <c r="D164" s="1082"/>
      <c r="E164" s="1082"/>
      <c r="F164" s="1082"/>
      <c r="G164" s="1082"/>
      <c r="H164" s="1082"/>
      <c r="I164" s="1082"/>
      <c r="J164" s="1082"/>
      <c r="K164" s="1082"/>
      <c r="L164" s="1082"/>
      <c r="M164" s="1082"/>
      <c r="N164" s="1082"/>
      <c r="O164" s="1082"/>
      <c r="P164" s="1082"/>
      <c r="Q164" s="1082"/>
      <c r="R164" s="1082"/>
      <c r="S164" s="1082"/>
      <c r="T164" s="1082"/>
      <c r="U164" s="1082"/>
      <c r="V164" s="1082"/>
      <c r="W164" s="1082"/>
      <c r="X164" s="1082"/>
      <c r="Y164" s="1082"/>
      <c r="Z164" s="1082"/>
    </row>
    <row r="165" spans="1:26" ht="11.25" customHeight="1">
      <c r="A165" s="1082"/>
      <c r="B165" s="1082"/>
      <c r="C165" s="1082"/>
      <c r="D165" s="1082"/>
      <c r="E165" s="1082"/>
      <c r="F165" s="1082"/>
      <c r="G165" s="1082"/>
      <c r="H165" s="1082"/>
      <c r="I165" s="1082"/>
      <c r="J165" s="1082"/>
      <c r="K165" s="1082"/>
      <c r="L165" s="1082"/>
      <c r="M165" s="1082"/>
      <c r="N165" s="1082"/>
      <c r="O165" s="1082"/>
      <c r="P165" s="1082"/>
      <c r="Q165" s="1082"/>
      <c r="R165" s="1082"/>
      <c r="S165" s="1082"/>
      <c r="T165" s="1082"/>
      <c r="U165" s="1082"/>
      <c r="V165" s="1082"/>
      <c r="W165" s="1082"/>
      <c r="X165" s="1082"/>
      <c r="Y165" s="1082"/>
      <c r="Z165" s="1082"/>
    </row>
    <row r="166" spans="1:26" ht="11.25" customHeight="1">
      <c r="A166" s="1082"/>
      <c r="B166" s="1082"/>
      <c r="C166" s="1082"/>
      <c r="D166" s="1082"/>
      <c r="E166" s="1082"/>
      <c r="F166" s="1082"/>
      <c r="G166" s="1082"/>
      <c r="H166" s="1082"/>
      <c r="I166" s="1082"/>
      <c r="J166" s="1082"/>
      <c r="K166" s="1082"/>
      <c r="L166" s="1082"/>
      <c r="M166" s="1082"/>
      <c r="N166" s="1082"/>
      <c r="O166" s="1082"/>
      <c r="P166" s="1082"/>
      <c r="Q166" s="1082"/>
      <c r="R166" s="1082"/>
      <c r="S166" s="1082"/>
      <c r="T166" s="1082"/>
      <c r="U166" s="1082"/>
      <c r="V166" s="1082"/>
      <c r="W166" s="1082"/>
      <c r="X166" s="1082"/>
      <c r="Y166" s="1082"/>
      <c r="Z166" s="1082"/>
    </row>
    <row r="167" spans="1:26" ht="11.25" customHeight="1">
      <c r="A167" s="1082"/>
      <c r="B167" s="1082"/>
      <c r="C167" s="1082"/>
      <c r="D167" s="1082"/>
      <c r="E167" s="1082"/>
      <c r="F167" s="1082"/>
      <c r="G167" s="1082"/>
      <c r="H167" s="1082"/>
      <c r="I167" s="1082"/>
      <c r="J167" s="1082"/>
      <c r="K167" s="1082"/>
      <c r="L167" s="1082"/>
      <c r="M167" s="1082"/>
      <c r="N167" s="1082"/>
      <c r="O167" s="1082"/>
      <c r="P167" s="1082"/>
      <c r="Q167" s="1082"/>
      <c r="R167" s="1082"/>
      <c r="S167" s="1082"/>
      <c r="T167" s="1082"/>
      <c r="U167" s="1082"/>
      <c r="V167" s="1082"/>
      <c r="W167" s="1082"/>
      <c r="X167" s="1082"/>
      <c r="Y167" s="1082"/>
      <c r="Z167" s="1082"/>
    </row>
    <row r="168" spans="1:26" ht="11.25" customHeight="1">
      <c r="A168" s="1082"/>
      <c r="B168" s="1082"/>
      <c r="C168" s="1082"/>
      <c r="D168" s="1082"/>
      <c r="E168" s="1082"/>
      <c r="F168" s="1082"/>
      <c r="G168" s="1082"/>
      <c r="H168" s="1082"/>
      <c r="I168" s="1082"/>
      <c r="J168" s="1082"/>
      <c r="K168" s="1082"/>
      <c r="L168" s="1082"/>
      <c r="M168" s="1082"/>
      <c r="N168" s="1082"/>
      <c r="O168" s="1082"/>
      <c r="P168" s="1082"/>
      <c r="Q168" s="1082"/>
      <c r="R168" s="1082"/>
      <c r="S168" s="1082"/>
      <c r="T168" s="1082"/>
      <c r="U168" s="1082"/>
      <c r="V168" s="1082"/>
      <c r="W168" s="1082"/>
      <c r="X168" s="1082"/>
      <c r="Y168" s="1082"/>
      <c r="Z168" s="1082"/>
    </row>
    <row r="169" spans="1:26" ht="11.25" customHeight="1">
      <c r="A169" s="1082"/>
      <c r="B169" s="1082"/>
      <c r="C169" s="1082"/>
      <c r="D169" s="1082"/>
      <c r="E169" s="1082"/>
      <c r="F169" s="1082"/>
      <c r="G169" s="1082"/>
      <c r="H169" s="1082"/>
      <c r="I169" s="1082"/>
      <c r="J169" s="1082"/>
      <c r="K169" s="1082"/>
      <c r="L169" s="1082"/>
      <c r="M169" s="1082"/>
      <c r="N169" s="1082"/>
      <c r="O169" s="1082"/>
      <c r="P169" s="1082"/>
      <c r="Q169" s="1082"/>
      <c r="R169" s="1082"/>
      <c r="S169" s="1082"/>
      <c r="T169" s="1082"/>
      <c r="U169" s="1082"/>
      <c r="V169" s="1082"/>
      <c r="W169" s="1082"/>
      <c r="X169" s="1082"/>
      <c r="Y169" s="1082"/>
      <c r="Z169" s="1082"/>
    </row>
    <row r="170" spans="1:26" ht="11.25" customHeight="1">
      <c r="A170" s="1082"/>
      <c r="B170" s="1082"/>
      <c r="C170" s="1082"/>
      <c r="D170" s="1082"/>
      <c r="E170" s="1082"/>
      <c r="F170" s="1082"/>
      <c r="G170" s="1082"/>
      <c r="H170" s="1082"/>
      <c r="I170" s="1082"/>
      <c r="J170" s="1082"/>
      <c r="K170" s="1082"/>
      <c r="L170" s="1082"/>
      <c r="M170" s="1082"/>
      <c r="N170" s="1082"/>
      <c r="O170" s="1082"/>
      <c r="P170" s="1082"/>
      <c r="Q170" s="1082"/>
      <c r="R170" s="1082"/>
      <c r="S170" s="1082"/>
      <c r="T170" s="1082"/>
      <c r="U170" s="1082"/>
      <c r="V170" s="1082"/>
      <c r="W170" s="1082"/>
      <c r="X170" s="1082"/>
      <c r="Y170" s="1082"/>
      <c r="Z170" s="1082"/>
    </row>
    <row r="171" spans="1:26" ht="11.25" customHeight="1">
      <c r="A171" s="1082"/>
      <c r="B171" s="1082"/>
      <c r="C171" s="1082"/>
      <c r="D171" s="1082"/>
      <c r="E171" s="1082"/>
      <c r="F171" s="1082"/>
      <c r="G171" s="1082"/>
      <c r="H171" s="1082"/>
      <c r="I171" s="1082"/>
      <c r="J171" s="1082"/>
      <c r="K171" s="1082"/>
      <c r="L171" s="1082"/>
      <c r="M171" s="1082"/>
      <c r="N171" s="1082"/>
      <c r="O171" s="1082"/>
      <c r="P171" s="1082"/>
      <c r="Q171" s="1082"/>
      <c r="R171" s="1082"/>
      <c r="S171" s="1082"/>
      <c r="T171" s="1082"/>
      <c r="U171" s="1082"/>
      <c r="V171" s="1082"/>
      <c r="W171" s="1082"/>
      <c r="X171" s="1082"/>
      <c r="Y171" s="1082"/>
      <c r="Z171" s="1082"/>
    </row>
    <row r="172" spans="1:26" ht="11.25" customHeight="1">
      <c r="A172" s="1082"/>
      <c r="B172" s="1082"/>
      <c r="C172" s="1082"/>
      <c r="D172" s="1082"/>
      <c r="E172" s="1082"/>
      <c r="F172" s="1082"/>
      <c r="G172" s="1082"/>
      <c r="H172" s="1082"/>
      <c r="I172" s="1082"/>
      <c r="J172" s="1082"/>
      <c r="K172" s="1082"/>
      <c r="L172" s="1082"/>
      <c r="M172" s="1082"/>
      <c r="N172" s="1082"/>
      <c r="O172" s="1082"/>
      <c r="P172" s="1082"/>
      <c r="Q172" s="1082"/>
      <c r="R172" s="1082"/>
      <c r="S172" s="1082"/>
      <c r="T172" s="1082"/>
      <c r="U172" s="1082"/>
      <c r="V172" s="1082"/>
      <c r="W172" s="1082"/>
      <c r="X172" s="1082"/>
      <c r="Y172" s="1082"/>
      <c r="Z172" s="1082"/>
    </row>
    <row r="173" spans="1:26" ht="11.25" customHeight="1">
      <c r="A173" s="1082"/>
      <c r="B173" s="1082"/>
      <c r="C173" s="1082"/>
      <c r="D173" s="1082"/>
      <c r="E173" s="1082"/>
      <c r="F173" s="1082"/>
      <c r="G173" s="1082"/>
      <c r="H173" s="1082"/>
      <c r="I173" s="1082"/>
      <c r="J173" s="1082"/>
      <c r="K173" s="1082"/>
      <c r="L173" s="1082"/>
      <c r="M173" s="1082"/>
      <c r="N173" s="1082"/>
      <c r="O173" s="1082"/>
      <c r="P173" s="1082"/>
      <c r="Q173" s="1082"/>
      <c r="R173" s="1082"/>
      <c r="S173" s="1082"/>
      <c r="T173" s="1082"/>
      <c r="U173" s="1082"/>
      <c r="V173" s="1082"/>
      <c r="W173" s="1082"/>
      <c r="X173" s="1082"/>
      <c r="Y173" s="1082"/>
      <c r="Z173" s="1082"/>
    </row>
    <row r="174" spans="1:26" ht="11.25" customHeight="1">
      <c r="A174" s="1082"/>
      <c r="B174" s="1082"/>
      <c r="C174" s="1082"/>
      <c r="D174" s="1082"/>
      <c r="E174" s="1082"/>
      <c r="F174" s="1082"/>
      <c r="G174" s="1082"/>
      <c r="H174" s="1082"/>
      <c r="I174" s="1082"/>
      <c r="J174" s="1082"/>
      <c r="K174" s="1082"/>
      <c r="L174" s="1082"/>
      <c r="M174" s="1082"/>
      <c r="N174" s="1082"/>
      <c r="O174" s="1082"/>
      <c r="P174" s="1082"/>
      <c r="Q174" s="1082"/>
      <c r="R174" s="1082"/>
      <c r="S174" s="1082"/>
      <c r="T174" s="1082"/>
      <c r="U174" s="1082"/>
      <c r="V174" s="1082"/>
      <c r="W174" s="1082"/>
      <c r="X174" s="1082"/>
      <c r="Y174" s="1082"/>
      <c r="Z174" s="1082"/>
    </row>
    <row r="175" spans="1:26" ht="11.25" customHeight="1">
      <c r="A175" s="1082"/>
      <c r="B175" s="1082"/>
      <c r="C175" s="1082"/>
      <c r="D175" s="1082"/>
      <c r="E175" s="1082"/>
      <c r="F175" s="1082"/>
      <c r="G175" s="1082"/>
      <c r="H175" s="1082"/>
      <c r="I175" s="1082"/>
      <c r="J175" s="1082"/>
      <c r="K175" s="1082"/>
      <c r="L175" s="1082"/>
      <c r="M175" s="1082"/>
      <c r="N175" s="1082"/>
      <c r="O175" s="1082"/>
      <c r="P175" s="1082"/>
      <c r="Q175" s="1082"/>
      <c r="R175" s="1082"/>
      <c r="S175" s="1082"/>
      <c r="T175" s="1082"/>
      <c r="U175" s="1082"/>
      <c r="V175" s="1082"/>
      <c r="W175" s="1082"/>
      <c r="X175" s="1082"/>
      <c r="Y175" s="1082"/>
      <c r="Z175" s="1082"/>
    </row>
    <row r="176" spans="1:26" ht="11.25" customHeight="1">
      <c r="A176" s="1082"/>
      <c r="B176" s="1082"/>
      <c r="C176" s="1082"/>
      <c r="D176" s="1082"/>
      <c r="E176" s="1082"/>
      <c r="F176" s="1082"/>
      <c r="G176" s="1082"/>
      <c r="H176" s="1082"/>
      <c r="I176" s="1082"/>
      <c r="J176" s="1082"/>
      <c r="K176" s="1082"/>
      <c r="L176" s="1082"/>
      <c r="M176" s="1082"/>
      <c r="N176" s="1082"/>
      <c r="O176" s="1082"/>
      <c r="P176" s="1082"/>
      <c r="Q176" s="1082"/>
      <c r="R176" s="1082"/>
      <c r="S176" s="1082"/>
      <c r="T176" s="1082"/>
      <c r="U176" s="1082"/>
      <c r="V176" s="1082"/>
      <c r="W176" s="1082"/>
      <c r="X176" s="1082"/>
      <c r="Y176" s="1082"/>
      <c r="Z176" s="1082"/>
    </row>
    <row r="177" spans="1:26" ht="11.25" customHeight="1">
      <c r="A177" s="1082"/>
      <c r="B177" s="1082"/>
      <c r="C177" s="1082"/>
      <c r="D177" s="1082"/>
      <c r="E177" s="1082"/>
      <c r="F177" s="1082"/>
      <c r="G177" s="1082"/>
      <c r="H177" s="1082"/>
      <c r="I177" s="1082"/>
      <c r="J177" s="1082"/>
      <c r="K177" s="1082"/>
      <c r="L177" s="1082"/>
      <c r="M177" s="1082"/>
      <c r="N177" s="1082"/>
      <c r="O177" s="1082"/>
      <c r="P177" s="1082"/>
      <c r="Q177" s="1082"/>
      <c r="R177" s="1082"/>
      <c r="S177" s="1082"/>
      <c r="T177" s="1082"/>
      <c r="U177" s="1082"/>
      <c r="V177" s="1082"/>
      <c r="W177" s="1082"/>
      <c r="X177" s="1082"/>
      <c r="Y177" s="1082"/>
      <c r="Z177" s="1082"/>
    </row>
    <row r="178" spans="1:26" ht="11.25" customHeight="1">
      <c r="A178" s="1082"/>
      <c r="B178" s="1082"/>
      <c r="C178" s="1082"/>
      <c r="D178" s="1082"/>
      <c r="E178" s="1082"/>
      <c r="F178" s="1082"/>
      <c r="G178" s="1082"/>
      <c r="H178" s="1082"/>
      <c r="I178" s="1082"/>
      <c r="J178" s="1082"/>
      <c r="K178" s="1082"/>
      <c r="L178" s="1082"/>
      <c r="M178" s="1082"/>
      <c r="N178" s="1082"/>
      <c r="O178" s="1082"/>
      <c r="P178" s="1082"/>
      <c r="Q178" s="1082"/>
      <c r="R178" s="1082"/>
      <c r="S178" s="1082"/>
      <c r="T178" s="1082"/>
      <c r="U178" s="1082"/>
      <c r="V178" s="1082"/>
      <c r="W178" s="1082"/>
      <c r="X178" s="1082"/>
      <c r="Y178" s="1082"/>
      <c r="Z178" s="1082"/>
    </row>
    <row r="179" spans="1:26" ht="11.25" customHeight="1">
      <c r="A179" s="1082"/>
      <c r="B179" s="1082"/>
      <c r="C179" s="1082"/>
      <c r="D179" s="1082"/>
      <c r="E179" s="1082"/>
      <c r="F179" s="1082"/>
      <c r="G179" s="1082"/>
      <c r="H179" s="1082"/>
      <c r="I179" s="1082"/>
      <c r="J179" s="1082"/>
      <c r="K179" s="1082"/>
      <c r="L179" s="1082"/>
      <c r="M179" s="1082"/>
      <c r="N179" s="1082"/>
      <c r="O179" s="1082"/>
      <c r="P179" s="1082"/>
      <c r="Q179" s="1082"/>
      <c r="R179" s="1082"/>
      <c r="S179" s="1082"/>
      <c r="T179" s="1082"/>
      <c r="U179" s="1082"/>
      <c r="V179" s="1082"/>
      <c r="W179" s="1082"/>
      <c r="X179" s="1082"/>
      <c r="Y179" s="1082"/>
      <c r="Z179" s="1082"/>
    </row>
    <row r="180" spans="1:26" ht="11.25" customHeight="1">
      <c r="A180" s="1082"/>
      <c r="B180" s="1082"/>
      <c r="C180" s="1082"/>
      <c r="D180" s="1082"/>
      <c r="E180" s="1082"/>
      <c r="F180" s="1082"/>
      <c r="G180" s="1082"/>
      <c r="H180" s="1082"/>
      <c r="I180" s="1082"/>
      <c r="J180" s="1082"/>
      <c r="K180" s="1082"/>
      <c r="L180" s="1082"/>
      <c r="M180" s="1082"/>
      <c r="N180" s="1082"/>
      <c r="O180" s="1082"/>
      <c r="P180" s="1082"/>
      <c r="Q180" s="1082"/>
      <c r="R180" s="1082"/>
      <c r="S180" s="1082"/>
      <c r="T180" s="1082"/>
      <c r="U180" s="1082"/>
      <c r="V180" s="1082"/>
      <c r="W180" s="1082"/>
      <c r="X180" s="1082"/>
      <c r="Y180" s="1082"/>
      <c r="Z180" s="1082"/>
    </row>
    <row r="181" spans="1:26" ht="11.25" customHeight="1">
      <c r="A181" s="1082"/>
      <c r="B181" s="1082"/>
      <c r="C181" s="1082"/>
      <c r="D181" s="1082"/>
      <c r="E181" s="1082"/>
      <c r="F181" s="1082"/>
      <c r="G181" s="1082"/>
      <c r="H181" s="1082"/>
      <c r="I181" s="1082"/>
      <c r="J181" s="1082"/>
      <c r="K181" s="1082"/>
      <c r="L181" s="1082"/>
      <c r="M181" s="1082"/>
      <c r="N181" s="1082"/>
      <c r="O181" s="1082"/>
      <c r="P181" s="1082"/>
      <c r="Q181" s="1082"/>
      <c r="R181" s="1082"/>
      <c r="S181" s="1082"/>
      <c r="T181" s="1082"/>
      <c r="U181" s="1082"/>
      <c r="V181" s="1082"/>
      <c r="W181" s="1082"/>
      <c r="X181" s="1082"/>
      <c r="Y181" s="1082"/>
      <c r="Z181" s="1082"/>
    </row>
    <row r="182" spans="1:26" ht="11.25" customHeight="1">
      <c r="A182" s="1082"/>
      <c r="B182" s="1082"/>
      <c r="C182" s="1082"/>
      <c r="D182" s="1082"/>
      <c r="E182" s="1082"/>
      <c r="F182" s="1082"/>
      <c r="G182" s="1082"/>
      <c r="H182" s="1082"/>
      <c r="I182" s="1082"/>
      <c r="J182" s="1082"/>
      <c r="K182" s="1082"/>
      <c r="L182" s="1082"/>
      <c r="M182" s="1082"/>
      <c r="N182" s="1082"/>
      <c r="O182" s="1082"/>
      <c r="P182" s="1082"/>
      <c r="Q182" s="1082"/>
      <c r="R182" s="1082"/>
      <c r="S182" s="1082"/>
      <c r="T182" s="1082"/>
      <c r="U182" s="1082"/>
      <c r="V182" s="1082"/>
      <c r="W182" s="1082"/>
      <c r="X182" s="1082"/>
      <c r="Y182" s="1082"/>
      <c r="Z182" s="1082"/>
    </row>
    <row r="183" spans="1:26" ht="11.25" customHeight="1">
      <c r="A183" s="1082"/>
      <c r="B183" s="1082"/>
      <c r="C183" s="1082"/>
      <c r="D183" s="1082"/>
      <c r="E183" s="1082"/>
      <c r="F183" s="1082"/>
      <c r="G183" s="1082"/>
      <c r="H183" s="1082"/>
      <c r="I183" s="1082"/>
      <c r="J183" s="1082"/>
      <c r="K183" s="1082"/>
      <c r="L183" s="1082"/>
      <c r="M183" s="1082"/>
      <c r="N183" s="1082"/>
      <c r="O183" s="1082"/>
      <c r="P183" s="1082"/>
      <c r="Q183" s="1082"/>
      <c r="R183" s="1082"/>
      <c r="S183" s="1082"/>
      <c r="T183" s="1082"/>
      <c r="U183" s="1082"/>
      <c r="V183" s="1082"/>
      <c r="W183" s="1082"/>
      <c r="X183" s="1082"/>
      <c r="Y183" s="1082"/>
      <c r="Z183" s="1082"/>
    </row>
    <row r="184" spans="1:26" ht="11.25" customHeight="1">
      <c r="A184" s="1082"/>
      <c r="B184" s="1082"/>
      <c r="C184" s="1082"/>
      <c r="D184" s="1082"/>
      <c r="E184" s="1082"/>
      <c r="F184" s="1082"/>
      <c r="G184" s="1082"/>
      <c r="H184" s="1082"/>
      <c r="I184" s="1082"/>
      <c r="J184" s="1082"/>
      <c r="K184" s="1082"/>
      <c r="L184" s="1082"/>
      <c r="M184" s="1082"/>
      <c r="N184" s="1082"/>
      <c r="O184" s="1082"/>
      <c r="P184" s="1082"/>
      <c r="Q184" s="1082"/>
      <c r="R184" s="1082"/>
      <c r="S184" s="1082"/>
      <c r="T184" s="1082"/>
      <c r="U184" s="1082"/>
      <c r="V184" s="1082"/>
      <c r="W184" s="1082"/>
      <c r="X184" s="1082"/>
      <c r="Y184" s="1082"/>
      <c r="Z184" s="1082"/>
    </row>
    <row r="185" spans="1:26" ht="11.25" customHeight="1">
      <c r="A185" s="1082"/>
      <c r="B185" s="1082"/>
      <c r="C185" s="1082"/>
      <c r="D185" s="1082"/>
      <c r="E185" s="1082"/>
      <c r="F185" s="1082"/>
      <c r="G185" s="1082"/>
      <c r="H185" s="1082"/>
      <c r="I185" s="1082"/>
      <c r="J185" s="1082"/>
      <c r="K185" s="1082"/>
      <c r="L185" s="1082"/>
      <c r="M185" s="1082"/>
      <c r="N185" s="1082"/>
      <c r="O185" s="1082"/>
      <c r="P185" s="1082"/>
      <c r="Q185" s="1082"/>
      <c r="R185" s="1082"/>
      <c r="S185" s="1082"/>
      <c r="T185" s="1082"/>
      <c r="U185" s="1082"/>
      <c r="V185" s="1082"/>
      <c r="W185" s="1082"/>
      <c r="X185" s="1082"/>
      <c r="Y185" s="1082"/>
      <c r="Z185" s="1082"/>
    </row>
    <row r="186" spans="1:26" ht="11.25" customHeight="1">
      <c r="A186" s="1082"/>
      <c r="B186" s="1082"/>
      <c r="C186" s="1082"/>
      <c r="D186" s="1082"/>
      <c r="E186" s="1082"/>
      <c r="F186" s="1082"/>
      <c r="G186" s="1082"/>
      <c r="H186" s="1082"/>
      <c r="I186" s="1082"/>
      <c r="J186" s="1082"/>
      <c r="K186" s="1082"/>
      <c r="L186" s="1082"/>
      <c r="M186" s="1082"/>
      <c r="N186" s="1082"/>
      <c r="O186" s="1082"/>
      <c r="P186" s="1082"/>
      <c r="Q186" s="1082"/>
      <c r="R186" s="1082"/>
      <c r="S186" s="1082"/>
      <c r="T186" s="1082"/>
      <c r="U186" s="1082"/>
      <c r="V186" s="1082"/>
      <c r="W186" s="1082"/>
      <c r="X186" s="1082"/>
      <c r="Y186" s="1082"/>
      <c r="Z186" s="1082"/>
    </row>
    <row r="187" spans="1:26" ht="11.25" customHeight="1">
      <c r="A187" s="1082"/>
      <c r="B187" s="1082"/>
      <c r="C187" s="1082"/>
      <c r="D187" s="1082"/>
      <c r="E187" s="1082"/>
      <c r="F187" s="1082"/>
      <c r="G187" s="1082"/>
      <c r="H187" s="1082"/>
      <c r="I187" s="1082"/>
      <c r="J187" s="1082"/>
      <c r="K187" s="1082"/>
      <c r="L187" s="1082"/>
      <c r="M187" s="1082"/>
      <c r="N187" s="1082"/>
      <c r="O187" s="1082"/>
      <c r="P187" s="1082"/>
      <c r="Q187" s="1082"/>
      <c r="R187" s="1082"/>
      <c r="S187" s="1082"/>
      <c r="T187" s="1082"/>
      <c r="U187" s="1082"/>
      <c r="V187" s="1082"/>
      <c r="W187" s="1082"/>
      <c r="X187" s="1082"/>
      <c r="Y187" s="1082"/>
      <c r="Z187" s="1082"/>
    </row>
    <row r="188" spans="1:26" ht="11.25" customHeight="1">
      <c r="A188" s="1082"/>
      <c r="B188" s="1082"/>
      <c r="C188" s="1082"/>
      <c r="D188" s="1082"/>
      <c r="E188" s="1082"/>
      <c r="F188" s="1082"/>
      <c r="G188" s="1082"/>
      <c r="H188" s="1082"/>
      <c r="I188" s="1082"/>
      <c r="J188" s="1082"/>
      <c r="K188" s="1082"/>
      <c r="L188" s="1082"/>
      <c r="M188" s="1082"/>
      <c r="N188" s="1082"/>
      <c r="O188" s="1082"/>
      <c r="P188" s="1082"/>
      <c r="Q188" s="1082"/>
      <c r="R188" s="1082"/>
      <c r="S188" s="1082"/>
      <c r="T188" s="1082"/>
      <c r="U188" s="1082"/>
      <c r="V188" s="1082"/>
      <c r="W188" s="1082"/>
      <c r="X188" s="1082"/>
      <c r="Y188" s="1082"/>
      <c r="Z188" s="1082"/>
    </row>
    <row r="189" spans="1:26" ht="11.25" customHeight="1">
      <c r="A189" s="1082"/>
      <c r="B189" s="1082"/>
      <c r="C189" s="1082"/>
      <c r="D189" s="1082"/>
      <c r="E189" s="1082"/>
      <c r="F189" s="1082"/>
      <c r="G189" s="1082"/>
      <c r="H189" s="1082"/>
      <c r="I189" s="1082"/>
      <c r="J189" s="1082"/>
      <c r="K189" s="1082"/>
      <c r="L189" s="1082"/>
      <c r="M189" s="1082"/>
      <c r="N189" s="1082"/>
      <c r="O189" s="1082"/>
      <c r="P189" s="1082"/>
      <c r="Q189" s="1082"/>
      <c r="R189" s="1082"/>
      <c r="S189" s="1082"/>
      <c r="T189" s="1082"/>
      <c r="U189" s="1082"/>
      <c r="V189" s="1082"/>
      <c r="W189" s="1082"/>
      <c r="X189" s="1082"/>
      <c r="Y189" s="1082"/>
      <c r="Z189" s="1082"/>
    </row>
    <row r="190" spans="1:26" ht="11.25" customHeight="1">
      <c r="A190" s="1082"/>
      <c r="B190" s="1082"/>
      <c r="C190" s="1082"/>
      <c r="D190" s="1082"/>
      <c r="E190" s="1082"/>
      <c r="F190" s="1082"/>
      <c r="G190" s="1082"/>
      <c r="H190" s="1082"/>
      <c r="I190" s="1082"/>
      <c r="J190" s="1082"/>
      <c r="K190" s="1082"/>
      <c r="L190" s="1082"/>
      <c r="M190" s="1082"/>
      <c r="N190" s="1082"/>
      <c r="O190" s="1082"/>
      <c r="P190" s="1082"/>
      <c r="Q190" s="1082"/>
      <c r="R190" s="1082"/>
      <c r="S190" s="1082"/>
      <c r="T190" s="1082"/>
      <c r="U190" s="1082"/>
      <c r="V190" s="1082"/>
      <c r="W190" s="1082"/>
      <c r="X190" s="1082"/>
      <c r="Y190" s="1082"/>
      <c r="Z190" s="1082"/>
    </row>
    <row r="191" spans="1:26" ht="11.25" customHeight="1">
      <c r="A191" s="1082"/>
      <c r="B191" s="1082"/>
      <c r="C191" s="1082"/>
      <c r="D191" s="1082"/>
      <c r="E191" s="1082"/>
      <c r="F191" s="1082"/>
      <c r="G191" s="1082"/>
      <c r="H191" s="1082"/>
      <c r="I191" s="1082"/>
      <c r="J191" s="1082"/>
      <c r="K191" s="1082"/>
      <c r="L191" s="1082"/>
      <c r="M191" s="1082"/>
      <c r="N191" s="1082"/>
      <c r="O191" s="1082"/>
      <c r="P191" s="1082"/>
      <c r="Q191" s="1082"/>
      <c r="R191" s="1082"/>
      <c r="S191" s="1082"/>
      <c r="T191" s="1082"/>
      <c r="U191" s="1082"/>
      <c r="V191" s="1082"/>
      <c r="W191" s="1082"/>
      <c r="X191" s="1082"/>
      <c r="Y191" s="1082"/>
      <c r="Z191" s="1082"/>
    </row>
    <row r="192" spans="1:26" ht="11.25" customHeight="1">
      <c r="A192" s="1082"/>
      <c r="B192" s="1082"/>
      <c r="C192" s="1082"/>
      <c r="D192" s="1082"/>
      <c r="E192" s="1082"/>
      <c r="F192" s="1082"/>
      <c r="G192" s="1082"/>
      <c r="H192" s="1082"/>
      <c r="I192" s="1082"/>
      <c r="J192" s="1082"/>
      <c r="K192" s="1082"/>
      <c r="L192" s="1082"/>
      <c r="M192" s="1082"/>
      <c r="N192" s="1082"/>
      <c r="O192" s="1082"/>
      <c r="P192" s="1082"/>
      <c r="Q192" s="1082"/>
      <c r="R192" s="1082"/>
      <c r="S192" s="1082"/>
      <c r="T192" s="1082"/>
      <c r="U192" s="1082"/>
      <c r="V192" s="1082"/>
      <c r="W192" s="1082"/>
      <c r="X192" s="1082"/>
      <c r="Y192" s="1082"/>
      <c r="Z192" s="1082"/>
    </row>
    <row r="193" spans="1:26" ht="11.25" customHeight="1">
      <c r="A193" s="1082"/>
      <c r="B193" s="1082"/>
      <c r="C193" s="1082"/>
      <c r="D193" s="1082"/>
      <c r="E193" s="1082"/>
      <c r="F193" s="1082"/>
      <c r="G193" s="1082"/>
      <c r="H193" s="1082"/>
      <c r="I193" s="1082"/>
      <c r="J193" s="1082"/>
      <c r="K193" s="1082"/>
      <c r="L193" s="1082"/>
      <c r="M193" s="1082"/>
      <c r="N193" s="1082"/>
      <c r="O193" s="1082"/>
      <c r="P193" s="1082"/>
      <c r="Q193" s="1082"/>
      <c r="R193" s="1082"/>
      <c r="S193" s="1082"/>
      <c r="T193" s="1082"/>
      <c r="U193" s="1082"/>
      <c r="V193" s="1082"/>
      <c r="W193" s="1082"/>
      <c r="X193" s="1082"/>
      <c r="Y193" s="1082"/>
      <c r="Z193" s="1082"/>
    </row>
    <row r="194" spans="1:26" ht="11.25" customHeight="1">
      <c r="A194" s="1082"/>
      <c r="B194" s="1082"/>
      <c r="C194" s="1082"/>
      <c r="D194" s="1082"/>
      <c r="E194" s="1082"/>
      <c r="F194" s="1082"/>
      <c r="G194" s="1082"/>
      <c r="H194" s="1082"/>
      <c r="I194" s="1082"/>
      <c r="J194" s="1082"/>
      <c r="K194" s="1082"/>
      <c r="L194" s="1082"/>
      <c r="M194" s="1082"/>
      <c r="N194" s="1082"/>
      <c r="O194" s="1082"/>
      <c r="P194" s="1082"/>
      <c r="Q194" s="1082"/>
      <c r="R194" s="1082"/>
      <c r="S194" s="1082"/>
      <c r="T194" s="1082"/>
      <c r="U194" s="1082"/>
      <c r="V194" s="1082"/>
      <c r="W194" s="1082"/>
      <c r="X194" s="1082"/>
      <c r="Y194" s="1082"/>
      <c r="Z194" s="1082"/>
    </row>
    <row r="195" spans="1:26" ht="11.25" customHeight="1">
      <c r="A195" s="1082"/>
      <c r="B195" s="1082"/>
      <c r="C195" s="1082"/>
      <c r="D195" s="1082"/>
      <c r="E195" s="1082"/>
      <c r="F195" s="1082"/>
      <c r="G195" s="1082"/>
      <c r="H195" s="1082"/>
      <c r="I195" s="1082"/>
      <c r="J195" s="1082"/>
      <c r="K195" s="1082"/>
      <c r="L195" s="1082"/>
      <c r="M195" s="1082"/>
      <c r="N195" s="1082"/>
      <c r="O195" s="1082"/>
      <c r="P195" s="1082"/>
      <c r="Q195" s="1082"/>
      <c r="R195" s="1082"/>
      <c r="S195" s="1082"/>
      <c r="T195" s="1082"/>
      <c r="U195" s="1082"/>
      <c r="V195" s="1082"/>
      <c r="W195" s="1082"/>
      <c r="X195" s="1082"/>
      <c r="Y195" s="1082"/>
      <c r="Z195" s="1082"/>
    </row>
    <row r="196" spans="1:26" ht="11.25" customHeight="1">
      <c r="A196" s="1082"/>
      <c r="B196" s="1082"/>
      <c r="C196" s="1082"/>
      <c r="D196" s="1082"/>
      <c r="E196" s="1082"/>
      <c r="F196" s="1082"/>
      <c r="G196" s="1082"/>
      <c r="H196" s="1082"/>
      <c r="I196" s="1082"/>
      <c r="J196" s="1082"/>
      <c r="K196" s="1082"/>
      <c r="L196" s="1082"/>
      <c r="M196" s="1082"/>
      <c r="N196" s="1082"/>
      <c r="O196" s="1082"/>
      <c r="P196" s="1082"/>
      <c r="Q196" s="1082"/>
      <c r="R196" s="1082"/>
      <c r="S196" s="1082"/>
      <c r="T196" s="1082"/>
      <c r="U196" s="1082"/>
      <c r="V196" s="1082"/>
      <c r="W196" s="1082"/>
      <c r="X196" s="1082"/>
      <c r="Y196" s="1082"/>
      <c r="Z196" s="1082"/>
    </row>
    <row r="197" spans="1:26" ht="11.25" customHeight="1">
      <c r="A197" s="1082"/>
      <c r="B197" s="1082"/>
      <c r="C197" s="1082"/>
      <c r="D197" s="1082"/>
      <c r="E197" s="1082"/>
      <c r="F197" s="1082"/>
      <c r="G197" s="1082"/>
      <c r="H197" s="1082"/>
      <c r="I197" s="1082"/>
      <c r="J197" s="1082"/>
      <c r="K197" s="1082"/>
      <c r="L197" s="1082"/>
      <c r="M197" s="1082"/>
      <c r="N197" s="1082"/>
      <c r="O197" s="1082"/>
      <c r="P197" s="1082"/>
      <c r="Q197" s="1082"/>
      <c r="R197" s="1082"/>
      <c r="S197" s="1082"/>
      <c r="T197" s="1082"/>
      <c r="U197" s="1082"/>
      <c r="V197" s="1082"/>
      <c r="W197" s="1082"/>
      <c r="X197" s="1082"/>
      <c r="Y197" s="1082"/>
      <c r="Z197" s="1082"/>
    </row>
    <row r="198" spans="1:26" ht="11.25" customHeight="1">
      <c r="A198" s="1082"/>
      <c r="B198" s="1082"/>
      <c r="C198" s="1082"/>
      <c r="D198" s="1082"/>
      <c r="E198" s="1082"/>
      <c r="F198" s="1082"/>
      <c r="G198" s="1082"/>
      <c r="H198" s="1082"/>
      <c r="I198" s="1082"/>
      <c r="J198" s="1082"/>
      <c r="K198" s="1082"/>
      <c r="L198" s="1082"/>
      <c r="M198" s="1082"/>
      <c r="N198" s="1082"/>
      <c r="O198" s="1082"/>
      <c r="P198" s="1082"/>
      <c r="Q198" s="1082"/>
      <c r="R198" s="1082"/>
      <c r="S198" s="1082"/>
      <c r="T198" s="1082"/>
      <c r="U198" s="1082"/>
      <c r="V198" s="1082"/>
      <c r="W198" s="1082"/>
      <c r="X198" s="1082"/>
      <c r="Y198" s="1082"/>
      <c r="Z198" s="1082"/>
    </row>
    <row r="199" spans="1:26" ht="11.25" customHeight="1">
      <c r="A199" s="1082"/>
      <c r="B199" s="1082"/>
      <c r="C199" s="1082"/>
      <c r="D199" s="1082"/>
      <c r="E199" s="1082"/>
      <c r="F199" s="1082"/>
      <c r="G199" s="1082"/>
      <c r="H199" s="1082"/>
      <c r="I199" s="1082"/>
      <c r="J199" s="1082"/>
      <c r="K199" s="1082"/>
      <c r="L199" s="1082"/>
      <c r="M199" s="1082"/>
      <c r="N199" s="1082"/>
      <c r="O199" s="1082"/>
      <c r="P199" s="1082"/>
      <c r="Q199" s="1082"/>
      <c r="R199" s="1082"/>
      <c r="S199" s="1082"/>
      <c r="T199" s="1082"/>
      <c r="U199" s="1082"/>
      <c r="V199" s="1082"/>
      <c r="W199" s="1082"/>
      <c r="X199" s="1082"/>
      <c r="Y199" s="1082"/>
      <c r="Z199" s="1082"/>
    </row>
    <row r="200" spans="1:26" ht="11.25" customHeight="1">
      <c r="A200" s="1082"/>
      <c r="B200" s="1082"/>
      <c r="C200" s="1082"/>
      <c r="D200" s="1082"/>
      <c r="E200" s="1082"/>
      <c r="F200" s="1082"/>
      <c r="G200" s="1082"/>
      <c r="H200" s="1082"/>
      <c r="I200" s="1082"/>
      <c r="J200" s="1082"/>
      <c r="K200" s="1082"/>
      <c r="L200" s="1082"/>
      <c r="M200" s="1082"/>
      <c r="N200" s="1082"/>
      <c r="O200" s="1082"/>
      <c r="P200" s="1082"/>
      <c r="Q200" s="1082"/>
      <c r="R200" s="1082"/>
      <c r="S200" s="1082"/>
      <c r="T200" s="1082"/>
      <c r="U200" s="1082"/>
      <c r="V200" s="1082"/>
      <c r="W200" s="1082"/>
      <c r="X200" s="1082"/>
      <c r="Y200" s="1082"/>
      <c r="Z200" s="1082"/>
    </row>
    <row r="201" spans="1:26" ht="11.25" customHeight="1">
      <c r="A201" s="1082"/>
      <c r="B201" s="1082"/>
      <c r="C201" s="1082"/>
      <c r="D201" s="1082"/>
      <c r="E201" s="1082"/>
      <c r="F201" s="1082"/>
      <c r="G201" s="1082"/>
      <c r="H201" s="1082"/>
      <c r="I201" s="1082"/>
      <c r="J201" s="1082"/>
      <c r="K201" s="1082"/>
      <c r="L201" s="1082"/>
      <c r="M201" s="1082"/>
      <c r="N201" s="1082"/>
      <c r="O201" s="1082"/>
      <c r="P201" s="1082"/>
      <c r="Q201" s="1082"/>
      <c r="R201" s="1082"/>
      <c r="S201" s="1082"/>
      <c r="T201" s="1082"/>
      <c r="U201" s="1082"/>
      <c r="V201" s="1082"/>
      <c r="W201" s="1082"/>
      <c r="X201" s="1082"/>
      <c r="Y201" s="1082"/>
      <c r="Z201" s="1082"/>
    </row>
    <row r="202" spans="1:26" ht="11.25" customHeight="1">
      <c r="A202" s="1082"/>
      <c r="B202" s="1082"/>
      <c r="C202" s="1082"/>
      <c r="D202" s="1082"/>
      <c r="E202" s="1082"/>
      <c r="F202" s="1082"/>
      <c r="G202" s="1082"/>
      <c r="H202" s="1082"/>
      <c r="I202" s="1082"/>
      <c r="J202" s="1082"/>
      <c r="K202" s="1082"/>
      <c r="L202" s="1082"/>
      <c r="M202" s="1082"/>
      <c r="N202" s="1082"/>
      <c r="O202" s="1082"/>
      <c r="P202" s="1082"/>
      <c r="Q202" s="1082"/>
      <c r="R202" s="1082"/>
      <c r="S202" s="1082"/>
      <c r="T202" s="1082"/>
      <c r="U202" s="1082"/>
      <c r="V202" s="1082"/>
      <c r="W202" s="1082"/>
      <c r="X202" s="1082"/>
      <c r="Y202" s="1082"/>
      <c r="Z202" s="1082"/>
    </row>
    <row r="203" spans="1:26" ht="11.25" customHeight="1">
      <c r="A203" s="1082"/>
      <c r="B203" s="1082"/>
      <c r="C203" s="1082"/>
      <c r="D203" s="1082"/>
      <c r="E203" s="1082"/>
      <c r="F203" s="1082"/>
      <c r="G203" s="1082"/>
      <c r="H203" s="1082"/>
      <c r="I203" s="1082"/>
      <c r="J203" s="1082"/>
      <c r="K203" s="1082"/>
      <c r="L203" s="1082"/>
      <c r="M203" s="1082"/>
      <c r="N203" s="1082"/>
      <c r="O203" s="1082"/>
      <c r="P203" s="1082"/>
      <c r="Q203" s="1082"/>
      <c r="R203" s="1082"/>
      <c r="S203" s="1082"/>
      <c r="T203" s="1082"/>
      <c r="U203" s="1082"/>
      <c r="V203" s="1082"/>
      <c r="W203" s="1082"/>
      <c r="X203" s="1082"/>
      <c r="Y203" s="1082"/>
      <c r="Z203" s="1082"/>
    </row>
    <row r="204" spans="1:26" ht="11.25" customHeight="1">
      <c r="A204" s="1082"/>
      <c r="B204" s="1082"/>
      <c r="C204" s="1082"/>
      <c r="D204" s="1082"/>
      <c r="E204" s="1082"/>
      <c r="F204" s="1082"/>
      <c r="G204" s="1082"/>
      <c r="H204" s="1082"/>
      <c r="I204" s="1082"/>
      <c r="J204" s="1082"/>
      <c r="K204" s="1082"/>
      <c r="L204" s="1082"/>
      <c r="M204" s="1082"/>
      <c r="N204" s="1082"/>
      <c r="O204" s="1082"/>
      <c r="P204" s="1082"/>
      <c r="Q204" s="1082"/>
      <c r="R204" s="1082"/>
      <c r="S204" s="1082"/>
      <c r="T204" s="1082"/>
      <c r="U204" s="1082"/>
      <c r="V204" s="1082"/>
      <c r="W204" s="1082"/>
      <c r="X204" s="1082"/>
      <c r="Y204" s="1082"/>
      <c r="Z204" s="1082"/>
    </row>
    <row r="205" spans="1:26" ht="11.25" customHeight="1">
      <c r="A205" s="1082"/>
      <c r="B205" s="1082"/>
      <c r="C205" s="1082"/>
      <c r="D205" s="1082"/>
      <c r="E205" s="1082"/>
      <c r="F205" s="1082"/>
      <c r="G205" s="1082"/>
      <c r="H205" s="1082"/>
      <c r="I205" s="1082"/>
      <c r="J205" s="1082"/>
      <c r="K205" s="1082"/>
      <c r="L205" s="1082"/>
      <c r="M205" s="1082"/>
      <c r="N205" s="1082"/>
      <c r="O205" s="1082"/>
      <c r="P205" s="1082"/>
      <c r="Q205" s="1082"/>
      <c r="R205" s="1082"/>
      <c r="S205" s="1082"/>
      <c r="T205" s="1082"/>
      <c r="U205" s="1082"/>
      <c r="V205" s="1082"/>
      <c r="W205" s="1082"/>
      <c r="X205" s="1082"/>
      <c r="Y205" s="1082"/>
      <c r="Z205" s="1082"/>
    </row>
    <row r="206" spans="1:26" ht="11.25" customHeight="1">
      <c r="A206" s="1082"/>
      <c r="B206" s="1082"/>
      <c r="C206" s="1082"/>
      <c r="D206" s="1082"/>
      <c r="E206" s="1082"/>
      <c r="F206" s="1082"/>
      <c r="G206" s="1082"/>
      <c r="H206" s="1082"/>
      <c r="I206" s="1082"/>
      <c r="J206" s="1082"/>
      <c r="K206" s="1082"/>
      <c r="L206" s="1082"/>
      <c r="M206" s="1082"/>
      <c r="N206" s="1082"/>
      <c r="O206" s="1082"/>
      <c r="P206" s="1082"/>
      <c r="Q206" s="1082"/>
      <c r="R206" s="1082"/>
      <c r="S206" s="1082"/>
      <c r="T206" s="1082"/>
      <c r="U206" s="1082"/>
      <c r="V206" s="1082"/>
      <c r="W206" s="1082"/>
      <c r="X206" s="1082"/>
      <c r="Y206" s="1082"/>
      <c r="Z206" s="1082"/>
    </row>
    <row r="207" spans="1:26" ht="11.25" customHeight="1">
      <c r="A207" s="1082"/>
      <c r="B207" s="1082"/>
      <c r="C207" s="1082"/>
      <c r="D207" s="1082"/>
      <c r="E207" s="1082"/>
      <c r="F207" s="1082"/>
      <c r="G207" s="1082"/>
      <c r="H207" s="1082"/>
      <c r="I207" s="1082"/>
      <c r="J207" s="1082"/>
      <c r="K207" s="1082"/>
      <c r="L207" s="1082"/>
      <c r="M207" s="1082"/>
      <c r="N207" s="1082"/>
      <c r="O207" s="1082"/>
      <c r="P207" s="1082"/>
      <c r="Q207" s="1082"/>
      <c r="R207" s="1082"/>
      <c r="S207" s="1082"/>
      <c r="T207" s="1082"/>
      <c r="U207" s="1082"/>
      <c r="V207" s="1082"/>
      <c r="W207" s="1082"/>
      <c r="X207" s="1082"/>
      <c r="Y207" s="1082"/>
      <c r="Z207" s="1082"/>
    </row>
    <row r="208" spans="1:26" ht="11.25" customHeight="1">
      <c r="A208" s="1082"/>
      <c r="B208" s="1082"/>
      <c r="C208" s="1082"/>
      <c r="D208" s="1082"/>
      <c r="E208" s="1082"/>
      <c r="F208" s="1082"/>
      <c r="G208" s="1082"/>
      <c r="H208" s="1082"/>
      <c r="I208" s="1082"/>
      <c r="J208" s="1082"/>
      <c r="K208" s="1082"/>
      <c r="L208" s="1082"/>
      <c r="M208" s="1082"/>
      <c r="N208" s="1082"/>
      <c r="O208" s="1082"/>
      <c r="P208" s="1082"/>
      <c r="Q208" s="1082"/>
      <c r="R208" s="1082"/>
      <c r="S208" s="1082"/>
      <c r="T208" s="1082"/>
      <c r="U208" s="1082"/>
      <c r="V208" s="1082"/>
      <c r="W208" s="1082"/>
      <c r="X208" s="1082"/>
      <c r="Y208" s="1082"/>
      <c r="Z208" s="1082"/>
    </row>
    <row r="209" spans="1:26" ht="11.25" customHeight="1">
      <c r="A209" s="1082"/>
      <c r="B209" s="1082"/>
      <c r="C209" s="1082"/>
      <c r="D209" s="1082"/>
      <c r="E209" s="1082"/>
      <c r="F209" s="1082"/>
      <c r="G209" s="1082"/>
      <c r="H209" s="1082"/>
      <c r="I209" s="1082"/>
      <c r="J209" s="1082"/>
      <c r="K209" s="1082"/>
      <c r="L209" s="1082"/>
      <c r="M209" s="1082"/>
      <c r="N209" s="1082"/>
      <c r="O209" s="1082"/>
      <c r="P209" s="1082"/>
      <c r="Q209" s="1082"/>
      <c r="R209" s="1082"/>
      <c r="S209" s="1082"/>
      <c r="T209" s="1082"/>
      <c r="U209" s="1082"/>
      <c r="V209" s="1082"/>
      <c r="W209" s="1082"/>
      <c r="X209" s="1082"/>
      <c r="Y209" s="1082"/>
      <c r="Z209" s="1082"/>
    </row>
    <row r="210" spans="1:26" ht="11.25" customHeight="1">
      <c r="A210" s="1082"/>
      <c r="B210" s="1082"/>
      <c r="C210" s="1082"/>
      <c r="D210" s="1082"/>
      <c r="E210" s="1082"/>
      <c r="F210" s="1082"/>
      <c r="G210" s="1082"/>
      <c r="H210" s="1082"/>
      <c r="I210" s="1082"/>
      <c r="J210" s="1082"/>
      <c r="K210" s="1082"/>
      <c r="L210" s="1082"/>
      <c r="M210" s="1082"/>
      <c r="N210" s="1082"/>
      <c r="O210" s="1082"/>
      <c r="P210" s="1082"/>
      <c r="Q210" s="1082"/>
      <c r="R210" s="1082"/>
      <c r="S210" s="1082"/>
      <c r="T210" s="1082"/>
      <c r="U210" s="1082"/>
      <c r="V210" s="1082"/>
      <c r="W210" s="1082"/>
      <c r="X210" s="1082"/>
      <c r="Y210" s="1082"/>
      <c r="Z210" s="1082"/>
    </row>
    <row r="211" spans="1:26" ht="11.25" customHeight="1">
      <c r="A211" s="1082"/>
      <c r="B211" s="1082"/>
      <c r="C211" s="1082"/>
      <c r="D211" s="1082"/>
      <c r="E211" s="1082"/>
      <c r="F211" s="1082"/>
      <c r="G211" s="1082"/>
      <c r="H211" s="1082"/>
      <c r="I211" s="1082"/>
      <c r="J211" s="1082"/>
      <c r="K211" s="1082"/>
      <c r="L211" s="1082"/>
      <c r="M211" s="1082"/>
      <c r="N211" s="1082"/>
      <c r="O211" s="1082"/>
      <c r="P211" s="1082"/>
      <c r="Q211" s="1082"/>
      <c r="R211" s="1082"/>
      <c r="S211" s="1082"/>
      <c r="T211" s="1082"/>
      <c r="U211" s="1082"/>
      <c r="V211" s="1082"/>
      <c r="W211" s="1082"/>
      <c r="X211" s="1082"/>
      <c r="Y211" s="1082"/>
      <c r="Z211" s="1082"/>
    </row>
    <row r="212" spans="1:26" ht="11.25" customHeight="1">
      <c r="A212" s="1082"/>
      <c r="B212" s="1082"/>
      <c r="C212" s="1082"/>
      <c r="D212" s="1082"/>
      <c r="E212" s="1082"/>
      <c r="F212" s="1082"/>
      <c r="G212" s="1082"/>
      <c r="H212" s="1082"/>
      <c r="I212" s="1082"/>
      <c r="J212" s="1082"/>
      <c r="K212" s="1082"/>
      <c r="L212" s="1082"/>
      <c r="M212" s="1082"/>
      <c r="N212" s="1082"/>
      <c r="O212" s="1082"/>
      <c r="P212" s="1082"/>
      <c r="Q212" s="1082"/>
      <c r="R212" s="1082"/>
      <c r="S212" s="1082"/>
      <c r="T212" s="1082"/>
      <c r="U212" s="1082"/>
      <c r="V212" s="1082"/>
      <c r="W212" s="1082"/>
      <c r="X212" s="1082"/>
      <c r="Y212" s="1082"/>
      <c r="Z212" s="1082"/>
    </row>
    <row r="213" spans="1:26" ht="11.25" customHeight="1">
      <c r="A213" s="1082"/>
      <c r="B213" s="1082"/>
      <c r="C213" s="1082"/>
      <c r="D213" s="1082"/>
      <c r="E213" s="1082"/>
      <c r="F213" s="1082"/>
      <c r="G213" s="1082"/>
      <c r="H213" s="1082"/>
      <c r="I213" s="1082"/>
      <c r="J213" s="1082"/>
      <c r="K213" s="1082"/>
      <c r="L213" s="1082"/>
      <c r="M213" s="1082"/>
      <c r="N213" s="1082"/>
      <c r="O213" s="1082"/>
      <c r="P213" s="1082"/>
      <c r="Q213" s="1082"/>
      <c r="R213" s="1082"/>
      <c r="S213" s="1082"/>
      <c r="T213" s="1082"/>
      <c r="U213" s="1082"/>
      <c r="V213" s="1082"/>
      <c r="W213" s="1082"/>
      <c r="X213" s="1082"/>
      <c r="Y213" s="1082"/>
      <c r="Z213" s="1082"/>
    </row>
    <row r="214" spans="1:26" ht="11.25" customHeight="1">
      <c r="A214" s="1082"/>
      <c r="B214" s="1082"/>
      <c r="C214" s="1082"/>
      <c r="D214" s="1082"/>
      <c r="E214" s="1082"/>
      <c r="F214" s="1082"/>
      <c r="G214" s="1082"/>
      <c r="H214" s="1082"/>
      <c r="I214" s="1082"/>
      <c r="J214" s="1082"/>
      <c r="K214" s="1082"/>
      <c r="L214" s="1082"/>
      <c r="M214" s="1082"/>
      <c r="N214" s="1082"/>
      <c r="O214" s="1082"/>
      <c r="P214" s="1082"/>
      <c r="Q214" s="1082"/>
      <c r="R214" s="1082"/>
      <c r="S214" s="1082"/>
      <c r="T214" s="1082"/>
      <c r="U214" s="1082"/>
      <c r="V214" s="1082"/>
      <c r="W214" s="1082"/>
      <c r="X214" s="1082"/>
      <c r="Y214" s="1082"/>
      <c r="Z214" s="1082"/>
    </row>
    <row r="215" spans="1:26" ht="11.25" customHeight="1">
      <c r="A215" s="1082"/>
      <c r="B215" s="1082"/>
      <c r="C215" s="1082"/>
      <c r="D215" s="1082"/>
      <c r="E215" s="1082"/>
      <c r="F215" s="1082"/>
      <c r="G215" s="1082"/>
      <c r="H215" s="1082"/>
      <c r="I215" s="1082"/>
      <c r="J215" s="1082"/>
      <c r="K215" s="1082"/>
      <c r="L215" s="1082"/>
      <c r="M215" s="1082"/>
      <c r="N215" s="1082"/>
      <c r="O215" s="1082"/>
      <c r="P215" s="1082"/>
      <c r="Q215" s="1082"/>
      <c r="R215" s="1082"/>
      <c r="S215" s="1082"/>
      <c r="T215" s="1082"/>
      <c r="U215" s="1082"/>
      <c r="V215" s="1082"/>
      <c r="W215" s="1082"/>
      <c r="X215" s="1082"/>
      <c r="Y215" s="1082"/>
      <c r="Z215" s="1082"/>
    </row>
    <row r="216" spans="1:26" ht="11.25" customHeight="1">
      <c r="A216" s="1082"/>
      <c r="B216" s="1082"/>
      <c r="C216" s="1082"/>
      <c r="D216" s="1082"/>
      <c r="E216" s="1082"/>
      <c r="F216" s="1082"/>
      <c r="G216" s="1082"/>
      <c r="H216" s="1082"/>
      <c r="I216" s="1082"/>
      <c r="J216" s="1082"/>
      <c r="K216" s="1082"/>
      <c r="L216" s="1082"/>
      <c r="M216" s="1082"/>
      <c r="N216" s="1082"/>
      <c r="O216" s="1082"/>
      <c r="P216" s="1082"/>
      <c r="Q216" s="1082"/>
      <c r="R216" s="1082"/>
      <c r="S216" s="1082"/>
      <c r="T216" s="1082"/>
      <c r="U216" s="1082"/>
      <c r="V216" s="1082"/>
      <c r="W216" s="1082"/>
      <c r="X216" s="1082"/>
      <c r="Y216" s="1082"/>
      <c r="Z216" s="1082"/>
    </row>
    <row r="217" spans="1:26" ht="11.25" customHeight="1">
      <c r="A217" s="1082"/>
      <c r="B217" s="1082"/>
      <c r="C217" s="1082"/>
      <c r="D217" s="1082"/>
      <c r="E217" s="1082"/>
      <c r="F217" s="1082"/>
      <c r="G217" s="1082"/>
      <c r="H217" s="1082"/>
      <c r="I217" s="1082"/>
      <c r="J217" s="1082"/>
      <c r="K217" s="1082"/>
      <c r="L217" s="1082"/>
      <c r="M217" s="1082"/>
      <c r="N217" s="1082"/>
      <c r="O217" s="1082"/>
      <c r="P217" s="1082"/>
      <c r="Q217" s="1082"/>
      <c r="R217" s="1082"/>
      <c r="S217" s="1082"/>
      <c r="T217" s="1082"/>
      <c r="U217" s="1082"/>
      <c r="V217" s="1082"/>
      <c r="W217" s="1082"/>
      <c r="X217" s="1082"/>
      <c r="Y217" s="1082"/>
      <c r="Z217" s="1082"/>
    </row>
    <row r="218" spans="1:26" ht="11.25" customHeight="1">
      <c r="A218" s="1082"/>
      <c r="B218" s="1082"/>
      <c r="C218" s="1082"/>
      <c r="D218" s="1082"/>
      <c r="E218" s="1082"/>
      <c r="F218" s="1082"/>
      <c r="G218" s="1082"/>
      <c r="H218" s="1082"/>
      <c r="I218" s="1082"/>
      <c r="J218" s="1082"/>
      <c r="K218" s="1082"/>
      <c r="L218" s="1082"/>
      <c r="M218" s="1082"/>
      <c r="N218" s="1082"/>
      <c r="O218" s="1082"/>
      <c r="P218" s="1082"/>
      <c r="Q218" s="1082"/>
      <c r="R218" s="1082"/>
      <c r="S218" s="1082"/>
      <c r="T218" s="1082"/>
      <c r="U218" s="1082"/>
      <c r="V218" s="1082"/>
      <c r="W218" s="1082"/>
      <c r="X218" s="1082"/>
      <c r="Y218" s="1082"/>
      <c r="Z218" s="1082"/>
    </row>
    <row r="219" spans="1:26" ht="11.25" customHeight="1">
      <c r="A219" s="1082"/>
      <c r="B219" s="1082"/>
      <c r="C219" s="1082"/>
      <c r="D219" s="1082"/>
      <c r="E219" s="1082"/>
      <c r="F219" s="1082"/>
      <c r="G219" s="1082"/>
      <c r="H219" s="1082"/>
      <c r="I219" s="1082"/>
      <c r="J219" s="1082"/>
      <c r="K219" s="1082"/>
      <c r="L219" s="1082"/>
      <c r="M219" s="1082"/>
      <c r="N219" s="1082"/>
      <c r="O219" s="1082"/>
      <c r="P219" s="1082"/>
      <c r="Q219" s="1082"/>
      <c r="R219" s="1082"/>
      <c r="S219" s="1082"/>
      <c r="T219" s="1082"/>
      <c r="U219" s="1082"/>
      <c r="V219" s="1082"/>
      <c r="W219" s="1082"/>
      <c r="X219" s="1082"/>
      <c r="Y219" s="1082"/>
      <c r="Z219" s="1082"/>
    </row>
    <row r="220" spans="1:26" ht="11.25" customHeight="1">
      <c r="A220" s="1082"/>
      <c r="B220" s="1082"/>
      <c r="C220" s="1082"/>
      <c r="D220" s="1082"/>
      <c r="E220" s="1082"/>
      <c r="F220" s="1082"/>
      <c r="G220" s="1082"/>
      <c r="H220" s="1082"/>
      <c r="I220" s="1082"/>
      <c r="J220" s="1082"/>
      <c r="K220" s="1082"/>
      <c r="L220" s="1082"/>
      <c r="M220" s="1082"/>
      <c r="N220" s="1082"/>
      <c r="O220" s="1082"/>
      <c r="P220" s="1082"/>
      <c r="Q220" s="1082"/>
      <c r="R220" s="1082"/>
      <c r="S220" s="1082"/>
      <c r="T220" s="1082"/>
      <c r="U220" s="1082"/>
      <c r="V220" s="1082"/>
      <c r="W220" s="1082"/>
      <c r="X220" s="1082"/>
      <c r="Y220" s="1082"/>
      <c r="Z220" s="1082"/>
    </row>
    <row r="221" spans="1:26" ht="11.25" customHeight="1">
      <c r="A221" s="1082"/>
      <c r="B221" s="1082"/>
      <c r="C221" s="1082"/>
      <c r="D221" s="1082"/>
      <c r="E221" s="1082"/>
      <c r="F221" s="1082"/>
      <c r="G221" s="1082"/>
      <c r="H221" s="1082"/>
      <c r="I221" s="1082"/>
      <c r="J221" s="1082"/>
      <c r="K221" s="1082"/>
      <c r="L221" s="1082"/>
      <c r="M221" s="1082"/>
      <c r="N221" s="1082"/>
      <c r="O221" s="1082"/>
      <c r="P221" s="1082"/>
      <c r="Q221" s="1082"/>
      <c r="R221" s="1082"/>
      <c r="S221" s="1082"/>
      <c r="T221" s="1082"/>
      <c r="U221" s="1082"/>
      <c r="V221" s="1082"/>
      <c r="W221" s="1082"/>
      <c r="X221" s="1082"/>
      <c r="Y221" s="1082"/>
      <c r="Z221" s="1082"/>
    </row>
    <row r="222" spans="1:26" ht="11.25" customHeight="1">
      <c r="A222" s="1082"/>
      <c r="B222" s="1082"/>
      <c r="C222" s="1082"/>
      <c r="D222" s="1082"/>
      <c r="E222" s="1082"/>
      <c r="F222" s="1082"/>
      <c r="G222" s="1082"/>
      <c r="H222" s="1082"/>
      <c r="I222" s="1082"/>
      <c r="J222" s="1082"/>
      <c r="K222" s="1082"/>
      <c r="L222" s="1082"/>
      <c r="M222" s="1082"/>
      <c r="N222" s="1082"/>
      <c r="O222" s="1082"/>
      <c r="P222" s="1082"/>
      <c r="Q222" s="1082"/>
      <c r="R222" s="1082"/>
      <c r="S222" s="1082"/>
      <c r="T222" s="1082"/>
      <c r="U222" s="1082"/>
      <c r="V222" s="1082"/>
      <c r="W222" s="1082"/>
      <c r="X222" s="1082"/>
      <c r="Y222" s="1082"/>
      <c r="Z222" s="1082"/>
    </row>
    <row r="223" spans="1:26" ht="11.25" customHeight="1">
      <c r="A223" s="1082"/>
      <c r="B223" s="1082"/>
      <c r="C223" s="1082"/>
      <c r="D223" s="1082"/>
      <c r="E223" s="1082"/>
      <c r="F223" s="1082"/>
      <c r="G223" s="1082"/>
      <c r="H223" s="1082"/>
      <c r="I223" s="1082"/>
      <c r="J223" s="1082"/>
      <c r="K223" s="1082"/>
      <c r="L223" s="1082"/>
      <c r="M223" s="1082"/>
      <c r="N223" s="1082"/>
      <c r="O223" s="1082"/>
      <c r="P223" s="1082"/>
      <c r="Q223" s="1082"/>
      <c r="R223" s="1082"/>
      <c r="S223" s="1082"/>
      <c r="T223" s="1082"/>
      <c r="U223" s="1082"/>
      <c r="V223" s="1082"/>
      <c r="W223" s="1082"/>
      <c r="X223" s="1082"/>
      <c r="Y223" s="1082"/>
      <c r="Z223" s="1082"/>
    </row>
    <row r="224" spans="1:26" ht="11.25" customHeight="1">
      <c r="A224" s="1082"/>
      <c r="B224" s="1082"/>
      <c r="C224" s="1082"/>
      <c r="D224" s="1082"/>
      <c r="E224" s="1082"/>
      <c r="F224" s="1082"/>
      <c r="G224" s="1082"/>
      <c r="H224" s="1082"/>
      <c r="I224" s="1082"/>
      <c r="J224" s="1082"/>
      <c r="K224" s="1082"/>
      <c r="L224" s="1082"/>
      <c r="M224" s="1082"/>
      <c r="N224" s="1082"/>
      <c r="O224" s="1082"/>
      <c r="P224" s="1082"/>
      <c r="Q224" s="1082"/>
      <c r="R224" s="1082"/>
      <c r="S224" s="1082"/>
      <c r="T224" s="1082"/>
      <c r="U224" s="1082"/>
      <c r="V224" s="1082"/>
      <c r="W224" s="1082"/>
      <c r="X224" s="1082"/>
      <c r="Y224" s="1082"/>
      <c r="Z224" s="1082"/>
    </row>
    <row r="225" spans="1:26" ht="11.25" customHeight="1">
      <c r="A225" s="1082"/>
      <c r="B225" s="1082"/>
      <c r="C225" s="1082"/>
      <c r="D225" s="1082"/>
      <c r="E225" s="1082"/>
      <c r="F225" s="1082"/>
      <c r="G225" s="1082"/>
      <c r="H225" s="1082"/>
      <c r="I225" s="1082"/>
      <c r="J225" s="1082"/>
      <c r="K225" s="1082"/>
      <c r="L225" s="1082"/>
      <c r="M225" s="1082"/>
      <c r="N225" s="1082"/>
      <c r="O225" s="1082"/>
      <c r="P225" s="1082"/>
      <c r="Q225" s="1082"/>
      <c r="R225" s="1082"/>
      <c r="S225" s="1082"/>
      <c r="T225" s="1082"/>
      <c r="U225" s="1082"/>
      <c r="V225" s="1082"/>
      <c r="W225" s="1082"/>
      <c r="X225" s="1082"/>
      <c r="Y225" s="1082"/>
      <c r="Z225" s="1082"/>
    </row>
    <row r="226" spans="1:26" ht="11.25" customHeight="1">
      <c r="A226" s="1082"/>
      <c r="B226" s="1082"/>
      <c r="C226" s="1082"/>
      <c r="D226" s="1082"/>
      <c r="E226" s="1082"/>
      <c r="F226" s="1082"/>
      <c r="G226" s="1082"/>
      <c r="H226" s="1082"/>
      <c r="I226" s="1082"/>
      <c r="J226" s="1082"/>
      <c r="K226" s="1082"/>
      <c r="L226" s="1082"/>
      <c r="M226" s="1082"/>
      <c r="N226" s="1082"/>
      <c r="O226" s="1082"/>
      <c r="P226" s="1082"/>
      <c r="Q226" s="1082"/>
      <c r="R226" s="1082"/>
      <c r="S226" s="1082"/>
      <c r="T226" s="1082"/>
      <c r="U226" s="1082"/>
      <c r="V226" s="1082"/>
      <c r="W226" s="1082"/>
      <c r="X226" s="1082"/>
      <c r="Y226" s="1082"/>
      <c r="Z226" s="1082"/>
    </row>
    <row r="227" spans="1:26" ht="11.25" customHeight="1">
      <c r="A227" s="1082"/>
      <c r="B227" s="1082"/>
      <c r="C227" s="1082"/>
      <c r="D227" s="1082"/>
      <c r="E227" s="1082"/>
      <c r="F227" s="1082"/>
      <c r="G227" s="1082"/>
      <c r="H227" s="1082"/>
      <c r="I227" s="1082"/>
      <c r="J227" s="1082"/>
      <c r="K227" s="1082"/>
      <c r="L227" s="1082"/>
      <c r="M227" s="1082"/>
      <c r="N227" s="1082"/>
      <c r="O227" s="1082"/>
      <c r="P227" s="1082"/>
      <c r="Q227" s="1082"/>
      <c r="R227" s="1082"/>
      <c r="S227" s="1082"/>
      <c r="T227" s="1082"/>
      <c r="U227" s="1082"/>
      <c r="V227" s="1082"/>
      <c r="W227" s="1082"/>
      <c r="X227" s="1082"/>
      <c r="Y227" s="1082"/>
      <c r="Z227" s="1082"/>
    </row>
    <row r="228" spans="1:26" ht="11.25" customHeight="1">
      <c r="A228" s="1082"/>
      <c r="B228" s="1082"/>
      <c r="C228" s="1082"/>
      <c r="D228" s="1082"/>
      <c r="E228" s="1082"/>
      <c r="F228" s="1082"/>
      <c r="G228" s="1082"/>
      <c r="H228" s="1082"/>
      <c r="I228" s="1082"/>
      <c r="J228" s="1082"/>
      <c r="K228" s="1082"/>
      <c r="L228" s="1082"/>
      <c r="M228" s="1082"/>
      <c r="N228" s="1082"/>
      <c r="O228" s="1082"/>
      <c r="P228" s="1082"/>
      <c r="Q228" s="1082"/>
      <c r="R228" s="1082"/>
      <c r="S228" s="1082"/>
      <c r="T228" s="1082"/>
      <c r="U228" s="1082"/>
      <c r="V228" s="1082"/>
      <c r="W228" s="1082"/>
      <c r="X228" s="1082"/>
      <c r="Y228" s="1082"/>
      <c r="Z228" s="1082"/>
    </row>
    <row r="229" spans="1:26" ht="11.25" customHeight="1">
      <c r="A229" s="1082"/>
      <c r="B229" s="1082"/>
      <c r="C229" s="1082"/>
      <c r="D229" s="1082"/>
      <c r="E229" s="1082"/>
      <c r="F229" s="1082"/>
      <c r="G229" s="1082"/>
      <c r="H229" s="1082"/>
      <c r="I229" s="1082"/>
      <c r="J229" s="1082"/>
      <c r="K229" s="1082"/>
      <c r="L229" s="1082"/>
      <c r="M229" s="1082"/>
      <c r="N229" s="1082"/>
      <c r="O229" s="1082"/>
      <c r="P229" s="1082"/>
      <c r="Q229" s="1082"/>
      <c r="R229" s="1082"/>
      <c r="S229" s="1082"/>
      <c r="T229" s="1082"/>
      <c r="U229" s="1082"/>
      <c r="V229" s="1082"/>
      <c r="W229" s="1082"/>
      <c r="X229" s="1082"/>
      <c r="Y229" s="1082"/>
      <c r="Z229" s="1082"/>
    </row>
    <row r="230" spans="1:26" ht="11.25" customHeight="1">
      <c r="A230" s="1082"/>
      <c r="B230" s="1082"/>
      <c r="C230" s="1082"/>
      <c r="D230" s="1082"/>
      <c r="E230" s="1082"/>
      <c r="F230" s="1082"/>
      <c r="G230" s="1082"/>
      <c r="H230" s="1082"/>
      <c r="I230" s="1082"/>
      <c r="J230" s="1082"/>
      <c r="K230" s="1082"/>
      <c r="L230" s="1082"/>
      <c r="M230" s="1082"/>
      <c r="N230" s="1082"/>
      <c r="O230" s="1082"/>
      <c r="P230" s="1082"/>
      <c r="Q230" s="1082"/>
      <c r="R230" s="1082"/>
      <c r="S230" s="1082"/>
      <c r="T230" s="1082"/>
      <c r="U230" s="1082"/>
      <c r="V230" s="1082"/>
      <c r="W230" s="1082"/>
      <c r="X230" s="1082"/>
      <c r="Y230" s="1082"/>
      <c r="Z230" s="1082"/>
    </row>
    <row r="231" spans="1:26" ht="11.25" customHeight="1">
      <c r="A231" s="1082"/>
      <c r="B231" s="1082"/>
      <c r="C231" s="1082"/>
      <c r="D231" s="1082"/>
      <c r="E231" s="1082"/>
      <c r="F231" s="1082"/>
      <c r="G231" s="1082"/>
      <c r="H231" s="1082"/>
      <c r="I231" s="1082"/>
      <c r="J231" s="1082"/>
      <c r="K231" s="1082"/>
      <c r="L231" s="1082"/>
      <c r="M231" s="1082"/>
      <c r="N231" s="1082"/>
      <c r="O231" s="1082"/>
      <c r="P231" s="1082"/>
      <c r="Q231" s="1082"/>
      <c r="R231" s="1082"/>
      <c r="S231" s="1082"/>
      <c r="T231" s="1082"/>
      <c r="U231" s="1082"/>
      <c r="V231" s="1082"/>
      <c r="W231" s="1082"/>
      <c r="X231" s="1082"/>
      <c r="Y231" s="1082"/>
      <c r="Z231" s="1082"/>
    </row>
    <row r="232" spans="1:26" ht="11.25" customHeight="1">
      <c r="A232" s="1082"/>
      <c r="B232" s="1082"/>
      <c r="C232" s="1082"/>
      <c r="D232" s="1082"/>
      <c r="E232" s="1082"/>
      <c r="F232" s="1082"/>
      <c r="G232" s="1082"/>
      <c r="H232" s="1082"/>
      <c r="I232" s="1082"/>
      <c r="J232" s="1082"/>
      <c r="K232" s="1082"/>
      <c r="L232" s="1082"/>
      <c r="M232" s="1082"/>
      <c r="N232" s="1082"/>
      <c r="O232" s="1082"/>
      <c r="P232" s="1082"/>
      <c r="Q232" s="1082"/>
      <c r="R232" s="1082"/>
      <c r="S232" s="1082"/>
      <c r="T232" s="1082"/>
      <c r="U232" s="1082"/>
      <c r="V232" s="1082"/>
      <c r="W232" s="1082"/>
      <c r="X232" s="1082"/>
      <c r="Y232" s="1082"/>
      <c r="Z232" s="1082"/>
    </row>
    <row r="233" spans="1:26" ht="11.25" customHeight="1">
      <c r="A233" s="1082"/>
      <c r="B233" s="1082"/>
      <c r="C233" s="1082"/>
      <c r="D233" s="1082"/>
      <c r="E233" s="1082"/>
      <c r="F233" s="1082"/>
      <c r="G233" s="1082"/>
      <c r="H233" s="1082"/>
      <c r="I233" s="1082"/>
      <c r="J233" s="1082"/>
      <c r="K233" s="1082"/>
      <c r="L233" s="1082"/>
      <c r="M233" s="1082"/>
      <c r="N233" s="1082"/>
      <c r="O233" s="1082"/>
      <c r="P233" s="1082"/>
      <c r="Q233" s="1082"/>
      <c r="R233" s="1082"/>
      <c r="S233" s="1082"/>
      <c r="T233" s="1082"/>
      <c r="U233" s="1082"/>
      <c r="V233" s="1082"/>
      <c r="W233" s="1082"/>
      <c r="X233" s="1082"/>
      <c r="Y233" s="1082"/>
      <c r="Z233" s="1082"/>
    </row>
    <row r="234" spans="1:26" ht="11.25" customHeight="1">
      <c r="A234" s="1082"/>
      <c r="B234" s="1082"/>
      <c r="C234" s="1082"/>
      <c r="D234" s="1082"/>
      <c r="E234" s="1082"/>
      <c r="F234" s="1082"/>
      <c r="G234" s="1082"/>
      <c r="H234" s="1082"/>
      <c r="I234" s="1082"/>
      <c r="J234" s="1082"/>
      <c r="K234" s="1082"/>
      <c r="L234" s="1082"/>
      <c r="M234" s="1082"/>
      <c r="N234" s="1082"/>
      <c r="O234" s="1082"/>
      <c r="P234" s="1082"/>
      <c r="Q234" s="1082"/>
      <c r="R234" s="1082"/>
      <c r="S234" s="1082"/>
      <c r="T234" s="1082"/>
      <c r="U234" s="1082"/>
      <c r="V234" s="1082"/>
      <c r="W234" s="1082"/>
      <c r="X234" s="1082"/>
      <c r="Y234" s="1082"/>
      <c r="Z234" s="1082"/>
    </row>
    <row r="235" spans="1:26" ht="11.25" customHeight="1">
      <c r="A235" s="1082"/>
      <c r="B235" s="1082"/>
      <c r="C235" s="1082"/>
      <c r="D235" s="1082"/>
      <c r="E235" s="1082"/>
      <c r="F235" s="1082"/>
      <c r="G235" s="1082"/>
      <c r="H235" s="1082"/>
      <c r="I235" s="1082"/>
      <c r="J235" s="1082"/>
      <c r="K235" s="1082"/>
      <c r="L235" s="1082"/>
      <c r="M235" s="1082"/>
      <c r="N235" s="1082"/>
      <c r="O235" s="1082"/>
      <c r="P235" s="1082"/>
      <c r="Q235" s="1082"/>
      <c r="R235" s="1082"/>
      <c r="S235" s="1082"/>
      <c r="T235" s="1082"/>
      <c r="U235" s="1082"/>
      <c r="V235" s="1082"/>
      <c r="W235" s="1082"/>
      <c r="X235" s="1082"/>
      <c r="Y235" s="1082"/>
      <c r="Z235" s="1082"/>
    </row>
    <row r="236" spans="1:26" ht="11.25" customHeight="1">
      <c r="A236" s="1082"/>
      <c r="B236" s="1082"/>
      <c r="C236" s="1082"/>
      <c r="D236" s="1082"/>
      <c r="E236" s="1082"/>
      <c r="F236" s="1082"/>
      <c r="G236" s="1082"/>
      <c r="H236" s="1082"/>
      <c r="I236" s="1082"/>
      <c r="J236" s="1082"/>
      <c r="K236" s="1082"/>
      <c r="L236" s="1082"/>
      <c r="M236" s="1082"/>
      <c r="N236" s="1082"/>
      <c r="O236" s="1082"/>
      <c r="P236" s="1082"/>
      <c r="Q236" s="1082"/>
      <c r="R236" s="1082"/>
      <c r="S236" s="1082"/>
      <c r="T236" s="1082"/>
      <c r="U236" s="1082"/>
      <c r="V236" s="1082"/>
      <c r="W236" s="1082"/>
      <c r="X236" s="1082"/>
      <c r="Y236" s="1082"/>
      <c r="Z236" s="1082"/>
    </row>
    <row r="237" spans="1:26" ht="11.25" customHeight="1">
      <c r="A237" s="1082"/>
      <c r="B237" s="1082"/>
      <c r="C237" s="1082"/>
      <c r="D237" s="1082"/>
      <c r="E237" s="1082"/>
      <c r="F237" s="1082"/>
      <c r="G237" s="1082"/>
      <c r="H237" s="1082"/>
      <c r="I237" s="1082"/>
      <c r="J237" s="1082"/>
      <c r="K237" s="1082"/>
      <c r="L237" s="1082"/>
      <c r="M237" s="1082"/>
      <c r="N237" s="1082"/>
      <c r="O237" s="1082"/>
      <c r="P237" s="1082"/>
      <c r="Q237" s="1082"/>
      <c r="R237" s="1082"/>
      <c r="S237" s="1082"/>
      <c r="T237" s="1082"/>
      <c r="U237" s="1082"/>
      <c r="V237" s="1082"/>
      <c r="W237" s="1082"/>
      <c r="X237" s="1082"/>
      <c r="Y237" s="1082"/>
      <c r="Z237" s="1082"/>
    </row>
    <row r="238" spans="1:26" ht="11.25" customHeight="1">
      <c r="A238" s="1082"/>
      <c r="B238" s="1082"/>
      <c r="C238" s="1082"/>
      <c r="D238" s="1082"/>
      <c r="E238" s="1082"/>
      <c r="F238" s="1082"/>
      <c r="G238" s="1082"/>
      <c r="H238" s="1082"/>
      <c r="I238" s="1082"/>
      <c r="J238" s="1082"/>
      <c r="K238" s="1082"/>
      <c r="L238" s="1082"/>
      <c r="M238" s="1082"/>
      <c r="N238" s="1082"/>
      <c r="O238" s="1082"/>
      <c r="P238" s="1082"/>
      <c r="Q238" s="1082"/>
      <c r="R238" s="1082"/>
      <c r="S238" s="1082"/>
      <c r="T238" s="1082"/>
      <c r="U238" s="1082"/>
      <c r="V238" s="1082"/>
      <c r="W238" s="1082"/>
      <c r="X238" s="1082"/>
      <c r="Y238" s="1082"/>
      <c r="Z238" s="1082"/>
    </row>
    <row r="239" spans="1:26" ht="11.25" customHeight="1">
      <c r="A239" s="1082"/>
      <c r="B239" s="1082"/>
      <c r="C239" s="1082"/>
      <c r="D239" s="1082"/>
      <c r="E239" s="1082"/>
      <c r="F239" s="1082"/>
      <c r="G239" s="1082"/>
      <c r="H239" s="1082"/>
      <c r="I239" s="1082"/>
      <c r="J239" s="1082"/>
      <c r="K239" s="1082"/>
      <c r="L239" s="1082"/>
      <c r="M239" s="1082"/>
      <c r="N239" s="1082"/>
      <c r="O239" s="1082"/>
      <c r="P239" s="1082"/>
      <c r="Q239" s="1082"/>
      <c r="R239" s="1082"/>
      <c r="S239" s="1082"/>
      <c r="T239" s="1082"/>
      <c r="U239" s="1082"/>
      <c r="V239" s="1082"/>
      <c r="W239" s="1082"/>
      <c r="X239" s="1082"/>
      <c r="Y239" s="1082"/>
      <c r="Z239" s="1082"/>
    </row>
    <row r="240" spans="1:26" ht="11.25" customHeight="1">
      <c r="A240" s="1082"/>
      <c r="B240" s="1082"/>
      <c r="C240" s="1082"/>
      <c r="D240" s="1082"/>
      <c r="E240" s="1082"/>
      <c r="F240" s="1082"/>
      <c r="G240" s="1082"/>
      <c r="H240" s="1082"/>
      <c r="I240" s="1082"/>
      <c r="J240" s="1082"/>
      <c r="K240" s="1082"/>
      <c r="L240" s="1082"/>
      <c r="M240" s="1082"/>
      <c r="N240" s="1082"/>
      <c r="O240" s="1082"/>
      <c r="P240" s="1082"/>
      <c r="Q240" s="1082"/>
      <c r="R240" s="1082"/>
      <c r="S240" s="1082"/>
      <c r="T240" s="1082"/>
      <c r="U240" s="1082"/>
      <c r="V240" s="1082"/>
      <c r="W240" s="1082"/>
      <c r="X240" s="1082"/>
      <c r="Y240" s="1082"/>
      <c r="Z240" s="1082"/>
    </row>
    <row r="241" spans="1:26" ht="11.25" customHeight="1">
      <c r="A241" s="1082"/>
      <c r="B241" s="1082"/>
      <c r="C241" s="1082"/>
      <c r="D241" s="1082"/>
      <c r="E241" s="1082"/>
      <c r="F241" s="1082"/>
      <c r="G241" s="1082"/>
      <c r="H241" s="1082"/>
      <c r="I241" s="1082"/>
      <c r="J241" s="1082"/>
      <c r="K241" s="1082"/>
      <c r="L241" s="1082"/>
      <c r="M241" s="1082"/>
      <c r="N241" s="1082"/>
      <c r="O241" s="1082"/>
      <c r="P241" s="1082"/>
      <c r="Q241" s="1082"/>
      <c r="R241" s="1082"/>
      <c r="S241" s="1082"/>
      <c r="T241" s="1082"/>
      <c r="U241" s="1082"/>
      <c r="V241" s="1082"/>
      <c r="W241" s="1082"/>
      <c r="X241" s="1082"/>
      <c r="Y241" s="1082"/>
      <c r="Z241" s="1082"/>
    </row>
    <row r="242" spans="1:26" ht="11.25" customHeight="1">
      <c r="A242" s="1082"/>
      <c r="B242" s="1082"/>
      <c r="C242" s="1082"/>
      <c r="D242" s="1082"/>
      <c r="E242" s="1082"/>
      <c r="F242" s="1082"/>
      <c r="G242" s="1082"/>
      <c r="H242" s="1082"/>
      <c r="I242" s="1082"/>
      <c r="J242" s="1082"/>
      <c r="K242" s="1082"/>
      <c r="L242" s="1082"/>
      <c r="M242" s="1082"/>
      <c r="N242" s="1082"/>
      <c r="O242" s="1082"/>
      <c r="P242" s="1082"/>
      <c r="Q242" s="1082"/>
      <c r="R242" s="1082"/>
      <c r="S242" s="1082"/>
      <c r="T242" s="1082"/>
      <c r="U242" s="1082"/>
      <c r="V242" s="1082"/>
      <c r="W242" s="1082"/>
      <c r="X242" s="1082"/>
      <c r="Y242" s="1082"/>
      <c r="Z242" s="1082"/>
    </row>
    <row r="243" spans="1:26" ht="11.25" customHeight="1">
      <c r="A243" s="1082"/>
      <c r="B243" s="1082"/>
      <c r="C243" s="1082"/>
      <c r="D243" s="1082"/>
      <c r="E243" s="1082"/>
      <c r="F243" s="1082"/>
      <c r="G243" s="1082"/>
      <c r="H243" s="1082"/>
      <c r="I243" s="1082"/>
      <c r="J243" s="1082"/>
      <c r="K243" s="1082"/>
      <c r="L243" s="1082"/>
      <c r="M243" s="1082"/>
      <c r="N243" s="1082"/>
      <c r="O243" s="1082"/>
      <c r="P243" s="1082"/>
      <c r="Q243" s="1082"/>
      <c r="R243" s="1082"/>
      <c r="S243" s="1082"/>
      <c r="T243" s="1082"/>
      <c r="U243" s="1082"/>
      <c r="V243" s="1082"/>
      <c r="W243" s="1082"/>
      <c r="X243" s="1082"/>
      <c r="Y243" s="1082"/>
      <c r="Z243" s="1082"/>
    </row>
    <row r="244" spans="1:26" ht="11.25" customHeight="1">
      <c r="A244" s="1082"/>
      <c r="B244" s="1082"/>
      <c r="C244" s="1082"/>
      <c r="D244" s="1082"/>
      <c r="E244" s="1082"/>
      <c r="F244" s="1082"/>
      <c r="G244" s="1082"/>
      <c r="H244" s="1082"/>
      <c r="I244" s="1082"/>
      <c r="J244" s="1082"/>
      <c r="K244" s="1082"/>
      <c r="L244" s="1082"/>
      <c r="M244" s="1082"/>
      <c r="N244" s="1082"/>
      <c r="O244" s="1082"/>
      <c r="P244" s="1082"/>
      <c r="Q244" s="1082"/>
      <c r="R244" s="1082"/>
      <c r="S244" s="1082"/>
      <c r="T244" s="1082"/>
      <c r="U244" s="1082"/>
      <c r="V244" s="1082"/>
      <c r="W244" s="1082"/>
      <c r="X244" s="1082"/>
      <c r="Y244" s="1082"/>
      <c r="Z244" s="1082"/>
    </row>
    <row r="245" spans="1:26" ht="11.25" customHeight="1">
      <c r="A245" s="1082"/>
      <c r="B245" s="1082"/>
      <c r="C245" s="1082"/>
      <c r="D245" s="1082"/>
      <c r="E245" s="1082"/>
      <c r="F245" s="1082"/>
      <c r="G245" s="1082"/>
      <c r="H245" s="1082"/>
      <c r="I245" s="1082"/>
      <c r="J245" s="1082"/>
      <c r="K245" s="1082"/>
      <c r="L245" s="1082"/>
      <c r="M245" s="1082"/>
      <c r="N245" s="1082"/>
      <c r="O245" s="1082"/>
      <c r="P245" s="1082"/>
      <c r="Q245" s="1082"/>
      <c r="R245" s="1082"/>
      <c r="S245" s="1082"/>
      <c r="T245" s="1082"/>
      <c r="U245" s="1082"/>
      <c r="V245" s="1082"/>
      <c r="W245" s="1082"/>
      <c r="X245" s="1082"/>
      <c r="Y245" s="1082"/>
      <c r="Z245" s="1082"/>
    </row>
    <row r="246" spans="1:26" ht="11.25" customHeight="1">
      <c r="A246" s="1082"/>
      <c r="B246" s="1082"/>
      <c r="C246" s="1082"/>
      <c r="D246" s="1082"/>
      <c r="E246" s="1082"/>
      <c r="F246" s="1082"/>
      <c r="G246" s="1082"/>
      <c r="H246" s="1082"/>
      <c r="I246" s="1082"/>
      <c r="J246" s="1082"/>
      <c r="K246" s="1082"/>
      <c r="L246" s="1082"/>
      <c r="M246" s="1082"/>
      <c r="N246" s="1082"/>
      <c r="O246" s="1082"/>
      <c r="P246" s="1082"/>
      <c r="Q246" s="1082"/>
      <c r="R246" s="1082"/>
      <c r="S246" s="1082"/>
      <c r="T246" s="1082"/>
      <c r="U246" s="1082"/>
      <c r="V246" s="1082"/>
      <c r="W246" s="1082"/>
      <c r="X246" s="1082"/>
      <c r="Y246" s="1082"/>
      <c r="Z246" s="1082"/>
    </row>
    <row r="247" spans="1:26" ht="11.25" customHeight="1">
      <c r="A247" s="1082"/>
      <c r="B247" s="1082"/>
      <c r="C247" s="1082"/>
      <c r="D247" s="1082"/>
      <c r="E247" s="1082"/>
      <c r="F247" s="1082"/>
      <c r="G247" s="1082"/>
      <c r="H247" s="1082"/>
      <c r="I247" s="1082"/>
      <c r="J247" s="1082"/>
      <c r="K247" s="1082"/>
      <c r="L247" s="1082"/>
      <c r="M247" s="1082"/>
      <c r="N247" s="1082"/>
      <c r="O247" s="1082"/>
      <c r="P247" s="1082"/>
      <c r="Q247" s="1082"/>
      <c r="R247" s="1082"/>
      <c r="S247" s="1082"/>
      <c r="T247" s="1082"/>
      <c r="U247" s="1082"/>
      <c r="V247" s="1082"/>
      <c r="W247" s="1082"/>
      <c r="X247" s="1082"/>
      <c r="Y247" s="1082"/>
      <c r="Z247" s="1082"/>
    </row>
    <row r="248" spans="1:26" ht="11.25" customHeight="1">
      <c r="A248" s="1082"/>
      <c r="B248" s="1082"/>
      <c r="C248" s="1082"/>
      <c r="D248" s="1082"/>
      <c r="E248" s="1082"/>
      <c r="F248" s="1082"/>
      <c r="G248" s="1082"/>
      <c r="H248" s="1082"/>
      <c r="I248" s="1082"/>
      <c r="J248" s="1082"/>
      <c r="K248" s="1082"/>
      <c r="L248" s="1082"/>
      <c r="M248" s="1082"/>
      <c r="N248" s="1082"/>
      <c r="O248" s="1082"/>
      <c r="P248" s="1082"/>
      <c r="Q248" s="1082"/>
      <c r="R248" s="1082"/>
      <c r="S248" s="1082"/>
      <c r="T248" s="1082"/>
      <c r="U248" s="1082"/>
      <c r="V248" s="1082"/>
      <c r="W248" s="1082"/>
      <c r="X248" s="1082"/>
      <c r="Y248" s="1082"/>
      <c r="Z248" s="1082"/>
    </row>
    <row r="249" spans="1:26" ht="11.25" customHeight="1">
      <c r="A249" s="1082"/>
      <c r="B249" s="1082"/>
      <c r="C249" s="1082"/>
      <c r="D249" s="1082"/>
      <c r="E249" s="1082"/>
      <c r="F249" s="1082"/>
      <c r="G249" s="1082"/>
      <c r="H249" s="1082"/>
      <c r="I249" s="1082"/>
      <c r="J249" s="1082"/>
      <c r="K249" s="1082"/>
      <c r="L249" s="1082"/>
      <c r="M249" s="1082"/>
      <c r="N249" s="1082"/>
      <c r="O249" s="1082"/>
      <c r="P249" s="1082"/>
      <c r="Q249" s="1082"/>
      <c r="R249" s="1082"/>
      <c r="S249" s="1082"/>
      <c r="T249" s="1082"/>
      <c r="U249" s="1082"/>
      <c r="V249" s="1082"/>
      <c r="W249" s="1082"/>
      <c r="X249" s="1082"/>
      <c r="Y249" s="1082"/>
      <c r="Z249" s="1082"/>
    </row>
    <row r="250" spans="1:26" ht="11.25" customHeight="1">
      <c r="A250" s="1082"/>
      <c r="B250" s="1082"/>
      <c r="C250" s="1082"/>
      <c r="D250" s="1082"/>
      <c r="E250" s="1082"/>
      <c r="F250" s="1082"/>
      <c r="G250" s="1082"/>
      <c r="H250" s="1082"/>
      <c r="I250" s="1082"/>
      <c r="J250" s="1082"/>
      <c r="K250" s="1082"/>
      <c r="L250" s="1082"/>
      <c r="M250" s="1082"/>
      <c r="N250" s="1082"/>
      <c r="O250" s="1082"/>
      <c r="P250" s="1082"/>
      <c r="Q250" s="1082"/>
      <c r="R250" s="1082"/>
      <c r="S250" s="1082"/>
      <c r="T250" s="1082"/>
      <c r="U250" s="1082"/>
      <c r="V250" s="1082"/>
      <c r="W250" s="1082"/>
      <c r="X250" s="1082"/>
      <c r="Y250" s="1082"/>
      <c r="Z250" s="1082"/>
    </row>
    <row r="251" spans="1:26" ht="11.25" customHeight="1">
      <c r="A251" s="1082"/>
      <c r="B251" s="1082"/>
      <c r="C251" s="1082"/>
      <c r="D251" s="1082"/>
      <c r="E251" s="1082"/>
      <c r="F251" s="1082"/>
      <c r="G251" s="1082"/>
      <c r="H251" s="1082"/>
      <c r="I251" s="1082"/>
      <c r="J251" s="1082"/>
      <c r="K251" s="1082"/>
      <c r="L251" s="1082"/>
      <c r="M251" s="1082"/>
      <c r="N251" s="1082"/>
      <c r="O251" s="1082"/>
      <c r="P251" s="1082"/>
      <c r="Q251" s="1082"/>
      <c r="R251" s="1082"/>
      <c r="S251" s="1082"/>
      <c r="T251" s="1082"/>
      <c r="U251" s="1082"/>
      <c r="V251" s="1082"/>
      <c r="W251" s="1082"/>
      <c r="X251" s="1082"/>
      <c r="Y251" s="1082"/>
      <c r="Z251" s="1082"/>
    </row>
    <row r="252" spans="1:26" ht="11.25" customHeight="1">
      <c r="A252" s="1082"/>
      <c r="B252" s="1082"/>
      <c r="C252" s="1082"/>
      <c r="D252" s="1082"/>
      <c r="E252" s="1082"/>
      <c r="F252" s="1082"/>
      <c r="G252" s="1082"/>
      <c r="H252" s="1082"/>
      <c r="I252" s="1082"/>
      <c r="J252" s="1082"/>
      <c r="K252" s="1082"/>
      <c r="L252" s="1082"/>
      <c r="M252" s="1082"/>
      <c r="N252" s="1082"/>
      <c r="O252" s="1082"/>
      <c r="P252" s="1082"/>
      <c r="Q252" s="1082"/>
      <c r="R252" s="1082"/>
      <c r="S252" s="1082"/>
      <c r="T252" s="1082"/>
      <c r="U252" s="1082"/>
      <c r="V252" s="1082"/>
      <c r="W252" s="1082"/>
      <c r="X252" s="1082"/>
      <c r="Y252" s="1082"/>
      <c r="Z252" s="1082"/>
    </row>
    <row r="253" spans="1:26" ht="11.25" customHeight="1">
      <c r="A253" s="1082"/>
      <c r="B253" s="1082"/>
      <c r="C253" s="1082"/>
      <c r="D253" s="1082"/>
      <c r="E253" s="1082"/>
      <c r="F253" s="1082"/>
      <c r="G253" s="1082"/>
      <c r="H253" s="1082"/>
      <c r="I253" s="1082"/>
      <c r="J253" s="1082"/>
      <c r="K253" s="1082"/>
      <c r="L253" s="1082"/>
      <c r="M253" s="1082"/>
      <c r="N253" s="1082"/>
      <c r="O253" s="1082"/>
      <c r="P253" s="1082"/>
      <c r="Q253" s="1082"/>
      <c r="R253" s="1082"/>
      <c r="S253" s="1082"/>
      <c r="T253" s="1082"/>
      <c r="U253" s="1082"/>
      <c r="V253" s="1082"/>
      <c r="W253" s="1082"/>
      <c r="X253" s="1082"/>
      <c r="Y253" s="1082"/>
      <c r="Z253" s="1082"/>
    </row>
    <row r="254" spans="1:26" ht="11.25" customHeight="1">
      <c r="A254" s="1082"/>
      <c r="B254" s="1082"/>
      <c r="C254" s="1082"/>
      <c r="D254" s="1082"/>
      <c r="E254" s="1082"/>
      <c r="F254" s="1082"/>
      <c r="G254" s="1082"/>
      <c r="H254" s="1082"/>
      <c r="I254" s="1082"/>
      <c r="J254" s="1082"/>
      <c r="K254" s="1082"/>
      <c r="L254" s="1082"/>
      <c r="M254" s="1082"/>
      <c r="N254" s="1082"/>
      <c r="O254" s="1082"/>
      <c r="P254" s="1082"/>
      <c r="Q254" s="1082"/>
      <c r="R254" s="1082"/>
      <c r="S254" s="1082"/>
      <c r="T254" s="1082"/>
      <c r="U254" s="1082"/>
      <c r="V254" s="1082"/>
      <c r="W254" s="1082"/>
      <c r="X254" s="1082"/>
      <c r="Y254" s="1082"/>
      <c r="Z254" s="1082"/>
    </row>
    <row r="255" spans="1:26" ht="11.25" customHeight="1">
      <c r="A255" s="1082"/>
      <c r="B255" s="1082"/>
      <c r="C255" s="1082"/>
      <c r="D255" s="1082"/>
      <c r="E255" s="1082"/>
      <c r="F255" s="1082"/>
      <c r="G255" s="1082"/>
      <c r="H255" s="1082"/>
      <c r="I255" s="1082"/>
      <c r="J255" s="1082"/>
      <c r="K255" s="1082"/>
      <c r="L255" s="1082"/>
      <c r="M255" s="1082"/>
      <c r="N255" s="1082"/>
      <c r="O255" s="1082"/>
      <c r="P255" s="1082"/>
      <c r="Q255" s="1082"/>
      <c r="R255" s="1082"/>
      <c r="S255" s="1082"/>
      <c r="T255" s="1082"/>
      <c r="U255" s="1082"/>
      <c r="V255" s="1082"/>
      <c r="W255" s="1082"/>
      <c r="X255" s="1082"/>
      <c r="Y255" s="1082"/>
      <c r="Z255" s="1082"/>
    </row>
    <row r="256" spans="1:26" ht="11.25" customHeight="1">
      <c r="A256" s="1082"/>
      <c r="B256" s="1082"/>
      <c r="C256" s="1082"/>
      <c r="D256" s="1082"/>
      <c r="E256" s="1082"/>
      <c r="F256" s="1082"/>
      <c r="G256" s="1082"/>
      <c r="H256" s="1082"/>
      <c r="I256" s="1082"/>
      <c r="J256" s="1082"/>
      <c r="K256" s="1082"/>
      <c r="L256" s="1082"/>
      <c r="M256" s="1082"/>
      <c r="N256" s="1082"/>
      <c r="O256" s="1082"/>
      <c r="P256" s="1082"/>
      <c r="Q256" s="1082"/>
      <c r="R256" s="1082"/>
      <c r="S256" s="1082"/>
      <c r="T256" s="1082"/>
      <c r="U256" s="1082"/>
      <c r="V256" s="1082"/>
      <c r="W256" s="1082"/>
      <c r="X256" s="1082"/>
      <c r="Y256" s="1082"/>
      <c r="Z256" s="1082"/>
    </row>
    <row r="257" spans="1:26" ht="11.25" customHeight="1">
      <c r="A257" s="1082"/>
      <c r="B257" s="1082"/>
      <c r="C257" s="1082"/>
      <c r="D257" s="1082"/>
      <c r="E257" s="1082"/>
      <c r="F257" s="1082"/>
      <c r="G257" s="1082"/>
      <c r="H257" s="1082"/>
      <c r="I257" s="1082"/>
      <c r="J257" s="1082"/>
      <c r="K257" s="1082"/>
      <c r="L257" s="1082"/>
      <c r="M257" s="1082"/>
      <c r="N257" s="1082"/>
      <c r="O257" s="1082"/>
      <c r="P257" s="1082"/>
      <c r="Q257" s="1082"/>
      <c r="R257" s="1082"/>
      <c r="S257" s="1082"/>
      <c r="T257" s="1082"/>
      <c r="U257" s="1082"/>
      <c r="V257" s="1082"/>
      <c r="W257" s="1082"/>
      <c r="X257" s="1082"/>
      <c r="Y257" s="1082"/>
      <c r="Z257" s="1082"/>
    </row>
    <row r="258" spans="1:26" ht="11.25" customHeight="1">
      <c r="A258" s="1082"/>
      <c r="B258" s="1082"/>
      <c r="C258" s="1082"/>
      <c r="D258" s="1082"/>
      <c r="E258" s="1082"/>
      <c r="F258" s="1082"/>
      <c r="G258" s="1082"/>
      <c r="H258" s="1082"/>
      <c r="I258" s="1082"/>
      <c r="J258" s="1082"/>
      <c r="K258" s="1082"/>
      <c r="L258" s="1082"/>
      <c r="M258" s="1082"/>
      <c r="N258" s="1082"/>
      <c r="O258" s="1082"/>
      <c r="P258" s="1082"/>
      <c r="Q258" s="1082"/>
      <c r="R258" s="1082"/>
      <c r="S258" s="1082"/>
      <c r="T258" s="1082"/>
      <c r="U258" s="1082"/>
      <c r="V258" s="1082"/>
      <c r="W258" s="1082"/>
      <c r="X258" s="1082"/>
      <c r="Y258" s="1082"/>
      <c r="Z258" s="1082"/>
    </row>
    <row r="259" spans="1:26" ht="11.25" customHeight="1">
      <c r="A259" s="1082"/>
      <c r="B259" s="1082"/>
      <c r="C259" s="1082"/>
      <c r="D259" s="1082"/>
      <c r="E259" s="1082"/>
      <c r="F259" s="1082"/>
      <c r="G259" s="1082"/>
      <c r="H259" s="1082"/>
      <c r="I259" s="1082"/>
      <c r="J259" s="1082"/>
      <c r="K259" s="1082"/>
      <c r="L259" s="1082"/>
      <c r="M259" s="1082"/>
      <c r="N259" s="1082"/>
      <c r="O259" s="1082"/>
      <c r="P259" s="1082"/>
      <c r="Q259" s="1082"/>
      <c r="R259" s="1082"/>
      <c r="S259" s="1082"/>
      <c r="T259" s="1082"/>
      <c r="U259" s="1082"/>
      <c r="V259" s="1082"/>
      <c r="W259" s="1082"/>
      <c r="X259" s="1082"/>
      <c r="Y259" s="1082"/>
      <c r="Z259" s="1082"/>
    </row>
    <row r="260" spans="1:26" ht="11.25" customHeight="1">
      <c r="A260" s="1082"/>
      <c r="B260" s="1082"/>
      <c r="C260" s="1082"/>
      <c r="D260" s="1082"/>
      <c r="E260" s="1082"/>
      <c r="F260" s="1082"/>
      <c r="G260" s="1082"/>
      <c r="H260" s="1082"/>
      <c r="I260" s="1082"/>
      <c r="J260" s="1082"/>
      <c r="K260" s="1082"/>
      <c r="L260" s="1082"/>
      <c r="M260" s="1082"/>
      <c r="N260" s="1082"/>
      <c r="O260" s="1082"/>
      <c r="P260" s="1082"/>
      <c r="Q260" s="1082"/>
      <c r="R260" s="1082"/>
      <c r="S260" s="1082"/>
      <c r="T260" s="1082"/>
      <c r="U260" s="1082"/>
      <c r="V260" s="1082"/>
      <c r="W260" s="1082"/>
      <c r="X260" s="1082"/>
      <c r="Y260" s="1082"/>
      <c r="Z260" s="1082"/>
    </row>
    <row r="261" spans="1:26" ht="11.25" customHeight="1">
      <c r="A261" s="1082"/>
      <c r="B261" s="1082"/>
      <c r="C261" s="1082"/>
      <c r="D261" s="1082"/>
      <c r="E261" s="1082"/>
      <c r="F261" s="1082"/>
      <c r="G261" s="1082"/>
      <c r="H261" s="1082"/>
      <c r="I261" s="1082"/>
      <c r="J261" s="1082"/>
      <c r="K261" s="1082"/>
      <c r="L261" s="1082"/>
      <c r="M261" s="1082"/>
      <c r="N261" s="1082"/>
      <c r="O261" s="1082"/>
      <c r="P261" s="1082"/>
      <c r="Q261" s="1082"/>
      <c r="R261" s="1082"/>
      <c r="S261" s="1082"/>
      <c r="T261" s="1082"/>
      <c r="U261" s="1082"/>
      <c r="V261" s="1082"/>
      <c r="W261" s="1082"/>
      <c r="X261" s="1082"/>
      <c r="Y261" s="1082"/>
      <c r="Z261" s="1082"/>
    </row>
    <row r="262" spans="1:26" ht="11.25" customHeight="1">
      <c r="A262" s="1082"/>
      <c r="B262" s="1082"/>
      <c r="C262" s="1082"/>
      <c r="D262" s="1082"/>
      <c r="E262" s="1082"/>
      <c r="F262" s="1082"/>
      <c r="G262" s="1082"/>
      <c r="H262" s="1082"/>
      <c r="I262" s="1082"/>
      <c r="J262" s="1082"/>
      <c r="K262" s="1082"/>
      <c r="L262" s="1082"/>
      <c r="M262" s="1082"/>
      <c r="N262" s="1082"/>
      <c r="O262" s="1082"/>
      <c r="P262" s="1082"/>
      <c r="Q262" s="1082"/>
      <c r="R262" s="1082"/>
      <c r="S262" s="1082"/>
      <c r="T262" s="1082"/>
      <c r="U262" s="1082"/>
      <c r="V262" s="1082"/>
      <c r="W262" s="1082"/>
      <c r="X262" s="1082"/>
      <c r="Y262" s="1082"/>
      <c r="Z262" s="1082"/>
    </row>
    <row r="263" spans="1:26" ht="11.25" customHeight="1">
      <c r="A263" s="1082"/>
      <c r="B263" s="1082"/>
      <c r="C263" s="1082"/>
      <c r="D263" s="1082"/>
      <c r="E263" s="1082"/>
      <c r="F263" s="1082"/>
      <c r="G263" s="1082"/>
      <c r="H263" s="1082"/>
      <c r="I263" s="1082"/>
      <c r="J263" s="1082"/>
      <c r="K263" s="1082"/>
      <c r="L263" s="1082"/>
      <c r="M263" s="1082"/>
      <c r="N263" s="1082"/>
      <c r="O263" s="1082"/>
      <c r="P263" s="1082"/>
      <c r="Q263" s="1082"/>
      <c r="R263" s="1082"/>
      <c r="S263" s="1082"/>
      <c r="T263" s="1082"/>
      <c r="U263" s="1082"/>
      <c r="V263" s="1082"/>
      <c r="W263" s="1082"/>
      <c r="X263" s="1082"/>
      <c r="Y263" s="1082"/>
      <c r="Z263" s="1082"/>
    </row>
    <row r="264" spans="1:26" ht="11.25" customHeight="1">
      <c r="A264" s="1082"/>
      <c r="B264" s="1082"/>
      <c r="C264" s="1082"/>
      <c r="D264" s="1082"/>
      <c r="E264" s="1082"/>
      <c r="F264" s="1082"/>
      <c r="G264" s="1082"/>
      <c r="H264" s="1082"/>
      <c r="I264" s="1082"/>
      <c r="J264" s="1082"/>
      <c r="K264" s="1082"/>
      <c r="L264" s="1082"/>
      <c r="M264" s="1082"/>
      <c r="N264" s="1082"/>
      <c r="O264" s="1082"/>
      <c r="P264" s="1082"/>
      <c r="Q264" s="1082"/>
      <c r="R264" s="1082"/>
      <c r="S264" s="1082"/>
      <c r="T264" s="1082"/>
      <c r="U264" s="1082"/>
      <c r="V264" s="1082"/>
      <c r="W264" s="1082"/>
      <c r="X264" s="1082"/>
      <c r="Y264" s="1082"/>
      <c r="Z264" s="1082"/>
    </row>
    <row r="265" spans="1:26" ht="11.25" customHeight="1">
      <c r="A265" s="1082"/>
      <c r="B265" s="1082"/>
      <c r="C265" s="1082"/>
      <c r="D265" s="1082"/>
      <c r="E265" s="1082"/>
      <c r="F265" s="1082"/>
      <c r="G265" s="1082"/>
      <c r="H265" s="1082"/>
      <c r="I265" s="1082"/>
      <c r="J265" s="1082"/>
      <c r="K265" s="1082"/>
      <c r="L265" s="1082"/>
      <c r="M265" s="1082"/>
      <c r="N265" s="1082"/>
      <c r="O265" s="1082"/>
      <c r="P265" s="1082"/>
      <c r="Q265" s="1082"/>
      <c r="R265" s="1082"/>
      <c r="S265" s="1082"/>
      <c r="T265" s="1082"/>
      <c r="U265" s="1082"/>
      <c r="V265" s="1082"/>
      <c r="W265" s="1082"/>
      <c r="X265" s="1082"/>
      <c r="Y265" s="1082"/>
      <c r="Z265" s="1082"/>
    </row>
    <row r="266" spans="1:26" ht="11.25" customHeight="1">
      <c r="A266" s="1082"/>
      <c r="B266" s="1082"/>
      <c r="C266" s="1082"/>
      <c r="D266" s="1082"/>
      <c r="E266" s="1082"/>
      <c r="F266" s="1082"/>
      <c r="G266" s="1082"/>
      <c r="H266" s="1082"/>
      <c r="I266" s="1082"/>
      <c r="J266" s="1082"/>
      <c r="K266" s="1082"/>
      <c r="L266" s="1082"/>
      <c r="M266" s="1082"/>
      <c r="N266" s="1082"/>
      <c r="O266" s="1082"/>
      <c r="P266" s="1082"/>
      <c r="Q266" s="1082"/>
      <c r="R266" s="1082"/>
      <c r="S266" s="1082"/>
      <c r="T266" s="1082"/>
      <c r="U266" s="1082"/>
      <c r="V266" s="1082"/>
      <c r="W266" s="1082"/>
      <c r="X266" s="1082"/>
      <c r="Y266" s="1082"/>
      <c r="Z266" s="1082"/>
    </row>
    <row r="267" spans="1:26" ht="11.25" customHeight="1">
      <c r="A267" s="1082"/>
      <c r="B267" s="1082"/>
      <c r="C267" s="1082"/>
      <c r="D267" s="1082"/>
      <c r="E267" s="1082"/>
      <c r="F267" s="1082"/>
      <c r="G267" s="1082"/>
      <c r="H267" s="1082"/>
      <c r="I267" s="1082"/>
      <c r="J267" s="1082"/>
      <c r="K267" s="1082"/>
      <c r="L267" s="1082"/>
      <c r="M267" s="1082"/>
      <c r="N267" s="1082"/>
      <c r="O267" s="1082"/>
      <c r="P267" s="1082"/>
      <c r="Q267" s="1082"/>
      <c r="R267" s="1082"/>
      <c r="S267" s="1082"/>
      <c r="T267" s="1082"/>
      <c r="U267" s="1082"/>
      <c r="V267" s="1082"/>
      <c r="W267" s="1082"/>
      <c r="X267" s="1082"/>
      <c r="Y267" s="1082"/>
      <c r="Z267" s="1082"/>
    </row>
    <row r="268" spans="1:26" ht="11.25" customHeight="1">
      <c r="A268" s="1082"/>
      <c r="B268" s="1082"/>
      <c r="C268" s="1082"/>
      <c r="D268" s="1082"/>
      <c r="E268" s="1082"/>
      <c r="F268" s="1082"/>
      <c r="G268" s="1082"/>
      <c r="H268" s="1082"/>
      <c r="I268" s="1082"/>
      <c r="J268" s="1082"/>
      <c r="K268" s="1082"/>
      <c r="L268" s="1082"/>
      <c r="M268" s="1082"/>
      <c r="N268" s="1082"/>
      <c r="O268" s="1082"/>
      <c r="P268" s="1082"/>
      <c r="Q268" s="1082"/>
      <c r="R268" s="1082"/>
      <c r="S268" s="1082"/>
      <c r="T268" s="1082"/>
      <c r="U268" s="1082"/>
      <c r="V268" s="1082"/>
      <c r="W268" s="1082"/>
      <c r="X268" s="1082"/>
      <c r="Y268" s="1082"/>
      <c r="Z268" s="1082"/>
    </row>
    <row r="269" spans="1:26" ht="11.25" customHeight="1">
      <c r="A269" s="1082"/>
      <c r="B269" s="1082"/>
      <c r="C269" s="1082"/>
      <c r="D269" s="1082"/>
      <c r="E269" s="1082"/>
      <c r="F269" s="1082"/>
      <c r="G269" s="1082"/>
      <c r="H269" s="1082"/>
      <c r="I269" s="1082"/>
      <c r="J269" s="1082"/>
      <c r="K269" s="1082"/>
      <c r="L269" s="1082"/>
      <c r="M269" s="1082"/>
      <c r="N269" s="1082"/>
      <c r="O269" s="1082"/>
      <c r="P269" s="1082"/>
      <c r="Q269" s="1082"/>
      <c r="R269" s="1082"/>
      <c r="S269" s="1082"/>
      <c r="T269" s="1082"/>
      <c r="U269" s="1082"/>
      <c r="V269" s="1082"/>
      <c r="W269" s="1082"/>
      <c r="X269" s="1082"/>
      <c r="Y269" s="1082"/>
      <c r="Z269" s="1082"/>
    </row>
    <row r="270" spans="1:26" ht="11.25" customHeight="1">
      <c r="A270" s="1082"/>
      <c r="B270" s="1082"/>
      <c r="C270" s="1082"/>
      <c r="D270" s="1082"/>
      <c r="E270" s="1082"/>
      <c r="F270" s="1082"/>
      <c r="G270" s="1082"/>
      <c r="H270" s="1082"/>
      <c r="I270" s="1082"/>
      <c r="J270" s="1082"/>
      <c r="K270" s="1082"/>
      <c r="L270" s="1082"/>
      <c r="M270" s="1082"/>
      <c r="N270" s="1082"/>
      <c r="O270" s="1082"/>
      <c r="P270" s="1082"/>
      <c r="Q270" s="1082"/>
      <c r="R270" s="1082"/>
      <c r="S270" s="1082"/>
      <c r="T270" s="1082"/>
      <c r="U270" s="1082"/>
      <c r="V270" s="1082"/>
      <c r="W270" s="1082"/>
      <c r="X270" s="1082"/>
      <c r="Y270" s="1082"/>
      <c r="Z270" s="1082"/>
    </row>
    <row r="271" spans="1:26" ht="11.25" customHeight="1">
      <c r="A271" s="1082"/>
      <c r="B271" s="1082"/>
      <c r="C271" s="1082"/>
      <c r="D271" s="1082"/>
      <c r="E271" s="1082"/>
      <c r="F271" s="1082"/>
      <c r="G271" s="1082"/>
      <c r="H271" s="1082"/>
      <c r="I271" s="1082"/>
      <c r="J271" s="1082"/>
      <c r="K271" s="1082"/>
      <c r="L271" s="1082"/>
      <c r="M271" s="1082"/>
      <c r="N271" s="1082"/>
      <c r="O271" s="1082"/>
      <c r="P271" s="1082"/>
      <c r="Q271" s="1082"/>
      <c r="R271" s="1082"/>
      <c r="S271" s="1082"/>
      <c r="T271" s="1082"/>
      <c r="U271" s="1082"/>
      <c r="V271" s="1082"/>
      <c r="W271" s="1082"/>
      <c r="X271" s="1082"/>
      <c r="Y271" s="1082"/>
      <c r="Z271" s="1082"/>
    </row>
    <row r="272" spans="1:26" ht="11.25" customHeight="1">
      <c r="A272" s="1082"/>
      <c r="B272" s="1082"/>
      <c r="C272" s="1082"/>
      <c r="D272" s="1082"/>
      <c r="E272" s="1082"/>
      <c r="F272" s="1082"/>
      <c r="G272" s="1082"/>
      <c r="H272" s="1082"/>
      <c r="I272" s="1082"/>
      <c r="J272" s="1082"/>
      <c r="K272" s="1082"/>
      <c r="L272" s="1082"/>
      <c r="M272" s="1082"/>
      <c r="N272" s="1082"/>
      <c r="O272" s="1082"/>
      <c r="P272" s="1082"/>
      <c r="Q272" s="1082"/>
      <c r="R272" s="1082"/>
      <c r="S272" s="1082"/>
      <c r="T272" s="1082"/>
      <c r="U272" s="1082"/>
      <c r="V272" s="1082"/>
      <c r="W272" s="1082"/>
      <c r="X272" s="1082"/>
      <c r="Y272" s="1082"/>
      <c r="Z272" s="1082"/>
    </row>
    <row r="273" spans="1:26" ht="11.25" customHeight="1">
      <c r="A273" s="1082"/>
      <c r="B273" s="1082"/>
      <c r="C273" s="1082"/>
      <c r="D273" s="1082"/>
      <c r="E273" s="1082"/>
      <c r="F273" s="1082"/>
      <c r="G273" s="1082"/>
      <c r="H273" s="1082"/>
      <c r="I273" s="1082"/>
      <c r="J273" s="1082"/>
      <c r="K273" s="1082"/>
      <c r="L273" s="1082"/>
      <c r="M273" s="1082"/>
      <c r="N273" s="1082"/>
      <c r="O273" s="1082"/>
      <c r="P273" s="1082"/>
      <c r="Q273" s="1082"/>
      <c r="R273" s="1082"/>
      <c r="S273" s="1082"/>
      <c r="T273" s="1082"/>
      <c r="U273" s="1082"/>
      <c r="V273" s="1082"/>
      <c r="W273" s="1082"/>
      <c r="X273" s="1082"/>
      <c r="Y273" s="1082"/>
      <c r="Z273" s="1082"/>
    </row>
    <row r="274" spans="1:26" ht="11.25" customHeight="1">
      <c r="A274" s="1082"/>
      <c r="B274" s="1082"/>
      <c r="C274" s="1082"/>
      <c r="D274" s="1082"/>
      <c r="E274" s="1082"/>
      <c r="F274" s="1082"/>
      <c r="G274" s="1082"/>
      <c r="H274" s="1082"/>
      <c r="I274" s="1082"/>
      <c r="J274" s="1082"/>
      <c r="K274" s="1082"/>
      <c r="L274" s="1082"/>
      <c r="M274" s="1082"/>
      <c r="N274" s="1082"/>
      <c r="O274" s="1082"/>
      <c r="P274" s="1082"/>
      <c r="Q274" s="1082"/>
      <c r="R274" s="1082"/>
      <c r="S274" s="1082"/>
      <c r="T274" s="1082"/>
      <c r="U274" s="1082"/>
      <c r="V274" s="1082"/>
      <c r="W274" s="1082"/>
      <c r="X274" s="1082"/>
      <c r="Y274" s="1082"/>
      <c r="Z274" s="1082"/>
    </row>
    <row r="275" spans="1:26" ht="11.25" customHeight="1">
      <c r="A275" s="1082"/>
      <c r="B275" s="1082"/>
      <c r="C275" s="1082"/>
      <c r="D275" s="1082"/>
      <c r="E275" s="1082"/>
      <c r="F275" s="1082"/>
      <c r="G275" s="1082"/>
      <c r="H275" s="1082"/>
      <c r="I275" s="1082"/>
      <c r="J275" s="1082"/>
      <c r="K275" s="1082"/>
      <c r="L275" s="1082"/>
      <c r="M275" s="1082"/>
      <c r="N275" s="1082"/>
      <c r="O275" s="1082"/>
      <c r="P275" s="1082"/>
      <c r="Q275" s="1082"/>
      <c r="R275" s="1082"/>
      <c r="S275" s="1082"/>
      <c r="T275" s="1082"/>
      <c r="U275" s="1082"/>
      <c r="V275" s="1082"/>
      <c r="W275" s="1082"/>
      <c r="X275" s="1082"/>
      <c r="Y275" s="1082"/>
      <c r="Z275" s="1082"/>
    </row>
    <row r="276" spans="1:26" ht="11.25" customHeight="1">
      <c r="A276" s="1082"/>
      <c r="B276" s="1082"/>
      <c r="C276" s="1082"/>
      <c r="D276" s="1082"/>
      <c r="E276" s="1082"/>
      <c r="F276" s="1082"/>
      <c r="G276" s="1082"/>
      <c r="H276" s="1082"/>
      <c r="I276" s="1082"/>
      <c r="J276" s="1082"/>
      <c r="K276" s="1082"/>
      <c r="L276" s="1082"/>
      <c r="M276" s="1082"/>
      <c r="N276" s="1082"/>
      <c r="O276" s="1082"/>
      <c r="P276" s="1082"/>
      <c r="Q276" s="1082"/>
      <c r="R276" s="1082"/>
      <c r="S276" s="1082"/>
      <c r="T276" s="1082"/>
      <c r="U276" s="1082"/>
      <c r="V276" s="1082"/>
      <c r="W276" s="1082"/>
      <c r="X276" s="1082"/>
      <c r="Y276" s="1082"/>
      <c r="Z276" s="1082"/>
    </row>
    <row r="277" spans="1:26" ht="11.25" customHeight="1">
      <c r="A277" s="1082"/>
      <c r="B277" s="1082"/>
      <c r="C277" s="1082"/>
      <c r="D277" s="1082"/>
      <c r="E277" s="1082"/>
      <c r="F277" s="1082"/>
      <c r="G277" s="1082"/>
      <c r="H277" s="1082"/>
      <c r="I277" s="1082"/>
      <c r="J277" s="1082"/>
      <c r="K277" s="1082"/>
      <c r="L277" s="1082"/>
      <c r="M277" s="1082"/>
      <c r="N277" s="1082"/>
      <c r="O277" s="1082"/>
      <c r="P277" s="1082"/>
      <c r="Q277" s="1082"/>
      <c r="R277" s="1082"/>
      <c r="S277" s="1082"/>
      <c r="T277" s="1082"/>
      <c r="U277" s="1082"/>
      <c r="V277" s="1082"/>
      <c r="W277" s="1082"/>
      <c r="X277" s="1082"/>
      <c r="Y277" s="1082"/>
      <c r="Z277" s="1082"/>
    </row>
    <row r="278" spans="1:26" ht="11.25" customHeight="1">
      <c r="A278" s="1082"/>
      <c r="B278" s="1082"/>
      <c r="C278" s="1082"/>
      <c r="D278" s="1082"/>
      <c r="E278" s="1082"/>
      <c r="F278" s="1082"/>
      <c r="G278" s="1082"/>
      <c r="H278" s="1082"/>
      <c r="I278" s="1082"/>
      <c r="J278" s="1082"/>
      <c r="K278" s="1082"/>
      <c r="L278" s="1082"/>
      <c r="M278" s="1082"/>
      <c r="N278" s="1082"/>
      <c r="O278" s="1082"/>
      <c r="P278" s="1082"/>
      <c r="Q278" s="1082"/>
      <c r="R278" s="1082"/>
      <c r="S278" s="1082"/>
      <c r="T278" s="1082"/>
      <c r="U278" s="1082"/>
      <c r="V278" s="1082"/>
      <c r="W278" s="1082"/>
      <c r="X278" s="1082"/>
      <c r="Y278" s="1082"/>
      <c r="Z278" s="1082"/>
    </row>
    <row r="279" spans="1:26" ht="11.25" customHeight="1">
      <c r="A279" s="1082"/>
      <c r="B279" s="1082"/>
      <c r="C279" s="1082"/>
      <c r="D279" s="1082"/>
      <c r="E279" s="1082"/>
      <c r="F279" s="1082"/>
      <c r="G279" s="1082"/>
      <c r="H279" s="1082"/>
      <c r="I279" s="1082"/>
      <c r="J279" s="1082"/>
      <c r="K279" s="1082"/>
      <c r="L279" s="1082"/>
      <c r="M279" s="1082"/>
      <c r="N279" s="1082"/>
      <c r="O279" s="1082"/>
      <c r="P279" s="1082"/>
      <c r="Q279" s="1082"/>
      <c r="R279" s="1082"/>
      <c r="S279" s="1082"/>
      <c r="T279" s="1082"/>
      <c r="U279" s="1082"/>
      <c r="V279" s="1082"/>
      <c r="W279" s="1082"/>
      <c r="X279" s="1082"/>
      <c r="Y279" s="1082"/>
      <c r="Z279" s="1082"/>
    </row>
    <row r="280" spans="1:26" ht="11.25" customHeight="1">
      <c r="A280" s="1082"/>
      <c r="B280" s="1082"/>
      <c r="C280" s="1082"/>
      <c r="D280" s="1082"/>
      <c r="E280" s="1082"/>
      <c r="F280" s="1082"/>
      <c r="G280" s="1082"/>
      <c r="H280" s="1082"/>
      <c r="I280" s="1082"/>
      <c r="J280" s="1082"/>
      <c r="K280" s="1082"/>
      <c r="L280" s="1082"/>
      <c r="M280" s="1082"/>
      <c r="N280" s="1082"/>
      <c r="O280" s="1082"/>
      <c r="P280" s="1082"/>
      <c r="Q280" s="1082"/>
      <c r="R280" s="1082"/>
      <c r="S280" s="1082"/>
      <c r="T280" s="1082"/>
      <c r="U280" s="1082"/>
      <c r="V280" s="1082"/>
      <c r="W280" s="1082"/>
      <c r="X280" s="1082"/>
      <c r="Y280" s="1082"/>
      <c r="Z280" s="1082"/>
    </row>
    <row r="281" spans="1:26" ht="11.25" customHeight="1">
      <c r="A281" s="1082"/>
      <c r="B281" s="1082"/>
      <c r="C281" s="1082"/>
      <c r="D281" s="1082"/>
      <c r="E281" s="1082"/>
      <c r="F281" s="1082"/>
      <c r="G281" s="1082"/>
      <c r="H281" s="1082"/>
      <c r="I281" s="1082"/>
      <c r="J281" s="1082"/>
      <c r="K281" s="1082"/>
      <c r="L281" s="1082"/>
      <c r="M281" s="1082"/>
      <c r="N281" s="1082"/>
      <c r="O281" s="1082"/>
      <c r="P281" s="1082"/>
      <c r="Q281" s="1082"/>
      <c r="R281" s="1082"/>
      <c r="S281" s="1082"/>
      <c r="T281" s="1082"/>
      <c r="U281" s="1082"/>
      <c r="V281" s="1082"/>
      <c r="W281" s="1082"/>
      <c r="X281" s="1082"/>
      <c r="Y281" s="1082"/>
      <c r="Z281" s="1082"/>
    </row>
    <row r="282" spans="1:26" ht="11.25" customHeight="1">
      <c r="A282" s="1082"/>
      <c r="B282" s="1082"/>
      <c r="C282" s="1082"/>
      <c r="D282" s="1082"/>
      <c r="E282" s="1082"/>
      <c r="F282" s="1082"/>
      <c r="G282" s="1082"/>
      <c r="H282" s="1082"/>
      <c r="I282" s="1082"/>
      <c r="J282" s="1082"/>
      <c r="K282" s="1082"/>
      <c r="L282" s="1082"/>
      <c r="M282" s="1082"/>
      <c r="N282" s="1082"/>
      <c r="O282" s="1082"/>
      <c r="P282" s="1082"/>
      <c r="Q282" s="1082"/>
      <c r="R282" s="1082"/>
      <c r="S282" s="1082"/>
      <c r="T282" s="1082"/>
      <c r="U282" s="1082"/>
      <c r="V282" s="1082"/>
      <c r="W282" s="1082"/>
      <c r="X282" s="1082"/>
      <c r="Y282" s="1082"/>
      <c r="Z282" s="1082"/>
    </row>
    <row r="283" spans="1:26" ht="11.25" customHeight="1">
      <c r="A283" s="1082"/>
      <c r="B283" s="1082"/>
      <c r="C283" s="1082"/>
      <c r="D283" s="1082"/>
      <c r="E283" s="1082"/>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row>
    <row r="284" spans="1:26" ht="11.25" customHeight="1">
      <c r="A284" s="1082"/>
      <c r="B284" s="1082"/>
      <c r="C284" s="1082"/>
      <c r="D284" s="1082"/>
      <c r="E284" s="1082"/>
      <c r="F284" s="1082"/>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row>
    <row r="285" spans="1:26" ht="11.25" customHeight="1">
      <c r="A285" s="1082"/>
      <c r="B285" s="1082"/>
      <c r="C285" s="1082"/>
      <c r="D285" s="1082"/>
      <c r="E285" s="1082"/>
      <c r="F285" s="1082"/>
      <c r="G285" s="1082"/>
      <c r="H285" s="1082"/>
      <c r="I285" s="1082"/>
      <c r="J285" s="1082"/>
      <c r="K285" s="1082"/>
      <c r="L285" s="1082"/>
      <c r="M285" s="1082"/>
      <c r="N285" s="1082"/>
      <c r="O285" s="1082"/>
      <c r="P285" s="1082"/>
      <c r="Q285" s="1082"/>
      <c r="R285" s="1082"/>
      <c r="S285" s="1082"/>
      <c r="T285" s="1082"/>
      <c r="U285" s="1082"/>
      <c r="V285" s="1082"/>
      <c r="W285" s="1082"/>
      <c r="X285" s="1082"/>
      <c r="Y285" s="1082"/>
      <c r="Z285" s="1082"/>
    </row>
    <row r="286" spans="1:26" ht="11.25" customHeight="1">
      <c r="A286" s="1082"/>
      <c r="B286" s="1082"/>
      <c r="C286" s="1082"/>
      <c r="D286" s="1082"/>
      <c r="E286" s="1082"/>
      <c r="F286" s="1082"/>
      <c r="G286" s="1082"/>
      <c r="H286" s="1082"/>
      <c r="I286" s="1082"/>
      <c r="J286" s="1082"/>
      <c r="K286" s="1082"/>
      <c r="L286" s="1082"/>
      <c r="M286" s="1082"/>
      <c r="N286" s="1082"/>
      <c r="O286" s="1082"/>
      <c r="P286" s="1082"/>
      <c r="Q286" s="1082"/>
      <c r="R286" s="1082"/>
      <c r="S286" s="1082"/>
      <c r="T286" s="1082"/>
      <c r="U286" s="1082"/>
      <c r="V286" s="1082"/>
      <c r="W286" s="1082"/>
      <c r="X286" s="1082"/>
      <c r="Y286" s="1082"/>
      <c r="Z286" s="1082"/>
    </row>
    <row r="287" spans="1:26" ht="11.25" customHeight="1">
      <c r="A287" s="1082"/>
      <c r="B287" s="1082"/>
      <c r="C287" s="1082"/>
      <c r="D287" s="1082"/>
      <c r="E287" s="1082"/>
      <c r="F287" s="1082"/>
      <c r="G287" s="1082"/>
      <c r="H287" s="1082"/>
      <c r="I287" s="1082"/>
      <c r="J287" s="1082"/>
      <c r="K287" s="1082"/>
      <c r="L287" s="1082"/>
      <c r="M287" s="1082"/>
      <c r="N287" s="1082"/>
      <c r="O287" s="1082"/>
      <c r="P287" s="1082"/>
      <c r="Q287" s="1082"/>
      <c r="R287" s="1082"/>
      <c r="S287" s="1082"/>
      <c r="T287" s="1082"/>
      <c r="U287" s="1082"/>
      <c r="V287" s="1082"/>
      <c r="W287" s="1082"/>
      <c r="X287" s="1082"/>
      <c r="Y287" s="1082"/>
      <c r="Z287" s="1082"/>
    </row>
    <row r="288" spans="1:26" ht="11.25" customHeight="1">
      <c r="A288" s="1082"/>
      <c r="B288" s="1082"/>
      <c r="C288" s="1082"/>
      <c r="D288" s="1082"/>
      <c r="E288" s="1082"/>
      <c r="F288" s="1082"/>
      <c r="G288" s="1082"/>
      <c r="H288" s="1082"/>
      <c r="I288" s="1082"/>
      <c r="J288" s="1082"/>
      <c r="K288" s="1082"/>
      <c r="L288" s="1082"/>
      <c r="M288" s="1082"/>
      <c r="N288" s="1082"/>
      <c r="O288" s="1082"/>
      <c r="P288" s="1082"/>
      <c r="Q288" s="1082"/>
      <c r="R288" s="1082"/>
      <c r="S288" s="1082"/>
      <c r="T288" s="1082"/>
      <c r="U288" s="1082"/>
      <c r="V288" s="1082"/>
      <c r="W288" s="1082"/>
      <c r="X288" s="1082"/>
      <c r="Y288" s="1082"/>
      <c r="Z288" s="1082"/>
    </row>
    <row r="289" spans="1:26" ht="11.25" customHeight="1">
      <c r="A289" s="1082"/>
      <c r="B289" s="1082"/>
      <c r="C289" s="1082"/>
      <c r="D289" s="1082"/>
      <c r="E289" s="1082"/>
      <c r="F289" s="1082"/>
      <c r="G289" s="1082"/>
      <c r="H289" s="1082"/>
      <c r="I289" s="1082"/>
      <c r="J289" s="1082"/>
      <c r="K289" s="1082"/>
      <c r="L289" s="1082"/>
      <c r="M289" s="1082"/>
      <c r="N289" s="1082"/>
      <c r="O289" s="1082"/>
      <c r="P289" s="1082"/>
      <c r="Q289" s="1082"/>
      <c r="R289" s="1082"/>
      <c r="S289" s="1082"/>
      <c r="T289" s="1082"/>
      <c r="U289" s="1082"/>
      <c r="V289" s="1082"/>
      <c r="W289" s="1082"/>
      <c r="X289" s="1082"/>
      <c r="Y289" s="1082"/>
      <c r="Z289" s="1082"/>
    </row>
    <row r="290" spans="1:26" ht="11.25" customHeight="1">
      <c r="A290" s="1082"/>
      <c r="B290" s="1082"/>
      <c r="C290" s="1082"/>
      <c r="D290" s="1082"/>
      <c r="E290" s="1082"/>
      <c r="F290" s="1082"/>
      <c r="G290" s="1082"/>
      <c r="H290" s="1082"/>
      <c r="I290" s="1082"/>
      <c r="J290" s="1082"/>
      <c r="K290" s="1082"/>
      <c r="L290" s="1082"/>
      <c r="M290" s="1082"/>
      <c r="N290" s="1082"/>
      <c r="O290" s="1082"/>
      <c r="P290" s="1082"/>
      <c r="Q290" s="1082"/>
      <c r="R290" s="1082"/>
      <c r="S290" s="1082"/>
      <c r="T290" s="1082"/>
      <c r="U290" s="1082"/>
      <c r="V290" s="1082"/>
      <c r="W290" s="1082"/>
      <c r="X290" s="1082"/>
      <c r="Y290" s="1082"/>
      <c r="Z290" s="1082"/>
    </row>
    <row r="291" spans="1:26" ht="11.25" customHeight="1">
      <c r="A291" s="1082"/>
      <c r="B291" s="1082"/>
      <c r="C291" s="1082"/>
      <c r="D291" s="1082"/>
      <c r="E291" s="1082"/>
      <c r="F291" s="1082"/>
      <c r="G291" s="1082"/>
      <c r="H291" s="1082"/>
      <c r="I291" s="1082"/>
      <c r="J291" s="1082"/>
      <c r="K291" s="1082"/>
      <c r="L291" s="1082"/>
      <c r="M291" s="1082"/>
      <c r="N291" s="1082"/>
      <c r="O291" s="1082"/>
      <c r="P291" s="1082"/>
      <c r="Q291" s="1082"/>
      <c r="R291" s="1082"/>
      <c r="S291" s="1082"/>
      <c r="T291" s="1082"/>
      <c r="U291" s="1082"/>
      <c r="V291" s="1082"/>
      <c r="W291" s="1082"/>
      <c r="X291" s="1082"/>
      <c r="Y291" s="1082"/>
      <c r="Z291" s="1082"/>
    </row>
    <row r="292" spans="1:26" ht="11.25" customHeight="1">
      <c r="A292" s="1082"/>
      <c r="B292" s="1082"/>
      <c r="C292" s="1082"/>
      <c r="D292" s="1082"/>
      <c r="E292" s="1082"/>
      <c r="F292" s="1082"/>
      <c r="G292" s="1082"/>
      <c r="H292" s="1082"/>
      <c r="I292" s="1082"/>
      <c r="J292" s="1082"/>
      <c r="K292" s="1082"/>
      <c r="L292" s="1082"/>
      <c r="M292" s="1082"/>
      <c r="N292" s="1082"/>
      <c r="O292" s="1082"/>
      <c r="P292" s="1082"/>
      <c r="Q292" s="1082"/>
      <c r="R292" s="1082"/>
      <c r="S292" s="1082"/>
      <c r="T292" s="1082"/>
      <c r="U292" s="1082"/>
      <c r="V292" s="1082"/>
      <c r="W292" s="1082"/>
      <c r="X292" s="1082"/>
      <c r="Y292" s="1082"/>
      <c r="Z292" s="1082"/>
    </row>
    <row r="293" spans="1:26" ht="11.25" customHeight="1">
      <c r="A293" s="1082"/>
      <c r="B293" s="1082"/>
      <c r="C293" s="1082"/>
      <c r="D293" s="1082"/>
      <c r="E293" s="1082"/>
      <c r="F293" s="1082"/>
      <c r="G293" s="1082"/>
      <c r="H293" s="1082"/>
      <c r="I293" s="1082"/>
      <c r="J293" s="1082"/>
      <c r="K293" s="1082"/>
      <c r="L293" s="1082"/>
      <c r="M293" s="1082"/>
      <c r="N293" s="1082"/>
      <c r="O293" s="1082"/>
      <c r="P293" s="1082"/>
      <c r="Q293" s="1082"/>
      <c r="R293" s="1082"/>
      <c r="S293" s="1082"/>
      <c r="T293" s="1082"/>
      <c r="U293" s="1082"/>
      <c r="V293" s="1082"/>
      <c r="W293" s="1082"/>
      <c r="X293" s="1082"/>
      <c r="Y293" s="1082"/>
      <c r="Z293" s="1082"/>
    </row>
    <row r="294" spans="1:26" ht="11.25" customHeight="1">
      <c r="A294" s="1082"/>
      <c r="B294" s="1082"/>
      <c r="C294" s="1082"/>
      <c r="D294" s="1082"/>
      <c r="E294" s="1082"/>
      <c r="F294" s="1082"/>
      <c r="G294" s="1082"/>
      <c r="H294" s="1082"/>
      <c r="I294" s="1082"/>
      <c r="J294" s="1082"/>
      <c r="K294" s="1082"/>
      <c r="L294" s="1082"/>
      <c r="M294" s="1082"/>
      <c r="N294" s="1082"/>
      <c r="O294" s="1082"/>
      <c r="P294" s="1082"/>
      <c r="Q294" s="1082"/>
      <c r="R294" s="1082"/>
      <c r="S294" s="1082"/>
      <c r="T294" s="1082"/>
      <c r="U294" s="1082"/>
      <c r="V294" s="1082"/>
      <c r="W294" s="1082"/>
      <c r="X294" s="1082"/>
      <c r="Y294" s="1082"/>
      <c r="Z294" s="1082"/>
    </row>
    <row r="295" spans="1:26" ht="11.25" customHeight="1">
      <c r="A295" s="1082"/>
      <c r="B295" s="1082"/>
      <c r="C295" s="1082"/>
      <c r="D295" s="1082"/>
      <c r="E295" s="1082"/>
      <c r="F295" s="1082"/>
      <c r="G295" s="1082"/>
      <c r="H295" s="1082"/>
      <c r="I295" s="1082"/>
      <c r="J295" s="1082"/>
      <c r="K295" s="1082"/>
      <c r="L295" s="1082"/>
      <c r="M295" s="1082"/>
      <c r="N295" s="1082"/>
      <c r="O295" s="1082"/>
      <c r="P295" s="1082"/>
      <c r="Q295" s="1082"/>
      <c r="R295" s="1082"/>
      <c r="S295" s="1082"/>
      <c r="T295" s="1082"/>
      <c r="U295" s="1082"/>
      <c r="V295" s="1082"/>
      <c r="W295" s="1082"/>
      <c r="X295" s="1082"/>
      <c r="Y295" s="1082"/>
      <c r="Z295" s="1082"/>
    </row>
    <row r="296" spans="1:26" ht="11.25" customHeight="1">
      <c r="A296" s="1082"/>
      <c r="B296" s="1082"/>
      <c r="C296" s="1082"/>
      <c r="D296" s="1082"/>
      <c r="E296" s="1082"/>
      <c r="F296" s="1082"/>
      <c r="G296" s="1082"/>
      <c r="H296" s="1082"/>
      <c r="I296" s="1082"/>
      <c r="J296" s="1082"/>
      <c r="K296" s="1082"/>
      <c r="L296" s="1082"/>
      <c r="M296" s="1082"/>
      <c r="N296" s="1082"/>
      <c r="O296" s="1082"/>
      <c r="P296" s="1082"/>
      <c r="Q296" s="1082"/>
      <c r="R296" s="1082"/>
      <c r="S296" s="1082"/>
      <c r="T296" s="1082"/>
      <c r="U296" s="1082"/>
      <c r="V296" s="1082"/>
      <c r="W296" s="1082"/>
      <c r="X296" s="1082"/>
      <c r="Y296" s="1082"/>
      <c r="Z296" s="1082"/>
    </row>
    <row r="297" spans="1:26" ht="11.25" customHeight="1">
      <c r="A297" s="1082"/>
      <c r="B297" s="1082"/>
      <c r="C297" s="1082"/>
      <c r="D297" s="1082"/>
      <c r="E297" s="1082"/>
      <c r="F297" s="1082"/>
      <c r="G297" s="1082"/>
      <c r="H297" s="1082"/>
      <c r="I297" s="1082"/>
      <c r="J297" s="1082"/>
      <c r="K297" s="1082"/>
      <c r="L297" s="1082"/>
      <c r="M297" s="1082"/>
      <c r="N297" s="1082"/>
      <c r="O297" s="1082"/>
      <c r="P297" s="1082"/>
      <c r="Q297" s="1082"/>
      <c r="R297" s="1082"/>
      <c r="S297" s="1082"/>
      <c r="T297" s="1082"/>
      <c r="U297" s="1082"/>
      <c r="V297" s="1082"/>
      <c r="W297" s="1082"/>
      <c r="X297" s="1082"/>
      <c r="Y297" s="1082"/>
      <c r="Z297" s="1082"/>
    </row>
    <row r="298" spans="1:26" ht="11.25" customHeight="1">
      <c r="A298" s="1082"/>
      <c r="B298" s="1082"/>
      <c r="C298" s="1082"/>
      <c r="D298" s="1082"/>
      <c r="E298" s="1082"/>
      <c r="F298" s="1082"/>
      <c r="G298" s="1082"/>
      <c r="H298" s="1082"/>
      <c r="I298" s="1082"/>
      <c r="J298" s="1082"/>
      <c r="K298" s="1082"/>
      <c r="L298" s="1082"/>
      <c r="M298" s="1082"/>
      <c r="N298" s="1082"/>
      <c r="O298" s="1082"/>
      <c r="P298" s="1082"/>
      <c r="Q298" s="1082"/>
      <c r="R298" s="1082"/>
      <c r="S298" s="1082"/>
      <c r="T298" s="1082"/>
      <c r="U298" s="1082"/>
      <c r="V298" s="1082"/>
      <c r="W298" s="1082"/>
      <c r="X298" s="1082"/>
      <c r="Y298" s="1082"/>
      <c r="Z298" s="1082"/>
    </row>
    <row r="299" spans="1:26" ht="11.25" customHeight="1">
      <c r="A299" s="1082"/>
      <c r="B299" s="1082"/>
      <c r="C299" s="1082"/>
      <c r="D299" s="1082"/>
      <c r="E299" s="1082"/>
      <c r="F299" s="1082"/>
      <c r="G299" s="1082"/>
      <c r="H299" s="1082"/>
      <c r="I299" s="1082"/>
      <c r="J299" s="1082"/>
      <c r="K299" s="1082"/>
      <c r="L299" s="1082"/>
      <c r="M299" s="1082"/>
      <c r="N299" s="1082"/>
      <c r="O299" s="1082"/>
      <c r="P299" s="1082"/>
      <c r="Q299" s="1082"/>
      <c r="R299" s="1082"/>
      <c r="S299" s="1082"/>
      <c r="T299" s="1082"/>
      <c r="U299" s="1082"/>
      <c r="V299" s="1082"/>
      <c r="W299" s="1082"/>
      <c r="X299" s="1082"/>
      <c r="Y299" s="1082"/>
      <c r="Z299" s="1082"/>
    </row>
    <row r="300" spans="1:26" ht="11.25" customHeight="1">
      <c r="A300" s="1082"/>
      <c r="B300" s="1082"/>
      <c r="C300" s="1082"/>
      <c r="D300" s="1082"/>
      <c r="E300" s="1082"/>
      <c r="F300" s="1082"/>
      <c r="G300" s="1082"/>
      <c r="H300" s="1082"/>
      <c r="I300" s="1082"/>
      <c r="J300" s="1082"/>
      <c r="K300" s="1082"/>
      <c r="L300" s="1082"/>
      <c r="M300" s="1082"/>
      <c r="N300" s="1082"/>
      <c r="O300" s="1082"/>
      <c r="P300" s="1082"/>
      <c r="Q300" s="1082"/>
      <c r="R300" s="1082"/>
      <c r="S300" s="1082"/>
      <c r="T300" s="1082"/>
      <c r="U300" s="1082"/>
      <c r="V300" s="1082"/>
      <c r="W300" s="1082"/>
      <c r="X300" s="1082"/>
      <c r="Y300" s="1082"/>
      <c r="Z300" s="1082"/>
    </row>
    <row r="301" spans="1:26" ht="11.25" customHeight="1">
      <c r="A301" s="1082"/>
      <c r="B301" s="1082"/>
      <c r="C301" s="1082"/>
      <c r="D301" s="1082"/>
      <c r="E301" s="1082"/>
      <c r="F301" s="1082"/>
      <c r="G301" s="1082"/>
      <c r="H301" s="1082"/>
      <c r="I301" s="1082"/>
      <c r="J301" s="1082"/>
      <c r="K301" s="1082"/>
      <c r="L301" s="1082"/>
      <c r="M301" s="1082"/>
      <c r="N301" s="1082"/>
      <c r="O301" s="1082"/>
      <c r="P301" s="1082"/>
      <c r="Q301" s="1082"/>
      <c r="R301" s="1082"/>
      <c r="S301" s="1082"/>
      <c r="T301" s="1082"/>
      <c r="U301" s="1082"/>
      <c r="V301" s="1082"/>
      <c r="W301" s="1082"/>
      <c r="X301" s="1082"/>
      <c r="Y301" s="1082"/>
      <c r="Z301" s="1082"/>
    </row>
    <row r="302" spans="1:26" ht="11.25" customHeight="1">
      <c r="A302" s="1082"/>
      <c r="B302" s="1082"/>
      <c r="C302" s="1082"/>
      <c r="D302" s="1082"/>
      <c r="E302" s="1082"/>
      <c r="F302" s="1082"/>
      <c r="G302" s="1082"/>
      <c r="H302" s="1082"/>
      <c r="I302" s="1082"/>
      <c r="J302" s="1082"/>
      <c r="K302" s="1082"/>
      <c r="L302" s="1082"/>
      <c r="M302" s="1082"/>
      <c r="N302" s="1082"/>
      <c r="O302" s="1082"/>
      <c r="P302" s="1082"/>
      <c r="Q302" s="1082"/>
      <c r="R302" s="1082"/>
      <c r="S302" s="1082"/>
      <c r="T302" s="1082"/>
      <c r="U302" s="1082"/>
      <c r="V302" s="1082"/>
      <c r="W302" s="1082"/>
      <c r="X302" s="1082"/>
      <c r="Y302" s="1082"/>
      <c r="Z302" s="1082"/>
    </row>
    <row r="303" spans="1:26" ht="11.25" customHeight="1">
      <c r="A303" s="1082"/>
      <c r="B303" s="1082"/>
      <c r="C303" s="1082"/>
      <c r="D303" s="1082"/>
      <c r="E303" s="1082"/>
      <c r="F303" s="1082"/>
      <c r="G303" s="1082"/>
      <c r="H303" s="1082"/>
      <c r="I303" s="1082"/>
      <c r="J303" s="1082"/>
      <c r="K303" s="1082"/>
      <c r="L303" s="1082"/>
      <c r="M303" s="1082"/>
      <c r="N303" s="1082"/>
      <c r="O303" s="1082"/>
      <c r="P303" s="1082"/>
      <c r="Q303" s="1082"/>
      <c r="R303" s="1082"/>
      <c r="S303" s="1082"/>
      <c r="T303" s="1082"/>
      <c r="U303" s="1082"/>
      <c r="V303" s="1082"/>
      <c r="W303" s="1082"/>
      <c r="X303" s="1082"/>
      <c r="Y303" s="1082"/>
      <c r="Z303" s="1082"/>
    </row>
    <row r="304" spans="1:26" ht="11.25" customHeight="1">
      <c r="A304" s="1082"/>
      <c r="B304" s="1082"/>
      <c r="C304" s="1082"/>
      <c r="D304" s="1082"/>
      <c r="E304" s="1082"/>
      <c r="F304" s="1082"/>
      <c r="G304" s="1082"/>
      <c r="H304" s="1082"/>
      <c r="I304" s="1082"/>
      <c r="J304" s="1082"/>
      <c r="K304" s="1082"/>
      <c r="L304" s="1082"/>
      <c r="M304" s="1082"/>
      <c r="N304" s="1082"/>
      <c r="O304" s="1082"/>
      <c r="P304" s="1082"/>
      <c r="Q304" s="1082"/>
      <c r="R304" s="1082"/>
      <c r="S304" s="1082"/>
      <c r="T304" s="1082"/>
      <c r="U304" s="1082"/>
      <c r="V304" s="1082"/>
      <c r="W304" s="1082"/>
      <c r="X304" s="1082"/>
      <c r="Y304" s="1082"/>
      <c r="Z304" s="1082"/>
    </row>
    <row r="305" spans="1:26" ht="11.25" customHeight="1">
      <c r="A305" s="1082"/>
      <c r="B305" s="1082"/>
      <c r="C305" s="1082"/>
      <c r="D305" s="1082"/>
      <c r="E305" s="1082"/>
      <c r="F305" s="1082"/>
      <c r="G305" s="1082"/>
      <c r="H305" s="1082"/>
      <c r="I305" s="1082"/>
      <c r="J305" s="1082"/>
      <c r="K305" s="1082"/>
      <c r="L305" s="1082"/>
      <c r="M305" s="1082"/>
      <c r="N305" s="1082"/>
      <c r="O305" s="1082"/>
      <c r="P305" s="1082"/>
      <c r="Q305" s="1082"/>
      <c r="R305" s="1082"/>
      <c r="S305" s="1082"/>
      <c r="T305" s="1082"/>
      <c r="U305" s="1082"/>
      <c r="V305" s="1082"/>
      <c r="W305" s="1082"/>
      <c r="X305" s="1082"/>
      <c r="Y305" s="1082"/>
      <c r="Z305" s="1082"/>
    </row>
    <row r="306" spans="1:26" ht="11.25" customHeight="1">
      <c r="A306" s="1082"/>
      <c r="B306" s="1082"/>
      <c r="C306" s="1082"/>
      <c r="D306" s="1082"/>
      <c r="E306" s="1082"/>
      <c r="F306" s="1082"/>
      <c r="G306" s="1082"/>
      <c r="H306" s="1082"/>
      <c r="I306" s="1082"/>
      <c r="J306" s="1082"/>
      <c r="K306" s="1082"/>
      <c r="L306" s="1082"/>
      <c r="M306" s="1082"/>
      <c r="N306" s="1082"/>
      <c r="O306" s="1082"/>
      <c r="P306" s="1082"/>
      <c r="Q306" s="1082"/>
      <c r="R306" s="1082"/>
      <c r="S306" s="1082"/>
      <c r="T306" s="1082"/>
      <c r="U306" s="1082"/>
      <c r="V306" s="1082"/>
      <c r="W306" s="1082"/>
      <c r="X306" s="1082"/>
      <c r="Y306" s="1082"/>
      <c r="Z306" s="1082"/>
    </row>
    <row r="307" spans="1:26" ht="11.25" customHeight="1">
      <c r="A307" s="1082"/>
      <c r="B307" s="1082"/>
      <c r="C307" s="1082"/>
      <c r="D307" s="1082"/>
      <c r="E307" s="1082"/>
      <c r="F307" s="1082"/>
      <c r="G307" s="1082"/>
      <c r="H307" s="1082"/>
      <c r="I307" s="1082"/>
      <c r="J307" s="1082"/>
      <c r="K307" s="1082"/>
      <c r="L307" s="1082"/>
      <c r="M307" s="1082"/>
      <c r="N307" s="1082"/>
      <c r="O307" s="1082"/>
      <c r="P307" s="1082"/>
      <c r="Q307" s="1082"/>
      <c r="R307" s="1082"/>
      <c r="S307" s="1082"/>
      <c r="T307" s="1082"/>
      <c r="U307" s="1082"/>
      <c r="V307" s="1082"/>
      <c r="W307" s="1082"/>
      <c r="X307" s="1082"/>
      <c r="Y307" s="1082"/>
      <c r="Z307" s="1082"/>
    </row>
    <row r="308" spans="1:26" ht="11.25" customHeight="1">
      <c r="A308" s="1082"/>
      <c r="B308" s="1082"/>
      <c r="C308" s="1082"/>
      <c r="D308" s="1082"/>
      <c r="E308" s="1082"/>
      <c r="F308" s="1082"/>
      <c r="G308" s="1082"/>
      <c r="H308" s="1082"/>
      <c r="I308" s="1082"/>
      <c r="J308" s="1082"/>
      <c r="K308" s="1082"/>
      <c r="L308" s="1082"/>
      <c r="M308" s="1082"/>
      <c r="N308" s="1082"/>
      <c r="O308" s="1082"/>
      <c r="P308" s="1082"/>
      <c r="Q308" s="1082"/>
      <c r="R308" s="1082"/>
      <c r="S308" s="1082"/>
      <c r="T308" s="1082"/>
      <c r="U308" s="1082"/>
      <c r="V308" s="1082"/>
      <c r="W308" s="1082"/>
      <c r="X308" s="1082"/>
      <c r="Y308" s="1082"/>
      <c r="Z308" s="1082"/>
    </row>
    <row r="309" spans="1:26" ht="11.25" customHeight="1">
      <c r="A309" s="1082"/>
      <c r="B309" s="1082"/>
      <c r="C309" s="1082"/>
      <c r="D309" s="1082"/>
      <c r="E309" s="1082"/>
      <c r="F309" s="1082"/>
      <c r="G309" s="1082"/>
      <c r="H309" s="1082"/>
      <c r="I309" s="1082"/>
      <c r="J309" s="1082"/>
      <c r="K309" s="1082"/>
      <c r="L309" s="1082"/>
      <c r="M309" s="1082"/>
      <c r="N309" s="1082"/>
      <c r="O309" s="1082"/>
      <c r="P309" s="1082"/>
      <c r="Q309" s="1082"/>
      <c r="R309" s="1082"/>
      <c r="S309" s="1082"/>
      <c r="T309" s="1082"/>
      <c r="U309" s="1082"/>
      <c r="V309" s="1082"/>
      <c r="W309" s="1082"/>
      <c r="X309" s="1082"/>
      <c r="Y309" s="1082"/>
      <c r="Z309" s="1082"/>
    </row>
    <row r="310" spans="1:26" ht="11.25" customHeight="1">
      <c r="A310" s="1082"/>
      <c r="B310" s="1082"/>
      <c r="C310" s="1082"/>
      <c r="D310" s="1082"/>
      <c r="E310" s="1082"/>
      <c r="F310" s="1082"/>
      <c r="G310" s="1082"/>
      <c r="H310" s="1082"/>
      <c r="I310" s="1082"/>
      <c r="J310" s="1082"/>
      <c r="K310" s="1082"/>
      <c r="L310" s="1082"/>
      <c r="M310" s="1082"/>
      <c r="N310" s="1082"/>
      <c r="O310" s="1082"/>
      <c r="P310" s="1082"/>
      <c r="Q310" s="1082"/>
      <c r="R310" s="1082"/>
      <c r="S310" s="1082"/>
      <c r="T310" s="1082"/>
      <c r="U310" s="1082"/>
      <c r="V310" s="1082"/>
      <c r="W310" s="1082"/>
      <c r="X310" s="1082"/>
      <c r="Y310" s="1082"/>
      <c r="Z310" s="1082"/>
    </row>
    <row r="311" spans="1:26" ht="11.25" customHeight="1">
      <c r="A311" s="1082"/>
      <c r="B311" s="1082"/>
      <c r="C311" s="1082"/>
      <c r="D311" s="1082"/>
      <c r="E311" s="1082"/>
      <c r="F311" s="1082"/>
      <c r="G311" s="1082"/>
      <c r="H311" s="1082"/>
      <c r="I311" s="1082"/>
      <c r="J311" s="1082"/>
      <c r="K311" s="1082"/>
      <c r="L311" s="1082"/>
      <c r="M311" s="1082"/>
      <c r="N311" s="1082"/>
      <c r="O311" s="1082"/>
      <c r="P311" s="1082"/>
      <c r="Q311" s="1082"/>
      <c r="R311" s="1082"/>
      <c r="S311" s="1082"/>
      <c r="T311" s="1082"/>
      <c r="U311" s="1082"/>
      <c r="V311" s="1082"/>
      <c r="W311" s="1082"/>
      <c r="X311" s="1082"/>
      <c r="Y311" s="1082"/>
      <c r="Z311" s="1082"/>
    </row>
    <row r="312" spans="1:26" ht="11.25" customHeight="1">
      <c r="A312" s="1082"/>
      <c r="B312" s="1082"/>
      <c r="C312" s="1082"/>
      <c r="D312" s="1082"/>
      <c r="E312" s="1082"/>
      <c r="F312" s="1082"/>
      <c r="G312" s="1082"/>
      <c r="H312" s="1082"/>
      <c r="I312" s="1082"/>
      <c r="J312" s="1082"/>
      <c r="K312" s="1082"/>
      <c r="L312" s="1082"/>
      <c r="M312" s="1082"/>
      <c r="N312" s="1082"/>
      <c r="O312" s="1082"/>
      <c r="P312" s="1082"/>
      <c r="Q312" s="1082"/>
      <c r="R312" s="1082"/>
      <c r="S312" s="1082"/>
      <c r="T312" s="1082"/>
      <c r="U312" s="1082"/>
      <c r="V312" s="1082"/>
      <c r="W312" s="1082"/>
      <c r="X312" s="1082"/>
      <c r="Y312" s="1082"/>
      <c r="Z312" s="1082"/>
    </row>
    <row r="313" spans="1:26" ht="11.25" customHeight="1">
      <c r="A313" s="1082"/>
      <c r="B313" s="1082"/>
      <c r="C313" s="1082"/>
      <c r="D313" s="1082"/>
      <c r="E313" s="1082"/>
      <c r="F313" s="1082"/>
      <c r="G313" s="1082"/>
      <c r="H313" s="1082"/>
      <c r="I313" s="1082"/>
      <c r="J313" s="1082"/>
      <c r="K313" s="1082"/>
      <c r="L313" s="1082"/>
      <c r="M313" s="1082"/>
      <c r="N313" s="1082"/>
      <c r="O313" s="1082"/>
      <c r="P313" s="1082"/>
      <c r="Q313" s="1082"/>
      <c r="R313" s="1082"/>
      <c r="S313" s="1082"/>
      <c r="T313" s="1082"/>
      <c r="U313" s="1082"/>
      <c r="V313" s="1082"/>
      <c r="W313" s="1082"/>
      <c r="X313" s="1082"/>
      <c r="Y313" s="1082"/>
      <c r="Z313" s="1082"/>
    </row>
    <row r="314" spans="1:26" ht="11.25" customHeight="1">
      <c r="A314" s="1082"/>
      <c r="B314" s="1082"/>
      <c r="C314" s="1082"/>
      <c r="D314" s="1082"/>
      <c r="E314" s="1082"/>
      <c r="F314" s="1082"/>
      <c r="G314" s="1082"/>
      <c r="H314" s="1082"/>
      <c r="I314" s="1082"/>
      <c r="J314" s="1082"/>
      <c r="K314" s="1082"/>
      <c r="L314" s="1082"/>
      <c r="M314" s="1082"/>
      <c r="N314" s="1082"/>
      <c r="O314" s="1082"/>
      <c r="P314" s="1082"/>
      <c r="Q314" s="1082"/>
      <c r="R314" s="1082"/>
      <c r="S314" s="1082"/>
      <c r="T314" s="1082"/>
      <c r="U314" s="1082"/>
      <c r="V314" s="1082"/>
      <c r="W314" s="1082"/>
      <c r="X314" s="1082"/>
      <c r="Y314" s="1082"/>
      <c r="Z314" s="1082"/>
    </row>
    <row r="315" spans="1:26" ht="11.25" customHeight="1">
      <c r="A315" s="1082"/>
      <c r="B315" s="1082"/>
      <c r="C315" s="1082"/>
      <c r="D315" s="1082"/>
      <c r="E315" s="1082"/>
      <c r="F315" s="1082"/>
      <c r="G315" s="1082"/>
      <c r="H315" s="1082"/>
      <c r="I315" s="1082"/>
      <c r="J315" s="1082"/>
      <c r="K315" s="1082"/>
      <c r="L315" s="1082"/>
      <c r="M315" s="1082"/>
      <c r="N315" s="1082"/>
      <c r="O315" s="1082"/>
      <c r="P315" s="1082"/>
      <c r="Q315" s="1082"/>
      <c r="R315" s="1082"/>
      <c r="S315" s="1082"/>
      <c r="T315" s="1082"/>
      <c r="U315" s="1082"/>
      <c r="V315" s="1082"/>
      <c r="W315" s="1082"/>
      <c r="X315" s="1082"/>
      <c r="Y315" s="1082"/>
      <c r="Z315" s="1082"/>
    </row>
    <row r="316" spans="1:26" ht="11.25" customHeight="1">
      <c r="A316" s="1082"/>
      <c r="B316" s="1082"/>
      <c r="C316" s="1082"/>
      <c r="D316" s="1082"/>
      <c r="E316" s="1082"/>
      <c r="F316" s="1082"/>
      <c r="G316" s="1082"/>
      <c r="H316" s="1082"/>
      <c r="I316" s="1082"/>
      <c r="J316" s="1082"/>
      <c r="K316" s="1082"/>
      <c r="L316" s="1082"/>
      <c r="M316" s="1082"/>
      <c r="N316" s="1082"/>
      <c r="O316" s="1082"/>
      <c r="P316" s="1082"/>
      <c r="Q316" s="1082"/>
      <c r="R316" s="1082"/>
      <c r="S316" s="1082"/>
      <c r="T316" s="1082"/>
      <c r="U316" s="1082"/>
      <c r="V316" s="1082"/>
      <c r="W316" s="1082"/>
      <c r="X316" s="1082"/>
      <c r="Y316" s="1082"/>
      <c r="Z316" s="1082"/>
    </row>
    <row r="317" spans="1:26" ht="11.25" customHeight="1">
      <c r="A317" s="1082"/>
      <c r="B317" s="1082"/>
      <c r="C317" s="1082"/>
      <c r="D317" s="1082"/>
      <c r="E317" s="1082"/>
      <c r="F317" s="1082"/>
      <c r="G317" s="1082"/>
      <c r="H317" s="1082"/>
      <c r="I317" s="1082"/>
      <c r="J317" s="1082"/>
      <c r="K317" s="1082"/>
      <c r="L317" s="1082"/>
      <c r="M317" s="1082"/>
      <c r="N317" s="1082"/>
      <c r="O317" s="1082"/>
      <c r="P317" s="1082"/>
      <c r="Q317" s="1082"/>
      <c r="R317" s="1082"/>
      <c r="S317" s="1082"/>
      <c r="T317" s="1082"/>
      <c r="U317" s="1082"/>
      <c r="V317" s="1082"/>
      <c r="W317" s="1082"/>
      <c r="X317" s="1082"/>
      <c r="Y317" s="1082"/>
      <c r="Z317" s="1082"/>
    </row>
    <row r="318" spans="1:26" ht="11.25" customHeight="1">
      <c r="A318" s="1082"/>
      <c r="B318" s="1082"/>
      <c r="C318" s="1082"/>
      <c r="D318" s="1082"/>
      <c r="E318" s="1082"/>
      <c r="F318" s="1082"/>
      <c r="G318" s="1082"/>
      <c r="H318" s="1082"/>
      <c r="I318" s="1082"/>
      <c r="J318" s="1082"/>
      <c r="K318" s="1082"/>
      <c r="L318" s="1082"/>
      <c r="M318" s="1082"/>
      <c r="N318" s="1082"/>
      <c r="O318" s="1082"/>
      <c r="P318" s="1082"/>
      <c r="Q318" s="1082"/>
      <c r="R318" s="1082"/>
      <c r="S318" s="1082"/>
      <c r="T318" s="1082"/>
      <c r="U318" s="1082"/>
      <c r="V318" s="1082"/>
      <c r="W318" s="1082"/>
      <c r="X318" s="1082"/>
      <c r="Y318" s="1082"/>
      <c r="Z318" s="1082"/>
    </row>
    <row r="319" spans="1:26" ht="11.25" customHeight="1">
      <c r="A319" s="1082"/>
      <c r="B319" s="1082"/>
      <c r="C319" s="1082"/>
      <c r="D319" s="1082"/>
      <c r="E319" s="1082"/>
      <c r="F319" s="1082"/>
      <c r="G319" s="1082"/>
      <c r="H319" s="1082"/>
      <c r="I319" s="1082"/>
      <c r="J319" s="1082"/>
      <c r="K319" s="1082"/>
      <c r="L319" s="1082"/>
      <c r="M319" s="1082"/>
      <c r="N319" s="1082"/>
      <c r="O319" s="1082"/>
      <c r="P319" s="1082"/>
      <c r="Q319" s="1082"/>
      <c r="R319" s="1082"/>
      <c r="S319" s="1082"/>
      <c r="T319" s="1082"/>
      <c r="U319" s="1082"/>
      <c r="V319" s="1082"/>
      <c r="W319" s="1082"/>
      <c r="X319" s="1082"/>
      <c r="Y319" s="1082"/>
      <c r="Z319" s="1082"/>
    </row>
    <row r="320" spans="1:26" ht="11.25" customHeight="1">
      <c r="A320" s="1082"/>
      <c r="B320" s="1082"/>
      <c r="C320" s="1082"/>
      <c r="D320" s="1082"/>
      <c r="E320" s="1082"/>
      <c r="F320" s="1082"/>
      <c r="G320" s="1082"/>
      <c r="H320" s="1082"/>
      <c r="I320" s="1082"/>
      <c r="J320" s="1082"/>
      <c r="K320" s="1082"/>
      <c r="L320" s="1082"/>
      <c r="M320" s="1082"/>
      <c r="N320" s="1082"/>
      <c r="O320" s="1082"/>
      <c r="P320" s="1082"/>
      <c r="Q320" s="1082"/>
      <c r="R320" s="1082"/>
      <c r="S320" s="1082"/>
      <c r="T320" s="1082"/>
      <c r="U320" s="1082"/>
      <c r="V320" s="1082"/>
      <c r="W320" s="1082"/>
      <c r="X320" s="1082"/>
      <c r="Y320" s="1082"/>
      <c r="Z320" s="1082"/>
    </row>
    <row r="321" spans="1:26" ht="11.25" customHeight="1">
      <c r="A321" s="1082"/>
      <c r="B321" s="1082"/>
      <c r="C321" s="1082"/>
      <c r="D321" s="1082"/>
      <c r="E321" s="1082"/>
      <c r="F321" s="1082"/>
      <c r="G321" s="1082"/>
      <c r="H321" s="1082"/>
      <c r="I321" s="1082"/>
      <c r="J321" s="1082"/>
      <c r="K321" s="1082"/>
      <c r="L321" s="1082"/>
      <c r="M321" s="1082"/>
      <c r="N321" s="1082"/>
      <c r="O321" s="1082"/>
      <c r="P321" s="1082"/>
      <c r="Q321" s="1082"/>
      <c r="R321" s="1082"/>
      <c r="S321" s="1082"/>
      <c r="T321" s="1082"/>
      <c r="U321" s="1082"/>
      <c r="V321" s="1082"/>
      <c r="W321" s="1082"/>
      <c r="X321" s="1082"/>
      <c r="Y321" s="1082"/>
      <c r="Z321" s="1082"/>
    </row>
    <row r="322" spans="1:26" ht="11.25" customHeight="1">
      <c r="A322" s="1082"/>
      <c r="B322" s="1082"/>
      <c r="C322" s="1082"/>
      <c r="D322" s="1082"/>
      <c r="E322" s="1082"/>
      <c r="F322" s="1082"/>
      <c r="G322" s="1082"/>
      <c r="H322" s="1082"/>
      <c r="I322" s="1082"/>
      <c r="J322" s="1082"/>
      <c r="K322" s="1082"/>
      <c r="L322" s="1082"/>
      <c r="M322" s="1082"/>
      <c r="N322" s="1082"/>
      <c r="O322" s="1082"/>
      <c r="P322" s="1082"/>
      <c r="Q322" s="1082"/>
      <c r="R322" s="1082"/>
      <c r="S322" s="1082"/>
      <c r="T322" s="1082"/>
      <c r="U322" s="1082"/>
      <c r="V322" s="1082"/>
      <c r="W322" s="1082"/>
      <c r="X322" s="1082"/>
      <c r="Y322" s="1082"/>
      <c r="Z322" s="1082"/>
    </row>
    <row r="323" spans="1:26" ht="11.25" customHeight="1">
      <c r="A323" s="1082"/>
      <c r="B323" s="1082"/>
      <c r="C323" s="1082"/>
      <c r="D323" s="1082"/>
      <c r="E323" s="1082"/>
      <c r="F323" s="1082"/>
      <c r="G323" s="1082"/>
      <c r="H323" s="1082"/>
      <c r="I323" s="1082"/>
      <c r="J323" s="1082"/>
      <c r="K323" s="1082"/>
      <c r="L323" s="1082"/>
      <c r="M323" s="1082"/>
      <c r="N323" s="1082"/>
      <c r="O323" s="1082"/>
      <c r="P323" s="1082"/>
      <c r="Q323" s="1082"/>
      <c r="R323" s="1082"/>
      <c r="S323" s="1082"/>
      <c r="T323" s="1082"/>
      <c r="U323" s="1082"/>
      <c r="V323" s="1082"/>
      <c r="W323" s="1082"/>
      <c r="X323" s="1082"/>
      <c r="Y323" s="1082"/>
      <c r="Z323" s="1082"/>
    </row>
    <row r="324" spans="1:26" ht="11.25" customHeight="1">
      <c r="A324" s="1082"/>
      <c r="B324" s="1082"/>
      <c r="C324" s="1082"/>
      <c r="D324" s="1082"/>
      <c r="E324" s="1082"/>
      <c r="F324" s="1082"/>
      <c r="G324" s="1082"/>
      <c r="H324" s="1082"/>
      <c r="I324" s="1082"/>
      <c r="J324" s="1082"/>
      <c r="K324" s="1082"/>
      <c r="L324" s="1082"/>
      <c r="M324" s="1082"/>
      <c r="N324" s="1082"/>
      <c r="O324" s="1082"/>
      <c r="P324" s="1082"/>
      <c r="Q324" s="1082"/>
      <c r="R324" s="1082"/>
      <c r="S324" s="1082"/>
      <c r="T324" s="1082"/>
      <c r="U324" s="1082"/>
      <c r="V324" s="1082"/>
      <c r="W324" s="1082"/>
      <c r="X324" s="1082"/>
      <c r="Y324" s="1082"/>
      <c r="Z324" s="1082"/>
    </row>
    <row r="325" spans="1:26" ht="11.25" customHeight="1">
      <c r="A325" s="1082"/>
      <c r="B325" s="1082"/>
      <c r="C325" s="1082"/>
      <c r="D325" s="1082"/>
      <c r="E325" s="1082"/>
      <c r="F325" s="1082"/>
      <c r="G325" s="1082"/>
      <c r="H325" s="1082"/>
      <c r="I325" s="1082"/>
      <c r="J325" s="1082"/>
      <c r="K325" s="1082"/>
      <c r="L325" s="1082"/>
      <c r="M325" s="1082"/>
      <c r="N325" s="1082"/>
      <c r="O325" s="1082"/>
      <c r="P325" s="1082"/>
      <c r="Q325" s="1082"/>
      <c r="R325" s="1082"/>
      <c r="S325" s="1082"/>
      <c r="T325" s="1082"/>
      <c r="U325" s="1082"/>
      <c r="V325" s="1082"/>
      <c r="W325" s="1082"/>
      <c r="X325" s="1082"/>
      <c r="Y325" s="1082"/>
      <c r="Z325" s="1082"/>
    </row>
    <row r="326" spans="1:26" ht="11.25" customHeight="1">
      <c r="A326" s="1082"/>
      <c r="B326" s="1082"/>
      <c r="C326" s="1082"/>
      <c r="D326" s="1082"/>
      <c r="E326" s="1082"/>
      <c r="F326" s="1082"/>
      <c r="G326" s="1082"/>
      <c r="H326" s="1082"/>
      <c r="I326" s="1082"/>
      <c r="J326" s="1082"/>
      <c r="K326" s="1082"/>
      <c r="L326" s="1082"/>
      <c r="M326" s="1082"/>
      <c r="N326" s="1082"/>
      <c r="O326" s="1082"/>
      <c r="P326" s="1082"/>
      <c r="Q326" s="1082"/>
      <c r="R326" s="1082"/>
      <c r="S326" s="1082"/>
      <c r="T326" s="1082"/>
      <c r="U326" s="1082"/>
      <c r="V326" s="1082"/>
      <c r="W326" s="1082"/>
      <c r="X326" s="1082"/>
      <c r="Y326" s="1082"/>
      <c r="Z326" s="1082"/>
    </row>
    <row r="327" spans="1:26" ht="11.25" customHeight="1">
      <c r="A327" s="1082"/>
      <c r="B327" s="1082"/>
      <c r="C327" s="1082"/>
      <c r="D327" s="1082"/>
      <c r="E327" s="1082"/>
      <c r="F327" s="1082"/>
      <c r="G327" s="1082"/>
      <c r="H327" s="1082"/>
      <c r="I327" s="1082"/>
      <c r="J327" s="1082"/>
      <c r="K327" s="1082"/>
      <c r="L327" s="1082"/>
      <c r="M327" s="1082"/>
      <c r="N327" s="1082"/>
      <c r="O327" s="1082"/>
      <c r="P327" s="1082"/>
      <c r="Q327" s="1082"/>
      <c r="R327" s="1082"/>
      <c r="S327" s="1082"/>
      <c r="T327" s="1082"/>
      <c r="U327" s="1082"/>
      <c r="V327" s="1082"/>
      <c r="W327" s="1082"/>
      <c r="X327" s="1082"/>
      <c r="Y327" s="1082"/>
      <c r="Z327" s="1082"/>
    </row>
    <row r="328" spans="1:26" ht="11.25" customHeight="1">
      <c r="A328" s="1082"/>
      <c r="B328" s="1082"/>
      <c r="C328" s="1082"/>
      <c r="D328" s="1082"/>
      <c r="E328" s="1082"/>
      <c r="F328" s="1082"/>
      <c r="G328" s="1082"/>
      <c r="H328" s="1082"/>
      <c r="I328" s="1082"/>
      <c r="J328" s="1082"/>
      <c r="K328" s="1082"/>
      <c r="L328" s="1082"/>
      <c r="M328" s="1082"/>
      <c r="N328" s="1082"/>
      <c r="O328" s="1082"/>
      <c r="P328" s="1082"/>
      <c r="Q328" s="1082"/>
      <c r="R328" s="1082"/>
      <c r="S328" s="1082"/>
      <c r="T328" s="1082"/>
      <c r="U328" s="1082"/>
      <c r="V328" s="1082"/>
      <c r="W328" s="1082"/>
      <c r="X328" s="1082"/>
      <c r="Y328" s="1082"/>
      <c r="Z328" s="1082"/>
    </row>
    <row r="329" spans="1:26" ht="11.25" customHeight="1">
      <c r="A329" s="1082"/>
      <c r="B329" s="1082"/>
      <c r="C329" s="1082"/>
      <c r="D329" s="1082"/>
      <c r="E329" s="1082"/>
      <c r="F329" s="1082"/>
      <c r="G329" s="1082"/>
      <c r="H329" s="1082"/>
      <c r="I329" s="1082"/>
      <c r="J329" s="1082"/>
      <c r="K329" s="1082"/>
      <c r="L329" s="1082"/>
      <c r="M329" s="1082"/>
      <c r="N329" s="1082"/>
      <c r="O329" s="1082"/>
      <c r="P329" s="1082"/>
      <c r="Q329" s="1082"/>
      <c r="R329" s="1082"/>
      <c r="S329" s="1082"/>
      <c r="T329" s="1082"/>
      <c r="U329" s="1082"/>
      <c r="V329" s="1082"/>
      <c r="W329" s="1082"/>
      <c r="X329" s="1082"/>
      <c r="Y329" s="1082"/>
      <c r="Z329" s="1082"/>
    </row>
    <row r="330" spans="1:26" ht="11.25" customHeight="1">
      <c r="A330" s="1082"/>
      <c r="B330" s="1082"/>
      <c r="C330" s="1082"/>
      <c r="D330" s="1082"/>
      <c r="E330" s="1082"/>
      <c r="F330" s="1082"/>
      <c r="G330" s="1082"/>
      <c r="H330" s="1082"/>
      <c r="I330" s="1082"/>
      <c r="J330" s="1082"/>
      <c r="K330" s="1082"/>
      <c r="L330" s="1082"/>
      <c r="M330" s="1082"/>
      <c r="N330" s="1082"/>
      <c r="O330" s="1082"/>
      <c r="P330" s="1082"/>
      <c r="Q330" s="1082"/>
      <c r="R330" s="1082"/>
      <c r="S330" s="1082"/>
      <c r="T330" s="1082"/>
      <c r="U330" s="1082"/>
      <c r="V330" s="1082"/>
      <c r="W330" s="1082"/>
      <c r="X330" s="1082"/>
      <c r="Y330" s="1082"/>
      <c r="Z330" s="1082"/>
    </row>
    <row r="331" spans="1:26" ht="11.25" customHeight="1">
      <c r="A331" s="1082"/>
      <c r="B331" s="1082"/>
      <c r="C331" s="1082"/>
      <c r="D331" s="1082"/>
      <c r="E331" s="1082"/>
      <c r="F331" s="1082"/>
      <c r="G331" s="1082"/>
      <c r="H331" s="1082"/>
      <c r="I331" s="1082"/>
      <c r="J331" s="1082"/>
      <c r="K331" s="1082"/>
      <c r="L331" s="1082"/>
      <c r="M331" s="1082"/>
      <c r="N331" s="1082"/>
      <c r="O331" s="1082"/>
      <c r="P331" s="1082"/>
      <c r="Q331" s="1082"/>
      <c r="R331" s="1082"/>
      <c r="S331" s="1082"/>
      <c r="T331" s="1082"/>
      <c r="U331" s="1082"/>
      <c r="V331" s="1082"/>
      <c r="W331" s="1082"/>
      <c r="X331" s="1082"/>
      <c r="Y331" s="1082"/>
      <c r="Z331" s="1082"/>
    </row>
    <row r="332" spans="1:26" ht="11.25" customHeight="1">
      <c r="A332" s="1082"/>
      <c r="B332" s="1082"/>
      <c r="C332" s="1082"/>
      <c r="D332" s="1082"/>
      <c r="E332" s="1082"/>
      <c r="F332" s="1082"/>
      <c r="G332" s="1082"/>
      <c r="H332" s="1082"/>
      <c r="I332" s="1082"/>
      <c r="J332" s="1082"/>
      <c r="K332" s="1082"/>
      <c r="L332" s="1082"/>
      <c r="M332" s="1082"/>
      <c r="N332" s="1082"/>
      <c r="O332" s="1082"/>
      <c r="P332" s="1082"/>
      <c r="Q332" s="1082"/>
      <c r="R332" s="1082"/>
      <c r="S332" s="1082"/>
      <c r="T332" s="1082"/>
      <c r="U332" s="1082"/>
      <c r="V332" s="1082"/>
      <c r="W332" s="1082"/>
      <c r="X332" s="1082"/>
      <c r="Y332" s="1082"/>
      <c r="Z332" s="1082"/>
    </row>
    <row r="333" spans="1:26" ht="11.25" customHeight="1">
      <c r="A333" s="1082"/>
      <c r="B333" s="1082"/>
      <c r="C333" s="1082"/>
      <c r="D333" s="1082"/>
      <c r="E333" s="1082"/>
      <c r="F333" s="1082"/>
      <c r="G333" s="1082"/>
      <c r="H333" s="1082"/>
      <c r="I333" s="1082"/>
      <c r="J333" s="1082"/>
      <c r="K333" s="1082"/>
      <c r="L333" s="1082"/>
      <c r="M333" s="1082"/>
      <c r="N333" s="1082"/>
      <c r="O333" s="1082"/>
      <c r="P333" s="1082"/>
      <c r="Q333" s="1082"/>
      <c r="R333" s="1082"/>
      <c r="S333" s="1082"/>
      <c r="T333" s="1082"/>
      <c r="U333" s="1082"/>
      <c r="V333" s="1082"/>
      <c r="W333" s="1082"/>
      <c r="X333" s="1082"/>
      <c r="Y333" s="1082"/>
      <c r="Z333" s="1082"/>
    </row>
    <row r="334" spans="1:26" ht="11.25" customHeight="1">
      <c r="A334" s="1082"/>
      <c r="B334" s="1082"/>
      <c r="C334" s="1082"/>
      <c r="D334" s="1082"/>
      <c r="E334" s="1082"/>
      <c r="F334" s="1082"/>
      <c r="G334" s="1082"/>
      <c r="H334" s="1082"/>
      <c r="I334" s="1082"/>
      <c r="J334" s="1082"/>
      <c r="K334" s="1082"/>
      <c r="L334" s="1082"/>
      <c r="M334" s="1082"/>
      <c r="N334" s="1082"/>
      <c r="O334" s="1082"/>
      <c r="P334" s="1082"/>
      <c r="Q334" s="1082"/>
      <c r="R334" s="1082"/>
      <c r="S334" s="1082"/>
      <c r="T334" s="1082"/>
      <c r="U334" s="1082"/>
      <c r="V334" s="1082"/>
      <c r="W334" s="1082"/>
      <c r="X334" s="1082"/>
      <c r="Y334" s="1082"/>
      <c r="Z334" s="1082"/>
    </row>
    <row r="335" spans="1:26" ht="11.25" customHeight="1">
      <c r="A335" s="1082"/>
      <c r="B335" s="1082"/>
      <c r="C335" s="1082"/>
      <c r="D335" s="1082"/>
      <c r="E335" s="1082"/>
      <c r="F335" s="1082"/>
      <c r="G335" s="1082"/>
      <c r="H335" s="1082"/>
      <c r="I335" s="1082"/>
      <c r="J335" s="1082"/>
      <c r="K335" s="1082"/>
      <c r="L335" s="1082"/>
      <c r="M335" s="1082"/>
      <c r="N335" s="1082"/>
      <c r="O335" s="1082"/>
      <c r="P335" s="1082"/>
      <c r="Q335" s="1082"/>
      <c r="R335" s="1082"/>
      <c r="S335" s="1082"/>
      <c r="T335" s="1082"/>
      <c r="U335" s="1082"/>
      <c r="V335" s="1082"/>
      <c r="W335" s="1082"/>
      <c r="X335" s="1082"/>
      <c r="Y335" s="1082"/>
      <c r="Z335" s="1082"/>
    </row>
    <row r="336" spans="1:26" ht="11.25" customHeight="1">
      <c r="A336" s="1082"/>
      <c r="B336" s="1082"/>
      <c r="C336" s="1082"/>
      <c r="D336" s="1082"/>
      <c r="E336" s="1082"/>
      <c r="F336" s="1082"/>
      <c r="G336" s="1082"/>
      <c r="H336" s="1082"/>
      <c r="I336" s="1082"/>
      <c r="J336" s="1082"/>
      <c r="K336" s="1082"/>
      <c r="L336" s="1082"/>
      <c r="M336" s="1082"/>
      <c r="N336" s="1082"/>
      <c r="O336" s="1082"/>
      <c r="P336" s="1082"/>
      <c r="Q336" s="1082"/>
      <c r="R336" s="1082"/>
      <c r="S336" s="1082"/>
      <c r="T336" s="1082"/>
      <c r="U336" s="1082"/>
      <c r="V336" s="1082"/>
      <c r="W336" s="1082"/>
      <c r="X336" s="1082"/>
      <c r="Y336" s="1082"/>
      <c r="Z336" s="1082"/>
    </row>
    <row r="337" spans="1:26" ht="11.25" customHeight="1">
      <c r="A337" s="1082"/>
      <c r="B337" s="1082"/>
      <c r="C337" s="1082"/>
      <c r="D337" s="1082"/>
      <c r="E337" s="1082"/>
      <c r="F337" s="1082"/>
      <c r="G337" s="1082"/>
      <c r="H337" s="1082"/>
      <c r="I337" s="1082"/>
      <c r="J337" s="1082"/>
      <c r="K337" s="1082"/>
      <c r="L337" s="1082"/>
      <c r="M337" s="1082"/>
      <c r="N337" s="1082"/>
      <c r="O337" s="1082"/>
      <c r="P337" s="1082"/>
      <c r="Q337" s="1082"/>
      <c r="R337" s="1082"/>
      <c r="S337" s="1082"/>
      <c r="T337" s="1082"/>
      <c r="U337" s="1082"/>
      <c r="V337" s="1082"/>
      <c r="W337" s="1082"/>
      <c r="X337" s="1082"/>
      <c r="Y337" s="1082"/>
      <c r="Z337" s="1082"/>
    </row>
    <row r="338" spans="1:26" ht="11.25" customHeight="1">
      <c r="A338" s="1082"/>
      <c r="B338" s="1082"/>
      <c r="C338" s="1082"/>
      <c r="D338" s="1082"/>
      <c r="E338" s="1082"/>
      <c r="F338" s="1082"/>
      <c r="G338" s="1082"/>
      <c r="H338" s="1082"/>
      <c r="I338" s="1082"/>
      <c r="J338" s="1082"/>
      <c r="K338" s="1082"/>
      <c r="L338" s="1082"/>
      <c r="M338" s="1082"/>
      <c r="N338" s="1082"/>
      <c r="O338" s="1082"/>
      <c r="P338" s="1082"/>
      <c r="Q338" s="1082"/>
      <c r="R338" s="1082"/>
      <c r="S338" s="1082"/>
      <c r="T338" s="1082"/>
      <c r="U338" s="1082"/>
      <c r="V338" s="1082"/>
      <c r="W338" s="1082"/>
      <c r="X338" s="1082"/>
      <c r="Y338" s="1082"/>
      <c r="Z338" s="1082"/>
    </row>
    <row r="339" spans="1:26" ht="11.25" customHeight="1">
      <c r="A339" s="1082"/>
      <c r="B339" s="1082"/>
      <c r="C339" s="1082"/>
      <c r="D339" s="1082"/>
      <c r="E339" s="1082"/>
      <c r="F339" s="1082"/>
      <c r="G339" s="1082"/>
      <c r="H339" s="1082"/>
      <c r="I339" s="1082"/>
      <c r="J339" s="1082"/>
      <c r="K339" s="1082"/>
      <c r="L339" s="1082"/>
      <c r="M339" s="1082"/>
      <c r="N339" s="1082"/>
      <c r="O339" s="1082"/>
      <c r="P339" s="1082"/>
      <c r="Q339" s="1082"/>
      <c r="R339" s="1082"/>
      <c r="S339" s="1082"/>
      <c r="T339" s="1082"/>
      <c r="U339" s="1082"/>
      <c r="V339" s="1082"/>
      <c r="W339" s="1082"/>
      <c r="X339" s="1082"/>
      <c r="Y339" s="1082"/>
      <c r="Z339" s="1082"/>
    </row>
    <row r="340" spans="1:26" ht="11.25" customHeight="1">
      <c r="A340" s="1082"/>
      <c r="B340" s="1082"/>
      <c r="C340" s="1082"/>
      <c r="D340" s="1082"/>
      <c r="E340" s="1082"/>
      <c r="F340" s="1082"/>
      <c r="G340" s="1082"/>
      <c r="H340" s="1082"/>
      <c r="I340" s="1082"/>
      <c r="J340" s="1082"/>
      <c r="K340" s="1082"/>
      <c r="L340" s="1082"/>
      <c r="M340" s="1082"/>
      <c r="N340" s="1082"/>
      <c r="O340" s="1082"/>
      <c r="P340" s="1082"/>
      <c r="Q340" s="1082"/>
      <c r="R340" s="1082"/>
      <c r="S340" s="1082"/>
      <c r="T340" s="1082"/>
      <c r="U340" s="1082"/>
      <c r="V340" s="1082"/>
      <c r="W340" s="1082"/>
      <c r="X340" s="1082"/>
      <c r="Y340" s="1082"/>
      <c r="Z340" s="1082"/>
    </row>
    <row r="341" spans="1:26" ht="11.25" customHeight="1">
      <c r="A341" s="1082"/>
      <c r="B341" s="1082"/>
      <c r="C341" s="1082"/>
      <c r="D341" s="1082"/>
      <c r="E341" s="1082"/>
      <c r="F341" s="1082"/>
      <c r="G341" s="1082"/>
      <c r="H341" s="1082"/>
      <c r="I341" s="1082"/>
      <c r="J341" s="1082"/>
      <c r="K341" s="1082"/>
      <c r="L341" s="1082"/>
      <c r="M341" s="1082"/>
      <c r="N341" s="1082"/>
      <c r="O341" s="1082"/>
      <c r="P341" s="1082"/>
      <c r="Q341" s="1082"/>
      <c r="R341" s="1082"/>
      <c r="S341" s="1082"/>
      <c r="T341" s="1082"/>
      <c r="U341" s="1082"/>
      <c r="V341" s="1082"/>
      <c r="W341" s="1082"/>
      <c r="X341" s="1082"/>
      <c r="Y341" s="1082"/>
      <c r="Z341" s="1082"/>
    </row>
    <row r="342" spans="1:26" ht="11.25" customHeight="1">
      <c r="A342" s="1082"/>
      <c r="B342" s="1082"/>
      <c r="C342" s="1082"/>
      <c r="D342" s="1082"/>
      <c r="E342" s="1082"/>
      <c r="F342" s="1082"/>
      <c r="G342" s="1082"/>
      <c r="H342" s="1082"/>
      <c r="I342" s="1082"/>
      <c r="J342" s="1082"/>
      <c r="K342" s="1082"/>
      <c r="L342" s="1082"/>
      <c r="M342" s="1082"/>
      <c r="N342" s="1082"/>
      <c r="O342" s="1082"/>
      <c r="P342" s="1082"/>
      <c r="Q342" s="1082"/>
      <c r="R342" s="1082"/>
      <c r="S342" s="1082"/>
      <c r="T342" s="1082"/>
      <c r="U342" s="1082"/>
      <c r="V342" s="1082"/>
      <c r="W342" s="1082"/>
      <c r="X342" s="1082"/>
      <c r="Y342" s="1082"/>
      <c r="Z342" s="1082"/>
    </row>
    <row r="343" spans="1:26" ht="11.25" customHeight="1">
      <c r="A343" s="1082"/>
      <c r="B343" s="1082"/>
      <c r="C343" s="1082"/>
      <c r="D343" s="1082"/>
      <c r="E343" s="1082"/>
      <c r="F343" s="1082"/>
      <c r="G343" s="1082"/>
      <c r="H343" s="1082"/>
      <c r="I343" s="1082"/>
      <c r="J343" s="1082"/>
      <c r="K343" s="1082"/>
      <c r="L343" s="1082"/>
      <c r="M343" s="1082"/>
      <c r="N343" s="1082"/>
      <c r="O343" s="1082"/>
      <c r="P343" s="1082"/>
      <c r="Q343" s="1082"/>
      <c r="R343" s="1082"/>
      <c r="S343" s="1082"/>
      <c r="T343" s="1082"/>
      <c r="U343" s="1082"/>
      <c r="V343" s="1082"/>
      <c r="W343" s="1082"/>
      <c r="X343" s="1082"/>
      <c r="Y343" s="1082"/>
      <c r="Z343" s="1082"/>
    </row>
    <row r="344" spans="1:26" ht="11.25" customHeight="1">
      <c r="A344" s="1082"/>
      <c r="B344" s="1082"/>
      <c r="C344" s="1082"/>
      <c r="D344" s="1082"/>
      <c r="E344" s="1082"/>
      <c r="F344" s="1082"/>
      <c r="G344" s="1082"/>
      <c r="H344" s="1082"/>
      <c r="I344" s="1082"/>
      <c r="J344" s="1082"/>
      <c r="K344" s="1082"/>
      <c r="L344" s="1082"/>
      <c r="M344" s="1082"/>
      <c r="N344" s="1082"/>
      <c r="O344" s="1082"/>
      <c r="P344" s="1082"/>
      <c r="Q344" s="1082"/>
      <c r="R344" s="1082"/>
      <c r="S344" s="1082"/>
      <c r="T344" s="1082"/>
      <c r="U344" s="1082"/>
      <c r="V344" s="1082"/>
      <c r="W344" s="1082"/>
      <c r="X344" s="1082"/>
      <c r="Y344" s="1082"/>
      <c r="Z344" s="1082"/>
    </row>
    <row r="345" spans="1:26" ht="11.25" customHeight="1">
      <c r="A345" s="1082"/>
      <c r="B345" s="1082"/>
      <c r="C345" s="1082"/>
      <c r="D345" s="1082"/>
      <c r="E345" s="1082"/>
      <c r="F345" s="1082"/>
      <c r="G345" s="1082"/>
      <c r="H345" s="1082"/>
      <c r="I345" s="1082"/>
      <c r="J345" s="1082"/>
      <c r="K345" s="1082"/>
      <c r="L345" s="1082"/>
      <c r="M345" s="1082"/>
      <c r="N345" s="1082"/>
      <c r="O345" s="1082"/>
      <c r="P345" s="1082"/>
      <c r="Q345" s="1082"/>
      <c r="R345" s="1082"/>
      <c r="S345" s="1082"/>
      <c r="T345" s="1082"/>
      <c r="U345" s="1082"/>
      <c r="V345" s="1082"/>
      <c r="W345" s="1082"/>
      <c r="X345" s="1082"/>
      <c r="Y345" s="1082"/>
      <c r="Z345" s="1082"/>
    </row>
    <row r="346" spans="1:26" ht="11.25" customHeight="1">
      <c r="A346" s="1082"/>
      <c r="B346" s="1082"/>
      <c r="C346" s="1082"/>
      <c r="D346" s="1082"/>
      <c r="E346" s="1082"/>
      <c r="F346" s="1082"/>
      <c r="G346" s="1082"/>
      <c r="H346" s="1082"/>
      <c r="I346" s="1082"/>
      <c r="J346" s="1082"/>
      <c r="K346" s="1082"/>
      <c r="L346" s="1082"/>
      <c r="M346" s="1082"/>
      <c r="N346" s="1082"/>
      <c r="O346" s="1082"/>
      <c r="P346" s="1082"/>
      <c r="Q346" s="1082"/>
      <c r="R346" s="1082"/>
      <c r="S346" s="1082"/>
      <c r="T346" s="1082"/>
      <c r="U346" s="1082"/>
      <c r="V346" s="1082"/>
      <c r="W346" s="1082"/>
      <c r="X346" s="1082"/>
      <c r="Y346" s="1082"/>
      <c r="Z346" s="1082"/>
    </row>
    <row r="347" spans="1:26" ht="11.25" customHeight="1">
      <c r="A347" s="1082"/>
      <c r="B347" s="1082"/>
      <c r="C347" s="1082"/>
      <c r="D347" s="1082"/>
      <c r="E347" s="1082"/>
      <c r="F347" s="1082"/>
      <c r="G347" s="1082"/>
      <c r="H347" s="1082"/>
      <c r="I347" s="1082"/>
      <c r="J347" s="1082"/>
      <c r="K347" s="1082"/>
      <c r="L347" s="1082"/>
      <c r="M347" s="1082"/>
      <c r="N347" s="1082"/>
      <c r="O347" s="1082"/>
      <c r="P347" s="1082"/>
      <c r="Q347" s="1082"/>
      <c r="R347" s="1082"/>
      <c r="S347" s="1082"/>
      <c r="T347" s="1082"/>
      <c r="U347" s="1082"/>
      <c r="V347" s="1082"/>
      <c r="W347" s="1082"/>
      <c r="X347" s="1082"/>
      <c r="Y347" s="1082"/>
      <c r="Z347" s="1082"/>
    </row>
    <row r="348" spans="1:26" ht="11.25" customHeight="1">
      <c r="A348" s="1082"/>
      <c r="B348" s="1082"/>
      <c r="C348" s="1082"/>
      <c r="D348" s="1082"/>
      <c r="E348" s="1082"/>
      <c r="F348" s="1082"/>
      <c r="G348" s="1082"/>
      <c r="H348" s="1082"/>
      <c r="I348" s="1082"/>
      <c r="J348" s="1082"/>
      <c r="K348" s="1082"/>
      <c r="L348" s="1082"/>
      <c r="M348" s="1082"/>
      <c r="N348" s="1082"/>
      <c r="O348" s="1082"/>
      <c r="P348" s="1082"/>
      <c r="Q348" s="1082"/>
      <c r="R348" s="1082"/>
      <c r="S348" s="1082"/>
      <c r="T348" s="1082"/>
      <c r="U348" s="1082"/>
      <c r="V348" s="1082"/>
      <c r="W348" s="1082"/>
      <c r="X348" s="1082"/>
      <c r="Y348" s="1082"/>
      <c r="Z348" s="1082"/>
    </row>
    <row r="349" spans="1:26" ht="11.25" customHeight="1">
      <c r="A349" s="1082"/>
      <c r="B349" s="1082"/>
      <c r="C349" s="1082"/>
      <c r="D349" s="1082"/>
      <c r="E349" s="1082"/>
      <c r="F349" s="1082"/>
      <c r="G349" s="1082"/>
      <c r="H349" s="1082"/>
      <c r="I349" s="1082"/>
      <c r="J349" s="1082"/>
      <c r="K349" s="1082"/>
      <c r="L349" s="1082"/>
      <c r="M349" s="1082"/>
      <c r="N349" s="1082"/>
      <c r="O349" s="1082"/>
      <c r="P349" s="1082"/>
      <c r="Q349" s="1082"/>
      <c r="R349" s="1082"/>
      <c r="S349" s="1082"/>
      <c r="T349" s="1082"/>
      <c r="U349" s="1082"/>
      <c r="V349" s="1082"/>
      <c r="W349" s="1082"/>
      <c r="X349" s="1082"/>
      <c r="Y349" s="1082"/>
      <c r="Z349" s="1082"/>
    </row>
    <row r="350" spans="1:26" ht="11.25" customHeight="1">
      <c r="A350" s="1082"/>
      <c r="B350" s="1082"/>
      <c r="C350" s="1082"/>
      <c r="D350" s="1082"/>
      <c r="E350" s="1082"/>
      <c r="F350" s="1082"/>
      <c r="G350" s="1082"/>
      <c r="H350" s="1082"/>
      <c r="I350" s="1082"/>
      <c r="J350" s="1082"/>
      <c r="K350" s="1082"/>
      <c r="L350" s="1082"/>
      <c r="M350" s="1082"/>
      <c r="N350" s="1082"/>
      <c r="O350" s="1082"/>
      <c r="P350" s="1082"/>
      <c r="Q350" s="1082"/>
      <c r="R350" s="1082"/>
      <c r="S350" s="1082"/>
      <c r="T350" s="1082"/>
      <c r="U350" s="1082"/>
      <c r="V350" s="1082"/>
      <c r="W350" s="1082"/>
      <c r="X350" s="1082"/>
      <c r="Y350" s="1082"/>
      <c r="Z350" s="1082"/>
    </row>
    <row r="351" spans="1:26" ht="11.25" customHeight="1">
      <c r="A351" s="1082"/>
      <c r="B351" s="1082"/>
      <c r="C351" s="1082"/>
      <c r="D351" s="1082"/>
      <c r="E351" s="1082"/>
      <c r="F351" s="1082"/>
      <c r="G351" s="1082"/>
      <c r="H351" s="1082"/>
      <c r="I351" s="1082"/>
      <c r="J351" s="1082"/>
      <c r="K351" s="1082"/>
      <c r="L351" s="1082"/>
      <c r="M351" s="1082"/>
      <c r="N351" s="1082"/>
      <c r="O351" s="1082"/>
      <c r="P351" s="1082"/>
      <c r="Q351" s="1082"/>
      <c r="R351" s="1082"/>
      <c r="S351" s="1082"/>
      <c r="T351" s="1082"/>
      <c r="U351" s="1082"/>
      <c r="V351" s="1082"/>
      <c r="W351" s="1082"/>
      <c r="X351" s="1082"/>
      <c r="Y351" s="1082"/>
      <c r="Z351" s="1082"/>
    </row>
    <row r="352" spans="1:26" ht="11.25" customHeight="1">
      <c r="A352" s="1082"/>
      <c r="B352" s="1082"/>
      <c r="C352" s="1082"/>
      <c r="D352" s="1082"/>
      <c r="E352" s="1082"/>
      <c r="F352" s="1082"/>
      <c r="G352" s="1082"/>
      <c r="H352" s="1082"/>
      <c r="I352" s="1082"/>
      <c r="J352" s="1082"/>
      <c r="K352" s="1082"/>
      <c r="L352" s="1082"/>
      <c r="M352" s="1082"/>
      <c r="N352" s="1082"/>
      <c r="O352" s="1082"/>
      <c r="P352" s="1082"/>
      <c r="Q352" s="1082"/>
      <c r="R352" s="1082"/>
      <c r="S352" s="1082"/>
      <c r="T352" s="1082"/>
      <c r="U352" s="1082"/>
      <c r="V352" s="1082"/>
      <c r="W352" s="1082"/>
      <c r="X352" s="1082"/>
      <c r="Y352" s="1082"/>
      <c r="Z352" s="1082"/>
    </row>
    <row r="353" spans="1:26" ht="11.25" customHeight="1">
      <c r="A353" s="1082"/>
      <c r="B353" s="1082"/>
      <c r="C353" s="1082"/>
      <c r="D353" s="1082"/>
      <c r="E353" s="1082"/>
      <c r="F353" s="1082"/>
      <c r="G353" s="1082"/>
      <c r="H353" s="1082"/>
      <c r="I353" s="1082"/>
      <c r="J353" s="1082"/>
      <c r="K353" s="1082"/>
      <c r="L353" s="1082"/>
      <c r="M353" s="1082"/>
      <c r="N353" s="1082"/>
      <c r="O353" s="1082"/>
      <c r="P353" s="1082"/>
      <c r="Q353" s="1082"/>
      <c r="R353" s="1082"/>
      <c r="S353" s="1082"/>
      <c r="T353" s="1082"/>
      <c r="U353" s="1082"/>
      <c r="V353" s="1082"/>
      <c r="W353" s="1082"/>
      <c r="X353" s="1082"/>
      <c r="Y353" s="1082"/>
      <c r="Z353" s="1082"/>
    </row>
    <row r="354" spans="1:26" ht="11.25" customHeight="1">
      <c r="A354" s="1082"/>
      <c r="B354" s="1082"/>
      <c r="C354" s="1082"/>
      <c r="D354" s="1082"/>
      <c r="E354" s="1082"/>
      <c r="F354" s="1082"/>
      <c r="G354" s="1082"/>
      <c r="H354" s="1082"/>
      <c r="I354" s="1082"/>
      <c r="J354" s="1082"/>
      <c r="K354" s="1082"/>
      <c r="L354" s="1082"/>
      <c r="M354" s="1082"/>
      <c r="N354" s="1082"/>
      <c r="O354" s="1082"/>
      <c r="P354" s="1082"/>
      <c r="Q354" s="1082"/>
      <c r="R354" s="1082"/>
      <c r="S354" s="1082"/>
      <c r="T354" s="1082"/>
      <c r="U354" s="1082"/>
      <c r="V354" s="1082"/>
      <c r="W354" s="1082"/>
      <c r="X354" s="1082"/>
      <c r="Y354" s="1082"/>
      <c r="Z354" s="1082"/>
    </row>
    <row r="355" spans="1:26" ht="11.25" customHeight="1">
      <c r="A355" s="1082"/>
      <c r="B355" s="1082"/>
      <c r="C355" s="1082"/>
      <c r="D355" s="1082"/>
      <c r="E355" s="1082"/>
      <c r="F355" s="1082"/>
      <c r="G355" s="1082"/>
      <c r="H355" s="1082"/>
      <c r="I355" s="1082"/>
      <c r="J355" s="1082"/>
      <c r="K355" s="1082"/>
      <c r="L355" s="1082"/>
      <c r="M355" s="1082"/>
      <c r="N355" s="1082"/>
      <c r="O355" s="1082"/>
      <c r="P355" s="1082"/>
      <c r="Q355" s="1082"/>
      <c r="R355" s="1082"/>
      <c r="S355" s="1082"/>
      <c r="T355" s="1082"/>
      <c r="U355" s="1082"/>
      <c r="V355" s="1082"/>
      <c r="W355" s="1082"/>
      <c r="X355" s="1082"/>
      <c r="Y355" s="1082"/>
      <c r="Z355" s="1082"/>
    </row>
    <row r="356" spans="1:26" ht="11.25" customHeight="1">
      <c r="A356" s="1082"/>
      <c r="B356" s="1082"/>
      <c r="C356" s="1082"/>
      <c r="D356" s="1082"/>
      <c r="E356" s="1082"/>
      <c r="F356" s="1082"/>
      <c r="G356" s="1082"/>
      <c r="H356" s="1082"/>
      <c r="I356" s="1082"/>
      <c r="J356" s="1082"/>
      <c r="K356" s="1082"/>
      <c r="L356" s="1082"/>
      <c r="M356" s="1082"/>
      <c r="N356" s="1082"/>
      <c r="O356" s="1082"/>
      <c r="P356" s="1082"/>
      <c r="Q356" s="1082"/>
      <c r="R356" s="1082"/>
      <c r="S356" s="1082"/>
      <c r="T356" s="1082"/>
      <c r="U356" s="1082"/>
      <c r="V356" s="1082"/>
      <c r="W356" s="1082"/>
      <c r="X356" s="1082"/>
      <c r="Y356" s="1082"/>
      <c r="Z356" s="1082"/>
    </row>
    <row r="357" spans="1:26" ht="11.25" customHeight="1">
      <c r="A357" s="1082"/>
      <c r="B357" s="1082"/>
      <c r="C357" s="1082"/>
      <c r="D357" s="1082"/>
      <c r="E357" s="1082"/>
      <c r="F357" s="1082"/>
      <c r="G357" s="1082"/>
      <c r="H357" s="1082"/>
      <c r="I357" s="1082"/>
      <c r="J357" s="1082"/>
      <c r="K357" s="1082"/>
      <c r="L357" s="1082"/>
      <c r="M357" s="1082"/>
      <c r="N357" s="1082"/>
      <c r="O357" s="1082"/>
      <c r="P357" s="1082"/>
      <c r="Q357" s="1082"/>
      <c r="R357" s="1082"/>
      <c r="S357" s="1082"/>
      <c r="T357" s="1082"/>
      <c r="U357" s="1082"/>
      <c r="V357" s="1082"/>
      <c r="W357" s="1082"/>
      <c r="X357" s="1082"/>
      <c r="Y357" s="1082"/>
      <c r="Z357" s="1082"/>
    </row>
    <row r="358" spans="1:26" ht="11.25" customHeight="1">
      <c r="A358" s="1082"/>
      <c r="B358" s="1082"/>
      <c r="C358" s="1082"/>
      <c r="D358" s="1082"/>
      <c r="E358" s="1082"/>
      <c r="F358" s="1082"/>
      <c r="G358" s="1082"/>
      <c r="H358" s="1082"/>
      <c r="I358" s="1082"/>
      <c r="J358" s="1082"/>
      <c r="K358" s="1082"/>
      <c r="L358" s="1082"/>
      <c r="M358" s="1082"/>
      <c r="N358" s="1082"/>
      <c r="O358" s="1082"/>
      <c r="P358" s="1082"/>
      <c r="Q358" s="1082"/>
      <c r="R358" s="1082"/>
      <c r="S358" s="1082"/>
      <c r="T358" s="1082"/>
      <c r="U358" s="1082"/>
      <c r="V358" s="1082"/>
      <c r="W358" s="1082"/>
      <c r="X358" s="1082"/>
      <c r="Y358" s="1082"/>
      <c r="Z358" s="1082"/>
    </row>
    <row r="359" spans="1:26" ht="11.25" customHeight="1">
      <c r="A359" s="1082"/>
      <c r="B359" s="1082"/>
      <c r="C359" s="1082"/>
      <c r="D359" s="1082"/>
      <c r="E359" s="1082"/>
      <c r="F359" s="1082"/>
      <c r="G359" s="1082"/>
      <c r="H359" s="1082"/>
      <c r="I359" s="1082"/>
      <c r="J359" s="1082"/>
      <c r="K359" s="1082"/>
      <c r="L359" s="1082"/>
      <c r="M359" s="1082"/>
      <c r="N359" s="1082"/>
      <c r="O359" s="1082"/>
      <c r="P359" s="1082"/>
      <c r="Q359" s="1082"/>
      <c r="R359" s="1082"/>
      <c r="S359" s="1082"/>
      <c r="T359" s="1082"/>
      <c r="U359" s="1082"/>
      <c r="V359" s="1082"/>
      <c r="W359" s="1082"/>
      <c r="X359" s="1082"/>
      <c r="Y359" s="1082"/>
      <c r="Z359" s="1082"/>
    </row>
    <row r="360" spans="1:26" ht="11.25" customHeight="1">
      <c r="A360" s="1082"/>
      <c r="B360" s="1082"/>
      <c r="C360" s="1082"/>
      <c r="D360" s="1082"/>
      <c r="E360" s="1082"/>
      <c r="F360" s="1082"/>
      <c r="G360" s="1082"/>
      <c r="H360" s="1082"/>
      <c r="I360" s="1082"/>
      <c r="J360" s="1082"/>
      <c r="K360" s="1082"/>
      <c r="L360" s="1082"/>
      <c r="M360" s="1082"/>
      <c r="N360" s="1082"/>
      <c r="O360" s="1082"/>
      <c r="P360" s="1082"/>
      <c r="Q360" s="1082"/>
      <c r="R360" s="1082"/>
      <c r="S360" s="1082"/>
      <c r="T360" s="1082"/>
      <c r="U360" s="1082"/>
      <c r="V360" s="1082"/>
      <c r="W360" s="1082"/>
      <c r="X360" s="1082"/>
      <c r="Y360" s="1082"/>
      <c r="Z360" s="1082"/>
    </row>
    <row r="361" spans="1:26" ht="11.25" customHeight="1">
      <c r="A361" s="1082"/>
      <c r="B361" s="1082"/>
      <c r="C361" s="1082"/>
      <c r="D361" s="1082"/>
      <c r="E361" s="1082"/>
      <c r="F361" s="1082"/>
      <c r="G361" s="1082"/>
      <c r="H361" s="1082"/>
      <c r="I361" s="1082"/>
      <c r="J361" s="1082"/>
      <c r="K361" s="1082"/>
      <c r="L361" s="1082"/>
      <c r="M361" s="1082"/>
      <c r="N361" s="1082"/>
      <c r="O361" s="1082"/>
      <c r="P361" s="1082"/>
      <c r="Q361" s="1082"/>
      <c r="R361" s="1082"/>
      <c r="S361" s="1082"/>
      <c r="T361" s="1082"/>
      <c r="U361" s="1082"/>
      <c r="V361" s="1082"/>
      <c r="W361" s="1082"/>
      <c r="X361" s="1082"/>
      <c r="Y361" s="1082"/>
      <c r="Z361" s="1082"/>
    </row>
    <row r="362" spans="1:26" ht="11.25" customHeight="1">
      <c r="A362" s="1082"/>
      <c r="B362" s="1082"/>
      <c r="C362" s="1082"/>
      <c r="D362" s="1082"/>
      <c r="E362" s="1082"/>
      <c r="F362" s="1082"/>
      <c r="G362" s="1082"/>
      <c r="H362" s="1082"/>
      <c r="I362" s="1082"/>
      <c r="J362" s="1082"/>
      <c r="K362" s="1082"/>
      <c r="L362" s="1082"/>
      <c r="M362" s="1082"/>
      <c r="N362" s="1082"/>
      <c r="O362" s="1082"/>
      <c r="P362" s="1082"/>
      <c r="Q362" s="1082"/>
      <c r="R362" s="1082"/>
      <c r="S362" s="1082"/>
      <c r="T362" s="1082"/>
      <c r="U362" s="1082"/>
      <c r="V362" s="1082"/>
      <c r="W362" s="1082"/>
      <c r="X362" s="1082"/>
      <c r="Y362" s="1082"/>
      <c r="Z362" s="1082"/>
    </row>
    <row r="363" spans="1:26" ht="11.25" customHeight="1">
      <c r="A363" s="1082"/>
      <c r="B363" s="1082"/>
      <c r="C363" s="1082"/>
      <c r="D363" s="1082"/>
      <c r="E363" s="1082"/>
      <c r="F363" s="1082"/>
      <c r="G363" s="1082"/>
      <c r="H363" s="1082"/>
      <c r="I363" s="1082"/>
      <c r="J363" s="1082"/>
      <c r="K363" s="1082"/>
      <c r="L363" s="1082"/>
      <c r="M363" s="1082"/>
      <c r="N363" s="1082"/>
      <c r="O363" s="1082"/>
      <c r="P363" s="1082"/>
      <c r="Q363" s="1082"/>
      <c r="R363" s="1082"/>
      <c r="S363" s="1082"/>
      <c r="T363" s="1082"/>
      <c r="U363" s="1082"/>
      <c r="V363" s="1082"/>
      <c r="W363" s="1082"/>
      <c r="X363" s="1082"/>
      <c r="Y363" s="1082"/>
      <c r="Z363" s="1082"/>
    </row>
    <row r="364" spans="1:26" ht="11.25" customHeight="1">
      <c r="A364" s="1082"/>
      <c r="B364" s="1082"/>
      <c r="C364" s="1082"/>
      <c r="D364" s="1082"/>
      <c r="E364" s="1082"/>
      <c r="F364" s="1082"/>
      <c r="G364" s="1082"/>
      <c r="H364" s="1082"/>
      <c r="I364" s="1082"/>
      <c r="J364" s="1082"/>
      <c r="K364" s="1082"/>
      <c r="L364" s="1082"/>
      <c r="M364" s="1082"/>
      <c r="N364" s="1082"/>
      <c r="O364" s="1082"/>
      <c r="P364" s="1082"/>
      <c r="Q364" s="1082"/>
      <c r="R364" s="1082"/>
      <c r="S364" s="1082"/>
      <c r="T364" s="1082"/>
      <c r="U364" s="1082"/>
      <c r="V364" s="1082"/>
      <c r="W364" s="1082"/>
      <c r="X364" s="1082"/>
      <c r="Y364" s="1082"/>
      <c r="Z364" s="1082"/>
    </row>
    <row r="365" spans="1:26" ht="11.25" customHeight="1">
      <c r="A365" s="1082"/>
      <c r="B365" s="1082"/>
      <c r="C365" s="1082"/>
      <c r="D365" s="1082"/>
      <c r="E365" s="1082"/>
      <c r="F365" s="1082"/>
      <c r="G365" s="1082"/>
      <c r="H365" s="1082"/>
      <c r="I365" s="1082"/>
      <c r="J365" s="1082"/>
      <c r="K365" s="1082"/>
      <c r="L365" s="1082"/>
      <c r="M365" s="1082"/>
      <c r="N365" s="1082"/>
      <c r="O365" s="1082"/>
      <c r="P365" s="1082"/>
      <c r="Q365" s="1082"/>
      <c r="R365" s="1082"/>
      <c r="S365" s="1082"/>
      <c r="T365" s="1082"/>
      <c r="U365" s="1082"/>
      <c r="V365" s="1082"/>
      <c r="W365" s="1082"/>
      <c r="X365" s="1082"/>
      <c r="Y365" s="1082"/>
      <c r="Z365" s="1082"/>
    </row>
    <row r="366" spans="1:26" ht="11.25" customHeight="1">
      <c r="A366" s="1082"/>
      <c r="B366" s="1082"/>
      <c r="C366" s="1082"/>
      <c r="D366" s="1082"/>
      <c r="E366" s="1082"/>
      <c r="F366" s="1082"/>
      <c r="G366" s="1082"/>
      <c r="H366" s="1082"/>
      <c r="I366" s="1082"/>
      <c r="J366" s="1082"/>
      <c r="K366" s="1082"/>
      <c r="L366" s="1082"/>
      <c r="M366" s="1082"/>
      <c r="N366" s="1082"/>
      <c r="O366" s="1082"/>
      <c r="P366" s="1082"/>
      <c r="Q366" s="1082"/>
      <c r="R366" s="1082"/>
      <c r="S366" s="1082"/>
      <c r="T366" s="1082"/>
      <c r="U366" s="1082"/>
      <c r="V366" s="1082"/>
      <c r="W366" s="1082"/>
      <c r="X366" s="1082"/>
      <c r="Y366" s="1082"/>
      <c r="Z366" s="1082"/>
    </row>
    <row r="367" spans="1:26" ht="11.25" customHeight="1">
      <c r="A367" s="1082"/>
      <c r="B367" s="1082"/>
      <c r="C367" s="1082"/>
      <c r="D367" s="1082"/>
      <c r="E367" s="1082"/>
      <c r="F367" s="1082"/>
      <c r="G367" s="1082"/>
      <c r="H367" s="1082"/>
      <c r="I367" s="1082"/>
      <c r="J367" s="1082"/>
      <c r="K367" s="1082"/>
      <c r="L367" s="1082"/>
      <c r="M367" s="1082"/>
      <c r="N367" s="1082"/>
      <c r="O367" s="1082"/>
      <c r="P367" s="1082"/>
      <c r="Q367" s="1082"/>
      <c r="R367" s="1082"/>
      <c r="S367" s="1082"/>
      <c r="T367" s="1082"/>
      <c r="U367" s="1082"/>
      <c r="V367" s="1082"/>
      <c r="W367" s="1082"/>
      <c r="X367" s="1082"/>
      <c r="Y367" s="1082"/>
      <c r="Z367" s="1082"/>
    </row>
    <row r="368" spans="1:26" ht="11.25" customHeight="1">
      <c r="A368" s="1082"/>
      <c r="B368" s="1082"/>
      <c r="C368" s="1082"/>
      <c r="D368" s="1082"/>
      <c r="E368" s="1082"/>
      <c r="F368" s="1082"/>
      <c r="G368" s="1082"/>
      <c r="H368" s="1082"/>
      <c r="I368" s="1082"/>
      <c r="J368" s="1082"/>
      <c r="K368" s="1082"/>
      <c r="L368" s="1082"/>
      <c r="M368" s="1082"/>
      <c r="N368" s="1082"/>
      <c r="O368" s="1082"/>
      <c r="P368" s="1082"/>
      <c r="Q368" s="1082"/>
      <c r="R368" s="1082"/>
      <c r="S368" s="1082"/>
      <c r="T368" s="1082"/>
      <c r="U368" s="1082"/>
      <c r="V368" s="1082"/>
      <c r="W368" s="1082"/>
      <c r="X368" s="1082"/>
      <c r="Y368" s="1082"/>
      <c r="Z368" s="1082"/>
    </row>
    <row r="369" spans="1:26" ht="11.25" customHeight="1">
      <c r="A369" s="1082"/>
      <c r="B369" s="1082"/>
      <c r="C369" s="1082"/>
      <c r="D369" s="1082"/>
      <c r="E369" s="1082"/>
      <c r="F369" s="1082"/>
      <c r="G369" s="1082"/>
      <c r="H369" s="1082"/>
      <c r="I369" s="1082"/>
      <c r="J369" s="1082"/>
      <c r="K369" s="1082"/>
      <c r="L369" s="1082"/>
      <c r="M369" s="1082"/>
      <c r="N369" s="1082"/>
      <c r="O369" s="1082"/>
      <c r="P369" s="1082"/>
      <c r="Q369" s="1082"/>
      <c r="R369" s="1082"/>
      <c r="S369" s="1082"/>
      <c r="T369" s="1082"/>
      <c r="U369" s="1082"/>
      <c r="V369" s="1082"/>
      <c r="W369" s="1082"/>
      <c r="X369" s="1082"/>
      <c r="Y369" s="1082"/>
      <c r="Z369" s="1082"/>
    </row>
    <row r="370" spans="1:26" ht="11.25" customHeight="1">
      <c r="A370" s="1082"/>
      <c r="B370" s="1082"/>
      <c r="C370" s="1082"/>
      <c r="D370" s="1082"/>
      <c r="E370" s="1082"/>
      <c r="F370" s="1082"/>
      <c r="G370" s="1082"/>
      <c r="H370" s="1082"/>
      <c r="I370" s="1082"/>
      <c r="J370" s="1082"/>
      <c r="K370" s="1082"/>
      <c r="L370" s="1082"/>
      <c r="M370" s="1082"/>
      <c r="N370" s="1082"/>
      <c r="O370" s="1082"/>
      <c r="P370" s="1082"/>
      <c r="Q370" s="1082"/>
      <c r="R370" s="1082"/>
      <c r="S370" s="1082"/>
      <c r="T370" s="1082"/>
      <c r="U370" s="1082"/>
      <c r="V370" s="1082"/>
      <c r="W370" s="1082"/>
      <c r="X370" s="1082"/>
      <c r="Y370" s="1082"/>
      <c r="Z370" s="1082"/>
    </row>
    <row r="371" spans="1:26" ht="11.25" customHeight="1">
      <c r="A371" s="1082"/>
      <c r="B371" s="1082"/>
      <c r="C371" s="1082"/>
      <c r="D371" s="1082"/>
      <c r="E371" s="1082"/>
      <c r="F371" s="1082"/>
      <c r="G371" s="1082"/>
      <c r="H371" s="1082"/>
      <c r="I371" s="1082"/>
      <c r="J371" s="1082"/>
      <c r="K371" s="1082"/>
      <c r="L371" s="1082"/>
      <c r="M371" s="1082"/>
      <c r="N371" s="1082"/>
      <c r="O371" s="1082"/>
      <c r="P371" s="1082"/>
      <c r="Q371" s="1082"/>
      <c r="R371" s="1082"/>
      <c r="S371" s="1082"/>
      <c r="T371" s="1082"/>
      <c r="U371" s="1082"/>
      <c r="V371" s="1082"/>
      <c r="W371" s="1082"/>
      <c r="X371" s="1082"/>
      <c r="Y371" s="1082"/>
      <c r="Z371" s="1082"/>
    </row>
    <row r="372" spans="1:26" ht="11.25" customHeight="1">
      <c r="A372" s="1082"/>
      <c r="B372" s="1082"/>
      <c r="C372" s="1082"/>
      <c r="D372" s="1082"/>
      <c r="E372" s="1082"/>
      <c r="F372" s="1082"/>
      <c r="G372" s="1082"/>
      <c r="H372" s="1082"/>
      <c r="I372" s="1082"/>
      <c r="J372" s="1082"/>
      <c r="K372" s="1082"/>
      <c r="L372" s="1082"/>
      <c r="M372" s="1082"/>
      <c r="N372" s="1082"/>
      <c r="O372" s="1082"/>
      <c r="P372" s="1082"/>
      <c r="Q372" s="1082"/>
      <c r="R372" s="1082"/>
      <c r="S372" s="1082"/>
      <c r="T372" s="1082"/>
      <c r="U372" s="1082"/>
      <c r="V372" s="1082"/>
      <c r="W372" s="1082"/>
      <c r="X372" s="1082"/>
      <c r="Y372" s="1082"/>
      <c r="Z372" s="1082"/>
    </row>
    <row r="373" spans="1:26" ht="11.25" customHeight="1">
      <c r="A373" s="1082"/>
      <c r="B373" s="1082"/>
      <c r="C373" s="1082"/>
      <c r="D373" s="1082"/>
      <c r="E373" s="1082"/>
      <c r="F373" s="1082"/>
      <c r="G373" s="1082"/>
      <c r="H373" s="1082"/>
      <c r="I373" s="1082"/>
      <c r="J373" s="1082"/>
      <c r="K373" s="1082"/>
      <c r="L373" s="1082"/>
      <c r="M373" s="1082"/>
      <c r="N373" s="1082"/>
      <c r="O373" s="1082"/>
      <c r="P373" s="1082"/>
      <c r="Q373" s="1082"/>
      <c r="R373" s="1082"/>
      <c r="S373" s="1082"/>
      <c r="T373" s="1082"/>
      <c r="U373" s="1082"/>
      <c r="V373" s="1082"/>
      <c r="W373" s="1082"/>
      <c r="X373" s="1082"/>
      <c r="Y373" s="1082"/>
      <c r="Z373" s="1082"/>
    </row>
    <row r="374" spans="1:26" ht="11.25" customHeight="1">
      <c r="A374" s="1082"/>
      <c r="B374" s="1082"/>
      <c r="C374" s="1082"/>
      <c r="D374" s="1082"/>
      <c r="E374" s="1082"/>
      <c r="F374" s="1082"/>
      <c r="G374" s="1082"/>
      <c r="H374" s="1082"/>
      <c r="I374" s="1082"/>
      <c r="J374" s="1082"/>
      <c r="K374" s="1082"/>
      <c r="L374" s="1082"/>
      <c r="M374" s="1082"/>
      <c r="N374" s="1082"/>
      <c r="O374" s="1082"/>
      <c r="P374" s="1082"/>
      <c r="Q374" s="1082"/>
      <c r="R374" s="1082"/>
      <c r="S374" s="1082"/>
      <c r="T374" s="1082"/>
      <c r="U374" s="1082"/>
      <c r="V374" s="1082"/>
      <c r="W374" s="1082"/>
      <c r="X374" s="1082"/>
      <c r="Y374" s="1082"/>
      <c r="Z374" s="1082"/>
    </row>
    <row r="375" spans="1:26" ht="11.25" customHeight="1">
      <c r="A375" s="1082"/>
      <c r="B375" s="1082"/>
      <c r="C375" s="1082"/>
      <c r="D375" s="1082"/>
      <c r="E375" s="1082"/>
      <c r="F375" s="1082"/>
      <c r="G375" s="1082"/>
      <c r="H375" s="1082"/>
      <c r="I375" s="1082"/>
      <c r="J375" s="1082"/>
      <c r="K375" s="1082"/>
      <c r="L375" s="1082"/>
      <c r="M375" s="1082"/>
      <c r="N375" s="1082"/>
      <c r="O375" s="1082"/>
      <c r="P375" s="1082"/>
      <c r="Q375" s="1082"/>
      <c r="R375" s="1082"/>
      <c r="S375" s="1082"/>
      <c r="T375" s="1082"/>
      <c r="U375" s="1082"/>
      <c r="V375" s="1082"/>
      <c r="W375" s="1082"/>
      <c r="X375" s="1082"/>
      <c r="Y375" s="1082"/>
      <c r="Z375" s="1082"/>
    </row>
    <row r="376" spans="1:26" ht="11.25" customHeight="1">
      <c r="A376" s="1082"/>
      <c r="B376" s="1082"/>
      <c r="C376" s="1082"/>
      <c r="D376" s="1082"/>
      <c r="E376" s="1082"/>
      <c r="F376" s="1082"/>
      <c r="G376" s="1082"/>
      <c r="H376" s="1082"/>
      <c r="I376" s="1082"/>
      <c r="J376" s="1082"/>
      <c r="K376" s="1082"/>
      <c r="L376" s="1082"/>
      <c r="M376" s="1082"/>
      <c r="N376" s="1082"/>
      <c r="O376" s="1082"/>
      <c r="P376" s="1082"/>
      <c r="Q376" s="1082"/>
      <c r="R376" s="1082"/>
      <c r="S376" s="1082"/>
      <c r="T376" s="1082"/>
      <c r="U376" s="1082"/>
      <c r="V376" s="1082"/>
      <c r="W376" s="1082"/>
      <c r="X376" s="1082"/>
      <c r="Y376" s="1082"/>
      <c r="Z376" s="1082"/>
    </row>
    <row r="377" spans="1:26" ht="11.25" customHeight="1">
      <c r="A377" s="1082"/>
      <c r="B377" s="1082"/>
      <c r="C377" s="1082"/>
      <c r="D377" s="1082"/>
      <c r="E377" s="1082"/>
      <c r="F377" s="1082"/>
      <c r="G377" s="1082"/>
      <c r="H377" s="1082"/>
      <c r="I377" s="1082"/>
      <c r="J377" s="1082"/>
      <c r="K377" s="1082"/>
      <c r="L377" s="1082"/>
      <c r="M377" s="1082"/>
      <c r="N377" s="1082"/>
      <c r="O377" s="1082"/>
      <c r="P377" s="1082"/>
      <c r="Q377" s="1082"/>
      <c r="R377" s="1082"/>
      <c r="S377" s="1082"/>
      <c r="T377" s="1082"/>
      <c r="U377" s="1082"/>
      <c r="V377" s="1082"/>
      <c r="W377" s="1082"/>
      <c r="X377" s="1082"/>
      <c r="Y377" s="1082"/>
      <c r="Z377" s="1082"/>
    </row>
    <row r="378" spans="1:26" ht="11.25" customHeight="1">
      <c r="A378" s="1082"/>
      <c r="B378" s="1082"/>
      <c r="C378" s="1082"/>
      <c r="D378" s="1082"/>
      <c r="E378" s="1082"/>
      <c r="F378" s="1082"/>
      <c r="G378" s="1082"/>
      <c r="H378" s="1082"/>
      <c r="I378" s="1082"/>
      <c r="J378" s="1082"/>
      <c r="K378" s="1082"/>
      <c r="L378" s="1082"/>
      <c r="M378" s="1082"/>
      <c r="N378" s="1082"/>
      <c r="O378" s="1082"/>
      <c r="P378" s="1082"/>
      <c r="Q378" s="1082"/>
      <c r="R378" s="1082"/>
      <c r="S378" s="1082"/>
      <c r="T378" s="1082"/>
      <c r="U378" s="1082"/>
      <c r="V378" s="1082"/>
      <c r="W378" s="1082"/>
      <c r="X378" s="1082"/>
      <c r="Y378" s="1082"/>
      <c r="Z378" s="1082"/>
    </row>
    <row r="379" spans="1:26" ht="11.25" customHeight="1">
      <c r="A379" s="1082"/>
      <c r="B379" s="1082"/>
      <c r="C379" s="1082"/>
      <c r="D379" s="1082"/>
      <c r="E379" s="1082"/>
      <c r="F379" s="1082"/>
      <c r="G379" s="1082"/>
      <c r="H379" s="1082"/>
      <c r="I379" s="1082"/>
      <c r="J379" s="1082"/>
      <c r="K379" s="1082"/>
      <c r="L379" s="1082"/>
      <c r="M379" s="1082"/>
      <c r="N379" s="1082"/>
      <c r="O379" s="1082"/>
      <c r="P379" s="1082"/>
      <c r="Q379" s="1082"/>
      <c r="R379" s="1082"/>
      <c r="S379" s="1082"/>
      <c r="T379" s="1082"/>
      <c r="U379" s="1082"/>
      <c r="V379" s="1082"/>
      <c r="W379" s="1082"/>
      <c r="X379" s="1082"/>
      <c r="Y379" s="1082"/>
      <c r="Z379" s="1082"/>
    </row>
    <row r="380" spans="1:26" ht="11.25" customHeight="1">
      <c r="A380" s="1082"/>
      <c r="B380" s="1082"/>
      <c r="C380" s="1082"/>
      <c r="D380" s="1082"/>
      <c r="E380" s="1082"/>
      <c r="F380" s="1082"/>
      <c r="G380" s="1082"/>
      <c r="H380" s="1082"/>
      <c r="I380" s="1082"/>
      <c r="J380" s="1082"/>
      <c r="K380" s="1082"/>
      <c r="L380" s="1082"/>
      <c r="M380" s="1082"/>
      <c r="N380" s="1082"/>
      <c r="O380" s="1082"/>
      <c r="P380" s="1082"/>
      <c r="Q380" s="1082"/>
      <c r="R380" s="1082"/>
      <c r="S380" s="1082"/>
      <c r="T380" s="1082"/>
      <c r="U380" s="1082"/>
      <c r="V380" s="1082"/>
      <c r="W380" s="1082"/>
      <c r="X380" s="1082"/>
      <c r="Y380" s="1082"/>
      <c r="Z380" s="1082"/>
    </row>
    <row r="381" spans="1:26" ht="11.25" customHeight="1">
      <c r="A381" s="1082"/>
      <c r="B381" s="1082"/>
      <c r="C381" s="1082"/>
      <c r="D381" s="1082"/>
      <c r="E381" s="1082"/>
      <c r="F381" s="1082"/>
      <c r="G381" s="1082"/>
      <c r="H381" s="1082"/>
      <c r="I381" s="1082"/>
      <c r="J381" s="1082"/>
      <c r="K381" s="1082"/>
      <c r="L381" s="1082"/>
      <c r="M381" s="1082"/>
      <c r="N381" s="1082"/>
      <c r="O381" s="1082"/>
      <c r="P381" s="1082"/>
      <c r="Q381" s="1082"/>
      <c r="R381" s="1082"/>
      <c r="S381" s="1082"/>
      <c r="T381" s="1082"/>
      <c r="U381" s="1082"/>
      <c r="V381" s="1082"/>
      <c r="W381" s="1082"/>
      <c r="X381" s="1082"/>
      <c r="Y381" s="1082"/>
      <c r="Z381" s="1082"/>
    </row>
    <row r="382" spans="1:26" ht="11.25" customHeight="1">
      <c r="A382" s="1082"/>
      <c r="B382" s="1082"/>
      <c r="C382" s="1082"/>
      <c r="D382" s="1082"/>
      <c r="E382" s="1082"/>
      <c r="F382" s="1082"/>
      <c r="G382" s="1082"/>
      <c r="H382" s="1082"/>
      <c r="I382" s="1082"/>
      <c r="J382" s="1082"/>
      <c r="K382" s="1082"/>
      <c r="L382" s="1082"/>
      <c r="M382" s="1082"/>
      <c r="N382" s="1082"/>
      <c r="O382" s="1082"/>
      <c r="P382" s="1082"/>
      <c r="Q382" s="1082"/>
      <c r="R382" s="1082"/>
      <c r="S382" s="1082"/>
      <c r="T382" s="1082"/>
      <c r="U382" s="1082"/>
      <c r="V382" s="1082"/>
      <c r="W382" s="1082"/>
      <c r="X382" s="1082"/>
      <c r="Y382" s="1082"/>
      <c r="Z382" s="1082"/>
    </row>
    <row r="383" spans="1:26" ht="11.25" customHeight="1">
      <c r="A383" s="1082"/>
      <c r="B383" s="1082"/>
      <c r="C383" s="1082"/>
      <c r="D383" s="1082"/>
      <c r="E383" s="1082"/>
      <c r="F383" s="1082"/>
      <c r="G383" s="1082"/>
      <c r="H383" s="1082"/>
      <c r="I383" s="1082"/>
      <c r="J383" s="1082"/>
      <c r="K383" s="1082"/>
      <c r="L383" s="1082"/>
      <c r="M383" s="1082"/>
      <c r="N383" s="1082"/>
      <c r="O383" s="1082"/>
      <c r="P383" s="1082"/>
      <c r="Q383" s="1082"/>
      <c r="R383" s="1082"/>
      <c r="S383" s="1082"/>
      <c r="T383" s="1082"/>
      <c r="U383" s="1082"/>
      <c r="V383" s="1082"/>
      <c r="W383" s="1082"/>
      <c r="X383" s="1082"/>
      <c r="Y383" s="1082"/>
      <c r="Z383" s="1082"/>
    </row>
    <row r="384" spans="1:26" ht="11.25" customHeight="1">
      <c r="A384" s="1082"/>
      <c r="B384" s="1082"/>
      <c r="C384" s="1082"/>
      <c r="D384" s="1082"/>
      <c r="E384" s="1082"/>
      <c r="F384" s="1082"/>
      <c r="G384" s="1082"/>
      <c r="H384" s="1082"/>
      <c r="I384" s="1082"/>
      <c r="J384" s="1082"/>
      <c r="K384" s="1082"/>
      <c r="L384" s="1082"/>
      <c r="M384" s="1082"/>
      <c r="N384" s="1082"/>
      <c r="O384" s="1082"/>
      <c r="P384" s="1082"/>
      <c r="Q384" s="1082"/>
      <c r="R384" s="1082"/>
      <c r="S384" s="1082"/>
      <c r="T384" s="1082"/>
      <c r="U384" s="1082"/>
      <c r="V384" s="1082"/>
      <c r="W384" s="1082"/>
      <c r="X384" s="1082"/>
      <c r="Y384" s="1082"/>
      <c r="Z384" s="1082"/>
    </row>
    <row r="385" spans="1:26" ht="11.25" customHeight="1">
      <c r="A385" s="1082"/>
      <c r="B385" s="1082"/>
      <c r="C385" s="1082"/>
      <c r="D385" s="1082"/>
      <c r="E385" s="1082"/>
      <c r="F385" s="1082"/>
      <c r="G385" s="1082"/>
      <c r="H385" s="1082"/>
      <c r="I385" s="1082"/>
      <c r="J385" s="1082"/>
      <c r="K385" s="1082"/>
      <c r="L385" s="1082"/>
      <c r="M385" s="1082"/>
      <c r="N385" s="1082"/>
      <c r="O385" s="1082"/>
      <c r="P385" s="1082"/>
      <c r="Q385" s="1082"/>
      <c r="R385" s="1082"/>
      <c r="S385" s="1082"/>
      <c r="T385" s="1082"/>
      <c r="U385" s="1082"/>
      <c r="V385" s="1082"/>
      <c r="W385" s="1082"/>
      <c r="X385" s="1082"/>
      <c r="Y385" s="1082"/>
      <c r="Z385" s="1082"/>
    </row>
    <row r="386" spans="1:26" ht="11.25" customHeight="1">
      <c r="A386" s="1082"/>
      <c r="B386" s="1082"/>
      <c r="C386" s="1082"/>
      <c r="D386" s="1082"/>
      <c r="E386" s="1082"/>
      <c r="F386" s="1082"/>
      <c r="G386" s="1082"/>
      <c r="H386" s="1082"/>
      <c r="I386" s="1082"/>
      <c r="J386" s="1082"/>
      <c r="K386" s="1082"/>
      <c r="L386" s="1082"/>
      <c r="M386" s="1082"/>
      <c r="N386" s="1082"/>
      <c r="O386" s="1082"/>
      <c r="P386" s="1082"/>
      <c r="Q386" s="1082"/>
      <c r="R386" s="1082"/>
      <c r="S386" s="1082"/>
      <c r="T386" s="1082"/>
      <c r="U386" s="1082"/>
      <c r="V386" s="1082"/>
      <c r="W386" s="1082"/>
      <c r="X386" s="1082"/>
      <c r="Y386" s="1082"/>
      <c r="Z386" s="1082"/>
    </row>
    <row r="387" spans="1:26" ht="11.25" customHeight="1">
      <c r="A387" s="1082"/>
      <c r="B387" s="1082"/>
      <c r="C387" s="1082"/>
      <c r="D387" s="1082"/>
      <c r="E387" s="1082"/>
      <c r="F387" s="1082"/>
      <c r="G387" s="1082"/>
      <c r="H387" s="1082"/>
      <c r="I387" s="1082"/>
      <c r="J387" s="1082"/>
      <c r="K387" s="1082"/>
      <c r="L387" s="1082"/>
      <c r="M387" s="1082"/>
      <c r="N387" s="1082"/>
      <c r="O387" s="1082"/>
      <c r="P387" s="1082"/>
      <c r="Q387" s="1082"/>
      <c r="R387" s="1082"/>
      <c r="S387" s="1082"/>
      <c r="T387" s="1082"/>
      <c r="U387" s="1082"/>
      <c r="V387" s="1082"/>
      <c r="W387" s="1082"/>
      <c r="X387" s="1082"/>
      <c r="Y387" s="1082"/>
      <c r="Z387" s="1082"/>
    </row>
    <row r="388" spans="1:26" ht="11.25" customHeight="1">
      <c r="A388" s="1082"/>
      <c r="B388" s="1082"/>
      <c r="C388" s="1082"/>
      <c r="D388" s="1082"/>
      <c r="E388" s="1082"/>
      <c r="F388" s="1082"/>
      <c r="G388" s="1082"/>
      <c r="H388" s="1082"/>
      <c r="I388" s="1082"/>
      <c r="J388" s="1082"/>
      <c r="K388" s="1082"/>
      <c r="L388" s="1082"/>
      <c r="M388" s="1082"/>
      <c r="N388" s="1082"/>
      <c r="O388" s="1082"/>
      <c r="P388" s="1082"/>
      <c r="Q388" s="1082"/>
      <c r="R388" s="1082"/>
      <c r="S388" s="1082"/>
      <c r="T388" s="1082"/>
      <c r="U388" s="1082"/>
      <c r="V388" s="1082"/>
      <c r="W388" s="1082"/>
      <c r="X388" s="1082"/>
      <c r="Y388" s="1082"/>
      <c r="Z388" s="1082"/>
    </row>
    <row r="389" spans="1:26" ht="11.25" customHeight="1">
      <c r="A389" s="1082"/>
      <c r="B389" s="1082"/>
      <c r="C389" s="1082"/>
      <c r="D389" s="1082"/>
      <c r="E389" s="1082"/>
      <c r="F389" s="1082"/>
      <c r="G389" s="1082"/>
      <c r="H389" s="1082"/>
      <c r="I389" s="1082"/>
      <c r="J389" s="1082"/>
      <c r="K389" s="1082"/>
      <c r="L389" s="1082"/>
      <c r="M389" s="1082"/>
      <c r="N389" s="1082"/>
      <c r="O389" s="1082"/>
      <c r="P389" s="1082"/>
      <c r="Q389" s="1082"/>
      <c r="R389" s="1082"/>
      <c r="S389" s="1082"/>
      <c r="T389" s="1082"/>
      <c r="U389" s="1082"/>
      <c r="V389" s="1082"/>
      <c r="W389" s="1082"/>
      <c r="X389" s="1082"/>
      <c r="Y389" s="1082"/>
      <c r="Z389" s="1082"/>
    </row>
    <row r="390" spans="1:26" ht="11.25" customHeight="1">
      <c r="A390" s="1082"/>
      <c r="B390" s="1082"/>
      <c r="C390" s="1082"/>
      <c r="D390" s="1082"/>
      <c r="E390" s="1082"/>
      <c r="F390" s="1082"/>
      <c r="G390" s="1082"/>
      <c r="H390" s="1082"/>
      <c r="I390" s="1082"/>
      <c r="J390" s="1082"/>
      <c r="K390" s="1082"/>
      <c r="L390" s="1082"/>
      <c r="M390" s="1082"/>
      <c r="N390" s="1082"/>
      <c r="O390" s="1082"/>
      <c r="P390" s="1082"/>
      <c r="Q390" s="1082"/>
      <c r="R390" s="1082"/>
      <c r="S390" s="1082"/>
      <c r="T390" s="1082"/>
      <c r="U390" s="1082"/>
      <c r="V390" s="1082"/>
      <c r="W390" s="1082"/>
      <c r="X390" s="1082"/>
      <c r="Y390" s="1082"/>
      <c r="Z390" s="1082"/>
    </row>
    <row r="391" spans="1:26" ht="11.25" customHeight="1">
      <c r="A391" s="1082"/>
      <c r="B391" s="1082"/>
      <c r="C391" s="1082"/>
      <c r="D391" s="1082"/>
      <c r="E391" s="1082"/>
      <c r="F391" s="1082"/>
      <c r="G391" s="1082"/>
      <c r="H391" s="1082"/>
      <c r="I391" s="1082"/>
      <c r="J391" s="1082"/>
      <c r="K391" s="1082"/>
      <c r="L391" s="1082"/>
      <c r="M391" s="1082"/>
      <c r="N391" s="1082"/>
      <c r="O391" s="1082"/>
      <c r="P391" s="1082"/>
      <c r="Q391" s="1082"/>
      <c r="R391" s="1082"/>
      <c r="S391" s="1082"/>
      <c r="T391" s="1082"/>
      <c r="U391" s="1082"/>
      <c r="V391" s="1082"/>
      <c r="W391" s="1082"/>
      <c r="X391" s="1082"/>
      <c r="Y391" s="1082"/>
      <c r="Z391" s="1082"/>
    </row>
    <row r="392" spans="1:26" ht="11.25" customHeight="1">
      <c r="A392" s="1082"/>
      <c r="B392" s="1082"/>
      <c r="C392" s="1082"/>
      <c r="D392" s="1082"/>
      <c r="E392" s="1082"/>
      <c r="F392" s="1082"/>
      <c r="G392" s="1082"/>
      <c r="H392" s="1082"/>
      <c r="I392" s="1082"/>
      <c r="J392" s="1082"/>
      <c r="K392" s="1082"/>
      <c r="L392" s="1082"/>
      <c r="M392" s="1082"/>
      <c r="N392" s="1082"/>
      <c r="O392" s="1082"/>
      <c r="P392" s="1082"/>
      <c r="Q392" s="1082"/>
      <c r="R392" s="1082"/>
      <c r="S392" s="1082"/>
      <c r="T392" s="1082"/>
      <c r="U392" s="1082"/>
      <c r="V392" s="1082"/>
      <c r="W392" s="1082"/>
      <c r="X392" s="1082"/>
      <c r="Y392" s="1082"/>
      <c r="Z392" s="1082"/>
    </row>
    <row r="393" spans="1:26" ht="11.25" customHeight="1">
      <c r="A393" s="1082"/>
      <c r="B393" s="1082"/>
      <c r="C393" s="1082"/>
      <c r="D393" s="1082"/>
      <c r="E393" s="1082"/>
      <c r="F393" s="1082"/>
      <c r="G393" s="1082"/>
      <c r="H393" s="1082"/>
      <c r="I393" s="1082"/>
      <c r="J393" s="1082"/>
      <c r="K393" s="1082"/>
      <c r="L393" s="1082"/>
      <c r="M393" s="1082"/>
      <c r="N393" s="1082"/>
      <c r="O393" s="1082"/>
      <c r="P393" s="1082"/>
      <c r="Q393" s="1082"/>
      <c r="R393" s="1082"/>
      <c r="S393" s="1082"/>
      <c r="T393" s="1082"/>
      <c r="U393" s="1082"/>
      <c r="V393" s="1082"/>
      <c r="W393" s="1082"/>
      <c r="X393" s="1082"/>
      <c r="Y393" s="1082"/>
      <c r="Z393" s="1082"/>
    </row>
    <row r="394" spans="1:26" ht="11.25" customHeight="1">
      <c r="A394" s="1082"/>
      <c r="B394" s="1082"/>
      <c r="C394" s="1082"/>
      <c r="D394" s="1082"/>
      <c r="E394" s="1082"/>
      <c r="F394" s="1082"/>
      <c r="G394" s="1082"/>
      <c r="H394" s="1082"/>
      <c r="I394" s="1082"/>
      <c r="J394" s="1082"/>
      <c r="K394" s="1082"/>
      <c r="L394" s="1082"/>
      <c r="M394" s="1082"/>
      <c r="N394" s="1082"/>
      <c r="O394" s="1082"/>
      <c r="P394" s="1082"/>
      <c r="Q394" s="1082"/>
      <c r="R394" s="1082"/>
      <c r="S394" s="1082"/>
      <c r="T394" s="1082"/>
      <c r="U394" s="1082"/>
      <c r="V394" s="1082"/>
      <c r="W394" s="1082"/>
      <c r="X394" s="1082"/>
      <c r="Y394" s="1082"/>
      <c r="Z394" s="1082"/>
    </row>
    <row r="395" spans="1:26" ht="11.25" customHeight="1">
      <c r="A395" s="1082"/>
      <c r="B395" s="1082"/>
      <c r="C395" s="1082"/>
      <c r="D395" s="1082"/>
      <c r="E395" s="1082"/>
      <c r="F395" s="1082"/>
      <c r="G395" s="1082"/>
      <c r="H395" s="1082"/>
      <c r="I395" s="1082"/>
      <c r="J395" s="1082"/>
      <c r="K395" s="1082"/>
      <c r="L395" s="1082"/>
      <c r="M395" s="1082"/>
      <c r="N395" s="1082"/>
      <c r="O395" s="1082"/>
      <c r="P395" s="1082"/>
      <c r="Q395" s="1082"/>
      <c r="R395" s="1082"/>
      <c r="S395" s="1082"/>
      <c r="T395" s="1082"/>
      <c r="U395" s="1082"/>
      <c r="V395" s="1082"/>
      <c r="W395" s="1082"/>
      <c r="X395" s="1082"/>
      <c r="Y395" s="1082"/>
      <c r="Z395" s="1082"/>
    </row>
    <row r="396" spans="1:26" ht="11.25" customHeight="1">
      <c r="A396" s="1082"/>
      <c r="B396" s="1082"/>
      <c r="C396" s="1082"/>
      <c r="D396" s="1082"/>
      <c r="E396" s="1082"/>
      <c r="F396" s="1082"/>
      <c r="G396" s="1082"/>
      <c r="H396" s="1082"/>
      <c r="I396" s="1082"/>
      <c r="J396" s="1082"/>
      <c r="K396" s="1082"/>
      <c r="L396" s="1082"/>
      <c r="M396" s="1082"/>
      <c r="N396" s="1082"/>
      <c r="O396" s="1082"/>
      <c r="P396" s="1082"/>
      <c r="Q396" s="1082"/>
      <c r="R396" s="1082"/>
      <c r="S396" s="1082"/>
      <c r="T396" s="1082"/>
      <c r="U396" s="1082"/>
      <c r="V396" s="1082"/>
      <c r="W396" s="1082"/>
      <c r="X396" s="1082"/>
      <c r="Y396" s="1082"/>
      <c r="Z396" s="1082"/>
    </row>
    <row r="397" spans="1:26" ht="11.25" customHeight="1">
      <c r="A397" s="1082"/>
      <c r="B397" s="1082"/>
      <c r="C397" s="1082"/>
      <c r="D397" s="1082"/>
      <c r="E397" s="1082"/>
      <c r="F397" s="1082"/>
      <c r="G397" s="1082"/>
      <c r="H397" s="1082"/>
      <c r="I397" s="1082"/>
      <c r="J397" s="1082"/>
      <c r="K397" s="1082"/>
      <c r="L397" s="1082"/>
      <c r="M397" s="1082"/>
      <c r="N397" s="1082"/>
      <c r="O397" s="1082"/>
      <c r="P397" s="1082"/>
      <c r="Q397" s="1082"/>
      <c r="R397" s="1082"/>
      <c r="S397" s="1082"/>
      <c r="T397" s="1082"/>
      <c r="U397" s="1082"/>
      <c r="V397" s="1082"/>
      <c r="W397" s="1082"/>
      <c r="X397" s="1082"/>
      <c r="Y397" s="1082"/>
      <c r="Z397" s="1082"/>
    </row>
    <row r="398" spans="1:26" ht="11.25" customHeight="1">
      <c r="A398" s="1082"/>
      <c r="B398" s="1082"/>
      <c r="C398" s="1082"/>
      <c r="D398" s="1082"/>
      <c r="E398" s="1082"/>
      <c r="F398" s="1082"/>
      <c r="G398" s="1082"/>
      <c r="H398" s="1082"/>
      <c r="I398" s="1082"/>
      <c r="J398" s="1082"/>
      <c r="K398" s="1082"/>
      <c r="L398" s="1082"/>
      <c r="M398" s="1082"/>
      <c r="N398" s="1082"/>
      <c r="O398" s="1082"/>
      <c r="P398" s="1082"/>
      <c r="Q398" s="1082"/>
      <c r="R398" s="1082"/>
      <c r="S398" s="1082"/>
      <c r="T398" s="1082"/>
      <c r="U398" s="1082"/>
      <c r="V398" s="1082"/>
      <c r="W398" s="1082"/>
      <c r="X398" s="1082"/>
      <c r="Y398" s="1082"/>
      <c r="Z398" s="1082"/>
    </row>
    <row r="399" spans="1:26" ht="11.25" customHeight="1">
      <c r="A399" s="1082"/>
      <c r="B399" s="1082"/>
      <c r="C399" s="1082"/>
      <c r="D399" s="1082"/>
      <c r="E399" s="1082"/>
      <c r="F399" s="1082"/>
      <c r="G399" s="1082"/>
      <c r="H399" s="1082"/>
      <c r="I399" s="1082"/>
      <c r="J399" s="1082"/>
      <c r="K399" s="1082"/>
      <c r="L399" s="1082"/>
      <c r="M399" s="1082"/>
      <c r="N399" s="1082"/>
      <c r="O399" s="1082"/>
      <c r="P399" s="1082"/>
      <c r="Q399" s="1082"/>
      <c r="R399" s="1082"/>
      <c r="S399" s="1082"/>
      <c r="T399" s="1082"/>
      <c r="U399" s="1082"/>
      <c r="V399" s="1082"/>
      <c r="W399" s="1082"/>
      <c r="X399" s="1082"/>
      <c r="Y399" s="1082"/>
      <c r="Z399" s="1082"/>
    </row>
    <row r="400" spans="1:26" ht="11.25" customHeight="1">
      <c r="A400" s="1082"/>
      <c r="B400" s="1082"/>
      <c r="C400" s="1082"/>
      <c r="D400" s="1082"/>
      <c r="E400" s="1082"/>
      <c r="F400" s="1082"/>
      <c r="G400" s="1082"/>
      <c r="H400" s="1082"/>
      <c r="I400" s="1082"/>
      <c r="J400" s="1082"/>
      <c r="K400" s="1082"/>
      <c r="L400" s="1082"/>
      <c r="M400" s="1082"/>
      <c r="N400" s="1082"/>
      <c r="O400" s="1082"/>
      <c r="P400" s="1082"/>
      <c r="Q400" s="1082"/>
      <c r="R400" s="1082"/>
      <c r="S400" s="1082"/>
      <c r="T400" s="1082"/>
      <c r="U400" s="1082"/>
      <c r="V400" s="1082"/>
      <c r="W400" s="1082"/>
      <c r="X400" s="1082"/>
      <c r="Y400" s="1082"/>
      <c r="Z400" s="1082"/>
    </row>
    <row r="401" spans="1:26" ht="11.25" customHeight="1">
      <c r="A401" s="1082"/>
      <c r="B401" s="1082"/>
      <c r="C401" s="1082"/>
      <c r="D401" s="1082"/>
      <c r="E401" s="1082"/>
      <c r="F401" s="1082"/>
      <c r="G401" s="1082"/>
      <c r="H401" s="1082"/>
      <c r="I401" s="1082"/>
      <c r="J401" s="1082"/>
      <c r="K401" s="1082"/>
      <c r="L401" s="1082"/>
      <c r="M401" s="1082"/>
      <c r="N401" s="1082"/>
      <c r="O401" s="1082"/>
      <c r="P401" s="1082"/>
      <c r="Q401" s="1082"/>
      <c r="R401" s="1082"/>
      <c r="S401" s="1082"/>
      <c r="T401" s="1082"/>
      <c r="U401" s="1082"/>
      <c r="V401" s="1082"/>
      <c r="W401" s="1082"/>
      <c r="X401" s="1082"/>
      <c r="Y401" s="1082"/>
      <c r="Z401" s="1082"/>
    </row>
    <row r="402" spans="1:26" ht="11.25" customHeight="1">
      <c r="A402" s="1082"/>
      <c r="B402" s="1082"/>
      <c r="C402" s="1082"/>
      <c r="D402" s="1082"/>
      <c r="E402" s="1082"/>
      <c r="F402" s="1082"/>
      <c r="G402" s="1082"/>
      <c r="H402" s="1082"/>
      <c r="I402" s="1082"/>
      <c r="J402" s="1082"/>
      <c r="K402" s="1082"/>
      <c r="L402" s="1082"/>
      <c r="M402" s="1082"/>
      <c r="N402" s="1082"/>
      <c r="O402" s="1082"/>
      <c r="P402" s="1082"/>
      <c r="Q402" s="1082"/>
      <c r="R402" s="1082"/>
      <c r="S402" s="1082"/>
      <c r="T402" s="1082"/>
      <c r="U402" s="1082"/>
      <c r="V402" s="1082"/>
      <c r="W402" s="1082"/>
      <c r="X402" s="1082"/>
      <c r="Y402" s="1082"/>
      <c r="Z402" s="1082"/>
    </row>
    <row r="403" spans="1:26" ht="11.25" customHeight="1">
      <c r="A403" s="1082"/>
      <c r="B403" s="1082"/>
      <c r="C403" s="1082"/>
      <c r="D403" s="1082"/>
      <c r="E403" s="1082"/>
      <c r="F403" s="1082"/>
      <c r="G403" s="1082"/>
      <c r="H403" s="1082"/>
      <c r="I403" s="1082"/>
      <c r="J403" s="1082"/>
      <c r="K403" s="1082"/>
      <c r="L403" s="1082"/>
      <c r="M403" s="1082"/>
      <c r="N403" s="1082"/>
      <c r="O403" s="1082"/>
      <c r="P403" s="1082"/>
      <c r="Q403" s="1082"/>
      <c r="R403" s="1082"/>
      <c r="S403" s="1082"/>
      <c r="T403" s="1082"/>
      <c r="U403" s="1082"/>
      <c r="V403" s="1082"/>
      <c r="W403" s="1082"/>
      <c r="X403" s="1082"/>
      <c r="Y403" s="1082"/>
      <c r="Z403" s="1082"/>
    </row>
    <row r="404" spans="1:26" ht="11.25" customHeight="1">
      <c r="A404" s="1082"/>
      <c r="B404" s="1082"/>
      <c r="C404" s="1082"/>
      <c r="D404" s="1082"/>
      <c r="E404" s="1082"/>
      <c r="F404" s="1082"/>
      <c r="G404" s="1082"/>
      <c r="H404" s="1082"/>
      <c r="I404" s="1082"/>
      <c r="J404" s="1082"/>
      <c r="K404" s="1082"/>
      <c r="L404" s="1082"/>
      <c r="M404" s="1082"/>
      <c r="N404" s="1082"/>
      <c r="O404" s="1082"/>
      <c r="P404" s="1082"/>
      <c r="Q404" s="1082"/>
      <c r="R404" s="1082"/>
      <c r="S404" s="1082"/>
      <c r="T404" s="1082"/>
      <c r="U404" s="1082"/>
      <c r="V404" s="1082"/>
      <c r="W404" s="1082"/>
      <c r="X404" s="1082"/>
      <c r="Y404" s="1082"/>
      <c r="Z404" s="1082"/>
    </row>
    <row r="405" spans="1:26" ht="11.25" customHeight="1">
      <c r="A405" s="1082"/>
      <c r="B405" s="1082"/>
      <c r="C405" s="1082"/>
      <c r="D405" s="1082"/>
      <c r="E405" s="1082"/>
      <c r="F405" s="1082"/>
      <c r="G405" s="1082"/>
      <c r="H405" s="1082"/>
      <c r="I405" s="1082"/>
      <c r="J405" s="1082"/>
      <c r="K405" s="1082"/>
      <c r="L405" s="1082"/>
      <c r="M405" s="1082"/>
      <c r="N405" s="1082"/>
      <c r="O405" s="1082"/>
      <c r="P405" s="1082"/>
      <c r="Q405" s="1082"/>
      <c r="R405" s="1082"/>
      <c r="S405" s="1082"/>
      <c r="T405" s="1082"/>
      <c r="U405" s="1082"/>
      <c r="V405" s="1082"/>
      <c r="W405" s="1082"/>
      <c r="X405" s="1082"/>
      <c r="Y405" s="1082"/>
      <c r="Z405" s="1082"/>
    </row>
    <row r="406" spans="1:26" ht="11.25" customHeight="1">
      <c r="A406" s="1082"/>
      <c r="B406" s="1082"/>
      <c r="C406" s="1082"/>
      <c r="D406" s="1082"/>
      <c r="E406" s="1082"/>
      <c r="F406" s="1082"/>
      <c r="G406" s="1082"/>
      <c r="H406" s="1082"/>
      <c r="I406" s="1082"/>
      <c r="J406" s="1082"/>
      <c r="K406" s="1082"/>
      <c r="L406" s="1082"/>
      <c r="M406" s="1082"/>
      <c r="N406" s="1082"/>
      <c r="O406" s="1082"/>
      <c r="P406" s="1082"/>
      <c r="Q406" s="1082"/>
      <c r="R406" s="1082"/>
      <c r="S406" s="1082"/>
      <c r="T406" s="1082"/>
      <c r="U406" s="1082"/>
      <c r="V406" s="1082"/>
      <c r="W406" s="1082"/>
      <c r="X406" s="1082"/>
      <c r="Y406" s="1082"/>
      <c r="Z406" s="1082"/>
    </row>
    <row r="407" spans="1:26" ht="11.25" customHeight="1">
      <c r="A407" s="1082"/>
      <c r="B407" s="1082"/>
      <c r="C407" s="1082"/>
      <c r="D407" s="1082"/>
      <c r="E407" s="1082"/>
      <c r="F407" s="1082"/>
      <c r="G407" s="1082"/>
      <c r="H407" s="1082"/>
      <c r="I407" s="1082"/>
      <c r="J407" s="1082"/>
      <c r="K407" s="1082"/>
      <c r="L407" s="1082"/>
      <c r="M407" s="1082"/>
      <c r="N407" s="1082"/>
      <c r="O407" s="1082"/>
      <c r="P407" s="1082"/>
      <c r="Q407" s="1082"/>
      <c r="R407" s="1082"/>
      <c r="S407" s="1082"/>
      <c r="T407" s="1082"/>
      <c r="U407" s="1082"/>
      <c r="V407" s="1082"/>
      <c r="W407" s="1082"/>
      <c r="X407" s="1082"/>
      <c r="Y407" s="1082"/>
      <c r="Z407" s="1082"/>
    </row>
    <row r="408" spans="1:26" ht="11.25" customHeight="1">
      <c r="A408" s="1082"/>
      <c r="B408" s="1082"/>
      <c r="C408" s="1082"/>
      <c r="D408" s="1082"/>
      <c r="E408" s="1082"/>
      <c r="F408" s="1082"/>
      <c r="G408" s="1082"/>
      <c r="H408" s="1082"/>
      <c r="I408" s="1082"/>
      <c r="J408" s="1082"/>
      <c r="K408" s="1082"/>
      <c r="L408" s="1082"/>
      <c r="M408" s="1082"/>
      <c r="N408" s="1082"/>
      <c r="O408" s="1082"/>
      <c r="P408" s="1082"/>
      <c r="Q408" s="1082"/>
      <c r="R408" s="1082"/>
      <c r="S408" s="1082"/>
      <c r="T408" s="1082"/>
      <c r="U408" s="1082"/>
      <c r="V408" s="1082"/>
      <c r="W408" s="1082"/>
      <c r="X408" s="1082"/>
      <c r="Y408" s="1082"/>
      <c r="Z408" s="1082"/>
    </row>
    <row r="409" spans="1:26" ht="11.25" customHeight="1">
      <c r="A409" s="1082"/>
      <c r="B409" s="1082"/>
      <c r="C409" s="1082"/>
      <c r="D409" s="1082"/>
      <c r="E409" s="1082"/>
      <c r="F409" s="1082"/>
      <c r="G409" s="1082"/>
      <c r="H409" s="1082"/>
      <c r="I409" s="1082"/>
      <c r="J409" s="1082"/>
      <c r="K409" s="1082"/>
      <c r="L409" s="1082"/>
      <c r="M409" s="1082"/>
      <c r="N409" s="1082"/>
      <c r="O409" s="1082"/>
      <c r="P409" s="1082"/>
      <c r="Q409" s="1082"/>
      <c r="R409" s="1082"/>
      <c r="S409" s="1082"/>
      <c r="T409" s="1082"/>
      <c r="U409" s="1082"/>
      <c r="V409" s="1082"/>
      <c r="W409" s="1082"/>
      <c r="X409" s="1082"/>
      <c r="Y409" s="1082"/>
      <c r="Z409" s="1082"/>
    </row>
    <row r="410" spans="1:26" ht="11.25" customHeight="1">
      <c r="A410" s="1082"/>
      <c r="B410" s="1082"/>
      <c r="C410" s="1082"/>
      <c r="D410" s="1082"/>
      <c r="E410" s="1082"/>
      <c r="F410" s="1082"/>
      <c r="G410" s="1082"/>
      <c r="H410" s="1082"/>
      <c r="I410" s="1082"/>
      <c r="J410" s="1082"/>
      <c r="K410" s="1082"/>
      <c r="L410" s="1082"/>
      <c r="M410" s="1082"/>
      <c r="N410" s="1082"/>
      <c r="O410" s="1082"/>
      <c r="P410" s="1082"/>
      <c r="Q410" s="1082"/>
      <c r="R410" s="1082"/>
      <c r="S410" s="1082"/>
      <c r="T410" s="1082"/>
      <c r="U410" s="1082"/>
      <c r="V410" s="1082"/>
      <c r="W410" s="1082"/>
      <c r="X410" s="1082"/>
      <c r="Y410" s="1082"/>
      <c r="Z410" s="1082"/>
    </row>
    <row r="411" spans="1:26" ht="11.25" customHeight="1">
      <c r="A411" s="1082"/>
      <c r="B411" s="1082"/>
      <c r="C411" s="1082"/>
      <c r="D411" s="1082"/>
      <c r="E411" s="1082"/>
      <c r="F411" s="1082"/>
      <c r="G411" s="1082"/>
      <c r="H411" s="1082"/>
      <c r="I411" s="1082"/>
      <c r="J411" s="1082"/>
      <c r="K411" s="1082"/>
      <c r="L411" s="1082"/>
      <c r="M411" s="1082"/>
      <c r="N411" s="1082"/>
      <c r="O411" s="1082"/>
      <c r="P411" s="1082"/>
      <c r="Q411" s="1082"/>
      <c r="R411" s="1082"/>
      <c r="S411" s="1082"/>
      <c r="T411" s="1082"/>
      <c r="U411" s="1082"/>
      <c r="V411" s="1082"/>
      <c r="W411" s="1082"/>
      <c r="X411" s="1082"/>
      <c r="Y411" s="1082"/>
      <c r="Z411" s="1082"/>
    </row>
    <row r="412" spans="1:26" ht="11.25" customHeight="1">
      <c r="A412" s="1082"/>
      <c r="B412" s="1082"/>
      <c r="C412" s="1082"/>
      <c r="D412" s="1082"/>
      <c r="E412" s="1082"/>
      <c r="F412" s="1082"/>
      <c r="G412" s="1082"/>
      <c r="H412" s="1082"/>
      <c r="I412" s="1082"/>
      <c r="J412" s="1082"/>
      <c r="K412" s="1082"/>
      <c r="L412" s="1082"/>
      <c r="M412" s="1082"/>
      <c r="N412" s="1082"/>
      <c r="O412" s="1082"/>
      <c r="P412" s="1082"/>
      <c r="Q412" s="1082"/>
      <c r="R412" s="1082"/>
      <c r="S412" s="1082"/>
      <c r="T412" s="1082"/>
      <c r="U412" s="1082"/>
      <c r="V412" s="1082"/>
      <c r="W412" s="1082"/>
      <c r="X412" s="1082"/>
      <c r="Y412" s="1082"/>
      <c r="Z412" s="1082"/>
    </row>
    <row r="413" spans="1:26" ht="11.25" customHeight="1">
      <c r="A413" s="1082"/>
      <c r="B413" s="1082"/>
      <c r="C413" s="1082"/>
      <c r="D413" s="1082"/>
      <c r="E413" s="1082"/>
      <c r="F413" s="1082"/>
      <c r="G413" s="1082"/>
      <c r="H413" s="1082"/>
      <c r="I413" s="1082"/>
      <c r="J413" s="1082"/>
      <c r="K413" s="1082"/>
      <c r="L413" s="1082"/>
      <c r="M413" s="1082"/>
      <c r="N413" s="1082"/>
      <c r="O413" s="1082"/>
      <c r="P413" s="1082"/>
      <c r="Q413" s="1082"/>
      <c r="R413" s="1082"/>
      <c r="S413" s="1082"/>
      <c r="T413" s="1082"/>
      <c r="U413" s="1082"/>
      <c r="V413" s="1082"/>
      <c r="W413" s="1082"/>
      <c r="X413" s="1082"/>
      <c r="Y413" s="1082"/>
      <c r="Z413" s="1082"/>
    </row>
    <row r="414" spans="1:26" ht="11.25" customHeight="1">
      <c r="A414" s="1082"/>
      <c r="B414" s="1082"/>
      <c r="C414" s="1082"/>
      <c r="D414" s="1082"/>
      <c r="E414" s="1082"/>
      <c r="F414" s="1082"/>
      <c r="G414" s="1082"/>
      <c r="H414" s="1082"/>
      <c r="I414" s="1082"/>
      <c r="J414" s="1082"/>
      <c r="K414" s="1082"/>
      <c r="L414" s="1082"/>
      <c r="M414" s="1082"/>
      <c r="N414" s="1082"/>
      <c r="O414" s="1082"/>
      <c r="P414" s="1082"/>
      <c r="Q414" s="1082"/>
      <c r="R414" s="1082"/>
      <c r="S414" s="1082"/>
      <c r="T414" s="1082"/>
      <c r="U414" s="1082"/>
      <c r="V414" s="1082"/>
      <c r="W414" s="1082"/>
      <c r="X414" s="1082"/>
      <c r="Y414" s="1082"/>
      <c r="Z414" s="1082"/>
    </row>
    <row r="415" spans="1:26" ht="11.25" customHeight="1">
      <c r="A415" s="1082"/>
      <c r="B415" s="1082"/>
      <c r="C415" s="1082"/>
      <c r="D415" s="1082"/>
      <c r="E415" s="1082"/>
      <c r="F415" s="1082"/>
      <c r="G415" s="1082"/>
      <c r="H415" s="1082"/>
      <c r="I415" s="1082"/>
      <c r="J415" s="1082"/>
      <c r="K415" s="1082"/>
      <c r="L415" s="1082"/>
      <c r="M415" s="1082"/>
      <c r="N415" s="1082"/>
      <c r="O415" s="1082"/>
      <c r="P415" s="1082"/>
      <c r="Q415" s="1082"/>
      <c r="R415" s="1082"/>
      <c r="S415" s="1082"/>
      <c r="T415" s="1082"/>
      <c r="U415" s="1082"/>
      <c r="V415" s="1082"/>
      <c r="W415" s="1082"/>
      <c r="X415" s="1082"/>
      <c r="Y415" s="1082"/>
      <c r="Z415" s="1082"/>
    </row>
    <row r="416" spans="1:26" ht="11.25" customHeight="1">
      <c r="A416" s="1082"/>
      <c r="B416" s="1082"/>
      <c r="C416" s="1082"/>
      <c r="D416" s="1082"/>
      <c r="E416" s="1082"/>
      <c r="F416" s="1082"/>
      <c r="G416" s="1082"/>
      <c r="H416" s="1082"/>
      <c r="I416" s="1082"/>
      <c r="J416" s="1082"/>
      <c r="K416" s="1082"/>
      <c r="L416" s="1082"/>
      <c r="M416" s="1082"/>
      <c r="N416" s="1082"/>
      <c r="O416" s="1082"/>
      <c r="P416" s="1082"/>
      <c r="Q416" s="1082"/>
      <c r="R416" s="1082"/>
      <c r="S416" s="1082"/>
      <c r="T416" s="1082"/>
      <c r="U416" s="1082"/>
      <c r="V416" s="1082"/>
      <c r="W416" s="1082"/>
      <c r="X416" s="1082"/>
      <c r="Y416" s="1082"/>
      <c r="Z416" s="1082"/>
    </row>
    <row r="417" spans="1:26" ht="11.25" customHeight="1">
      <c r="A417" s="1082"/>
      <c r="B417" s="1082"/>
      <c r="C417" s="1082"/>
      <c r="D417" s="1082"/>
      <c r="E417" s="1082"/>
      <c r="F417" s="1082"/>
      <c r="G417" s="1082"/>
      <c r="H417" s="1082"/>
      <c r="I417" s="1082"/>
      <c r="J417" s="1082"/>
      <c r="K417" s="1082"/>
      <c r="L417" s="1082"/>
      <c r="M417" s="1082"/>
      <c r="N417" s="1082"/>
      <c r="O417" s="1082"/>
      <c r="P417" s="1082"/>
      <c r="Q417" s="1082"/>
      <c r="R417" s="1082"/>
      <c r="S417" s="1082"/>
      <c r="T417" s="1082"/>
      <c r="U417" s="1082"/>
      <c r="V417" s="1082"/>
      <c r="W417" s="1082"/>
      <c r="X417" s="1082"/>
      <c r="Y417" s="1082"/>
      <c r="Z417" s="1082"/>
    </row>
    <row r="418" spans="1:26" ht="11.25" customHeight="1">
      <c r="A418" s="1082"/>
      <c r="B418" s="1082"/>
      <c r="C418" s="1082"/>
      <c r="D418" s="1082"/>
      <c r="E418" s="1082"/>
      <c r="F418" s="1082"/>
      <c r="G418" s="1082"/>
      <c r="H418" s="1082"/>
      <c r="I418" s="1082"/>
      <c r="J418" s="1082"/>
      <c r="K418" s="1082"/>
      <c r="L418" s="1082"/>
      <c r="M418" s="1082"/>
      <c r="N418" s="1082"/>
      <c r="O418" s="1082"/>
      <c r="P418" s="1082"/>
      <c r="Q418" s="1082"/>
      <c r="R418" s="1082"/>
      <c r="S418" s="1082"/>
      <c r="T418" s="1082"/>
      <c r="U418" s="1082"/>
      <c r="V418" s="1082"/>
      <c r="W418" s="1082"/>
      <c r="X418" s="1082"/>
      <c r="Y418" s="1082"/>
      <c r="Z418" s="1082"/>
    </row>
    <row r="419" spans="1:26" ht="11.25" customHeight="1">
      <c r="A419" s="1082"/>
      <c r="B419" s="1082"/>
      <c r="C419" s="1082"/>
      <c r="D419" s="1082"/>
      <c r="E419" s="1082"/>
      <c r="F419" s="1082"/>
      <c r="G419" s="1082"/>
      <c r="H419" s="1082"/>
      <c r="I419" s="1082"/>
      <c r="J419" s="1082"/>
      <c r="K419" s="1082"/>
      <c r="L419" s="1082"/>
      <c r="M419" s="1082"/>
      <c r="N419" s="1082"/>
      <c r="O419" s="1082"/>
      <c r="P419" s="1082"/>
      <c r="Q419" s="1082"/>
      <c r="R419" s="1082"/>
      <c r="S419" s="1082"/>
      <c r="T419" s="1082"/>
      <c r="U419" s="1082"/>
      <c r="V419" s="1082"/>
      <c r="W419" s="1082"/>
      <c r="X419" s="1082"/>
      <c r="Y419" s="1082"/>
      <c r="Z419" s="1082"/>
    </row>
    <row r="420" spans="1:26" ht="11.25" customHeight="1">
      <c r="A420" s="1082"/>
      <c r="B420" s="1082"/>
      <c r="C420" s="1082"/>
      <c r="D420" s="1082"/>
      <c r="E420" s="1082"/>
      <c r="F420" s="1082"/>
      <c r="G420" s="1082"/>
      <c r="H420" s="1082"/>
      <c r="I420" s="1082"/>
      <c r="J420" s="1082"/>
      <c r="K420" s="1082"/>
      <c r="L420" s="1082"/>
      <c r="M420" s="1082"/>
      <c r="N420" s="1082"/>
      <c r="O420" s="1082"/>
      <c r="P420" s="1082"/>
      <c r="Q420" s="1082"/>
      <c r="R420" s="1082"/>
      <c r="S420" s="1082"/>
      <c r="T420" s="1082"/>
      <c r="U420" s="1082"/>
      <c r="V420" s="1082"/>
      <c r="W420" s="1082"/>
      <c r="X420" s="1082"/>
      <c r="Y420" s="1082"/>
      <c r="Z420" s="1082"/>
    </row>
    <row r="421" spans="1:26" ht="11.25" customHeight="1">
      <c r="A421" s="1082"/>
      <c r="B421" s="1082"/>
      <c r="C421" s="1082"/>
      <c r="D421" s="1082"/>
      <c r="E421" s="1082"/>
      <c r="F421" s="1082"/>
      <c r="G421" s="1082"/>
      <c r="H421" s="1082"/>
      <c r="I421" s="1082"/>
      <c r="J421" s="1082"/>
      <c r="K421" s="1082"/>
      <c r="L421" s="1082"/>
      <c r="M421" s="1082"/>
      <c r="N421" s="1082"/>
      <c r="O421" s="1082"/>
      <c r="P421" s="1082"/>
      <c r="Q421" s="1082"/>
      <c r="R421" s="1082"/>
      <c r="S421" s="1082"/>
      <c r="T421" s="1082"/>
      <c r="U421" s="1082"/>
      <c r="V421" s="1082"/>
      <c r="W421" s="1082"/>
      <c r="X421" s="1082"/>
      <c r="Y421" s="1082"/>
      <c r="Z421" s="1082"/>
    </row>
    <row r="422" spans="1:26" ht="11.25" customHeight="1">
      <c r="A422" s="1082"/>
      <c r="B422" s="1082"/>
      <c r="C422" s="1082"/>
      <c r="D422" s="1082"/>
      <c r="E422" s="1082"/>
      <c r="F422" s="1082"/>
      <c r="G422" s="1082"/>
      <c r="H422" s="1082"/>
      <c r="I422" s="1082"/>
      <c r="J422" s="1082"/>
      <c r="K422" s="1082"/>
      <c r="L422" s="1082"/>
      <c r="M422" s="1082"/>
      <c r="N422" s="1082"/>
      <c r="O422" s="1082"/>
      <c r="P422" s="1082"/>
      <c r="Q422" s="1082"/>
      <c r="R422" s="1082"/>
      <c r="S422" s="1082"/>
      <c r="T422" s="1082"/>
      <c r="U422" s="1082"/>
      <c r="V422" s="1082"/>
      <c r="W422" s="1082"/>
      <c r="X422" s="1082"/>
      <c r="Y422" s="1082"/>
      <c r="Z422" s="1082"/>
    </row>
    <row r="423" spans="1:26" ht="11.25" customHeight="1">
      <c r="A423" s="1082"/>
      <c r="B423" s="1082"/>
      <c r="C423" s="1082"/>
      <c r="D423" s="1082"/>
      <c r="E423" s="1082"/>
      <c r="F423" s="1082"/>
      <c r="G423" s="1082"/>
      <c r="H423" s="1082"/>
      <c r="I423" s="1082"/>
      <c r="J423" s="1082"/>
      <c r="K423" s="1082"/>
      <c r="L423" s="1082"/>
      <c r="M423" s="1082"/>
      <c r="N423" s="1082"/>
      <c r="O423" s="1082"/>
      <c r="P423" s="1082"/>
      <c r="Q423" s="1082"/>
      <c r="R423" s="1082"/>
      <c r="S423" s="1082"/>
      <c r="T423" s="1082"/>
      <c r="U423" s="1082"/>
      <c r="V423" s="1082"/>
      <c r="W423" s="1082"/>
      <c r="X423" s="1082"/>
      <c r="Y423" s="1082"/>
      <c r="Z423" s="1082"/>
    </row>
    <row r="424" spans="1:26" ht="11.25" customHeight="1">
      <c r="A424" s="1082"/>
      <c r="B424" s="1082"/>
      <c r="C424" s="1082"/>
      <c r="D424" s="1082"/>
      <c r="E424" s="1082"/>
      <c r="F424" s="1082"/>
      <c r="G424" s="1082"/>
      <c r="H424" s="1082"/>
      <c r="I424" s="1082"/>
      <c r="J424" s="1082"/>
      <c r="K424" s="1082"/>
      <c r="L424" s="1082"/>
      <c r="M424" s="1082"/>
      <c r="N424" s="1082"/>
      <c r="O424" s="1082"/>
      <c r="P424" s="1082"/>
      <c r="Q424" s="1082"/>
      <c r="R424" s="1082"/>
      <c r="S424" s="1082"/>
      <c r="T424" s="1082"/>
      <c r="U424" s="1082"/>
      <c r="V424" s="1082"/>
      <c r="W424" s="1082"/>
      <c r="X424" s="1082"/>
      <c r="Y424" s="1082"/>
      <c r="Z424" s="1082"/>
    </row>
    <row r="425" spans="1:26" ht="11.25" customHeight="1">
      <c r="A425" s="1082"/>
      <c r="B425" s="1082"/>
      <c r="C425" s="1082"/>
      <c r="D425" s="1082"/>
      <c r="E425" s="1082"/>
      <c r="F425" s="1082"/>
      <c r="G425" s="1082"/>
      <c r="H425" s="1082"/>
      <c r="I425" s="1082"/>
      <c r="J425" s="1082"/>
      <c r="K425" s="1082"/>
      <c r="L425" s="1082"/>
      <c r="M425" s="1082"/>
      <c r="N425" s="1082"/>
      <c r="O425" s="1082"/>
      <c r="P425" s="1082"/>
      <c r="Q425" s="1082"/>
      <c r="R425" s="1082"/>
      <c r="S425" s="1082"/>
      <c r="T425" s="1082"/>
      <c r="U425" s="1082"/>
      <c r="V425" s="1082"/>
      <c r="W425" s="1082"/>
      <c r="X425" s="1082"/>
      <c r="Y425" s="1082"/>
      <c r="Z425" s="1082"/>
    </row>
    <row r="426" spans="1:26" ht="11.25" customHeight="1">
      <c r="A426" s="1082"/>
      <c r="B426" s="1082"/>
      <c r="C426" s="1082"/>
      <c r="D426" s="1082"/>
      <c r="E426" s="1082"/>
      <c r="F426" s="1082"/>
      <c r="G426" s="1082"/>
      <c r="H426" s="1082"/>
      <c r="I426" s="1082"/>
      <c r="J426" s="1082"/>
      <c r="K426" s="1082"/>
      <c r="L426" s="1082"/>
      <c r="M426" s="1082"/>
      <c r="N426" s="1082"/>
      <c r="O426" s="1082"/>
      <c r="P426" s="1082"/>
      <c r="Q426" s="1082"/>
      <c r="R426" s="1082"/>
      <c r="S426" s="1082"/>
      <c r="T426" s="1082"/>
      <c r="U426" s="1082"/>
      <c r="V426" s="1082"/>
      <c r="W426" s="1082"/>
      <c r="X426" s="1082"/>
      <c r="Y426" s="1082"/>
      <c r="Z426" s="1082"/>
    </row>
    <row r="427" spans="1:26" ht="11.25" customHeight="1">
      <c r="A427" s="1082"/>
      <c r="B427" s="1082"/>
      <c r="C427" s="1082"/>
      <c r="D427" s="1082"/>
      <c r="E427" s="1082"/>
      <c r="F427" s="1082"/>
      <c r="G427" s="1082"/>
      <c r="H427" s="1082"/>
      <c r="I427" s="1082"/>
      <c r="J427" s="1082"/>
      <c r="K427" s="1082"/>
      <c r="L427" s="1082"/>
      <c r="M427" s="1082"/>
      <c r="N427" s="1082"/>
      <c r="O427" s="1082"/>
      <c r="P427" s="1082"/>
      <c r="Q427" s="1082"/>
      <c r="R427" s="1082"/>
      <c r="S427" s="1082"/>
      <c r="T427" s="1082"/>
      <c r="U427" s="1082"/>
      <c r="V427" s="1082"/>
      <c r="W427" s="1082"/>
      <c r="X427" s="1082"/>
      <c r="Y427" s="1082"/>
      <c r="Z427" s="1082"/>
    </row>
    <row r="428" spans="1:26" ht="11.25" customHeight="1">
      <c r="A428" s="1082"/>
      <c r="B428" s="1082"/>
      <c r="C428" s="1082"/>
      <c r="D428" s="1082"/>
      <c r="E428" s="1082"/>
      <c r="F428" s="1082"/>
      <c r="G428" s="1082"/>
      <c r="H428" s="1082"/>
      <c r="I428" s="1082"/>
      <c r="J428" s="1082"/>
      <c r="K428" s="1082"/>
      <c r="L428" s="1082"/>
      <c r="M428" s="1082"/>
      <c r="N428" s="1082"/>
      <c r="O428" s="1082"/>
      <c r="P428" s="1082"/>
      <c r="Q428" s="1082"/>
      <c r="R428" s="1082"/>
      <c r="S428" s="1082"/>
      <c r="T428" s="1082"/>
      <c r="U428" s="1082"/>
      <c r="V428" s="1082"/>
      <c r="W428" s="1082"/>
      <c r="X428" s="1082"/>
      <c r="Y428" s="1082"/>
      <c r="Z428" s="1082"/>
    </row>
    <row r="429" spans="1:26" ht="11.25" customHeight="1">
      <c r="A429" s="1082"/>
      <c r="B429" s="1082"/>
      <c r="C429" s="1082"/>
      <c r="D429" s="1082"/>
      <c r="E429" s="1082"/>
      <c r="F429" s="1082"/>
      <c r="G429" s="1082"/>
      <c r="H429" s="1082"/>
      <c r="I429" s="1082"/>
      <c r="J429" s="1082"/>
      <c r="K429" s="1082"/>
      <c r="L429" s="1082"/>
      <c r="M429" s="1082"/>
      <c r="N429" s="1082"/>
      <c r="O429" s="1082"/>
      <c r="P429" s="1082"/>
      <c r="Q429" s="1082"/>
      <c r="R429" s="1082"/>
      <c r="S429" s="1082"/>
      <c r="T429" s="1082"/>
      <c r="U429" s="1082"/>
      <c r="V429" s="1082"/>
      <c r="W429" s="1082"/>
      <c r="X429" s="1082"/>
      <c r="Y429" s="1082"/>
      <c r="Z429" s="1082"/>
    </row>
    <row r="430" spans="1:26" ht="11.25" customHeight="1">
      <c r="A430" s="1082"/>
      <c r="B430" s="1082"/>
      <c r="C430" s="1082"/>
      <c r="D430" s="1082"/>
      <c r="E430" s="1082"/>
      <c r="F430" s="1082"/>
      <c r="G430" s="1082"/>
      <c r="H430" s="1082"/>
      <c r="I430" s="1082"/>
      <c r="J430" s="1082"/>
      <c r="K430" s="1082"/>
      <c r="L430" s="1082"/>
      <c r="M430" s="1082"/>
      <c r="N430" s="1082"/>
      <c r="O430" s="1082"/>
      <c r="P430" s="1082"/>
      <c r="Q430" s="1082"/>
      <c r="R430" s="1082"/>
      <c r="S430" s="1082"/>
      <c r="T430" s="1082"/>
      <c r="U430" s="1082"/>
      <c r="V430" s="1082"/>
      <c r="W430" s="1082"/>
      <c r="X430" s="1082"/>
      <c r="Y430" s="1082"/>
      <c r="Z430" s="1082"/>
    </row>
    <row r="431" spans="1:26" ht="11.25" customHeight="1">
      <c r="A431" s="1082"/>
      <c r="B431" s="1082"/>
      <c r="C431" s="1082"/>
      <c r="D431" s="1082"/>
      <c r="E431" s="1082"/>
      <c r="F431" s="1082"/>
      <c r="G431" s="1082"/>
      <c r="H431" s="1082"/>
      <c r="I431" s="1082"/>
      <c r="J431" s="1082"/>
      <c r="K431" s="1082"/>
      <c r="L431" s="1082"/>
      <c r="M431" s="1082"/>
      <c r="N431" s="1082"/>
      <c r="O431" s="1082"/>
      <c r="P431" s="1082"/>
      <c r="Q431" s="1082"/>
      <c r="R431" s="1082"/>
      <c r="S431" s="1082"/>
      <c r="T431" s="1082"/>
      <c r="U431" s="1082"/>
      <c r="V431" s="1082"/>
      <c r="W431" s="1082"/>
      <c r="X431" s="1082"/>
      <c r="Y431" s="1082"/>
      <c r="Z431" s="1082"/>
    </row>
    <row r="432" spans="1:26" ht="11.25" customHeight="1">
      <c r="A432" s="1082"/>
      <c r="B432" s="1082"/>
      <c r="C432" s="1082"/>
      <c r="D432" s="1082"/>
      <c r="E432" s="1082"/>
      <c r="F432" s="1082"/>
      <c r="G432" s="1082"/>
      <c r="H432" s="1082"/>
      <c r="I432" s="1082"/>
      <c r="J432" s="1082"/>
      <c r="K432" s="1082"/>
      <c r="L432" s="1082"/>
      <c r="M432" s="1082"/>
      <c r="N432" s="1082"/>
      <c r="O432" s="1082"/>
      <c r="P432" s="1082"/>
      <c r="Q432" s="1082"/>
      <c r="R432" s="1082"/>
      <c r="S432" s="1082"/>
      <c r="T432" s="1082"/>
      <c r="U432" s="1082"/>
      <c r="V432" s="1082"/>
      <c r="W432" s="1082"/>
      <c r="X432" s="1082"/>
      <c r="Y432" s="1082"/>
      <c r="Z432" s="1082"/>
    </row>
    <row r="433" spans="1:26" ht="11.25" customHeight="1">
      <c r="A433" s="1082"/>
      <c r="B433" s="1082"/>
      <c r="C433" s="1082"/>
      <c r="D433" s="1082"/>
      <c r="E433" s="1082"/>
      <c r="F433" s="1082"/>
      <c r="G433" s="1082"/>
      <c r="H433" s="1082"/>
      <c r="I433" s="1082"/>
      <c r="J433" s="1082"/>
      <c r="K433" s="1082"/>
      <c r="L433" s="1082"/>
      <c r="M433" s="1082"/>
      <c r="N433" s="1082"/>
      <c r="O433" s="1082"/>
      <c r="P433" s="1082"/>
      <c r="Q433" s="1082"/>
      <c r="R433" s="1082"/>
      <c r="S433" s="1082"/>
      <c r="T433" s="1082"/>
      <c r="U433" s="1082"/>
      <c r="V433" s="1082"/>
      <c r="W433" s="1082"/>
      <c r="X433" s="1082"/>
      <c r="Y433" s="1082"/>
      <c r="Z433" s="1082"/>
    </row>
    <row r="434" spans="1:26" ht="11.25" customHeight="1">
      <c r="A434" s="1082"/>
      <c r="B434" s="1082"/>
      <c r="C434" s="1082"/>
      <c r="D434" s="1082"/>
      <c r="E434" s="1082"/>
      <c r="F434" s="1082"/>
      <c r="G434" s="1082"/>
      <c r="H434" s="1082"/>
      <c r="I434" s="1082"/>
      <c r="J434" s="1082"/>
      <c r="K434" s="1082"/>
      <c r="L434" s="1082"/>
      <c r="M434" s="1082"/>
      <c r="N434" s="1082"/>
      <c r="O434" s="1082"/>
      <c r="P434" s="1082"/>
      <c r="Q434" s="1082"/>
      <c r="R434" s="1082"/>
      <c r="S434" s="1082"/>
      <c r="T434" s="1082"/>
      <c r="U434" s="1082"/>
      <c r="V434" s="1082"/>
      <c r="W434" s="1082"/>
      <c r="X434" s="1082"/>
      <c r="Y434" s="1082"/>
      <c r="Z434" s="1082"/>
    </row>
    <row r="435" spans="1:26" ht="11.25" customHeight="1">
      <c r="A435" s="1082"/>
      <c r="B435" s="1082"/>
      <c r="C435" s="1082"/>
      <c r="D435" s="1082"/>
      <c r="E435" s="1082"/>
      <c r="F435" s="1082"/>
      <c r="G435" s="1082"/>
      <c r="H435" s="1082"/>
      <c r="I435" s="1082"/>
      <c r="J435" s="1082"/>
      <c r="K435" s="1082"/>
      <c r="L435" s="1082"/>
      <c r="M435" s="1082"/>
      <c r="N435" s="1082"/>
      <c r="O435" s="1082"/>
      <c r="P435" s="1082"/>
      <c r="Q435" s="1082"/>
      <c r="R435" s="1082"/>
      <c r="S435" s="1082"/>
      <c r="T435" s="1082"/>
      <c r="U435" s="1082"/>
      <c r="V435" s="1082"/>
      <c r="W435" s="1082"/>
      <c r="X435" s="1082"/>
      <c r="Y435" s="1082"/>
      <c r="Z435" s="1082"/>
    </row>
    <row r="436" spans="1:26" ht="11.25" customHeight="1">
      <c r="A436" s="1082"/>
      <c r="B436" s="1082"/>
      <c r="C436" s="1082"/>
      <c r="D436" s="1082"/>
      <c r="E436" s="1082"/>
      <c r="F436" s="1082"/>
      <c r="G436" s="1082"/>
      <c r="H436" s="1082"/>
      <c r="I436" s="1082"/>
      <c r="J436" s="1082"/>
      <c r="K436" s="1082"/>
      <c r="L436" s="1082"/>
      <c r="M436" s="1082"/>
      <c r="N436" s="1082"/>
      <c r="O436" s="1082"/>
      <c r="P436" s="1082"/>
      <c r="Q436" s="1082"/>
      <c r="R436" s="1082"/>
      <c r="S436" s="1082"/>
      <c r="T436" s="1082"/>
      <c r="U436" s="1082"/>
      <c r="V436" s="1082"/>
      <c r="W436" s="1082"/>
      <c r="X436" s="1082"/>
      <c r="Y436" s="1082"/>
      <c r="Z436" s="1082"/>
    </row>
    <row r="437" spans="1:26" ht="11.25" customHeight="1">
      <c r="A437" s="1082"/>
      <c r="B437" s="1082"/>
      <c r="C437" s="1082"/>
      <c r="D437" s="1082"/>
      <c r="E437" s="1082"/>
      <c r="F437" s="1082"/>
      <c r="G437" s="1082"/>
      <c r="H437" s="1082"/>
      <c r="I437" s="1082"/>
      <c r="J437" s="1082"/>
      <c r="K437" s="1082"/>
      <c r="L437" s="1082"/>
      <c r="M437" s="1082"/>
      <c r="N437" s="1082"/>
      <c r="O437" s="1082"/>
      <c r="P437" s="1082"/>
      <c r="Q437" s="1082"/>
      <c r="R437" s="1082"/>
      <c r="S437" s="1082"/>
      <c r="T437" s="1082"/>
      <c r="U437" s="1082"/>
      <c r="V437" s="1082"/>
      <c r="W437" s="1082"/>
      <c r="X437" s="1082"/>
      <c r="Y437" s="1082"/>
      <c r="Z437" s="1082"/>
    </row>
    <row r="438" spans="1:26" ht="11.25" customHeight="1">
      <c r="A438" s="1082"/>
      <c r="B438" s="1082"/>
      <c r="C438" s="1082"/>
      <c r="D438" s="1082"/>
      <c r="E438" s="1082"/>
      <c r="F438" s="1082"/>
      <c r="G438" s="1082"/>
      <c r="H438" s="1082"/>
      <c r="I438" s="1082"/>
      <c r="J438" s="1082"/>
      <c r="K438" s="1082"/>
      <c r="L438" s="1082"/>
      <c r="M438" s="1082"/>
      <c r="N438" s="1082"/>
      <c r="O438" s="1082"/>
      <c r="P438" s="1082"/>
      <c r="Q438" s="1082"/>
      <c r="R438" s="1082"/>
      <c r="S438" s="1082"/>
      <c r="T438" s="1082"/>
      <c r="U438" s="1082"/>
      <c r="V438" s="1082"/>
      <c r="W438" s="1082"/>
      <c r="X438" s="1082"/>
      <c r="Y438" s="1082"/>
      <c r="Z438" s="1082"/>
    </row>
    <row r="439" spans="1:26" ht="11.25" customHeight="1">
      <c r="A439" s="1082"/>
      <c r="B439" s="1082"/>
      <c r="C439" s="1082"/>
      <c r="D439" s="1082"/>
      <c r="E439" s="1082"/>
      <c r="F439" s="1082"/>
      <c r="G439" s="1082"/>
      <c r="H439" s="1082"/>
      <c r="I439" s="1082"/>
      <c r="J439" s="1082"/>
      <c r="K439" s="1082"/>
      <c r="L439" s="1082"/>
      <c r="M439" s="1082"/>
      <c r="N439" s="1082"/>
      <c r="O439" s="1082"/>
      <c r="P439" s="1082"/>
      <c r="Q439" s="1082"/>
      <c r="R439" s="1082"/>
      <c r="S439" s="1082"/>
      <c r="T439" s="1082"/>
      <c r="U439" s="1082"/>
      <c r="V439" s="1082"/>
      <c r="W439" s="1082"/>
      <c r="X439" s="1082"/>
      <c r="Y439" s="1082"/>
      <c r="Z439" s="1082"/>
    </row>
    <row r="440" spans="1:26" ht="11.25" customHeight="1">
      <c r="A440" s="1082"/>
      <c r="B440" s="1082"/>
      <c r="C440" s="1082"/>
      <c r="D440" s="1082"/>
      <c r="E440" s="1082"/>
      <c r="F440" s="1082"/>
      <c r="G440" s="1082"/>
      <c r="H440" s="1082"/>
      <c r="I440" s="1082"/>
      <c r="J440" s="1082"/>
      <c r="K440" s="1082"/>
      <c r="L440" s="1082"/>
      <c r="M440" s="1082"/>
      <c r="N440" s="1082"/>
      <c r="O440" s="1082"/>
      <c r="P440" s="1082"/>
      <c r="Q440" s="1082"/>
      <c r="R440" s="1082"/>
      <c r="S440" s="1082"/>
      <c r="T440" s="1082"/>
      <c r="U440" s="1082"/>
      <c r="V440" s="1082"/>
      <c r="W440" s="1082"/>
      <c r="X440" s="1082"/>
      <c r="Y440" s="1082"/>
      <c r="Z440" s="1082"/>
    </row>
    <row r="441" spans="1:26" ht="11.25" customHeight="1">
      <c r="A441" s="1082"/>
      <c r="B441" s="1082"/>
      <c r="C441" s="1082"/>
      <c r="D441" s="1082"/>
      <c r="E441" s="1082"/>
      <c r="F441" s="1082"/>
      <c r="G441" s="1082"/>
      <c r="H441" s="1082"/>
      <c r="I441" s="1082"/>
      <c r="J441" s="1082"/>
      <c r="K441" s="1082"/>
      <c r="L441" s="1082"/>
      <c r="M441" s="1082"/>
      <c r="N441" s="1082"/>
      <c r="O441" s="1082"/>
      <c r="P441" s="1082"/>
      <c r="Q441" s="1082"/>
      <c r="R441" s="1082"/>
      <c r="S441" s="1082"/>
      <c r="T441" s="1082"/>
      <c r="U441" s="1082"/>
      <c r="V441" s="1082"/>
      <c r="W441" s="1082"/>
      <c r="X441" s="1082"/>
      <c r="Y441" s="1082"/>
      <c r="Z441" s="1082"/>
    </row>
    <row r="442" spans="1:26" ht="11.25" customHeight="1">
      <c r="A442" s="1082"/>
      <c r="B442" s="1082"/>
      <c r="C442" s="1082"/>
      <c r="D442" s="1082"/>
      <c r="E442" s="1082"/>
      <c r="F442" s="1082"/>
      <c r="G442" s="1082"/>
      <c r="H442" s="1082"/>
      <c r="I442" s="1082"/>
      <c r="J442" s="1082"/>
      <c r="K442" s="1082"/>
      <c r="L442" s="1082"/>
      <c r="M442" s="1082"/>
      <c r="N442" s="1082"/>
      <c r="O442" s="1082"/>
      <c r="P442" s="1082"/>
      <c r="Q442" s="1082"/>
      <c r="R442" s="1082"/>
      <c r="S442" s="1082"/>
      <c r="T442" s="1082"/>
      <c r="U442" s="1082"/>
      <c r="V442" s="1082"/>
      <c r="W442" s="1082"/>
      <c r="X442" s="1082"/>
      <c r="Y442" s="1082"/>
      <c r="Z442" s="1082"/>
    </row>
    <row r="443" spans="1:26" ht="11.25" customHeight="1">
      <c r="A443" s="1082"/>
      <c r="B443" s="1082"/>
      <c r="C443" s="1082"/>
      <c r="D443" s="1082"/>
      <c r="E443" s="1082"/>
      <c r="F443" s="1082"/>
      <c r="G443" s="1082"/>
      <c r="H443" s="1082"/>
      <c r="I443" s="1082"/>
      <c r="J443" s="1082"/>
      <c r="K443" s="1082"/>
      <c r="L443" s="1082"/>
      <c r="M443" s="1082"/>
      <c r="N443" s="1082"/>
      <c r="O443" s="1082"/>
      <c r="P443" s="1082"/>
      <c r="Q443" s="1082"/>
      <c r="R443" s="1082"/>
      <c r="S443" s="1082"/>
      <c r="T443" s="1082"/>
      <c r="U443" s="1082"/>
      <c r="V443" s="1082"/>
      <c r="W443" s="1082"/>
      <c r="X443" s="1082"/>
      <c r="Y443" s="1082"/>
      <c r="Z443" s="1082"/>
    </row>
    <row r="444" spans="1:26" ht="11.25" customHeight="1">
      <c r="A444" s="1082"/>
      <c r="B444" s="1082"/>
      <c r="C444" s="1082"/>
      <c r="D444" s="1082"/>
      <c r="E444" s="1082"/>
      <c r="F444" s="1082"/>
      <c r="G444" s="1082"/>
      <c r="H444" s="1082"/>
      <c r="I444" s="1082"/>
      <c r="J444" s="1082"/>
      <c r="K444" s="1082"/>
      <c r="L444" s="1082"/>
      <c r="M444" s="1082"/>
      <c r="N444" s="1082"/>
      <c r="O444" s="1082"/>
      <c r="P444" s="1082"/>
      <c r="Q444" s="1082"/>
      <c r="R444" s="1082"/>
      <c r="S444" s="1082"/>
      <c r="T444" s="1082"/>
      <c r="U444" s="1082"/>
      <c r="V444" s="1082"/>
      <c r="W444" s="1082"/>
      <c r="X444" s="1082"/>
      <c r="Y444" s="1082"/>
      <c r="Z444" s="1082"/>
    </row>
    <row r="445" spans="1:26" ht="11.25" customHeight="1">
      <c r="A445" s="1082"/>
      <c r="B445" s="1082"/>
      <c r="C445" s="1082"/>
      <c r="D445" s="1082"/>
      <c r="E445" s="1082"/>
      <c r="F445" s="1082"/>
      <c r="G445" s="1082"/>
      <c r="H445" s="1082"/>
      <c r="I445" s="1082"/>
      <c r="J445" s="1082"/>
      <c r="K445" s="1082"/>
      <c r="L445" s="1082"/>
      <c r="M445" s="1082"/>
      <c r="N445" s="1082"/>
      <c r="O445" s="1082"/>
      <c r="P445" s="1082"/>
      <c r="Q445" s="1082"/>
      <c r="R445" s="1082"/>
      <c r="S445" s="1082"/>
      <c r="T445" s="1082"/>
      <c r="U445" s="1082"/>
      <c r="V445" s="1082"/>
      <c r="W445" s="1082"/>
      <c r="X445" s="1082"/>
      <c r="Y445" s="1082"/>
      <c r="Z445" s="1082"/>
    </row>
    <row r="446" spans="1:26" ht="11.25" customHeight="1">
      <c r="A446" s="1082"/>
      <c r="B446" s="1082"/>
      <c r="C446" s="1082"/>
      <c r="D446" s="1082"/>
      <c r="E446" s="1082"/>
      <c r="F446" s="1082"/>
      <c r="G446" s="1082"/>
      <c r="H446" s="1082"/>
      <c r="I446" s="1082"/>
      <c r="J446" s="1082"/>
      <c r="K446" s="1082"/>
      <c r="L446" s="1082"/>
      <c r="M446" s="1082"/>
      <c r="N446" s="1082"/>
      <c r="O446" s="1082"/>
      <c r="P446" s="1082"/>
      <c r="Q446" s="1082"/>
      <c r="R446" s="1082"/>
      <c r="S446" s="1082"/>
      <c r="T446" s="1082"/>
      <c r="U446" s="1082"/>
      <c r="V446" s="1082"/>
      <c r="W446" s="1082"/>
      <c r="X446" s="1082"/>
      <c r="Y446" s="1082"/>
      <c r="Z446" s="1082"/>
    </row>
    <row r="447" spans="1:26" ht="11.25" customHeight="1">
      <c r="A447" s="1082"/>
      <c r="B447" s="1082"/>
      <c r="C447" s="1082"/>
      <c r="D447" s="1082"/>
      <c r="E447" s="1082"/>
      <c r="F447" s="1082"/>
      <c r="G447" s="1082"/>
      <c r="H447" s="1082"/>
      <c r="I447" s="1082"/>
      <c r="J447" s="1082"/>
      <c r="K447" s="1082"/>
      <c r="L447" s="1082"/>
      <c r="M447" s="1082"/>
      <c r="N447" s="1082"/>
      <c r="O447" s="1082"/>
      <c r="P447" s="1082"/>
      <c r="Q447" s="1082"/>
      <c r="R447" s="1082"/>
      <c r="S447" s="1082"/>
      <c r="T447" s="1082"/>
      <c r="U447" s="1082"/>
      <c r="V447" s="1082"/>
      <c r="W447" s="1082"/>
      <c r="X447" s="1082"/>
      <c r="Y447" s="1082"/>
      <c r="Z447" s="1082"/>
    </row>
    <row r="448" spans="1:26" ht="11.25" customHeight="1">
      <c r="A448" s="1082"/>
      <c r="B448" s="1082"/>
      <c r="C448" s="1082"/>
      <c r="D448" s="1082"/>
      <c r="E448" s="1082"/>
      <c r="F448" s="1082"/>
      <c r="G448" s="1082"/>
      <c r="H448" s="1082"/>
      <c r="I448" s="1082"/>
      <c r="J448" s="1082"/>
      <c r="K448" s="1082"/>
      <c r="L448" s="1082"/>
      <c r="M448" s="1082"/>
      <c r="N448" s="1082"/>
      <c r="O448" s="1082"/>
      <c r="P448" s="1082"/>
      <c r="Q448" s="1082"/>
      <c r="R448" s="1082"/>
      <c r="S448" s="1082"/>
      <c r="T448" s="1082"/>
      <c r="U448" s="1082"/>
      <c r="V448" s="1082"/>
      <c r="W448" s="1082"/>
      <c r="X448" s="1082"/>
      <c r="Y448" s="1082"/>
      <c r="Z448" s="1082"/>
    </row>
    <row r="449" spans="1:26" ht="11.25" customHeight="1">
      <c r="A449" s="1082"/>
      <c r="B449" s="1082"/>
      <c r="C449" s="1082"/>
      <c r="D449" s="1082"/>
      <c r="E449" s="1082"/>
      <c r="F449" s="1082"/>
      <c r="G449" s="1082"/>
      <c r="H449" s="1082"/>
      <c r="I449" s="1082"/>
      <c r="J449" s="1082"/>
      <c r="K449" s="1082"/>
      <c r="L449" s="1082"/>
      <c r="M449" s="1082"/>
      <c r="N449" s="1082"/>
      <c r="O449" s="1082"/>
      <c r="P449" s="1082"/>
      <c r="Q449" s="1082"/>
      <c r="R449" s="1082"/>
      <c r="S449" s="1082"/>
      <c r="T449" s="1082"/>
      <c r="U449" s="1082"/>
      <c r="V449" s="1082"/>
      <c r="W449" s="1082"/>
      <c r="X449" s="1082"/>
      <c r="Y449" s="1082"/>
      <c r="Z449" s="1082"/>
    </row>
    <row r="450" spans="1:26" ht="11.25" customHeight="1">
      <c r="A450" s="1082"/>
      <c r="B450" s="1082"/>
      <c r="C450" s="1082"/>
      <c r="D450" s="1082"/>
      <c r="E450" s="1082"/>
      <c r="F450" s="1082"/>
      <c r="G450" s="1082"/>
      <c r="H450" s="1082"/>
      <c r="I450" s="1082"/>
      <c r="J450" s="1082"/>
      <c r="K450" s="1082"/>
      <c r="L450" s="1082"/>
      <c r="M450" s="1082"/>
      <c r="N450" s="1082"/>
      <c r="O450" s="1082"/>
      <c r="P450" s="1082"/>
      <c r="Q450" s="1082"/>
      <c r="R450" s="1082"/>
      <c r="S450" s="1082"/>
      <c r="T450" s="1082"/>
      <c r="U450" s="1082"/>
      <c r="V450" s="1082"/>
      <c r="W450" s="1082"/>
      <c r="X450" s="1082"/>
      <c r="Y450" s="1082"/>
      <c r="Z450" s="1082"/>
    </row>
    <row r="451" spans="1:26" ht="11.25" customHeight="1">
      <c r="A451" s="1082"/>
      <c r="B451" s="1082"/>
      <c r="C451" s="1082"/>
      <c r="D451" s="1082"/>
      <c r="E451" s="1082"/>
      <c r="F451" s="1082"/>
      <c r="G451" s="1082"/>
      <c r="H451" s="1082"/>
      <c r="I451" s="1082"/>
      <c r="J451" s="1082"/>
      <c r="K451" s="1082"/>
      <c r="L451" s="1082"/>
      <c r="M451" s="1082"/>
      <c r="N451" s="1082"/>
      <c r="O451" s="1082"/>
      <c r="P451" s="1082"/>
      <c r="Q451" s="1082"/>
      <c r="R451" s="1082"/>
      <c r="S451" s="1082"/>
      <c r="T451" s="1082"/>
      <c r="U451" s="1082"/>
      <c r="V451" s="1082"/>
      <c r="W451" s="1082"/>
      <c r="X451" s="1082"/>
      <c r="Y451" s="1082"/>
      <c r="Z451" s="1082"/>
    </row>
    <row r="452" spans="1:26" ht="11.25" customHeight="1">
      <c r="A452" s="1082"/>
      <c r="B452" s="1082"/>
      <c r="C452" s="1082"/>
      <c r="D452" s="1082"/>
      <c r="E452" s="1082"/>
      <c r="F452" s="1082"/>
      <c r="G452" s="1082"/>
      <c r="H452" s="1082"/>
      <c r="I452" s="1082"/>
      <c r="J452" s="1082"/>
      <c r="K452" s="1082"/>
      <c r="L452" s="1082"/>
      <c r="M452" s="1082"/>
      <c r="N452" s="1082"/>
      <c r="O452" s="1082"/>
      <c r="P452" s="1082"/>
      <c r="Q452" s="1082"/>
      <c r="R452" s="1082"/>
      <c r="S452" s="1082"/>
      <c r="T452" s="1082"/>
      <c r="U452" s="1082"/>
      <c r="V452" s="1082"/>
      <c r="W452" s="1082"/>
      <c r="X452" s="1082"/>
      <c r="Y452" s="1082"/>
      <c r="Z452" s="1082"/>
    </row>
    <row r="453" spans="1:26" ht="11.25" customHeight="1">
      <c r="A453" s="1082"/>
      <c r="B453" s="1082"/>
      <c r="C453" s="1082"/>
      <c r="D453" s="1082"/>
      <c r="E453" s="1082"/>
      <c r="F453" s="1082"/>
      <c r="G453" s="1082"/>
      <c r="H453" s="1082"/>
      <c r="I453" s="1082"/>
      <c r="J453" s="1082"/>
      <c r="K453" s="1082"/>
      <c r="L453" s="1082"/>
      <c r="M453" s="1082"/>
      <c r="N453" s="1082"/>
      <c r="O453" s="1082"/>
      <c r="P453" s="1082"/>
      <c r="Q453" s="1082"/>
      <c r="R453" s="1082"/>
      <c r="S453" s="1082"/>
      <c r="T453" s="1082"/>
      <c r="U453" s="1082"/>
      <c r="V453" s="1082"/>
      <c r="W453" s="1082"/>
      <c r="X453" s="1082"/>
      <c r="Y453" s="1082"/>
      <c r="Z453" s="1082"/>
    </row>
    <row r="454" spans="1:26" ht="11.25" customHeight="1">
      <c r="A454" s="1082"/>
      <c r="B454" s="1082"/>
      <c r="C454" s="1082"/>
      <c r="D454" s="1082"/>
      <c r="E454" s="1082"/>
      <c r="F454" s="1082"/>
      <c r="G454" s="1082"/>
      <c r="H454" s="1082"/>
      <c r="I454" s="1082"/>
      <c r="J454" s="1082"/>
      <c r="K454" s="1082"/>
      <c r="L454" s="1082"/>
      <c r="M454" s="1082"/>
      <c r="N454" s="1082"/>
      <c r="O454" s="1082"/>
      <c r="P454" s="1082"/>
      <c r="Q454" s="1082"/>
      <c r="R454" s="1082"/>
      <c r="S454" s="1082"/>
      <c r="T454" s="1082"/>
      <c r="U454" s="1082"/>
      <c r="V454" s="1082"/>
      <c r="W454" s="1082"/>
      <c r="X454" s="1082"/>
      <c r="Y454" s="1082"/>
      <c r="Z454" s="1082"/>
    </row>
    <row r="455" spans="1:26" ht="11.25" customHeight="1">
      <c r="A455" s="1082"/>
      <c r="B455" s="1082"/>
      <c r="C455" s="1082"/>
      <c r="D455" s="1082"/>
      <c r="E455" s="1082"/>
      <c r="F455" s="1082"/>
      <c r="G455" s="1082"/>
      <c r="H455" s="1082"/>
      <c r="I455" s="1082"/>
      <c r="J455" s="1082"/>
      <c r="K455" s="1082"/>
      <c r="L455" s="1082"/>
      <c r="M455" s="1082"/>
      <c r="N455" s="1082"/>
      <c r="O455" s="1082"/>
      <c r="P455" s="1082"/>
      <c r="Q455" s="1082"/>
      <c r="R455" s="1082"/>
      <c r="S455" s="1082"/>
      <c r="T455" s="1082"/>
      <c r="U455" s="1082"/>
      <c r="V455" s="1082"/>
      <c r="W455" s="1082"/>
      <c r="X455" s="1082"/>
      <c r="Y455" s="1082"/>
      <c r="Z455" s="1082"/>
    </row>
    <row r="456" spans="1:26" ht="11.25" customHeight="1">
      <c r="A456" s="1082"/>
      <c r="B456" s="1082"/>
      <c r="C456" s="1082"/>
      <c r="D456" s="1082"/>
      <c r="E456" s="1082"/>
      <c r="F456" s="1082"/>
      <c r="G456" s="1082"/>
      <c r="H456" s="1082"/>
      <c r="I456" s="1082"/>
      <c r="J456" s="1082"/>
      <c r="K456" s="1082"/>
      <c r="L456" s="1082"/>
      <c r="M456" s="1082"/>
      <c r="N456" s="1082"/>
      <c r="O456" s="1082"/>
      <c r="P456" s="1082"/>
      <c r="Q456" s="1082"/>
      <c r="R456" s="1082"/>
      <c r="S456" s="1082"/>
      <c r="T456" s="1082"/>
      <c r="U456" s="1082"/>
      <c r="V456" s="1082"/>
      <c r="W456" s="1082"/>
      <c r="X456" s="1082"/>
      <c r="Y456" s="1082"/>
      <c r="Z456" s="1082"/>
    </row>
    <row r="457" spans="1:26" ht="11.25" customHeight="1">
      <c r="A457" s="1082"/>
      <c r="B457" s="1082"/>
      <c r="C457" s="1082"/>
      <c r="D457" s="1082"/>
      <c r="E457" s="1082"/>
      <c r="F457" s="1082"/>
      <c r="G457" s="1082"/>
      <c r="H457" s="1082"/>
      <c r="I457" s="1082"/>
      <c r="J457" s="1082"/>
      <c r="K457" s="1082"/>
      <c r="L457" s="1082"/>
      <c r="M457" s="1082"/>
      <c r="N457" s="1082"/>
      <c r="O457" s="1082"/>
      <c r="P457" s="1082"/>
      <c r="Q457" s="1082"/>
      <c r="R457" s="1082"/>
      <c r="S457" s="1082"/>
      <c r="T457" s="1082"/>
      <c r="U457" s="1082"/>
      <c r="V457" s="1082"/>
      <c r="W457" s="1082"/>
      <c r="X457" s="1082"/>
      <c r="Y457" s="1082"/>
      <c r="Z457" s="1082"/>
    </row>
    <row r="458" spans="1:26" ht="11.25" customHeight="1">
      <c r="A458" s="1082"/>
      <c r="B458" s="1082"/>
      <c r="C458" s="1082"/>
      <c r="D458" s="1082"/>
      <c r="E458" s="1082"/>
      <c r="F458" s="1082"/>
      <c r="G458" s="1082"/>
      <c r="H458" s="1082"/>
      <c r="I458" s="1082"/>
      <c r="J458" s="1082"/>
      <c r="K458" s="1082"/>
      <c r="L458" s="1082"/>
      <c r="M458" s="1082"/>
      <c r="N458" s="1082"/>
      <c r="O458" s="1082"/>
      <c r="P458" s="1082"/>
      <c r="Q458" s="1082"/>
      <c r="R458" s="1082"/>
      <c r="S458" s="1082"/>
      <c r="T458" s="1082"/>
      <c r="U458" s="1082"/>
      <c r="V458" s="1082"/>
      <c r="W458" s="1082"/>
      <c r="X458" s="1082"/>
      <c r="Y458" s="1082"/>
      <c r="Z458" s="1082"/>
    </row>
    <row r="459" spans="1:26" ht="11.25" customHeight="1">
      <c r="A459" s="1082"/>
      <c r="B459" s="1082"/>
      <c r="C459" s="1082"/>
      <c r="D459" s="1082"/>
      <c r="E459" s="1082"/>
      <c r="F459" s="1082"/>
      <c r="G459" s="1082"/>
      <c r="H459" s="1082"/>
      <c r="I459" s="1082"/>
      <c r="J459" s="1082"/>
      <c r="K459" s="1082"/>
      <c r="L459" s="1082"/>
      <c r="M459" s="1082"/>
      <c r="N459" s="1082"/>
      <c r="O459" s="1082"/>
      <c r="P459" s="1082"/>
      <c r="Q459" s="1082"/>
      <c r="R459" s="1082"/>
      <c r="S459" s="1082"/>
      <c r="T459" s="1082"/>
      <c r="U459" s="1082"/>
      <c r="V459" s="1082"/>
      <c r="W459" s="1082"/>
      <c r="X459" s="1082"/>
      <c r="Y459" s="1082"/>
      <c r="Z459" s="1082"/>
    </row>
    <row r="460" spans="1:26" ht="11.25" customHeight="1">
      <c r="A460" s="1082"/>
      <c r="B460" s="1082"/>
      <c r="C460" s="1082"/>
      <c r="D460" s="1082"/>
      <c r="E460" s="1082"/>
      <c r="F460" s="1082"/>
      <c r="G460" s="1082"/>
      <c r="H460" s="1082"/>
      <c r="I460" s="1082"/>
      <c r="J460" s="1082"/>
      <c r="K460" s="1082"/>
      <c r="L460" s="1082"/>
      <c r="M460" s="1082"/>
      <c r="N460" s="1082"/>
      <c r="O460" s="1082"/>
      <c r="P460" s="1082"/>
      <c r="Q460" s="1082"/>
      <c r="R460" s="1082"/>
      <c r="S460" s="1082"/>
      <c r="T460" s="1082"/>
      <c r="U460" s="1082"/>
      <c r="V460" s="1082"/>
      <c r="W460" s="1082"/>
      <c r="X460" s="1082"/>
      <c r="Y460" s="1082"/>
      <c r="Z460" s="1082"/>
    </row>
    <row r="461" spans="1:26" ht="11.25" customHeight="1">
      <c r="A461" s="1082"/>
      <c r="B461" s="1082"/>
      <c r="C461" s="1082"/>
      <c r="D461" s="1082"/>
      <c r="E461" s="1082"/>
      <c r="F461" s="1082"/>
      <c r="G461" s="1082"/>
      <c r="H461" s="1082"/>
      <c r="I461" s="1082"/>
      <c r="J461" s="1082"/>
      <c r="K461" s="1082"/>
      <c r="L461" s="1082"/>
      <c r="M461" s="1082"/>
      <c r="N461" s="1082"/>
      <c r="O461" s="1082"/>
      <c r="P461" s="1082"/>
      <c r="Q461" s="1082"/>
      <c r="R461" s="1082"/>
      <c r="S461" s="1082"/>
      <c r="T461" s="1082"/>
      <c r="U461" s="1082"/>
      <c r="V461" s="1082"/>
      <c r="W461" s="1082"/>
      <c r="X461" s="1082"/>
      <c r="Y461" s="1082"/>
      <c r="Z461" s="1082"/>
    </row>
    <row r="462" spans="1:26" ht="11.25" customHeight="1">
      <c r="A462" s="1082"/>
      <c r="B462" s="1082"/>
      <c r="C462" s="1082"/>
      <c r="D462" s="1082"/>
      <c r="E462" s="1082"/>
      <c r="F462" s="1082"/>
      <c r="G462" s="1082"/>
      <c r="H462" s="1082"/>
      <c r="I462" s="1082"/>
      <c r="J462" s="1082"/>
      <c r="K462" s="1082"/>
      <c r="L462" s="1082"/>
      <c r="M462" s="1082"/>
      <c r="N462" s="1082"/>
      <c r="O462" s="1082"/>
      <c r="P462" s="1082"/>
      <c r="Q462" s="1082"/>
      <c r="R462" s="1082"/>
      <c r="S462" s="1082"/>
      <c r="T462" s="1082"/>
      <c r="U462" s="1082"/>
      <c r="V462" s="1082"/>
      <c r="W462" s="1082"/>
      <c r="X462" s="1082"/>
      <c r="Y462" s="1082"/>
      <c r="Z462" s="1082"/>
    </row>
    <row r="463" spans="1:26" ht="11.25" customHeight="1">
      <c r="A463" s="1082"/>
      <c r="B463" s="1082"/>
      <c r="C463" s="1082"/>
      <c r="D463" s="1082"/>
      <c r="E463" s="1082"/>
      <c r="F463" s="1082"/>
      <c r="G463" s="1082"/>
      <c r="H463" s="1082"/>
      <c r="I463" s="1082"/>
      <c r="J463" s="1082"/>
      <c r="K463" s="1082"/>
      <c r="L463" s="1082"/>
      <c r="M463" s="1082"/>
      <c r="N463" s="1082"/>
      <c r="O463" s="1082"/>
      <c r="P463" s="1082"/>
      <c r="Q463" s="1082"/>
      <c r="R463" s="1082"/>
      <c r="S463" s="1082"/>
      <c r="T463" s="1082"/>
      <c r="U463" s="1082"/>
      <c r="V463" s="1082"/>
      <c r="W463" s="1082"/>
      <c r="X463" s="1082"/>
      <c r="Y463" s="1082"/>
      <c r="Z463" s="1082"/>
    </row>
    <row r="464" spans="1:26" ht="11.25" customHeight="1">
      <c r="A464" s="1082"/>
      <c r="B464" s="1082"/>
      <c r="C464" s="1082"/>
      <c r="D464" s="1082"/>
      <c r="E464" s="1082"/>
      <c r="F464" s="1082"/>
      <c r="G464" s="1082"/>
      <c r="H464" s="1082"/>
      <c r="I464" s="1082"/>
      <c r="J464" s="1082"/>
      <c r="K464" s="1082"/>
      <c r="L464" s="1082"/>
      <c r="M464" s="1082"/>
      <c r="N464" s="1082"/>
      <c r="O464" s="1082"/>
      <c r="P464" s="1082"/>
      <c r="Q464" s="1082"/>
      <c r="R464" s="1082"/>
      <c r="S464" s="1082"/>
      <c r="T464" s="1082"/>
      <c r="U464" s="1082"/>
      <c r="V464" s="1082"/>
      <c r="W464" s="1082"/>
      <c r="X464" s="1082"/>
      <c r="Y464" s="1082"/>
      <c r="Z464" s="1082"/>
    </row>
    <row r="465" spans="1:26" ht="11.25" customHeight="1">
      <c r="A465" s="1082"/>
      <c r="B465" s="1082"/>
      <c r="C465" s="1082"/>
      <c r="D465" s="1082"/>
      <c r="E465" s="1082"/>
      <c r="F465" s="1082"/>
      <c r="G465" s="1082"/>
      <c r="H465" s="1082"/>
      <c r="I465" s="1082"/>
      <c r="J465" s="1082"/>
      <c r="K465" s="1082"/>
      <c r="L465" s="1082"/>
      <c r="M465" s="1082"/>
      <c r="N465" s="1082"/>
      <c r="O465" s="1082"/>
      <c r="P465" s="1082"/>
      <c r="Q465" s="1082"/>
      <c r="R465" s="1082"/>
      <c r="S465" s="1082"/>
      <c r="T465" s="1082"/>
      <c r="U465" s="1082"/>
      <c r="V465" s="1082"/>
      <c r="W465" s="1082"/>
      <c r="X465" s="1082"/>
      <c r="Y465" s="1082"/>
      <c r="Z465" s="1082"/>
    </row>
    <row r="466" spans="1:26" ht="11.25" customHeight="1">
      <c r="A466" s="1082"/>
      <c r="B466" s="1082"/>
      <c r="C466" s="1082"/>
      <c r="D466" s="1082"/>
      <c r="E466" s="1082"/>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row>
    <row r="467" spans="1:26" ht="11.25" customHeight="1">
      <c r="A467" s="1082"/>
      <c r="B467" s="1082"/>
      <c r="C467" s="1082"/>
      <c r="D467" s="1082"/>
      <c r="E467" s="1082"/>
      <c r="F467" s="1082"/>
      <c r="G467" s="1082"/>
      <c r="H467" s="1082"/>
      <c r="I467" s="1082"/>
      <c r="J467" s="1082"/>
      <c r="K467" s="1082"/>
      <c r="L467" s="1082"/>
      <c r="M467" s="1082"/>
      <c r="N467" s="1082"/>
      <c r="O467" s="1082"/>
      <c r="P467" s="1082"/>
      <c r="Q467" s="1082"/>
      <c r="R467" s="1082"/>
      <c r="S467" s="1082"/>
      <c r="T467" s="1082"/>
      <c r="U467" s="1082"/>
      <c r="V467" s="1082"/>
      <c r="W467" s="1082"/>
      <c r="X467" s="1082"/>
      <c r="Y467" s="1082"/>
      <c r="Z467" s="1082"/>
    </row>
    <row r="468" spans="1:26" ht="11.25" customHeight="1">
      <c r="A468" s="1082"/>
      <c r="B468" s="1082"/>
      <c r="C468" s="1082"/>
      <c r="D468" s="1082"/>
      <c r="E468" s="1082"/>
      <c r="F468" s="1082"/>
      <c r="G468" s="1082"/>
      <c r="H468" s="1082"/>
      <c r="I468" s="1082"/>
      <c r="J468" s="1082"/>
      <c r="K468" s="1082"/>
      <c r="L468" s="1082"/>
      <c r="M468" s="1082"/>
      <c r="N468" s="1082"/>
      <c r="O468" s="1082"/>
      <c r="P468" s="1082"/>
      <c r="Q468" s="1082"/>
      <c r="R468" s="1082"/>
      <c r="S468" s="1082"/>
      <c r="T468" s="1082"/>
      <c r="U468" s="1082"/>
      <c r="V468" s="1082"/>
      <c r="W468" s="1082"/>
      <c r="X468" s="1082"/>
      <c r="Y468" s="1082"/>
      <c r="Z468" s="1082"/>
    </row>
    <row r="469" spans="1:26" ht="11.25" customHeight="1">
      <c r="A469" s="1082"/>
      <c r="B469" s="1082"/>
      <c r="C469" s="1082"/>
      <c r="D469" s="1082"/>
      <c r="E469" s="1082"/>
      <c r="F469" s="1082"/>
      <c r="G469" s="1082"/>
      <c r="H469" s="1082"/>
      <c r="I469" s="1082"/>
      <c r="J469" s="1082"/>
      <c r="K469" s="1082"/>
      <c r="L469" s="1082"/>
      <c r="M469" s="1082"/>
      <c r="N469" s="1082"/>
      <c r="O469" s="1082"/>
      <c r="P469" s="1082"/>
      <c r="Q469" s="1082"/>
      <c r="R469" s="1082"/>
      <c r="S469" s="1082"/>
      <c r="T469" s="1082"/>
      <c r="U469" s="1082"/>
      <c r="V469" s="1082"/>
      <c r="W469" s="1082"/>
      <c r="X469" s="1082"/>
      <c r="Y469" s="1082"/>
      <c r="Z469" s="1082"/>
    </row>
    <row r="470" spans="1:26" ht="11.25" customHeight="1">
      <c r="A470" s="1082"/>
      <c r="B470" s="1082"/>
      <c r="C470" s="1082"/>
      <c r="D470" s="1082"/>
      <c r="E470" s="1082"/>
      <c r="F470" s="1082"/>
      <c r="G470" s="1082"/>
      <c r="H470" s="1082"/>
      <c r="I470" s="1082"/>
      <c r="J470" s="1082"/>
      <c r="K470" s="1082"/>
      <c r="L470" s="1082"/>
      <c r="M470" s="1082"/>
      <c r="N470" s="1082"/>
      <c r="O470" s="1082"/>
      <c r="P470" s="1082"/>
      <c r="Q470" s="1082"/>
      <c r="R470" s="1082"/>
      <c r="S470" s="1082"/>
      <c r="T470" s="1082"/>
      <c r="U470" s="1082"/>
      <c r="V470" s="1082"/>
      <c r="W470" s="1082"/>
      <c r="X470" s="1082"/>
      <c r="Y470" s="1082"/>
      <c r="Z470" s="1082"/>
    </row>
    <row r="471" spans="1:26" ht="11.25" customHeight="1">
      <c r="A471" s="1082"/>
      <c r="B471" s="1082"/>
      <c r="C471" s="1082"/>
      <c r="D471" s="1082"/>
      <c r="E471" s="1082"/>
      <c r="F471" s="1082"/>
      <c r="G471" s="1082"/>
      <c r="H471" s="1082"/>
      <c r="I471" s="1082"/>
      <c r="J471" s="1082"/>
      <c r="K471" s="1082"/>
      <c r="L471" s="1082"/>
      <c r="M471" s="1082"/>
      <c r="N471" s="1082"/>
      <c r="O471" s="1082"/>
      <c r="P471" s="1082"/>
      <c r="Q471" s="1082"/>
      <c r="R471" s="1082"/>
      <c r="S471" s="1082"/>
      <c r="T471" s="1082"/>
      <c r="U471" s="1082"/>
      <c r="V471" s="1082"/>
      <c r="W471" s="1082"/>
      <c r="X471" s="1082"/>
      <c r="Y471" s="1082"/>
      <c r="Z471" s="1082"/>
    </row>
    <row r="472" spans="1:26" ht="11.25" customHeight="1">
      <c r="A472" s="1082"/>
      <c r="B472" s="1082"/>
      <c r="C472" s="1082"/>
      <c r="D472" s="1082"/>
      <c r="E472" s="1082"/>
      <c r="F472" s="1082"/>
      <c r="G472" s="1082"/>
      <c r="H472" s="1082"/>
      <c r="I472" s="1082"/>
      <c r="J472" s="1082"/>
      <c r="K472" s="1082"/>
      <c r="L472" s="1082"/>
      <c r="M472" s="1082"/>
      <c r="N472" s="1082"/>
      <c r="O472" s="1082"/>
      <c r="P472" s="1082"/>
      <c r="Q472" s="1082"/>
      <c r="R472" s="1082"/>
      <c r="S472" s="1082"/>
      <c r="T472" s="1082"/>
      <c r="U472" s="1082"/>
      <c r="V472" s="1082"/>
      <c r="W472" s="1082"/>
      <c r="X472" s="1082"/>
      <c r="Y472" s="1082"/>
      <c r="Z472" s="1082"/>
    </row>
    <row r="473" spans="1:26" ht="11.25" customHeight="1">
      <c r="A473" s="1082"/>
      <c r="B473" s="1082"/>
      <c r="C473" s="1082"/>
      <c r="D473" s="1082"/>
      <c r="E473" s="1082"/>
      <c r="F473" s="1082"/>
      <c r="G473" s="1082"/>
      <c r="H473" s="1082"/>
      <c r="I473" s="1082"/>
      <c r="J473" s="1082"/>
      <c r="K473" s="1082"/>
      <c r="L473" s="1082"/>
      <c r="M473" s="1082"/>
      <c r="N473" s="1082"/>
      <c r="O473" s="1082"/>
      <c r="P473" s="1082"/>
      <c r="Q473" s="1082"/>
      <c r="R473" s="1082"/>
      <c r="S473" s="1082"/>
      <c r="T473" s="1082"/>
      <c r="U473" s="1082"/>
      <c r="V473" s="1082"/>
      <c r="W473" s="1082"/>
      <c r="X473" s="1082"/>
      <c r="Y473" s="1082"/>
      <c r="Z473" s="1082"/>
    </row>
    <row r="474" spans="1:26" ht="11.25" customHeight="1">
      <c r="A474" s="1082"/>
      <c r="B474" s="1082"/>
      <c r="C474" s="1082"/>
      <c r="D474" s="1082"/>
      <c r="E474" s="1082"/>
      <c r="F474" s="1082"/>
      <c r="G474" s="1082"/>
      <c r="H474" s="1082"/>
      <c r="I474" s="1082"/>
      <c r="J474" s="1082"/>
      <c r="K474" s="1082"/>
      <c r="L474" s="1082"/>
      <c r="M474" s="1082"/>
      <c r="N474" s="1082"/>
      <c r="O474" s="1082"/>
      <c r="P474" s="1082"/>
      <c r="Q474" s="1082"/>
      <c r="R474" s="1082"/>
      <c r="S474" s="1082"/>
      <c r="T474" s="1082"/>
      <c r="U474" s="1082"/>
      <c r="V474" s="1082"/>
      <c r="W474" s="1082"/>
      <c r="X474" s="1082"/>
      <c r="Y474" s="1082"/>
      <c r="Z474" s="1082"/>
    </row>
    <row r="475" spans="1:26" ht="11.25" customHeight="1">
      <c r="A475" s="1082"/>
      <c r="B475" s="1082"/>
      <c r="C475" s="1082"/>
      <c r="D475" s="1082"/>
      <c r="E475" s="1082"/>
      <c r="F475" s="1082"/>
      <c r="G475" s="1082"/>
      <c r="H475" s="1082"/>
      <c r="I475" s="1082"/>
      <c r="J475" s="1082"/>
      <c r="K475" s="1082"/>
      <c r="L475" s="1082"/>
      <c r="M475" s="1082"/>
      <c r="N475" s="1082"/>
      <c r="O475" s="1082"/>
      <c r="P475" s="1082"/>
      <c r="Q475" s="1082"/>
      <c r="R475" s="1082"/>
      <c r="S475" s="1082"/>
      <c r="T475" s="1082"/>
      <c r="U475" s="1082"/>
      <c r="V475" s="1082"/>
      <c r="W475" s="1082"/>
      <c r="X475" s="1082"/>
      <c r="Y475" s="1082"/>
      <c r="Z475" s="1082"/>
    </row>
    <row r="476" spans="1:26" ht="11.25" customHeight="1">
      <c r="A476" s="1082"/>
      <c r="B476" s="1082"/>
      <c r="C476" s="1082"/>
      <c r="D476" s="1082"/>
      <c r="E476" s="1082"/>
      <c r="F476" s="1082"/>
      <c r="G476" s="1082"/>
      <c r="H476" s="1082"/>
      <c r="I476" s="1082"/>
      <c r="J476" s="1082"/>
      <c r="K476" s="1082"/>
      <c r="L476" s="1082"/>
      <c r="M476" s="1082"/>
      <c r="N476" s="1082"/>
      <c r="O476" s="1082"/>
      <c r="P476" s="1082"/>
      <c r="Q476" s="1082"/>
      <c r="R476" s="1082"/>
      <c r="S476" s="1082"/>
      <c r="T476" s="1082"/>
      <c r="U476" s="1082"/>
      <c r="V476" s="1082"/>
      <c r="W476" s="1082"/>
      <c r="X476" s="1082"/>
      <c r="Y476" s="1082"/>
      <c r="Z476" s="1082"/>
    </row>
    <row r="477" spans="1:26" ht="11.25" customHeight="1">
      <c r="A477" s="1082"/>
      <c r="B477" s="1082"/>
      <c r="C477" s="1082"/>
      <c r="D477" s="1082"/>
      <c r="E477" s="1082"/>
      <c r="F477" s="1082"/>
      <c r="G477" s="1082"/>
      <c r="H477" s="1082"/>
      <c r="I477" s="1082"/>
      <c r="J477" s="1082"/>
      <c r="K477" s="1082"/>
      <c r="L477" s="1082"/>
      <c r="M477" s="1082"/>
      <c r="N477" s="1082"/>
      <c r="O477" s="1082"/>
      <c r="P477" s="1082"/>
      <c r="Q477" s="1082"/>
      <c r="R477" s="1082"/>
      <c r="S477" s="1082"/>
      <c r="T477" s="1082"/>
      <c r="U477" s="1082"/>
      <c r="V477" s="1082"/>
      <c r="W477" s="1082"/>
      <c r="X477" s="1082"/>
      <c r="Y477" s="1082"/>
      <c r="Z477" s="1082"/>
    </row>
    <row r="478" spans="1:26" ht="11.25" customHeight="1">
      <c r="A478" s="1082"/>
      <c r="B478" s="1082"/>
      <c r="C478" s="1082"/>
      <c r="D478" s="1082"/>
      <c r="E478" s="1082"/>
      <c r="F478" s="1082"/>
      <c r="G478" s="1082"/>
      <c r="H478" s="1082"/>
      <c r="I478" s="1082"/>
      <c r="J478" s="1082"/>
      <c r="K478" s="1082"/>
      <c r="L478" s="1082"/>
      <c r="M478" s="1082"/>
      <c r="N478" s="1082"/>
      <c r="O478" s="1082"/>
      <c r="P478" s="1082"/>
      <c r="Q478" s="1082"/>
      <c r="R478" s="1082"/>
      <c r="S478" s="1082"/>
      <c r="T478" s="1082"/>
      <c r="U478" s="1082"/>
      <c r="V478" s="1082"/>
      <c r="W478" s="1082"/>
      <c r="X478" s="1082"/>
      <c r="Y478" s="1082"/>
      <c r="Z478" s="1082"/>
    </row>
    <row r="479" spans="1:26" ht="11.25" customHeight="1">
      <c r="A479" s="1082"/>
      <c r="B479" s="1082"/>
      <c r="C479" s="1082"/>
      <c r="D479" s="1082"/>
      <c r="E479" s="1082"/>
      <c r="F479" s="1082"/>
      <c r="G479" s="1082"/>
      <c r="H479" s="1082"/>
      <c r="I479" s="1082"/>
      <c r="J479" s="1082"/>
      <c r="K479" s="1082"/>
      <c r="L479" s="1082"/>
      <c r="M479" s="1082"/>
      <c r="N479" s="1082"/>
      <c r="O479" s="1082"/>
      <c r="P479" s="1082"/>
      <c r="Q479" s="1082"/>
      <c r="R479" s="1082"/>
      <c r="S479" s="1082"/>
      <c r="T479" s="1082"/>
      <c r="U479" s="1082"/>
      <c r="V479" s="1082"/>
      <c r="W479" s="1082"/>
      <c r="X479" s="1082"/>
      <c r="Y479" s="1082"/>
      <c r="Z479" s="1082"/>
    </row>
    <row r="480" spans="1:26" ht="11.25" customHeight="1">
      <c r="A480" s="1082"/>
      <c r="B480" s="1082"/>
      <c r="C480" s="1082"/>
      <c r="D480" s="1082"/>
      <c r="E480" s="1082"/>
      <c r="F480" s="1082"/>
      <c r="G480" s="1082"/>
      <c r="H480" s="1082"/>
      <c r="I480" s="1082"/>
      <c r="J480" s="1082"/>
      <c r="K480" s="1082"/>
      <c r="L480" s="1082"/>
      <c r="M480" s="1082"/>
      <c r="N480" s="1082"/>
      <c r="O480" s="1082"/>
      <c r="P480" s="1082"/>
      <c r="Q480" s="1082"/>
      <c r="R480" s="1082"/>
      <c r="S480" s="1082"/>
      <c r="T480" s="1082"/>
      <c r="U480" s="1082"/>
      <c r="V480" s="1082"/>
      <c r="W480" s="1082"/>
      <c r="X480" s="1082"/>
      <c r="Y480" s="1082"/>
      <c r="Z480" s="1082"/>
    </row>
    <row r="481" spans="1:26" ht="11.25" customHeight="1">
      <c r="A481" s="1082"/>
      <c r="B481" s="1082"/>
      <c r="C481" s="1082"/>
      <c r="D481" s="1082"/>
      <c r="E481" s="1082"/>
      <c r="F481" s="1082"/>
      <c r="G481" s="1082"/>
      <c r="H481" s="1082"/>
      <c r="I481" s="1082"/>
      <c r="J481" s="1082"/>
      <c r="K481" s="1082"/>
      <c r="L481" s="1082"/>
      <c r="M481" s="1082"/>
      <c r="N481" s="1082"/>
      <c r="O481" s="1082"/>
      <c r="P481" s="1082"/>
      <c r="Q481" s="1082"/>
      <c r="R481" s="1082"/>
      <c r="S481" s="1082"/>
      <c r="T481" s="1082"/>
      <c r="U481" s="1082"/>
      <c r="V481" s="1082"/>
      <c r="W481" s="1082"/>
      <c r="X481" s="1082"/>
      <c r="Y481" s="1082"/>
      <c r="Z481" s="1082"/>
    </row>
    <row r="482" spans="1:26" ht="11.25" customHeight="1">
      <c r="A482" s="1082"/>
      <c r="B482" s="1082"/>
      <c r="C482" s="1082"/>
      <c r="D482" s="1082"/>
      <c r="E482" s="1082"/>
      <c r="F482" s="1082"/>
      <c r="G482" s="1082"/>
      <c r="H482" s="1082"/>
      <c r="I482" s="1082"/>
      <c r="J482" s="1082"/>
      <c r="K482" s="1082"/>
      <c r="L482" s="1082"/>
      <c r="M482" s="1082"/>
      <c r="N482" s="1082"/>
      <c r="O482" s="1082"/>
      <c r="P482" s="1082"/>
      <c r="Q482" s="1082"/>
      <c r="R482" s="1082"/>
      <c r="S482" s="1082"/>
      <c r="T482" s="1082"/>
      <c r="U482" s="1082"/>
      <c r="V482" s="1082"/>
      <c r="W482" s="1082"/>
      <c r="X482" s="1082"/>
      <c r="Y482" s="1082"/>
      <c r="Z482" s="1082"/>
    </row>
    <row r="483" spans="1:26" ht="11.25" customHeight="1">
      <c r="A483" s="1082"/>
      <c r="B483" s="1082"/>
      <c r="C483" s="1082"/>
      <c r="D483" s="1082"/>
      <c r="E483" s="1082"/>
      <c r="F483" s="1082"/>
      <c r="G483" s="1082"/>
      <c r="H483" s="1082"/>
      <c r="I483" s="1082"/>
      <c r="J483" s="1082"/>
      <c r="K483" s="1082"/>
      <c r="L483" s="1082"/>
      <c r="M483" s="1082"/>
      <c r="N483" s="1082"/>
      <c r="O483" s="1082"/>
      <c r="P483" s="1082"/>
      <c r="Q483" s="1082"/>
      <c r="R483" s="1082"/>
      <c r="S483" s="1082"/>
      <c r="T483" s="1082"/>
      <c r="U483" s="1082"/>
      <c r="V483" s="1082"/>
      <c r="W483" s="1082"/>
      <c r="X483" s="1082"/>
      <c r="Y483" s="1082"/>
      <c r="Z483" s="1082"/>
    </row>
    <row r="484" spans="1:26" ht="11.25" customHeight="1">
      <c r="A484" s="1082"/>
      <c r="B484" s="1082"/>
      <c r="C484" s="1082"/>
      <c r="D484" s="1082"/>
      <c r="E484" s="1082"/>
      <c r="F484" s="1082"/>
      <c r="G484" s="1082"/>
      <c r="H484" s="1082"/>
      <c r="I484" s="1082"/>
      <c r="J484" s="1082"/>
      <c r="K484" s="1082"/>
      <c r="L484" s="1082"/>
      <c r="M484" s="1082"/>
      <c r="N484" s="1082"/>
      <c r="O484" s="1082"/>
      <c r="P484" s="1082"/>
      <c r="Q484" s="1082"/>
      <c r="R484" s="1082"/>
      <c r="S484" s="1082"/>
      <c r="T484" s="1082"/>
      <c r="U484" s="1082"/>
      <c r="V484" s="1082"/>
      <c r="W484" s="1082"/>
      <c r="X484" s="1082"/>
      <c r="Y484" s="1082"/>
      <c r="Z484" s="1082"/>
    </row>
    <row r="485" spans="1:26" ht="11.25" customHeight="1">
      <c r="A485" s="1082"/>
      <c r="B485" s="1082"/>
      <c r="C485" s="1082"/>
      <c r="D485" s="1082"/>
      <c r="E485" s="1082"/>
      <c r="F485" s="1082"/>
      <c r="G485" s="1082"/>
      <c r="H485" s="1082"/>
      <c r="I485" s="1082"/>
      <c r="J485" s="1082"/>
      <c r="K485" s="1082"/>
      <c r="L485" s="1082"/>
      <c r="M485" s="1082"/>
      <c r="N485" s="1082"/>
      <c r="O485" s="1082"/>
      <c r="P485" s="1082"/>
      <c r="Q485" s="1082"/>
      <c r="R485" s="1082"/>
      <c r="S485" s="1082"/>
      <c r="T485" s="1082"/>
      <c r="U485" s="1082"/>
      <c r="V485" s="1082"/>
      <c r="W485" s="1082"/>
      <c r="X485" s="1082"/>
      <c r="Y485" s="1082"/>
      <c r="Z485" s="1082"/>
    </row>
    <row r="486" spans="1:26" ht="11.25" customHeight="1">
      <c r="A486" s="1082"/>
      <c r="B486" s="1082"/>
      <c r="C486" s="1082"/>
      <c r="D486" s="1082"/>
      <c r="E486" s="1082"/>
      <c r="F486" s="1082"/>
      <c r="G486" s="1082"/>
      <c r="H486" s="1082"/>
      <c r="I486" s="1082"/>
      <c r="J486" s="1082"/>
      <c r="K486" s="1082"/>
      <c r="L486" s="1082"/>
      <c r="M486" s="1082"/>
      <c r="N486" s="1082"/>
      <c r="O486" s="1082"/>
      <c r="P486" s="1082"/>
      <c r="Q486" s="1082"/>
      <c r="R486" s="1082"/>
      <c r="S486" s="1082"/>
      <c r="T486" s="1082"/>
      <c r="U486" s="1082"/>
      <c r="V486" s="1082"/>
      <c r="W486" s="1082"/>
      <c r="X486" s="1082"/>
      <c r="Y486" s="1082"/>
      <c r="Z486" s="1082"/>
    </row>
    <row r="487" spans="1:26" ht="11.25" customHeight="1">
      <c r="A487" s="1082"/>
      <c r="B487" s="1082"/>
      <c r="C487" s="1082"/>
      <c r="D487" s="1082"/>
      <c r="E487" s="1082"/>
      <c r="F487" s="1082"/>
      <c r="G487" s="1082"/>
      <c r="H487" s="1082"/>
      <c r="I487" s="1082"/>
      <c r="J487" s="1082"/>
      <c r="K487" s="1082"/>
      <c r="L487" s="1082"/>
      <c r="M487" s="1082"/>
      <c r="N487" s="1082"/>
      <c r="O487" s="1082"/>
      <c r="P487" s="1082"/>
      <c r="Q487" s="1082"/>
      <c r="R487" s="1082"/>
      <c r="S487" s="1082"/>
      <c r="T487" s="1082"/>
      <c r="U487" s="1082"/>
      <c r="V487" s="1082"/>
      <c r="W487" s="1082"/>
      <c r="X487" s="1082"/>
      <c r="Y487" s="1082"/>
      <c r="Z487" s="1082"/>
    </row>
    <row r="488" spans="1:26" ht="11.25" customHeight="1">
      <c r="A488" s="1082"/>
      <c r="B488" s="1082"/>
      <c r="C488" s="1082"/>
      <c r="D488" s="1082"/>
      <c r="E488" s="1082"/>
      <c r="F488" s="1082"/>
      <c r="G488" s="1082"/>
      <c r="H488" s="1082"/>
      <c r="I488" s="1082"/>
      <c r="J488" s="1082"/>
      <c r="K488" s="1082"/>
      <c r="L488" s="1082"/>
      <c r="M488" s="1082"/>
      <c r="N488" s="1082"/>
      <c r="O488" s="1082"/>
      <c r="P488" s="1082"/>
      <c r="Q488" s="1082"/>
      <c r="R488" s="1082"/>
      <c r="S488" s="1082"/>
      <c r="T488" s="1082"/>
      <c r="U488" s="1082"/>
      <c r="V488" s="1082"/>
      <c r="W488" s="1082"/>
      <c r="X488" s="1082"/>
      <c r="Y488" s="1082"/>
      <c r="Z488" s="1082"/>
    </row>
    <row r="489" spans="1:26" ht="11.25" customHeight="1">
      <c r="A489" s="1082"/>
      <c r="B489" s="1082"/>
      <c r="C489" s="1082"/>
      <c r="D489" s="1082"/>
      <c r="E489" s="1082"/>
      <c r="F489" s="1082"/>
      <c r="G489" s="1082"/>
      <c r="H489" s="1082"/>
      <c r="I489" s="1082"/>
      <c r="J489" s="1082"/>
      <c r="K489" s="1082"/>
      <c r="L489" s="1082"/>
      <c r="M489" s="1082"/>
      <c r="N489" s="1082"/>
      <c r="O489" s="1082"/>
      <c r="P489" s="1082"/>
      <c r="Q489" s="1082"/>
      <c r="R489" s="1082"/>
      <c r="S489" s="1082"/>
      <c r="T489" s="1082"/>
      <c r="U489" s="1082"/>
      <c r="V489" s="1082"/>
      <c r="W489" s="1082"/>
      <c r="X489" s="1082"/>
      <c r="Y489" s="1082"/>
      <c r="Z489" s="1082"/>
    </row>
    <row r="490" spans="1:26" ht="11.25" customHeight="1">
      <c r="A490" s="1082"/>
      <c r="B490" s="1082"/>
      <c r="C490" s="1082"/>
      <c r="D490" s="1082"/>
      <c r="E490" s="1082"/>
      <c r="F490" s="1082"/>
      <c r="G490" s="1082"/>
      <c r="H490" s="1082"/>
      <c r="I490" s="1082"/>
      <c r="J490" s="1082"/>
      <c r="K490" s="1082"/>
      <c r="L490" s="1082"/>
      <c r="M490" s="1082"/>
      <c r="N490" s="1082"/>
      <c r="O490" s="1082"/>
      <c r="P490" s="1082"/>
      <c r="Q490" s="1082"/>
      <c r="R490" s="1082"/>
      <c r="S490" s="1082"/>
      <c r="T490" s="1082"/>
      <c r="U490" s="1082"/>
      <c r="V490" s="1082"/>
      <c r="W490" s="1082"/>
      <c r="X490" s="1082"/>
      <c r="Y490" s="1082"/>
      <c r="Z490" s="1082"/>
    </row>
    <row r="491" spans="1:26" ht="11.25" customHeight="1">
      <c r="A491" s="1082"/>
      <c r="B491" s="1082"/>
      <c r="C491" s="1082"/>
      <c r="D491" s="1082"/>
      <c r="E491" s="1082"/>
      <c r="F491" s="1082"/>
      <c r="G491" s="1082"/>
      <c r="H491" s="1082"/>
      <c r="I491" s="1082"/>
      <c r="J491" s="1082"/>
      <c r="K491" s="1082"/>
      <c r="L491" s="1082"/>
      <c r="M491" s="1082"/>
      <c r="N491" s="1082"/>
      <c r="O491" s="1082"/>
      <c r="P491" s="1082"/>
      <c r="Q491" s="1082"/>
      <c r="R491" s="1082"/>
      <c r="S491" s="1082"/>
      <c r="T491" s="1082"/>
      <c r="U491" s="1082"/>
      <c r="V491" s="1082"/>
      <c r="W491" s="1082"/>
      <c r="X491" s="1082"/>
      <c r="Y491" s="1082"/>
      <c r="Z491" s="1082"/>
    </row>
    <row r="492" spans="1:26" ht="11.25" customHeight="1">
      <c r="A492" s="1082"/>
      <c r="B492" s="1082"/>
      <c r="C492" s="1082"/>
      <c r="D492" s="1082"/>
      <c r="E492" s="1082"/>
      <c r="F492" s="1082"/>
      <c r="G492" s="1082"/>
      <c r="H492" s="1082"/>
      <c r="I492" s="1082"/>
      <c r="J492" s="1082"/>
      <c r="K492" s="1082"/>
      <c r="L492" s="1082"/>
      <c r="M492" s="1082"/>
      <c r="N492" s="1082"/>
      <c r="O492" s="1082"/>
      <c r="P492" s="1082"/>
      <c r="Q492" s="1082"/>
      <c r="R492" s="1082"/>
      <c r="S492" s="1082"/>
      <c r="T492" s="1082"/>
      <c r="U492" s="1082"/>
      <c r="V492" s="1082"/>
      <c r="W492" s="1082"/>
      <c r="X492" s="1082"/>
      <c r="Y492" s="1082"/>
      <c r="Z492" s="1082"/>
    </row>
    <row r="493" spans="1:26" ht="11.25" customHeight="1">
      <c r="A493" s="1082"/>
      <c r="B493" s="1082"/>
      <c r="C493" s="1082"/>
      <c r="D493" s="1082"/>
      <c r="E493" s="1082"/>
      <c r="F493" s="1082"/>
      <c r="G493" s="1082"/>
      <c r="H493" s="1082"/>
      <c r="I493" s="1082"/>
      <c r="J493" s="1082"/>
      <c r="K493" s="1082"/>
      <c r="L493" s="1082"/>
      <c r="M493" s="1082"/>
      <c r="N493" s="1082"/>
      <c r="O493" s="1082"/>
      <c r="P493" s="1082"/>
      <c r="Q493" s="1082"/>
      <c r="R493" s="1082"/>
      <c r="S493" s="1082"/>
      <c r="T493" s="1082"/>
      <c r="U493" s="1082"/>
      <c r="V493" s="1082"/>
      <c r="W493" s="1082"/>
      <c r="X493" s="1082"/>
      <c r="Y493" s="1082"/>
      <c r="Z493" s="1082"/>
    </row>
    <row r="494" spans="1:26" ht="11.25" customHeight="1">
      <c r="A494" s="1082"/>
      <c r="B494" s="1082"/>
      <c r="C494" s="1082"/>
      <c r="D494" s="1082"/>
      <c r="E494" s="1082"/>
      <c r="F494" s="1082"/>
      <c r="G494" s="1082"/>
      <c r="H494" s="1082"/>
      <c r="I494" s="1082"/>
      <c r="J494" s="1082"/>
      <c r="K494" s="1082"/>
      <c r="L494" s="1082"/>
      <c r="M494" s="1082"/>
      <c r="N494" s="1082"/>
      <c r="O494" s="1082"/>
      <c r="P494" s="1082"/>
      <c r="Q494" s="1082"/>
      <c r="R494" s="1082"/>
      <c r="S494" s="1082"/>
      <c r="T494" s="1082"/>
      <c r="U494" s="1082"/>
      <c r="V494" s="1082"/>
      <c r="W494" s="1082"/>
      <c r="X494" s="1082"/>
      <c r="Y494" s="1082"/>
      <c r="Z494" s="1082"/>
    </row>
    <row r="495" spans="1:26" ht="11.25" customHeight="1">
      <c r="A495" s="1082"/>
      <c r="B495" s="1082"/>
      <c r="C495" s="1082"/>
      <c r="D495" s="1082"/>
      <c r="E495" s="1082"/>
      <c r="F495" s="1082"/>
      <c r="G495" s="1082"/>
      <c r="H495" s="1082"/>
      <c r="I495" s="1082"/>
      <c r="J495" s="1082"/>
      <c r="K495" s="1082"/>
      <c r="L495" s="1082"/>
      <c r="M495" s="1082"/>
      <c r="N495" s="1082"/>
      <c r="O495" s="1082"/>
      <c r="P495" s="1082"/>
      <c r="Q495" s="1082"/>
      <c r="R495" s="1082"/>
      <c r="S495" s="1082"/>
      <c r="T495" s="1082"/>
      <c r="U495" s="1082"/>
      <c r="V495" s="1082"/>
      <c r="W495" s="1082"/>
      <c r="X495" s="1082"/>
      <c r="Y495" s="1082"/>
      <c r="Z495" s="1082"/>
    </row>
    <row r="496" spans="1:26" ht="11.25" customHeight="1">
      <c r="A496" s="1082"/>
      <c r="B496" s="1082"/>
      <c r="C496" s="1082"/>
      <c r="D496" s="1082"/>
      <c r="E496" s="1082"/>
      <c r="F496" s="1082"/>
      <c r="G496" s="1082"/>
      <c r="H496" s="1082"/>
      <c r="I496" s="1082"/>
      <c r="J496" s="1082"/>
      <c r="K496" s="1082"/>
      <c r="L496" s="1082"/>
      <c r="M496" s="1082"/>
      <c r="N496" s="1082"/>
      <c r="O496" s="1082"/>
      <c r="P496" s="1082"/>
      <c r="Q496" s="1082"/>
      <c r="R496" s="1082"/>
      <c r="S496" s="1082"/>
      <c r="T496" s="1082"/>
      <c r="U496" s="1082"/>
      <c r="V496" s="1082"/>
      <c r="W496" s="1082"/>
      <c r="X496" s="1082"/>
      <c r="Y496" s="1082"/>
      <c r="Z496" s="1082"/>
    </row>
    <row r="497" spans="1:26" ht="11.25" customHeight="1">
      <c r="A497" s="1082"/>
      <c r="B497" s="1082"/>
      <c r="C497" s="1082"/>
      <c r="D497" s="1082"/>
      <c r="E497" s="1082"/>
      <c r="F497" s="1082"/>
      <c r="G497" s="1082"/>
      <c r="H497" s="1082"/>
      <c r="I497" s="1082"/>
      <c r="J497" s="1082"/>
      <c r="K497" s="1082"/>
      <c r="L497" s="1082"/>
      <c r="M497" s="1082"/>
      <c r="N497" s="1082"/>
      <c r="O497" s="1082"/>
      <c r="P497" s="1082"/>
      <c r="Q497" s="1082"/>
      <c r="R497" s="1082"/>
      <c r="S497" s="1082"/>
      <c r="T497" s="1082"/>
      <c r="U497" s="1082"/>
      <c r="V497" s="1082"/>
      <c r="W497" s="1082"/>
      <c r="X497" s="1082"/>
      <c r="Y497" s="1082"/>
      <c r="Z497" s="1082"/>
    </row>
    <row r="498" spans="1:26" ht="11.25" customHeight="1">
      <c r="A498" s="1082"/>
      <c r="B498" s="1082"/>
      <c r="C498" s="1082"/>
      <c r="D498" s="1082"/>
      <c r="E498" s="1082"/>
      <c r="F498" s="1082"/>
      <c r="G498" s="1082"/>
      <c r="H498" s="1082"/>
      <c r="I498" s="1082"/>
      <c r="J498" s="1082"/>
      <c r="K498" s="1082"/>
      <c r="L498" s="1082"/>
      <c r="M498" s="1082"/>
      <c r="N498" s="1082"/>
      <c r="O498" s="1082"/>
      <c r="P498" s="1082"/>
      <c r="Q498" s="1082"/>
      <c r="R498" s="1082"/>
      <c r="S498" s="1082"/>
      <c r="T498" s="1082"/>
      <c r="U498" s="1082"/>
      <c r="V498" s="1082"/>
      <c r="W498" s="1082"/>
      <c r="X498" s="1082"/>
      <c r="Y498" s="1082"/>
      <c r="Z498" s="1082"/>
    </row>
    <row r="499" spans="1:26" ht="11.25" customHeight="1">
      <c r="A499" s="1082"/>
      <c r="B499" s="1082"/>
      <c r="C499" s="1082"/>
      <c r="D499" s="1082"/>
      <c r="E499" s="1082"/>
      <c r="F499" s="1082"/>
      <c r="G499" s="1082"/>
      <c r="H499" s="1082"/>
      <c r="I499" s="1082"/>
      <c r="J499" s="1082"/>
      <c r="K499" s="1082"/>
      <c r="L499" s="1082"/>
      <c r="M499" s="1082"/>
      <c r="N499" s="1082"/>
      <c r="O499" s="1082"/>
      <c r="P499" s="1082"/>
      <c r="Q499" s="1082"/>
      <c r="R499" s="1082"/>
      <c r="S499" s="1082"/>
      <c r="T499" s="1082"/>
      <c r="U499" s="1082"/>
      <c r="V499" s="1082"/>
      <c r="W499" s="1082"/>
      <c r="X499" s="1082"/>
      <c r="Y499" s="1082"/>
      <c r="Z499" s="1082"/>
    </row>
    <row r="500" spans="1:26" ht="11.25" customHeight="1">
      <c r="A500" s="1082"/>
      <c r="B500" s="1082"/>
      <c r="C500" s="1082"/>
      <c r="D500" s="1082"/>
      <c r="E500" s="1082"/>
      <c r="F500" s="1082"/>
      <c r="G500" s="1082"/>
      <c r="H500" s="1082"/>
      <c r="I500" s="1082"/>
      <c r="J500" s="1082"/>
      <c r="K500" s="1082"/>
      <c r="L500" s="1082"/>
      <c r="M500" s="1082"/>
      <c r="N500" s="1082"/>
      <c r="O500" s="1082"/>
      <c r="P500" s="1082"/>
      <c r="Q500" s="1082"/>
      <c r="R500" s="1082"/>
      <c r="S500" s="1082"/>
      <c r="T500" s="1082"/>
      <c r="U500" s="1082"/>
      <c r="V500" s="1082"/>
      <c r="W500" s="1082"/>
      <c r="X500" s="1082"/>
      <c r="Y500" s="1082"/>
      <c r="Z500" s="1082"/>
    </row>
    <row r="501" spans="1:26" ht="11.25" customHeight="1">
      <c r="A501" s="1082"/>
      <c r="B501" s="1082"/>
      <c r="C501" s="1082"/>
      <c r="D501" s="1082"/>
      <c r="E501" s="1082"/>
      <c r="F501" s="1082"/>
      <c r="G501" s="1082"/>
      <c r="H501" s="1082"/>
      <c r="I501" s="1082"/>
      <c r="J501" s="1082"/>
      <c r="K501" s="1082"/>
      <c r="L501" s="1082"/>
      <c r="M501" s="1082"/>
      <c r="N501" s="1082"/>
      <c r="O501" s="1082"/>
      <c r="P501" s="1082"/>
      <c r="Q501" s="1082"/>
      <c r="R501" s="1082"/>
      <c r="S501" s="1082"/>
      <c r="T501" s="1082"/>
      <c r="U501" s="1082"/>
      <c r="V501" s="1082"/>
      <c r="W501" s="1082"/>
      <c r="X501" s="1082"/>
      <c r="Y501" s="1082"/>
      <c r="Z501" s="1082"/>
    </row>
    <row r="502" spans="1:26" ht="11.25" customHeight="1">
      <c r="A502" s="1082"/>
      <c r="B502" s="1082"/>
      <c r="C502" s="1082"/>
      <c r="D502" s="1082"/>
      <c r="E502" s="1082"/>
      <c r="F502" s="1082"/>
      <c r="G502" s="1082"/>
      <c r="H502" s="1082"/>
      <c r="I502" s="1082"/>
      <c r="J502" s="1082"/>
      <c r="K502" s="1082"/>
      <c r="L502" s="1082"/>
      <c r="M502" s="1082"/>
      <c r="N502" s="1082"/>
      <c r="O502" s="1082"/>
      <c r="P502" s="1082"/>
      <c r="Q502" s="1082"/>
      <c r="R502" s="1082"/>
      <c r="S502" s="1082"/>
      <c r="T502" s="1082"/>
      <c r="U502" s="1082"/>
      <c r="V502" s="1082"/>
      <c r="W502" s="1082"/>
      <c r="X502" s="1082"/>
      <c r="Y502" s="1082"/>
      <c r="Z502" s="1082"/>
    </row>
    <row r="503" spans="1:26" ht="11.25" customHeight="1">
      <c r="A503" s="1082"/>
      <c r="B503" s="1082"/>
      <c r="C503" s="1082"/>
      <c r="D503" s="1082"/>
      <c r="E503" s="1082"/>
      <c r="F503" s="1082"/>
      <c r="G503" s="1082"/>
      <c r="H503" s="1082"/>
      <c r="I503" s="1082"/>
      <c r="J503" s="1082"/>
      <c r="K503" s="1082"/>
      <c r="L503" s="1082"/>
      <c r="M503" s="1082"/>
      <c r="N503" s="1082"/>
      <c r="O503" s="1082"/>
      <c r="P503" s="1082"/>
      <c r="Q503" s="1082"/>
      <c r="R503" s="1082"/>
      <c r="S503" s="1082"/>
      <c r="T503" s="1082"/>
      <c r="U503" s="1082"/>
      <c r="V503" s="1082"/>
      <c r="W503" s="1082"/>
      <c r="X503" s="1082"/>
      <c r="Y503" s="1082"/>
      <c r="Z503" s="1082"/>
    </row>
    <row r="504" spans="1:26" ht="11.25" customHeight="1">
      <c r="A504" s="1082"/>
      <c r="B504" s="1082"/>
      <c r="C504" s="1082"/>
      <c r="D504" s="1082"/>
      <c r="E504" s="1082"/>
      <c r="F504" s="1082"/>
      <c r="G504" s="1082"/>
      <c r="H504" s="1082"/>
      <c r="I504" s="1082"/>
      <c r="J504" s="1082"/>
      <c r="K504" s="1082"/>
      <c r="L504" s="1082"/>
      <c r="M504" s="1082"/>
      <c r="N504" s="1082"/>
      <c r="O504" s="1082"/>
      <c r="P504" s="1082"/>
      <c r="Q504" s="1082"/>
      <c r="R504" s="1082"/>
      <c r="S504" s="1082"/>
      <c r="T504" s="1082"/>
      <c r="U504" s="1082"/>
      <c r="V504" s="1082"/>
      <c r="W504" s="1082"/>
      <c r="X504" s="1082"/>
      <c r="Y504" s="1082"/>
      <c r="Z504" s="1082"/>
    </row>
    <row r="505" spans="1:26" ht="11.25" customHeight="1">
      <c r="A505" s="1082"/>
      <c r="B505" s="1082"/>
      <c r="C505" s="1082"/>
      <c r="D505" s="1082"/>
      <c r="E505" s="1082"/>
      <c r="F505" s="1082"/>
      <c r="G505" s="1082"/>
      <c r="H505" s="1082"/>
      <c r="I505" s="1082"/>
      <c r="J505" s="1082"/>
      <c r="K505" s="1082"/>
      <c r="L505" s="1082"/>
      <c r="M505" s="1082"/>
      <c r="N505" s="1082"/>
      <c r="O505" s="1082"/>
      <c r="P505" s="1082"/>
      <c r="Q505" s="1082"/>
      <c r="R505" s="1082"/>
      <c r="S505" s="1082"/>
      <c r="T505" s="1082"/>
      <c r="U505" s="1082"/>
      <c r="V505" s="1082"/>
      <c r="W505" s="1082"/>
      <c r="X505" s="1082"/>
      <c r="Y505" s="1082"/>
      <c r="Z505" s="1082"/>
    </row>
    <row r="506" spans="1:26" ht="11.25" customHeight="1">
      <c r="A506" s="1082"/>
      <c r="B506" s="1082"/>
      <c r="C506" s="1082"/>
      <c r="D506" s="1082"/>
      <c r="E506" s="1082"/>
      <c r="F506" s="1082"/>
      <c r="G506" s="1082"/>
      <c r="H506" s="1082"/>
      <c r="I506" s="1082"/>
      <c r="J506" s="1082"/>
      <c r="K506" s="1082"/>
      <c r="L506" s="1082"/>
      <c r="M506" s="1082"/>
      <c r="N506" s="1082"/>
      <c r="O506" s="1082"/>
      <c r="P506" s="1082"/>
      <c r="Q506" s="1082"/>
      <c r="R506" s="1082"/>
      <c r="S506" s="1082"/>
      <c r="T506" s="1082"/>
      <c r="U506" s="1082"/>
      <c r="V506" s="1082"/>
      <c r="W506" s="1082"/>
      <c r="X506" s="1082"/>
      <c r="Y506" s="1082"/>
      <c r="Z506" s="1082"/>
    </row>
    <row r="507" spans="1:26" ht="11.25" customHeight="1">
      <c r="A507" s="1082"/>
      <c r="B507" s="1082"/>
      <c r="C507" s="1082"/>
      <c r="D507" s="1082"/>
      <c r="E507" s="1082"/>
      <c r="F507" s="1082"/>
      <c r="G507" s="1082"/>
      <c r="H507" s="1082"/>
      <c r="I507" s="1082"/>
      <c r="J507" s="1082"/>
      <c r="K507" s="1082"/>
      <c r="L507" s="1082"/>
      <c r="M507" s="1082"/>
      <c r="N507" s="1082"/>
      <c r="O507" s="1082"/>
      <c r="P507" s="1082"/>
      <c r="Q507" s="1082"/>
      <c r="R507" s="1082"/>
      <c r="S507" s="1082"/>
      <c r="T507" s="1082"/>
      <c r="U507" s="1082"/>
      <c r="V507" s="1082"/>
      <c r="W507" s="1082"/>
      <c r="X507" s="1082"/>
      <c r="Y507" s="1082"/>
      <c r="Z507" s="1082"/>
    </row>
    <row r="508" spans="1:26" ht="11.25" customHeight="1">
      <c r="A508" s="1082"/>
      <c r="B508" s="1082"/>
      <c r="C508" s="1082"/>
      <c r="D508" s="1082"/>
      <c r="E508" s="1082"/>
      <c r="F508" s="1082"/>
      <c r="G508" s="1082"/>
      <c r="H508" s="1082"/>
      <c r="I508" s="1082"/>
      <c r="J508" s="1082"/>
      <c r="K508" s="1082"/>
      <c r="L508" s="1082"/>
      <c r="M508" s="1082"/>
      <c r="N508" s="1082"/>
      <c r="O508" s="1082"/>
      <c r="P508" s="1082"/>
      <c r="Q508" s="1082"/>
      <c r="R508" s="1082"/>
      <c r="S508" s="1082"/>
      <c r="T508" s="1082"/>
      <c r="U508" s="1082"/>
      <c r="V508" s="1082"/>
      <c r="W508" s="1082"/>
      <c r="X508" s="1082"/>
      <c r="Y508" s="1082"/>
      <c r="Z508" s="1082"/>
    </row>
    <row r="509" spans="1:26" ht="11.25" customHeight="1">
      <c r="A509" s="1082"/>
      <c r="B509" s="1082"/>
      <c r="C509" s="1082"/>
      <c r="D509" s="1082"/>
      <c r="E509" s="1082"/>
      <c r="F509" s="1082"/>
      <c r="G509" s="1082"/>
      <c r="H509" s="1082"/>
      <c r="I509" s="1082"/>
      <c r="J509" s="1082"/>
      <c r="K509" s="1082"/>
      <c r="L509" s="1082"/>
      <c r="M509" s="1082"/>
      <c r="N509" s="1082"/>
      <c r="O509" s="1082"/>
      <c r="P509" s="1082"/>
      <c r="Q509" s="1082"/>
      <c r="R509" s="1082"/>
      <c r="S509" s="1082"/>
      <c r="T509" s="1082"/>
      <c r="U509" s="1082"/>
      <c r="V509" s="1082"/>
      <c r="W509" s="1082"/>
      <c r="X509" s="1082"/>
      <c r="Y509" s="1082"/>
      <c r="Z509" s="1082"/>
    </row>
    <row r="510" spans="1:26" ht="11.25" customHeight="1">
      <c r="A510" s="1082"/>
      <c r="B510" s="1082"/>
      <c r="C510" s="1082"/>
      <c r="D510" s="1082"/>
      <c r="E510" s="1082"/>
      <c r="F510" s="1082"/>
      <c r="G510" s="1082"/>
      <c r="H510" s="1082"/>
      <c r="I510" s="1082"/>
      <c r="J510" s="1082"/>
      <c r="K510" s="1082"/>
      <c r="L510" s="1082"/>
      <c r="M510" s="1082"/>
      <c r="N510" s="1082"/>
      <c r="O510" s="1082"/>
      <c r="P510" s="1082"/>
      <c r="Q510" s="1082"/>
      <c r="R510" s="1082"/>
      <c r="S510" s="1082"/>
      <c r="T510" s="1082"/>
      <c r="U510" s="1082"/>
      <c r="V510" s="1082"/>
      <c r="W510" s="1082"/>
      <c r="X510" s="1082"/>
      <c r="Y510" s="1082"/>
      <c r="Z510" s="1082"/>
    </row>
    <row r="511" spans="1:26" ht="11.25" customHeight="1">
      <c r="A511" s="1082"/>
      <c r="B511" s="1082"/>
      <c r="C511" s="1082"/>
      <c r="D511" s="1082"/>
      <c r="E511" s="1082"/>
      <c r="F511" s="1082"/>
      <c r="G511" s="1082"/>
      <c r="H511" s="1082"/>
      <c r="I511" s="1082"/>
      <c r="J511" s="1082"/>
      <c r="K511" s="1082"/>
      <c r="L511" s="1082"/>
      <c r="M511" s="1082"/>
      <c r="N511" s="1082"/>
      <c r="O511" s="1082"/>
      <c r="P511" s="1082"/>
      <c r="Q511" s="1082"/>
      <c r="R511" s="1082"/>
      <c r="S511" s="1082"/>
      <c r="T511" s="1082"/>
      <c r="U511" s="1082"/>
      <c r="V511" s="1082"/>
      <c r="W511" s="1082"/>
      <c r="X511" s="1082"/>
      <c r="Y511" s="1082"/>
      <c r="Z511" s="1082"/>
    </row>
    <row r="512" spans="1:26" ht="11.25" customHeight="1">
      <c r="A512" s="1082"/>
      <c r="B512" s="1082"/>
      <c r="C512" s="1082"/>
      <c r="D512" s="1082"/>
      <c r="E512" s="1082"/>
      <c r="F512" s="1082"/>
      <c r="G512" s="1082"/>
      <c r="H512" s="1082"/>
      <c r="I512" s="1082"/>
      <c r="J512" s="1082"/>
      <c r="K512" s="1082"/>
      <c r="L512" s="1082"/>
      <c r="M512" s="1082"/>
      <c r="N512" s="1082"/>
      <c r="O512" s="1082"/>
      <c r="P512" s="1082"/>
      <c r="Q512" s="1082"/>
      <c r="R512" s="1082"/>
      <c r="S512" s="1082"/>
      <c r="T512" s="1082"/>
      <c r="U512" s="1082"/>
      <c r="V512" s="1082"/>
      <c r="W512" s="1082"/>
      <c r="X512" s="1082"/>
      <c r="Y512" s="1082"/>
      <c r="Z512" s="1082"/>
    </row>
    <row r="513" spans="1:26" ht="11.25" customHeight="1">
      <c r="A513" s="1082"/>
      <c r="B513" s="1082"/>
      <c r="C513" s="1082"/>
      <c r="D513" s="1082"/>
      <c r="E513" s="1082"/>
      <c r="F513" s="1082"/>
      <c r="G513" s="1082"/>
      <c r="H513" s="1082"/>
      <c r="I513" s="1082"/>
      <c r="J513" s="1082"/>
      <c r="K513" s="1082"/>
      <c r="L513" s="1082"/>
      <c r="M513" s="1082"/>
      <c r="N513" s="1082"/>
      <c r="O513" s="1082"/>
      <c r="P513" s="1082"/>
      <c r="Q513" s="1082"/>
      <c r="R513" s="1082"/>
      <c r="S513" s="1082"/>
      <c r="T513" s="1082"/>
      <c r="U513" s="1082"/>
      <c r="V513" s="1082"/>
      <c r="W513" s="1082"/>
      <c r="X513" s="1082"/>
      <c r="Y513" s="1082"/>
      <c r="Z513" s="1082"/>
    </row>
    <row r="514" spans="1:26" ht="11.25" customHeight="1">
      <c r="A514" s="1082"/>
      <c r="B514" s="1082"/>
      <c r="C514" s="1082"/>
      <c r="D514" s="1082"/>
      <c r="E514" s="1082"/>
      <c r="F514" s="1082"/>
      <c r="G514" s="1082"/>
      <c r="H514" s="1082"/>
      <c r="I514" s="1082"/>
      <c r="J514" s="1082"/>
      <c r="K514" s="1082"/>
      <c r="L514" s="1082"/>
      <c r="M514" s="1082"/>
      <c r="N514" s="1082"/>
      <c r="O514" s="1082"/>
      <c r="P514" s="1082"/>
      <c r="Q514" s="1082"/>
      <c r="R514" s="1082"/>
      <c r="S514" s="1082"/>
      <c r="T514" s="1082"/>
      <c r="U514" s="1082"/>
      <c r="V514" s="1082"/>
      <c r="W514" s="1082"/>
      <c r="X514" s="1082"/>
      <c r="Y514" s="1082"/>
      <c r="Z514" s="1082"/>
    </row>
    <row r="515" spans="1:26" ht="11.25" customHeight="1">
      <c r="A515" s="1082"/>
      <c r="B515" s="1082"/>
      <c r="C515" s="1082"/>
      <c r="D515" s="1082"/>
      <c r="E515" s="1082"/>
      <c r="F515" s="1082"/>
      <c r="G515" s="1082"/>
      <c r="H515" s="1082"/>
      <c r="I515" s="1082"/>
      <c r="J515" s="1082"/>
      <c r="K515" s="1082"/>
      <c r="L515" s="1082"/>
      <c r="M515" s="1082"/>
      <c r="N515" s="1082"/>
      <c r="O515" s="1082"/>
      <c r="P515" s="1082"/>
      <c r="Q515" s="1082"/>
      <c r="R515" s="1082"/>
      <c r="S515" s="1082"/>
      <c r="T515" s="1082"/>
      <c r="U515" s="1082"/>
      <c r="V515" s="1082"/>
      <c r="W515" s="1082"/>
      <c r="X515" s="1082"/>
      <c r="Y515" s="1082"/>
      <c r="Z515" s="1082"/>
    </row>
    <row r="516" spans="1:26" ht="11.25" customHeight="1">
      <c r="A516" s="1082"/>
      <c r="B516" s="1082"/>
      <c r="C516" s="1082"/>
      <c r="D516" s="1082"/>
      <c r="E516" s="1082"/>
      <c r="F516" s="1082"/>
      <c r="G516" s="1082"/>
      <c r="H516" s="1082"/>
      <c r="I516" s="1082"/>
      <c r="J516" s="1082"/>
      <c r="K516" s="1082"/>
      <c r="L516" s="1082"/>
      <c r="M516" s="1082"/>
      <c r="N516" s="1082"/>
      <c r="O516" s="1082"/>
      <c r="P516" s="1082"/>
      <c r="Q516" s="1082"/>
      <c r="R516" s="1082"/>
      <c r="S516" s="1082"/>
      <c r="T516" s="1082"/>
      <c r="U516" s="1082"/>
      <c r="V516" s="1082"/>
      <c r="W516" s="1082"/>
      <c r="X516" s="1082"/>
      <c r="Y516" s="1082"/>
      <c r="Z516" s="1082"/>
    </row>
    <row r="517" spans="1:26" ht="11.25" customHeight="1">
      <c r="A517" s="1082"/>
      <c r="B517" s="1082"/>
      <c r="C517" s="1082"/>
      <c r="D517" s="1082"/>
      <c r="E517" s="1082"/>
      <c r="F517" s="1082"/>
      <c r="G517" s="1082"/>
      <c r="H517" s="1082"/>
      <c r="I517" s="1082"/>
      <c r="J517" s="1082"/>
      <c r="K517" s="1082"/>
      <c r="L517" s="1082"/>
      <c r="M517" s="1082"/>
      <c r="N517" s="1082"/>
      <c r="O517" s="1082"/>
      <c r="P517" s="1082"/>
      <c r="Q517" s="1082"/>
      <c r="R517" s="1082"/>
      <c r="S517" s="1082"/>
      <c r="T517" s="1082"/>
      <c r="U517" s="1082"/>
      <c r="V517" s="1082"/>
      <c r="W517" s="1082"/>
      <c r="X517" s="1082"/>
      <c r="Y517" s="1082"/>
      <c r="Z517" s="1082"/>
    </row>
    <row r="518" spans="1:26" ht="11.25" customHeight="1">
      <c r="A518" s="1082"/>
      <c r="B518" s="1082"/>
      <c r="C518" s="1082"/>
      <c r="D518" s="1082"/>
      <c r="E518" s="1082"/>
      <c r="F518" s="1082"/>
      <c r="G518" s="1082"/>
      <c r="H518" s="1082"/>
      <c r="I518" s="1082"/>
      <c r="J518" s="1082"/>
      <c r="K518" s="1082"/>
      <c r="L518" s="1082"/>
      <c r="M518" s="1082"/>
      <c r="N518" s="1082"/>
      <c r="O518" s="1082"/>
      <c r="P518" s="1082"/>
      <c r="Q518" s="1082"/>
      <c r="R518" s="1082"/>
      <c r="S518" s="1082"/>
      <c r="T518" s="1082"/>
      <c r="U518" s="1082"/>
      <c r="V518" s="1082"/>
      <c r="W518" s="1082"/>
      <c r="X518" s="1082"/>
      <c r="Y518" s="1082"/>
      <c r="Z518" s="1082"/>
    </row>
    <row r="519" spans="1:26" ht="11.25" customHeight="1">
      <c r="A519" s="1082"/>
      <c r="B519" s="1082"/>
      <c r="C519" s="1082"/>
      <c r="D519" s="1082"/>
      <c r="E519" s="1082"/>
      <c r="F519" s="1082"/>
      <c r="G519" s="1082"/>
      <c r="H519" s="1082"/>
      <c r="I519" s="1082"/>
      <c r="J519" s="1082"/>
      <c r="K519" s="1082"/>
      <c r="L519" s="1082"/>
      <c r="M519" s="1082"/>
      <c r="N519" s="1082"/>
      <c r="O519" s="1082"/>
      <c r="P519" s="1082"/>
      <c r="Q519" s="1082"/>
      <c r="R519" s="1082"/>
      <c r="S519" s="1082"/>
      <c r="T519" s="1082"/>
      <c r="U519" s="1082"/>
      <c r="V519" s="1082"/>
      <c r="W519" s="1082"/>
      <c r="X519" s="1082"/>
      <c r="Y519" s="1082"/>
      <c r="Z519" s="1082"/>
    </row>
    <row r="520" spans="1:26" ht="11.25" customHeight="1">
      <c r="A520" s="1082"/>
      <c r="B520" s="1082"/>
      <c r="C520" s="1082"/>
      <c r="D520" s="1082"/>
      <c r="E520" s="1082"/>
      <c r="F520" s="1082"/>
      <c r="G520" s="1082"/>
      <c r="H520" s="1082"/>
      <c r="I520" s="1082"/>
      <c r="J520" s="1082"/>
      <c r="K520" s="1082"/>
      <c r="L520" s="1082"/>
      <c r="M520" s="1082"/>
      <c r="N520" s="1082"/>
      <c r="O520" s="1082"/>
      <c r="P520" s="1082"/>
      <c r="Q520" s="1082"/>
      <c r="R520" s="1082"/>
      <c r="S520" s="1082"/>
      <c r="T520" s="1082"/>
      <c r="U520" s="1082"/>
      <c r="V520" s="1082"/>
      <c r="W520" s="1082"/>
      <c r="X520" s="1082"/>
      <c r="Y520" s="1082"/>
      <c r="Z520" s="1082"/>
    </row>
    <row r="521" spans="1:26" ht="11.25" customHeight="1">
      <c r="A521" s="1082"/>
      <c r="B521" s="1082"/>
      <c r="C521" s="1082"/>
      <c r="D521" s="1082"/>
      <c r="E521" s="1082"/>
      <c r="F521" s="1082"/>
      <c r="G521" s="1082"/>
      <c r="H521" s="1082"/>
      <c r="I521" s="1082"/>
      <c r="J521" s="1082"/>
      <c r="K521" s="1082"/>
      <c r="L521" s="1082"/>
      <c r="M521" s="1082"/>
      <c r="N521" s="1082"/>
      <c r="O521" s="1082"/>
      <c r="P521" s="1082"/>
      <c r="Q521" s="1082"/>
      <c r="R521" s="1082"/>
      <c r="S521" s="1082"/>
      <c r="T521" s="1082"/>
      <c r="U521" s="1082"/>
      <c r="V521" s="1082"/>
      <c r="W521" s="1082"/>
      <c r="X521" s="1082"/>
      <c r="Y521" s="1082"/>
      <c r="Z521" s="1082"/>
    </row>
    <row r="522" spans="1:26" ht="11.25" customHeight="1">
      <c r="A522" s="1082"/>
      <c r="B522" s="1082"/>
      <c r="C522" s="1082"/>
      <c r="D522" s="1082"/>
      <c r="E522" s="1082"/>
      <c r="F522" s="1082"/>
      <c r="G522" s="1082"/>
      <c r="H522" s="1082"/>
      <c r="I522" s="1082"/>
      <c r="J522" s="1082"/>
      <c r="K522" s="1082"/>
      <c r="L522" s="1082"/>
      <c r="M522" s="1082"/>
      <c r="N522" s="1082"/>
      <c r="O522" s="1082"/>
      <c r="P522" s="1082"/>
      <c r="Q522" s="1082"/>
      <c r="R522" s="1082"/>
      <c r="S522" s="1082"/>
      <c r="T522" s="1082"/>
      <c r="U522" s="1082"/>
      <c r="V522" s="1082"/>
      <c r="W522" s="1082"/>
      <c r="X522" s="1082"/>
      <c r="Y522" s="1082"/>
      <c r="Z522" s="1082"/>
    </row>
    <row r="523" spans="1:26" ht="11.25" customHeight="1">
      <c r="A523" s="1082"/>
      <c r="B523" s="1082"/>
      <c r="C523" s="1082"/>
      <c r="D523" s="1082"/>
      <c r="E523" s="1082"/>
      <c r="F523" s="1082"/>
      <c r="G523" s="1082"/>
      <c r="H523" s="1082"/>
      <c r="I523" s="1082"/>
      <c r="J523" s="1082"/>
      <c r="K523" s="1082"/>
      <c r="L523" s="1082"/>
      <c r="M523" s="1082"/>
      <c r="N523" s="1082"/>
      <c r="O523" s="1082"/>
      <c r="P523" s="1082"/>
      <c r="Q523" s="1082"/>
      <c r="R523" s="1082"/>
      <c r="S523" s="1082"/>
      <c r="T523" s="1082"/>
      <c r="U523" s="1082"/>
      <c r="V523" s="1082"/>
      <c r="W523" s="1082"/>
      <c r="X523" s="1082"/>
      <c r="Y523" s="1082"/>
      <c r="Z523" s="1082"/>
    </row>
    <row r="524" spans="1:26" ht="11.25" customHeight="1">
      <c r="A524" s="1082"/>
      <c r="B524" s="1082"/>
      <c r="C524" s="1082"/>
      <c r="D524" s="1082"/>
      <c r="E524" s="1082"/>
      <c r="F524" s="1082"/>
      <c r="G524" s="1082"/>
      <c r="H524" s="1082"/>
      <c r="I524" s="1082"/>
      <c r="J524" s="1082"/>
      <c r="K524" s="1082"/>
      <c r="L524" s="1082"/>
      <c r="M524" s="1082"/>
      <c r="N524" s="1082"/>
      <c r="O524" s="1082"/>
      <c r="P524" s="1082"/>
      <c r="Q524" s="1082"/>
      <c r="R524" s="1082"/>
      <c r="S524" s="1082"/>
      <c r="T524" s="1082"/>
      <c r="U524" s="1082"/>
      <c r="V524" s="1082"/>
      <c r="W524" s="1082"/>
      <c r="X524" s="1082"/>
      <c r="Y524" s="1082"/>
      <c r="Z524" s="1082"/>
    </row>
    <row r="525" spans="1:26" ht="11.25" customHeight="1">
      <c r="A525" s="1082"/>
      <c r="B525" s="1082"/>
      <c r="C525" s="1082"/>
      <c r="D525" s="1082"/>
      <c r="E525" s="1082"/>
      <c r="F525" s="1082"/>
      <c r="G525" s="1082"/>
      <c r="H525" s="1082"/>
      <c r="I525" s="1082"/>
      <c r="J525" s="1082"/>
      <c r="K525" s="1082"/>
      <c r="L525" s="1082"/>
      <c r="M525" s="1082"/>
      <c r="N525" s="1082"/>
      <c r="O525" s="1082"/>
      <c r="P525" s="1082"/>
      <c r="Q525" s="1082"/>
      <c r="R525" s="1082"/>
      <c r="S525" s="1082"/>
      <c r="T525" s="1082"/>
      <c r="U525" s="1082"/>
      <c r="V525" s="1082"/>
      <c r="W525" s="1082"/>
      <c r="X525" s="1082"/>
      <c r="Y525" s="1082"/>
      <c r="Z525" s="1082"/>
    </row>
    <row r="526" spans="1:26" ht="11.25" customHeight="1">
      <c r="A526" s="1082"/>
      <c r="B526" s="1082"/>
      <c r="C526" s="1082"/>
      <c r="D526" s="1082"/>
      <c r="E526" s="1082"/>
      <c r="F526" s="1082"/>
      <c r="G526" s="1082"/>
      <c r="H526" s="1082"/>
      <c r="I526" s="1082"/>
      <c r="J526" s="1082"/>
      <c r="K526" s="1082"/>
      <c r="L526" s="1082"/>
      <c r="M526" s="1082"/>
      <c r="N526" s="1082"/>
      <c r="O526" s="1082"/>
      <c r="P526" s="1082"/>
      <c r="Q526" s="1082"/>
      <c r="R526" s="1082"/>
      <c r="S526" s="1082"/>
      <c r="T526" s="1082"/>
      <c r="U526" s="1082"/>
      <c r="V526" s="1082"/>
      <c r="W526" s="1082"/>
      <c r="X526" s="1082"/>
      <c r="Y526" s="1082"/>
      <c r="Z526" s="1082"/>
    </row>
    <row r="527" spans="1:26" ht="11.25" customHeight="1">
      <c r="A527" s="1082"/>
      <c r="B527" s="1082"/>
      <c r="C527" s="1082"/>
      <c r="D527" s="1082"/>
      <c r="E527" s="1082"/>
      <c r="F527" s="1082"/>
      <c r="G527" s="1082"/>
      <c r="H527" s="1082"/>
      <c r="I527" s="1082"/>
      <c r="J527" s="1082"/>
      <c r="K527" s="1082"/>
      <c r="L527" s="1082"/>
      <c r="M527" s="1082"/>
      <c r="N527" s="1082"/>
      <c r="O527" s="1082"/>
      <c r="P527" s="1082"/>
      <c r="Q527" s="1082"/>
      <c r="R527" s="1082"/>
      <c r="S527" s="1082"/>
      <c r="T527" s="1082"/>
      <c r="U527" s="1082"/>
      <c r="V527" s="1082"/>
      <c r="W527" s="1082"/>
      <c r="X527" s="1082"/>
      <c r="Y527" s="1082"/>
      <c r="Z527" s="1082"/>
    </row>
    <row r="528" spans="1:26" ht="11.25" customHeight="1">
      <c r="A528" s="1082"/>
      <c r="B528" s="1082"/>
      <c r="C528" s="1082"/>
      <c r="D528" s="1082"/>
      <c r="E528" s="1082"/>
      <c r="F528" s="1082"/>
      <c r="G528" s="1082"/>
      <c r="H528" s="1082"/>
      <c r="I528" s="1082"/>
      <c r="J528" s="1082"/>
      <c r="K528" s="1082"/>
      <c r="L528" s="1082"/>
      <c r="M528" s="1082"/>
      <c r="N528" s="1082"/>
      <c r="O528" s="1082"/>
      <c r="P528" s="1082"/>
      <c r="Q528" s="1082"/>
      <c r="R528" s="1082"/>
      <c r="S528" s="1082"/>
      <c r="T528" s="1082"/>
      <c r="U528" s="1082"/>
      <c r="V528" s="1082"/>
      <c r="W528" s="1082"/>
      <c r="X528" s="1082"/>
      <c r="Y528" s="1082"/>
      <c r="Z528" s="1082"/>
    </row>
    <row r="529" spans="1:26" ht="11.25" customHeight="1">
      <c r="A529" s="1082"/>
      <c r="B529" s="1082"/>
      <c r="C529" s="1082"/>
      <c r="D529" s="1082"/>
      <c r="E529" s="1082"/>
      <c r="F529" s="1082"/>
      <c r="G529" s="1082"/>
      <c r="H529" s="1082"/>
      <c r="I529" s="1082"/>
      <c r="J529" s="1082"/>
      <c r="K529" s="1082"/>
      <c r="L529" s="1082"/>
      <c r="M529" s="1082"/>
      <c r="N529" s="1082"/>
      <c r="O529" s="1082"/>
      <c r="P529" s="1082"/>
      <c r="Q529" s="1082"/>
      <c r="R529" s="1082"/>
      <c r="S529" s="1082"/>
      <c r="T529" s="1082"/>
      <c r="U529" s="1082"/>
      <c r="V529" s="1082"/>
      <c r="W529" s="1082"/>
      <c r="X529" s="1082"/>
      <c r="Y529" s="1082"/>
      <c r="Z529" s="1082"/>
    </row>
    <row r="530" spans="1:26" ht="11.25" customHeight="1">
      <c r="A530" s="1082"/>
      <c r="B530" s="1082"/>
      <c r="C530" s="1082"/>
      <c r="D530" s="1082"/>
      <c r="E530" s="1082"/>
      <c r="F530" s="1082"/>
      <c r="G530" s="1082"/>
      <c r="H530" s="1082"/>
      <c r="I530" s="1082"/>
      <c r="J530" s="1082"/>
      <c r="K530" s="1082"/>
      <c r="L530" s="1082"/>
      <c r="M530" s="1082"/>
      <c r="N530" s="1082"/>
      <c r="O530" s="1082"/>
      <c r="P530" s="1082"/>
      <c r="Q530" s="1082"/>
      <c r="R530" s="1082"/>
      <c r="S530" s="1082"/>
      <c r="T530" s="1082"/>
      <c r="U530" s="1082"/>
      <c r="V530" s="1082"/>
      <c r="W530" s="1082"/>
      <c r="X530" s="1082"/>
      <c r="Y530" s="1082"/>
      <c r="Z530" s="1082"/>
    </row>
    <row r="531" spans="1:26" ht="11.25" customHeight="1">
      <c r="A531" s="1082"/>
      <c r="B531" s="1082"/>
      <c r="C531" s="1082"/>
      <c r="D531" s="1082"/>
      <c r="E531" s="1082"/>
      <c r="F531" s="1082"/>
      <c r="G531" s="1082"/>
      <c r="H531" s="1082"/>
      <c r="I531" s="1082"/>
      <c r="J531" s="1082"/>
      <c r="K531" s="1082"/>
      <c r="L531" s="1082"/>
      <c r="M531" s="1082"/>
      <c r="N531" s="1082"/>
      <c r="O531" s="1082"/>
      <c r="P531" s="1082"/>
      <c r="Q531" s="1082"/>
      <c r="R531" s="1082"/>
      <c r="S531" s="1082"/>
      <c r="T531" s="1082"/>
      <c r="U531" s="1082"/>
      <c r="V531" s="1082"/>
      <c r="W531" s="1082"/>
      <c r="X531" s="1082"/>
      <c r="Y531" s="1082"/>
      <c r="Z531" s="1082"/>
    </row>
    <row r="532" spans="1:26" ht="11.25" customHeight="1">
      <c r="A532" s="1082"/>
      <c r="B532" s="1082"/>
      <c r="C532" s="1082"/>
      <c r="D532" s="1082"/>
      <c r="E532" s="1082"/>
      <c r="F532" s="1082"/>
      <c r="G532" s="1082"/>
      <c r="H532" s="1082"/>
      <c r="I532" s="1082"/>
      <c r="J532" s="1082"/>
      <c r="K532" s="1082"/>
      <c r="L532" s="1082"/>
      <c r="M532" s="1082"/>
      <c r="N532" s="1082"/>
      <c r="O532" s="1082"/>
      <c r="P532" s="1082"/>
      <c r="Q532" s="1082"/>
      <c r="R532" s="1082"/>
      <c r="S532" s="1082"/>
      <c r="T532" s="1082"/>
      <c r="U532" s="1082"/>
      <c r="V532" s="1082"/>
      <c r="W532" s="1082"/>
      <c r="X532" s="1082"/>
      <c r="Y532" s="1082"/>
      <c r="Z532" s="1082"/>
    </row>
    <row r="533" spans="1:26" ht="11.25" customHeight="1">
      <c r="A533" s="1082"/>
      <c r="B533" s="1082"/>
      <c r="C533" s="1082"/>
      <c r="D533" s="1082"/>
      <c r="E533" s="1082"/>
      <c r="F533" s="1082"/>
      <c r="G533" s="1082"/>
      <c r="H533" s="1082"/>
      <c r="I533" s="1082"/>
      <c r="J533" s="1082"/>
      <c r="K533" s="1082"/>
      <c r="L533" s="1082"/>
      <c r="M533" s="1082"/>
      <c r="N533" s="1082"/>
      <c r="O533" s="1082"/>
      <c r="P533" s="1082"/>
      <c r="Q533" s="1082"/>
      <c r="R533" s="1082"/>
      <c r="S533" s="1082"/>
      <c r="T533" s="1082"/>
      <c r="U533" s="1082"/>
      <c r="V533" s="1082"/>
      <c r="W533" s="1082"/>
      <c r="X533" s="1082"/>
      <c r="Y533" s="1082"/>
      <c r="Z533" s="1082"/>
    </row>
    <row r="534" spans="1:26" ht="11.25" customHeight="1">
      <c r="A534" s="1082"/>
      <c r="B534" s="1082"/>
      <c r="C534" s="1082"/>
      <c r="D534" s="1082"/>
      <c r="E534" s="1082"/>
      <c r="F534" s="1082"/>
      <c r="G534" s="1082"/>
      <c r="H534" s="1082"/>
      <c r="I534" s="1082"/>
      <c r="J534" s="1082"/>
      <c r="K534" s="1082"/>
      <c r="L534" s="1082"/>
      <c r="M534" s="1082"/>
      <c r="N534" s="1082"/>
      <c r="O534" s="1082"/>
      <c r="P534" s="1082"/>
      <c r="Q534" s="1082"/>
      <c r="R534" s="1082"/>
      <c r="S534" s="1082"/>
      <c r="T534" s="1082"/>
      <c r="U534" s="1082"/>
      <c r="V534" s="1082"/>
      <c r="W534" s="1082"/>
      <c r="X534" s="1082"/>
      <c r="Y534" s="1082"/>
      <c r="Z534" s="1082"/>
    </row>
    <row r="535" spans="1:26" ht="11.25" customHeight="1">
      <c r="A535" s="1082"/>
      <c r="B535" s="1082"/>
      <c r="C535" s="1082"/>
      <c r="D535" s="1082"/>
      <c r="E535" s="1082"/>
      <c r="F535" s="1082"/>
      <c r="G535" s="1082"/>
      <c r="H535" s="1082"/>
      <c r="I535" s="1082"/>
      <c r="J535" s="1082"/>
      <c r="K535" s="1082"/>
      <c r="L535" s="1082"/>
      <c r="M535" s="1082"/>
      <c r="N535" s="1082"/>
      <c r="O535" s="1082"/>
      <c r="P535" s="1082"/>
      <c r="Q535" s="1082"/>
      <c r="R535" s="1082"/>
      <c r="S535" s="1082"/>
      <c r="T535" s="1082"/>
      <c r="U535" s="1082"/>
      <c r="V535" s="1082"/>
      <c r="W535" s="1082"/>
      <c r="X535" s="1082"/>
      <c r="Y535" s="1082"/>
      <c r="Z535" s="1082"/>
    </row>
    <row r="536" spans="1:26" ht="11.25" customHeight="1">
      <c r="A536" s="1082"/>
      <c r="B536" s="1082"/>
      <c r="C536" s="1082"/>
      <c r="D536" s="1082"/>
      <c r="E536" s="1082"/>
      <c r="F536" s="1082"/>
      <c r="G536" s="1082"/>
      <c r="H536" s="1082"/>
      <c r="I536" s="1082"/>
      <c r="J536" s="1082"/>
      <c r="K536" s="1082"/>
      <c r="L536" s="1082"/>
      <c r="M536" s="1082"/>
      <c r="N536" s="1082"/>
      <c r="O536" s="1082"/>
      <c r="P536" s="1082"/>
      <c r="Q536" s="1082"/>
      <c r="R536" s="1082"/>
      <c r="S536" s="1082"/>
      <c r="T536" s="1082"/>
      <c r="U536" s="1082"/>
      <c r="V536" s="1082"/>
      <c r="W536" s="1082"/>
      <c r="X536" s="1082"/>
      <c r="Y536" s="1082"/>
      <c r="Z536" s="1082"/>
    </row>
    <row r="537" spans="1:26" ht="11.25" customHeight="1">
      <c r="A537" s="1082"/>
      <c r="B537" s="1082"/>
      <c r="C537" s="1082"/>
      <c r="D537" s="1082"/>
      <c r="E537" s="1082"/>
      <c r="F537" s="1082"/>
      <c r="G537" s="1082"/>
      <c r="H537" s="1082"/>
      <c r="I537" s="1082"/>
      <c r="J537" s="1082"/>
      <c r="K537" s="1082"/>
      <c r="L537" s="1082"/>
      <c r="M537" s="1082"/>
      <c r="N537" s="1082"/>
      <c r="O537" s="1082"/>
      <c r="P537" s="1082"/>
      <c r="Q537" s="1082"/>
      <c r="R537" s="1082"/>
      <c r="S537" s="1082"/>
      <c r="T537" s="1082"/>
      <c r="U537" s="1082"/>
      <c r="V537" s="1082"/>
      <c r="W537" s="1082"/>
      <c r="X537" s="1082"/>
      <c r="Y537" s="1082"/>
      <c r="Z537" s="1082"/>
    </row>
    <row r="538" spans="1:26" ht="11.25" customHeight="1">
      <c r="A538" s="1082"/>
      <c r="B538" s="1082"/>
      <c r="C538" s="1082"/>
      <c r="D538" s="1082"/>
      <c r="E538" s="1082"/>
      <c r="F538" s="1082"/>
      <c r="G538" s="1082"/>
      <c r="H538" s="1082"/>
      <c r="I538" s="1082"/>
      <c r="J538" s="1082"/>
      <c r="K538" s="1082"/>
      <c r="L538" s="1082"/>
      <c r="M538" s="1082"/>
      <c r="N538" s="1082"/>
      <c r="O538" s="1082"/>
      <c r="P538" s="1082"/>
      <c r="Q538" s="1082"/>
      <c r="R538" s="1082"/>
      <c r="S538" s="1082"/>
      <c r="T538" s="1082"/>
      <c r="U538" s="1082"/>
      <c r="V538" s="1082"/>
      <c r="W538" s="1082"/>
      <c r="X538" s="1082"/>
      <c r="Y538" s="1082"/>
      <c r="Z538" s="1082"/>
    </row>
    <row r="539" spans="1:26" ht="11.25" customHeight="1">
      <c r="A539" s="1082"/>
      <c r="B539" s="1082"/>
      <c r="C539" s="1082"/>
      <c r="D539" s="1082"/>
      <c r="E539" s="1082"/>
      <c r="F539" s="1082"/>
      <c r="G539" s="1082"/>
      <c r="H539" s="1082"/>
      <c r="I539" s="1082"/>
      <c r="J539" s="1082"/>
      <c r="K539" s="1082"/>
      <c r="L539" s="1082"/>
      <c r="M539" s="1082"/>
      <c r="N539" s="1082"/>
      <c r="O539" s="1082"/>
      <c r="P539" s="1082"/>
      <c r="Q539" s="1082"/>
      <c r="R539" s="1082"/>
      <c r="S539" s="1082"/>
      <c r="T539" s="1082"/>
      <c r="U539" s="1082"/>
      <c r="V539" s="1082"/>
      <c r="W539" s="1082"/>
      <c r="X539" s="1082"/>
      <c r="Y539" s="1082"/>
      <c r="Z539" s="1082"/>
    </row>
    <row r="540" spans="1:26" ht="11.25" customHeight="1">
      <c r="A540" s="1082"/>
      <c r="B540" s="1082"/>
      <c r="C540" s="1082"/>
      <c r="D540" s="1082"/>
      <c r="E540" s="1082"/>
      <c r="F540" s="1082"/>
      <c r="G540" s="1082"/>
      <c r="H540" s="1082"/>
      <c r="I540" s="1082"/>
      <c r="J540" s="1082"/>
      <c r="K540" s="1082"/>
      <c r="L540" s="1082"/>
      <c r="M540" s="1082"/>
      <c r="N540" s="1082"/>
      <c r="O540" s="1082"/>
      <c r="P540" s="1082"/>
      <c r="Q540" s="1082"/>
      <c r="R540" s="1082"/>
      <c r="S540" s="1082"/>
      <c r="T540" s="1082"/>
      <c r="U540" s="1082"/>
      <c r="V540" s="1082"/>
      <c r="W540" s="1082"/>
      <c r="X540" s="1082"/>
      <c r="Y540" s="1082"/>
      <c r="Z540" s="1082"/>
    </row>
    <row r="541" spans="1:26" ht="11.25" customHeight="1">
      <c r="A541" s="1082"/>
      <c r="B541" s="1082"/>
      <c r="C541" s="1082"/>
      <c r="D541" s="1082"/>
      <c r="E541" s="1082"/>
      <c r="F541" s="1082"/>
      <c r="G541" s="1082"/>
      <c r="H541" s="1082"/>
      <c r="I541" s="1082"/>
      <c r="J541" s="1082"/>
      <c r="K541" s="1082"/>
      <c r="L541" s="1082"/>
      <c r="M541" s="1082"/>
      <c r="N541" s="1082"/>
      <c r="O541" s="1082"/>
      <c r="P541" s="1082"/>
      <c r="Q541" s="1082"/>
      <c r="R541" s="1082"/>
      <c r="S541" s="1082"/>
      <c r="T541" s="1082"/>
      <c r="U541" s="1082"/>
      <c r="V541" s="1082"/>
      <c r="W541" s="1082"/>
      <c r="X541" s="1082"/>
      <c r="Y541" s="1082"/>
      <c r="Z541" s="1082"/>
    </row>
    <row r="542" spans="1:26" ht="11.25" customHeight="1">
      <c r="A542" s="1082"/>
      <c r="B542" s="1082"/>
      <c r="C542" s="1082"/>
      <c r="D542" s="1082"/>
      <c r="E542" s="1082"/>
      <c r="F542" s="1082"/>
      <c r="G542" s="1082"/>
      <c r="H542" s="1082"/>
      <c r="I542" s="1082"/>
      <c r="J542" s="1082"/>
      <c r="K542" s="1082"/>
      <c r="L542" s="1082"/>
      <c r="M542" s="1082"/>
      <c r="N542" s="1082"/>
      <c r="O542" s="1082"/>
      <c r="P542" s="1082"/>
      <c r="Q542" s="1082"/>
      <c r="R542" s="1082"/>
      <c r="S542" s="1082"/>
      <c r="T542" s="1082"/>
      <c r="U542" s="1082"/>
      <c r="V542" s="1082"/>
      <c r="W542" s="1082"/>
      <c r="X542" s="1082"/>
      <c r="Y542" s="1082"/>
      <c r="Z542" s="1082"/>
    </row>
    <row r="543" spans="1:26" ht="11.25" customHeight="1">
      <c r="A543" s="1082"/>
      <c r="B543" s="1082"/>
      <c r="C543" s="1082"/>
      <c r="D543" s="1082"/>
      <c r="E543" s="1082"/>
      <c r="F543" s="1082"/>
      <c r="G543" s="1082"/>
      <c r="H543" s="1082"/>
      <c r="I543" s="1082"/>
      <c r="J543" s="1082"/>
      <c r="K543" s="1082"/>
      <c r="L543" s="1082"/>
      <c r="M543" s="1082"/>
      <c r="N543" s="1082"/>
      <c r="O543" s="1082"/>
      <c r="P543" s="1082"/>
      <c r="Q543" s="1082"/>
      <c r="R543" s="1082"/>
      <c r="S543" s="1082"/>
      <c r="T543" s="1082"/>
      <c r="U543" s="1082"/>
      <c r="V543" s="1082"/>
      <c r="W543" s="1082"/>
      <c r="X543" s="1082"/>
      <c r="Y543" s="1082"/>
      <c r="Z543" s="1082"/>
    </row>
    <row r="544" spans="1:26" ht="11.25" customHeight="1">
      <c r="A544" s="1082"/>
      <c r="B544" s="1082"/>
      <c r="C544" s="1082"/>
      <c r="D544" s="1082"/>
      <c r="E544" s="1082"/>
      <c r="F544" s="1082"/>
      <c r="G544" s="1082"/>
      <c r="H544" s="1082"/>
      <c r="I544" s="1082"/>
      <c r="J544" s="1082"/>
      <c r="K544" s="1082"/>
      <c r="L544" s="1082"/>
      <c r="M544" s="1082"/>
      <c r="N544" s="1082"/>
      <c r="O544" s="1082"/>
      <c r="P544" s="1082"/>
      <c r="Q544" s="1082"/>
      <c r="R544" s="1082"/>
      <c r="S544" s="1082"/>
      <c r="T544" s="1082"/>
      <c r="U544" s="1082"/>
      <c r="V544" s="1082"/>
      <c r="W544" s="1082"/>
      <c r="X544" s="1082"/>
      <c r="Y544" s="1082"/>
      <c r="Z544" s="1082"/>
    </row>
    <row r="545" spans="1:26" ht="11.25" customHeight="1">
      <c r="A545" s="1082"/>
      <c r="B545" s="1082"/>
      <c r="C545" s="1082"/>
      <c r="D545" s="1082"/>
      <c r="E545" s="1082"/>
      <c r="F545" s="1082"/>
      <c r="G545" s="1082"/>
      <c r="H545" s="1082"/>
      <c r="I545" s="1082"/>
      <c r="J545" s="1082"/>
      <c r="K545" s="1082"/>
      <c r="L545" s="1082"/>
      <c r="M545" s="1082"/>
      <c r="N545" s="1082"/>
      <c r="O545" s="1082"/>
      <c r="P545" s="1082"/>
      <c r="Q545" s="1082"/>
      <c r="R545" s="1082"/>
      <c r="S545" s="1082"/>
      <c r="T545" s="1082"/>
      <c r="U545" s="1082"/>
      <c r="V545" s="1082"/>
      <c r="W545" s="1082"/>
      <c r="X545" s="1082"/>
      <c r="Y545" s="1082"/>
      <c r="Z545" s="1082"/>
    </row>
    <row r="546" spans="1:26" ht="11.25" customHeight="1">
      <c r="A546" s="1082"/>
      <c r="B546" s="1082"/>
      <c r="C546" s="1082"/>
      <c r="D546" s="1082"/>
      <c r="E546" s="1082"/>
      <c r="F546" s="1082"/>
      <c r="G546" s="1082"/>
      <c r="H546" s="1082"/>
      <c r="I546" s="1082"/>
      <c r="J546" s="1082"/>
      <c r="K546" s="1082"/>
      <c r="L546" s="1082"/>
      <c r="M546" s="1082"/>
      <c r="N546" s="1082"/>
      <c r="O546" s="1082"/>
      <c r="P546" s="1082"/>
      <c r="Q546" s="1082"/>
      <c r="R546" s="1082"/>
      <c r="S546" s="1082"/>
      <c r="T546" s="1082"/>
      <c r="U546" s="1082"/>
      <c r="V546" s="1082"/>
      <c r="W546" s="1082"/>
      <c r="X546" s="1082"/>
      <c r="Y546" s="1082"/>
      <c r="Z546" s="1082"/>
    </row>
    <row r="547" spans="1:26" ht="11.25" customHeight="1">
      <c r="A547" s="1082"/>
      <c r="B547" s="1082"/>
      <c r="C547" s="1082"/>
      <c r="D547" s="1082"/>
      <c r="E547" s="1082"/>
      <c r="F547" s="1082"/>
      <c r="G547" s="1082"/>
      <c r="H547" s="1082"/>
      <c r="I547" s="1082"/>
      <c r="J547" s="1082"/>
      <c r="K547" s="1082"/>
      <c r="L547" s="1082"/>
      <c r="M547" s="1082"/>
      <c r="N547" s="1082"/>
      <c r="O547" s="1082"/>
      <c r="P547" s="1082"/>
      <c r="Q547" s="1082"/>
      <c r="R547" s="1082"/>
      <c r="S547" s="1082"/>
      <c r="T547" s="1082"/>
      <c r="U547" s="1082"/>
      <c r="V547" s="1082"/>
      <c r="W547" s="1082"/>
      <c r="X547" s="1082"/>
      <c r="Y547" s="1082"/>
      <c r="Z547" s="1082"/>
    </row>
    <row r="548" spans="1:26" ht="11.25" customHeight="1">
      <c r="A548" s="1082"/>
      <c r="B548" s="1082"/>
      <c r="C548" s="1082"/>
      <c r="D548" s="1082"/>
      <c r="E548" s="1082"/>
      <c r="F548" s="1082"/>
      <c r="G548" s="1082"/>
      <c r="H548" s="1082"/>
      <c r="I548" s="1082"/>
      <c r="J548" s="1082"/>
      <c r="K548" s="1082"/>
      <c r="L548" s="1082"/>
      <c r="M548" s="1082"/>
      <c r="N548" s="1082"/>
      <c r="O548" s="1082"/>
      <c r="P548" s="1082"/>
      <c r="Q548" s="1082"/>
      <c r="R548" s="1082"/>
      <c r="S548" s="1082"/>
      <c r="T548" s="1082"/>
      <c r="U548" s="1082"/>
      <c r="V548" s="1082"/>
      <c r="W548" s="1082"/>
      <c r="X548" s="1082"/>
      <c r="Y548" s="1082"/>
      <c r="Z548" s="1082"/>
    </row>
    <row r="549" spans="1:26" ht="11.25" customHeight="1">
      <c r="A549" s="1082"/>
      <c r="B549" s="1082"/>
      <c r="C549" s="1082"/>
      <c r="D549" s="1082"/>
      <c r="E549" s="1082"/>
      <c r="F549" s="1082"/>
      <c r="G549" s="1082"/>
      <c r="H549" s="1082"/>
      <c r="I549" s="1082"/>
      <c r="J549" s="1082"/>
      <c r="K549" s="1082"/>
      <c r="L549" s="1082"/>
      <c r="M549" s="1082"/>
      <c r="N549" s="1082"/>
      <c r="O549" s="1082"/>
      <c r="P549" s="1082"/>
      <c r="Q549" s="1082"/>
      <c r="R549" s="1082"/>
      <c r="S549" s="1082"/>
      <c r="T549" s="1082"/>
      <c r="U549" s="1082"/>
      <c r="V549" s="1082"/>
      <c r="W549" s="1082"/>
      <c r="X549" s="1082"/>
      <c r="Y549" s="1082"/>
      <c r="Z549" s="1082"/>
    </row>
    <row r="550" spans="1:26" ht="11.25" customHeight="1">
      <c r="A550" s="1082"/>
      <c r="B550" s="1082"/>
      <c r="C550" s="1082"/>
      <c r="D550" s="1082"/>
      <c r="E550" s="1082"/>
      <c r="F550" s="1082"/>
      <c r="G550" s="1082"/>
      <c r="H550" s="1082"/>
      <c r="I550" s="1082"/>
      <c r="J550" s="1082"/>
      <c r="K550" s="1082"/>
      <c r="L550" s="1082"/>
      <c r="M550" s="1082"/>
      <c r="N550" s="1082"/>
      <c r="O550" s="1082"/>
      <c r="P550" s="1082"/>
      <c r="Q550" s="1082"/>
      <c r="R550" s="1082"/>
      <c r="S550" s="1082"/>
      <c r="T550" s="1082"/>
      <c r="U550" s="1082"/>
      <c r="V550" s="1082"/>
      <c r="W550" s="1082"/>
      <c r="X550" s="1082"/>
      <c r="Y550" s="1082"/>
      <c r="Z550" s="1082"/>
    </row>
    <row r="551" spans="1:26" ht="11.25" customHeight="1">
      <c r="A551" s="1082"/>
      <c r="B551" s="1082"/>
      <c r="C551" s="1082"/>
      <c r="D551" s="1082"/>
      <c r="E551" s="1082"/>
      <c r="F551" s="1082"/>
      <c r="G551" s="1082"/>
      <c r="H551" s="1082"/>
      <c r="I551" s="1082"/>
      <c r="J551" s="1082"/>
      <c r="K551" s="1082"/>
      <c r="L551" s="1082"/>
      <c r="M551" s="1082"/>
      <c r="N551" s="1082"/>
      <c r="O551" s="1082"/>
      <c r="P551" s="1082"/>
      <c r="Q551" s="1082"/>
      <c r="R551" s="1082"/>
      <c r="S551" s="1082"/>
      <c r="T551" s="1082"/>
      <c r="U551" s="1082"/>
      <c r="V551" s="1082"/>
      <c r="W551" s="1082"/>
      <c r="X551" s="1082"/>
      <c r="Y551" s="1082"/>
      <c r="Z551" s="1082"/>
    </row>
    <row r="552" spans="1:26" ht="11.25" customHeight="1">
      <c r="A552" s="1082"/>
      <c r="B552" s="1082"/>
      <c r="C552" s="1082"/>
      <c r="D552" s="1082"/>
      <c r="E552" s="1082"/>
      <c r="F552" s="1082"/>
      <c r="G552" s="1082"/>
      <c r="H552" s="1082"/>
      <c r="I552" s="1082"/>
      <c r="J552" s="1082"/>
      <c r="K552" s="1082"/>
      <c r="L552" s="1082"/>
      <c r="M552" s="1082"/>
      <c r="N552" s="1082"/>
      <c r="O552" s="1082"/>
      <c r="P552" s="1082"/>
      <c r="Q552" s="1082"/>
      <c r="R552" s="1082"/>
      <c r="S552" s="1082"/>
      <c r="T552" s="1082"/>
      <c r="U552" s="1082"/>
      <c r="V552" s="1082"/>
      <c r="W552" s="1082"/>
      <c r="X552" s="1082"/>
      <c r="Y552" s="1082"/>
      <c r="Z552" s="1082"/>
    </row>
    <row r="553" spans="1:26" ht="11.25" customHeight="1">
      <c r="A553" s="1082"/>
      <c r="B553" s="1082"/>
      <c r="C553" s="1082"/>
      <c r="D553" s="1082"/>
      <c r="E553" s="1082"/>
      <c r="F553" s="1082"/>
      <c r="G553" s="1082"/>
      <c r="H553" s="1082"/>
      <c r="I553" s="1082"/>
      <c r="J553" s="1082"/>
      <c r="K553" s="1082"/>
      <c r="L553" s="1082"/>
      <c r="M553" s="1082"/>
      <c r="N553" s="1082"/>
      <c r="O553" s="1082"/>
      <c r="P553" s="1082"/>
      <c r="Q553" s="1082"/>
      <c r="R553" s="1082"/>
      <c r="S553" s="1082"/>
      <c r="T553" s="1082"/>
      <c r="U553" s="1082"/>
      <c r="V553" s="1082"/>
      <c r="W553" s="1082"/>
      <c r="X553" s="1082"/>
      <c r="Y553" s="1082"/>
      <c r="Z553" s="1082"/>
    </row>
    <row r="554" spans="1:26" ht="11.25" customHeight="1">
      <c r="A554" s="1082"/>
      <c r="B554" s="1082"/>
      <c r="C554" s="1082"/>
      <c r="D554" s="1082"/>
      <c r="E554" s="1082"/>
      <c r="F554" s="1082"/>
      <c r="G554" s="1082"/>
      <c r="H554" s="1082"/>
      <c r="I554" s="1082"/>
      <c r="J554" s="1082"/>
      <c r="K554" s="1082"/>
      <c r="L554" s="1082"/>
      <c r="M554" s="1082"/>
      <c r="N554" s="1082"/>
      <c r="O554" s="1082"/>
      <c r="P554" s="1082"/>
      <c r="Q554" s="1082"/>
      <c r="R554" s="1082"/>
      <c r="S554" s="1082"/>
      <c r="T554" s="1082"/>
      <c r="U554" s="1082"/>
      <c r="V554" s="1082"/>
      <c r="W554" s="1082"/>
      <c r="X554" s="1082"/>
      <c r="Y554" s="1082"/>
      <c r="Z554" s="1082"/>
    </row>
    <row r="555" spans="1:26" ht="11.25" customHeight="1">
      <c r="A555" s="1082"/>
      <c r="B555" s="1082"/>
      <c r="C555" s="1082"/>
      <c r="D555" s="1082"/>
      <c r="E555" s="1082"/>
      <c r="F555" s="1082"/>
      <c r="G555" s="1082"/>
      <c r="H555" s="1082"/>
      <c r="I555" s="1082"/>
      <c r="J555" s="1082"/>
      <c r="K555" s="1082"/>
      <c r="L555" s="1082"/>
      <c r="M555" s="1082"/>
      <c r="N555" s="1082"/>
      <c r="O555" s="1082"/>
      <c r="P555" s="1082"/>
      <c r="Q555" s="1082"/>
      <c r="R555" s="1082"/>
      <c r="S555" s="1082"/>
      <c r="T555" s="1082"/>
      <c r="U555" s="1082"/>
      <c r="V555" s="1082"/>
      <c r="W555" s="1082"/>
      <c r="X555" s="1082"/>
      <c r="Y555" s="1082"/>
      <c r="Z555" s="1082"/>
    </row>
    <row r="556" spans="1:26" ht="11.25" customHeight="1">
      <c r="A556" s="1082"/>
      <c r="B556" s="1082"/>
      <c r="C556" s="1082"/>
      <c r="D556" s="1082"/>
      <c r="E556" s="1082"/>
      <c r="F556" s="1082"/>
      <c r="G556" s="1082"/>
      <c r="H556" s="1082"/>
      <c r="I556" s="1082"/>
      <c r="J556" s="1082"/>
      <c r="K556" s="1082"/>
      <c r="L556" s="1082"/>
      <c r="M556" s="1082"/>
      <c r="N556" s="1082"/>
      <c r="O556" s="1082"/>
      <c r="P556" s="1082"/>
      <c r="Q556" s="1082"/>
      <c r="R556" s="1082"/>
      <c r="S556" s="1082"/>
      <c r="T556" s="1082"/>
      <c r="U556" s="1082"/>
      <c r="V556" s="1082"/>
      <c r="W556" s="1082"/>
      <c r="X556" s="1082"/>
      <c r="Y556" s="1082"/>
      <c r="Z556" s="1082"/>
    </row>
    <row r="557" spans="1:26" ht="11.25" customHeight="1">
      <c r="A557" s="1082"/>
      <c r="B557" s="1082"/>
      <c r="C557" s="1082"/>
      <c r="D557" s="1082"/>
      <c r="E557" s="1082"/>
      <c r="F557" s="1082"/>
      <c r="G557" s="1082"/>
      <c r="H557" s="1082"/>
      <c r="I557" s="1082"/>
      <c r="J557" s="1082"/>
      <c r="K557" s="1082"/>
      <c r="L557" s="1082"/>
      <c r="M557" s="1082"/>
      <c r="N557" s="1082"/>
      <c r="O557" s="1082"/>
      <c r="P557" s="1082"/>
      <c r="Q557" s="1082"/>
      <c r="R557" s="1082"/>
      <c r="S557" s="1082"/>
      <c r="T557" s="1082"/>
      <c r="U557" s="1082"/>
      <c r="V557" s="1082"/>
      <c r="W557" s="1082"/>
      <c r="X557" s="1082"/>
      <c r="Y557" s="1082"/>
      <c r="Z557" s="1082"/>
    </row>
    <row r="558" spans="1:26" ht="11.25" customHeight="1">
      <c r="A558" s="1082"/>
      <c r="B558" s="1082"/>
      <c r="C558" s="1082"/>
      <c r="D558" s="1082"/>
      <c r="E558" s="1082"/>
      <c r="F558" s="1082"/>
      <c r="G558" s="1082"/>
      <c r="H558" s="1082"/>
      <c r="I558" s="1082"/>
      <c r="J558" s="1082"/>
      <c r="K558" s="1082"/>
      <c r="L558" s="1082"/>
      <c r="M558" s="1082"/>
      <c r="N558" s="1082"/>
      <c r="O558" s="1082"/>
      <c r="P558" s="1082"/>
      <c r="Q558" s="1082"/>
      <c r="R558" s="1082"/>
      <c r="S558" s="1082"/>
      <c r="T558" s="1082"/>
      <c r="U558" s="1082"/>
      <c r="V558" s="1082"/>
      <c r="W558" s="1082"/>
      <c r="X558" s="1082"/>
      <c r="Y558" s="1082"/>
      <c r="Z558" s="1082"/>
    </row>
    <row r="559" spans="1:26" ht="11.25" customHeight="1">
      <c r="A559" s="1082"/>
      <c r="B559" s="1082"/>
      <c r="C559" s="1082"/>
      <c r="D559" s="1082"/>
      <c r="E559" s="1082"/>
      <c r="F559" s="1082"/>
      <c r="G559" s="1082"/>
      <c r="H559" s="1082"/>
      <c r="I559" s="1082"/>
      <c r="J559" s="1082"/>
      <c r="K559" s="1082"/>
      <c r="L559" s="1082"/>
      <c r="M559" s="1082"/>
      <c r="N559" s="1082"/>
      <c r="O559" s="1082"/>
      <c r="P559" s="1082"/>
      <c r="Q559" s="1082"/>
      <c r="R559" s="1082"/>
      <c r="S559" s="1082"/>
      <c r="T559" s="1082"/>
      <c r="U559" s="1082"/>
      <c r="V559" s="1082"/>
      <c r="W559" s="1082"/>
      <c r="X559" s="1082"/>
      <c r="Y559" s="1082"/>
      <c r="Z559" s="1082"/>
    </row>
    <row r="560" spans="1:26" ht="11.25" customHeight="1">
      <c r="A560" s="1082"/>
      <c r="B560" s="1082"/>
      <c r="C560" s="1082"/>
      <c r="D560" s="1082"/>
      <c r="E560" s="1082"/>
      <c r="F560" s="1082"/>
      <c r="G560" s="1082"/>
      <c r="H560" s="1082"/>
      <c r="I560" s="1082"/>
      <c r="J560" s="1082"/>
      <c r="K560" s="1082"/>
      <c r="L560" s="1082"/>
      <c r="M560" s="1082"/>
      <c r="N560" s="1082"/>
      <c r="O560" s="1082"/>
      <c r="P560" s="1082"/>
      <c r="Q560" s="1082"/>
      <c r="R560" s="1082"/>
      <c r="S560" s="1082"/>
      <c r="T560" s="1082"/>
      <c r="U560" s="1082"/>
      <c r="V560" s="1082"/>
      <c r="W560" s="1082"/>
      <c r="X560" s="1082"/>
      <c r="Y560" s="1082"/>
      <c r="Z560" s="1082"/>
    </row>
    <row r="561" spans="1:26" ht="11.25" customHeight="1">
      <c r="A561" s="1082"/>
      <c r="B561" s="1082"/>
      <c r="C561" s="1082"/>
      <c r="D561" s="1082"/>
      <c r="E561" s="1082"/>
      <c r="F561" s="1082"/>
      <c r="G561" s="1082"/>
      <c r="H561" s="1082"/>
      <c r="I561" s="1082"/>
      <c r="J561" s="1082"/>
      <c r="K561" s="1082"/>
      <c r="L561" s="1082"/>
      <c r="M561" s="1082"/>
      <c r="N561" s="1082"/>
      <c r="O561" s="1082"/>
      <c r="P561" s="1082"/>
      <c r="Q561" s="1082"/>
      <c r="R561" s="1082"/>
      <c r="S561" s="1082"/>
      <c r="T561" s="1082"/>
      <c r="U561" s="1082"/>
      <c r="V561" s="1082"/>
      <c r="W561" s="1082"/>
      <c r="X561" s="1082"/>
      <c r="Y561" s="1082"/>
      <c r="Z561" s="1082"/>
    </row>
    <row r="562" spans="1:26" ht="11.25" customHeight="1">
      <c r="A562" s="1082"/>
      <c r="B562" s="1082"/>
      <c r="C562" s="1082"/>
      <c r="D562" s="1082"/>
      <c r="E562" s="1082"/>
      <c r="F562" s="1082"/>
      <c r="G562" s="1082"/>
      <c r="H562" s="1082"/>
      <c r="I562" s="1082"/>
      <c r="J562" s="1082"/>
      <c r="K562" s="1082"/>
      <c r="L562" s="1082"/>
      <c r="M562" s="1082"/>
      <c r="N562" s="1082"/>
      <c r="O562" s="1082"/>
      <c r="P562" s="1082"/>
      <c r="Q562" s="1082"/>
      <c r="R562" s="1082"/>
      <c r="S562" s="1082"/>
      <c r="T562" s="1082"/>
      <c r="U562" s="1082"/>
      <c r="V562" s="1082"/>
      <c r="W562" s="1082"/>
      <c r="X562" s="1082"/>
      <c r="Y562" s="1082"/>
      <c r="Z562" s="1082"/>
    </row>
    <row r="563" spans="1:26" ht="11.25" customHeight="1">
      <c r="A563" s="1082"/>
      <c r="B563" s="1082"/>
      <c r="C563" s="1082"/>
      <c r="D563" s="1082"/>
      <c r="E563" s="1082"/>
      <c r="F563" s="1082"/>
      <c r="G563" s="1082"/>
      <c r="H563" s="1082"/>
      <c r="I563" s="1082"/>
      <c r="J563" s="1082"/>
      <c r="K563" s="1082"/>
      <c r="L563" s="1082"/>
      <c r="M563" s="1082"/>
      <c r="N563" s="1082"/>
      <c r="O563" s="1082"/>
      <c r="P563" s="1082"/>
      <c r="Q563" s="1082"/>
      <c r="R563" s="1082"/>
      <c r="S563" s="1082"/>
      <c r="T563" s="1082"/>
      <c r="U563" s="1082"/>
      <c r="V563" s="1082"/>
      <c r="W563" s="1082"/>
      <c r="X563" s="1082"/>
      <c r="Y563" s="1082"/>
      <c r="Z563" s="1082"/>
    </row>
    <row r="564" spans="1:26" ht="11.25" customHeight="1">
      <c r="A564" s="1082"/>
      <c r="B564" s="1082"/>
      <c r="C564" s="1082"/>
      <c r="D564" s="1082"/>
      <c r="E564" s="1082"/>
      <c r="F564" s="1082"/>
      <c r="G564" s="1082"/>
      <c r="H564" s="1082"/>
      <c r="I564" s="1082"/>
      <c r="J564" s="1082"/>
      <c r="K564" s="1082"/>
      <c r="L564" s="1082"/>
      <c r="M564" s="1082"/>
      <c r="N564" s="1082"/>
      <c r="O564" s="1082"/>
      <c r="P564" s="1082"/>
      <c r="Q564" s="1082"/>
      <c r="R564" s="1082"/>
      <c r="S564" s="1082"/>
      <c r="T564" s="1082"/>
      <c r="U564" s="1082"/>
      <c r="V564" s="1082"/>
      <c r="W564" s="1082"/>
      <c r="X564" s="1082"/>
      <c r="Y564" s="1082"/>
      <c r="Z564" s="1082"/>
    </row>
    <row r="565" spans="1:26" ht="11.25" customHeight="1">
      <c r="A565" s="1082"/>
      <c r="B565" s="1082"/>
      <c r="C565" s="1082"/>
      <c r="D565" s="1082"/>
      <c r="E565" s="1082"/>
      <c r="F565" s="1082"/>
      <c r="G565" s="1082"/>
      <c r="H565" s="1082"/>
      <c r="I565" s="1082"/>
      <c r="J565" s="1082"/>
      <c r="K565" s="1082"/>
      <c r="L565" s="1082"/>
      <c r="M565" s="1082"/>
      <c r="N565" s="1082"/>
      <c r="O565" s="1082"/>
      <c r="P565" s="1082"/>
      <c r="Q565" s="1082"/>
      <c r="R565" s="1082"/>
      <c r="S565" s="1082"/>
      <c r="T565" s="1082"/>
      <c r="U565" s="1082"/>
      <c r="V565" s="1082"/>
      <c r="W565" s="1082"/>
      <c r="X565" s="1082"/>
      <c r="Y565" s="1082"/>
      <c r="Z565" s="1082"/>
    </row>
    <row r="566" spans="1:26" ht="11.25" customHeight="1">
      <c r="A566" s="1082"/>
      <c r="B566" s="1082"/>
      <c r="C566" s="1082"/>
      <c r="D566" s="1082"/>
      <c r="E566" s="1082"/>
      <c r="F566" s="1082"/>
      <c r="G566" s="1082"/>
      <c r="H566" s="1082"/>
      <c r="I566" s="1082"/>
      <c r="J566" s="1082"/>
      <c r="K566" s="1082"/>
      <c r="L566" s="1082"/>
      <c r="M566" s="1082"/>
      <c r="N566" s="1082"/>
      <c r="O566" s="1082"/>
      <c r="P566" s="1082"/>
      <c r="Q566" s="1082"/>
      <c r="R566" s="1082"/>
      <c r="S566" s="1082"/>
      <c r="T566" s="1082"/>
      <c r="U566" s="1082"/>
      <c r="V566" s="1082"/>
      <c r="W566" s="1082"/>
      <c r="X566" s="1082"/>
      <c r="Y566" s="1082"/>
      <c r="Z566" s="1082"/>
    </row>
    <row r="567" spans="1:26" ht="11.25" customHeight="1">
      <c r="A567" s="1082"/>
      <c r="B567" s="1082"/>
      <c r="C567" s="1082"/>
      <c r="D567" s="1082"/>
      <c r="E567" s="1082"/>
      <c r="F567" s="1082"/>
      <c r="G567" s="1082"/>
      <c r="H567" s="1082"/>
      <c r="I567" s="1082"/>
      <c r="J567" s="1082"/>
      <c r="K567" s="1082"/>
      <c r="L567" s="1082"/>
      <c r="M567" s="1082"/>
      <c r="N567" s="1082"/>
      <c r="O567" s="1082"/>
      <c r="P567" s="1082"/>
      <c r="Q567" s="1082"/>
      <c r="R567" s="1082"/>
      <c r="S567" s="1082"/>
      <c r="T567" s="1082"/>
      <c r="U567" s="1082"/>
      <c r="V567" s="1082"/>
      <c r="W567" s="1082"/>
      <c r="X567" s="1082"/>
      <c r="Y567" s="1082"/>
      <c r="Z567" s="1082"/>
    </row>
    <row r="568" spans="1:26" ht="11.25" customHeight="1">
      <c r="A568" s="1082"/>
      <c r="B568" s="1082"/>
      <c r="C568" s="1082"/>
      <c r="D568" s="1082"/>
      <c r="E568" s="1082"/>
      <c r="F568" s="1082"/>
      <c r="G568" s="1082"/>
      <c r="H568" s="1082"/>
      <c r="I568" s="1082"/>
      <c r="J568" s="1082"/>
      <c r="K568" s="1082"/>
      <c r="L568" s="1082"/>
      <c r="M568" s="1082"/>
      <c r="N568" s="1082"/>
      <c r="O568" s="1082"/>
      <c r="P568" s="1082"/>
      <c r="Q568" s="1082"/>
      <c r="R568" s="1082"/>
      <c r="S568" s="1082"/>
      <c r="T568" s="1082"/>
      <c r="U568" s="1082"/>
      <c r="V568" s="1082"/>
      <c r="W568" s="1082"/>
      <c r="X568" s="1082"/>
      <c r="Y568" s="1082"/>
      <c r="Z568" s="1082"/>
    </row>
    <row r="569" spans="1:26" ht="11.25" customHeight="1">
      <c r="A569" s="1082"/>
      <c r="B569" s="1082"/>
      <c r="C569" s="1082"/>
      <c r="D569" s="1082"/>
      <c r="E569" s="1082"/>
      <c r="F569" s="1082"/>
      <c r="G569" s="1082"/>
      <c r="H569" s="1082"/>
      <c r="I569" s="1082"/>
      <c r="J569" s="1082"/>
      <c r="K569" s="1082"/>
      <c r="L569" s="1082"/>
      <c r="M569" s="1082"/>
      <c r="N569" s="1082"/>
      <c r="O569" s="1082"/>
      <c r="P569" s="1082"/>
      <c r="Q569" s="1082"/>
      <c r="R569" s="1082"/>
      <c r="S569" s="1082"/>
      <c r="T569" s="1082"/>
      <c r="U569" s="1082"/>
      <c r="V569" s="1082"/>
      <c r="W569" s="1082"/>
      <c r="X569" s="1082"/>
      <c r="Y569" s="1082"/>
      <c r="Z569" s="1082"/>
    </row>
    <row r="570" spans="1:26" ht="11.25" customHeight="1">
      <c r="A570" s="1082"/>
      <c r="B570" s="1082"/>
      <c r="C570" s="1082"/>
      <c r="D570" s="1082"/>
      <c r="E570" s="1082"/>
      <c r="F570" s="1082"/>
      <c r="G570" s="1082"/>
      <c r="H570" s="1082"/>
      <c r="I570" s="1082"/>
      <c r="J570" s="1082"/>
      <c r="K570" s="1082"/>
      <c r="L570" s="1082"/>
      <c r="M570" s="1082"/>
      <c r="N570" s="1082"/>
      <c r="O570" s="1082"/>
      <c r="P570" s="1082"/>
      <c r="Q570" s="1082"/>
      <c r="R570" s="1082"/>
      <c r="S570" s="1082"/>
      <c r="T570" s="1082"/>
      <c r="U570" s="1082"/>
      <c r="V570" s="1082"/>
      <c r="W570" s="1082"/>
      <c r="X570" s="1082"/>
      <c r="Y570" s="1082"/>
      <c r="Z570" s="1082"/>
    </row>
    <row r="571" spans="1:26" ht="11.25" customHeight="1">
      <c r="A571" s="1082"/>
      <c r="B571" s="1082"/>
      <c r="C571" s="1082"/>
      <c r="D571" s="1082"/>
      <c r="E571" s="1082"/>
      <c r="F571" s="1082"/>
      <c r="G571" s="1082"/>
      <c r="H571" s="1082"/>
      <c r="I571" s="1082"/>
      <c r="J571" s="1082"/>
      <c r="K571" s="1082"/>
      <c r="L571" s="1082"/>
      <c r="M571" s="1082"/>
      <c r="N571" s="1082"/>
      <c r="O571" s="1082"/>
      <c r="P571" s="1082"/>
      <c r="Q571" s="1082"/>
      <c r="R571" s="1082"/>
      <c r="S571" s="1082"/>
      <c r="T571" s="1082"/>
      <c r="U571" s="1082"/>
      <c r="V571" s="1082"/>
      <c r="W571" s="1082"/>
      <c r="X571" s="1082"/>
      <c r="Y571" s="1082"/>
      <c r="Z571" s="1082"/>
    </row>
    <row r="572" spans="1:26" ht="11.25" customHeight="1">
      <c r="A572" s="1082"/>
      <c r="B572" s="1082"/>
      <c r="C572" s="1082"/>
      <c r="D572" s="1082"/>
      <c r="E572" s="1082"/>
      <c r="F572" s="1082"/>
      <c r="G572" s="1082"/>
      <c r="H572" s="1082"/>
      <c r="I572" s="1082"/>
      <c r="J572" s="1082"/>
      <c r="K572" s="1082"/>
      <c r="L572" s="1082"/>
      <c r="M572" s="1082"/>
      <c r="N572" s="1082"/>
      <c r="O572" s="1082"/>
      <c r="P572" s="1082"/>
      <c r="Q572" s="1082"/>
      <c r="R572" s="1082"/>
      <c r="S572" s="1082"/>
      <c r="T572" s="1082"/>
      <c r="U572" s="1082"/>
      <c r="V572" s="1082"/>
      <c r="W572" s="1082"/>
      <c r="X572" s="1082"/>
      <c r="Y572" s="1082"/>
      <c r="Z572" s="1082"/>
    </row>
    <row r="573" spans="1:26" ht="11.25" customHeight="1">
      <c r="A573" s="1082"/>
      <c r="B573" s="1082"/>
      <c r="C573" s="1082"/>
      <c r="D573" s="1082"/>
      <c r="E573" s="1082"/>
      <c r="F573" s="1082"/>
      <c r="G573" s="1082"/>
      <c r="H573" s="1082"/>
      <c r="I573" s="1082"/>
      <c r="J573" s="1082"/>
      <c r="K573" s="1082"/>
      <c r="L573" s="1082"/>
      <c r="M573" s="1082"/>
      <c r="N573" s="1082"/>
      <c r="O573" s="1082"/>
      <c r="P573" s="1082"/>
      <c r="Q573" s="1082"/>
      <c r="R573" s="1082"/>
      <c r="S573" s="1082"/>
      <c r="T573" s="1082"/>
      <c r="U573" s="1082"/>
      <c r="V573" s="1082"/>
      <c r="W573" s="1082"/>
      <c r="X573" s="1082"/>
      <c r="Y573" s="1082"/>
      <c r="Z573" s="1082"/>
    </row>
    <row r="574" spans="1:26" ht="11.25" customHeight="1">
      <c r="A574" s="1082"/>
      <c r="B574" s="1082"/>
      <c r="C574" s="1082"/>
      <c r="D574" s="1082"/>
      <c r="E574" s="1082"/>
      <c r="F574" s="1082"/>
      <c r="G574" s="1082"/>
      <c r="H574" s="1082"/>
      <c r="I574" s="1082"/>
      <c r="J574" s="1082"/>
      <c r="K574" s="1082"/>
      <c r="L574" s="1082"/>
      <c r="M574" s="1082"/>
      <c r="N574" s="1082"/>
      <c r="O574" s="1082"/>
      <c r="P574" s="1082"/>
      <c r="Q574" s="1082"/>
      <c r="R574" s="1082"/>
      <c r="S574" s="1082"/>
      <c r="T574" s="1082"/>
      <c r="U574" s="1082"/>
      <c r="V574" s="1082"/>
      <c r="W574" s="1082"/>
      <c r="X574" s="1082"/>
      <c r="Y574" s="1082"/>
      <c r="Z574" s="1082"/>
    </row>
    <row r="575" spans="1:26" ht="11.25" customHeight="1">
      <c r="A575" s="1082"/>
      <c r="B575" s="1082"/>
      <c r="C575" s="1082"/>
      <c r="D575" s="1082"/>
      <c r="E575" s="1082"/>
      <c r="F575" s="1082"/>
      <c r="G575" s="1082"/>
      <c r="H575" s="1082"/>
      <c r="I575" s="1082"/>
      <c r="J575" s="1082"/>
      <c r="K575" s="1082"/>
      <c r="L575" s="1082"/>
      <c r="M575" s="1082"/>
      <c r="N575" s="1082"/>
      <c r="O575" s="1082"/>
      <c r="P575" s="1082"/>
      <c r="Q575" s="1082"/>
      <c r="R575" s="1082"/>
      <c r="S575" s="1082"/>
      <c r="T575" s="1082"/>
      <c r="U575" s="1082"/>
      <c r="V575" s="1082"/>
      <c r="W575" s="1082"/>
      <c r="X575" s="1082"/>
      <c r="Y575" s="1082"/>
      <c r="Z575" s="1082"/>
    </row>
    <row r="576" spans="1:26" ht="11.25" customHeight="1">
      <c r="A576" s="1082"/>
      <c r="B576" s="1082"/>
      <c r="C576" s="1082"/>
      <c r="D576" s="1082"/>
      <c r="E576" s="1082"/>
      <c r="F576" s="1082"/>
      <c r="G576" s="1082"/>
      <c r="H576" s="1082"/>
      <c r="I576" s="1082"/>
      <c r="J576" s="1082"/>
      <c r="K576" s="1082"/>
      <c r="L576" s="1082"/>
      <c r="M576" s="1082"/>
      <c r="N576" s="1082"/>
      <c r="O576" s="1082"/>
      <c r="P576" s="1082"/>
      <c r="Q576" s="1082"/>
      <c r="R576" s="1082"/>
      <c r="S576" s="1082"/>
      <c r="T576" s="1082"/>
      <c r="U576" s="1082"/>
      <c r="V576" s="1082"/>
      <c r="W576" s="1082"/>
      <c r="X576" s="1082"/>
      <c r="Y576" s="1082"/>
      <c r="Z576" s="1082"/>
    </row>
    <row r="577" spans="1:26" ht="11.25" customHeight="1">
      <c r="A577" s="1082"/>
      <c r="B577" s="1082"/>
      <c r="C577" s="1082"/>
      <c r="D577" s="1082"/>
      <c r="E577" s="1082"/>
      <c r="F577" s="1082"/>
      <c r="G577" s="1082"/>
      <c r="H577" s="1082"/>
      <c r="I577" s="1082"/>
      <c r="J577" s="1082"/>
      <c r="K577" s="1082"/>
      <c r="L577" s="1082"/>
      <c r="M577" s="1082"/>
      <c r="N577" s="1082"/>
      <c r="O577" s="1082"/>
      <c r="P577" s="1082"/>
      <c r="Q577" s="1082"/>
      <c r="R577" s="1082"/>
      <c r="S577" s="1082"/>
      <c r="T577" s="1082"/>
      <c r="U577" s="1082"/>
      <c r="V577" s="1082"/>
      <c r="W577" s="1082"/>
      <c r="X577" s="1082"/>
      <c r="Y577" s="1082"/>
      <c r="Z577" s="1082"/>
    </row>
    <row r="578" spans="1:26" ht="11.25" customHeight="1">
      <c r="A578" s="1082"/>
      <c r="B578" s="1082"/>
      <c r="C578" s="1082"/>
      <c r="D578" s="1082"/>
      <c r="E578" s="1082"/>
      <c r="F578" s="1082"/>
      <c r="G578" s="1082"/>
      <c r="H578" s="1082"/>
      <c r="I578" s="1082"/>
      <c r="J578" s="1082"/>
      <c r="K578" s="1082"/>
      <c r="L578" s="1082"/>
      <c r="M578" s="1082"/>
      <c r="N578" s="1082"/>
      <c r="O578" s="1082"/>
      <c r="P578" s="1082"/>
      <c r="Q578" s="1082"/>
      <c r="R578" s="1082"/>
      <c r="S578" s="1082"/>
      <c r="T578" s="1082"/>
      <c r="U578" s="1082"/>
      <c r="V578" s="1082"/>
      <c r="W578" s="1082"/>
      <c r="X578" s="1082"/>
      <c r="Y578" s="1082"/>
      <c r="Z578" s="1082"/>
    </row>
    <row r="579" spans="1:26" ht="11.25" customHeight="1">
      <c r="A579" s="1082"/>
      <c r="B579" s="1082"/>
      <c r="C579" s="1082"/>
      <c r="D579" s="1082"/>
      <c r="E579" s="1082"/>
      <c r="F579" s="1082"/>
      <c r="G579" s="1082"/>
      <c r="H579" s="1082"/>
      <c r="I579" s="1082"/>
      <c r="J579" s="1082"/>
      <c r="K579" s="1082"/>
      <c r="L579" s="1082"/>
      <c r="M579" s="1082"/>
      <c r="N579" s="1082"/>
      <c r="O579" s="1082"/>
      <c r="P579" s="1082"/>
      <c r="Q579" s="1082"/>
      <c r="R579" s="1082"/>
      <c r="S579" s="1082"/>
      <c r="T579" s="1082"/>
      <c r="U579" s="1082"/>
      <c r="V579" s="1082"/>
      <c r="W579" s="1082"/>
      <c r="X579" s="1082"/>
      <c r="Y579" s="1082"/>
      <c r="Z579" s="1082"/>
    </row>
    <row r="580" spans="1:26" ht="11.25" customHeight="1">
      <c r="A580" s="1082"/>
      <c r="B580" s="1082"/>
      <c r="C580" s="1082"/>
      <c r="D580" s="1082"/>
      <c r="E580" s="1082"/>
      <c r="F580" s="1082"/>
      <c r="G580" s="1082"/>
      <c r="H580" s="1082"/>
      <c r="I580" s="1082"/>
      <c r="J580" s="1082"/>
      <c r="K580" s="1082"/>
      <c r="L580" s="1082"/>
      <c r="M580" s="1082"/>
      <c r="N580" s="1082"/>
      <c r="O580" s="1082"/>
      <c r="P580" s="1082"/>
      <c r="Q580" s="1082"/>
      <c r="R580" s="1082"/>
      <c r="S580" s="1082"/>
      <c r="T580" s="1082"/>
      <c r="U580" s="1082"/>
      <c r="V580" s="1082"/>
      <c r="W580" s="1082"/>
      <c r="X580" s="1082"/>
      <c r="Y580" s="1082"/>
      <c r="Z580" s="1082"/>
    </row>
    <row r="581" spans="1:26" ht="11.25" customHeight="1">
      <c r="A581" s="1082"/>
      <c r="B581" s="1082"/>
      <c r="C581" s="1082"/>
      <c r="D581" s="1082"/>
      <c r="E581" s="1082"/>
      <c r="F581" s="1082"/>
      <c r="G581" s="1082"/>
      <c r="H581" s="1082"/>
      <c r="I581" s="1082"/>
      <c r="J581" s="1082"/>
      <c r="K581" s="1082"/>
      <c r="L581" s="1082"/>
      <c r="M581" s="1082"/>
      <c r="N581" s="1082"/>
      <c r="O581" s="1082"/>
      <c r="P581" s="1082"/>
      <c r="Q581" s="1082"/>
      <c r="R581" s="1082"/>
      <c r="S581" s="1082"/>
      <c r="T581" s="1082"/>
      <c r="U581" s="1082"/>
      <c r="V581" s="1082"/>
      <c r="W581" s="1082"/>
      <c r="X581" s="1082"/>
      <c r="Y581" s="1082"/>
      <c r="Z581" s="1082"/>
    </row>
    <row r="582" spans="1:26" ht="11.25" customHeight="1">
      <c r="A582" s="1082"/>
      <c r="B582" s="1082"/>
      <c r="C582" s="1082"/>
      <c r="D582" s="1082"/>
      <c r="E582" s="1082"/>
      <c r="F582" s="1082"/>
      <c r="G582" s="1082"/>
      <c r="H582" s="1082"/>
      <c r="I582" s="1082"/>
      <c r="J582" s="1082"/>
      <c r="K582" s="1082"/>
      <c r="L582" s="1082"/>
      <c r="M582" s="1082"/>
      <c r="N582" s="1082"/>
      <c r="O582" s="1082"/>
      <c r="P582" s="1082"/>
      <c r="Q582" s="1082"/>
      <c r="R582" s="1082"/>
      <c r="S582" s="1082"/>
      <c r="T582" s="1082"/>
      <c r="U582" s="1082"/>
      <c r="V582" s="1082"/>
      <c r="W582" s="1082"/>
      <c r="X582" s="1082"/>
      <c r="Y582" s="1082"/>
      <c r="Z582" s="1082"/>
    </row>
    <row r="583" spans="1:26" ht="11.25" customHeight="1">
      <c r="A583" s="1082"/>
      <c r="B583" s="1082"/>
      <c r="C583" s="1082"/>
      <c r="D583" s="1082"/>
      <c r="E583" s="1082"/>
      <c r="F583" s="1082"/>
      <c r="G583" s="1082"/>
      <c r="H583" s="1082"/>
      <c r="I583" s="1082"/>
      <c r="J583" s="1082"/>
      <c r="K583" s="1082"/>
      <c r="L583" s="1082"/>
      <c r="M583" s="1082"/>
      <c r="N583" s="1082"/>
      <c r="O583" s="1082"/>
      <c r="P583" s="1082"/>
      <c r="Q583" s="1082"/>
      <c r="R583" s="1082"/>
      <c r="S583" s="1082"/>
      <c r="T583" s="1082"/>
      <c r="U583" s="1082"/>
      <c r="V583" s="1082"/>
      <c r="W583" s="1082"/>
      <c r="X583" s="1082"/>
      <c r="Y583" s="1082"/>
      <c r="Z583" s="1082"/>
    </row>
    <row r="584" spans="1:26" ht="11.25" customHeight="1">
      <c r="A584" s="1082"/>
      <c r="B584" s="1082"/>
      <c r="C584" s="1082"/>
      <c r="D584" s="1082"/>
      <c r="E584" s="1082"/>
      <c r="F584" s="1082"/>
      <c r="G584" s="1082"/>
      <c r="H584" s="1082"/>
      <c r="I584" s="1082"/>
      <c r="J584" s="1082"/>
      <c r="K584" s="1082"/>
      <c r="L584" s="1082"/>
      <c r="M584" s="1082"/>
      <c r="N584" s="1082"/>
      <c r="O584" s="1082"/>
      <c r="P584" s="1082"/>
      <c r="Q584" s="1082"/>
      <c r="R584" s="1082"/>
      <c r="S584" s="1082"/>
      <c r="T584" s="1082"/>
      <c r="U584" s="1082"/>
      <c r="V584" s="1082"/>
      <c r="W584" s="1082"/>
      <c r="X584" s="1082"/>
      <c r="Y584" s="1082"/>
      <c r="Z584" s="1082"/>
    </row>
    <row r="585" spans="1:26" ht="11.25" customHeight="1">
      <c r="A585" s="1082"/>
      <c r="B585" s="1082"/>
      <c r="C585" s="1082"/>
      <c r="D585" s="1082"/>
      <c r="E585" s="1082"/>
      <c r="F585" s="1082"/>
      <c r="G585" s="1082"/>
      <c r="H585" s="1082"/>
      <c r="I585" s="1082"/>
      <c r="J585" s="1082"/>
      <c r="K585" s="1082"/>
      <c r="L585" s="1082"/>
      <c r="M585" s="1082"/>
      <c r="N585" s="1082"/>
      <c r="O585" s="1082"/>
      <c r="P585" s="1082"/>
      <c r="Q585" s="1082"/>
      <c r="R585" s="1082"/>
      <c r="S585" s="1082"/>
      <c r="T585" s="1082"/>
      <c r="U585" s="1082"/>
      <c r="V585" s="1082"/>
      <c r="W585" s="1082"/>
      <c r="X585" s="1082"/>
      <c r="Y585" s="1082"/>
      <c r="Z585" s="1082"/>
    </row>
    <row r="586" spans="1:26" ht="11.25" customHeight="1">
      <c r="A586" s="1082"/>
      <c r="B586" s="1082"/>
      <c r="C586" s="1082"/>
      <c r="D586" s="1082"/>
      <c r="E586" s="1082"/>
      <c r="F586" s="1082"/>
      <c r="G586" s="1082"/>
      <c r="H586" s="1082"/>
      <c r="I586" s="1082"/>
      <c r="J586" s="1082"/>
      <c r="K586" s="1082"/>
      <c r="L586" s="1082"/>
      <c r="M586" s="1082"/>
      <c r="N586" s="1082"/>
      <c r="O586" s="1082"/>
      <c r="P586" s="1082"/>
      <c r="Q586" s="1082"/>
      <c r="R586" s="1082"/>
      <c r="S586" s="1082"/>
      <c r="T586" s="1082"/>
      <c r="U586" s="1082"/>
      <c r="V586" s="1082"/>
      <c r="W586" s="1082"/>
      <c r="X586" s="1082"/>
      <c r="Y586" s="1082"/>
      <c r="Z586" s="1082"/>
    </row>
    <row r="587" spans="1:26" ht="11.25" customHeight="1">
      <c r="A587" s="1082"/>
      <c r="B587" s="1082"/>
      <c r="C587" s="1082"/>
      <c r="D587" s="1082"/>
      <c r="E587" s="1082"/>
      <c r="F587" s="1082"/>
      <c r="G587" s="1082"/>
      <c r="H587" s="1082"/>
      <c r="I587" s="1082"/>
      <c r="J587" s="1082"/>
      <c r="K587" s="1082"/>
      <c r="L587" s="1082"/>
      <c r="M587" s="1082"/>
      <c r="N587" s="1082"/>
      <c r="O587" s="1082"/>
      <c r="P587" s="1082"/>
      <c r="Q587" s="1082"/>
      <c r="R587" s="1082"/>
      <c r="S587" s="1082"/>
      <c r="T587" s="1082"/>
      <c r="U587" s="1082"/>
      <c r="V587" s="1082"/>
      <c r="W587" s="1082"/>
      <c r="X587" s="1082"/>
      <c r="Y587" s="1082"/>
      <c r="Z587" s="1082"/>
    </row>
    <row r="588" spans="1:26" ht="11.25" customHeight="1">
      <c r="A588" s="1082"/>
      <c r="B588" s="1082"/>
      <c r="C588" s="1082"/>
      <c r="D588" s="1082"/>
      <c r="E588" s="1082"/>
      <c r="F588" s="1082"/>
      <c r="G588" s="1082"/>
      <c r="H588" s="1082"/>
      <c r="I588" s="1082"/>
      <c r="J588" s="1082"/>
      <c r="K588" s="1082"/>
      <c r="L588" s="1082"/>
      <c r="M588" s="1082"/>
      <c r="N588" s="1082"/>
      <c r="O588" s="1082"/>
      <c r="P588" s="1082"/>
      <c r="Q588" s="1082"/>
      <c r="R588" s="1082"/>
      <c r="S588" s="1082"/>
      <c r="T588" s="1082"/>
      <c r="U588" s="1082"/>
      <c r="V588" s="1082"/>
      <c r="W588" s="1082"/>
      <c r="X588" s="1082"/>
      <c r="Y588" s="1082"/>
      <c r="Z588" s="1082"/>
    </row>
    <row r="589" spans="1:26" ht="11.25" customHeight="1">
      <c r="A589" s="1082"/>
      <c r="B589" s="1082"/>
      <c r="C589" s="1082"/>
      <c r="D589" s="1082"/>
      <c r="E589" s="1082"/>
      <c r="F589" s="1082"/>
      <c r="G589" s="1082"/>
      <c r="H589" s="1082"/>
      <c r="I589" s="1082"/>
      <c r="J589" s="1082"/>
      <c r="K589" s="1082"/>
      <c r="L589" s="1082"/>
      <c r="M589" s="1082"/>
      <c r="N589" s="1082"/>
      <c r="O589" s="1082"/>
      <c r="P589" s="1082"/>
      <c r="Q589" s="1082"/>
      <c r="R589" s="1082"/>
      <c r="S589" s="1082"/>
      <c r="T589" s="1082"/>
      <c r="U589" s="1082"/>
      <c r="V589" s="1082"/>
      <c r="W589" s="1082"/>
      <c r="X589" s="1082"/>
      <c r="Y589" s="1082"/>
      <c r="Z589" s="1082"/>
    </row>
    <row r="590" spans="1:26" ht="11.25" customHeight="1">
      <c r="A590" s="1082"/>
      <c r="B590" s="1082"/>
      <c r="C590" s="1082"/>
      <c r="D590" s="1082"/>
      <c r="E590" s="1082"/>
      <c r="F590" s="1082"/>
      <c r="G590" s="1082"/>
      <c r="H590" s="1082"/>
      <c r="I590" s="1082"/>
      <c r="J590" s="1082"/>
      <c r="K590" s="1082"/>
      <c r="L590" s="1082"/>
      <c r="M590" s="1082"/>
      <c r="N590" s="1082"/>
      <c r="O590" s="1082"/>
      <c r="P590" s="1082"/>
      <c r="Q590" s="1082"/>
      <c r="R590" s="1082"/>
      <c r="S590" s="1082"/>
      <c r="T590" s="1082"/>
      <c r="U590" s="1082"/>
      <c r="V590" s="1082"/>
      <c r="W590" s="1082"/>
      <c r="X590" s="1082"/>
      <c r="Y590" s="1082"/>
      <c r="Z590" s="1082"/>
    </row>
    <row r="591" spans="1:26" ht="11.25" customHeight="1">
      <c r="A591" s="1082"/>
      <c r="B591" s="1082"/>
      <c r="C591" s="1082"/>
      <c r="D591" s="1082"/>
      <c r="E591" s="1082"/>
      <c r="F591" s="1082"/>
      <c r="G591" s="1082"/>
      <c r="H591" s="1082"/>
      <c r="I591" s="1082"/>
      <c r="J591" s="1082"/>
      <c r="K591" s="1082"/>
      <c r="L591" s="1082"/>
      <c r="M591" s="1082"/>
      <c r="N591" s="1082"/>
      <c r="O591" s="1082"/>
      <c r="P591" s="1082"/>
      <c r="Q591" s="1082"/>
      <c r="R591" s="1082"/>
      <c r="S591" s="1082"/>
      <c r="T591" s="1082"/>
      <c r="U591" s="1082"/>
      <c r="V591" s="1082"/>
      <c r="W591" s="1082"/>
      <c r="X591" s="1082"/>
      <c r="Y591" s="1082"/>
      <c r="Z591" s="1082"/>
    </row>
    <row r="592" spans="1:26" ht="11.25" customHeight="1">
      <c r="A592" s="1082"/>
      <c r="B592" s="1082"/>
      <c r="C592" s="1082"/>
      <c r="D592" s="1082"/>
      <c r="E592" s="1082"/>
      <c r="F592" s="1082"/>
      <c r="G592" s="1082"/>
      <c r="H592" s="1082"/>
      <c r="I592" s="1082"/>
      <c r="J592" s="1082"/>
      <c r="K592" s="1082"/>
      <c r="L592" s="1082"/>
      <c r="M592" s="1082"/>
      <c r="N592" s="1082"/>
      <c r="O592" s="1082"/>
      <c r="P592" s="1082"/>
      <c r="Q592" s="1082"/>
      <c r="R592" s="1082"/>
      <c r="S592" s="1082"/>
      <c r="T592" s="1082"/>
      <c r="U592" s="1082"/>
      <c r="V592" s="1082"/>
      <c r="W592" s="1082"/>
      <c r="X592" s="1082"/>
      <c r="Y592" s="1082"/>
      <c r="Z592" s="1082"/>
    </row>
    <row r="593" spans="1:26" ht="11.25" customHeight="1">
      <c r="A593" s="1082"/>
      <c r="B593" s="1082"/>
      <c r="C593" s="1082"/>
      <c r="D593" s="1082"/>
      <c r="E593" s="1082"/>
      <c r="F593" s="1082"/>
      <c r="G593" s="1082"/>
      <c r="H593" s="1082"/>
      <c r="I593" s="1082"/>
      <c r="J593" s="1082"/>
      <c r="K593" s="1082"/>
      <c r="L593" s="1082"/>
      <c r="M593" s="1082"/>
      <c r="N593" s="1082"/>
      <c r="O593" s="1082"/>
      <c r="P593" s="1082"/>
      <c r="Q593" s="1082"/>
      <c r="R593" s="1082"/>
      <c r="S593" s="1082"/>
      <c r="T593" s="1082"/>
      <c r="U593" s="1082"/>
      <c r="V593" s="1082"/>
      <c r="W593" s="1082"/>
      <c r="X593" s="1082"/>
      <c r="Y593" s="1082"/>
      <c r="Z593" s="1082"/>
    </row>
    <row r="594" spans="1:26" ht="11.25" customHeight="1">
      <c r="A594" s="1082"/>
      <c r="B594" s="1082"/>
      <c r="C594" s="1082"/>
      <c r="D594" s="1082"/>
      <c r="E594" s="1082"/>
      <c r="F594" s="1082"/>
      <c r="G594" s="1082"/>
      <c r="H594" s="1082"/>
      <c r="I594" s="1082"/>
      <c r="J594" s="1082"/>
      <c r="K594" s="1082"/>
      <c r="L594" s="1082"/>
      <c r="M594" s="1082"/>
      <c r="N594" s="1082"/>
      <c r="O594" s="1082"/>
      <c r="P594" s="1082"/>
      <c r="Q594" s="1082"/>
      <c r="R594" s="1082"/>
      <c r="S594" s="1082"/>
      <c r="T594" s="1082"/>
      <c r="U594" s="1082"/>
      <c r="V594" s="1082"/>
      <c r="W594" s="1082"/>
      <c r="X594" s="1082"/>
      <c r="Y594" s="1082"/>
      <c r="Z594" s="1082"/>
    </row>
    <row r="595" spans="1:26" ht="11.25" customHeight="1">
      <c r="A595" s="1082"/>
      <c r="B595" s="1082"/>
      <c r="C595" s="1082"/>
      <c r="D595" s="1082"/>
      <c r="E595" s="1082"/>
      <c r="F595" s="1082"/>
      <c r="G595" s="1082"/>
      <c r="H595" s="1082"/>
      <c r="I595" s="1082"/>
      <c r="J595" s="1082"/>
      <c r="K595" s="1082"/>
      <c r="L595" s="1082"/>
      <c r="M595" s="1082"/>
      <c r="N595" s="1082"/>
      <c r="O595" s="1082"/>
      <c r="P595" s="1082"/>
      <c r="Q595" s="1082"/>
      <c r="R595" s="1082"/>
      <c r="S595" s="1082"/>
      <c r="T595" s="1082"/>
      <c r="U595" s="1082"/>
      <c r="V595" s="1082"/>
      <c r="W595" s="1082"/>
      <c r="X595" s="1082"/>
      <c r="Y595" s="1082"/>
      <c r="Z595" s="1082"/>
    </row>
    <row r="596" spans="1:26" ht="11.25" customHeight="1">
      <c r="A596" s="1082"/>
      <c r="B596" s="1082"/>
      <c r="C596" s="1082"/>
      <c r="D596" s="1082"/>
      <c r="E596" s="1082"/>
      <c r="F596" s="1082"/>
      <c r="G596" s="1082"/>
      <c r="H596" s="1082"/>
      <c r="I596" s="1082"/>
      <c r="J596" s="1082"/>
      <c r="K596" s="1082"/>
      <c r="L596" s="1082"/>
      <c r="M596" s="1082"/>
      <c r="N596" s="1082"/>
      <c r="O596" s="1082"/>
      <c r="P596" s="1082"/>
      <c r="Q596" s="1082"/>
      <c r="R596" s="1082"/>
      <c r="S596" s="1082"/>
      <c r="T596" s="1082"/>
      <c r="U596" s="1082"/>
      <c r="V596" s="1082"/>
      <c r="W596" s="1082"/>
      <c r="X596" s="1082"/>
      <c r="Y596" s="1082"/>
      <c r="Z596" s="1082"/>
    </row>
    <row r="597" spans="1:26" ht="11.25" customHeight="1">
      <c r="A597" s="1082"/>
      <c r="B597" s="1082"/>
      <c r="C597" s="1082"/>
      <c r="D597" s="1082"/>
      <c r="E597" s="1082"/>
      <c r="F597" s="1082"/>
      <c r="G597" s="1082"/>
      <c r="H597" s="1082"/>
      <c r="I597" s="1082"/>
      <c r="J597" s="1082"/>
      <c r="K597" s="1082"/>
      <c r="L597" s="1082"/>
      <c r="M597" s="1082"/>
      <c r="N597" s="1082"/>
      <c r="O597" s="1082"/>
      <c r="P597" s="1082"/>
      <c r="Q597" s="1082"/>
      <c r="R597" s="1082"/>
      <c r="S597" s="1082"/>
      <c r="T597" s="1082"/>
      <c r="U597" s="1082"/>
      <c r="V597" s="1082"/>
      <c r="W597" s="1082"/>
      <c r="X597" s="1082"/>
      <c r="Y597" s="1082"/>
      <c r="Z597" s="1082"/>
    </row>
    <row r="598" spans="1:26" ht="11.25" customHeight="1">
      <c r="A598" s="1082"/>
      <c r="B598" s="1082"/>
      <c r="C598" s="1082"/>
      <c r="D598" s="1082"/>
      <c r="E598" s="1082"/>
      <c r="F598" s="1082"/>
      <c r="G598" s="1082"/>
      <c r="H598" s="1082"/>
      <c r="I598" s="1082"/>
      <c r="J598" s="1082"/>
      <c r="K598" s="1082"/>
      <c r="L598" s="1082"/>
      <c r="M598" s="1082"/>
      <c r="N598" s="1082"/>
      <c r="O598" s="1082"/>
      <c r="P598" s="1082"/>
      <c r="Q598" s="1082"/>
      <c r="R598" s="1082"/>
      <c r="S598" s="1082"/>
      <c r="T598" s="1082"/>
      <c r="U598" s="1082"/>
      <c r="V598" s="1082"/>
      <c r="W598" s="1082"/>
      <c r="X598" s="1082"/>
      <c r="Y598" s="1082"/>
      <c r="Z598" s="1082"/>
    </row>
    <row r="599" spans="1:26" ht="11.25" customHeight="1">
      <c r="A599" s="1082"/>
      <c r="B599" s="1082"/>
      <c r="C599" s="1082"/>
      <c r="D599" s="1082"/>
      <c r="E599" s="1082"/>
      <c r="F599" s="1082"/>
      <c r="G599" s="1082"/>
      <c r="H599" s="1082"/>
      <c r="I599" s="1082"/>
      <c r="J599" s="1082"/>
      <c r="K599" s="1082"/>
      <c r="L599" s="1082"/>
      <c r="M599" s="1082"/>
      <c r="N599" s="1082"/>
      <c r="O599" s="1082"/>
      <c r="P599" s="1082"/>
      <c r="Q599" s="1082"/>
      <c r="R599" s="1082"/>
      <c r="S599" s="1082"/>
      <c r="T599" s="1082"/>
      <c r="U599" s="1082"/>
      <c r="V599" s="1082"/>
      <c r="W599" s="1082"/>
      <c r="X599" s="1082"/>
      <c r="Y599" s="1082"/>
      <c r="Z599" s="1082"/>
    </row>
    <row r="600" spans="1:26" ht="11.25" customHeight="1">
      <c r="A600" s="1082"/>
      <c r="B600" s="1082"/>
      <c r="C600" s="1082"/>
      <c r="D600" s="1082"/>
      <c r="E600" s="1082"/>
      <c r="F600" s="1082"/>
      <c r="G600" s="1082"/>
      <c r="H600" s="1082"/>
      <c r="I600" s="1082"/>
      <c r="J600" s="1082"/>
      <c r="K600" s="1082"/>
      <c r="L600" s="1082"/>
      <c r="M600" s="1082"/>
      <c r="N600" s="1082"/>
      <c r="O600" s="1082"/>
      <c r="P600" s="1082"/>
      <c r="Q600" s="1082"/>
      <c r="R600" s="1082"/>
      <c r="S600" s="1082"/>
      <c r="T600" s="1082"/>
      <c r="U600" s="1082"/>
      <c r="V600" s="1082"/>
      <c r="W600" s="1082"/>
      <c r="X600" s="1082"/>
      <c r="Y600" s="1082"/>
      <c r="Z600" s="1082"/>
    </row>
    <row r="601" spans="1:26" ht="11.25" customHeight="1">
      <c r="A601" s="1082"/>
      <c r="B601" s="1082"/>
      <c r="C601" s="1082"/>
      <c r="D601" s="1082"/>
      <c r="E601" s="1082"/>
      <c r="F601" s="1082"/>
      <c r="G601" s="1082"/>
      <c r="H601" s="1082"/>
      <c r="I601" s="1082"/>
      <c r="J601" s="1082"/>
      <c r="K601" s="1082"/>
      <c r="L601" s="1082"/>
      <c r="M601" s="1082"/>
      <c r="N601" s="1082"/>
      <c r="O601" s="1082"/>
      <c r="P601" s="1082"/>
      <c r="Q601" s="1082"/>
      <c r="R601" s="1082"/>
      <c r="S601" s="1082"/>
      <c r="T601" s="1082"/>
      <c r="U601" s="1082"/>
      <c r="V601" s="1082"/>
      <c r="W601" s="1082"/>
      <c r="X601" s="1082"/>
      <c r="Y601" s="1082"/>
      <c r="Z601" s="1082"/>
    </row>
    <row r="602" spans="1:26" ht="11.25" customHeight="1">
      <c r="A602" s="1082"/>
      <c r="B602" s="1082"/>
      <c r="C602" s="1082"/>
      <c r="D602" s="1082"/>
      <c r="E602" s="1082"/>
      <c r="F602" s="1082"/>
      <c r="G602" s="1082"/>
      <c r="H602" s="1082"/>
      <c r="I602" s="1082"/>
      <c r="J602" s="1082"/>
      <c r="K602" s="1082"/>
      <c r="L602" s="1082"/>
      <c r="M602" s="1082"/>
      <c r="N602" s="1082"/>
      <c r="O602" s="1082"/>
      <c r="P602" s="1082"/>
      <c r="Q602" s="1082"/>
      <c r="R602" s="1082"/>
      <c r="S602" s="1082"/>
      <c r="T602" s="1082"/>
      <c r="U602" s="1082"/>
      <c r="V602" s="1082"/>
      <c r="W602" s="1082"/>
      <c r="X602" s="1082"/>
      <c r="Y602" s="1082"/>
      <c r="Z602" s="1082"/>
    </row>
    <row r="603" spans="1:26" ht="11.25" customHeight="1">
      <c r="A603" s="1082"/>
      <c r="B603" s="1082"/>
      <c r="C603" s="1082"/>
      <c r="D603" s="1082"/>
      <c r="E603" s="1082"/>
      <c r="F603" s="1082"/>
      <c r="G603" s="1082"/>
      <c r="H603" s="1082"/>
      <c r="I603" s="1082"/>
      <c r="J603" s="1082"/>
      <c r="K603" s="1082"/>
      <c r="L603" s="1082"/>
      <c r="M603" s="1082"/>
      <c r="N603" s="1082"/>
      <c r="O603" s="1082"/>
      <c r="P603" s="1082"/>
      <c r="Q603" s="1082"/>
      <c r="R603" s="1082"/>
      <c r="S603" s="1082"/>
      <c r="T603" s="1082"/>
      <c r="U603" s="1082"/>
      <c r="V603" s="1082"/>
      <c r="W603" s="1082"/>
      <c r="X603" s="1082"/>
      <c r="Y603" s="1082"/>
      <c r="Z603" s="1082"/>
    </row>
    <row r="604" spans="1:26" ht="11.25" customHeight="1">
      <c r="A604" s="1082"/>
      <c r="B604" s="1082"/>
      <c r="C604" s="1082"/>
      <c r="D604" s="1082"/>
      <c r="E604" s="1082"/>
      <c r="F604" s="1082"/>
      <c r="G604" s="1082"/>
      <c r="H604" s="1082"/>
      <c r="I604" s="1082"/>
      <c r="J604" s="1082"/>
      <c r="K604" s="1082"/>
      <c r="L604" s="1082"/>
      <c r="M604" s="1082"/>
      <c r="N604" s="1082"/>
      <c r="O604" s="1082"/>
      <c r="P604" s="1082"/>
      <c r="Q604" s="1082"/>
      <c r="R604" s="1082"/>
      <c r="S604" s="1082"/>
      <c r="T604" s="1082"/>
      <c r="U604" s="1082"/>
      <c r="V604" s="1082"/>
      <c r="W604" s="1082"/>
      <c r="X604" s="1082"/>
      <c r="Y604" s="1082"/>
      <c r="Z604" s="1082"/>
    </row>
    <row r="605" spans="1:26" ht="11.25" customHeight="1">
      <c r="A605" s="1082"/>
      <c r="B605" s="1082"/>
      <c r="C605" s="1082"/>
      <c r="D605" s="1082"/>
      <c r="E605" s="1082"/>
      <c r="F605" s="1082"/>
      <c r="G605" s="1082"/>
      <c r="H605" s="1082"/>
      <c r="I605" s="1082"/>
      <c r="J605" s="1082"/>
      <c r="K605" s="1082"/>
      <c r="L605" s="1082"/>
      <c r="M605" s="1082"/>
      <c r="N605" s="1082"/>
      <c r="O605" s="1082"/>
      <c r="P605" s="1082"/>
      <c r="Q605" s="1082"/>
      <c r="R605" s="1082"/>
      <c r="S605" s="1082"/>
      <c r="T605" s="1082"/>
      <c r="U605" s="1082"/>
      <c r="V605" s="1082"/>
      <c r="W605" s="1082"/>
      <c r="X605" s="1082"/>
      <c r="Y605" s="1082"/>
      <c r="Z605" s="1082"/>
    </row>
    <row r="606" spans="1:26" ht="11.25" customHeight="1">
      <c r="A606" s="1082"/>
      <c r="B606" s="1082"/>
      <c r="C606" s="1082"/>
      <c r="D606" s="1082"/>
      <c r="E606" s="1082"/>
      <c r="F606" s="1082"/>
      <c r="G606" s="1082"/>
      <c r="H606" s="1082"/>
      <c r="I606" s="1082"/>
      <c r="J606" s="1082"/>
      <c r="K606" s="1082"/>
      <c r="L606" s="1082"/>
      <c r="M606" s="1082"/>
      <c r="N606" s="1082"/>
      <c r="O606" s="1082"/>
      <c r="P606" s="1082"/>
      <c r="Q606" s="1082"/>
      <c r="R606" s="1082"/>
      <c r="S606" s="1082"/>
      <c r="T606" s="1082"/>
      <c r="U606" s="1082"/>
      <c r="V606" s="1082"/>
      <c r="W606" s="1082"/>
      <c r="X606" s="1082"/>
      <c r="Y606" s="1082"/>
      <c r="Z606" s="1082"/>
    </row>
    <row r="607" spans="1:26" ht="11.25" customHeight="1">
      <c r="A607" s="1082"/>
      <c r="B607" s="1082"/>
      <c r="C607" s="1082"/>
      <c r="D607" s="1082"/>
      <c r="E607" s="1082"/>
      <c r="F607" s="1082"/>
      <c r="G607" s="1082"/>
      <c r="H607" s="1082"/>
      <c r="I607" s="1082"/>
      <c r="J607" s="1082"/>
      <c r="K607" s="1082"/>
      <c r="L607" s="1082"/>
      <c r="M607" s="1082"/>
      <c r="N607" s="1082"/>
      <c r="O607" s="1082"/>
      <c r="P607" s="1082"/>
      <c r="Q607" s="1082"/>
      <c r="R607" s="1082"/>
      <c r="S607" s="1082"/>
      <c r="T607" s="1082"/>
      <c r="U607" s="1082"/>
      <c r="V607" s="1082"/>
      <c r="W607" s="1082"/>
      <c r="X607" s="1082"/>
      <c r="Y607" s="1082"/>
      <c r="Z607" s="1082"/>
    </row>
    <row r="608" spans="1:26" ht="11.25" customHeight="1">
      <c r="A608" s="1082"/>
      <c r="B608" s="1082"/>
      <c r="C608" s="1082"/>
      <c r="D608" s="1082"/>
      <c r="E608" s="1082"/>
      <c r="F608" s="1082"/>
      <c r="G608" s="1082"/>
      <c r="H608" s="1082"/>
      <c r="I608" s="1082"/>
      <c r="J608" s="1082"/>
      <c r="K608" s="1082"/>
      <c r="L608" s="1082"/>
      <c r="M608" s="1082"/>
      <c r="N608" s="1082"/>
      <c r="O608" s="1082"/>
      <c r="P608" s="1082"/>
      <c r="Q608" s="1082"/>
      <c r="R608" s="1082"/>
      <c r="S608" s="1082"/>
      <c r="T608" s="1082"/>
      <c r="U608" s="1082"/>
      <c r="V608" s="1082"/>
      <c r="W608" s="1082"/>
      <c r="X608" s="1082"/>
      <c r="Y608" s="1082"/>
      <c r="Z608" s="1082"/>
    </row>
    <row r="609" spans="1:26" ht="11.25" customHeight="1">
      <c r="A609" s="1082"/>
      <c r="B609" s="1082"/>
      <c r="C609" s="1082"/>
      <c r="D609" s="1082"/>
      <c r="E609" s="1082"/>
      <c r="F609" s="1082"/>
      <c r="G609" s="1082"/>
      <c r="H609" s="1082"/>
      <c r="I609" s="1082"/>
      <c r="J609" s="1082"/>
      <c r="K609" s="1082"/>
      <c r="L609" s="1082"/>
      <c r="M609" s="1082"/>
      <c r="N609" s="1082"/>
      <c r="O609" s="1082"/>
      <c r="P609" s="1082"/>
      <c r="Q609" s="1082"/>
      <c r="R609" s="1082"/>
      <c r="S609" s="1082"/>
      <c r="T609" s="1082"/>
      <c r="U609" s="1082"/>
      <c r="V609" s="1082"/>
      <c r="W609" s="1082"/>
      <c r="X609" s="1082"/>
      <c r="Y609" s="1082"/>
      <c r="Z609" s="1082"/>
    </row>
    <row r="610" spans="1:26" ht="11.25" customHeight="1">
      <c r="A610" s="1082"/>
      <c r="B610" s="1082"/>
      <c r="C610" s="1082"/>
      <c r="D610" s="1082"/>
      <c r="E610" s="1082"/>
      <c r="F610" s="1082"/>
      <c r="G610" s="1082"/>
      <c r="H610" s="1082"/>
      <c r="I610" s="1082"/>
      <c r="J610" s="1082"/>
      <c r="K610" s="1082"/>
      <c r="L610" s="1082"/>
      <c r="M610" s="1082"/>
      <c r="N610" s="1082"/>
      <c r="O610" s="1082"/>
      <c r="P610" s="1082"/>
      <c r="Q610" s="1082"/>
      <c r="R610" s="1082"/>
      <c r="S610" s="1082"/>
      <c r="T610" s="1082"/>
      <c r="U610" s="1082"/>
      <c r="V610" s="1082"/>
      <c r="W610" s="1082"/>
      <c r="X610" s="1082"/>
      <c r="Y610" s="1082"/>
      <c r="Z610" s="1082"/>
    </row>
    <row r="611" spans="1:26" ht="11.25" customHeight="1">
      <c r="A611" s="1082"/>
      <c r="B611" s="1082"/>
      <c r="C611" s="1082"/>
      <c r="D611" s="1082"/>
      <c r="E611" s="1082"/>
      <c r="F611" s="1082"/>
      <c r="G611" s="1082"/>
      <c r="H611" s="1082"/>
      <c r="I611" s="1082"/>
      <c r="J611" s="1082"/>
      <c r="K611" s="1082"/>
      <c r="L611" s="1082"/>
      <c r="M611" s="1082"/>
      <c r="N611" s="1082"/>
      <c r="O611" s="1082"/>
      <c r="P611" s="1082"/>
      <c r="Q611" s="1082"/>
      <c r="R611" s="1082"/>
      <c r="S611" s="1082"/>
      <c r="T611" s="1082"/>
      <c r="U611" s="1082"/>
      <c r="V611" s="1082"/>
      <c r="W611" s="1082"/>
      <c r="X611" s="1082"/>
      <c r="Y611" s="1082"/>
      <c r="Z611" s="1082"/>
    </row>
    <row r="612" spans="1:26" ht="11.25" customHeight="1">
      <c r="A612" s="1082"/>
      <c r="B612" s="1082"/>
      <c r="C612" s="1082"/>
      <c r="D612" s="1082"/>
      <c r="E612" s="1082"/>
      <c r="F612" s="1082"/>
      <c r="G612" s="1082"/>
      <c r="H612" s="1082"/>
      <c r="I612" s="1082"/>
      <c r="J612" s="1082"/>
      <c r="K612" s="1082"/>
      <c r="L612" s="1082"/>
      <c r="M612" s="1082"/>
      <c r="N612" s="1082"/>
      <c r="O612" s="1082"/>
      <c r="P612" s="1082"/>
      <c r="Q612" s="1082"/>
      <c r="R612" s="1082"/>
      <c r="S612" s="1082"/>
      <c r="T612" s="1082"/>
      <c r="U612" s="1082"/>
      <c r="V612" s="1082"/>
      <c r="W612" s="1082"/>
      <c r="X612" s="1082"/>
      <c r="Y612" s="1082"/>
      <c r="Z612" s="1082"/>
    </row>
    <row r="613" spans="1:26" ht="11.25" customHeight="1">
      <c r="A613" s="1082"/>
      <c r="B613" s="1082"/>
      <c r="C613" s="1082"/>
      <c r="D613" s="1082"/>
      <c r="E613" s="1082"/>
      <c r="F613" s="1082"/>
      <c r="G613" s="1082"/>
      <c r="H613" s="1082"/>
      <c r="I613" s="1082"/>
      <c r="J613" s="1082"/>
      <c r="K613" s="1082"/>
      <c r="L613" s="1082"/>
      <c r="M613" s="1082"/>
      <c r="N613" s="1082"/>
      <c r="O613" s="1082"/>
      <c r="P613" s="1082"/>
      <c r="Q613" s="1082"/>
      <c r="R613" s="1082"/>
      <c r="S613" s="1082"/>
      <c r="T613" s="1082"/>
      <c r="U613" s="1082"/>
      <c r="V613" s="1082"/>
      <c r="W613" s="1082"/>
      <c r="X613" s="1082"/>
      <c r="Y613" s="1082"/>
      <c r="Z613" s="1082"/>
    </row>
    <row r="614" spans="1:26" ht="11.25" customHeight="1">
      <c r="A614" s="1082"/>
      <c r="B614" s="1082"/>
      <c r="C614" s="1082"/>
      <c r="D614" s="1082"/>
      <c r="E614" s="1082"/>
      <c r="F614" s="1082"/>
      <c r="G614" s="1082"/>
      <c r="H614" s="1082"/>
      <c r="I614" s="1082"/>
      <c r="J614" s="1082"/>
      <c r="K614" s="1082"/>
      <c r="L614" s="1082"/>
      <c r="M614" s="1082"/>
      <c r="N614" s="1082"/>
      <c r="O614" s="1082"/>
      <c r="P614" s="1082"/>
      <c r="Q614" s="1082"/>
      <c r="R614" s="1082"/>
      <c r="S614" s="1082"/>
      <c r="T614" s="1082"/>
      <c r="U614" s="1082"/>
      <c r="V614" s="1082"/>
      <c r="W614" s="1082"/>
      <c r="X614" s="1082"/>
      <c r="Y614" s="1082"/>
      <c r="Z614" s="1082"/>
    </row>
    <row r="615" spans="1:26" ht="11.25" customHeight="1">
      <c r="A615" s="1082"/>
      <c r="B615" s="1082"/>
      <c r="C615" s="1082"/>
      <c r="D615" s="1082"/>
      <c r="E615" s="1082"/>
      <c r="F615" s="1082"/>
      <c r="G615" s="1082"/>
      <c r="H615" s="1082"/>
      <c r="I615" s="1082"/>
      <c r="J615" s="1082"/>
      <c r="K615" s="1082"/>
      <c r="L615" s="1082"/>
      <c r="M615" s="1082"/>
      <c r="N615" s="1082"/>
      <c r="O615" s="1082"/>
      <c r="P615" s="1082"/>
      <c r="Q615" s="1082"/>
      <c r="R615" s="1082"/>
      <c r="S615" s="1082"/>
      <c r="T615" s="1082"/>
      <c r="U615" s="1082"/>
      <c r="V615" s="1082"/>
      <c r="W615" s="1082"/>
      <c r="X615" s="1082"/>
      <c r="Y615" s="1082"/>
      <c r="Z615" s="1082"/>
    </row>
    <row r="616" spans="1:26" ht="11.25" customHeight="1">
      <c r="A616" s="1082"/>
      <c r="B616" s="1082"/>
      <c r="C616" s="1082"/>
      <c r="D616" s="1082"/>
      <c r="E616" s="1082"/>
      <c r="F616" s="1082"/>
      <c r="G616" s="1082"/>
      <c r="H616" s="1082"/>
      <c r="I616" s="1082"/>
      <c r="J616" s="1082"/>
      <c r="K616" s="1082"/>
      <c r="L616" s="1082"/>
      <c r="M616" s="1082"/>
      <c r="N616" s="1082"/>
      <c r="O616" s="1082"/>
      <c r="P616" s="1082"/>
      <c r="Q616" s="1082"/>
      <c r="R616" s="1082"/>
      <c r="S616" s="1082"/>
      <c r="T616" s="1082"/>
      <c r="U616" s="1082"/>
      <c r="V616" s="1082"/>
      <c r="W616" s="1082"/>
      <c r="X616" s="1082"/>
      <c r="Y616" s="1082"/>
      <c r="Z616" s="1082"/>
    </row>
    <row r="617" spans="1:26" ht="11.25" customHeight="1">
      <c r="A617" s="1082"/>
      <c r="B617" s="1082"/>
      <c r="C617" s="1082"/>
      <c r="D617" s="1082"/>
      <c r="E617" s="1082"/>
      <c r="F617" s="1082"/>
      <c r="G617" s="1082"/>
      <c r="H617" s="1082"/>
      <c r="I617" s="1082"/>
      <c r="J617" s="1082"/>
      <c r="K617" s="1082"/>
      <c r="L617" s="1082"/>
      <c r="M617" s="1082"/>
      <c r="N617" s="1082"/>
      <c r="O617" s="1082"/>
      <c r="P617" s="1082"/>
      <c r="Q617" s="1082"/>
      <c r="R617" s="1082"/>
      <c r="S617" s="1082"/>
      <c r="T617" s="1082"/>
      <c r="U617" s="1082"/>
      <c r="V617" s="1082"/>
      <c r="W617" s="1082"/>
      <c r="X617" s="1082"/>
      <c r="Y617" s="1082"/>
      <c r="Z617" s="1082"/>
    </row>
    <row r="618" spans="1:26" ht="11.25" customHeight="1">
      <c r="A618" s="1082"/>
      <c r="B618" s="1082"/>
      <c r="C618" s="1082"/>
      <c r="D618" s="1082"/>
      <c r="E618" s="1082"/>
      <c r="F618" s="1082"/>
      <c r="G618" s="1082"/>
      <c r="H618" s="1082"/>
      <c r="I618" s="1082"/>
      <c r="J618" s="1082"/>
      <c r="K618" s="1082"/>
      <c r="L618" s="1082"/>
      <c r="M618" s="1082"/>
      <c r="N618" s="1082"/>
      <c r="O618" s="1082"/>
      <c r="P618" s="1082"/>
      <c r="Q618" s="1082"/>
      <c r="R618" s="1082"/>
      <c r="S618" s="1082"/>
      <c r="T618" s="1082"/>
      <c r="U618" s="1082"/>
      <c r="V618" s="1082"/>
      <c r="W618" s="1082"/>
      <c r="X618" s="1082"/>
      <c r="Y618" s="1082"/>
      <c r="Z618" s="1082"/>
    </row>
    <row r="619" spans="1:26" ht="11.25" customHeight="1">
      <c r="A619" s="1082"/>
      <c r="B619" s="1082"/>
      <c r="C619" s="1082"/>
      <c r="D619" s="1082"/>
      <c r="E619" s="1082"/>
      <c r="F619" s="1082"/>
      <c r="G619" s="1082"/>
      <c r="H619" s="1082"/>
      <c r="I619" s="1082"/>
      <c r="J619" s="1082"/>
      <c r="K619" s="1082"/>
      <c r="L619" s="1082"/>
      <c r="M619" s="1082"/>
      <c r="N619" s="1082"/>
      <c r="O619" s="1082"/>
      <c r="P619" s="1082"/>
      <c r="Q619" s="1082"/>
      <c r="R619" s="1082"/>
      <c r="S619" s="1082"/>
      <c r="T619" s="1082"/>
      <c r="U619" s="1082"/>
      <c r="V619" s="1082"/>
      <c r="W619" s="1082"/>
      <c r="X619" s="1082"/>
      <c r="Y619" s="1082"/>
      <c r="Z619" s="1082"/>
    </row>
    <row r="620" spans="1:26" ht="11.25" customHeight="1">
      <c r="A620" s="1082"/>
      <c r="B620" s="1082"/>
      <c r="C620" s="1082"/>
      <c r="D620" s="1082"/>
      <c r="E620" s="1082"/>
      <c r="F620" s="1082"/>
      <c r="G620" s="1082"/>
      <c r="H620" s="1082"/>
      <c r="I620" s="1082"/>
      <c r="J620" s="1082"/>
      <c r="K620" s="1082"/>
      <c r="L620" s="1082"/>
      <c r="M620" s="1082"/>
      <c r="N620" s="1082"/>
      <c r="O620" s="1082"/>
      <c r="P620" s="1082"/>
      <c r="Q620" s="1082"/>
      <c r="R620" s="1082"/>
      <c r="S620" s="1082"/>
      <c r="T620" s="1082"/>
      <c r="U620" s="1082"/>
      <c r="V620" s="1082"/>
      <c r="W620" s="1082"/>
      <c r="X620" s="1082"/>
      <c r="Y620" s="1082"/>
      <c r="Z620" s="1082"/>
    </row>
    <row r="621" spans="1:26" ht="11.25" customHeight="1">
      <c r="A621" s="1082"/>
      <c r="B621" s="1082"/>
      <c r="C621" s="1082"/>
      <c r="D621" s="1082"/>
      <c r="E621" s="1082"/>
      <c r="F621" s="1082"/>
      <c r="G621" s="1082"/>
      <c r="H621" s="1082"/>
      <c r="I621" s="1082"/>
      <c r="J621" s="1082"/>
      <c r="K621" s="1082"/>
      <c r="L621" s="1082"/>
      <c r="M621" s="1082"/>
      <c r="N621" s="1082"/>
      <c r="O621" s="1082"/>
      <c r="P621" s="1082"/>
      <c r="Q621" s="1082"/>
      <c r="R621" s="1082"/>
      <c r="S621" s="1082"/>
      <c r="T621" s="1082"/>
      <c r="U621" s="1082"/>
      <c r="V621" s="1082"/>
      <c r="W621" s="1082"/>
      <c r="X621" s="1082"/>
      <c r="Y621" s="1082"/>
      <c r="Z621" s="1082"/>
    </row>
    <row r="622" spans="1:26" ht="11.25" customHeight="1">
      <c r="A622" s="1082"/>
      <c r="B622" s="1082"/>
      <c r="C622" s="1082"/>
      <c r="D622" s="1082"/>
      <c r="E622" s="1082"/>
      <c r="F622" s="1082"/>
      <c r="G622" s="1082"/>
      <c r="H622" s="1082"/>
      <c r="I622" s="1082"/>
      <c r="J622" s="1082"/>
      <c r="K622" s="1082"/>
      <c r="L622" s="1082"/>
      <c r="M622" s="1082"/>
      <c r="N622" s="1082"/>
      <c r="O622" s="1082"/>
      <c r="P622" s="1082"/>
      <c r="Q622" s="1082"/>
      <c r="R622" s="1082"/>
      <c r="S622" s="1082"/>
      <c r="T622" s="1082"/>
      <c r="U622" s="1082"/>
      <c r="V622" s="1082"/>
      <c r="W622" s="1082"/>
      <c r="X622" s="1082"/>
      <c r="Y622" s="1082"/>
      <c r="Z622" s="1082"/>
    </row>
    <row r="623" spans="1:26" ht="11.25" customHeight="1">
      <c r="A623" s="1082"/>
      <c r="B623" s="1082"/>
      <c r="C623" s="1082"/>
      <c r="D623" s="1082"/>
      <c r="E623" s="1082"/>
      <c r="F623" s="1082"/>
      <c r="G623" s="1082"/>
      <c r="H623" s="1082"/>
      <c r="I623" s="1082"/>
      <c r="J623" s="1082"/>
      <c r="K623" s="1082"/>
      <c r="L623" s="1082"/>
      <c r="M623" s="1082"/>
      <c r="N623" s="1082"/>
      <c r="O623" s="1082"/>
      <c r="P623" s="1082"/>
      <c r="Q623" s="1082"/>
      <c r="R623" s="1082"/>
      <c r="S623" s="1082"/>
      <c r="T623" s="1082"/>
      <c r="U623" s="1082"/>
      <c r="V623" s="1082"/>
      <c r="W623" s="1082"/>
      <c r="X623" s="1082"/>
      <c r="Y623" s="1082"/>
      <c r="Z623" s="1082"/>
    </row>
    <row r="624" spans="1:26" ht="11.25" customHeight="1">
      <c r="A624" s="1082"/>
      <c r="B624" s="1082"/>
      <c r="C624" s="1082"/>
      <c r="D624" s="1082"/>
      <c r="E624" s="1082"/>
      <c r="F624" s="1082"/>
      <c r="G624" s="1082"/>
      <c r="H624" s="1082"/>
      <c r="I624" s="1082"/>
      <c r="J624" s="1082"/>
      <c r="K624" s="1082"/>
      <c r="L624" s="1082"/>
      <c r="M624" s="1082"/>
      <c r="N624" s="1082"/>
      <c r="O624" s="1082"/>
      <c r="P624" s="1082"/>
      <c r="Q624" s="1082"/>
      <c r="R624" s="1082"/>
      <c r="S624" s="1082"/>
      <c r="T624" s="1082"/>
      <c r="U624" s="1082"/>
      <c r="V624" s="1082"/>
      <c r="W624" s="1082"/>
      <c r="X624" s="1082"/>
      <c r="Y624" s="1082"/>
      <c r="Z624" s="1082"/>
    </row>
    <row r="625" spans="1:26" ht="11.25" customHeight="1">
      <c r="A625" s="1082"/>
      <c r="B625" s="1082"/>
      <c r="C625" s="1082"/>
      <c r="D625" s="1082"/>
      <c r="E625" s="1082"/>
      <c r="F625" s="1082"/>
      <c r="G625" s="1082"/>
      <c r="H625" s="1082"/>
      <c r="I625" s="1082"/>
      <c r="J625" s="1082"/>
      <c r="K625" s="1082"/>
      <c r="L625" s="1082"/>
      <c r="M625" s="1082"/>
      <c r="N625" s="1082"/>
      <c r="O625" s="1082"/>
      <c r="P625" s="1082"/>
      <c r="Q625" s="1082"/>
      <c r="R625" s="1082"/>
      <c r="S625" s="1082"/>
      <c r="T625" s="1082"/>
      <c r="U625" s="1082"/>
      <c r="V625" s="1082"/>
      <c r="W625" s="1082"/>
      <c r="X625" s="1082"/>
      <c r="Y625" s="1082"/>
      <c r="Z625" s="1082"/>
    </row>
    <row r="626" spans="1:26" ht="11.25" customHeight="1">
      <c r="A626" s="1082"/>
      <c r="B626" s="1082"/>
      <c r="C626" s="1082"/>
      <c r="D626" s="1082"/>
      <c r="E626" s="1082"/>
      <c r="F626" s="1082"/>
      <c r="G626" s="1082"/>
      <c r="H626" s="1082"/>
      <c r="I626" s="1082"/>
      <c r="J626" s="1082"/>
      <c r="K626" s="1082"/>
      <c r="L626" s="1082"/>
      <c r="M626" s="1082"/>
      <c r="N626" s="1082"/>
      <c r="O626" s="1082"/>
      <c r="P626" s="1082"/>
      <c r="Q626" s="1082"/>
      <c r="R626" s="1082"/>
      <c r="S626" s="1082"/>
      <c r="T626" s="1082"/>
      <c r="U626" s="1082"/>
      <c r="V626" s="1082"/>
      <c r="W626" s="1082"/>
      <c r="X626" s="1082"/>
      <c r="Y626" s="1082"/>
      <c r="Z626" s="1082"/>
    </row>
    <row r="627" spans="1:26" ht="11.25" customHeight="1">
      <c r="A627" s="1082"/>
      <c r="B627" s="1082"/>
      <c r="C627" s="1082"/>
      <c r="D627" s="1082"/>
      <c r="E627" s="1082"/>
      <c r="F627" s="1082"/>
      <c r="G627" s="1082"/>
      <c r="H627" s="1082"/>
      <c r="I627" s="1082"/>
      <c r="J627" s="1082"/>
      <c r="K627" s="1082"/>
      <c r="L627" s="1082"/>
      <c r="M627" s="1082"/>
      <c r="N627" s="1082"/>
      <c r="O627" s="1082"/>
      <c r="P627" s="1082"/>
      <c r="Q627" s="1082"/>
      <c r="R627" s="1082"/>
      <c r="S627" s="1082"/>
      <c r="T627" s="1082"/>
      <c r="U627" s="1082"/>
      <c r="V627" s="1082"/>
      <c r="W627" s="1082"/>
      <c r="X627" s="1082"/>
      <c r="Y627" s="1082"/>
      <c r="Z627" s="1082"/>
    </row>
    <row r="628" spans="1:26" ht="11.25" customHeight="1">
      <c r="A628" s="1082"/>
      <c r="B628" s="1082"/>
      <c r="C628" s="1082"/>
      <c r="D628" s="1082"/>
      <c r="E628" s="1082"/>
      <c r="F628" s="1082"/>
      <c r="G628" s="1082"/>
      <c r="H628" s="1082"/>
      <c r="I628" s="1082"/>
      <c r="J628" s="1082"/>
      <c r="K628" s="1082"/>
      <c r="L628" s="1082"/>
      <c r="M628" s="1082"/>
      <c r="N628" s="1082"/>
      <c r="O628" s="1082"/>
      <c r="P628" s="1082"/>
      <c r="Q628" s="1082"/>
      <c r="R628" s="1082"/>
      <c r="S628" s="1082"/>
      <c r="T628" s="1082"/>
      <c r="U628" s="1082"/>
      <c r="V628" s="1082"/>
      <c r="W628" s="1082"/>
      <c r="X628" s="1082"/>
      <c r="Y628" s="1082"/>
      <c r="Z628" s="1082"/>
    </row>
    <row r="629" spans="1:26" ht="11.25" customHeight="1">
      <c r="A629" s="1082"/>
      <c r="B629" s="1082"/>
      <c r="C629" s="1082"/>
      <c r="D629" s="1082"/>
      <c r="E629" s="1082"/>
      <c r="F629" s="1082"/>
      <c r="G629" s="1082"/>
      <c r="H629" s="1082"/>
      <c r="I629" s="1082"/>
      <c r="J629" s="1082"/>
      <c r="K629" s="1082"/>
      <c r="L629" s="1082"/>
      <c r="M629" s="1082"/>
      <c r="N629" s="1082"/>
      <c r="O629" s="1082"/>
      <c r="P629" s="1082"/>
      <c r="Q629" s="1082"/>
      <c r="R629" s="1082"/>
      <c r="S629" s="1082"/>
      <c r="T629" s="1082"/>
      <c r="U629" s="1082"/>
      <c r="V629" s="1082"/>
      <c r="W629" s="1082"/>
      <c r="X629" s="1082"/>
      <c r="Y629" s="1082"/>
      <c r="Z629" s="1082"/>
    </row>
    <row r="630" spans="1:26" ht="11.25" customHeight="1">
      <c r="A630" s="1082"/>
      <c r="B630" s="1082"/>
      <c r="C630" s="1082"/>
      <c r="D630" s="1082"/>
      <c r="E630" s="1082"/>
      <c r="F630" s="1082"/>
      <c r="G630" s="1082"/>
      <c r="H630" s="1082"/>
      <c r="I630" s="1082"/>
      <c r="J630" s="1082"/>
      <c r="K630" s="1082"/>
      <c r="L630" s="1082"/>
      <c r="M630" s="1082"/>
      <c r="N630" s="1082"/>
      <c r="O630" s="1082"/>
      <c r="P630" s="1082"/>
      <c r="Q630" s="1082"/>
      <c r="R630" s="1082"/>
      <c r="S630" s="1082"/>
      <c r="T630" s="1082"/>
      <c r="U630" s="1082"/>
      <c r="V630" s="1082"/>
      <c r="W630" s="1082"/>
      <c r="X630" s="1082"/>
      <c r="Y630" s="1082"/>
      <c r="Z630" s="1082"/>
    </row>
    <row r="631" spans="1:26" ht="11.25" customHeight="1">
      <c r="A631" s="1082"/>
      <c r="B631" s="1082"/>
      <c r="C631" s="1082"/>
      <c r="D631" s="1082"/>
      <c r="E631" s="1082"/>
      <c r="F631" s="1082"/>
      <c r="G631" s="1082"/>
      <c r="H631" s="1082"/>
      <c r="I631" s="1082"/>
      <c r="J631" s="1082"/>
      <c r="K631" s="1082"/>
      <c r="L631" s="1082"/>
      <c r="M631" s="1082"/>
      <c r="N631" s="1082"/>
      <c r="O631" s="1082"/>
      <c r="P631" s="1082"/>
      <c r="Q631" s="1082"/>
      <c r="R631" s="1082"/>
      <c r="S631" s="1082"/>
      <c r="T631" s="1082"/>
      <c r="U631" s="1082"/>
      <c r="V631" s="1082"/>
      <c r="W631" s="1082"/>
      <c r="X631" s="1082"/>
      <c r="Y631" s="1082"/>
      <c r="Z631" s="1082"/>
    </row>
    <row r="632" spans="1:26" ht="11.25" customHeight="1">
      <c r="A632" s="1082"/>
      <c r="B632" s="1082"/>
      <c r="C632" s="1082"/>
      <c r="D632" s="1082"/>
      <c r="E632" s="1082"/>
      <c r="F632" s="1082"/>
      <c r="G632" s="1082"/>
      <c r="H632" s="1082"/>
      <c r="I632" s="1082"/>
      <c r="J632" s="1082"/>
      <c r="K632" s="1082"/>
      <c r="L632" s="1082"/>
      <c r="M632" s="1082"/>
      <c r="N632" s="1082"/>
      <c r="O632" s="1082"/>
      <c r="P632" s="1082"/>
      <c r="Q632" s="1082"/>
      <c r="R632" s="1082"/>
      <c r="S632" s="1082"/>
      <c r="T632" s="1082"/>
      <c r="U632" s="1082"/>
      <c r="V632" s="1082"/>
      <c r="W632" s="1082"/>
      <c r="X632" s="1082"/>
      <c r="Y632" s="1082"/>
      <c r="Z632" s="1082"/>
    </row>
    <row r="633" spans="1:26" ht="11.25" customHeight="1">
      <c r="A633" s="1082"/>
      <c r="B633" s="1082"/>
      <c r="C633" s="1082"/>
      <c r="D633" s="1082"/>
      <c r="E633" s="1082"/>
      <c r="F633" s="1082"/>
      <c r="G633" s="1082"/>
      <c r="H633" s="1082"/>
      <c r="I633" s="1082"/>
      <c r="J633" s="1082"/>
      <c r="K633" s="1082"/>
      <c r="L633" s="1082"/>
      <c r="M633" s="1082"/>
      <c r="N633" s="1082"/>
      <c r="O633" s="1082"/>
      <c r="P633" s="1082"/>
      <c r="Q633" s="1082"/>
      <c r="R633" s="1082"/>
      <c r="S633" s="1082"/>
      <c r="T633" s="1082"/>
      <c r="U633" s="1082"/>
      <c r="V633" s="1082"/>
      <c r="W633" s="1082"/>
      <c r="X633" s="1082"/>
      <c r="Y633" s="1082"/>
      <c r="Z633" s="1082"/>
    </row>
    <row r="634" spans="1:26" ht="11.25" customHeight="1">
      <c r="A634" s="1082"/>
      <c r="B634" s="1082"/>
      <c r="C634" s="1082"/>
      <c r="D634" s="1082"/>
      <c r="E634" s="1082"/>
      <c r="F634" s="1082"/>
      <c r="G634" s="1082"/>
      <c r="H634" s="1082"/>
      <c r="I634" s="1082"/>
      <c r="J634" s="1082"/>
      <c r="K634" s="1082"/>
      <c r="L634" s="1082"/>
      <c r="M634" s="1082"/>
      <c r="N634" s="1082"/>
      <c r="O634" s="1082"/>
      <c r="P634" s="1082"/>
      <c r="Q634" s="1082"/>
      <c r="R634" s="1082"/>
      <c r="S634" s="1082"/>
      <c r="T634" s="1082"/>
      <c r="U634" s="1082"/>
      <c r="V634" s="1082"/>
      <c r="W634" s="1082"/>
      <c r="X634" s="1082"/>
      <c r="Y634" s="1082"/>
      <c r="Z634" s="1082"/>
    </row>
    <row r="635" spans="1:26" ht="11.25" customHeight="1">
      <c r="A635" s="1082"/>
      <c r="B635" s="1082"/>
      <c r="C635" s="1082"/>
      <c r="D635" s="1082"/>
      <c r="E635" s="1082"/>
      <c r="F635" s="1082"/>
      <c r="G635" s="1082"/>
      <c r="H635" s="1082"/>
      <c r="I635" s="1082"/>
      <c r="J635" s="1082"/>
      <c r="K635" s="1082"/>
      <c r="L635" s="1082"/>
      <c r="M635" s="1082"/>
      <c r="N635" s="1082"/>
      <c r="O635" s="1082"/>
      <c r="P635" s="1082"/>
      <c r="Q635" s="1082"/>
      <c r="R635" s="1082"/>
      <c r="S635" s="1082"/>
      <c r="T635" s="1082"/>
      <c r="U635" s="1082"/>
      <c r="V635" s="1082"/>
      <c r="W635" s="1082"/>
      <c r="X635" s="1082"/>
      <c r="Y635" s="1082"/>
      <c r="Z635" s="1082"/>
    </row>
    <row r="636" spans="1:26" ht="11.25" customHeight="1">
      <c r="A636" s="1082"/>
      <c r="B636" s="1082"/>
      <c r="C636" s="1082"/>
      <c r="D636" s="1082"/>
      <c r="E636" s="1082"/>
      <c r="F636" s="1082"/>
      <c r="G636" s="1082"/>
      <c r="H636" s="1082"/>
      <c r="I636" s="1082"/>
      <c r="J636" s="1082"/>
      <c r="K636" s="1082"/>
      <c r="L636" s="1082"/>
      <c r="M636" s="1082"/>
      <c r="N636" s="1082"/>
      <c r="O636" s="1082"/>
      <c r="P636" s="1082"/>
      <c r="Q636" s="1082"/>
      <c r="R636" s="1082"/>
      <c r="S636" s="1082"/>
      <c r="T636" s="1082"/>
      <c r="U636" s="1082"/>
      <c r="V636" s="1082"/>
      <c r="W636" s="1082"/>
      <c r="X636" s="1082"/>
      <c r="Y636" s="1082"/>
      <c r="Z636" s="1082"/>
    </row>
    <row r="637" spans="1:26" ht="11.25" customHeight="1">
      <c r="A637" s="1082"/>
      <c r="B637" s="1082"/>
      <c r="C637" s="1082"/>
      <c r="D637" s="1082"/>
      <c r="E637" s="1082"/>
      <c r="F637" s="1082"/>
      <c r="G637" s="1082"/>
      <c r="H637" s="1082"/>
      <c r="I637" s="1082"/>
      <c r="J637" s="1082"/>
      <c r="K637" s="1082"/>
      <c r="L637" s="1082"/>
      <c r="M637" s="1082"/>
      <c r="N637" s="1082"/>
      <c r="O637" s="1082"/>
      <c r="P637" s="1082"/>
      <c r="Q637" s="1082"/>
      <c r="R637" s="1082"/>
      <c r="S637" s="1082"/>
      <c r="T637" s="1082"/>
      <c r="U637" s="1082"/>
      <c r="V637" s="1082"/>
      <c r="W637" s="1082"/>
      <c r="X637" s="1082"/>
      <c r="Y637" s="1082"/>
      <c r="Z637" s="1082"/>
    </row>
    <row r="638" spans="1:26" ht="11.25" customHeight="1">
      <c r="A638" s="1082"/>
      <c r="B638" s="1082"/>
      <c r="C638" s="1082"/>
      <c r="D638" s="1082"/>
      <c r="E638" s="1082"/>
      <c r="F638" s="1082"/>
      <c r="G638" s="1082"/>
      <c r="H638" s="1082"/>
      <c r="I638" s="1082"/>
      <c r="J638" s="1082"/>
      <c r="K638" s="1082"/>
      <c r="L638" s="1082"/>
      <c r="M638" s="1082"/>
      <c r="N638" s="1082"/>
      <c r="O638" s="1082"/>
      <c r="P638" s="1082"/>
      <c r="Q638" s="1082"/>
      <c r="R638" s="1082"/>
      <c r="S638" s="1082"/>
      <c r="T638" s="1082"/>
      <c r="U638" s="1082"/>
      <c r="V638" s="1082"/>
      <c r="W638" s="1082"/>
      <c r="X638" s="1082"/>
      <c r="Y638" s="1082"/>
      <c r="Z638" s="1082"/>
    </row>
    <row r="639" spans="1:26" ht="11.25" customHeight="1">
      <c r="A639" s="1082"/>
      <c r="B639" s="1082"/>
      <c r="C639" s="1082"/>
      <c r="D639" s="1082"/>
      <c r="E639" s="1082"/>
      <c r="F639" s="1082"/>
      <c r="G639" s="1082"/>
      <c r="H639" s="1082"/>
      <c r="I639" s="1082"/>
      <c r="J639" s="1082"/>
      <c r="K639" s="1082"/>
      <c r="L639" s="1082"/>
      <c r="M639" s="1082"/>
      <c r="N639" s="1082"/>
      <c r="O639" s="1082"/>
      <c r="P639" s="1082"/>
      <c r="Q639" s="1082"/>
      <c r="R639" s="1082"/>
      <c r="S639" s="1082"/>
      <c r="T639" s="1082"/>
      <c r="U639" s="1082"/>
      <c r="V639" s="1082"/>
      <c r="W639" s="1082"/>
      <c r="X639" s="1082"/>
      <c r="Y639" s="1082"/>
      <c r="Z639" s="1082"/>
    </row>
    <row r="640" spans="1:26" ht="11.25" customHeight="1">
      <c r="A640" s="1082"/>
      <c r="B640" s="1082"/>
      <c r="C640" s="1082"/>
      <c r="D640" s="1082"/>
      <c r="E640" s="1082"/>
      <c r="F640" s="1082"/>
      <c r="G640" s="1082"/>
      <c r="H640" s="1082"/>
      <c r="I640" s="1082"/>
      <c r="J640" s="1082"/>
      <c r="K640" s="1082"/>
      <c r="L640" s="1082"/>
      <c r="M640" s="1082"/>
      <c r="N640" s="1082"/>
      <c r="O640" s="1082"/>
      <c r="P640" s="1082"/>
      <c r="Q640" s="1082"/>
      <c r="R640" s="1082"/>
      <c r="S640" s="1082"/>
      <c r="T640" s="1082"/>
      <c r="U640" s="1082"/>
      <c r="V640" s="1082"/>
      <c r="W640" s="1082"/>
      <c r="X640" s="1082"/>
      <c r="Y640" s="1082"/>
      <c r="Z640" s="1082"/>
    </row>
    <row r="641" spans="1:26" ht="11.25" customHeight="1">
      <c r="A641" s="1082"/>
      <c r="B641" s="1082"/>
      <c r="C641" s="1082"/>
      <c r="D641" s="1082"/>
      <c r="E641" s="1082"/>
      <c r="F641" s="1082"/>
      <c r="G641" s="1082"/>
      <c r="H641" s="1082"/>
      <c r="I641" s="1082"/>
      <c r="J641" s="1082"/>
      <c r="K641" s="1082"/>
      <c r="L641" s="1082"/>
      <c r="M641" s="1082"/>
      <c r="N641" s="1082"/>
      <c r="O641" s="1082"/>
      <c r="P641" s="1082"/>
      <c r="Q641" s="1082"/>
      <c r="R641" s="1082"/>
      <c r="S641" s="1082"/>
      <c r="T641" s="1082"/>
      <c r="U641" s="1082"/>
      <c r="V641" s="1082"/>
      <c r="W641" s="1082"/>
      <c r="X641" s="1082"/>
      <c r="Y641" s="1082"/>
      <c r="Z641" s="1082"/>
    </row>
    <row r="642" spans="1:26" ht="11.25" customHeight="1">
      <c r="A642" s="1082"/>
      <c r="B642" s="1082"/>
      <c r="C642" s="1082"/>
      <c r="D642" s="1082"/>
      <c r="E642" s="1082"/>
      <c r="F642" s="1082"/>
      <c r="G642" s="1082"/>
      <c r="H642" s="1082"/>
      <c r="I642" s="1082"/>
      <c r="J642" s="1082"/>
      <c r="K642" s="1082"/>
      <c r="L642" s="1082"/>
      <c r="M642" s="1082"/>
      <c r="N642" s="1082"/>
      <c r="O642" s="1082"/>
      <c r="P642" s="1082"/>
      <c r="Q642" s="1082"/>
      <c r="R642" s="1082"/>
      <c r="S642" s="1082"/>
      <c r="T642" s="1082"/>
      <c r="U642" s="1082"/>
      <c r="V642" s="1082"/>
      <c r="W642" s="1082"/>
      <c r="X642" s="1082"/>
      <c r="Y642" s="1082"/>
      <c r="Z642" s="1082"/>
    </row>
    <row r="643" spans="1:26" ht="11.25" customHeight="1">
      <c r="A643" s="1082"/>
      <c r="B643" s="1082"/>
      <c r="C643" s="1082"/>
      <c r="D643" s="1082"/>
      <c r="E643" s="1082"/>
      <c r="F643" s="1082"/>
      <c r="G643" s="1082"/>
      <c r="H643" s="1082"/>
      <c r="I643" s="1082"/>
      <c r="J643" s="1082"/>
      <c r="K643" s="1082"/>
      <c r="L643" s="1082"/>
      <c r="M643" s="1082"/>
      <c r="N643" s="1082"/>
      <c r="O643" s="1082"/>
      <c r="P643" s="1082"/>
      <c r="Q643" s="1082"/>
      <c r="R643" s="1082"/>
      <c r="S643" s="1082"/>
      <c r="T643" s="1082"/>
      <c r="U643" s="1082"/>
      <c r="V643" s="1082"/>
      <c r="W643" s="1082"/>
      <c r="X643" s="1082"/>
      <c r="Y643" s="1082"/>
      <c r="Z643" s="1082"/>
    </row>
    <row r="644" spans="1:26" ht="11.25" customHeight="1">
      <c r="A644" s="1082"/>
      <c r="B644" s="1082"/>
      <c r="C644" s="1082"/>
      <c r="D644" s="1082"/>
      <c r="E644" s="1082"/>
      <c r="F644" s="1082"/>
      <c r="G644" s="1082"/>
      <c r="H644" s="1082"/>
      <c r="I644" s="1082"/>
      <c r="J644" s="1082"/>
      <c r="K644" s="1082"/>
      <c r="L644" s="1082"/>
      <c r="M644" s="1082"/>
      <c r="N644" s="1082"/>
      <c r="O644" s="1082"/>
      <c r="P644" s="1082"/>
      <c r="Q644" s="1082"/>
      <c r="R644" s="1082"/>
      <c r="S644" s="1082"/>
      <c r="T644" s="1082"/>
      <c r="U644" s="1082"/>
      <c r="V644" s="1082"/>
      <c r="W644" s="1082"/>
      <c r="X644" s="1082"/>
      <c r="Y644" s="1082"/>
      <c r="Z644" s="1082"/>
    </row>
    <row r="645" spans="1:26" ht="11.25" customHeight="1">
      <c r="A645" s="1082"/>
      <c r="B645" s="1082"/>
      <c r="C645" s="1082"/>
      <c r="D645" s="1082"/>
      <c r="E645" s="1082"/>
      <c r="F645" s="1082"/>
      <c r="G645" s="1082"/>
      <c r="H645" s="1082"/>
      <c r="I645" s="1082"/>
      <c r="J645" s="1082"/>
      <c r="K645" s="1082"/>
      <c r="L645" s="1082"/>
      <c r="M645" s="1082"/>
      <c r="N645" s="1082"/>
      <c r="O645" s="1082"/>
      <c r="P645" s="1082"/>
      <c r="Q645" s="1082"/>
      <c r="R645" s="1082"/>
      <c r="S645" s="1082"/>
      <c r="T645" s="1082"/>
      <c r="U645" s="1082"/>
      <c r="V645" s="1082"/>
      <c r="W645" s="1082"/>
      <c r="X645" s="1082"/>
      <c r="Y645" s="1082"/>
      <c r="Z645" s="1082"/>
    </row>
    <row r="646" spans="1:26" ht="11.25" customHeight="1">
      <c r="A646" s="1082"/>
      <c r="B646" s="1082"/>
      <c r="C646" s="1082"/>
      <c r="D646" s="1082"/>
      <c r="E646" s="1082"/>
      <c r="F646" s="1082"/>
      <c r="G646" s="1082"/>
      <c r="H646" s="1082"/>
      <c r="I646" s="1082"/>
      <c r="J646" s="1082"/>
      <c r="K646" s="1082"/>
      <c r="L646" s="1082"/>
      <c r="M646" s="1082"/>
      <c r="N646" s="1082"/>
      <c r="O646" s="1082"/>
      <c r="P646" s="1082"/>
      <c r="Q646" s="1082"/>
      <c r="R646" s="1082"/>
      <c r="S646" s="1082"/>
      <c r="T646" s="1082"/>
      <c r="U646" s="1082"/>
      <c r="V646" s="1082"/>
      <c r="W646" s="1082"/>
      <c r="X646" s="1082"/>
      <c r="Y646" s="1082"/>
      <c r="Z646" s="1082"/>
    </row>
    <row r="647" spans="1:26" ht="11.25" customHeight="1">
      <c r="A647" s="1082"/>
      <c r="B647" s="1082"/>
      <c r="C647" s="1082"/>
      <c r="D647" s="1082"/>
      <c r="E647" s="1082"/>
      <c r="F647" s="1082"/>
      <c r="G647" s="1082"/>
      <c r="H647" s="1082"/>
      <c r="I647" s="1082"/>
      <c r="J647" s="1082"/>
      <c r="K647" s="1082"/>
      <c r="L647" s="1082"/>
      <c r="M647" s="1082"/>
      <c r="N647" s="1082"/>
      <c r="O647" s="1082"/>
      <c r="P647" s="1082"/>
      <c r="Q647" s="1082"/>
      <c r="R647" s="1082"/>
      <c r="S647" s="1082"/>
      <c r="T647" s="1082"/>
      <c r="U647" s="1082"/>
      <c r="V647" s="1082"/>
      <c r="W647" s="1082"/>
      <c r="X647" s="1082"/>
      <c r="Y647" s="1082"/>
      <c r="Z647" s="1082"/>
    </row>
    <row r="648" spans="1:26" ht="11.25" customHeight="1">
      <c r="A648" s="1082"/>
      <c r="B648" s="1082"/>
      <c r="C648" s="1082"/>
      <c r="D648" s="1082"/>
      <c r="E648" s="1082"/>
      <c r="F648" s="1082"/>
      <c r="G648" s="1082"/>
      <c r="H648" s="1082"/>
      <c r="I648" s="1082"/>
      <c r="J648" s="1082"/>
      <c r="K648" s="1082"/>
      <c r="L648" s="1082"/>
      <c r="M648" s="1082"/>
      <c r="N648" s="1082"/>
      <c r="O648" s="1082"/>
      <c r="P648" s="1082"/>
      <c r="Q648" s="1082"/>
      <c r="R648" s="1082"/>
      <c r="S648" s="1082"/>
      <c r="T648" s="1082"/>
      <c r="U648" s="1082"/>
      <c r="V648" s="1082"/>
      <c r="W648" s="1082"/>
      <c r="X648" s="1082"/>
      <c r="Y648" s="1082"/>
      <c r="Z648" s="1082"/>
    </row>
    <row r="649" spans="1:26" ht="11.25" customHeight="1">
      <c r="A649" s="1082"/>
      <c r="B649" s="1082"/>
      <c r="C649" s="1082"/>
      <c r="D649" s="1082"/>
      <c r="E649" s="1082"/>
      <c r="F649" s="1082"/>
      <c r="G649" s="1082"/>
      <c r="H649" s="1082"/>
      <c r="I649" s="1082"/>
      <c r="J649" s="1082"/>
      <c r="K649" s="1082"/>
      <c r="L649" s="1082"/>
      <c r="M649" s="1082"/>
      <c r="N649" s="1082"/>
      <c r="O649" s="1082"/>
      <c r="P649" s="1082"/>
      <c r="Q649" s="1082"/>
      <c r="R649" s="1082"/>
      <c r="S649" s="1082"/>
      <c r="T649" s="1082"/>
      <c r="U649" s="1082"/>
      <c r="V649" s="1082"/>
      <c r="W649" s="1082"/>
      <c r="X649" s="1082"/>
      <c r="Y649" s="1082"/>
      <c r="Z649" s="1082"/>
    </row>
    <row r="650" spans="1:26" ht="11.25" customHeight="1">
      <c r="A650" s="1082"/>
      <c r="B650" s="1082"/>
      <c r="C650" s="1082"/>
      <c r="D650" s="1082"/>
      <c r="E650" s="1082"/>
      <c r="F650" s="1082"/>
      <c r="G650" s="1082"/>
      <c r="H650" s="1082"/>
      <c r="I650" s="1082"/>
      <c r="J650" s="1082"/>
      <c r="K650" s="1082"/>
      <c r="L650" s="1082"/>
      <c r="M650" s="1082"/>
      <c r="N650" s="1082"/>
      <c r="O650" s="1082"/>
      <c r="P650" s="1082"/>
      <c r="Q650" s="1082"/>
      <c r="R650" s="1082"/>
      <c r="S650" s="1082"/>
      <c r="T650" s="1082"/>
      <c r="U650" s="1082"/>
      <c r="V650" s="1082"/>
      <c r="W650" s="1082"/>
      <c r="X650" s="1082"/>
      <c r="Y650" s="1082"/>
      <c r="Z650" s="1082"/>
    </row>
    <row r="651" spans="1:26" ht="11.25" customHeight="1">
      <c r="A651" s="1082"/>
      <c r="B651" s="1082"/>
      <c r="C651" s="1082"/>
      <c r="D651" s="1082"/>
      <c r="E651" s="1082"/>
      <c r="F651" s="1082"/>
      <c r="G651" s="1082"/>
      <c r="H651" s="1082"/>
      <c r="I651" s="1082"/>
      <c r="J651" s="1082"/>
      <c r="K651" s="1082"/>
      <c r="L651" s="1082"/>
      <c r="M651" s="1082"/>
      <c r="N651" s="1082"/>
      <c r="O651" s="1082"/>
      <c r="P651" s="1082"/>
      <c r="Q651" s="1082"/>
      <c r="R651" s="1082"/>
      <c r="S651" s="1082"/>
      <c r="T651" s="1082"/>
      <c r="U651" s="1082"/>
      <c r="V651" s="1082"/>
      <c r="W651" s="1082"/>
      <c r="X651" s="1082"/>
      <c r="Y651" s="1082"/>
      <c r="Z651" s="1082"/>
    </row>
    <row r="652" spans="1:26" ht="11.25" customHeight="1">
      <c r="A652" s="1082"/>
      <c r="B652" s="1082"/>
      <c r="C652" s="1082"/>
      <c r="D652" s="1082"/>
      <c r="E652" s="1082"/>
      <c r="F652" s="1082"/>
      <c r="G652" s="1082"/>
      <c r="H652" s="1082"/>
      <c r="I652" s="1082"/>
      <c r="J652" s="1082"/>
      <c r="K652" s="1082"/>
      <c r="L652" s="1082"/>
      <c r="M652" s="1082"/>
      <c r="N652" s="1082"/>
      <c r="O652" s="1082"/>
      <c r="P652" s="1082"/>
      <c r="Q652" s="1082"/>
      <c r="R652" s="1082"/>
      <c r="S652" s="1082"/>
      <c r="T652" s="1082"/>
      <c r="U652" s="1082"/>
      <c r="V652" s="1082"/>
      <c r="W652" s="1082"/>
      <c r="X652" s="1082"/>
      <c r="Y652" s="1082"/>
      <c r="Z652" s="1082"/>
    </row>
    <row r="653" spans="1:26" ht="11.25" customHeight="1">
      <c r="A653" s="1082"/>
      <c r="B653" s="1082"/>
      <c r="C653" s="1082"/>
      <c r="D653" s="1082"/>
      <c r="E653" s="1082"/>
      <c r="F653" s="1082"/>
      <c r="G653" s="1082"/>
      <c r="H653" s="1082"/>
      <c r="I653" s="1082"/>
      <c r="J653" s="1082"/>
      <c r="K653" s="1082"/>
      <c r="L653" s="1082"/>
      <c r="M653" s="1082"/>
      <c r="N653" s="1082"/>
      <c r="O653" s="1082"/>
      <c r="P653" s="1082"/>
      <c r="Q653" s="1082"/>
      <c r="R653" s="1082"/>
      <c r="S653" s="1082"/>
      <c r="T653" s="1082"/>
      <c r="U653" s="1082"/>
      <c r="V653" s="1082"/>
      <c r="W653" s="1082"/>
      <c r="X653" s="1082"/>
      <c r="Y653" s="1082"/>
      <c r="Z653" s="1082"/>
    </row>
    <row r="654" spans="1:26" ht="11.25" customHeight="1">
      <c r="A654" s="1082"/>
      <c r="B654" s="1082"/>
      <c r="C654" s="1082"/>
      <c r="D654" s="1082"/>
      <c r="E654" s="1082"/>
      <c r="F654" s="1082"/>
      <c r="G654" s="1082"/>
      <c r="H654" s="1082"/>
      <c r="I654" s="1082"/>
      <c r="J654" s="1082"/>
      <c r="K654" s="1082"/>
      <c r="L654" s="1082"/>
      <c r="M654" s="1082"/>
      <c r="N654" s="1082"/>
      <c r="O654" s="1082"/>
      <c r="P654" s="1082"/>
      <c r="Q654" s="1082"/>
      <c r="R654" s="1082"/>
      <c r="S654" s="1082"/>
      <c r="T654" s="1082"/>
      <c r="U654" s="1082"/>
      <c r="V654" s="1082"/>
      <c r="W654" s="1082"/>
      <c r="X654" s="1082"/>
      <c r="Y654" s="1082"/>
      <c r="Z654" s="1082"/>
    </row>
    <row r="655" spans="1:26" ht="11.25" customHeight="1">
      <c r="A655" s="1082"/>
      <c r="B655" s="1082"/>
      <c r="C655" s="1082"/>
      <c r="D655" s="1082"/>
      <c r="E655" s="1082"/>
      <c r="F655" s="1082"/>
      <c r="G655" s="1082"/>
      <c r="H655" s="1082"/>
      <c r="I655" s="1082"/>
      <c r="J655" s="1082"/>
      <c r="K655" s="1082"/>
      <c r="L655" s="1082"/>
      <c r="M655" s="1082"/>
      <c r="N655" s="1082"/>
      <c r="O655" s="1082"/>
      <c r="P655" s="1082"/>
      <c r="Q655" s="1082"/>
      <c r="R655" s="1082"/>
      <c r="S655" s="1082"/>
      <c r="T655" s="1082"/>
      <c r="U655" s="1082"/>
      <c r="V655" s="1082"/>
      <c r="W655" s="1082"/>
      <c r="X655" s="1082"/>
      <c r="Y655" s="1082"/>
      <c r="Z655" s="1082"/>
    </row>
    <row r="656" spans="1:26" ht="11.25" customHeight="1">
      <c r="A656" s="1082"/>
      <c r="B656" s="1082"/>
      <c r="C656" s="1082"/>
      <c r="D656" s="1082"/>
      <c r="E656" s="1082"/>
      <c r="F656" s="1082"/>
      <c r="G656" s="1082"/>
      <c r="H656" s="1082"/>
      <c r="I656" s="1082"/>
      <c r="J656" s="1082"/>
      <c r="K656" s="1082"/>
      <c r="L656" s="1082"/>
      <c r="M656" s="1082"/>
      <c r="N656" s="1082"/>
      <c r="O656" s="1082"/>
      <c r="P656" s="1082"/>
      <c r="Q656" s="1082"/>
      <c r="R656" s="1082"/>
      <c r="S656" s="1082"/>
      <c r="T656" s="1082"/>
      <c r="U656" s="1082"/>
      <c r="V656" s="1082"/>
      <c r="W656" s="1082"/>
      <c r="X656" s="1082"/>
      <c r="Y656" s="1082"/>
      <c r="Z656" s="1082"/>
    </row>
    <row r="657" spans="1:26" ht="11.25" customHeight="1">
      <c r="A657" s="1082"/>
      <c r="B657" s="1082"/>
      <c r="C657" s="1082"/>
      <c r="D657" s="1082"/>
      <c r="E657" s="1082"/>
      <c r="F657" s="1082"/>
      <c r="G657" s="1082"/>
      <c r="H657" s="1082"/>
      <c r="I657" s="1082"/>
      <c r="J657" s="1082"/>
      <c r="K657" s="1082"/>
      <c r="L657" s="1082"/>
      <c r="M657" s="1082"/>
      <c r="N657" s="1082"/>
      <c r="O657" s="1082"/>
      <c r="P657" s="1082"/>
      <c r="Q657" s="1082"/>
      <c r="R657" s="1082"/>
      <c r="S657" s="1082"/>
      <c r="T657" s="1082"/>
      <c r="U657" s="1082"/>
      <c r="V657" s="1082"/>
      <c r="W657" s="1082"/>
      <c r="X657" s="1082"/>
      <c r="Y657" s="1082"/>
      <c r="Z657" s="1082"/>
    </row>
    <row r="658" spans="1:26" ht="11.25" customHeight="1">
      <c r="A658" s="1082"/>
      <c r="B658" s="1082"/>
      <c r="C658" s="1082"/>
      <c r="D658" s="1082"/>
      <c r="E658" s="1082"/>
      <c r="F658" s="1082"/>
      <c r="G658" s="1082"/>
      <c r="H658" s="1082"/>
      <c r="I658" s="1082"/>
      <c r="J658" s="1082"/>
      <c r="K658" s="1082"/>
      <c r="L658" s="1082"/>
      <c r="M658" s="1082"/>
      <c r="N658" s="1082"/>
      <c r="O658" s="1082"/>
      <c r="P658" s="1082"/>
      <c r="Q658" s="1082"/>
      <c r="R658" s="1082"/>
      <c r="S658" s="1082"/>
      <c r="T658" s="1082"/>
      <c r="U658" s="1082"/>
      <c r="V658" s="1082"/>
      <c r="W658" s="1082"/>
      <c r="X658" s="1082"/>
      <c r="Y658" s="1082"/>
      <c r="Z658" s="1082"/>
    </row>
    <row r="659" spans="1:26" ht="11.25" customHeight="1">
      <c r="A659" s="1082"/>
      <c r="B659" s="1082"/>
      <c r="C659" s="1082"/>
      <c r="D659" s="1082"/>
      <c r="E659" s="1082"/>
      <c r="F659" s="1082"/>
      <c r="G659" s="1082"/>
      <c r="H659" s="1082"/>
      <c r="I659" s="1082"/>
      <c r="J659" s="1082"/>
      <c r="K659" s="1082"/>
      <c r="L659" s="1082"/>
      <c r="M659" s="1082"/>
      <c r="N659" s="1082"/>
      <c r="O659" s="1082"/>
      <c r="P659" s="1082"/>
      <c r="Q659" s="1082"/>
      <c r="R659" s="1082"/>
      <c r="S659" s="1082"/>
      <c r="T659" s="1082"/>
      <c r="U659" s="1082"/>
      <c r="V659" s="1082"/>
      <c r="W659" s="1082"/>
      <c r="X659" s="1082"/>
      <c r="Y659" s="1082"/>
      <c r="Z659" s="1082"/>
    </row>
    <row r="660" spans="1:26" ht="11.25" customHeight="1">
      <c r="A660" s="1082"/>
      <c r="B660" s="1082"/>
      <c r="C660" s="1082"/>
      <c r="D660" s="1082"/>
      <c r="E660" s="1082"/>
      <c r="F660" s="1082"/>
      <c r="G660" s="1082"/>
      <c r="H660" s="1082"/>
      <c r="I660" s="1082"/>
      <c r="J660" s="1082"/>
      <c r="K660" s="1082"/>
      <c r="L660" s="1082"/>
      <c r="M660" s="1082"/>
      <c r="N660" s="1082"/>
      <c r="O660" s="1082"/>
      <c r="P660" s="1082"/>
      <c r="Q660" s="1082"/>
      <c r="R660" s="1082"/>
      <c r="S660" s="1082"/>
      <c r="T660" s="1082"/>
      <c r="U660" s="1082"/>
      <c r="V660" s="1082"/>
      <c r="W660" s="1082"/>
      <c r="X660" s="1082"/>
      <c r="Y660" s="1082"/>
      <c r="Z660" s="1082"/>
    </row>
    <row r="661" spans="1:26" ht="11.25" customHeight="1">
      <c r="A661" s="1082"/>
      <c r="B661" s="1082"/>
      <c r="C661" s="1082"/>
      <c r="D661" s="1082"/>
      <c r="E661" s="1082"/>
      <c r="F661" s="1082"/>
      <c r="G661" s="1082"/>
      <c r="H661" s="1082"/>
      <c r="I661" s="1082"/>
      <c r="J661" s="1082"/>
      <c r="K661" s="1082"/>
      <c r="L661" s="1082"/>
      <c r="M661" s="1082"/>
      <c r="N661" s="1082"/>
      <c r="O661" s="1082"/>
      <c r="P661" s="1082"/>
      <c r="Q661" s="1082"/>
      <c r="R661" s="1082"/>
      <c r="S661" s="1082"/>
      <c r="T661" s="1082"/>
      <c r="U661" s="1082"/>
      <c r="V661" s="1082"/>
      <c r="W661" s="1082"/>
      <c r="X661" s="1082"/>
      <c r="Y661" s="1082"/>
      <c r="Z661" s="1082"/>
    </row>
    <row r="662" spans="1:26" ht="11.25" customHeight="1">
      <c r="A662" s="1082"/>
      <c r="B662" s="1082"/>
      <c r="C662" s="1082"/>
      <c r="D662" s="1082"/>
      <c r="E662" s="1082"/>
      <c r="F662" s="1082"/>
      <c r="G662" s="1082"/>
      <c r="H662" s="1082"/>
      <c r="I662" s="1082"/>
      <c r="J662" s="1082"/>
      <c r="K662" s="1082"/>
      <c r="L662" s="1082"/>
      <c r="M662" s="1082"/>
      <c r="N662" s="1082"/>
      <c r="O662" s="1082"/>
      <c r="P662" s="1082"/>
      <c r="Q662" s="1082"/>
      <c r="R662" s="1082"/>
      <c r="S662" s="1082"/>
      <c r="T662" s="1082"/>
      <c r="U662" s="1082"/>
      <c r="V662" s="1082"/>
      <c r="W662" s="1082"/>
      <c r="X662" s="1082"/>
      <c r="Y662" s="1082"/>
      <c r="Z662" s="1082"/>
    </row>
    <row r="663" spans="1:26" ht="11.25" customHeight="1">
      <c r="A663" s="1082"/>
      <c r="B663" s="1082"/>
      <c r="C663" s="1082"/>
      <c r="D663" s="1082"/>
      <c r="E663" s="1082"/>
      <c r="F663" s="1082"/>
      <c r="G663" s="1082"/>
      <c r="H663" s="1082"/>
      <c r="I663" s="1082"/>
      <c r="J663" s="1082"/>
      <c r="K663" s="1082"/>
      <c r="L663" s="1082"/>
      <c r="M663" s="1082"/>
      <c r="N663" s="1082"/>
      <c r="O663" s="1082"/>
      <c r="P663" s="1082"/>
      <c r="Q663" s="1082"/>
      <c r="R663" s="1082"/>
      <c r="S663" s="1082"/>
      <c r="T663" s="1082"/>
      <c r="U663" s="1082"/>
      <c r="V663" s="1082"/>
      <c r="W663" s="1082"/>
      <c r="X663" s="1082"/>
      <c r="Y663" s="1082"/>
      <c r="Z663" s="1082"/>
    </row>
    <row r="664" spans="1:26" ht="11.25" customHeight="1">
      <c r="A664" s="1082"/>
      <c r="B664" s="1082"/>
      <c r="C664" s="1082"/>
      <c r="D664" s="1082"/>
      <c r="E664" s="1082"/>
      <c r="F664" s="1082"/>
      <c r="G664" s="1082"/>
      <c r="H664" s="1082"/>
      <c r="I664" s="1082"/>
      <c r="J664" s="1082"/>
      <c r="K664" s="1082"/>
      <c r="L664" s="1082"/>
      <c r="M664" s="1082"/>
      <c r="N664" s="1082"/>
      <c r="O664" s="1082"/>
      <c r="P664" s="1082"/>
      <c r="Q664" s="1082"/>
      <c r="R664" s="1082"/>
      <c r="S664" s="1082"/>
      <c r="T664" s="1082"/>
      <c r="U664" s="1082"/>
      <c r="V664" s="1082"/>
      <c r="W664" s="1082"/>
      <c r="X664" s="1082"/>
      <c r="Y664" s="1082"/>
      <c r="Z664" s="1082"/>
    </row>
    <row r="665" spans="1:26" ht="11.25" customHeight="1">
      <c r="A665" s="1082"/>
      <c r="B665" s="1082"/>
      <c r="C665" s="1082"/>
      <c r="D665" s="1082"/>
      <c r="E665" s="1082"/>
      <c r="F665" s="1082"/>
      <c r="G665" s="1082"/>
      <c r="H665" s="1082"/>
      <c r="I665" s="1082"/>
      <c r="J665" s="1082"/>
      <c r="K665" s="1082"/>
      <c r="L665" s="1082"/>
      <c r="M665" s="1082"/>
      <c r="N665" s="1082"/>
      <c r="O665" s="1082"/>
      <c r="P665" s="1082"/>
      <c r="Q665" s="1082"/>
      <c r="R665" s="1082"/>
      <c r="S665" s="1082"/>
      <c r="T665" s="1082"/>
      <c r="U665" s="1082"/>
      <c r="V665" s="1082"/>
      <c r="W665" s="1082"/>
      <c r="X665" s="1082"/>
      <c r="Y665" s="1082"/>
      <c r="Z665" s="1082"/>
    </row>
    <row r="666" spans="1:26" ht="11.25" customHeight="1">
      <c r="A666" s="1082"/>
      <c r="B666" s="1082"/>
      <c r="C666" s="1082"/>
      <c r="D666" s="1082"/>
      <c r="E666" s="1082"/>
      <c r="F666" s="1082"/>
      <c r="G666" s="1082"/>
      <c r="H666" s="1082"/>
      <c r="I666" s="1082"/>
      <c r="J666" s="1082"/>
      <c r="K666" s="1082"/>
      <c r="L666" s="1082"/>
      <c r="M666" s="1082"/>
      <c r="N666" s="1082"/>
      <c r="O666" s="1082"/>
      <c r="P666" s="1082"/>
      <c r="Q666" s="1082"/>
      <c r="R666" s="1082"/>
      <c r="S666" s="1082"/>
      <c r="T666" s="1082"/>
      <c r="U666" s="1082"/>
      <c r="V666" s="1082"/>
      <c r="W666" s="1082"/>
      <c r="X666" s="1082"/>
      <c r="Y666" s="1082"/>
      <c r="Z666" s="1082"/>
    </row>
    <row r="667" spans="1:26" ht="11.25" customHeight="1">
      <c r="A667" s="1082"/>
      <c r="B667" s="1082"/>
      <c r="C667" s="1082"/>
      <c r="D667" s="1082"/>
      <c r="E667" s="1082"/>
      <c r="F667" s="1082"/>
      <c r="G667" s="1082"/>
      <c r="H667" s="1082"/>
      <c r="I667" s="1082"/>
      <c r="J667" s="1082"/>
      <c r="K667" s="1082"/>
      <c r="L667" s="1082"/>
      <c r="M667" s="1082"/>
      <c r="N667" s="1082"/>
      <c r="O667" s="1082"/>
      <c r="P667" s="1082"/>
      <c r="Q667" s="1082"/>
      <c r="R667" s="1082"/>
      <c r="S667" s="1082"/>
      <c r="T667" s="1082"/>
      <c r="U667" s="1082"/>
      <c r="V667" s="1082"/>
      <c r="W667" s="1082"/>
      <c r="X667" s="1082"/>
      <c r="Y667" s="1082"/>
      <c r="Z667" s="1082"/>
    </row>
    <row r="668" spans="1:26" ht="11.25" customHeight="1">
      <c r="A668" s="1082"/>
      <c r="B668" s="1082"/>
      <c r="C668" s="1082"/>
      <c r="D668" s="1082"/>
      <c r="E668" s="1082"/>
      <c r="F668" s="1082"/>
      <c r="G668" s="1082"/>
      <c r="H668" s="1082"/>
      <c r="I668" s="1082"/>
      <c r="J668" s="1082"/>
      <c r="K668" s="1082"/>
      <c r="L668" s="1082"/>
      <c r="M668" s="1082"/>
      <c r="N668" s="1082"/>
      <c r="O668" s="1082"/>
      <c r="P668" s="1082"/>
      <c r="Q668" s="1082"/>
      <c r="R668" s="1082"/>
      <c r="S668" s="1082"/>
      <c r="T668" s="1082"/>
      <c r="U668" s="1082"/>
      <c r="V668" s="1082"/>
      <c r="W668" s="1082"/>
      <c r="X668" s="1082"/>
      <c r="Y668" s="1082"/>
      <c r="Z668" s="1082"/>
    </row>
    <row r="669" spans="1:26" ht="11.25" customHeight="1">
      <c r="A669" s="1082"/>
      <c r="B669" s="1082"/>
      <c r="C669" s="1082"/>
      <c r="D669" s="1082"/>
      <c r="E669" s="1082"/>
      <c r="F669" s="1082"/>
      <c r="G669" s="1082"/>
      <c r="H669" s="1082"/>
      <c r="I669" s="1082"/>
      <c r="J669" s="1082"/>
      <c r="K669" s="1082"/>
      <c r="L669" s="1082"/>
      <c r="M669" s="1082"/>
      <c r="N669" s="1082"/>
      <c r="O669" s="1082"/>
      <c r="P669" s="1082"/>
      <c r="Q669" s="1082"/>
      <c r="R669" s="1082"/>
      <c r="S669" s="1082"/>
      <c r="T669" s="1082"/>
      <c r="U669" s="1082"/>
      <c r="V669" s="1082"/>
      <c r="W669" s="1082"/>
      <c r="X669" s="1082"/>
      <c r="Y669" s="1082"/>
      <c r="Z669" s="1082"/>
    </row>
    <row r="670" spans="1:26" ht="11.25" customHeight="1">
      <c r="A670" s="1082"/>
      <c r="B670" s="1082"/>
      <c r="C670" s="1082"/>
      <c r="D670" s="1082"/>
      <c r="E670" s="1082"/>
      <c r="F670" s="1082"/>
      <c r="G670" s="1082"/>
      <c r="H670" s="1082"/>
      <c r="I670" s="1082"/>
      <c r="J670" s="1082"/>
      <c r="K670" s="1082"/>
      <c r="L670" s="1082"/>
      <c r="M670" s="1082"/>
      <c r="N670" s="1082"/>
      <c r="O670" s="1082"/>
      <c r="P670" s="1082"/>
      <c r="Q670" s="1082"/>
      <c r="R670" s="1082"/>
      <c r="S670" s="1082"/>
      <c r="T670" s="1082"/>
      <c r="U670" s="1082"/>
      <c r="V670" s="1082"/>
      <c r="W670" s="1082"/>
      <c r="X670" s="1082"/>
      <c r="Y670" s="1082"/>
      <c r="Z670" s="1082"/>
    </row>
    <row r="671" spans="1:26" ht="11.25" customHeight="1">
      <c r="A671" s="1082"/>
      <c r="B671" s="1082"/>
      <c r="C671" s="1082"/>
      <c r="D671" s="1082"/>
      <c r="E671" s="1082"/>
      <c r="F671" s="1082"/>
      <c r="G671" s="1082"/>
      <c r="H671" s="1082"/>
      <c r="I671" s="1082"/>
      <c r="J671" s="1082"/>
      <c r="K671" s="1082"/>
      <c r="L671" s="1082"/>
      <c r="M671" s="1082"/>
      <c r="N671" s="1082"/>
      <c r="O671" s="1082"/>
      <c r="P671" s="1082"/>
      <c r="Q671" s="1082"/>
      <c r="R671" s="1082"/>
      <c r="S671" s="1082"/>
      <c r="T671" s="1082"/>
      <c r="U671" s="1082"/>
      <c r="V671" s="1082"/>
      <c r="W671" s="1082"/>
      <c r="X671" s="1082"/>
      <c r="Y671" s="1082"/>
      <c r="Z671" s="1082"/>
    </row>
    <row r="672" spans="1:26" ht="11.25" customHeight="1">
      <c r="A672" s="1082"/>
      <c r="B672" s="1082"/>
      <c r="C672" s="1082"/>
      <c r="D672" s="1082"/>
      <c r="E672" s="1082"/>
      <c r="F672" s="1082"/>
      <c r="G672" s="1082"/>
      <c r="H672" s="1082"/>
      <c r="I672" s="1082"/>
      <c r="J672" s="1082"/>
      <c r="K672" s="1082"/>
      <c r="L672" s="1082"/>
      <c r="M672" s="1082"/>
      <c r="N672" s="1082"/>
      <c r="O672" s="1082"/>
      <c r="P672" s="1082"/>
      <c r="Q672" s="1082"/>
      <c r="R672" s="1082"/>
      <c r="S672" s="1082"/>
      <c r="T672" s="1082"/>
      <c r="U672" s="1082"/>
      <c r="V672" s="1082"/>
      <c r="W672" s="1082"/>
      <c r="X672" s="1082"/>
      <c r="Y672" s="1082"/>
      <c r="Z672" s="1082"/>
    </row>
    <row r="673" spans="1:26" ht="11.25" customHeight="1">
      <c r="A673" s="1082"/>
      <c r="B673" s="1082"/>
      <c r="C673" s="1082"/>
      <c r="D673" s="1082"/>
      <c r="E673" s="1082"/>
      <c r="F673" s="1082"/>
      <c r="G673" s="1082"/>
      <c r="H673" s="1082"/>
      <c r="I673" s="1082"/>
      <c r="J673" s="1082"/>
      <c r="K673" s="1082"/>
      <c r="L673" s="1082"/>
      <c r="M673" s="1082"/>
      <c r="N673" s="1082"/>
      <c r="O673" s="1082"/>
      <c r="P673" s="1082"/>
      <c r="Q673" s="1082"/>
      <c r="R673" s="1082"/>
      <c r="S673" s="1082"/>
      <c r="T673" s="1082"/>
      <c r="U673" s="1082"/>
      <c r="V673" s="1082"/>
      <c r="W673" s="1082"/>
      <c r="X673" s="1082"/>
      <c r="Y673" s="1082"/>
      <c r="Z673" s="1082"/>
    </row>
    <row r="674" spans="1:26" ht="11.25" customHeight="1">
      <c r="A674" s="1082"/>
      <c r="B674" s="1082"/>
      <c r="C674" s="1082"/>
      <c r="D674" s="1082"/>
      <c r="E674" s="1082"/>
      <c r="F674" s="1082"/>
      <c r="G674" s="1082"/>
      <c r="H674" s="1082"/>
      <c r="I674" s="1082"/>
      <c r="J674" s="1082"/>
      <c r="K674" s="1082"/>
      <c r="L674" s="1082"/>
      <c r="M674" s="1082"/>
      <c r="N674" s="1082"/>
      <c r="O674" s="1082"/>
      <c r="P674" s="1082"/>
      <c r="Q674" s="1082"/>
      <c r="R674" s="1082"/>
      <c r="S674" s="1082"/>
      <c r="T674" s="1082"/>
      <c r="U674" s="1082"/>
      <c r="V674" s="1082"/>
      <c r="W674" s="1082"/>
      <c r="X674" s="1082"/>
      <c r="Y674" s="1082"/>
      <c r="Z674" s="1082"/>
    </row>
    <row r="675" spans="1:26" ht="11.25" customHeight="1">
      <c r="A675" s="1082"/>
      <c r="B675" s="1082"/>
      <c r="C675" s="1082"/>
      <c r="D675" s="1082"/>
      <c r="E675" s="1082"/>
      <c r="F675" s="1082"/>
      <c r="G675" s="1082"/>
      <c r="H675" s="1082"/>
      <c r="I675" s="1082"/>
      <c r="J675" s="1082"/>
      <c r="K675" s="1082"/>
      <c r="L675" s="1082"/>
      <c r="M675" s="1082"/>
      <c r="N675" s="1082"/>
      <c r="O675" s="1082"/>
      <c r="P675" s="1082"/>
      <c r="Q675" s="1082"/>
      <c r="R675" s="1082"/>
      <c r="S675" s="1082"/>
      <c r="T675" s="1082"/>
      <c r="U675" s="1082"/>
      <c r="V675" s="1082"/>
      <c r="W675" s="1082"/>
      <c r="X675" s="1082"/>
      <c r="Y675" s="1082"/>
      <c r="Z675" s="1082"/>
    </row>
    <row r="676" spans="1:26" ht="11.25" customHeight="1">
      <c r="A676" s="1082"/>
      <c r="B676" s="1082"/>
      <c r="C676" s="1082"/>
      <c r="D676" s="1082"/>
      <c r="E676" s="1082"/>
      <c r="F676" s="1082"/>
      <c r="G676" s="1082"/>
      <c r="H676" s="1082"/>
      <c r="I676" s="1082"/>
      <c r="J676" s="1082"/>
      <c r="K676" s="1082"/>
      <c r="L676" s="1082"/>
      <c r="M676" s="1082"/>
      <c r="N676" s="1082"/>
      <c r="O676" s="1082"/>
      <c r="P676" s="1082"/>
      <c r="Q676" s="1082"/>
      <c r="R676" s="1082"/>
      <c r="S676" s="1082"/>
      <c r="T676" s="1082"/>
      <c r="U676" s="1082"/>
      <c r="V676" s="1082"/>
      <c r="W676" s="1082"/>
      <c r="X676" s="1082"/>
      <c r="Y676" s="1082"/>
      <c r="Z676" s="1082"/>
    </row>
    <row r="677" spans="1:26" ht="11.25" customHeight="1">
      <c r="A677" s="1082"/>
      <c r="B677" s="1082"/>
      <c r="C677" s="1082"/>
      <c r="D677" s="1082"/>
      <c r="E677" s="1082"/>
      <c r="F677" s="1082"/>
      <c r="G677" s="1082"/>
      <c r="H677" s="1082"/>
      <c r="I677" s="1082"/>
      <c r="J677" s="1082"/>
      <c r="K677" s="1082"/>
      <c r="L677" s="1082"/>
      <c r="M677" s="1082"/>
      <c r="N677" s="1082"/>
      <c r="O677" s="1082"/>
      <c r="P677" s="1082"/>
      <c r="Q677" s="1082"/>
      <c r="R677" s="1082"/>
      <c r="S677" s="1082"/>
      <c r="T677" s="1082"/>
      <c r="U677" s="1082"/>
      <c r="V677" s="1082"/>
      <c r="W677" s="1082"/>
      <c r="X677" s="1082"/>
      <c r="Y677" s="1082"/>
      <c r="Z677" s="1082"/>
    </row>
    <row r="678" spans="1:26" ht="11.25" customHeight="1">
      <c r="A678" s="1082"/>
      <c r="B678" s="1082"/>
      <c r="C678" s="1082"/>
      <c r="D678" s="1082"/>
      <c r="E678" s="1082"/>
      <c r="F678" s="1082"/>
      <c r="G678" s="1082"/>
      <c r="H678" s="1082"/>
      <c r="I678" s="1082"/>
      <c r="J678" s="1082"/>
      <c r="K678" s="1082"/>
      <c r="L678" s="1082"/>
      <c r="M678" s="1082"/>
      <c r="N678" s="1082"/>
      <c r="O678" s="1082"/>
      <c r="P678" s="1082"/>
      <c r="Q678" s="1082"/>
      <c r="R678" s="1082"/>
      <c r="S678" s="1082"/>
      <c r="T678" s="1082"/>
      <c r="U678" s="1082"/>
      <c r="V678" s="1082"/>
      <c r="W678" s="1082"/>
      <c r="X678" s="1082"/>
      <c r="Y678" s="1082"/>
      <c r="Z678" s="1082"/>
    </row>
    <row r="679" spans="1:26" ht="11.25" customHeight="1">
      <c r="A679" s="1082"/>
      <c r="B679" s="1082"/>
      <c r="C679" s="1082"/>
      <c r="D679" s="1082"/>
      <c r="E679" s="1082"/>
      <c r="F679" s="1082"/>
      <c r="G679" s="1082"/>
      <c r="H679" s="1082"/>
      <c r="I679" s="1082"/>
      <c r="J679" s="1082"/>
      <c r="K679" s="1082"/>
      <c r="L679" s="1082"/>
      <c r="M679" s="1082"/>
      <c r="N679" s="1082"/>
      <c r="O679" s="1082"/>
      <c r="P679" s="1082"/>
      <c r="Q679" s="1082"/>
      <c r="R679" s="1082"/>
      <c r="S679" s="1082"/>
      <c r="T679" s="1082"/>
      <c r="U679" s="1082"/>
      <c r="V679" s="1082"/>
      <c r="W679" s="1082"/>
      <c r="X679" s="1082"/>
      <c r="Y679" s="1082"/>
      <c r="Z679" s="1082"/>
    </row>
    <row r="680" spans="1:26" ht="11.25" customHeight="1">
      <c r="A680" s="1082"/>
      <c r="B680" s="1082"/>
      <c r="C680" s="1082"/>
      <c r="D680" s="1082"/>
      <c r="E680" s="1082"/>
      <c r="F680" s="1082"/>
      <c r="G680" s="1082"/>
      <c r="H680" s="1082"/>
      <c r="I680" s="1082"/>
      <c r="J680" s="1082"/>
      <c r="K680" s="1082"/>
      <c r="L680" s="1082"/>
      <c r="M680" s="1082"/>
      <c r="N680" s="1082"/>
      <c r="O680" s="1082"/>
      <c r="P680" s="1082"/>
      <c r="Q680" s="1082"/>
      <c r="R680" s="1082"/>
      <c r="S680" s="1082"/>
      <c r="T680" s="1082"/>
      <c r="U680" s="1082"/>
      <c r="V680" s="1082"/>
      <c r="W680" s="1082"/>
      <c r="X680" s="1082"/>
      <c r="Y680" s="1082"/>
      <c r="Z680" s="1082"/>
    </row>
    <row r="681" spans="1:26" ht="11.25" customHeight="1">
      <c r="A681" s="1082"/>
      <c r="B681" s="1082"/>
      <c r="C681" s="1082"/>
      <c r="D681" s="1082"/>
      <c r="E681" s="1082"/>
      <c r="F681" s="1082"/>
      <c r="G681" s="1082"/>
      <c r="H681" s="1082"/>
      <c r="I681" s="1082"/>
      <c r="J681" s="1082"/>
      <c r="K681" s="1082"/>
      <c r="L681" s="1082"/>
      <c r="M681" s="1082"/>
      <c r="N681" s="1082"/>
      <c r="O681" s="1082"/>
      <c r="P681" s="1082"/>
      <c r="Q681" s="1082"/>
      <c r="R681" s="1082"/>
      <c r="S681" s="1082"/>
      <c r="T681" s="1082"/>
      <c r="U681" s="1082"/>
      <c r="V681" s="1082"/>
      <c r="W681" s="1082"/>
      <c r="X681" s="1082"/>
      <c r="Y681" s="1082"/>
      <c r="Z681" s="1082"/>
    </row>
    <row r="682" spans="1:26" ht="11.25" customHeight="1">
      <c r="A682" s="1082"/>
      <c r="B682" s="1082"/>
      <c r="C682" s="1082"/>
      <c r="D682" s="1082"/>
      <c r="E682" s="1082"/>
      <c r="F682" s="1082"/>
      <c r="G682" s="1082"/>
      <c r="H682" s="1082"/>
      <c r="I682" s="1082"/>
      <c r="J682" s="1082"/>
      <c r="K682" s="1082"/>
      <c r="L682" s="1082"/>
      <c r="M682" s="1082"/>
      <c r="N682" s="1082"/>
      <c r="O682" s="1082"/>
      <c r="P682" s="1082"/>
      <c r="Q682" s="1082"/>
      <c r="R682" s="1082"/>
      <c r="S682" s="1082"/>
      <c r="T682" s="1082"/>
      <c r="U682" s="1082"/>
      <c r="V682" s="1082"/>
      <c r="W682" s="1082"/>
      <c r="X682" s="1082"/>
      <c r="Y682" s="1082"/>
      <c r="Z682" s="1082"/>
    </row>
    <row r="683" spans="1:26" ht="11.25" customHeight="1">
      <c r="A683" s="1082"/>
      <c r="B683" s="1082"/>
      <c r="C683" s="1082"/>
      <c r="D683" s="1082"/>
      <c r="E683" s="1082"/>
      <c r="F683" s="1082"/>
      <c r="G683" s="1082"/>
      <c r="H683" s="1082"/>
      <c r="I683" s="1082"/>
      <c r="J683" s="1082"/>
      <c r="K683" s="1082"/>
      <c r="L683" s="1082"/>
      <c r="M683" s="1082"/>
      <c r="N683" s="1082"/>
      <c r="O683" s="1082"/>
      <c r="P683" s="1082"/>
      <c r="Q683" s="1082"/>
      <c r="R683" s="1082"/>
      <c r="S683" s="1082"/>
      <c r="T683" s="1082"/>
      <c r="U683" s="1082"/>
      <c r="V683" s="1082"/>
      <c r="W683" s="1082"/>
      <c r="X683" s="1082"/>
      <c r="Y683" s="1082"/>
      <c r="Z683" s="1082"/>
    </row>
    <row r="684" spans="1:26" ht="11.25" customHeight="1">
      <c r="A684" s="1082"/>
      <c r="B684" s="1082"/>
      <c r="C684" s="1082"/>
      <c r="D684" s="1082"/>
      <c r="E684" s="1082"/>
      <c r="F684" s="1082"/>
      <c r="G684" s="1082"/>
      <c r="H684" s="1082"/>
      <c r="I684" s="1082"/>
      <c r="J684" s="1082"/>
      <c r="K684" s="1082"/>
      <c r="L684" s="1082"/>
      <c r="M684" s="1082"/>
      <c r="N684" s="1082"/>
      <c r="O684" s="1082"/>
      <c r="P684" s="1082"/>
      <c r="Q684" s="1082"/>
      <c r="R684" s="1082"/>
      <c r="S684" s="1082"/>
      <c r="T684" s="1082"/>
      <c r="U684" s="1082"/>
      <c r="V684" s="1082"/>
      <c r="W684" s="1082"/>
      <c r="X684" s="1082"/>
      <c r="Y684" s="1082"/>
      <c r="Z684" s="1082"/>
    </row>
    <row r="685" spans="1:26" ht="11.25" customHeight="1">
      <c r="A685" s="1082"/>
      <c r="B685" s="1082"/>
      <c r="C685" s="1082"/>
      <c r="D685" s="1082"/>
      <c r="E685" s="1082"/>
      <c r="F685" s="1082"/>
      <c r="G685" s="1082"/>
      <c r="H685" s="1082"/>
      <c r="I685" s="1082"/>
      <c r="J685" s="1082"/>
      <c r="K685" s="1082"/>
      <c r="L685" s="1082"/>
      <c r="M685" s="1082"/>
      <c r="N685" s="1082"/>
      <c r="O685" s="1082"/>
      <c r="P685" s="1082"/>
      <c r="Q685" s="1082"/>
      <c r="R685" s="1082"/>
      <c r="S685" s="1082"/>
      <c r="T685" s="1082"/>
      <c r="U685" s="1082"/>
      <c r="V685" s="1082"/>
      <c r="W685" s="1082"/>
      <c r="X685" s="1082"/>
      <c r="Y685" s="1082"/>
      <c r="Z685" s="1082"/>
    </row>
    <row r="686" spans="1:26" ht="11.25" customHeight="1">
      <c r="A686" s="1082"/>
      <c r="B686" s="1082"/>
      <c r="C686" s="1082"/>
      <c r="D686" s="1082"/>
      <c r="E686" s="1082"/>
      <c r="F686" s="1082"/>
      <c r="G686" s="1082"/>
      <c r="H686" s="1082"/>
      <c r="I686" s="1082"/>
      <c r="J686" s="1082"/>
      <c r="K686" s="1082"/>
      <c r="L686" s="1082"/>
      <c r="M686" s="1082"/>
      <c r="N686" s="1082"/>
      <c r="O686" s="1082"/>
      <c r="P686" s="1082"/>
      <c r="Q686" s="1082"/>
      <c r="R686" s="1082"/>
      <c r="S686" s="1082"/>
      <c r="T686" s="1082"/>
      <c r="U686" s="1082"/>
      <c r="V686" s="1082"/>
      <c r="W686" s="1082"/>
      <c r="X686" s="1082"/>
      <c r="Y686" s="1082"/>
      <c r="Z686" s="1082"/>
    </row>
    <row r="687" spans="1:26" ht="11.25" customHeight="1">
      <c r="A687" s="1082"/>
      <c r="B687" s="1082"/>
      <c r="C687" s="1082"/>
      <c r="D687" s="1082"/>
      <c r="E687" s="1082"/>
      <c r="F687" s="1082"/>
      <c r="G687" s="1082"/>
      <c r="H687" s="1082"/>
      <c r="I687" s="1082"/>
      <c r="J687" s="1082"/>
      <c r="K687" s="1082"/>
      <c r="L687" s="1082"/>
      <c r="M687" s="1082"/>
      <c r="N687" s="1082"/>
      <c r="O687" s="1082"/>
      <c r="P687" s="1082"/>
      <c r="Q687" s="1082"/>
      <c r="R687" s="1082"/>
      <c r="S687" s="1082"/>
      <c r="T687" s="1082"/>
      <c r="U687" s="1082"/>
      <c r="V687" s="1082"/>
      <c r="W687" s="1082"/>
      <c r="X687" s="1082"/>
      <c r="Y687" s="1082"/>
      <c r="Z687" s="1082"/>
    </row>
    <row r="688" spans="1:26" ht="11.25" customHeight="1">
      <c r="A688" s="1082"/>
      <c r="B688" s="1082"/>
      <c r="C688" s="1082"/>
      <c r="D688" s="1082"/>
      <c r="E688" s="1082"/>
      <c r="F688" s="1082"/>
      <c r="G688" s="1082"/>
      <c r="H688" s="1082"/>
      <c r="I688" s="1082"/>
      <c r="J688" s="1082"/>
      <c r="K688" s="1082"/>
      <c r="L688" s="1082"/>
      <c r="M688" s="1082"/>
      <c r="N688" s="1082"/>
      <c r="O688" s="1082"/>
      <c r="P688" s="1082"/>
      <c r="Q688" s="1082"/>
      <c r="R688" s="1082"/>
      <c r="S688" s="1082"/>
      <c r="T688" s="1082"/>
      <c r="U688" s="1082"/>
      <c r="V688" s="1082"/>
      <c r="W688" s="1082"/>
      <c r="X688" s="1082"/>
      <c r="Y688" s="1082"/>
      <c r="Z688" s="1082"/>
    </row>
    <row r="689" spans="1:26" ht="11.25" customHeight="1">
      <c r="A689" s="1082"/>
      <c r="B689" s="1082"/>
      <c r="C689" s="1082"/>
      <c r="D689" s="1082"/>
      <c r="E689" s="1082"/>
      <c r="F689" s="1082"/>
      <c r="G689" s="1082"/>
      <c r="H689" s="1082"/>
      <c r="I689" s="1082"/>
      <c r="J689" s="1082"/>
      <c r="K689" s="1082"/>
      <c r="L689" s="1082"/>
      <c r="M689" s="1082"/>
      <c r="N689" s="1082"/>
      <c r="O689" s="1082"/>
      <c r="P689" s="1082"/>
      <c r="Q689" s="1082"/>
      <c r="R689" s="1082"/>
      <c r="S689" s="1082"/>
      <c r="T689" s="1082"/>
      <c r="U689" s="1082"/>
      <c r="V689" s="1082"/>
      <c r="W689" s="1082"/>
      <c r="X689" s="1082"/>
      <c r="Y689" s="1082"/>
      <c r="Z689" s="1082"/>
    </row>
    <row r="690" spans="1:26" ht="11.25" customHeight="1">
      <c r="A690" s="1082"/>
      <c r="B690" s="1082"/>
      <c r="C690" s="1082"/>
      <c r="D690" s="1082"/>
      <c r="E690" s="1082"/>
      <c r="F690" s="1082"/>
      <c r="G690" s="1082"/>
      <c r="H690" s="1082"/>
      <c r="I690" s="1082"/>
      <c r="J690" s="1082"/>
      <c r="K690" s="1082"/>
      <c r="L690" s="1082"/>
      <c r="M690" s="1082"/>
      <c r="N690" s="1082"/>
      <c r="O690" s="1082"/>
      <c r="P690" s="1082"/>
      <c r="Q690" s="1082"/>
      <c r="R690" s="1082"/>
      <c r="S690" s="1082"/>
      <c r="T690" s="1082"/>
      <c r="U690" s="1082"/>
      <c r="V690" s="1082"/>
      <c r="W690" s="1082"/>
      <c r="X690" s="1082"/>
      <c r="Y690" s="1082"/>
      <c r="Z690" s="1082"/>
    </row>
    <row r="691" spans="1:26" ht="11.25" customHeight="1">
      <c r="A691" s="1082"/>
      <c r="B691" s="1082"/>
      <c r="C691" s="1082"/>
      <c r="D691" s="1082"/>
      <c r="E691" s="1082"/>
      <c r="F691" s="1082"/>
      <c r="G691" s="1082"/>
      <c r="H691" s="1082"/>
      <c r="I691" s="1082"/>
      <c r="J691" s="1082"/>
      <c r="K691" s="1082"/>
      <c r="L691" s="1082"/>
      <c r="M691" s="1082"/>
      <c r="N691" s="1082"/>
      <c r="O691" s="1082"/>
      <c r="P691" s="1082"/>
      <c r="Q691" s="1082"/>
      <c r="R691" s="1082"/>
      <c r="S691" s="1082"/>
      <c r="T691" s="1082"/>
      <c r="U691" s="1082"/>
      <c r="V691" s="1082"/>
      <c r="W691" s="1082"/>
      <c r="X691" s="1082"/>
      <c r="Y691" s="1082"/>
      <c r="Z691" s="1082"/>
    </row>
    <row r="692" spans="1:26" ht="11.25" customHeight="1">
      <c r="A692" s="1082"/>
      <c r="B692" s="1082"/>
      <c r="C692" s="1082"/>
      <c r="D692" s="1082"/>
      <c r="E692" s="1082"/>
      <c r="F692" s="1082"/>
      <c r="G692" s="1082"/>
      <c r="H692" s="1082"/>
      <c r="I692" s="1082"/>
      <c r="J692" s="1082"/>
      <c r="K692" s="1082"/>
      <c r="L692" s="1082"/>
      <c r="M692" s="1082"/>
      <c r="N692" s="1082"/>
      <c r="O692" s="1082"/>
      <c r="P692" s="1082"/>
      <c r="Q692" s="1082"/>
      <c r="R692" s="1082"/>
      <c r="S692" s="1082"/>
      <c r="T692" s="1082"/>
      <c r="U692" s="1082"/>
      <c r="V692" s="1082"/>
      <c r="W692" s="1082"/>
      <c r="X692" s="1082"/>
      <c r="Y692" s="1082"/>
      <c r="Z692" s="1082"/>
    </row>
    <row r="693" spans="1:26" ht="11.25" customHeight="1">
      <c r="A693" s="1082"/>
      <c r="B693" s="1082"/>
      <c r="C693" s="1082"/>
      <c r="D693" s="1082"/>
      <c r="E693" s="1082"/>
      <c r="F693" s="1082"/>
      <c r="G693" s="1082"/>
      <c r="H693" s="1082"/>
      <c r="I693" s="1082"/>
      <c r="J693" s="1082"/>
      <c r="K693" s="1082"/>
      <c r="L693" s="1082"/>
      <c r="M693" s="1082"/>
      <c r="N693" s="1082"/>
      <c r="O693" s="1082"/>
      <c r="P693" s="1082"/>
      <c r="Q693" s="1082"/>
      <c r="R693" s="1082"/>
      <c r="S693" s="1082"/>
      <c r="T693" s="1082"/>
      <c r="U693" s="1082"/>
      <c r="V693" s="1082"/>
      <c r="W693" s="1082"/>
      <c r="X693" s="1082"/>
      <c r="Y693" s="1082"/>
      <c r="Z693" s="1082"/>
    </row>
    <row r="694" spans="1:26" ht="11.25" customHeight="1">
      <c r="A694" s="1082"/>
      <c r="B694" s="1082"/>
      <c r="C694" s="1082"/>
      <c r="D694" s="1082"/>
      <c r="E694" s="1082"/>
      <c r="F694" s="1082"/>
      <c r="G694" s="1082"/>
      <c r="H694" s="1082"/>
      <c r="I694" s="1082"/>
      <c r="J694" s="1082"/>
      <c r="K694" s="1082"/>
      <c r="L694" s="1082"/>
      <c r="M694" s="1082"/>
      <c r="N694" s="1082"/>
      <c r="O694" s="1082"/>
      <c r="P694" s="1082"/>
      <c r="Q694" s="1082"/>
      <c r="R694" s="1082"/>
      <c r="S694" s="1082"/>
      <c r="T694" s="1082"/>
      <c r="U694" s="1082"/>
      <c r="V694" s="1082"/>
      <c r="W694" s="1082"/>
      <c r="X694" s="1082"/>
      <c r="Y694" s="1082"/>
      <c r="Z694" s="1082"/>
    </row>
    <row r="695" spans="1:26" ht="11.25" customHeight="1">
      <c r="A695" s="1082"/>
      <c r="B695" s="1082"/>
      <c r="C695" s="1082"/>
      <c r="D695" s="1082"/>
      <c r="E695" s="1082"/>
      <c r="F695" s="1082"/>
      <c r="G695" s="1082"/>
      <c r="H695" s="1082"/>
      <c r="I695" s="1082"/>
      <c r="J695" s="1082"/>
      <c r="K695" s="1082"/>
      <c r="L695" s="1082"/>
      <c r="M695" s="1082"/>
      <c r="N695" s="1082"/>
      <c r="O695" s="1082"/>
      <c r="P695" s="1082"/>
      <c r="Q695" s="1082"/>
      <c r="R695" s="1082"/>
      <c r="S695" s="1082"/>
      <c r="T695" s="1082"/>
      <c r="U695" s="1082"/>
      <c r="V695" s="1082"/>
      <c r="W695" s="1082"/>
      <c r="X695" s="1082"/>
      <c r="Y695" s="1082"/>
      <c r="Z695" s="1082"/>
    </row>
    <row r="696" spans="1:26" ht="11.25" customHeight="1">
      <c r="A696" s="1082"/>
      <c r="B696" s="1082"/>
      <c r="C696" s="1082"/>
      <c r="D696" s="1082"/>
      <c r="E696" s="1082"/>
      <c r="F696" s="1082"/>
      <c r="G696" s="1082"/>
      <c r="H696" s="1082"/>
      <c r="I696" s="1082"/>
      <c r="J696" s="1082"/>
      <c r="K696" s="1082"/>
      <c r="L696" s="1082"/>
      <c r="M696" s="1082"/>
      <c r="N696" s="1082"/>
      <c r="O696" s="1082"/>
      <c r="P696" s="1082"/>
      <c r="Q696" s="1082"/>
      <c r="R696" s="1082"/>
      <c r="S696" s="1082"/>
      <c r="T696" s="1082"/>
      <c r="U696" s="1082"/>
      <c r="V696" s="1082"/>
      <c r="W696" s="1082"/>
      <c r="X696" s="1082"/>
      <c r="Y696" s="1082"/>
      <c r="Z696" s="1082"/>
    </row>
    <row r="697" spans="1:26" ht="11.25" customHeight="1">
      <c r="A697" s="1082"/>
      <c r="B697" s="1082"/>
      <c r="C697" s="1082"/>
      <c r="D697" s="1082"/>
      <c r="E697" s="1082"/>
      <c r="F697" s="1082"/>
      <c r="G697" s="1082"/>
      <c r="H697" s="1082"/>
      <c r="I697" s="1082"/>
      <c r="J697" s="1082"/>
      <c r="K697" s="1082"/>
      <c r="L697" s="1082"/>
      <c r="M697" s="1082"/>
      <c r="N697" s="1082"/>
      <c r="O697" s="1082"/>
      <c r="P697" s="1082"/>
      <c r="Q697" s="1082"/>
      <c r="R697" s="1082"/>
      <c r="S697" s="1082"/>
      <c r="T697" s="1082"/>
      <c r="U697" s="1082"/>
      <c r="V697" s="1082"/>
      <c r="W697" s="1082"/>
      <c r="X697" s="1082"/>
      <c r="Y697" s="1082"/>
      <c r="Z697" s="1082"/>
    </row>
    <row r="698" spans="1:26" ht="11.25" customHeight="1">
      <c r="A698" s="1082"/>
      <c r="B698" s="1082"/>
      <c r="C698" s="1082"/>
      <c r="D698" s="1082"/>
      <c r="E698" s="1082"/>
      <c r="F698" s="1082"/>
      <c r="G698" s="1082"/>
      <c r="H698" s="1082"/>
      <c r="I698" s="1082"/>
      <c r="J698" s="1082"/>
      <c r="K698" s="1082"/>
      <c r="L698" s="1082"/>
      <c r="M698" s="1082"/>
      <c r="N698" s="1082"/>
      <c r="O698" s="1082"/>
      <c r="P698" s="1082"/>
      <c r="Q698" s="1082"/>
      <c r="R698" s="1082"/>
      <c r="S698" s="1082"/>
      <c r="T698" s="1082"/>
      <c r="U698" s="1082"/>
      <c r="V698" s="1082"/>
      <c r="W698" s="1082"/>
      <c r="X698" s="1082"/>
      <c r="Y698" s="1082"/>
      <c r="Z698" s="1082"/>
    </row>
    <row r="699" spans="1:26" ht="11.25" customHeight="1">
      <c r="A699" s="1082"/>
      <c r="B699" s="1082"/>
      <c r="C699" s="1082"/>
      <c r="D699" s="1082"/>
      <c r="E699" s="1082"/>
      <c r="F699" s="1082"/>
      <c r="G699" s="1082"/>
      <c r="H699" s="1082"/>
      <c r="I699" s="1082"/>
      <c r="J699" s="1082"/>
      <c r="K699" s="1082"/>
      <c r="L699" s="1082"/>
      <c r="M699" s="1082"/>
      <c r="N699" s="1082"/>
      <c r="O699" s="1082"/>
      <c r="P699" s="1082"/>
      <c r="Q699" s="1082"/>
      <c r="R699" s="1082"/>
      <c r="S699" s="1082"/>
      <c r="T699" s="1082"/>
      <c r="U699" s="1082"/>
      <c r="V699" s="1082"/>
      <c r="W699" s="1082"/>
      <c r="X699" s="1082"/>
      <c r="Y699" s="1082"/>
      <c r="Z699" s="1082"/>
    </row>
    <row r="700" spans="1:26" ht="11.25" customHeight="1">
      <c r="A700" s="1082"/>
      <c r="B700" s="1082"/>
      <c r="C700" s="1082"/>
      <c r="D700" s="1082"/>
      <c r="E700" s="1082"/>
      <c r="F700" s="1082"/>
      <c r="G700" s="1082"/>
      <c r="H700" s="1082"/>
      <c r="I700" s="1082"/>
      <c r="J700" s="1082"/>
      <c r="K700" s="1082"/>
      <c r="L700" s="1082"/>
      <c r="M700" s="1082"/>
      <c r="N700" s="1082"/>
      <c r="O700" s="1082"/>
      <c r="P700" s="1082"/>
      <c r="Q700" s="1082"/>
      <c r="R700" s="1082"/>
      <c r="S700" s="1082"/>
      <c r="T700" s="1082"/>
      <c r="U700" s="1082"/>
      <c r="V700" s="1082"/>
      <c r="W700" s="1082"/>
      <c r="X700" s="1082"/>
      <c r="Y700" s="1082"/>
      <c r="Z700" s="1082"/>
    </row>
    <row r="701" spans="1:26" ht="11.25" customHeight="1">
      <c r="A701" s="1082"/>
      <c r="B701" s="1082"/>
      <c r="C701" s="1082"/>
      <c r="D701" s="1082"/>
      <c r="E701" s="1082"/>
      <c r="F701" s="1082"/>
      <c r="G701" s="1082"/>
      <c r="H701" s="1082"/>
      <c r="I701" s="1082"/>
      <c r="J701" s="1082"/>
      <c r="K701" s="1082"/>
      <c r="L701" s="1082"/>
      <c r="M701" s="1082"/>
      <c r="N701" s="1082"/>
      <c r="O701" s="1082"/>
      <c r="P701" s="1082"/>
      <c r="Q701" s="1082"/>
      <c r="R701" s="1082"/>
      <c r="S701" s="1082"/>
      <c r="T701" s="1082"/>
      <c r="U701" s="1082"/>
      <c r="V701" s="1082"/>
      <c r="W701" s="1082"/>
      <c r="X701" s="1082"/>
      <c r="Y701" s="1082"/>
      <c r="Z701" s="1082"/>
    </row>
    <row r="702" spans="1:26" ht="11.25" customHeight="1">
      <c r="A702" s="1082"/>
      <c r="B702" s="1082"/>
      <c r="C702" s="1082"/>
      <c r="D702" s="1082"/>
      <c r="E702" s="1082"/>
      <c r="F702" s="1082"/>
      <c r="G702" s="1082"/>
      <c r="H702" s="1082"/>
      <c r="I702" s="1082"/>
      <c r="J702" s="1082"/>
      <c r="K702" s="1082"/>
      <c r="L702" s="1082"/>
      <c r="M702" s="1082"/>
      <c r="N702" s="1082"/>
      <c r="O702" s="1082"/>
      <c r="P702" s="1082"/>
      <c r="Q702" s="1082"/>
      <c r="R702" s="1082"/>
      <c r="S702" s="1082"/>
      <c r="T702" s="1082"/>
      <c r="U702" s="1082"/>
      <c r="V702" s="1082"/>
      <c r="W702" s="1082"/>
      <c r="X702" s="1082"/>
      <c r="Y702" s="1082"/>
      <c r="Z702" s="1082"/>
    </row>
    <row r="703" spans="1:26" ht="11.25" customHeight="1">
      <c r="A703" s="1082"/>
      <c r="B703" s="1082"/>
      <c r="C703" s="1082"/>
      <c r="D703" s="1082"/>
      <c r="E703" s="1082"/>
      <c r="F703" s="1082"/>
      <c r="G703" s="1082"/>
      <c r="H703" s="1082"/>
      <c r="I703" s="1082"/>
      <c r="J703" s="1082"/>
      <c r="K703" s="1082"/>
      <c r="L703" s="1082"/>
      <c r="M703" s="1082"/>
      <c r="N703" s="1082"/>
      <c r="O703" s="1082"/>
      <c r="P703" s="1082"/>
      <c r="Q703" s="1082"/>
      <c r="R703" s="1082"/>
      <c r="S703" s="1082"/>
      <c r="T703" s="1082"/>
      <c r="U703" s="1082"/>
      <c r="V703" s="1082"/>
      <c r="W703" s="1082"/>
      <c r="X703" s="1082"/>
      <c r="Y703" s="1082"/>
      <c r="Z703" s="1082"/>
    </row>
    <row r="704" spans="1:26" ht="11.25" customHeight="1">
      <c r="A704" s="1082"/>
      <c r="B704" s="1082"/>
      <c r="C704" s="1082"/>
      <c r="D704" s="1082"/>
      <c r="E704" s="1082"/>
      <c r="F704" s="1082"/>
      <c r="G704" s="1082"/>
      <c r="H704" s="1082"/>
      <c r="I704" s="1082"/>
      <c r="J704" s="1082"/>
      <c r="K704" s="1082"/>
      <c r="L704" s="1082"/>
      <c r="M704" s="1082"/>
      <c r="N704" s="1082"/>
      <c r="O704" s="1082"/>
      <c r="P704" s="1082"/>
      <c r="Q704" s="1082"/>
      <c r="R704" s="1082"/>
      <c r="S704" s="1082"/>
      <c r="T704" s="1082"/>
      <c r="U704" s="1082"/>
      <c r="V704" s="1082"/>
      <c r="W704" s="1082"/>
      <c r="X704" s="1082"/>
      <c r="Y704" s="1082"/>
      <c r="Z704" s="1082"/>
    </row>
    <row r="705" spans="1:26" ht="11.25" customHeight="1">
      <c r="A705" s="1082"/>
      <c r="B705" s="1082"/>
      <c r="C705" s="1082"/>
      <c r="D705" s="1082"/>
      <c r="E705" s="1082"/>
      <c r="F705" s="1082"/>
      <c r="G705" s="1082"/>
      <c r="H705" s="1082"/>
      <c r="I705" s="1082"/>
      <c r="J705" s="1082"/>
      <c r="K705" s="1082"/>
      <c r="L705" s="1082"/>
      <c r="M705" s="1082"/>
      <c r="N705" s="1082"/>
      <c r="O705" s="1082"/>
      <c r="P705" s="1082"/>
      <c r="Q705" s="1082"/>
      <c r="R705" s="1082"/>
      <c r="S705" s="1082"/>
      <c r="T705" s="1082"/>
      <c r="U705" s="1082"/>
      <c r="V705" s="1082"/>
      <c r="W705" s="1082"/>
      <c r="X705" s="1082"/>
      <c r="Y705" s="1082"/>
      <c r="Z705" s="1082"/>
    </row>
    <row r="706" spans="1:26" ht="11.25" customHeight="1">
      <c r="A706" s="1082"/>
      <c r="B706" s="1082"/>
      <c r="C706" s="1082"/>
      <c r="D706" s="1082"/>
      <c r="E706" s="1082"/>
      <c r="F706" s="1082"/>
      <c r="G706" s="1082"/>
      <c r="H706" s="1082"/>
      <c r="I706" s="1082"/>
      <c r="J706" s="1082"/>
      <c r="K706" s="1082"/>
      <c r="L706" s="1082"/>
      <c r="M706" s="1082"/>
      <c r="N706" s="1082"/>
      <c r="O706" s="1082"/>
      <c r="P706" s="1082"/>
      <c r="Q706" s="1082"/>
      <c r="R706" s="1082"/>
      <c r="S706" s="1082"/>
      <c r="T706" s="1082"/>
      <c r="U706" s="1082"/>
      <c r="V706" s="1082"/>
      <c r="W706" s="1082"/>
      <c r="X706" s="1082"/>
      <c r="Y706" s="1082"/>
      <c r="Z706" s="1082"/>
    </row>
    <row r="707" spans="1:26" ht="11.25" customHeight="1">
      <c r="A707" s="1082"/>
      <c r="B707" s="1082"/>
      <c r="C707" s="1082"/>
      <c r="D707" s="1082"/>
      <c r="E707" s="1082"/>
      <c r="F707" s="1082"/>
      <c r="G707" s="1082"/>
      <c r="H707" s="1082"/>
      <c r="I707" s="1082"/>
      <c r="J707" s="1082"/>
      <c r="K707" s="1082"/>
      <c r="L707" s="1082"/>
      <c r="M707" s="1082"/>
      <c r="N707" s="1082"/>
      <c r="O707" s="1082"/>
      <c r="P707" s="1082"/>
      <c r="Q707" s="1082"/>
      <c r="R707" s="1082"/>
      <c r="S707" s="1082"/>
      <c r="T707" s="1082"/>
      <c r="U707" s="1082"/>
      <c r="V707" s="1082"/>
      <c r="W707" s="1082"/>
      <c r="X707" s="1082"/>
      <c r="Y707" s="1082"/>
      <c r="Z707" s="1082"/>
    </row>
    <row r="708" spans="1:26" ht="11.25" customHeight="1">
      <c r="A708" s="1082"/>
      <c r="B708" s="1082"/>
      <c r="C708" s="1082"/>
      <c r="D708" s="1082"/>
      <c r="E708" s="1082"/>
      <c r="F708" s="1082"/>
      <c r="G708" s="1082"/>
      <c r="H708" s="1082"/>
      <c r="I708" s="1082"/>
      <c r="J708" s="1082"/>
      <c r="K708" s="1082"/>
      <c r="L708" s="1082"/>
      <c r="M708" s="1082"/>
      <c r="N708" s="1082"/>
      <c r="O708" s="1082"/>
      <c r="P708" s="1082"/>
      <c r="Q708" s="1082"/>
      <c r="R708" s="1082"/>
      <c r="S708" s="1082"/>
      <c r="T708" s="1082"/>
      <c r="U708" s="1082"/>
      <c r="V708" s="1082"/>
      <c r="W708" s="1082"/>
      <c r="X708" s="1082"/>
      <c r="Y708" s="1082"/>
      <c r="Z708" s="1082"/>
    </row>
    <row r="709" spans="1:26" ht="11.25" customHeight="1">
      <c r="A709" s="1082"/>
      <c r="B709" s="1082"/>
      <c r="C709" s="1082"/>
      <c r="D709" s="1082"/>
      <c r="E709" s="1082"/>
      <c r="F709" s="1082"/>
      <c r="G709" s="1082"/>
      <c r="H709" s="1082"/>
      <c r="I709" s="1082"/>
      <c r="J709" s="1082"/>
      <c r="K709" s="1082"/>
      <c r="L709" s="1082"/>
      <c r="M709" s="1082"/>
      <c r="N709" s="1082"/>
      <c r="O709" s="1082"/>
      <c r="P709" s="1082"/>
      <c r="Q709" s="1082"/>
      <c r="R709" s="1082"/>
      <c r="S709" s="1082"/>
      <c r="T709" s="1082"/>
      <c r="U709" s="1082"/>
      <c r="V709" s="1082"/>
      <c r="W709" s="1082"/>
      <c r="X709" s="1082"/>
      <c r="Y709" s="1082"/>
      <c r="Z709" s="1082"/>
    </row>
    <row r="710" spans="1:26" ht="11.25" customHeight="1">
      <c r="A710" s="1082"/>
      <c r="B710" s="1082"/>
      <c r="C710" s="1082"/>
      <c r="D710" s="1082"/>
      <c r="E710" s="1082"/>
      <c r="F710" s="1082"/>
      <c r="G710" s="1082"/>
      <c r="H710" s="1082"/>
      <c r="I710" s="1082"/>
      <c r="J710" s="1082"/>
      <c r="K710" s="1082"/>
      <c r="L710" s="1082"/>
      <c r="M710" s="1082"/>
      <c r="N710" s="1082"/>
      <c r="O710" s="1082"/>
      <c r="P710" s="1082"/>
      <c r="Q710" s="1082"/>
      <c r="R710" s="1082"/>
      <c r="S710" s="1082"/>
      <c r="T710" s="1082"/>
      <c r="U710" s="1082"/>
      <c r="V710" s="1082"/>
      <c r="W710" s="1082"/>
      <c r="X710" s="1082"/>
      <c r="Y710" s="1082"/>
      <c r="Z710" s="1082"/>
    </row>
    <row r="711" spans="1:26" ht="11.25" customHeight="1">
      <c r="A711" s="1082"/>
      <c r="B711" s="1082"/>
      <c r="C711" s="1082"/>
      <c r="D711" s="1082"/>
      <c r="E711" s="1082"/>
      <c r="F711" s="1082"/>
      <c r="G711" s="1082"/>
      <c r="H711" s="1082"/>
      <c r="I711" s="1082"/>
      <c r="J711" s="1082"/>
      <c r="K711" s="1082"/>
      <c r="L711" s="1082"/>
      <c r="M711" s="1082"/>
      <c r="N711" s="1082"/>
      <c r="O711" s="1082"/>
      <c r="P711" s="1082"/>
      <c r="Q711" s="1082"/>
      <c r="R711" s="1082"/>
      <c r="S711" s="1082"/>
      <c r="T711" s="1082"/>
      <c r="U711" s="1082"/>
      <c r="V711" s="1082"/>
      <c r="W711" s="1082"/>
      <c r="X711" s="1082"/>
      <c r="Y711" s="1082"/>
      <c r="Z711" s="1082"/>
    </row>
    <row r="712" spans="1:26" ht="11.25" customHeight="1">
      <c r="A712" s="1082"/>
      <c r="B712" s="1082"/>
      <c r="C712" s="1082"/>
      <c r="D712" s="1082"/>
      <c r="E712" s="1082"/>
      <c r="F712" s="1082"/>
      <c r="G712" s="1082"/>
      <c r="H712" s="1082"/>
      <c r="I712" s="1082"/>
      <c r="J712" s="1082"/>
      <c r="K712" s="1082"/>
      <c r="L712" s="1082"/>
      <c r="M712" s="1082"/>
      <c r="N712" s="1082"/>
      <c r="O712" s="1082"/>
      <c r="P712" s="1082"/>
      <c r="Q712" s="1082"/>
      <c r="R712" s="1082"/>
      <c r="S712" s="1082"/>
      <c r="T712" s="1082"/>
      <c r="U712" s="1082"/>
      <c r="V712" s="1082"/>
      <c r="W712" s="1082"/>
      <c r="X712" s="1082"/>
      <c r="Y712" s="1082"/>
      <c r="Z712" s="1082"/>
    </row>
    <row r="713" spans="1:26" ht="11.25" customHeight="1">
      <c r="A713" s="1082"/>
      <c r="B713" s="1082"/>
      <c r="C713" s="1082"/>
      <c r="D713" s="1082"/>
      <c r="E713" s="1082"/>
      <c r="F713" s="1082"/>
      <c r="G713" s="1082"/>
      <c r="H713" s="1082"/>
      <c r="I713" s="1082"/>
      <c r="J713" s="1082"/>
      <c r="K713" s="1082"/>
      <c r="L713" s="1082"/>
      <c r="M713" s="1082"/>
      <c r="N713" s="1082"/>
      <c r="O713" s="1082"/>
      <c r="P713" s="1082"/>
      <c r="Q713" s="1082"/>
      <c r="R713" s="1082"/>
      <c r="S713" s="1082"/>
      <c r="T713" s="1082"/>
      <c r="U713" s="1082"/>
      <c r="V713" s="1082"/>
      <c r="W713" s="1082"/>
      <c r="X713" s="1082"/>
      <c r="Y713" s="1082"/>
      <c r="Z713" s="1082"/>
    </row>
    <row r="714" spans="1:26" ht="11.25" customHeight="1">
      <c r="A714" s="1082"/>
      <c r="B714" s="1082"/>
      <c r="C714" s="1082"/>
      <c r="D714" s="1082"/>
      <c r="E714" s="1082"/>
      <c r="F714" s="1082"/>
      <c r="G714" s="1082"/>
      <c r="H714" s="1082"/>
      <c r="I714" s="1082"/>
      <c r="J714" s="1082"/>
      <c r="K714" s="1082"/>
      <c r="L714" s="1082"/>
      <c r="M714" s="1082"/>
      <c r="N714" s="1082"/>
      <c r="O714" s="1082"/>
      <c r="P714" s="1082"/>
      <c r="Q714" s="1082"/>
      <c r="R714" s="1082"/>
      <c r="S714" s="1082"/>
      <c r="T714" s="1082"/>
      <c r="U714" s="1082"/>
      <c r="V714" s="1082"/>
      <c r="W714" s="1082"/>
      <c r="X714" s="1082"/>
      <c r="Y714" s="1082"/>
      <c r="Z714" s="1082"/>
    </row>
    <row r="715" spans="1:26" ht="11.25" customHeight="1">
      <c r="A715" s="1082"/>
      <c r="B715" s="1082"/>
      <c r="C715" s="1082"/>
      <c r="D715" s="1082"/>
      <c r="E715" s="1082"/>
      <c r="F715" s="1082"/>
      <c r="G715" s="1082"/>
      <c r="H715" s="1082"/>
      <c r="I715" s="1082"/>
      <c r="J715" s="1082"/>
      <c r="K715" s="1082"/>
      <c r="L715" s="1082"/>
      <c r="M715" s="1082"/>
      <c r="N715" s="1082"/>
      <c r="O715" s="1082"/>
      <c r="P715" s="1082"/>
      <c r="Q715" s="1082"/>
      <c r="R715" s="1082"/>
      <c r="S715" s="1082"/>
      <c r="T715" s="1082"/>
      <c r="U715" s="1082"/>
      <c r="V715" s="1082"/>
      <c r="W715" s="1082"/>
      <c r="X715" s="1082"/>
      <c r="Y715" s="1082"/>
      <c r="Z715" s="1082"/>
    </row>
    <row r="716" spans="1:26" ht="11.25" customHeight="1">
      <c r="A716" s="1082"/>
      <c r="B716" s="1082"/>
      <c r="C716" s="1082"/>
      <c r="D716" s="1082"/>
      <c r="E716" s="1082"/>
      <c r="F716" s="1082"/>
      <c r="G716" s="1082"/>
      <c r="H716" s="1082"/>
      <c r="I716" s="1082"/>
      <c r="J716" s="1082"/>
      <c r="K716" s="1082"/>
      <c r="L716" s="1082"/>
      <c r="M716" s="1082"/>
      <c r="N716" s="1082"/>
      <c r="O716" s="1082"/>
      <c r="P716" s="1082"/>
      <c r="Q716" s="1082"/>
      <c r="R716" s="1082"/>
      <c r="S716" s="1082"/>
      <c r="T716" s="1082"/>
      <c r="U716" s="1082"/>
      <c r="V716" s="1082"/>
      <c r="W716" s="1082"/>
      <c r="X716" s="1082"/>
      <c r="Y716" s="1082"/>
      <c r="Z716" s="1082"/>
    </row>
    <row r="717" spans="1:26" ht="11.25" customHeight="1">
      <c r="A717" s="1082"/>
      <c r="B717" s="1082"/>
      <c r="C717" s="1082"/>
      <c r="D717" s="1082"/>
      <c r="E717" s="1082"/>
      <c r="F717" s="1082"/>
      <c r="G717" s="1082"/>
      <c r="H717" s="1082"/>
      <c r="I717" s="1082"/>
      <c r="J717" s="1082"/>
      <c r="K717" s="1082"/>
      <c r="L717" s="1082"/>
      <c r="M717" s="1082"/>
      <c r="N717" s="1082"/>
      <c r="O717" s="1082"/>
      <c r="P717" s="1082"/>
      <c r="Q717" s="1082"/>
      <c r="R717" s="1082"/>
      <c r="S717" s="1082"/>
      <c r="T717" s="1082"/>
      <c r="U717" s="1082"/>
      <c r="V717" s="1082"/>
      <c r="W717" s="1082"/>
      <c r="X717" s="1082"/>
      <c r="Y717" s="1082"/>
      <c r="Z717" s="1082"/>
    </row>
    <row r="718" spans="1:26" ht="11.25" customHeight="1">
      <c r="A718" s="1082"/>
      <c r="B718" s="1082"/>
      <c r="C718" s="1082"/>
      <c r="D718" s="1082"/>
      <c r="E718" s="1082"/>
      <c r="F718" s="1082"/>
      <c r="G718" s="1082"/>
      <c r="H718" s="1082"/>
      <c r="I718" s="1082"/>
      <c r="J718" s="1082"/>
      <c r="K718" s="1082"/>
      <c r="L718" s="1082"/>
      <c r="M718" s="1082"/>
      <c r="N718" s="1082"/>
      <c r="O718" s="1082"/>
      <c r="P718" s="1082"/>
      <c r="Q718" s="1082"/>
      <c r="R718" s="1082"/>
      <c r="S718" s="1082"/>
      <c r="T718" s="1082"/>
      <c r="U718" s="1082"/>
      <c r="V718" s="1082"/>
      <c r="W718" s="1082"/>
      <c r="X718" s="1082"/>
      <c r="Y718" s="1082"/>
      <c r="Z718" s="1082"/>
    </row>
    <row r="719" spans="1:26" ht="11.25" customHeight="1">
      <c r="A719" s="1082"/>
      <c r="B719" s="1082"/>
      <c r="C719" s="1082"/>
      <c r="D719" s="1082"/>
      <c r="E719" s="1082"/>
      <c r="F719" s="1082"/>
      <c r="G719" s="1082"/>
      <c r="H719" s="1082"/>
      <c r="I719" s="1082"/>
      <c r="J719" s="1082"/>
      <c r="K719" s="1082"/>
      <c r="L719" s="1082"/>
      <c r="M719" s="1082"/>
      <c r="N719" s="1082"/>
      <c r="O719" s="1082"/>
      <c r="P719" s="1082"/>
      <c r="Q719" s="1082"/>
      <c r="R719" s="1082"/>
      <c r="S719" s="1082"/>
      <c r="T719" s="1082"/>
      <c r="U719" s="1082"/>
      <c r="V719" s="1082"/>
      <c r="W719" s="1082"/>
      <c r="X719" s="1082"/>
      <c r="Y719" s="1082"/>
      <c r="Z719" s="1082"/>
    </row>
    <row r="720" spans="1:26" ht="11.25" customHeight="1">
      <c r="A720" s="1082"/>
      <c r="B720" s="1082"/>
      <c r="C720" s="1082"/>
      <c r="D720" s="1082"/>
      <c r="E720" s="1082"/>
      <c r="F720" s="1082"/>
      <c r="G720" s="1082"/>
      <c r="H720" s="1082"/>
      <c r="I720" s="1082"/>
      <c r="J720" s="1082"/>
      <c r="K720" s="1082"/>
      <c r="L720" s="1082"/>
      <c r="M720" s="1082"/>
      <c r="N720" s="1082"/>
      <c r="O720" s="1082"/>
      <c r="P720" s="1082"/>
      <c r="Q720" s="1082"/>
      <c r="R720" s="1082"/>
      <c r="S720" s="1082"/>
      <c r="T720" s="1082"/>
      <c r="U720" s="1082"/>
      <c r="V720" s="1082"/>
      <c r="W720" s="1082"/>
      <c r="X720" s="1082"/>
      <c r="Y720" s="1082"/>
      <c r="Z720" s="1082"/>
    </row>
    <row r="721" spans="1:26" ht="11.25" customHeight="1">
      <c r="A721" s="1082"/>
      <c r="B721" s="1082"/>
      <c r="C721" s="1082"/>
      <c r="D721" s="1082"/>
      <c r="E721" s="1082"/>
      <c r="F721" s="1082"/>
      <c r="G721" s="1082"/>
      <c r="H721" s="1082"/>
      <c r="I721" s="1082"/>
      <c r="J721" s="1082"/>
      <c r="K721" s="1082"/>
      <c r="L721" s="1082"/>
      <c r="M721" s="1082"/>
      <c r="N721" s="1082"/>
      <c r="O721" s="1082"/>
      <c r="P721" s="1082"/>
      <c r="Q721" s="1082"/>
      <c r="R721" s="1082"/>
      <c r="S721" s="1082"/>
      <c r="T721" s="1082"/>
      <c r="U721" s="1082"/>
      <c r="V721" s="1082"/>
      <c r="W721" s="1082"/>
      <c r="X721" s="1082"/>
      <c r="Y721" s="1082"/>
      <c r="Z721" s="1082"/>
    </row>
    <row r="722" spans="1:26" ht="11.25" customHeight="1">
      <c r="A722" s="1082"/>
      <c r="B722" s="1082"/>
      <c r="C722" s="1082"/>
      <c r="D722" s="1082"/>
      <c r="E722" s="1082"/>
      <c r="F722" s="1082"/>
      <c r="G722" s="1082"/>
      <c r="H722" s="1082"/>
      <c r="I722" s="1082"/>
      <c r="J722" s="1082"/>
      <c r="K722" s="1082"/>
      <c r="L722" s="1082"/>
      <c r="M722" s="1082"/>
      <c r="N722" s="1082"/>
      <c r="O722" s="1082"/>
      <c r="P722" s="1082"/>
      <c r="Q722" s="1082"/>
      <c r="R722" s="1082"/>
      <c r="S722" s="1082"/>
      <c r="T722" s="1082"/>
      <c r="U722" s="1082"/>
      <c r="V722" s="1082"/>
      <c r="W722" s="1082"/>
      <c r="X722" s="1082"/>
      <c r="Y722" s="1082"/>
      <c r="Z722" s="1082"/>
    </row>
    <row r="723" spans="1:26" ht="11.25" customHeight="1">
      <c r="A723" s="1082"/>
      <c r="B723" s="1082"/>
      <c r="C723" s="1082"/>
      <c r="D723" s="1082"/>
      <c r="E723" s="1082"/>
      <c r="F723" s="1082"/>
      <c r="G723" s="1082"/>
      <c r="H723" s="1082"/>
      <c r="I723" s="1082"/>
      <c r="J723" s="1082"/>
      <c r="K723" s="1082"/>
      <c r="L723" s="1082"/>
      <c r="M723" s="1082"/>
      <c r="N723" s="1082"/>
      <c r="O723" s="1082"/>
      <c r="P723" s="1082"/>
      <c r="Q723" s="1082"/>
      <c r="R723" s="1082"/>
      <c r="S723" s="1082"/>
      <c r="T723" s="1082"/>
      <c r="U723" s="1082"/>
      <c r="V723" s="1082"/>
      <c r="W723" s="1082"/>
      <c r="X723" s="1082"/>
      <c r="Y723" s="1082"/>
      <c r="Z723" s="1082"/>
    </row>
    <row r="724" spans="1:26" ht="11.25" customHeight="1">
      <c r="A724" s="1082"/>
      <c r="B724" s="1082"/>
      <c r="C724" s="1082"/>
      <c r="D724" s="1082"/>
      <c r="E724" s="1082"/>
      <c r="F724" s="1082"/>
      <c r="G724" s="1082"/>
      <c r="H724" s="1082"/>
      <c r="I724" s="1082"/>
      <c r="J724" s="1082"/>
      <c r="K724" s="1082"/>
      <c r="L724" s="1082"/>
      <c r="M724" s="1082"/>
      <c r="N724" s="1082"/>
      <c r="O724" s="1082"/>
      <c r="P724" s="1082"/>
      <c r="Q724" s="1082"/>
      <c r="R724" s="1082"/>
      <c r="S724" s="1082"/>
      <c r="T724" s="1082"/>
      <c r="U724" s="1082"/>
      <c r="V724" s="1082"/>
      <c r="W724" s="1082"/>
      <c r="X724" s="1082"/>
      <c r="Y724" s="1082"/>
      <c r="Z724" s="1082"/>
    </row>
    <row r="725" spans="1:26" ht="11.25" customHeight="1">
      <c r="A725" s="1082"/>
      <c r="B725" s="1082"/>
      <c r="C725" s="1082"/>
      <c r="D725" s="1082"/>
      <c r="E725" s="1082"/>
      <c r="F725" s="1082"/>
      <c r="G725" s="1082"/>
      <c r="H725" s="1082"/>
      <c r="I725" s="1082"/>
      <c r="J725" s="1082"/>
      <c r="K725" s="1082"/>
      <c r="L725" s="1082"/>
      <c r="M725" s="1082"/>
      <c r="N725" s="1082"/>
      <c r="O725" s="1082"/>
      <c r="P725" s="1082"/>
      <c r="Q725" s="1082"/>
      <c r="R725" s="1082"/>
      <c r="S725" s="1082"/>
      <c r="T725" s="1082"/>
      <c r="U725" s="1082"/>
      <c r="V725" s="1082"/>
      <c r="W725" s="1082"/>
      <c r="X725" s="1082"/>
      <c r="Y725" s="1082"/>
      <c r="Z725" s="1082"/>
    </row>
    <row r="726" spans="1:26" ht="11.25" customHeight="1">
      <c r="A726" s="1082"/>
      <c r="B726" s="1082"/>
      <c r="C726" s="1082"/>
      <c r="D726" s="1082"/>
      <c r="E726" s="1082"/>
      <c r="F726" s="1082"/>
      <c r="G726" s="1082"/>
      <c r="H726" s="1082"/>
      <c r="I726" s="1082"/>
      <c r="J726" s="1082"/>
      <c r="K726" s="1082"/>
      <c r="L726" s="1082"/>
      <c r="M726" s="1082"/>
      <c r="N726" s="1082"/>
      <c r="O726" s="1082"/>
      <c r="P726" s="1082"/>
      <c r="Q726" s="1082"/>
      <c r="R726" s="1082"/>
      <c r="S726" s="1082"/>
      <c r="T726" s="1082"/>
      <c r="U726" s="1082"/>
      <c r="V726" s="1082"/>
      <c r="W726" s="1082"/>
      <c r="X726" s="1082"/>
      <c r="Y726" s="1082"/>
      <c r="Z726" s="1082"/>
    </row>
    <row r="727" spans="1:26" ht="11.25" customHeight="1">
      <c r="A727" s="1082"/>
      <c r="B727" s="1082"/>
      <c r="C727" s="1082"/>
      <c r="D727" s="1082"/>
      <c r="E727" s="1082"/>
      <c r="F727" s="1082"/>
      <c r="G727" s="1082"/>
      <c r="H727" s="1082"/>
      <c r="I727" s="1082"/>
      <c r="J727" s="1082"/>
      <c r="K727" s="1082"/>
      <c r="L727" s="1082"/>
      <c r="M727" s="1082"/>
      <c r="N727" s="1082"/>
      <c r="O727" s="1082"/>
      <c r="P727" s="1082"/>
      <c r="Q727" s="1082"/>
      <c r="R727" s="1082"/>
      <c r="S727" s="1082"/>
      <c r="T727" s="1082"/>
      <c r="U727" s="1082"/>
      <c r="V727" s="1082"/>
      <c r="W727" s="1082"/>
      <c r="X727" s="1082"/>
      <c r="Y727" s="1082"/>
      <c r="Z727" s="1082"/>
    </row>
    <row r="728" spans="1:26" ht="11.25" customHeight="1">
      <c r="A728" s="1082"/>
      <c r="B728" s="1082"/>
      <c r="C728" s="1082"/>
      <c r="D728" s="1082"/>
      <c r="E728" s="1082"/>
      <c r="F728" s="1082"/>
      <c r="G728" s="1082"/>
      <c r="H728" s="1082"/>
      <c r="I728" s="1082"/>
      <c r="J728" s="1082"/>
      <c r="K728" s="1082"/>
      <c r="L728" s="1082"/>
      <c r="M728" s="1082"/>
      <c r="N728" s="1082"/>
      <c r="O728" s="1082"/>
      <c r="P728" s="1082"/>
      <c r="Q728" s="1082"/>
      <c r="R728" s="1082"/>
      <c r="S728" s="1082"/>
      <c r="T728" s="1082"/>
      <c r="U728" s="1082"/>
      <c r="V728" s="1082"/>
      <c r="W728" s="1082"/>
      <c r="X728" s="1082"/>
      <c r="Y728" s="1082"/>
      <c r="Z728" s="1082"/>
    </row>
    <row r="729" spans="1:26" ht="11.25" customHeight="1">
      <c r="A729" s="1082"/>
      <c r="B729" s="1082"/>
      <c r="C729" s="1082"/>
      <c r="D729" s="1082"/>
      <c r="E729" s="1082"/>
      <c r="F729" s="1082"/>
      <c r="G729" s="1082"/>
      <c r="H729" s="1082"/>
      <c r="I729" s="1082"/>
      <c r="J729" s="1082"/>
      <c r="K729" s="1082"/>
      <c r="L729" s="1082"/>
      <c r="M729" s="1082"/>
      <c r="N729" s="1082"/>
      <c r="O729" s="1082"/>
      <c r="P729" s="1082"/>
      <c r="Q729" s="1082"/>
      <c r="R729" s="1082"/>
      <c r="S729" s="1082"/>
      <c r="T729" s="1082"/>
      <c r="U729" s="1082"/>
      <c r="V729" s="1082"/>
      <c r="W729" s="1082"/>
      <c r="X729" s="1082"/>
      <c r="Y729" s="1082"/>
      <c r="Z729" s="1082"/>
    </row>
    <row r="730" spans="1:26" ht="11.25" customHeight="1">
      <c r="A730" s="1082"/>
      <c r="B730" s="1082"/>
      <c r="C730" s="1082"/>
      <c r="D730" s="1082"/>
      <c r="E730" s="1082"/>
      <c r="F730" s="1082"/>
      <c r="G730" s="1082"/>
      <c r="H730" s="1082"/>
      <c r="I730" s="1082"/>
      <c r="J730" s="1082"/>
      <c r="K730" s="1082"/>
      <c r="L730" s="1082"/>
      <c r="M730" s="1082"/>
      <c r="N730" s="1082"/>
      <c r="O730" s="1082"/>
      <c r="P730" s="1082"/>
      <c r="Q730" s="1082"/>
      <c r="R730" s="1082"/>
      <c r="S730" s="1082"/>
      <c r="T730" s="1082"/>
      <c r="U730" s="1082"/>
      <c r="V730" s="1082"/>
      <c r="W730" s="1082"/>
      <c r="X730" s="1082"/>
      <c r="Y730" s="1082"/>
      <c r="Z730" s="1082"/>
    </row>
    <row r="731" spans="1:26" ht="11.25" customHeight="1">
      <c r="A731" s="1082"/>
      <c r="B731" s="1082"/>
      <c r="C731" s="1082"/>
      <c r="D731" s="1082"/>
      <c r="E731" s="1082"/>
      <c r="F731" s="1082"/>
      <c r="G731" s="1082"/>
      <c r="H731" s="1082"/>
      <c r="I731" s="1082"/>
      <c r="J731" s="1082"/>
      <c r="K731" s="1082"/>
      <c r="L731" s="1082"/>
      <c r="M731" s="1082"/>
      <c r="N731" s="1082"/>
      <c r="O731" s="1082"/>
      <c r="P731" s="1082"/>
      <c r="Q731" s="1082"/>
      <c r="R731" s="1082"/>
      <c r="S731" s="1082"/>
      <c r="T731" s="1082"/>
      <c r="U731" s="1082"/>
      <c r="V731" s="1082"/>
      <c r="W731" s="1082"/>
      <c r="X731" s="1082"/>
      <c r="Y731" s="1082"/>
      <c r="Z731" s="1082"/>
    </row>
    <row r="732" spans="1:26" ht="11.25" customHeight="1">
      <c r="A732" s="1082"/>
      <c r="B732" s="1082"/>
      <c r="C732" s="1082"/>
      <c r="D732" s="1082"/>
      <c r="E732" s="1082"/>
      <c r="F732" s="1082"/>
      <c r="G732" s="1082"/>
      <c r="H732" s="1082"/>
      <c r="I732" s="1082"/>
      <c r="J732" s="1082"/>
      <c r="K732" s="1082"/>
      <c r="L732" s="1082"/>
      <c r="M732" s="1082"/>
      <c r="N732" s="1082"/>
      <c r="O732" s="1082"/>
      <c r="P732" s="1082"/>
      <c r="Q732" s="1082"/>
      <c r="R732" s="1082"/>
      <c r="S732" s="1082"/>
      <c r="T732" s="1082"/>
      <c r="U732" s="1082"/>
      <c r="V732" s="1082"/>
      <c r="W732" s="1082"/>
      <c r="X732" s="1082"/>
      <c r="Y732" s="1082"/>
      <c r="Z732" s="1082"/>
    </row>
    <row r="733" spans="1:26" ht="11.25" customHeight="1">
      <c r="A733" s="1082"/>
      <c r="B733" s="1082"/>
      <c r="C733" s="1082"/>
      <c r="D733" s="1082"/>
      <c r="E733" s="1082"/>
      <c r="F733" s="1082"/>
      <c r="G733" s="1082"/>
      <c r="H733" s="1082"/>
      <c r="I733" s="1082"/>
      <c r="J733" s="1082"/>
      <c r="K733" s="1082"/>
      <c r="L733" s="1082"/>
      <c r="M733" s="1082"/>
      <c r="N733" s="1082"/>
      <c r="O733" s="1082"/>
      <c r="P733" s="1082"/>
      <c r="Q733" s="1082"/>
      <c r="R733" s="1082"/>
      <c r="S733" s="1082"/>
      <c r="T733" s="1082"/>
      <c r="U733" s="1082"/>
      <c r="V733" s="1082"/>
      <c r="W733" s="1082"/>
      <c r="X733" s="1082"/>
      <c r="Y733" s="1082"/>
      <c r="Z733" s="1082"/>
    </row>
    <row r="734" spans="1:26" ht="11.25" customHeight="1">
      <c r="A734" s="1082"/>
      <c r="B734" s="1082"/>
      <c r="C734" s="1082"/>
      <c r="D734" s="1082"/>
      <c r="E734" s="1082"/>
      <c r="F734" s="1082"/>
      <c r="G734" s="1082"/>
      <c r="H734" s="1082"/>
      <c r="I734" s="1082"/>
      <c r="J734" s="1082"/>
      <c r="K734" s="1082"/>
      <c r="L734" s="1082"/>
      <c r="M734" s="1082"/>
      <c r="N734" s="1082"/>
      <c r="O734" s="1082"/>
      <c r="P734" s="1082"/>
      <c r="Q734" s="1082"/>
      <c r="R734" s="1082"/>
      <c r="S734" s="1082"/>
      <c r="T734" s="1082"/>
      <c r="U734" s="1082"/>
      <c r="V734" s="1082"/>
      <c r="W734" s="1082"/>
      <c r="X734" s="1082"/>
      <c r="Y734" s="1082"/>
      <c r="Z734" s="1082"/>
    </row>
    <row r="735" spans="1:26" ht="11.25" customHeight="1">
      <c r="A735" s="1082"/>
      <c r="B735" s="1082"/>
      <c r="C735" s="1082"/>
      <c r="D735" s="1082"/>
      <c r="E735" s="1082"/>
      <c r="F735" s="1082"/>
      <c r="G735" s="1082"/>
      <c r="H735" s="1082"/>
      <c r="I735" s="1082"/>
      <c r="J735" s="1082"/>
      <c r="K735" s="1082"/>
      <c r="L735" s="1082"/>
      <c r="M735" s="1082"/>
      <c r="N735" s="1082"/>
      <c r="O735" s="1082"/>
      <c r="P735" s="1082"/>
      <c r="Q735" s="1082"/>
      <c r="R735" s="1082"/>
      <c r="S735" s="1082"/>
      <c r="T735" s="1082"/>
      <c r="U735" s="1082"/>
      <c r="V735" s="1082"/>
      <c r="W735" s="1082"/>
      <c r="X735" s="1082"/>
      <c r="Y735" s="1082"/>
      <c r="Z735" s="1082"/>
    </row>
    <row r="736" spans="1:26" ht="11.25" customHeight="1">
      <c r="A736" s="1082"/>
      <c r="B736" s="1082"/>
      <c r="C736" s="1082"/>
      <c r="D736" s="1082"/>
      <c r="E736" s="1082"/>
      <c r="F736" s="1082"/>
      <c r="G736" s="1082"/>
      <c r="H736" s="1082"/>
      <c r="I736" s="1082"/>
      <c r="J736" s="1082"/>
      <c r="K736" s="1082"/>
      <c r="L736" s="1082"/>
      <c r="M736" s="1082"/>
      <c r="N736" s="1082"/>
      <c r="O736" s="1082"/>
      <c r="P736" s="1082"/>
      <c r="Q736" s="1082"/>
      <c r="R736" s="1082"/>
      <c r="S736" s="1082"/>
      <c r="T736" s="1082"/>
      <c r="U736" s="1082"/>
      <c r="V736" s="1082"/>
      <c r="W736" s="1082"/>
      <c r="X736" s="1082"/>
      <c r="Y736" s="1082"/>
      <c r="Z736" s="1082"/>
    </row>
    <row r="737" spans="1:26" ht="11.25" customHeight="1">
      <c r="A737" s="1082"/>
      <c r="B737" s="1082"/>
      <c r="C737" s="1082"/>
      <c r="D737" s="1082"/>
      <c r="E737" s="1082"/>
      <c r="F737" s="1082"/>
      <c r="G737" s="1082"/>
      <c r="H737" s="1082"/>
      <c r="I737" s="1082"/>
      <c r="J737" s="1082"/>
      <c r="K737" s="1082"/>
      <c r="L737" s="1082"/>
      <c r="M737" s="1082"/>
      <c r="N737" s="1082"/>
      <c r="O737" s="1082"/>
      <c r="P737" s="1082"/>
      <c r="Q737" s="1082"/>
      <c r="R737" s="1082"/>
      <c r="S737" s="1082"/>
      <c r="T737" s="1082"/>
      <c r="U737" s="1082"/>
      <c r="V737" s="1082"/>
      <c r="W737" s="1082"/>
      <c r="X737" s="1082"/>
      <c r="Y737" s="1082"/>
      <c r="Z737" s="1082"/>
    </row>
    <row r="738" spans="1:26" ht="11.25" customHeight="1">
      <c r="A738" s="1082"/>
      <c r="B738" s="1082"/>
      <c r="C738" s="1082"/>
      <c r="D738" s="1082"/>
      <c r="E738" s="1082"/>
      <c r="F738" s="1082"/>
      <c r="G738" s="1082"/>
      <c r="H738" s="1082"/>
      <c r="I738" s="1082"/>
      <c r="J738" s="1082"/>
      <c r="K738" s="1082"/>
      <c r="L738" s="1082"/>
      <c r="M738" s="1082"/>
      <c r="N738" s="1082"/>
      <c r="O738" s="1082"/>
      <c r="P738" s="1082"/>
      <c r="Q738" s="1082"/>
      <c r="R738" s="1082"/>
      <c r="S738" s="1082"/>
      <c r="T738" s="1082"/>
      <c r="U738" s="1082"/>
      <c r="V738" s="1082"/>
      <c r="W738" s="1082"/>
      <c r="X738" s="1082"/>
      <c r="Y738" s="1082"/>
      <c r="Z738" s="1082"/>
    </row>
    <row r="739" spans="1:26" ht="11.25" customHeight="1">
      <c r="A739" s="1082"/>
      <c r="B739" s="1082"/>
      <c r="C739" s="1082"/>
      <c r="D739" s="1082"/>
      <c r="E739" s="1082"/>
      <c r="F739" s="1082"/>
      <c r="G739" s="1082"/>
      <c r="H739" s="1082"/>
      <c r="I739" s="1082"/>
      <c r="J739" s="1082"/>
      <c r="K739" s="1082"/>
      <c r="L739" s="1082"/>
      <c r="M739" s="1082"/>
      <c r="N739" s="1082"/>
      <c r="O739" s="1082"/>
      <c r="P739" s="1082"/>
      <c r="Q739" s="1082"/>
      <c r="R739" s="1082"/>
      <c r="S739" s="1082"/>
      <c r="T739" s="1082"/>
      <c r="U739" s="1082"/>
      <c r="V739" s="1082"/>
      <c r="W739" s="1082"/>
      <c r="X739" s="1082"/>
      <c r="Y739" s="1082"/>
      <c r="Z739" s="1082"/>
    </row>
    <row r="740" spans="1:26" ht="11.25" customHeight="1">
      <c r="A740" s="1082"/>
      <c r="B740" s="1082"/>
      <c r="C740" s="1082"/>
      <c r="D740" s="1082"/>
      <c r="E740" s="1082"/>
      <c r="F740" s="1082"/>
      <c r="G740" s="1082"/>
      <c r="H740" s="1082"/>
      <c r="I740" s="1082"/>
      <c r="J740" s="1082"/>
      <c r="K740" s="1082"/>
      <c r="L740" s="1082"/>
      <c r="M740" s="1082"/>
      <c r="N740" s="1082"/>
      <c r="O740" s="1082"/>
      <c r="P740" s="1082"/>
      <c r="Q740" s="1082"/>
      <c r="R740" s="1082"/>
      <c r="S740" s="1082"/>
      <c r="T740" s="1082"/>
      <c r="U740" s="1082"/>
      <c r="V740" s="1082"/>
      <c r="W740" s="1082"/>
      <c r="X740" s="1082"/>
      <c r="Y740" s="1082"/>
      <c r="Z740" s="1082"/>
    </row>
    <row r="741" spans="1:26" ht="11.25" customHeight="1">
      <c r="A741" s="1082"/>
      <c r="B741" s="1082"/>
      <c r="C741" s="1082"/>
      <c r="D741" s="1082"/>
      <c r="E741" s="1082"/>
      <c r="F741" s="1082"/>
      <c r="G741" s="1082"/>
      <c r="H741" s="1082"/>
      <c r="I741" s="1082"/>
      <c r="J741" s="1082"/>
      <c r="K741" s="1082"/>
      <c r="L741" s="1082"/>
      <c r="M741" s="1082"/>
      <c r="N741" s="1082"/>
      <c r="O741" s="1082"/>
      <c r="P741" s="1082"/>
      <c r="Q741" s="1082"/>
      <c r="R741" s="1082"/>
      <c r="S741" s="1082"/>
      <c r="T741" s="1082"/>
      <c r="U741" s="1082"/>
      <c r="V741" s="1082"/>
      <c r="W741" s="1082"/>
      <c r="X741" s="1082"/>
      <c r="Y741" s="1082"/>
      <c r="Z741" s="1082"/>
    </row>
    <row r="742" spans="1:26" ht="11.25" customHeight="1">
      <c r="A742" s="1082"/>
      <c r="B742" s="1082"/>
      <c r="C742" s="1082"/>
      <c r="D742" s="1082"/>
      <c r="E742" s="1082"/>
      <c r="F742" s="1082"/>
      <c r="G742" s="1082"/>
      <c r="H742" s="1082"/>
      <c r="I742" s="1082"/>
      <c r="J742" s="1082"/>
      <c r="K742" s="1082"/>
      <c r="L742" s="1082"/>
      <c r="M742" s="1082"/>
      <c r="N742" s="1082"/>
      <c r="O742" s="1082"/>
      <c r="P742" s="1082"/>
      <c r="Q742" s="1082"/>
      <c r="R742" s="1082"/>
      <c r="S742" s="1082"/>
      <c r="T742" s="1082"/>
      <c r="U742" s="1082"/>
      <c r="V742" s="1082"/>
      <c r="W742" s="1082"/>
      <c r="X742" s="1082"/>
      <c r="Y742" s="1082"/>
      <c r="Z742" s="1082"/>
    </row>
    <row r="743" spans="1:26" ht="11.25" customHeight="1">
      <c r="A743" s="1082"/>
      <c r="B743" s="1082"/>
      <c r="C743" s="1082"/>
      <c r="D743" s="1082"/>
      <c r="E743" s="1082"/>
      <c r="F743" s="1082"/>
      <c r="G743" s="1082"/>
      <c r="H743" s="1082"/>
      <c r="I743" s="1082"/>
      <c r="J743" s="1082"/>
      <c r="K743" s="1082"/>
      <c r="L743" s="1082"/>
      <c r="M743" s="1082"/>
      <c r="N743" s="1082"/>
      <c r="O743" s="1082"/>
      <c r="P743" s="1082"/>
      <c r="Q743" s="1082"/>
      <c r="R743" s="1082"/>
      <c r="S743" s="1082"/>
      <c r="T743" s="1082"/>
      <c r="U743" s="1082"/>
      <c r="V743" s="1082"/>
      <c r="W743" s="1082"/>
      <c r="X743" s="1082"/>
      <c r="Y743" s="1082"/>
      <c r="Z743" s="1082"/>
    </row>
    <row r="744" spans="1:26" ht="11.25" customHeight="1">
      <c r="A744" s="1082"/>
      <c r="B744" s="1082"/>
      <c r="C744" s="1082"/>
      <c r="D744" s="1082"/>
      <c r="E744" s="1082"/>
      <c r="F744" s="1082"/>
      <c r="G744" s="1082"/>
      <c r="H744" s="1082"/>
      <c r="I744" s="1082"/>
      <c r="J744" s="1082"/>
      <c r="K744" s="1082"/>
      <c r="L744" s="1082"/>
      <c r="M744" s="1082"/>
      <c r="N744" s="1082"/>
      <c r="O744" s="1082"/>
      <c r="P744" s="1082"/>
      <c r="Q744" s="1082"/>
      <c r="R744" s="1082"/>
      <c r="S744" s="1082"/>
      <c r="T744" s="1082"/>
      <c r="U744" s="1082"/>
      <c r="V744" s="1082"/>
      <c r="W744" s="1082"/>
      <c r="X744" s="1082"/>
      <c r="Y744" s="1082"/>
      <c r="Z744" s="1082"/>
    </row>
    <row r="745" spans="1:26" ht="11.25" customHeight="1">
      <c r="A745" s="1082"/>
      <c r="B745" s="1082"/>
      <c r="C745" s="1082"/>
      <c r="D745" s="1082"/>
      <c r="E745" s="1082"/>
      <c r="F745" s="1082"/>
      <c r="G745" s="1082"/>
      <c r="H745" s="1082"/>
      <c r="I745" s="1082"/>
      <c r="J745" s="1082"/>
      <c r="K745" s="1082"/>
      <c r="L745" s="1082"/>
      <c r="M745" s="1082"/>
      <c r="N745" s="1082"/>
      <c r="O745" s="1082"/>
      <c r="P745" s="1082"/>
      <c r="Q745" s="1082"/>
      <c r="R745" s="1082"/>
      <c r="S745" s="1082"/>
      <c r="T745" s="1082"/>
      <c r="U745" s="1082"/>
      <c r="V745" s="1082"/>
      <c r="W745" s="1082"/>
      <c r="X745" s="1082"/>
      <c r="Y745" s="1082"/>
      <c r="Z745" s="1082"/>
    </row>
    <row r="746" spans="1:26" ht="11.25" customHeight="1">
      <c r="A746" s="1082"/>
      <c r="B746" s="1082"/>
      <c r="C746" s="1082"/>
      <c r="D746" s="1082"/>
      <c r="E746" s="1082"/>
      <c r="F746" s="1082"/>
      <c r="G746" s="1082"/>
      <c r="H746" s="1082"/>
      <c r="I746" s="1082"/>
      <c r="J746" s="1082"/>
      <c r="K746" s="1082"/>
      <c r="L746" s="1082"/>
      <c r="M746" s="1082"/>
      <c r="N746" s="1082"/>
      <c r="O746" s="1082"/>
      <c r="P746" s="1082"/>
      <c r="Q746" s="1082"/>
      <c r="R746" s="1082"/>
      <c r="S746" s="1082"/>
      <c r="T746" s="1082"/>
      <c r="U746" s="1082"/>
      <c r="V746" s="1082"/>
      <c r="W746" s="1082"/>
      <c r="X746" s="1082"/>
      <c r="Y746" s="1082"/>
      <c r="Z746" s="1082"/>
    </row>
    <row r="747" spans="1:26" ht="11.25" customHeight="1">
      <c r="A747" s="1082"/>
      <c r="B747" s="1082"/>
      <c r="C747" s="1082"/>
      <c r="D747" s="1082"/>
      <c r="E747" s="1082"/>
      <c r="F747" s="1082"/>
      <c r="G747" s="1082"/>
      <c r="H747" s="1082"/>
      <c r="I747" s="1082"/>
      <c r="J747" s="1082"/>
      <c r="K747" s="1082"/>
      <c r="L747" s="1082"/>
      <c r="M747" s="1082"/>
      <c r="N747" s="1082"/>
      <c r="O747" s="1082"/>
      <c r="P747" s="1082"/>
      <c r="Q747" s="1082"/>
      <c r="R747" s="1082"/>
      <c r="S747" s="1082"/>
      <c r="T747" s="1082"/>
      <c r="U747" s="1082"/>
      <c r="V747" s="1082"/>
      <c r="W747" s="1082"/>
      <c r="X747" s="1082"/>
      <c r="Y747" s="1082"/>
      <c r="Z747" s="1082"/>
    </row>
    <row r="748" spans="1:26" ht="11.25" customHeight="1">
      <c r="A748" s="1082"/>
      <c r="B748" s="1082"/>
      <c r="C748" s="1082"/>
      <c r="D748" s="1082"/>
      <c r="E748" s="1082"/>
      <c r="F748" s="1082"/>
      <c r="G748" s="1082"/>
      <c r="H748" s="1082"/>
      <c r="I748" s="1082"/>
      <c r="J748" s="1082"/>
      <c r="K748" s="1082"/>
      <c r="L748" s="1082"/>
      <c r="M748" s="1082"/>
      <c r="N748" s="1082"/>
      <c r="O748" s="1082"/>
      <c r="P748" s="1082"/>
      <c r="Q748" s="1082"/>
      <c r="R748" s="1082"/>
      <c r="S748" s="1082"/>
      <c r="T748" s="1082"/>
      <c r="U748" s="1082"/>
      <c r="V748" s="1082"/>
      <c r="W748" s="1082"/>
      <c r="X748" s="1082"/>
      <c r="Y748" s="1082"/>
      <c r="Z748" s="1082"/>
    </row>
    <row r="749" spans="1:26" ht="11.25" customHeight="1">
      <c r="A749" s="1082"/>
      <c r="B749" s="1082"/>
      <c r="C749" s="1082"/>
      <c r="D749" s="1082"/>
      <c r="E749" s="1082"/>
      <c r="F749" s="1082"/>
      <c r="G749" s="1082"/>
      <c r="H749" s="1082"/>
      <c r="I749" s="1082"/>
      <c r="J749" s="1082"/>
      <c r="K749" s="1082"/>
      <c r="L749" s="1082"/>
      <c r="M749" s="1082"/>
      <c r="N749" s="1082"/>
      <c r="O749" s="1082"/>
      <c r="P749" s="1082"/>
      <c r="Q749" s="1082"/>
      <c r="R749" s="1082"/>
      <c r="S749" s="1082"/>
      <c r="T749" s="1082"/>
      <c r="U749" s="1082"/>
      <c r="V749" s="1082"/>
      <c r="W749" s="1082"/>
      <c r="X749" s="1082"/>
      <c r="Y749" s="1082"/>
      <c r="Z749" s="1082"/>
    </row>
    <row r="750" spans="1:26" ht="11.25" customHeight="1">
      <c r="A750" s="1082"/>
      <c r="B750" s="1082"/>
      <c r="C750" s="1082"/>
      <c r="D750" s="1082"/>
      <c r="E750" s="1082"/>
      <c r="F750" s="1082"/>
      <c r="G750" s="1082"/>
      <c r="H750" s="1082"/>
      <c r="I750" s="1082"/>
      <c r="J750" s="1082"/>
      <c r="K750" s="1082"/>
      <c r="L750" s="1082"/>
      <c r="M750" s="1082"/>
      <c r="N750" s="1082"/>
      <c r="O750" s="1082"/>
      <c r="P750" s="1082"/>
      <c r="Q750" s="1082"/>
      <c r="R750" s="1082"/>
      <c r="S750" s="1082"/>
      <c r="T750" s="1082"/>
      <c r="U750" s="1082"/>
      <c r="V750" s="1082"/>
      <c r="W750" s="1082"/>
      <c r="X750" s="1082"/>
      <c r="Y750" s="1082"/>
      <c r="Z750" s="1082"/>
    </row>
    <row r="751" spans="1:26" ht="11.25" customHeight="1">
      <c r="A751" s="1082"/>
      <c r="B751" s="1082"/>
      <c r="C751" s="1082"/>
      <c r="D751" s="1082"/>
      <c r="E751" s="1082"/>
      <c r="F751" s="1082"/>
      <c r="G751" s="1082"/>
      <c r="H751" s="1082"/>
      <c r="I751" s="1082"/>
      <c r="J751" s="1082"/>
      <c r="K751" s="1082"/>
      <c r="L751" s="1082"/>
      <c r="M751" s="1082"/>
      <c r="N751" s="1082"/>
      <c r="O751" s="1082"/>
      <c r="P751" s="1082"/>
      <c r="Q751" s="1082"/>
      <c r="R751" s="1082"/>
      <c r="S751" s="1082"/>
      <c r="T751" s="1082"/>
      <c r="U751" s="1082"/>
      <c r="V751" s="1082"/>
      <c r="W751" s="1082"/>
      <c r="X751" s="1082"/>
      <c r="Y751" s="1082"/>
      <c r="Z751" s="1082"/>
    </row>
    <row r="752" spans="1:26" ht="11.25" customHeight="1">
      <c r="A752" s="1082"/>
      <c r="B752" s="1082"/>
      <c r="C752" s="1082"/>
      <c r="D752" s="1082"/>
      <c r="E752" s="1082"/>
      <c r="F752" s="1082"/>
      <c r="G752" s="1082"/>
      <c r="H752" s="1082"/>
      <c r="I752" s="1082"/>
      <c r="J752" s="1082"/>
      <c r="K752" s="1082"/>
      <c r="L752" s="1082"/>
      <c r="M752" s="1082"/>
      <c r="N752" s="1082"/>
      <c r="O752" s="1082"/>
      <c r="P752" s="1082"/>
      <c r="Q752" s="1082"/>
      <c r="R752" s="1082"/>
      <c r="S752" s="1082"/>
      <c r="T752" s="1082"/>
      <c r="U752" s="1082"/>
      <c r="V752" s="1082"/>
      <c r="W752" s="1082"/>
      <c r="X752" s="1082"/>
      <c r="Y752" s="1082"/>
      <c r="Z752" s="1082"/>
    </row>
    <row r="753" spans="1:26" ht="11.25" customHeight="1">
      <c r="A753" s="1082"/>
      <c r="B753" s="1082"/>
      <c r="C753" s="1082"/>
      <c r="D753" s="1082"/>
      <c r="E753" s="1082"/>
      <c r="F753" s="1082"/>
      <c r="G753" s="1082"/>
      <c r="H753" s="1082"/>
      <c r="I753" s="1082"/>
      <c r="J753" s="1082"/>
      <c r="K753" s="1082"/>
      <c r="L753" s="1082"/>
      <c r="M753" s="1082"/>
      <c r="N753" s="1082"/>
      <c r="O753" s="1082"/>
      <c r="P753" s="1082"/>
      <c r="Q753" s="1082"/>
      <c r="R753" s="1082"/>
      <c r="S753" s="1082"/>
      <c r="T753" s="1082"/>
      <c r="U753" s="1082"/>
      <c r="V753" s="1082"/>
      <c r="W753" s="1082"/>
      <c r="X753" s="1082"/>
      <c r="Y753" s="1082"/>
      <c r="Z753" s="1082"/>
    </row>
    <row r="754" spans="1:26" ht="11.25" customHeight="1">
      <c r="A754" s="1082"/>
      <c r="B754" s="1082"/>
      <c r="C754" s="1082"/>
      <c r="D754" s="1082"/>
      <c r="E754" s="1082"/>
      <c r="F754" s="1082"/>
      <c r="G754" s="1082"/>
      <c r="H754" s="1082"/>
      <c r="I754" s="1082"/>
      <c r="J754" s="1082"/>
      <c r="K754" s="1082"/>
      <c r="L754" s="1082"/>
      <c r="M754" s="1082"/>
      <c r="N754" s="1082"/>
      <c r="O754" s="1082"/>
      <c r="P754" s="1082"/>
      <c r="Q754" s="1082"/>
      <c r="R754" s="1082"/>
      <c r="S754" s="1082"/>
      <c r="T754" s="1082"/>
      <c r="U754" s="1082"/>
      <c r="V754" s="1082"/>
      <c r="W754" s="1082"/>
      <c r="X754" s="1082"/>
      <c r="Y754" s="1082"/>
      <c r="Z754" s="1082"/>
    </row>
    <row r="755" spans="1:26" ht="11.25" customHeight="1">
      <c r="A755" s="1082"/>
      <c r="B755" s="1082"/>
      <c r="C755" s="1082"/>
      <c r="D755" s="1082"/>
      <c r="E755" s="1082"/>
      <c r="F755" s="1082"/>
      <c r="G755" s="1082"/>
      <c r="H755" s="1082"/>
      <c r="I755" s="1082"/>
      <c r="J755" s="1082"/>
      <c r="K755" s="1082"/>
      <c r="L755" s="1082"/>
      <c r="M755" s="1082"/>
      <c r="N755" s="1082"/>
      <c r="O755" s="1082"/>
      <c r="P755" s="1082"/>
      <c r="Q755" s="1082"/>
      <c r="R755" s="1082"/>
      <c r="S755" s="1082"/>
      <c r="T755" s="1082"/>
      <c r="U755" s="1082"/>
      <c r="V755" s="1082"/>
      <c r="W755" s="1082"/>
      <c r="X755" s="1082"/>
      <c r="Y755" s="1082"/>
      <c r="Z755" s="1082"/>
    </row>
    <row r="756" spans="1:26" ht="11.25" customHeight="1">
      <c r="A756" s="1082"/>
      <c r="B756" s="1082"/>
      <c r="C756" s="1082"/>
      <c r="D756" s="1082"/>
      <c r="E756" s="1082"/>
      <c r="F756" s="1082"/>
      <c r="G756" s="1082"/>
      <c r="H756" s="1082"/>
      <c r="I756" s="1082"/>
      <c r="J756" s="1082"/>
      <c r="K756" s="1082"/>
      <c r="L756" s="1082"/>
      <c r="M756" s="1082"/>
      <c r="N756" s="1082"/>
      <c r="O756" s="1082"/>
      <c r="P756" s="1082"/>
      <c r="Q756" s="1082"/>
      <c r="R756" s="1082"/>
      <c r="S756" s="1082"/>
      <c r="T756" s="1082"/>
      <c r="U756" s="1082"/>
      <c r="V756" s="1082"/>
      <c r="W756" s="1082"/>
      <c r="X756" s="1082"/>
      <c r="Y756" s="1082"/>
      <c r="Z756" s="1082"/>
    </row>
    <row r="757" spans="1:26" ht="11.25" customHeight="1">
      <c r="A757" s="1082"/>
      <c r="B757" s="1082"/>
      <c r="C757" s="1082"/>
      <c r="D757" s="1082"/>
      <c r="E757" s="1082"/>
      <c r="F757" s="1082"/>
      <c r="G757" s="1082"/>
      <c r="H757" s="1082"/>
      <c r="I757" s="1082"/>
      <c r="J757" s="1082"/>
      <c r="K757" s="1082"/>
      <c r="L757" s="1082"/>
      <c r="M757" s="1082"/>
      <c r="N757" s="1082"/>
      <c r="O757" s="1082"/>
      <c r="P757" s="1082"/>
      <c r="Q757" s="1082"/>
      <c r="R757" s="1082"/>
      <c r="S757" s="1082"/>
      <c r="T757" s="1082"/>
      <c r="U757" s="1082"/>
      <c r="V757" s="1082"/>
      <c r="W757" s="1082"/>
      <c r="X757" s="1082"/>
      <c r="Y757" s="1082"/>
      <c r="Z757" s="1082"/>
    </row>
    <row r="758" spans="1:26" ht="11.25" customHeight="1">
      <c r="A758" s="1082"/>
      <c r="B758" s="1082"/>
      <c r="C758" s="1082"/>
      <c r="D758" s="1082"/>
      <c r="E758" s="1082"/>
      <c r="F758" s="1082"/>
      <c r="G758" s="1082"/>
      <c r="H758" s="1082"/>
      <c r="I758" s="1082"/>
      <c r="J758" s="1082"/>
      <c r="K758" s="1082"/>
      <c r="L758" s="1082"/>
      <c r="M758" s="1082"/>
      <c r="N758" s="1082"/>
      <c r="O758" s="1082"/>
      <c r="P758" s="1082"/>
      <c r="Q758" s="1082"/>
      <c r="R758" s="1082"/>
      <c r="S758" s="1082"/>
      <c r="T758" s="1082"/>
      <c r="U758" s="1082"/>
      <c r="V758" s="1082"/>
      <c r="W758" s="1082"/>
      <c r="X758" s="1082"/>
      <c r="Y758" s="1082"/>
      <c r="Z758" s="1082"/>
    </row>
    <row r="759" spans="1:26" ht="11.25" customHeight="1">
      <c r="A759" s="1082"/>
      <c r="B759" s="1082"/>
      <c r="C759" s="1082"/>
      <c r="D759" s="1082"/>
      <c r="E759" s="1082"/>
      <c r="F759" s="1082"/>
      <c r="G759" s="1082"/>
      <c r="H759" s="1082"/>
      <c r="I759" s="1082"/>
      <c r="J759" s="1082"/>
      <c r="K759" s="1082"/>
      <c r="L759" s="1082"/>
      <c r="M759" s="1082"/>
      <c r="N759" s="1082"/>
      <c r="O759" s="1082"/>
      <c r="P759" s="1082"/>
      <c r="Q759" s="1082"/>
      <c r="R759" s="1082"/>
      <c r="S759" s="1082"/>
      <c r="T759" s="1082"/>
      <c r="U759" s="1082"/>
      <c r="V759" s="1082"/>
      <c r="W759" s="1082"/>
      <c r="X759" s="1082"/>
      <c r="Y759" s="1082"/>
      <c r="Z759" s="1082"/>
    </row>
    <row r="760" spans="1:26" ht="11.25" customHeight="1">
      <c r="A760" s="1082"/>
      <c r="B760" s="1082"/>
      <c r="C760" s="1082"/>
      <c r="D760" s="1082"/>
      <c r="E760" s="1082"/>
      <c r="F760" s="1082"/>
      <c r="G760" s="1082"/>
      <c r="H760" s="1082"/>
      <c r="I760" s="1082"/>
      <c r="J760" s="1082"/>
      <c r="K760" s="1082"/>
      <c r="L760" s="1082"/>
      <c r="M760" s="1082"/>
      <c r="N760" s="1082"/>
      <c r="O760" s="1082"/>
      <c r="P760" s="1082"/>
      <c r="Q760" s="1082"/>
      <c r="R760" s="1082"/>
      <c r="S760" s="1082"/>
      <c r="T760" s="1082"/>
      <c r="U760" s="1082"/>
      <c r="V760" s="1082"/>
      <c r="W760" s="1082"/>
      <c r="X760" s="1082"/>
      <c r="Y760" s="1082"/>
      <c r="Z760" s="1082"/>
    </row>
    <row r="761" spans="1:26" ht="11.25" customHeight="1">
      <c r="A761" s="1082"/>
      <c r="B761" s="1082"/>
      <c r="C761" s="1082"/>
      <c r="D761" s="1082"/>
      <c r="E761" s="1082"/>
      <c r="F761" s="1082"/>
      <c r="G761" s="1082"/>
      <c r="H761" s="1082"/>
      <c r="I761" s="1082"/>
      <c r="J761" s="1082"/>
      <c r="K761" s="1082"/>
      <c r="L761" s="1082"/>
      <c r="M761" s="1082"/>
      <c r="N761" s="1082"/>
      <c r="O761" s="1082"/>
      <c r="P761" s="1082"/>
      <c r="Q761" s="1082"/>
      <c r="R761" s="1082"/>
      <c r="S761" s="1082"/>
      <c r="T761" s="1082"/>
      <c r="U761" s="1082"/>
      <c r="V761" s="1082"/>
      <c r="W761" s="1082"/>
      <c r="X761" s="1082"/>
      <c r="Y761" s="1082"/>
      <c r="Z761" s="1082"/>
    </row>
    <row r="762" spans="1:26" ht="11.25" customHeight="1">
      <c r="A762" s="1082"/>
      <c r="B762" s="1082"/>
      <c r="C762" s="1082"/>
      <c r="D762" s="1082"/>
      <c r="E762" s="1082"/>
      <c r="F762" s="1082"/>
      <c r="G762" s="1082"/>
      <c r="H762" s="1082"/>
      <c r="I762" s="1082"/>
      <c r="J762" s="1082"/>
      <c r="K762" s="1082"/>
      <c r="L762" s="1082"/>
      <c r="M762" s="1082"/>
      <c r="N762" s="1082"/>
      <c r="O762" s="1082"/>
      <c r="P762" s="1082"/>
      <c r="Q762" s="1082"/>
      <c r="R762" s="1082"/>
      <c r="S762" s="1082"/>
      <c r="T762" s="1082"/>
      <c r="U762" s="1082"/>
      <c r="V762" s="1082"/>
      <c r="W762" s="1082"/>
      <c r="X762" s="1082"/>
      <c r="Y762" s="1082"/>
      <c r="Z762" s="1082"/>
    </row>
    <row r="763" spans="1:26" ht="11.25" customHeight="1">
      <c r="A763" s="1082"/>
      <c r="B763" s="1082"/>
      <c r="C763" s="1082"/>
      <c r="D763" s="1082"/>
      <c r="E763" s="1082"/>
      <c r="F763" s="1082"/>
      <c r="G763" s="1082"/>
      <c r="H763" s="1082"/>
      <c r="I763" s="1082"/>
      <c r="J763" s="1082"/>
      <c r="K763" s="1082"/>
      <c r="L763" s="1082"/>
      <c r="M763" s="1082"/>
      <c r="N763" s="1082"/>
      <c r="O763" s="1082"/>
      <c r="P763" s="1082"/>
      <c r="Q763" s="1082"/>
      <c r="R763" s="1082"/>
      <c r="S763" s="1082"/>
      <c r="T763" s="1082"/>
      <c r="U763" s="1082"/>
      <c r="V763" s="1082"/>
      <c r="W763" s="1082"/>
      <c r="X763" s="1082"/>
      <c r="Y763" s="1082"/>
      <c r="Z763" s="1082"/>
    </row>
    <row r="764" spans="1:26" ht="11.25" customHeight="1">
      <c r="A764" s="1082"/>
      <c r="B764" s="1082"/>
      <c r="C764" s="1082"/>
      <c r="D764" s="1082"/>
      <c r="E764" s="1082"/>
      <c r="F764" s="1082"/>
      <c r="G764" s="1082"/>
      <c r="H764" s="1082"/>
      <c r="I764" s="1082"/>
      <c r="J764" s="1082"/>
      <c r="K764" s="1082"/>
      <c r="L764" s="1082"/>
      <c r="M764" s="1082"/>
      <c r="N764" s="1082"/>
      <c r="O764" s="1082"/>
      <c r="P764" s="1082"/>
      <c r="Q764" s="1082"/>
      <c r="R764" s="1082"/>
      <c r="S764" s="1082"/>
      <c r="T764" s="1082"/>
      <c r="U764" s="1082"/>
      <c r="V764" s="1082"/>
      <c r="W764" s="1082"/>
      <c r="X764" s="1082"/>
      <c r="Y764" s="1082"/>
      <c r="Z764" s="1082"/>
    </row>
    <row r="765" spans="1:26" ht="11.25" customHeight="1">
      <c r="A765" s="1082"/>
      <c r="B765" s="1082"/>
      <c r="C765" s="1082"/>
      <c r="D765" s="1082"/>
      <c r="E765" s="1082"/>
      <c r="F765" s="1082"/>
      <c r="G765" s="1082"/>
      <c r="H765" s="1082"/>
      <c r="I765" s="1082"/>
      <c r="J765" s="1082"/>
      <c r="K765" s="1082"/>
      <c r="L765" s="1082"/>
      <c r="M765" s="1082"/>
      <c r="N765" s="1082"/>
      <c r="O765" s="1082"/>
      <c r="P765" s="1082"/>
      <c r="Q765" s="1082"/>
      <c r="R765" s="1082"/>
      <c r="S765" s="1082"/>
      <c r="T765" s="1082"/>
      <c r="U765" s="1082"/>
      <c r="V765" s="1082"/>
      <c r="W765" s="1082"/>
      <c r="X765" s="1082"/>
      <c r="Y765" s="1082"/>
      <c r="Z765" s="1082"/>
    </row>
    <row r="766" spans="1:26" ht="11.25" customHeight="1">
      <c r="A766" s="1082"/>
      <c r="B766" s="1082"/>
      <c r="C766" s="1082"/>
      <c r="D766" s="1082"/>
      <c r="E766" s="1082"/>
      <c r="F766" s="1082"/>
      <c r="G766" s="1082"/>
      <c r="H766" s="1082"/>
      <c r="I766" s="1082"/>
      <c r="J766" s="1082"/>
      <c r="K766" s="1082"/>
      <c r="L766" s="1082"/>
      <c r="M766" s="1082"/>
      <c r="N766" s="1082"/>
      <c r="O766" s="1082"/>
      <c r="P766" s="1082"/>
      <c r="Q766" s="1082"/>
      <c r="R766" s="1082"/>
      <c r="S766" s="1082"/>
      <c r="T766" s="1082"/>
      <c r="U766" s="1082"/>
      <c r="V766" s="1082"/>
      <c r="W766" s="1082"/>
      <c r="X766" s="1082"/>
      <c r="Y766" s="1082"/>
      <c r="Z766" s="1082"/>
    </row>
    <row r="767" spans="1:26" ht="11.25" customHeight="1">
      <c r="A767" s="1082"/>
      <c r="B767" s="1082"/>
      <c r="C767" s="1082"/>
      <c r="D767" s="1082"/>
      <c r="E767" s="1082"/>
      <c r="F767" s="1082"/>
      <c r="G767" s="1082"/>
      <c r="H767" s="1082"/>
      <c r="I767" s="1082"/>
      <c r="J767" s="1082"/>
      <c r="K767" s="1082"/>
      <c r="L767" s="1082"/>
      <c r="M767" s="1082"/>
      <c r="N767" s="1082"/>
      <c r="O767" s="1082"/>
      <c r="P767" s="1082"/>
      <c r="Q767" s="1082"/>
      <c r="R767" s="1082"/>
      <c r="S767" s="1082"/>
      <c r="T767" s="1082"/>
      <c r="U767" s="1082"/>
      <c r="V767" s="1082"/>
      <c r="W767" s="1082"/>
      <c r="X767" s="1082"/>
      <c r="Y767" s="1082"/>
      <c r="Z767" s="1082"/>
    </row>
    <row r="768" spans="1:26" ht="11.25" customHeight="1">
      <c r="A768" s="1082"/>
      <c r="B768" s="1082"/>
      <c r="C768" s="1082"/>
      <c r="D768" s="1082"/>
      <c r="E768" s="1082"/>
      <c r="F768" s="1082"/>
      <c r="G768" s="1082"/>
      <c r="H768" s="1082"/>
      <c r="I768" s="1082"/>
      <c r="J768" s="1082"/>
      <c r="K768" s="1082"/>
      <c r="L768" s="1082"/>
      <c r="M768" s="1082"/>
      <c r="N768" s="1082"/>
      <c r="O768" s="1082"/>
      <c r="P768" s="1082"/>
      <c r="Q768" s="1082"/>
      <c r="R768" s="1082"/>
      <c r="S768" s="1082"/>
      <c r="T768" s="1082"/>
      <c r="U768" s="1082"/>
      <c r="V768" s="1082"/>
      <c r="W768" s="1082"/>
      <c r="X768" s="1082"/>
      <c r="Y768" s="1082"/>
      <c r="Z768" s="1082"/>
    </row>
    <row r="769" spans="1:26" ht="11.25" customHeight="1">
      <c r="A769" s="1082"/>
      <c r="B769" s="1082"/>
      <c r="C769" s="1082"/>
      <c r="D769" s="1082"/>
      <c r="E769" s="1082"/>
      <c r="F769" s="1082"/>
      <c r="G769" s="1082"/>
      <c r="H769" s="1082"/>
      <c r="I769" s="1082"/>
      <c r="J769" s="1082"/>
      <c r="K769" s="1082"/>
      <c r="L769" s="1082"/>
      <c r="M769" s="1082"/>
      <c r="N769" s="1082"/>
      <c r="O769" s="1082"/>
      <c r="P769" s="1082"/>
      <c r="Q769" s="1082"/>
      <c r="R769" s="1082"/>
      <c r="S769" s="1082"/>
      <c r="T769" s="1082"/>
      <c r="U769" s="1082"/>
      <c r="V769" s="1082"/>
      <c r="W769" s="1082"/>
      <c r="X769" s="1082"/>
      <c r="Y769" s="1082"/>
      <c r="Z769" s="1082"/>
    </row>
    <row r="770" spans="1:26" ht="11.25" customHeight="1">
      <c r="A770" s="1082"/>
      <c r="B770" s="1082"/>
      <c r="C770" s="1082"/>
      <c r="D770" s="1082"/>
      <c r="E770" s="1082"/>
      <c r="F770" s="1082"/>
      <c r="G770" s="1082"/>
      <c r="H770" s="1082"/>
      <c r="I770" s="1082"/>
      <c r="J770" s="1082"/>
      <c r="K770" s="1082"/>
      <c r="L770" s="1082"/>
      <c r="M770" s="1082"/>
      <c r="N770" s="1082"/>
      <c r="O770" s="1082"/>
      <c r="P770" s="1082"/>
      <c r="Q770" s="1082"/>
      <c r="R770" s="1082"/>
      <c r="S770" s="1082"/>
      <c r="T770" s="1082"/>
      <c r="U770" s="1082"/>
      <c r="V770" s="1082"/>
      <c r="W770" s="1082"/>
      <c r="X770" s="1082"/>
      <c r="Y770" s="1082"/>
      <c r="Z770" s="1082"/>
    </row>
    <row r="771" spans="1:26" ht="11.25" customHeight="1">
      <c r="A771" s="1082"/>
      <c r="B771" s="1082"/>
      <c r="C771" s="1082"/>
      <c r="D771" s="1082"/>
      <c r="E771" s="1082"/>
      <c r="F771" s="1082"/>
      <c r="G771" s="1082"/>
      <c r="H771" s="1082"/>
      <c r="I771" s="1082"/>
      <c r="J771" s="1082"/>
      <c r="K771" s="1082"/>
      <c r="L771" s="1082"/>
      <c r="M771" s="1082"/>
      <c r="N771" s="1082"/>
      <c r="O771" s="1082"/>
      <c r="P771" s="1082"/>
      <c r="Q771" s="1082"/>
      <c r="R771" s="1082"/>
      <c r="S771" s="1082"/>
      <c r="T771" s="1082"/>
      <c r="U771" s="1082"/>
      <c r="V771" s="1082"/>
      <c r="W771" s="1082"/>
      <c r="X771" s="1082"/>
      <c r="Y771" s="1082"/>
      <c r="Z771" s="1082"/>
    </row>
    <row r="772" spans="1:26" ht="11.25" customHeight="1">
      <c r="A772" s="1082"/>
      <c r="B772" s="1082"/>
      <c r="C772" s="1082"/>
      <c r="D772" s="1082"/>
      <c r="E772" s="1082"/>
      <c r="F772" s="1082"/>
      <c r="G772" s="1082"/>
      <c r="H772" s="1082"/>
      <c r="I772" s="1082"/>
      <c r="J772" s="1082"/>
      <c r="K772" s="1082"/>
      <c r="L772" s="1082"/>
      <c r="M772" s="1082"/>
      <c r="N772" s="1082"/>
      <c r="O772" s="1082"/>
      <c r="P772" s="1082"/>
      <c r="Q772" s="1082"/>
      <c r="R772" s="1082"/>
      <c r="S772" s="1082"/>
      <c r="T772" s="1082"/>
      <c r="U772" s="1082"/>
      <c r="V772" s="1082"/>
      <c r="W772" s="1082"/>
      <c r="X772" s="1082"/>
      <c r="Y772" s="1082"/>
      <c r="Z772" s="1082"/>
    </row>
    <row r="773" spans="1:26" ht="11.25" customHeight="1">
      <c r="A773" s="1082"/>
      <c r="B773" s="1082"/>
      <c r="C773" s="1082"/>
      <c r="D773" s="1082"/>
      <c r="E773" s="1082"/>
      <c r="F773" s="1082"/>
      <c r="G773" s="1082"/>
      <c r="H773" s="1082"/>
      <c r="I773" s="1082"/>
      <c r="J773" s="1082"/>
      <c r="K773" s="1082"/>
      <c r="L773" s="1082"/>
      <c r="M773" s="1082"/>
      <c r="N773" s="1082"/>
      <c r="O773" s="1082"/>
      <c r="P773" s="1082"/>
      <c r="Q773" s="1082"/>
      <c r="R773" s="1082"/>
      <c r="S773" s="1082"/>
      <c r="T773" s="1082"/>
      <c r="U773" s="1082"/>
      <c r="V773" s="1082"/>
      <c r="W773" s="1082"/>
      <c r="X773" s="1082"/>
      <c r="Y773" s="1082"/>
      <c r="Z773" s="1082"/>
    </row>
    <row r="774" spans="1:26" ht="11.25" customHeight="1">
      <c r="A774" s="1082"/>
      <c r="B774" s="1082"/>
      <c r="C774" s="1082"/>
      <c r="D774" s="1082"/>
      <c r="E774" s="1082"/>
      <c r="F774" s="1082"/>
      <c r="G774" s="1082"/>
      <c r="H774" s="1082"/>
      <c r="I774" s="1082"/>
      <c r="J774" s="1082"/>
      <c r="K774" s="1082"/>
      <c r="L774" s="1082"/>
      <c r="M774" s="1082"/>
      <c r="N774" s="1082"/>
      <c r="O774" s="1082"/>
      <c r="P774" s="1082"/>
      <c r="Q774" s="1082"/>
      <c r="R774" s="1082"/>
      <c r="S774" s="1082"/>
      <c r="T774" s="1082"/>
      <c r="U774" s="1082"/>
      <c r="V774" s="1082"/>
      <c r="W774" s="1082"/>
      <c r="X774" s="1082"/>
      <c r="Y774" s="1082"/>
      <c r="Z774" s="1082"/>
    </row>
    <row r="775" spans="1:26" ht="11.25" customHeight="1">
      <c r="A775" s="1082"/>
      <c r="B775" s="1082"/>
      <c r="C775" s="1082"/>
      <c r="D775" s="1082"/>
      <c r="E775" s="1082"/>
      <c r="F775" s="1082"/>
      <c r="G775" s="1082"/>
      <c r="H775" s="1082"/>
      <c r="I775" s="1082"/>
      <c r="J775" s="1082"/>
      <c r="K775" s="1082"/>
      <c r="L775" s="1082"/>
      <c r="M775" s="1082"/>
      <c r="N775" s="1082"/>
      <c r="O775" s="1082"/>
      <c r="P775" s="1082"/>
      <c r="Q775" s="1082"/>
      <c r="R775" s="1082"/>
      <c r="S775" s="1082"/>
      <c r="T775" s="1082"/>
      <c r="U775" s="1082"/>
      <c r="V775" s="1082"/>
      <c r="W775" s="1082"/>
      <c r="X775" s="1082"/>
      <c r="Y775" s="1082"/>
      <c r="Z775" s="1082"/>
    </row>
    <row r="776" spans="1:26" ht="11.25" customHeight="1">
      <c r="A776" s="1082"/>
      <c r="B776" s="1082"/>
      <c r="C776" s="1082"/>
      <c r="D776" s="1082"/>
      <c r="E776" s="1082"/>
      <c r="F776" s="1082"/>
      <c r="G776" s="1082"/>
      <c r="H776" s="1082"/>
      <c r="I776" s="1082"/>
      <c r="J776" s="1082"/>
      <c r="K776" s="1082"/>
      <c r="L776" s="1082"/>
      <c r="M776" s="1082"/>
      <c r="N776" s="1082"/>
      <c r="O776" s="1082"/>
      <c r="P776" s="1082"/>
      <c r="Q776" s="1082"/>
      <c r="R776" s="1082"/>
      <c r="S776" s="1082"/>
      <c r="T776" s="1082"/>
      <c r="U776" s="1082"/>
      <c r="V776" s="1082"/>
      <c r="W776" s="1082"/>
      <c r="X776" s="1082"/>
      <c r="Y776" s="1082"/>
      <c r="Z776" s="1082"/>
    </row>
    <row r="777" spans="1:26" ht="11.25" customHeight="1">
      <c r="A777" s="1082"/>
      <c r="B777" s="1082"/>
      <c r="C777" s="1082"/>
      <c r="D777" s="1082"/>
      <c r="E777" s="1082"/>
      <c r="F777" s="1082"/>
      <c r="G777" s="1082"/>
      <c r="H777" s="1082"/>
      <c r="I777" s="1082"/>
      <c r="J777" s="1082"/>
      <c r="K777" s="1082"/>
      <c r="L777" s="1082"/>
      <c r="M777" s="1082"/>
      <c r="N777" s="1082"/>
      <c r="O777" s="1082"/>
      <c r="P777" s="1082"/>
      <c r="Q777" s="1082"/>
      <c r="R777" s="1082"/>
      <c r="S777" s="1082"/>
      <c r="T777" s="1082"/>
      <c r="U777" s="1082"/>
      <c r="V777" s="1082"/>
      <c r="W777" s="1082"/>
      <c r="X777" s="1082"/>
      <c r="Y777" s="1082"/>
      <c r="Z777" s="1082"/>
    </row>
    <row r="778" spans="1:26" ht="11.25" customHeight="1">
      <c r="A778" s="1082"/>
      <c r="B778" s="1082"/>
      <c r="C778" s="1082"/>
      <c r="D778" s="1082"/>
      <c r="E778" s="1082"/>
      <c r="F778" s="1082"/>
      <c r="G778" s="1082"/>
      <c r="H778" s="1082"/>
      <c r="I778" s="1082"/>
      <c r="J778" s="1082"/>
      <c r="K778" s="1082"/>
      <c r="L778" s="1082"/>
      <c r="M778" s="1082"/>
      <c r="N778" s="1082"/>
      <c r="O778" s="1082"/>
      <c r="P778" s="1082"/>
      <c r="Q778" s="1082"/>
      <c r="R778" s="1082"/>
      <c r="S778" s="1082"/>
      <c r="T778" s="1082"/>
      <c r="U778" s="1082"/>
      <c r="V778" s="1082"/>
      <c r="W778" s="1082"/>
      <c r="X778" s="1082"/>
      <c r="Y778" s="1082"/>
      <c r="Z778" s="1082"/>
    </row>
    <row r="779" spans="1:26" ht="11.25" customHeight="1">
      <c r="A779" s="1082"/>
      <c r="B779" s="1082"/>
      <c r="C779" s="1082"/>
      <c r="D779" s="1082"/>
      <c r="E779" s="1082"/>
      <c r="F779" s="1082"/>
      <c r="G779" s="1082"/>
      <c r="H779" s="1082"/>
      <c r="I779" s="1082"/>
      <c r="J779" s="1082"/>
      <c r="K779" s="1082"/>
      <c r="L779" s="1082"/>
      <c r="M779" s="1082"/>
      <c r="N779" s="1082"/>
      <c r="O779" s="1082"/>
      <c r="P779" s="1082"/>
      <c r="Q779" s="1082"/>
      <c r="R779" s="1082"/>
      <c r="S779" s="1082"/>
      <c r="T779" s="1082"/>
      <c r="U779" s="1082"/>
      <c r="V779" s="1082"/>
      <c r="W779" s="1082"/>
      <c r="X779" s="1082"/>
      <c r="Y779" s="1082"/>
      <c r="Z779" s="1082"/>
    </row>
    <row r="780" spans="1:26" ht="11.25" customHeight="1">
      <c r="A780" s="1082"/>
      <c r="B780" s="1082"/>
      <c r="C780" s="1082"/>
      <c r="D780" s="1082"/>
      <c r="E780" s="1082"/>
      <c r="F780" s="1082"/>
      <c r="G780" s="1082"/>
      <c r="H780" s="1082"/>
      <c r="I780" s="1082"/>
      <c r="J780" s="1082"/>
      <c r="K780" s="1082"/>
      <c r="L780" s="1082"/>
      <c r="M780" s="1082"/>
      <c r="N780" s="1082"/>
      <c r="O780" s="1082"/>
      <c r="P780" s="1082"/>
      <c r="Q780" s="1082"/>
      <c r="R780" s="1082"/>
      <c r="S780" s="1082"/>
      <c r="T780" s="1082"/>
      <c r="U780" s="1082"/>
      <c r="V780" s="1082"/>
      <c r="W780" s="1082"/>
      <c r="X780" s="1082"/>
      <c r="Y780" s="1082"/>
      <c r="Z780" s="1082"/>
    </row>
    <row r="781" spans="1:26" ht="11.25" customHeight="1">
      <c r="A781" s="1082"/>
      <c r="B781" s="1082"/>
      <c r="C781" s="1082"/>
      <c r="D781" s="1082"/>
      <c r="E781" s="1082"/>
      <c r="F781" s="1082"/>
      <c r="G781" s="1082"/>
      <c r="H781" s="1082"/>
      <c r="I781" s="1082"/>
      <c r="J781" s="1082"/>
      <c r="K781" s="1082"/>
      <c r="L781" s="1082"/>
      <c r="M781" s="1082"/>
      <c r="N781" s="1082"/>
      <c r="O781" s="1082"/>
      <c r="P781" s="1082"/>
      <c r="Q781" s="1082"/>
      <c r="R781" s="1082"/>
      <c r="S781" s="1082"/>
      <c r="T781" s="1082"/>
      <c r="U781" s="1082"/>
      <c r="V781" s="1082"/>
      <c r="W781" s="1082"/>
      <c r="X781" s="1082"/>
      <c r="Y781" s="1082"/>
      <c r="Z781" s="1082"/>
    </row>
    <row r="782" spans="1:26" ht="11.25" customHeight="1">
      <c r="A782" s="1082"/>
      <c r="B782" s="1082"/>
      <c r="C782" s="1082"/>
      <c r="D782" s="1082"/>
      <c r="E782" s="1082"/>
      <c r="F782" s="1082"/>
      <c r="G782" s="1082"/>
      <c r="H782" s="1082"/>
      <c r="I782" s="1082"/>
      <c r="J782" s="1082"/>
      <c r="K782" s="1082"/>
      <c r="L782" s="1082"/>
      <c r="M782" s="1082"/>
      <c r="N782" s="1082"/>
      <c r="O782" s="1082"/>
      <c r="P782" s="1082"/>
      <c r="Q782" s="1082"/>
      <c r="R782" s="1082"/>
      <c r="S782" s="1082"/>
      <c r="T782" s="1082"/>
      <c r="U782" s="1082"/>
      <c r="V782" s="1082"/>
      <c r="W782" s="1082"/>
      <c r="X782" s="1082"/>
      <c r="Y782" s="1082"/>
      <c r="Z782" s="1082"/>
    </row>
    <row r="783" spans="1:26" ht="11.25" customHeight="1">
      <c r="A783" s="1082"/>
      <c r="B783" s="1082"/>
      <c r="C783" s="1082"/>
      <c r="D783" s="1082"/>
      <c r="E783" s="1082"/>
      <c r="F783" s="1082"/>
      <c r="G783" s="1082"/>
      <c r="H783" s="1082"/>
      <c r="I783" s="1082"/>
      <c r="J783" s="1082"/>
      <c r="K783" s="1082"/>
      <c r="L783" s="1082"/>
      <c r="M783" s="1082"/>
      <c r="N783" s="1082"/>
      <c r="O783" s="1082"/>
      <c r="P783" s="1082"/>
      <c r="Q783" s="1082"/>
      <c r="R783" s="1082"/>
      <c r="S783" s="1082"/>
      <c r="T783" s="1082"/>
      <c r="U783" s="1082"/>
      <c r="V783" s="1082"/>
      <c r="W783" s="1082"/>
      <c r="X783" s="1082"/>
      <c r="Y783" s="1082"/>
      <c r="Z783" s="1082"/>
    </row>
    <row r="784" spans="1:26" ht="11.25" customHeight="1">
      <c r="A784" s="1082"/>
      <c r="B784" s="1082"/>
      <c r="C784" s="1082"/>
      <c r="D784" s="1082"/>
      <c r="E784" s="1082"/>
      <c r="F784" s="1082"/>
      <c r="G784" s="1082"/>
      <c r="H784" s="1082"/>
      <c r="I784" s="1082"/>
      <c r="J784" s="1082"/>
      <c r="K784" s="1082"/>
      <c r="L784" s="1082"/>
      <c r="M784" s="1082"/>
      <c r="N784" s="1082"/>
      <c r="O784" s="1082"/>
      <c r="P784" s="1082"/>
      <c r="Q784" s="1082"/>
      <c r="R784" s="1082"/>
      <c r="S784" s="1082"/>
      <c r="T784" s="1082"/>
      <c r="U784" s="1082"/>
      <c r="V784" s="1082"/>
      <c r="W784" s="1082"/>
      <c r="X784" s="1082"/>
      <c r="Y784" s="1082"/>
      <c r="Z784" s="1082"/>
    </row>
    <row r="785" spans="1:26" ht="11.25" customHeight="1">
      <c r="A785" s="1082"/>
      <c r="B785" s="1082"/>
      <c r="C785" s="1082"/>
      <c r="D785" s="1082"/>
      <c r="E785" s="1082"/>
      <c r="F785" s="1082"/>
      <c r="G785" s="1082"/>
      <c r="H785" s="1082"/>
      <c r="I785" s="1082"/>
      <c r="J785" s="1082"/>
      <c r="K785" s="1082"/>
      <c r="L785" s="1082"/>
      <c r="M785" s="1082"/>
      <c r="N785" s="1082"/>
      <c r="O785" s="1082"/>
      <c r="P785" s="1082"/>
      <c r="Q785" s="1082"/>
      <c r="R785" s="1082"/>
      <c r="S785" s="1082"/>
      <c r="T785" s="1082"/>
      <c r="U785" s="1082"/>
      <c r="V785" s="1082"/>
      <c r="W785" s="1082"/>
      <c r="X785" s="1082"/>
      <c r="Y785" s="1082"/>
      <c r="Z785" s="1082"/>
    </row>
    <row r="786" spans="1:26" ht="11.25" customHeight="1">
      <c r="A786" s="1082"/>
      <c r="B786" s="1082"/>
      <c r="C786" s="1082"/>
      <c r="D786" s="1082"/>
      <c r="E786" s="1082"/>
      <c r="F786" s="1082"/>
      <c r="G786" s="1082"/>
      <c r="H786" s="1082"/>
      <c r="I786" s="1082"/>
      <c r="J786" s="1082"/>
      <c r="K786" s="1082"/>
      <c r="L786" s="1082"/>
      <c r="M786" s="1082"/>
      <c r="N786" s="1082"/>
      <c r="O786" s="1082"/>
      <c r="P786" s="1082"/>
      <c r="Q786" s="1082"/>
      <c r="R786" s="1082"/>
      <c r="S786" s="1082"/>
      <c r="T786" s="1082"/>
      <c r="U786" s="1082"/>
      <c r="V786" s="1082"/>
      <c r="W786" s="1082"/>
      <c r="X786" s="1082"/>
      <c r="Y786" s="1082"/>
      <c r="Z786" s="1082"/>
    </row>
    <row r="787" spans="1:26" ht="11.25" customHeight="1">
      <c r="A787" s="1082"/>
      <c r="B787" s="1082"/>
      <c r="C787" s="1082"/>
      <c r="D787" s="1082"/>
      <c r="E787" s="1082"/>
      <c r="F787" s="1082"/>
      <c r="G787" s="1082"/>
      <c r="H787" s="1082"/>
      <c r="I787" s="1082"/>
      <c r="J787" s="1082"/>
      <c r="K787" s="1082"/>
      <c r="L787" s="1082"/>
      <c r="M787" s="1082"/>
      <c r="N787" s="1082"/>
      <c r="O787" s="1082"/>
      <c r="P787" s="1082"/>
      <c r="Q787" s="1082"/>
      <c r="R787" s="1082"/>
      <c r="S787" s="1082"/>
      <c r="T787" s="1082"/>
      <c r="U787" s="1082"/>
      <c r="V787" s="1082"/>
      <c r="W787" s="1082"/>
      <c r="X787" s="1082"/>
      <c r="Y787" s="1082"/>
      <c r="Z787" s="1082"/>
    </row>
    <row r="788" spans="1:26" ht="11.25" customHeight="1">
      <c r="A788" s="1082"/>
      <c r="B788" s="1082"/>
      <c r="C788" s="1082"/>
      <c r="D788" s="1082"/>
      <c r="E788" s="1082"/>
      <c r="F788" s="1082"/>
      <c r="G788" s="1082"/>
      <c r="H788" s="1082"/>
      <c r="I788" s="1082"/>
      <c r="J788" s="1082"/>
      <c r="K788" s="1082"/>
      <c r="L788" s="1082"/>
      <c r="M788" s="1082"/>
      <c r="N788" s="1082"/>
      <c r="O788" s="1082"/>
      <c r="P788" s="1082"/>
      <c r="Q788" s="1082"/>
      <c r="R788" s="1082"/>
      <c r="S788" s="1082"/>
      <c r="T788" s="1082"/>
      <c r="U788" s="1082"/>
      <c r="V788" s="1082"/>
      <c r="W788" s="1082"/>
      <c r="X788" s="1082"/>
      <c r="Y788" s="1082"/>
      <c r="Z788" s="1082"/>
    </row>
    <row r="789" spans="1:26" ht="11.25" customHeight="1">
      <c r="A789" s="1082"/>
      <c r="B789" s="1082"/>
      <c r="C789" s="1082"/>
      <c r="D789" s="1082"/>
      <c r="E789" s="1082"/>
      <c r="F789" s="1082"/>
      <c r="G789" s="1082"/>
      <c r="H789" s="1082"/>
      <c r="I789" s="1082"/>
      <c r="J789" s="1082"/>
      <c r="K789" s="1082"/>
      <c r="L789" s="1082"/>
      <c r="M789" s="1082"/>
      <c r="N789" s="1082"/>
      <c r="O789" s="1082"/>
      <c r="P789" s="1082"/>
      <c r="Q789" s="1082"/>
      <c r="R789" s="1082"/>
      <c r="S789" s="1082"/>
      <c r="T789" s="1082"/>
      <c r="U789" s="1082"/>
      <c r="V789" s="1082"/>
      <c r="W789" s="1082"/>
      <c r="X789" s="1082"/>
      <c r="Y789" s="1082"/>
      <c r="Z789" s="1082"/>
    </row>
    <row r="790" spans="1:26" ht="11.25" customHeight="1">
      <c r="A790" s="1082"/>
      <c r="B790" s="1082"/>
      <c r="C790" s="1082"/>
      <c r="D790" s="1082"/>
      <c r="E790" s="1082"/>
      <c r="F790" s="1082"/>
      <c r="G790" s="1082"/>
      <c r="H790" s="1082"/>
      <c r="I790" s="1082"/>
      <c r="J790" s="1082"/>
      <c r="K790" s="1082"/>
      <c r="L790" s="1082"/>
      <c r="M790" s="1082"/>
      <c r="N790" s="1082"/>
      <c r="O790" s="1082"/>
      <c r="P790" s="1082"/>
      <c r="Q790" s="1082"/>
      <c r="R790" s="1082"/>
      <c r="S790" s="1082"/>
      <c r="T790" s="1082"/>
      <c r="U790" s="1082"/>
      <c r="V790" s="1082"/>
      <c r="W790" s="1082"/>
      <c r="X790" s="1082"/>
      <c r="Y790" s="1082"/>
      <c r="Z790" s="1082"/>
    </row>
    <row r="791" spans="1:26" ht="11.25" customHeight="1">
      <c r="A791" s="1082"/>
      <c r="B791" s="1082"/>
      <c r="C791" s="1082"/>
      <c r="D791" s="1082"/>
      <c r="E791" s="1082"/>
      <c r="F791" s="1082"/>
      <c r="G791" s="1082"/>
      <c r="H791" s="1082"/>
      <c r="I791" s="1082"/>
      <c r="J791" s="1082"/>
      <c r="K791" s="1082"/>
      <c r="L791" s="1082"/>
      <c r="M791" s="1082"/>
      <c r="N791" s="1082"/>
      <c r="O791" s="1082"/>
      <c r="P791" s="1082"/>
      <c r="Q791" s="1082"/>
      <c r="R791" s="1082"/>
      <c r="S791" s="1082"/>
      <c r="T791" s="1082"/>
      <c r="U791" s="1082"/>
      <c r="V791" s="1082"/>
      <c r="W791" s="1082"/>
      <c r="X791" s="1082"/>
      <c r="Y791" s="1082"/>
      <c r="Z791" s="1082"/>
    </row>
    <row r="792" spans="1:26" ht="11.25" customHeight="1">
      <c r="A792" s="1082"/>
      <c r="B792" s="1082"/>
      <c r="C792" s="1082"/>
      <c r="D792" s="1082"/>
      <c r="E792" s="1082"/>
      <c r="F792" s="1082"/>
      <c r="G792" s="1082"/>
      <c r="H792" s="1082"/>
      <c r="I792" s="1082"/>
      <c r="J792" s="1082"/>
      <c r="K792" s="1082"/>
      <c r="L792" s="1082"/>
      <c r="M792" s="1082"/>
      <c r="N792" s="1082"/>
      <c r="O792" s="1082"/>
      <c r="P792" s="1082"/>
      <c r="Q792" s="1082"/>
      <c r="R792" s="1082"/>
      <c r="S792" s="1082"/>
      <c r="T792" s="1082"/>
      <c r="U792" s="1082"/>
      <c r="V792" s="1082"/>
      <c r="W792" s="1082"/>
      <c r="X792" s="1082"/>
      <c r="Y792" s="1082"/>
      <c r="Z792" s="1082"/>
    </row>
    <row r="793" spans="1:26" ht="11.25" customHeight="1">
      <c r="A793" s="1082"/>
      <c r="B793" s="1082"/>
      <c r="C793" s="1082"/>
      <c r="D793" s="1082"/>
      <c r="E793" s="1082"/>
      <c r="F793" s="1082"/>
      <c r="G793" s="1082"/>
      <c r="H793" s="1082"/>
      <c r="I793" s="1082"/>
      <c r="J793" s="1082"/>
      <c r="K793" s="1082"/>
      <c r="L793" s="1082"/>
      <c r="M793" s="1082"/>
      <c r="N793" s="1082"/>
      <c r="O793" s="1082"/>
      <c r="P793" s="1082"/>
      <c r="Q793" s="1082"/>
      <c r="R793" s="1082"/>
      <c r="S793" s="1082"/>
      <c r="T793" s="1082"/>
      <c r="U793" s="1082"/>
      <c r="V793" s="1082"/>
      <c r="W793" s="1082"/>
      <c r="X793" s="1082"/>
      <c r="Y793" s="1082"/>
      <c r="Z793" s="1082"/>
    </row>
    <row r="794" spans="1:26" ht="11.25" customHeight="1">
      <c r="A794" s="1082"/>
      <c r="B794" s="1082"/>
      <c r="C794" s="1082"/>
      <c r="D794" s="1082"/>
      <c r="E794" s="1082"/>
      <c r="F794" s="1082"/>
      <c r="G794" s="1082"/>
      <c r="H794" s="1082"/>
      <c r="I794" s="1082"/>
      <c r="J794" s="1082"/>
      <c r="K794" s="1082"/>
      <c r="L794" s="1082"/>
      <c r="M794" s="1082"/>
      <c r="N794" s="1082"/>
      <c r="O794" s="1082"/>
      <c r="P794" s="1082"/>
      <c r="Q794" s="1082"/>
      <c r="R794" s="1082"/>
      <c r="S794" s="1082"/>
      <c r="T794" s="1082"/>
      <c r="U794" s="1082"/>
      <c r="V794" s="1082"/>
      <c r="W794" s="1082"/>
      <c r="X794" s="1082"/>
      <c r="Y794" s="1082"/>
      <c r="Z794" s="1082"/>
    </row>
    <row r="795" spans="1:26" ht="11.25" customHeight="1">
      <c r="A795" s="1082"/>
      <c r="B795" s="1082"/>
      <c r="C795" s="1082"/>
      <c r="D795" s="1082"/>
      <c r="E795" s="1082"/>
      <c r="F795" s="1082"/>
      <c r="G795" s="1082"/>
      <c r="H795" s="1082"/>
      <c r="I795" s="1082"/>
      <c r="J795" s="1082"/>
      <c r="K795" s="1082"/>
      <c r="L795" s="1082"/>
      <c r="M795" s="1082"/>
      <c r="N795" s="1082"/>
      <c r="O795" s="1082"/>
      <c r="P795" s="1082"/>
      <c r="Q795" s="1082"/>
      <c r="R795" s="1082"/>
      <c r="S795" s="1082"/>
      <c r="T795" s="1082"/>
      <c r="U795" s="1082"/>
      <c r="V795" s="1082"/>
      <c r="W795" s="1082"/>
      <c r="X795" s="1082"/>
      <c r="Y795" s="1082"/>
      <c r="Z795" s="1082"/>
    </row>
    <row r="796" spans="1:26" ht="11.25" customHeight="1">
      <c r="A796" s="1082"/>
      <c r="B796" s="1082"/>
      <c r="C796" s="1082"/>
      <c r="D796" s="1082"/>
      <c r="E796" s="1082"/>
      <c r="F796" s="1082"/>
      <c r="G796" s="1082"/>
      <c r="H796" s="1082"/>
      <c r="I796" s="1082"/>
      <c r="J796" s="1082"/>
      <c r="K796" s="1082"/>
      <c r="L796" s="1082"/>
      <c r="M796" s="1082"/>
      <c r="N796" s="1082"/>
      <c r="O796" s="1082"/>
      <c r="P796" s="1082"/>
      <c r="Q796" s="1082"/>
      <c r="R796" s="1082"/>
      <c r="S796" s="1082"/>
      <c r="T796" s="1082"/>
      <c r="U796" s="1082"/>
      <c r="V796" s="1082"/>
      <c r="W796" s="1082"/>
      <c r="X796" s="1082"/>
      <c r="Y796" s="1082"/>
      <c r="Z796" s="1082"/>
    </row>
    <row r="797" spans="1:26" ht="11.25" customHeight="1">
      <c r="A797" s="1082"/>
      <c r="B797" s="1082"/>
      <c r="C797" s="1082"/>
      <c r="D797" s="1082"/>
      <c r="E797" s="1082"/>
      <c r="F797" s="1082"/>
      <c r="G797" s="1082"/>
      <c r="H797" s="1082"/>
      <c r="I797" s="1082"/>
      <c r="J797" s="1082"/>
      <c r="K797" s="1082"/>
      <c r="L797" s="1082"/>
      <c r="M797" s="1082"/>
      <c r="N797" s="1082"/>
      <c r="O797" s="1082"/>
      <c r="P797" s="1082"/>
      <c r="Q797" s="1082"/>
      <c r="R797" s="1082"/>
      <c r="S797" s="1082"/>
      <c r="T797" s="1082"/>
      <c r="U797" s="1082"/>
      <c r="V797" s="1082"/>
      <c r="W797" s="1082"/>
      <c r="X797" s="1082"/>
      <c r="Y797" s="1082"/>
      <c r="Z797" s="1082"/>
    </row>
    <row r="798" spans="1:26" ht="11.25" customHeight="1">
      <c r="A798" s="1082"/>
      <c r="B798" s="1082"/>
      <c r="C798" s="1082"/>
      <c r="D798" s="1082"/>
      <c r="E798" s="1082"/>
      <c r="F798" s="1082"/>
      <c r="G798" s="1082"/>
      <c r="H798" s="1082"/>
      <c r="I798" s="1082"/>
      <c r="J798" s="1082"/>
      <c r="K798" s="1082"/>
      <c r="L798" s="1082"/>
      <c r="M798" s="1082"/>
      <c r="N798" s="1082"/>
      <c r="O798" s="1082"/>
      <c r="P798" s="1082"/>
      <c r="Q798" s="1082"/>
      <c r="R798" s="1082"/>
      <c r="S798" s="1082"/>
      <c r="T798" s="1082"/>
      <c r="U798" s="1082"/>
      <c r="V798" s="1082"/>
      <c r="W798" s="1082"/>
      <c r="X798" s="1082"/>
      <c r="Y798" s="1082"/>
      <c r="Z798" s="1082"/>
    </row>
    <row r="799" spans="1:26" ht="11.25" customHeight="1">
      <c r="A799" s="1082"/>
      <c r="B799" s="1082"/>
      <c r="C799" s="1082"/>
      <c r="D799" s="1082"/>
      <c r="E799" s="1082"/>
      <c r="F799" s="1082"/>
      <c r="G799" s="1082"/>
      <c r="H799" s="1082"/>
      <c r="I799" s="1082"/>
      <c r="J799" s="1082"/>
      <c r="K799" s="1082"/>
      <c r="L799" s="1082"/>
      <c r="M799" s="1082"/>
      <c r="N799" s="1082"/>
      <c r="O799" s="1082"/>
      <c r="P799" s="1082"/>
      <c r="Q799" s="1082"/>
      <c r="R799" s="1082"/>
      <c r="S799" s="1082"/>
      <c r="T799" s="1082"/>
      <c r="U799" s="1082"/>
      <c r="V799" s="1082"/>
      <c r="W799" s="1082"/>
      <c r="X799" s="1082"/>
      <c r="Y799" s="1082"/>
      <c r="Z799" s="1082"/>
    </row>
    <row r="800" spans="1:26" ht="11.25" customHeight="1">
      <c r="A800" s="1082"/>
      <c r="B800" s="1082"/>
      <c r="C800" s="1082"/>
      <c r="D800" s="1082"/>
      <c r="E800" s="1082"/>
      <c r="F800" s="1082"/>
      <c r="G800" s="1082"/>
      <c r="H800" s="1082"/>
      <c r="I800" s="1082"/>
      <c r="J800" s="1082"/>
      <c r="K800" s="1082"/>
      <c r="L800" s="1082"/>
      <c r="M800" s="1082"/>
      <c r="N800" s="1082"/>
      <c r="O800" s="1082"/>
      <c r="P800" s="1082"/>
      <c r="Q800" s="1082"/>
      <c r="R800" s="1082"/>
      <c r="S800" s="1082"/>
      <c r="T800" s="1082"/>
      <c r="U800" s="1082"/>
      <c r="V800" s="1082"/>
      <c r="W800" s="1082"/>
      <c r="X800" s="1082"/>
      <c r="Y800" s="1082"/>
      <c r="Z800" s="1082"/>
    </row>
    <row r="801" spans="1:26" ht="11.25" customHeight="1">
      <c r="A801" s="1082"/>
      <c r="B801" s="1082"/>
      <c r="C801" s="1082"/>
      <c r="D801" s="1082"/>
      <c r="E801" s="1082"/>
      <c r="F801" s="1082"/>
      <c r="G801" s="1082"/>
      <c r="H801" s="1082"/>
      <c r="I801" s="1082"/>
      <c r="J801" s="1082"/>
      <c r="K801" s="1082"/>
      <c r="L801" s="1082"/>
      <c r="M801" s="1082"/>
      <c r="N801" s="1082"/>
      <c r="O801" s="1082"/>
      <c r="P801" s="1082"/>
      <c r="Q801" s="1082"/>
      <c r="R801" s="1082"/>
      <c r="S801" s="1082"/>
      <c r="T801" s="1082"/>
      <c r="U801" s="1082"/>
      <c r="V801" s="1082"/>
      <c r="W801" s="1082"/>
      <c r="X801" s="1082"/>
      <c r="Y801" s="1082"/>
      <c r="Z801" s="1082"/>
    </row>
    <row r="802" spans="1:26" ht="11.25" customHeight="1">
      <c r="A802" s="1082"/>
      <c r="B802" s="1082"/>
      <c r="C802" s="1082"/>
      <c r="D802" s="1082"/>
      <c r="E802" s="1082"/>
      <c r="F802" s="1082"/>
      <c r="G802" s="1082"/>
      <c r="H802" s="1082"/>
      <c r="I802" s="1082"/>
      <c r="J802" s="1082"/>
      <c r="K802" s="1082"/>
      <c r="L802" s="1082"/>
      <c r="M802" s="1082"/>
      <c r="N802" s="1082"/>
      <c r="O802" s="1082"/>
      <c r="P802" s="1082"/>
      <c r="Q802" s="1082"/>
      <c r="R802" s="1082"/>
      <c r="S802" s="1082"/>
      <c r="T802" s="1082"/>
      <c r="U802" s="1082"/>
      <c r="V802" s="1082"/>
      <c r="W802" s="1082"/>
      <c r="X802" s="1082"/>
      <c r="Y802" s="1082"/>
      <c r="Z802" s="1082"/>
    </row>
    <row r="803" spans="1:26" ht="11.25" customHeight="1">
      <c r="A803" s="1082"/>
      <c r="B803" s="1082"/>
      <c r="C803" s="1082"/>
      <c r="D803" s="1082"/>
      <c r="E803" s="1082"/>
      <c r="F803" s="1082"/>
      <c r="G803" s="1082"/>
      <c r="H803" s="1082"/>
      <c r="I803" s="1082"/>
      <c r="J803" s="1082"/>
      <c r="K803" s="1082"/>
      <c r="L803" s="1082"/>
      <c r="M803" s="1082"/>
      <c r="N803" s="1082"/>
      <c r="O803" s="1082"/>
      <c r="P803" s="1082"/>
      <c r="Q803" s="1082"/>
      <c r="R803" s="1082"/>
      <c r="S803" s="1082"/>
      <c r="T803" s="1082"/>
      <c r="U803" s="1082"/>
      <c r="V803" s="1082"/>
      <c r="W803" s="1082"/>
      <c r="X803" s="1082"/>
      <c r="Y803" s="1082"/>
      <c r="Z803" s="1082"/>
    </row>
    <row r="804" spans="1:26" ht="11.25" customHeight="1">
      <c r="A804" s="1082"/>
      <c r="B804" s="1082"/>
      <c r="C804" s="1082"/>
      <c r="D804" s="1082"/>
      <c r="E804" s="1082"/>
      <c r="F804" s="1082"/>
      <c r="G804" s="1082"/>
      <c r="H804" s="1082"/>
      <c r="I804" s="1082"/>
      <c r="J804" s="1082"/>
      <c r="K804" s="1082"/>
      <c r="L804" s="1082"/>
      <c r="M804" s="1082"/>
      <c r="N804" s="1082"/>
      <c r="O804" s="1082"/>
      <c r="P804" s="1082"/>
      <c r="Q804" s="1082"/>
      <c r="R804" s="1082"/>
      <c r="S804" s="1082"/>
      <c r="T804" s="1082"/>
      <c r="U804" s="1082"/>
      <c r="V804" s="1082"/>
      <c r="W804" s="1082"/>
      <c r="X804" s="1082"/>
      <c r="Y804" s="1082"/>
      <c r="Z804" s="1082"/>
    </row>
    <row r="805" spans="1:26" ht="11.25" customHeight="1">
      <c r="A805" s="1082"/>
      <c r="B805" s="1082"/>
      <c r="C805" s="1082"/>
      <c r="D805" s="1082"/>
      <c r="E805" s="1082"/>
      <c r="F805" s="1082"/>
      <c r="G805" s="1082"/>
      <c r="H805" s="1082"/>
      <c r="I805" s="1082"/>
      <c r="J805" s="1082"/>
      <c r="K805" s="1082"/>
      <c r="L805" s="1082"/>
      <c r="M805" s="1082"/>
      <c r="N805" s="1082"/>
      <c r="O805" s="1082"/>
      <c r="P805" s="1082"/>
      <c r="Q805" s="1082"/>
      <c r="R805" s="1082"/>
      <c r="S805" s="1082"/>
      <c r="T805" s="1082"/>
      <c r="U805" s="1082"/>
      <c r="V805" s="1082"/>
      <c r="W805" s="1082"/>
      <c r="X805" s="1082"/>
      <c r="Y805" s="1082"/>
      <c r="Z805" s="1082"/>
    </row>
    <row r="806" spans="1:26" ht="11.25" customHeight="1">
      <c r="A806" s="1082"/>
      <c r="B806" s="1082"/>
      <c r="C806" s="1082"/>
      <c r="D806" s="1082"/>
      <c r="E806" s="1082"/>
      <c r="F806" s="1082"/>
      <c r="G806" s="1082"/>
      <c r="H806" s="1082"/>
      <c r="I806" s="1082"/>
      <c r="J806" s="1082"/>
      <c r="K806" s="1082"/>
      <c r="L806" s="1082"/>
      <c r="M806" s="1082"/>
      <c r="N806" s="1082"/>
      <c r="O806" s="1082"/>
      <c r="P806" s="1082"/>
      <c r="Q806" s="1082"/>
      <c r="R806" s="1082"/>
      <c r="S806" s="1082"/>
      <c r="T806" s="1082"/>
      <c r="U806" s="1082"/>
      <c r="V806" s="1082"/>
      <c r="W806" s="1082"/>
      <c r="X806" s="1082"/>
      <c r="Y806" s="1082"/>
      <c r="Z806" s="1082"/>
    </row>
    <row r="807" spans="1:26" ht="11.25" customHeight="1">
      <c r="A807" s="1082"/>
      <c r="B807" s="1082"/>
      <c r="C807" s="1082"/>
      <c r="D807" s="1082"/>
      <c r="E807" s="1082"/>
      <c r="F807" s="1082"/>
      <c r="G807" s="1082"/>
      <c r="H807" s="1082"/>
      <c r="I807" s="1082"/>
      <c r="J807" s="1082"/>
      <c r="K807" s="1082"/>
      <c r="L807" s="1082"/>
      <c r="M807" s="1082"/>
      <c r="N807" s="1082"/>
      <c r="O807" s="1082"/>
      <c r="P807" s="1082"/>
      <c r="Q807" s="1082"/>
      <c r="R807" s="1082"/>
      <c r="S807" s="1082"/>
      <c r="T807" s="1082"/>
      <c r="U807" s="1082"/>
      <c r="V807" s="1082"/>
      <c r="W807" s="1082"/>
      <c r="X807" s="1082"/>
      <c r="Y807" s="1082"/>
      <c r="Z807" s="1082"/>
    </row>
    <row r="808" spans="1:26" ht="11.25" customHeight="1">
      <c r="A808" s="1082"/>
      <c r="B808" s="1082"/>
      <c r="C808" s="1082"/>
      <c r="D808" s="1082"/>
      <c r="E808" s="1082"/>
      <c r="F808" s="1082"/>
      <c r="G808" s="1082"/>
      <c r="H808" s="1082"/>
      <c r="I808" s="1082"/>
      <c r="J808" s="1082"/>
      <c r="K808" s="1082"/>
      <c r="L808" s="1082"/>
      <c r="M808" s="1082"/>
      <c r="N808" s="1082"/>
      <c r="O808" s="1082"/>
      <c r="P808" s="1082"/>
      <c r="Q808" s="1082"/>
      <c r="R808" s="1082"/>
      <c r="S808" s="1082"/>
      <c r="T808" s="1082"/>
      <c r="U808" s="1082"/>
      <c r="V808" s="1082"/>
      <c r="W808" s="1082"/>
      <c r="X808" s="1082"/>
      <c r="Y808" s="1082"/>
      <c r="Z808" s="1082"/>
    </row>
    <row r="809" spans="1:26" ht="11.25" customHeight="1">
      <c r="A809" s="1082"/>
      <c r="B809" s="1082"/>
      <c r="C809" s="1082"/>
      <c r="D809" s="1082"/>
      <c r="E809" s="1082"/>
      <c r="F809" s="1082"/>
      <c r="G809" s="1082"/>
      <c r="H809" s="1082"/>
      <c r="I809" s="1082"/>
      <c r="J809" s="1082"/>
      <c r="K809" s="1082"/>
      <c r="L809" s="1082"/>
      <c r="M809" s="1082"/>
      <c r="N809" s="1082"/>
      <c r="O809" s="1082"/>
      <c r="P809" s="1082"/>
      <c r="Q809" s="1082"/>
      <c r="R809" s="1082"/>
      <c r="S809" s="1082"/>
      <c r="T809" s="1082"/>
      <c r="U809" s="1082"/>
      <c r="V809" s="1082"/>
      <c r="W809" s="1082"/>
      <c r="X809" s="1082"/>
      <c r="Y809" s="1082"/>
      <c r="Z809" s="1082"/>
    </row>
    <row r="810" spans="1:26" ht="11.25" customHeight="1">
      <c r="A810" s="1082"/>
      <c r="B810" s="1082"/>
      <c r="C810" s="1082"/>
      <c r="D810" s="1082"/>
      <c r="E810" s="1082"/>
      <c r="F810" s="1082"/>
      <c r="G810" s="1082"/>
      <c r="H810" s="1082"/>
      <c r="I810" s="1082"/>
      <c r="J810" s="1082"/>
      <c r="K810" s="1082"/>
      <c r="L810" s="1082"/>
      <c r="M810" s="1082"/>
      <c r="N810" s="1082"/>
      <c r="O810" s="1082"/>
      <c r="P810" s="1082"/>
      <c r="Q810" s="1082"/>
      <c r="R810" s="1082"/>
      <c r="S810" s="1082"/>
      <c r="T810" s="1082"/>
      <c r="U810" s="1082"/>
      <c r="V810" s="1082"/>
      <c r="W810" s="1082"/>
      <c r="X810" s="1082"/>
      <c r="Y810" s="1082"/>
      <c r="Z810" s="1082"/>
    </row>
    <row r="811" spans="1:26" ht="11.25" customHeight="1">
      <c r="A811" s="1082"/>
      <c r="B811" s="1082"/>
      <c r="C811" s="1082"/>
      <c r="D811" s="1082"/>
      <c r="E811" s="1082"/>
      <c r="F811" s="1082"/>
      <c r="G811" s="1082"/>
      <c r="H811" s="1082"/>
      <c r="I811" s="1082"/>
      <c r="J811" s="1082"/>
      <c r="K811" s="1082"/>
      <c r="L811" s="1082"/>
      <c r="M811" s="1082"/>
      <c r="N811" s="1082"/>
      <c r="O811" s="1082"/>
      <c r="P811" s="1082"/>
      <c r="Q811" s="1082"/>
      <c r="R811" s="1082"/>
      <c r="S811" s="1082"/>
      <c r="T811" s="1082"/>
      <c r="U811" s="1082"/>
      <c r="V811" s="1082"/>
      <c r="W811" s="1082"/>
      <c r="X811" s="1082"/>
      <c r="Y811" s="1082"/>
      <c r="Z811" s="1082"/>
    </row>
    <row r="812" spans="1:26" ht="11.25" customHeight="1">
      <c r="A812" s="1082"/>
      <c r="B812" s="1082"/>
      <c r="C812" s="1082"/>
      <c r="D812" s="1082"/>
      <c r="E812" s="1082"/>
      <c r="F812" s="1082"/>
      <c r="G812" s="1082"/>
      <c r="H812" s="1082"/>
      <c r="I812" s="1082"/>
      <c r="J812" s="1082"/>
      <c r="K812" s="1082"/>
      <c r="L812" s="1082"/>
      <c r="M812" s="1082"/>
      <c r="N812" s="1082"/>
      <c r="O812" s="1082"/>
      <c r="P812" s="1082"/>
      <c r="Q812" s="1082"/>
      <c r="R812" s="1082"/>
      <c r="S812" s="1082"/>
      <c r="T812" s="1082"/>
      <c r="U812" s="1082"/>
      <c r="V812" s="1082"/>
      <c r="W812" s="1082"/>
      <c r="X812" s="1082"/>
      <c r="Y812" s="1082"/>
      <c r="Z812" s="1082"/>
    </row>
    <row r="813" spans="1:26" ht="11.25" customHeight="1">
      <c r="A813" s="1082"/>
      <c r="B813" s="1082"/>
      <c r="C813" s="1082"/>
      <c r="D813" s="1082"/>
      <c r="E813" s="1082"/>
      <c r="F813" s="1082"/>
      <c r="G813" s="1082"/>
      <c r="H813" s="1082"/>
      <c r="I813" s="1082"/>
      <c r="J813" s="1082"/>
      <c r="K813" s="1082"/>
      <c r="L813" s="1082"/>
      <c r="M813" s="1082"/>
      <c r="N813" s="1082"/>
      <c r="O813" s="1082"/>
      <c r="P813" s="1082"/>
      <c r="Q813" s="1082"/>
      <c r="R813" s="1082"/>
      <c r="S813" s="1082"/>
      <c r="T813" s="1082"/>
      <c r="U813" s="1082"/>
      <c r="V813" s="1082"/>
      <c r="W813" s="1082"/>
      <c r="X813" s="1082"/>
      <c r="Y813" s="1082"/>
      <c r="Z813" s="1082"/>
    </row>
    <row r="814" spans="1:26" ht="11.25" customHeight="1">
      <c r="A814" s="1082"/>
      <c r="B814" s="1082"/>
      <c r="C814" s="1082"/>
      <c r="D814" s="1082"/>
      <c r="E814" s="1082"/>
      <c r="F814" s="1082"/>
      <c r="G814" s="1082"/>
      <c r="H814" s="1082"/>
      <c r="I814" s="1082"/>
      <c r="J814" s="1082"/>
      <c r="K814" s="1082"/>
      <c r="L814" s="1082"/>
      <c r="M814" s="1082"/>
      <c r="N814" s="1082"/>
      <c r="O814" s="1082"/>
      <c r="P814" s="1082"/>
      <c r="Q814" s="1082"/>
      <c r="R814" s="1082"/>
      <c r="S814" s="1082"/>
      <c r="T814" s="1082"/>
      <c r="U814" s="1082"/>
      <c r="V814" s="1082"/>
      <c r="W814" s="1082"/>
      <c r="X814" s="1082"/>
      <c r="Y814" s="1082"/>
      <c r="Z814" s="1082"/>
    </row>
    <row r="815" spans="1:26" ht="11.25" customHeight="1">
      <c r="A815" s="1082"/>
      <c r="B815" s="1082"/>
      <c r="C815" s="1082"/>
      <c r="D815" s="1082"/>
      <c r="E815" s="1082"/>
      <c r="F815" s="1082"/>
      <c r="G815" s="1082"/>
      <c r="H815" s="1082"/>
      <c r="I815" s="1082"/>
      <c r="J815" s="1082"/>
      <c r="K815" s="1082"/>
      <c r="L815" s="1082"/>
      <c r="M815" s="1082"/>
      <c r="N815" s="1082"/>
      <c r="O815" s="1082"/>
      <c r="P815" s="1082"/>
      <c r="Q815" s="1082"/>
      <c r="R815" s="1082"/>
      <c r="S815" s="1082"/>
      <c r="T815" s="1082"/>
      <c r="U815" s="1082"/>
      <c r="V815" s="1082"/>
      <c r="W815" s="1082"/>
      <c r="X815" s="1082"/>
      <c r="Y815" s="1082"/>
      <c r="Z815" s="1082"/>
    </row>
    <row r="816" spans="1:26" ht="11.25" customHeight="1">
      <c r="A816" s="1082"/>
      <c r="B816" s="1082"/>
      <c r="C816" s="1082"/>
      <c r="D816" s="1082"/>
      <c r="E816" s="1082"/>
      <c r="F816" s="1082"/>
      <c r="G816" s="1082"/>
      <c r="H816" s="1082"/>
      <c r="I816" s="1082"/>
      <c r="J816" s="1082"/>
      <c r="K816" s="1082"/>
      <c r="L816" s="1082"/>
      <c r="M816" s="1082"/>
      <c r="N816" s="1082"/>
      <c r="O816" s="1082"/>
      <c r="P816" s="1082"/>
      <c r="Q816" s="1082"/>
      <c r="R816" s="1082"/>
      <c r="S816" s="1082"/>
      <c r="T816" s="1082"/>
      <c r="U816" s="1082"/>
      <c r="V816" s="1082"/>
      <c r="W816" s="1082"/>
      <c r="X816" s="1082"/>
      <c r="Y816" s="1082"/>
      <c r="Z816" s="1082"/>
    </row>
    <row r="817" spans="1:26" ht="11.25" customHeight="1">
      <c r="A817" s="1082"/>
      <c r="B817" s="1082"/>
      <c r="C817" s="1082"/>
      <c r="D817" s="1082"/>
      <c r="E817" s="1082"/>
      <c r="F817" s="1082"/>
      <c r="G817" s="1082"/>
      <c r="H817" s="1082"/>
      <c r="I817" s="1082"/>
      <c r="J817" s="1082"/>
      <c r="K817" s="1082"/>
      <c r="L817" s="1082"/>
      <c r="M817" s="1082"/>
      <c r="N817" s="1082"/>
      <c r="O817" s="1082"/>
      <c r="P817" s="1082"/>
      <c r="Q817" s="1082"/>
      <c r="R817" s="1082"/>
      <c r="S817" s="1082"/>
      <c r="T817" s="1082"/>
      <c r="U817" s="1082"/>
      <c r="V817" s="1082"/>
      <c r="W817" s="1082"/>
      <c r="X817" s="1082"/>
      <c r="Y817" s="1082"/>
      <c r="Z817" s="1082"/>
    </row>
    <row r="818" spans="1:26" ht="11.25" customHeight="1">
      <c r="A818" s="1082"/>
      <c r="B818" s="1082"/>
      <c r="C818" s="1082"/>
      <c r="D818" s="1082"/>
      <c r="E818" s="1082"/>
      <c r="F818" s="1082"/>
      <c r="G818" s="1082"/>
      <c r="H818" s="1082"/>
      <c r="I818" s="1082"/>
      <c r="J818" s="1082"/>
      <c r="K818" s="1082"/>
      <c r="L818" s="1082"/>
      <c r="M818" s="1082"/>
      <c r="N818" s="1082"/>
      <c r="O818" s="1082"/>
      <c r="P818" s="1082"/>
      <c r="Q818" s="1082"/>
      <c r="R818" s="1082"/>
      <c r="S818" s="1082"/>
      <c r="T818" s="1082"/>
      <c r="U818" s="1082"/>
      <c r="V818" s="1082"/>
      <c r="W818" s="1082"/>
      <c r="X818" s="1082"/>
      <c r="Y818" s="1082"/>
      <c r="Z818" s="1082"/>
    </row>
    <row r="819" spans="1:26" ht="11.25" customHeight="1">
      <c r="A819" s="1082"/>
      <c r="B819" s="1082"/>
      <c r="C819" s="1082"/>
      <c r="D819" s="1082"/>
      <c r="E819" s="1082"/>
      <c r="F819" s="1082"/>
      <c r="G819" s="1082"/>
      <c r="H819" s="1082"/>
      <c r="I819" s="1082"/>
      <c r="J819" s="1082"/>
      <c r="K819" s="1082"/>
      <c r="L819" s="1082"/>
      <c r="M819" s="1082"/>
      <c r="N819" s="1082"/>
      <c r="O819" s="1082"/>
      <c r="P819" s="1082"/>
      <c r="Q819" s="1082"/>
      <c r="R819" s="1082"/>
      <c r="S819" s="1082"/>
      <c r="T819" s="1082"/>
      <c r="U819" s="1082"/>
      <c r="V819" s="1082"/>
      <c r="W819" s="1082"/>
      <c r="X819" s="1082"/>
      <c r="Y819" s="1082"/>
      <c r="Z819" s="1082"/>
    </row>
    <row r="820" spans="1:26" ht="11.25" customHeight="1">
      <c r="A820" s="1082"/>
      <c r="B820" s="1082"/>
      <c r="C820" s="1082"/>
      <c r="D820" s="1082"/>
      <c r="E820" s="1082"/>
      <c r="F820" s="1082"/>
      <c r="G820" s="1082"/>
      <c r="H820" s="1082"/>
      <c r="I820" s="1082"/>
      <c r="J820" s="1082"/>
      <c r="K820" s="1082"/>
      <c r="L820" s="1082"/>
      <c r="M820" s="1082"/>
      <c r="N820" s="1082"/>
      <c r="O820" s="1082"/>
      <c r="P820" s="1082"/>
      <c r="Q820" s="1082"/>
      <c r="R820" s="1082"/>
      <c r="S820" s="1082"/>
      <c r="T820" s="1082"/>
      <c r="U820" s="1082"/>
      <c r="V820" s="1082"/>
      <c r="W820" s="1082"/>
      <c r="X820" s="1082"/>
      <c r="Y820" s="1082"/>
      <c r="Z820" s="1082"/>
    </row>
    <row r="821" spans="1:26" ht="11.25" customHeight="1">
      <c r="A821" s="1082"/>
      <c r="B821" s="1082"/>
      <c r="C821" s="1082"/>
      <c r="D821" s="1082"/>
      <c r="E821" s="1082"/>
      <c r="F821" s="1082"/>
      <c r="G821" s="1082"/>
      <c r="H821" s="1082"/>
      <c r="I821" s="1082"/>
      <c r="J821" s="1082"/>
      <c r="K821" s="1082"/>
      <c r="L821" s="1082"/>
      <c r="M821" s="1082"/>
      <c r="N821" s="1082"/>
      <c r="O821" s="1082"/>
      <c r="P821" s="1082"/>
      <c r="Q821" s="1082"/>
      <c r="R821" s="1082"/>
      <c r="S821" s="1082"/>
      <c r="T821" s="1082"/>
      <c r="U821" s="1082"/>
      <c r="V821" s="1082"/>
      <c r="W821" s="1082"/>
      <c r="X821" s="1082"/>
      <c r="Y821" s="1082"/>
      <c r="Z821" s="1082"/>
    </row>
    <row r="822" spans="1:26" ht="11.25" customHeight="1">
      <c r="A822" s="1082"/>
      <c r="B822" s="1082"/>
      <c r="C822" s="1082"/>
      <c r="D822" s="1082"/>
      <c r="E822" s="1082"/>
      <c r="F822" s="1082"/>
      <c r="G822" s="1082"/>
      <c r="H822" s="1082"/>
      <c r="I822" s="1082"/>
      <c r="J822" s="1082"/>
      <c r="K822" s="1082"/>
      <c r="L822" s="1082"/>
      <c r="M822" s="1082"/>
      <c r="N822" s="1082"/>
      <c r="O822" s="1082"/>
      <c r="P822" s="1082"/>
      <c r="Q822" s="1082"/>
      <c r="R822" s="1082"/>
      <c r="S822" s="1082"/>
      <c r="T822" s="1082"/>
      <c r="U822" s="1082"/>
      <c r="V822" s="1082"/>
      <c r="W822" s="1082"/>
      <c r="X822" s="1082"/>
      <c r="Y822" s="1082"/>
      <c r="Z822" s="1082"/>
    </row>
    <row r="823" spans="1:26" ht="11.25" customHeight="1">
      <c r="A823" s="1082"/>
      <c r="B823" s="1082"/>
      <c r="C823" s="1082"/>
      <c r="D823" s="1082"/>
      <c r="E823" s="1082"/>
      <c r="F823" s="1082"/>
      <c r="G823" s="1082"/>
      <c r="H823" s="1082"/>
      <c r="I823" s="1082"/>
      <c r="J823" s="1082"/>
      <c r="K823" s="1082"/>
      <c r="L823" s="1082"/>
      <c r="M823" s="1082"/>
      <c r="N823" s="1082"/>
      <c r="O823" s="1082"/>
      <c r="P823" s="1082"/>
      <c r="Q823" s="1082"/>
      <c r="R823" s="1082"/>
      <c r="S823" s="1082"/>
      <c r="T823" s="1082"/>
      <c r="U823" s="1082"/>
      <c r="V823" s="1082"/>
      <c r="W823" s="1082"/>
      <c r="X823" s="1082"/>
      <c r="Y823" s="1082"/>
      <c r="Z823" s="1082"/>
    </row>
    <row r="824" spans="1:26" ht="11.25" customHeight="1">
      <c r="A824" s="1082"/>
      <c r="B824" s="1082"/>
      <c r="C824" s="1082"/>
      <c r="D824" s="1082"/>
      <c r="E824" s="1082"/>
      <c r="F824" s="1082"/>
      <c r="G824" s="1082"/>
      <c r="H824" s="1082"/>
      <c r="I824" s="1082"/>
      <c r="J824" s="1082"/>
      <c r="K824" s="1082"/>
      <c r="L824" s="1082"/>
      <c r="M824" s="1082"/>
      <c r="N824" s="1082"/>
      <c r="O824" s="1082"/>
      <c r="P824" s="1082"/>
      <c r="Q824" s="1082"/>
      <c r="R824" s="1082"/>
      <c r="S824" s="1082"/>
      <c r="T824" s="1082"/>
      <c r="U824" s="1082"/>
      <c r="V824" s="1082"/>
      <c r="W824" s="1082"/>
      <c r="X824" s="1082"/>
      <c r="Y824" s="1082"/>
      <c r="Z824" s="1082"/>
    </row>
    <row r="825" spans="1:26" ht="11.25" customHeight="1">
      <c r="A825" s="1082"/>
      <c r="B825" s="1082"/>
      <c r="C825" s="1082"/>
      <c r="D825" s="1082"/>
      <c r="E825" s="1082"/>
      <c r="F825" s="1082"/>
      <c r="G825" s="1082"/>
      <c r="H825" s="1082"/>
      <c r="I825" s="1082"/>
      <c r="J825" s="1082"/>
      <c r="K825" s="1082"/>
      <c r="L825" s="1082"/>
      <c r="M825" s="1082"/>
      <c r="N825" s="1082"/>
      <c r="O825" s="1082"/>
      <c r="P825" s="1082"/>
      <c r="Q825" s="1082"/>
      <c r="R825" s="1082"/>
      <c r="S825" s="1082"/>
      <c r="T825" s="1082"/>
      <c r="U825" s="1082"/>
      <c r="V825" s="1082"/>
      <c r="W825" s="1082"/>
      <c r="X825" s="1082"/>
      <c r="Y825" s="1082"/>
      <c r="Z825" s="1082"/>
    </row>
    <row r="826" spans="1:26" ht="11.25" customHeight="1">
      <c r="A826" s="1082"/>
      <c r="B826" s="1082"/>
      <c r="C826" s="1082"/>
      <c r="D826" s="1082"/>
      <c r="E826" s="1082"/>
      <c r="F826" s="1082"/>
      <c r="G826" s="1082"/>
      <c r="H826" s="1082"/>
      <c r="I826" s="1082"/>
      <c r="J826" s="1082"/>
      <c r="K826" s="1082"/>
      <c r="L826" s="1082"/>
      <c r="M826" s="1082"/>
      <c r="N826" s="1082"/>
      <c r="O826" s="1082"/>
      <c r="P826" s="1082"/>
      <c r="Q826" s="1082"/>
      <c r="R826" s="1082"/>
      <c r="S826" s="1082"/>
      <c r="T826" s="1082"/>
      <c r="U826" s="1082"/>
      <c r="V826" s="1082"/>
      <c r="W826" s="1082"/>
      <c r="X826" s="1082"/>
      <c r="Y826" s="1082"/>
      <c r="Z826" s="1082"/>
    </row>
    <row r="827" spans="1:26" ht="11.25" customHeight="1">
      <c r="A827" s="1082"/>
      <c r="B827" s="1082"/>
      <c r="C827" s="1082"/>
      <c r="D827" s="1082"/>
      <c r="E827" s="1082"/>
      <c r="F827" s="1082"/>
      <c r="G827" s="1082"/>
      <c r="H827" s="1082"/>
      <c r="I827" s="1082"/>
      <c r="J827" s="1082"/>
      <c r="K827" s="1082"/>
      <c r="L827" s="1082"/>
      <c r="M827" s="1082"/>
      <c r="N827" s="1082"/>
      <c r="O827" s="1082"/>
      <c r="P827" s="1082"/>
      <c r="Q827" s="1082"/>
      <c r="R827" s="1082"/>
      <c r="S827" s="1082"/>
      <c r="T827" s="1082"/>
      <c r="U827" s="1082"/>
      <c r="V827" s="1082"/>
      <c r="W827" s="1082"/>
      <c r="X827" s="1082"/>
      <c r="Y827" s="1082"/>
      <c r="Z827" s="1082"/>
    </row>
    <row r="828" spans="1:26" ht="11.25" customHeight="1">
      <c r="A828" s="1082"/>
      <c r="B828" s="1082"/>
      <c r="C828" s="1082"/>
      <c r="D828" s="1082"/>
      <c r="E828" s="1082"/>
      <c r="F828" s="1082"/>
      <c r="G828" s="1082"/>
      <c r="H828" s="1082"/>
      <c r="I828" s="1082"/>
      <c r="J828" s="1082"/>
      <c r="K828" s="1082"/>
      <c r="L828" s="1082"/>
      <c r="M828" s="1082"/>
      <c r="N828" s="1082"/>
      <c r="O828" s="1082"/>
      <c r="P828" s="1082"/>
      <c r="Q828" s="1082"/>
      <c r="R828" s="1082"/>
      <c r="S828" s="1082"/>
      <c r="T828" s="1082"/>
      <c r="U828" s="1082"/>
      <c r="V828" s="1082"/>
      <c r="W828" s="1082"/>
      <c r="X828" s="1082"/>
      <c r="Y828" s="1082"/>
      <c r="Z828" s="1082"/>
    </row>
    <row r="829" spans="1:26" ht="11.25" customHeight="1">
      <c r="A829" s="1082"/>
      <c r="B829" s="1082"/>
      <c r="C829" s="1082"/>
      <c r="D829" s="1082"/>
      <c r="E829" s="1082"/>
      <c r="F829" s="1082"/>
      <c r="G829" s="1082"/>
      <c r="H829" s="1082"/>
      <c r="I829" s="1082"/>
      <c r="J829" s="1082"/>
      <c r="K829" s="1082"/>
      <c r="L829" s="1082"/>
      <c r="M829" s="1082"/>
      <c r="N829" s="1082"/>
      <c r="O829" s="1082"/>
      <c r="P829" s="1082"/>
      <c r="Q829" s="1082"/>
      <c r="R829" s="1082"/>
      <c r="S829" s="1082"/>
      <c r="T829" s="1082"/>
      <c r="U829" s="1082"/>
      <c r="V829" s="1082"/>
      <c r="W829" s="1082"/>
      <c r="X829" s="1082"/>
      <c r="Y829" s="1082"/>
      <c r="Z829" s="1082"/>
    </row>
    <row r="830" spans="1:26" ht="11.25" customHeight="1">
      <c r="A830" s="1082"/>
      <c r="B830" s="1082"/>
      <c r="C830" s="1082"/>
      <c r="D830" s="1082"/>
      <c r="E830" s="1082"/>
      <c r="F830" s="1082"/>
      <c r="G830" s="1082"/>
      <c r="H830" s="1082"/>
      <c r="I830" s="1082"/>
      <c r="J830" s="1082"/>
      <c r="K830" s="1082"/>
      <c r="L830" s="1082"/>
      <c r="M830" s="1082"/>
      <c r="N830" s="1082"/>
      <c r="O830" s="1082"/>
      <c r="P830" s="1082"/>
      <c r="Q830" s="1082"/>
      <c r="R830" s="1082"/>
      <c r="S830" s="1082"/>
      <c r="T830" s="1082"/>
      <c r="U830" s="1082"/>
      <c r="V830" s="1082"/>
      <c r="W830" s="1082"/>
      <c r="X830" s="1082"/>
      <c r="Y830" s="1082"/>
      <c r="Z830" s="1082"/>
    </row>
    <row r="831" spans="1:26" ht="11.25" customHeight="1">
      <c r="A831" s="1082"/>
      <c r="B831" s="1082"/>
      <c r="C831" s="1082"/>
      <c r="D831" s="1082"/>
      <c r="E831" s="1082"/>
      <c r="F831" s="1082"/>
      <c r="G831" s="1082"/>
      <c r="H831" s="1082"/>
      <c r="I831" s="1082"/>
      <c r="J831" s="1082"/>
      <c r="K831" s="1082"/>
      <c r="L831" s="1082"/>
      <c r="M831" s="1082"/>
      <c r="N831" s="1082"/>
      <c r="O831" s="1082"/>
      <c r="P831" s="1082"/>
      <c r="Q831" s="1082"/>
      <c r="R831" s="1082"/>
      <c r="S831" s="1082"/>
      <c r="T831" s="1082"/>
      <c r="U831" s="1082"/>
      <c r="V831" s="1082"/>
      <c r="W831" s="1082"/>
      <c r="X831" s="1082"/>
      <c r="Y831" s="1082"/>
      <c r="Z831" s="1082"/>
    </row>
    <row r="832" spans="1:26" ht="11.25" customHeight="1">
      <c r="A832" s="1082"/>
      <c r="B832" s="1082"/>
      <c r="C832" s="1082"/>
      <c r="D832" s="1082"/>
      <c r="E832" s="1082"/>
      <c r="F832" s="1082"/>
      <c r="G832" s="1082"/>
      <c r="H832" s="1082"/>
      <c r="I832" s="1082"/>
      <c r="J832" s="1082"/>
      <c r="K832" s="1082"/>
      <c r="L832" s="1082"/>
      <c r="M832" s="1082"/>
      <c r="N832" s="1082"/>
      <c r="O832" s="1082"/>
      <c r="P832" s="1082"/>
      <c r="Q832" s="1082"/>
      <c r="R832" s="1082"/>
      <c r="S832" s="1082"/>
      <c r="T832" s="1082"/>
      <c r="U832" s="1082"/>
      <c r="V832" s="1082"/>
      <c r="W832" s="1082"/>
      <c r="X832" s="1082"/>
      <c r="Y832" s="1082"/>
      <c r="Z832" s="1082"/>
    </row>
    <row r="833" spans="1:26" ht="11.25" customHeight="1">
      <c r="A833" s="1082"/>
      <c r="B833" s="1082"/>
      <c r="C833" s="1082"/>
      <c r="D833" s="1082"/>
      <c r="E833" s="1082"/>
      <c r="F833" s="1082"/>
      <c r="G833" s="1082"/>
      <c r="H833" s="1082"/>
      <c r="I833" s="1082"/>
      <c r="J833" s="1082"/>
      <c r="K833" s="1082"/>
      <c r="L833" s="1082"/>
      <c r="M833" s="1082"/>
      <c r="N833" s="1082"/>
      <c r="O833" s="1082"/>
      <c r="P833" s="1082"/>
      <c r="Q833" s="1082"/>
      <c r="R833" s="1082"/>
      <c r="S833" s="1082"/>
      <c r="T833" s="1082"/>
      <c r="U833" s="1082"/>
      <c r="V833" s="1082"/>
      <c r="W833" s="1082"/>
      <c r="X833" s="1082"/>
      <c r="Y833" s="1082"/>
      <c r="Z833" s="1082"/>
    </row>
    <row r="834" spans="1:26" ht="11.25" customHeight="1">
      <c r="A834" s="1082"/>
      <c r="B834" s="1082"/>
      <c r="C834" s="1082"/>
      <c r="D834" s="1082"/>
      <c r="E834" s="1082"/>
      <c r="F834" s="1082"/>
      <c r="G834" s="1082"/>
      <c r="H834" s="1082"/>
      <c r="I834" s="1082"/>
      <c r="J834" s="1082"/>
      <c r="K834" s="1082"/>
      <c r="L834" s="1082"/>
      <c r="M834" s="1082"/>
      <c r="N834" s="1082"/>
      <c r="O834" s="1082"/>
      <c r="P834" s="1082"/>
      <c r="Q834" s="1082"/>
      <c r="R834" s="1082"/>
      <c r="S834" s="1082"/>
      <c r="T834" s="1082"/>
      <c r="U834" s="1082"/>
      <c r="V834" s="1082"/>
      <c r="W834" s="1082"/>
      <c r="X834" s="1082"/>
      <c r="Y834" s="1082"/>
      <c r="Z834" s="1082"/>
    </row>
    <row r="835" spans="1:26" ht="11.25" customHeight="1">
      <c r="A835" s="1082"/>
      <c r="B835" s="1082"/>
      <c r="C835" s="1082"/>
      <c r="D835" s="1082"/>
      <c r="E835" s="1082"/>
      <c r="F835" s="1082"/>
      <c r="G835" s="1082"/>
      <c r="H835" s="1082"/>
      <c r="I835" s="1082"/>
      <c r="J835" s="1082"/>
      <c r="K835" s="1082"/>
      <c r="L835" s="1082"/>
      <c r="M835" s="1082"/>
      <c r="N835" s="1082"/>
      <c r="O835" s="1082"/>
      <c r="P835" s="1082"/>
      <c r="Q835" s="1082"/>
      <c r="R835" s="1082"/>
      <c r="S835" s="1082"/>
      <c r="T835" s="1082"/>
      <c r="U835" s="1082"/>
      <c r="V835" s="1082"/>
      <c r="W835" s="1082"/>
      <c r="X835" s="1082"/>
      <c r="Y835" s="1082"/>
      <c r="Z835" s="1082"/>
    </row>
    <row r="836" spans="1:26" ht="11.25" customHeight="1">
      <c r="A836" s="1082"/>
      <c r="B836" s="1082"/>
      <c r="C836" s="1082"/>
      <c r="D836" s="1082"/>
      <c r="E836" s="1082"/>
      <c r="F836" s="1082"/>
      <c r="G836" s="1082"/>
      <c r="H836" s="1082"/>
      <c r="I836" s="1082"/>
      <c r="J836" s="1082"/>
      <c r="K836" s="1082"/>
      <c r="L836" s="1082"/>
      <c r="M836" s="1082"/>
      <c r="N836" s="1082"/>
      <c r="O836" s="1082"/>
      <c r="P836" s="1082"/>
      <c r="Q836" s="1082"/>
      <c r="R836" s="1082"/>
      <c r="S836" s="1082"/>
      <c r="T836" s="1082"/>
      <c r="U836" s="1082"/>
      <c r="V836" s="1082"/>
      <c r="W836" s="1082"/>
      <c r="X836" s="1082"/>
      <c r="Y836" s="1082"/>
      <c r="Z836" s="1082"/>
    </row>
    <row r="837" spans="1:26" ht="11.25" customHeight="1">
      <c r="A837" s="1082"/>
      <c r="B837" s="1082"/>
      <c r="C837" s="1082"/>
      <c r="D837" s="1082"/>
      <c r="E837" s="1082"/>
      <c r="F837" s="1082"/>
      <c r="G837" s="1082"/>
      <c r="H837" s="1082"/>
      <c r="I837" s="1082"/>
      <c r="J837" s="1082"/>
      <c r="K837" s="1082"/>
      <c r="L837" s="1082"/>
      <c r="M837" s="1082"/>
      <c r="N837" s="1082"/>
      <c r="O837" s="1082"/>
      <c r="P837" s="1082"/>
      <c r="Q837" s="1082"/>
      <c r="R837" s="1082"/>
      <c r="S837" s="1082"/>
      <c r="T837" s="1082"/>
      <c r="U837" s="1082"/>
      <c r="V837" s="1082"/>
      <c r="W837" s="1082"/>
      <c r="X837" s="1082"/>
      <c r="Y837" s="1082"/>
      <c r="Z837" s="1082"/>
    </row>
    <row r="838" spans="1:26" ht="11.25" customHeight="1">
      <c r="A838" s="1082"/>
      <c r="B838" s="1082"/>
      <c r="C838" s="1082"/>
      <c r="D838" s="1082"/>
      <c r="E838" s="1082"/>
      <c r="F838" s="1082"/>
      <c r="G838" s="1082"/>
      <c r="H838" s="1082"/>
      <c r="I838" s="1082"/>
      <c r="J838" s="1082"/>
      <c r="K838" s="1082"/>
      <c r="L838" s="1082"/>
      <c r="M838" s="1082"/>
      <c r="N838" s="1082"/>
      <c r="O838" s="1082"/>
      <c r="P838" s="1082"/>
      <c r="Q838" s="1082"/>
      <c r="R838" s="1082"/>
      <c r="S838" s="1082"/>
      <c r="T838" s="1082"/>
      <c r="U838" s="1082"/>
      <c r="V838" s="1082"/>
      <c r="W838" s="1082"/>
      <c r="X838" s="1082"/>
      <c r="Y838" s="1082"/>
      <c r="Z838" s="1082"/>
    </row>
    <row r="839" spans="1:26" ht="11.25" customHeight="1">
      <c r="A839" s="1082"/>
      <c r="B839" s="1082"/>
      <c r="C839" s="1082"/>
      <c r="D839" s="1082"/>
      <c r="E839" s="1082"/>
      <c r="F839" s="1082"/>
      <c r="G839" s="1082"/>
      <c r="H839" s="1082"/>
      <c r="I839" s="1082"/>
      <c r="J839" s="1082"/>
      <c r="K839" s="1082"/>
      <c r="L839" s="1082"/>
      <c r="M839" s="1082"/>
      <c r="N839" s="1082"/>
      <c r="O839" s="1082"/>
      <c r="P839" s="1082"/>
      <c r="Q839" s="1082"/>
      <c r="R839" s="1082"/>
      <c r="S839" s="1082"/>
      <c r="T839" s="1082"/>
      <c r="U839" s="1082"/>
      <c r="V839" s="1082"/>
      <c r="W839" s="1082"/>
      <c r="X839" s="1082"/>
      <c r="Y839" s="1082"/>
      <c r="Z839" s="1082"/>
    </row>
    <row r="840" spans="1:26" ht="11.25" customHeight="1">
      <c r="A840" s="1082"/>
      <c r="B840" s="1082"/>
      <c r="C840" s="1082"/>
      <c r="D840" s="1082"/>
      <c r="E840" s="1082"/>
      <c r="F840" s="1082"/>
      <c r="G840" s="1082"/>
      <c r="H840" s="1082"/>
      <c r="I840" s="1082"/>
      <c r="J840" s="1082"/>
      <c r="K840" s="1082"/>
      <c r="L840" s="1082"/>
      <c r="M840" s="1082"/>
      <c r="N840" s="1082"/>
      <c r="O840" s="1082"/>
      <c r="P840" s="1082"/>
      <c r="Q840" s="1082"/>
      <c r="R840" s="1082"/>
      <c r="S840" s="1082"/>
      <c r="T840" s="1082"/>
      <c r="U840" s="1082"/>
      <c r="V840" s="1082"/>
      <c r="W840" s="1082"/>
      <c r="X840" s="1082"/>
      <c r="Y840" s="1082"/>
      <c r="Z840" s="1082"/>
    </row>
    <row r="841" spans="1:26" ht="11.25" customHeight="1">
      <c r="A841" s="1082"/>
      <c r="B841" s="1082"/>
      <c r="C841" s="1082"/>
      <c r="D841" s="1082"/>
      <c r="E841" s="1082"/>
      <c r="F841" s="1082"/>
      <c r="G841" s="1082"/>
      <c r="H841" s="1082"/>
      <c r="I841" s="1082"/>
      <c r="J841" s="1082"/>
      <c r="K841" s="1082"/>
      <c r="L841" s="1082"/>
      <c r="M841" s="1082"/>
      <c r="N841" s="1082"/>
      <c r="O841" s="1082"/>
      <c r="P841" s="1082"/>
      <c r="Q841" s="1082"/>
      <c r="R841" s="1082"/>
      <c r="S841" s="1082"/>
      <c r="T841" s="1082"/>
      <c r="U841" s="1082"/>
      <c r="V841" s="1082"/>
      <c r="W841" s="1082"/>
      <c r="X841" s="1082"/>
      <c r="Y841" s="1082"/>
      <c r="Z841" s="1082"/>
    </row>
    <row r="842" spans="1:26" ht="11.25" customHeight="1">
      <c r="A842" s="1082"/>
      <c r="B842" s="1082"/>
      <c r="C842" s="1082"/>
      <c r="D842" s="1082"/>
      <c r="E842" s="1082"/>
      <c r="F842" s="1082"/>
      <c r="G842" s="1082"/>
      <c r="H842" s="1082"/>
      <c r="I842" s="1082"/>
      <c r="J842" s="1082"/>
      <c r="K842" s="1082"/>
      <c r="L842" s="1082"/>
      <c r="M842" s="1082"/>
      <c r="N842" s="1082"/>
      <c r="O842" s="1082"/>
      <c r="P842" s="1082"/>
      <c r="Q842" s="1082"/>
      <c r="R842" s="1082"/>
      <c r="S842" s="1082"/>
      <c r="T842" s="1082"/>
      <c r="U842" s="1082"/>
      <c r="V842" s="1082"/>
      <c r="W842" s="1082"/>
      <c r="X842" s="1082"/>
      <c r="Y842" s="1082"/>
      <c r="Z842" s="1082"/>
    </row>
    <row r="843" spans="1:26" ht="11.25" customHeight="1">
      <c r="A843" s="1082"/>
      <c r="B843" s="1082"/>
      <c r="C843" s="1082"/>
      <c r="D843" s="1082"/>
      <c r="E843" s="1082"/>
      <c r="F843" s="1082"/>
      <c r="G843" s="1082"/>
      <c r="H843" s="1082"/>
      <c r="I843" s="1082"/>
      <c r="J843" s="1082"/>
      <c r="K843" s="1082"/>
      <c r="L843" s="1082"/>
      <c r="M843" s="1082"/>
      <c r="N843" s="1082"/>
      <c r="O843" s="1082"/>
      <c r="P843" s="1082"/>
      <c r="Q843" s="1082"/>
      <c r="R843" s="1082"/>
      <c r="S843" s="1082"/>
      <c r="T843" s="1082"/>
      <c r="U843" s="1082"/>
      <c r="V843" s="1082"/>
      <c r="W843" s="1082"/>
      <c r="X843" s="1082"/>
      <c r="Y843" s="1082"/>
      <c r="Z843" s="1082"/>
    </row>
    <row r="844" spans="1:26" ht="11.25" customHeight="1">
      <c r="A844" s="1082"/>
      <c r="B844" s="1082"/>
      <c r="C844" s="1082"/>
      <c r="D844" s="1082"/>
      <c r="E844" s="1082"/>
      <c r="F844" s="1082"/>
      <c r="G844" s="1082"/>
      <c r="H844" s="1082"/>
      <c r="I844" s="1082"/>
      <c r="J844" s="1082"/>
      <c r="K844" s="1082"/>
      <c r="L844" s="1082"/>
      <c r="M844" s="1082"/>
      <c r="N844" s="1082"/>
      <c r="O844" s="1082"/>
      <c r="P844" s="1082"/>
      <c r="Q844" s="1082"/>
      <c r="R844" s="1082"/>
      <c r="S844" s="1082"/>
      <c r="T844" s="1082"/>
      <c r="U844" s="1082"/>
      <c r="V844" s="1082"/>
      <c r="W844" s="1082"/>
      <c r="X844" s="1082"/>
      <c r="Y844" s="1082"/>
      <c r="Z844" s="1082"/>
    </row>
    <row r="845" spans="1:26" ht="11.25" customHeight="1">
      <c r="A845" s="1082"/>
      <c r="B845" s="1082"/>
      <c r="C845" s="1082"/>
      <c r="D845" s="1082"/>
      <c r="E845" s="1082"/>
      <c r="F845" s="1082"/>
      <c r="G845" s="1082"/>
      <c r="H845" s="1082"/>
      <c r="I845" s="1082"/>
      <c r="J845" s="1082"/>
      <c r="K845" s="1082"/>
      <c r="L845" s="1082"/>
      <c r="M845" s="1082"/>
      <c r="N845" s="1082"/>
      <c r="O845" s="1082"/>
      <c r="P845" s="1082"/>
      <c r="Q845" s="1082"/>
      <c r="R845" s="1082"/>
      <c r="S845" s="1082"/>
      <c r="T845" s="1082"/>
      <c r="U845" s="1082"/>
      <c r="V845" s="1082"/>
      <c r="W845" s="1082"/>
      <c r="X845" s="1082"/>
      <c r="Y845" s="1082"/>
      <c r="Z845" s="1082"/>
    </row>
    <row r="846" spans="1:26" ht="11.25" customHeight="1">
      <c r="A846" s="1082"/>
      <c r="B846" s="1082"/>
      <c r="C846" s="1082"/>
      <c r="D846" s="1082"/>
      <c r="E846" s="1082"/>
      <c r="F846" s="1082"/>
      <c r="G846" s="1082"/>
      <c r="H846" s="1082"/>
      <c r="I846" s="1082"/>
      <c r="J846" s="1082"/>
      <c r="K846" s="1082"/>
      <c r="L846" s="1082"/>
      <c r="M846" s="1082"/>
      <c r="N846" s="1082"/>
      <c r="O846" s="1082"/>
      <c r="P846" s="1082"/>
      <c r="Q846" s="1082"/>
      <c r="R846" s="1082"/>
      <c r="S846" s="1082"/>
      <c r="T846" s="1082"/>
      <c r="U846" s="1082"/>
      <c r="V846" s="1082"/>
      <c r="W846" s="1082"/>
      <c r="X846" s="1082"/>
      <c r="Y846" s="1082"/>
      <c r="Z846" s="1082"/>
    </row>
    <row r="847" spans="1:26" ht="11.25" customHeight="1">
      <c r="A847" s="1082"/>
      <c r="B847" s="1082"/>
      <c r="C847" s="1082"/>
      <c r="D847" s="1082"/>
      <c r="E847" s="1082"/>
      <c r="F847" s="1082"/>
      <c r="G847" s="1082"/>
      <c r="H847" s="1082"/>
      <c r="I847" s="1082"/>
      <c r="J847" s="1082"/>
      <c r="K847" s="1082"/>
      <c r="L847" s="1082"/>
      <c r="M847" s="1082"/>
      <c r="N847" s="1082"/>
      <c r="O847" s="1082"/>
      <c r="P847" s="1082"/>
      <c r="Q847" s="1082"/>
      <c r="R847" s="1082"/>
      <c r="S847" s="1082"/>
      <c r="T847" s="1082"/>
      <c r="U847" s="1082"/>
      <c r="V847" s="1082"/>
      <c r="W847" s="1082"/>
      <c r="X847" s="1082"/>
      <c r="Y847" s="1082"/>
      <c r="Z847" s="1082"/>
    </row>
    <row r="848" spans="1:26" ht="11.25" customHeight="1">
      <c r="A848" s="1082"/>
      <c r="B848" s="1082"/>
      <c r="C848" s="1082"/>
      <c r="D848" s="1082"/>
      <c r="E848" s="1082"/>
      <c r="F848" s="1082"/>
      <c r="G848" s="1082"/>
      <c r="H848" s="1082"/>
      <c r="I848" s="1082"/>
      <c r="J848" s="1082"/>
      <c r="K848" s="1082"/>
      <c r="L848" s="1082"/>
      <c r="M848" s="1082"/>
      <c r="N848" s="1082"/>
      <c r="O848" s="1082"/>
      <c r="P848" s="1082"/>
      <c r="Q848" s="1082"/>
      <c r="R848" s="1082"/>
      <c r="S848" s="1082"/>
      <c r="T848" s="1082"/>
      <c r="U848" s="1082"/>
      <c r="V848" s="1082"/>
      <c r="W848" s="1082"/>
      <c r="X848" s="1082"/>
      <c r="Y848" s="1082"/>
      <c r="Z848" s="1082"/>
    </row>
    <row r="849" spans="1:26" ht="11.25" customHeight="1">
      <c r="A849" s="1082"/>
      <c r="B849" s="1082"/>
      <c r="C849" s="1082"/>
      <c r="D849" s="1082"/>
      <c r="E849" s="1082"/>
      <c r="F849" s="1082"/>
      <c r="G849" s="1082"/>
      <c r="H849" s="1082"/>
      <c r="I849" s="1082"/>
      <c r="J849" s="1082"/>
      <c r="K849" s="1082"/>
      <c r="L849" s="1082"/>
      <c r="M849" s="1082"/>
      <c r="N849" s="1082"/>
      <c r="O849" s="1082"/>
      <c r="P849" s="1082"/>
      <c r="Q849" s="1082"/>
      <c r="R849" s="1082"/>
      <c r="S849" s="1082"/>
      <c r="T849" s="1082"/>
      <c r="U849" s="1082"/>
      <c r="V849" s="1082"/>
      <c r="W849" s="1082"/>
      <c r="X849" s="1082"/>
      <c r="Y849" s="1082"/>
      <c r="Z849" s="1082"/>
    </row>
    <row r="850" spans="1:26" ht="11.25" customHeight="1">
      <c r="A850" s="1082"/>
      <c r="B850" s="1082"/>
      <c r="C850" s="1082"/>
      <c r="D850" s="1082"/>
      <c r="E850" s="1082"/>
      <c r="F850" s="1082"/>
      <c r="G850" s="1082"/>
      <c r="H850" s="1082"/>
      <c r="I850" s="1082"/>
      <c r="J850" s="1082"/>
      <c r="K850" s="1082"/>
      <c r="L850" s="1082"/>
      <c r="M850" s="1082"/>
      <c r="N850" s="1082"/>
      <c r="O850" s="1082"/>
      <c r="P850" s="1082"/>
      <c r="Q850" s="1082"/>
      <c r="R850" s="1082"/>
      <c r="S850" s="1082"/>
      <c r="T850" s="1082"/>
      <c r="U850" s="1082"/>
      <c r="V850" s="1082"/>
      <c r="W850" s="1082"/>
      <c r="X850" s="1082"/>
      <c r="Y850" s="1082"/>
      <c r="Z850" s="1082"/>
    </row>
    <row r="851" spans="1:26" ht="11.25" customHeight="1">
      <c r="A851" s="1082"/>
      <c r="B851" s="1082"/>
      <c r="C851" s="1082"/>
      <c r="D851" s="1082"/>
      <c r="E851" s="1082"/>
      <c r="F851" s="1082"/>
      <c r="G851" s="1082"/>
      <c r="H851" s="1082"/>
      <c r="I851" s="1082"/>
      <c r="J851" s="1082"/>
      <c r="K851" s="1082"/>
      <c r="L851" s="1082"/>
      <c r="M851" s="1082"/>
      <c r="N851" s="1082"/>
      <c r="O851" s="1082"/>
      <c r="P851" s="1082"/>
      <c r="Q851" s="1082"/>
      <c r="R851" s="1082"/>
      <c r="S851" s="1082"/>
      <c r="T851" s="1082"/>
      <c r="U851" s="1082"/>
      <c r="V851" s="1082"/>
      <c r="W851" s="1082"/>
      <c r="X851" s="1082"/>
      <c r="Y851" s="1082"/>
      <c r="Z851" s="1082"/>
    </row>
    <row r="852" spans="1:26" ht="11.25" customHeight="1">
      <c r="A852" s="1082"/>
      <c r="B852" s="1082"/>
      <c r="C852" s="1082"/>
      <c r="D852" s="1082"/>
      <c r="E852" s="1082"/>
      <c r="F852" s="1082"/>
      <c r="G852" s="1082"/>
      <c r="H852" s="1082"/>
      <c r="I852" s="1082"/>
      <c r="J852" s="1082"/>
      <c r="K852" s="1082"/>
      <c r="L852" s="1082"/>
      <c r="M852" s="1082"/>
      <c r="N852" s="1082"/>
      <c r="O852" s="1082"/>
      <c r="P852" s="1082"/>
      <c r="Q852" s="1082"/>
      <c r="R852" s="1082"/>
      <c r="S852" s="1082"/>
      <c r="T852" s="1082"/>
      <c r="U852" s="1082"/>
      <c r="V852" s="1082"/>
      <c r="W852" s="1082"/>
      <c r="X852" s="1082"/>
      <c r="Y852" s="1082"/>
      <c r="Z852" s="1082"/>
    </row>
    <row r="853" spans="1:26" ht="11.25" customHeight="1">
      <c r="A853" s="1082"/>
      <c r="B853" s="1082"/>
      <c r="C853" s="1082"/>
      <c r="D853" s="1082"/>
      <c r="E853" s="1082"/>
      <c r="F853" s="1082"/>
      <c r="G853" s="1082"/>
      <c r="H853" s="1082"/>
      <c r="I853" s="1082"/>
      <c r="J853" s="1082"/>
      <c r="K853" s="1082"/>
      <c r="L853" s="1082"/>
      <c r="M853" s="1082"/>
      <c r="N853" s="1082"/>
      <c r="O853" s="1082"/>
      <c r="P853" s="1082"/>
      <c r="Q853" s="1082"/>
      <c r="R853" s="1082"/>
      <c r="S853" s="1082"/>
      <c r="T853" s="1082"/>
      <c r="U853" s="1082"/>
      <c r="V853" s="1082"/>
      <c r="W853" s="1082"/>
      <c r="X853" s="1082"/>
      <c r="Y853" s="1082"/>
      <c r="Z853" s="1082"/>
    </row>
    <row r="854" spans="1:26" ht="11.25" customHeight="1">
      <c r="A854" s="1082"/>
      <c r="B854" s="1082"/>
      <c r="C854" s="1082"/>
      <c r="D854" s="1082"/>
      <c r="E854" s="1082"/>
      <c r="F854" s="1082"/>
      <c r="G854" s="1082"/>
      <c r="H854" s="1082"/>
      <c r="I854" s="1082"/>
      <c r="J854" s="1082"/>
      <c r="K854" s="1082"/>
      <c r="L854" s="1082"/>
      <c r="M854" s="1082"/>
      <c r="N854" s="1082"/>
      <c r="O854" s="1082"/>
      <c r="P854" s="1082"/>
      <c r="Q854" s="1082"/>
      <c r="R854" s="1082"/>
      <c r="S854" s="1082"/>
      <c r="T854" s="1082"/>
      <c r="U854" s="1082"/>
      <c r="V854" s="1082"/>
      <c r="W854" s="1082"/>
      <c r="X854" s="1082"/>
      <c r="Y854" s="1082"/>
      <c r="Z854" s="1082"/>
    </row>
    <row r="855" spans="1:26" ht="11.25" customHeight="1">
      <c r="A855" s="1082"/>
      <c r="B855" s="1082"/>
      <c r="C855" s="1082"/>
      <c r="D855" s="1082"/>
      <c r="E855" s="1082"/>
      <c r="F855" s="1082"/>
      <c r="G855" s="1082"/>
      <c r="H855" s="1082"/>
      <c r="I855" s="1082"/>
      <c r="J855" s="1082"/>
      <c r="K855" s="1082"/>
      <c r="L855" s="1082"/>
      <c r="M855" s="1082"/>
      <c r="N855" s="1082"/>
      <c r="O855" s="1082"/>
      <c r="P855" s="1082"/>
      <c r="Q855" s="1082"/>
      <c r="R855" s="1082"/>
      <c r="S855" s="1082"/>
      <c r="T855" s="1082"/>
      <c r="U855" s="1082"/>
      <c r="V855" s="1082"/>
      <c r="W855" s="1082"/>
      <c r="X855" s="1082"/>
      <c r="Y855" s="1082"/>
      <c r="Z855" s="1082"/>
    </row>
    <row r="856" spans="1:26" ht="11.25" customHeight="1">
      <c r="A856" s="1082"/>
      <c r="B856" s="1082"/>
      <c r="C856" s="1082"/>
      <c r="D856" s="1082"/>
      <c r="E856" s="1082"/>
      <c r="F856" s="1082"/>
      <c r="G856" s="1082"/>
      <c r="H856" s="1082"/>
      <c r="I856" s="1082"/>
      <c r="J856" s="1082"/>
      <c r="K856" s="1082"/>
      <c r="L856" s="1082"/>
      <c r="M856" s="1082"/>
      <c r="N856" s="1082"/>
      <c r="O856" s="1082"/>
      <c r="P856" s="1082"/>
      <c r="Q856" s="1082"/>
      <c r="R856" s="1082"/>
      <c r="S856" s="1082"/>
      <c r="T856" s="1082"/>
      <c r="U856" s="1082"/>
      <c r="V856" s="1082"/>
      <c r="W856" s="1082"/>
      <c r="X856" s="1082"/>
      <c r="Y856" s="1082"/>
      <c r="Z856" s="1082"/>
    </row>
    <row r="857" spans="1:26" ht="11.25" customHeight="1">
      <c r="A857" s="1082"/>
      <c r="B857" s="1082"/>
      <c r="C857" s="1082"/>
      <c r="D857" s="1082"/>
      <c r="E857" s="1082"/>
      <c r="F857" s="1082"/>
      <c r="G857" s="1082"/>
      <c r="H857" s="1082"/>
      <c r="I857" s="1082"/>
      <c r="J857" s="1082"/>
      <c r="K857" s="1082"/>
      <c r="L857" s="1082"/>
      <c r="M857" s="1082"/>
      <c r="N857" s="1082"/>
      <c r="O857" s="1082"/>
      <c r="P857" s="1082"/>
      <c r="Q857" s="1082"/>
      <c r="R857" s="1082"/>
      <c r="S857" s="1082"/>
      <c r="T857" s="1082"/>
      <c r="U857" s="1082"/>
      <c r="V857" s="1082"/>
      <c r="W857" s="1082"/>
      <c r="X857" s="1082"/>
      <c r="Y857" s="1082"/>
      <c r="Z857" s="1082"/>
    </row>
    <row r="858" spans="1:26" ht="11.25" customHeight="1">
      <c r="A858" s="1082"/>
      <c r="B858" s="1082"/>
      <c r="C858" s="1082"/>
      <c r="D858" s="1082"/>
      <c r="E858" s="1082"/>
      <c r="F858" s="1082"/>
      <c r="G858" s="1082"/>
      <c r="H858" s="1082"/>
      <c r="I858" s="1082"/>
      <c r="J858" s="1082"/>
      <c r="K858" s="1082"/>
      <c r="L858" s="1082"/>
      <c r="M858" s="1082"/>
      <c r="N858" s="1082"/>
      <c r="O858" s="1082"/>
      <c r="P858" s="1082"/>
      <c r="Q858" s="1082"/>
      <c r="R858" s="1082"/>
      <c r="S858" s="1082"/>
      <c r="T858" s="1082"/>
      <c r="U858" s="1082"/>
      <c r="V858" s="1082"/>
      <c r="W858" s="1082"/>
      <c r="X858" s="1082"/>
      <c r="Y858" s="1082"/>
      <c r="Z858" s="1082"/>
    </row>
    <row r="859" spans="1:26" ht="11.25" customHeight="1">
      <c r="A859" s="1082"/>
      <c r="B859" s="1082"/>
      <c r="C859" s="1082"/>
      <c r="D859" s="1082"/>
      <c r="E859" s="1082"/>
      <c r="F859" s="1082"/>
      <c r="G859" s="1082"/>
      <c r="H859" s="1082"/>
      <c r="I859" s="1082"/>
      <c r="J859" s="1082"/>
      <c r="K859" s="1082"/>
      <c r="L859" s="1082"/>
      <c r="M859" s="1082"/>
      <c r="N859" s="1082"/>
      <c r="O859" s="1082"/>
      <c r="P859" s="1082"/>
      <c r="Q859" s="1082"/>
      <c r="R859" s="1082"/>
      <c r="S859" s="1082"/>
      <c r="T859" s="1082"/>
      <c r="U859" s="1082"/>
      <c r="V859" s="1082"/>
      <c r="W859" s="1082"/>
      <c r="X859" s="1082"/>
      <c r="Y859" s="1082"/>
      <c r="Z859" s="1082"/>
    </row>
    <row r="860" spans="1:26" ht="11.25" customHeight="1">
      <c r="A860" s="1082"/>
      <c r="B860" s="1082"/>
      <c r="C860" s="1082"/>
      <c r="D860" s="1082"/>
      <c r="E860" s="1082"/>
      <c r="F860" s="1082"/>
      <c r="G860" s="1082"/>
      <c r="H860" s="1082"/>
      <c r="I860" s="1082"/>
      <c r="J860" s="1082"/>
      <c r="K860" s="1082"/>
      <c r="L860" s="1082"/>
      <c r="M860" s="1082"/>
      <c r="N860" s="1082"/>
      <c r="O860" s="1082"/>
      <c r="P860" s="1082"/>
      <c r="Q860" s="1082"/>
      <c r="R860" s="1082"/>
      <c r="S860" s="1082"/>
      <c r="T860" s="1082"/>
      <c r="U860" s="1082"/>
      <c r="V860" s="1082"/>
      <c r="W860" s="1082"/>
      <c r="X860" s="1082"/>
      <c r="Y860" s="1082"/>
      <c r="Z860" s="1082"/>
    </row>
    <row r="861" spans="1:26" ht="11.25" customHeight="1">
      <c r="A861" s="1082"/>
      <c r="B861" s="1082"/>
      <c r="C861" s="1082"/>
      <c r="D861" s="1082"/>
      <c r="E861" s="1082"/>
      <c r="F861" s="1082"/>
      <c r="G861" s="1082"/>
      <c r="H861" s="1082"/>
      <c r="I861" s="1082"/>
      <c r="J861" s="1082"/>
      <c r="K861" s="1082"/>
      <c r="L861" s="1082"/>
      <c r="M861" s="1082"/>
      <c r="N861" s="1082"/>
      <c r="O861" s="1082"/>
      <c r="P861" s="1082"/>
      <c r="Q861" s="1082"/>
      <c r="R861" s="1082"/>
      <c r="S861" s="1082"/>
      <c r="T861" s="1082"/>
      <c r="U861" s="1082"/>
      <c r="V861" s="1082"/>
      <c r="W861" s="1082"/>
      <c r="X861" s="1082"/>
      <c r="Y861" s="1082"/>
      <c r="Z861" s="1082"/>
    </row>
    <row r="862" spans="1:26" ht="11.25" customHeight="1">
      <c r="A862" s="1082"/>
      <c r="B862" s="1082"/>
      <c r="C862" s="1082"/>
      <c r="D862" s="1082"/>
      <c r="E862" s="1082"/>
      <c r="F862" s="1082"/>
      <c r="G862" s="1082"/>
      <c r="H862" s="1082"/>
      <c r="I862" s="1082"/>
      <c r="J862" s="1082"/>
      <c r="K862" s="1082"/>
      <c r="L862" s="1082"/>
      <c r="M862" s="1082"/>
      <c r="N862" s="1082"/>
      <c r="O862" s="1082"/>
      <c r="P862" s="1082"/>
      <c r="Q862" s="1082"/>
      <c r="R862" s="1082"/>
      <c r="S862" s="1082"/>
      <c r="T862" s="1082"/>
      <c r="U862" s="1082"/>
      <c r="V862" s="1082"/>
      <c r="W862" s="1082"/>
      <c r="X862" s="1082"/>
      <c r="Y862" s="1082"/>
      <c r="Z862" s="1082"/>
    </row>
    <row r="863" spans="1:26" ht="11.25" customHeight="1">
      <c r="A863" s="1082"/>
      <c r="B863" s="1082"/>
      <c r="C863" s="1082"/>
      <c r="D863" s="1082"/>
      <c r="E863" s="1082"/>
      <c r="F863" s="1082"/>
      <c r="G863" s="1082"/>
      <c r="H863" s="1082"/>
      <c r="I863" s="1082"/>
      <c r="J863" s="1082"/>
      <c r="K863" s="1082"/>
      <c r="L863" s="1082"/>
      <c r="M863" s="1082"/>
      <c r="N863" s="1082"/>
      <c r="O863" s="1082"/>
      <c r="P863" s="1082"/>
      <c r="Q863" s="1082"/>
      <c r="R863" s="1082"/>
      <c r="S863" s="1082"/>
      <c r="T863" s="1082"/>
      <c r="U863" s="1082"/>
      <c r="V863" s="1082"/>
      <c r="W863" s="1082"/>
      <c r="X863" s="1082"/>
      <c r="Y863" s="1082"/>
      <c r="Z863" s="1082"/>
    </row>
    <row r="864" spans="1:26" ht="11.25" customHeight="1">
      <c r="A864" s="1082"/>
      <c r="B864" s="1082"/>
      <c r="C864" s="1082"/>
      <c r="D864" s="1082"/>
      <c r="E864" s="1082"/>
      <c r="F864" s="1082"/>
      <c r="G864" s="1082"/>
      <c r="H864" s="1082"/>
      <c r="I864" s="1082"/>
      <c r="J864" s="1082"/>
      <c r="K864" s="1082"/>
      <c r="L864" s="1082"/>
      <c r="M864" s="1082"/>
      <c r="N864" s="1082"/>
      <c r="O864" s="1082"/>
      <c r="P864" s="1082"/>
      <c r="Q864" s="1082"/>
      <c r="R864" s="1082"/>
      <c r="S864" s="1082"/>
      <c r="T864" s="1082"/>
      <c r="U864" s="1082"/>
      <c r="V864" s="1082"/>
      <c r="W864" s="1082"/>
      <c r="X864" s="1082"/>
      <c r="Y864" s="1082"/>
      <c r="Z864" s="1082"/>
    </row>
    <row r="865" spans="1:26" ht="11.25" customHeight="1">
      <c r="A865" s="1082"/>
      <c r="B865" s="1082"/>
      <c r="C865" s="1082"/>
      <c r="D865" s="1082"/>
      <c r="E865" s="1082"/>
      <c r="F865" s="1082"/>
      <c r="G865" s="1082"/>
      <c r="H865" s="1082"/>
      <c r="I865" s="1082"/>
      <c r="J865" s="1082"/>
      <c r="K865" s="1082"/>
      <c r="L865" s="1082"/>
      <c r="M865" s="1082"/>
      <c r="N865" s="1082"/>
      <c r="O865" s="1082"/>
      <c r="P865" s="1082"/>
      <c r="Q865" s="1082"/>
      <c r="R865" s="1082"/>
      <c r="S865" s="1082"/>
      <c r="T865" s="1082"/>
      <c r="U865" s="1082"/>
      <c r="V865" s="1082"/>
      <c r="W865" s="1082"/>
      <c r="X865" s="1082"/>
      <c r="Y865" s="1082"/>
      <c r="Z865" s="1082"/>
    </row>
    <row r="866" spans="1:26" ht="11.25" customHeight="1">
      <c r="A866" s="1082"/>
      <c r="B866" s="1082"/>
      <c r="C866" s="1082"/>
      <c r="D866" s="1082"/>
      <c r="E866" s="1082"/>
      <c r="F866" s="1082"/>
      <c r="G866" s="1082"/>
      <c r="H866" s="1082"/>
      <c r="I866" s="1082"/>
      <c r="J866" s="1082"/>
      <c r="K866" s="1082"/>
      <c r="L866" s="1082"/>
      <c r="M866" s="1082"/>
      <c r="N866" s="1082"/>
      <c r="O866" s="1082"/>
      <c r="P866" s="1082"/>
      <c r="Q866" s="1082"/>
      <c r="R866" s="1082"/>
      <c r="S866" s="1082"/>
      <c r="T866" s="1082"/>
      <c r="U866" s="1082"/>
      <c r="V866" s="1082"/>
      <c r="W866" s="1082"/>
      <c r="X866" s="1082"/>
      <c r="Y866" s="1082"/>
      <c r="Z866" s="1082"/>
    </row>
    <row r="867" spans="1:26" ht="11.25" customHeight="1">
      <c r="A867" s="1082"/>
      <c r="B867" s="1082"/>
      <c r="C867" s="1082"/>
      <c r="D867" s="1082"/>
      <c r="E867" s="1082"/>
      <c r="F867" s="1082"/>
      <c r="G867" s="1082"/>
      <c r="H867" s="1082"/>
      <c r="I867" s="1082"/>
      <c r="J867" s="1082"/>
      <c r="K867" s="1082"/>
      <c r="L867" s="1082"/>
      <c r="M867" s="1082"/>
      <c r="N867" s="1082"/>
      <c r="O867" s="1082"/>
      <c r="P867" s="1082"/>
      <c r="Q867" s="1082"/>
      <c r="R867" s="1082"/>
      <c r="S867" s="1082"/>
      <c r="T867" s="1082"/>
      <c r="U867" s="1082"/>
      <c r="V867" s="1082"/>
      <c r="W867" s="1082"/>
      <c r="X867" s="1082"/>
      <c r="Y867" s="1082"/>
      <c r="Z867" s="1082"/>
    </row>
    <row r="868" spans="1:26" ht="11.25" customHeight="1">
      <c r="A868" s="1082"/>
      <c r="B868" s="1082"/>
      <c r="C868" s="1082"/>
      <c r="D868" s="1082"/>
      <c r="E868" s="1082"/>
      <c r="F868" s="1082"/>
      <c r="G868" s="1082"/>
      <c r="H868" s="1082"/>
      <c r="I868" s="1082"/>
      <c r="J868" s="1082"/>
      <c r="K868" s="1082"/>
      <c r="L868" s="1082"/>
      <c r="M868" s="1082"/>
      <c r="N868" s="1082"/>
      <c r="O868" s="1082"/>
      <c r="P868" s="1082"/>
      <c r="Q868" s="1082"/>
      <c r="R868" s="1082"/>
      <c r="S868" s="1082"/>
      <c r="T868" s="1082"/>
      <c r="U868" s="1082"/>
      <c r="V868" s="1082"/>
      <c r="W868" s="1082"/>
      <c r="X868" s="1082"/>
      <c r="Y868" s="1082"/>
      <c r="Z868" s="1082"/>
    </row>
    <row r="869" spans="1:26" ht="11.25" customHeight="1">
      <c r="A869" s="1082"/>
      <c r="B869" s="1082"/>
      <c r="C869" s="1082"/>
      <c r="D869" s="1082"/>
      <c r="E869" s="1082"/>
      <c r="F869" s="1082"/>
      <c r="G869" s="1082"/>
      <c r="H869" s="1082"/>
      <c r="I869" s="1082"/>
      <c r="J869" s="1082"/>
      <c r="K869" s="1082"/>
      <c r="L869" s="1082"/>
      <c r="M869" s="1082"/>
      <c r="N869" s="1082"/>
      <c r="O869" s="1082"/>
      <c r="P869" s="1082"/>
      <c r="Q869" s="1082"/>
      <c r="R869" s="1082"/>
      <c r="S869" s="1082"/>
      <c r="T869" s="1082"/>
      <c r="U869" s="1082"/>
      <c r="V869" s="1082"/>
      <c r="W869" s="1082"/>
      <c r="X869" s="1082"/>
      <c r="Y869" s="1082"/>
      <c r="Z869" s="1082"/>
    </row>
    <row r="870" spans="1:26" ht="11.25" customHeight="1">
      <c r="A870" s="1082"/>
      <c r="B870" s="1082"/>
      <c r="C870" s="1082"/>
      <c r="D870" s="1082"/>
      <c r="E870" s="1082"/>
      <c r="F870" s="1082"/>
      <c r="G870" s="1082"/>
      <c r="H870" s="1082"/>
      <c r="I870" s="1082"/>
      <c r="J870" s="1082"/>
      <c r="K870" s="1082"/>
      <c r="L870" s="1082"/>
      <c r="M870" s="1082"/>
      <c r="N870" s="1082"/>
      <c r="O870" s="1082"/>
      <c r="P870" s="1082"/>
      <c r="Q870" s="1082"/>
      <c r="R870" s="1082"/>
      <c r="S870" s="1082"/>
      <c r="T870" s="1082"/>
      <c r="U870" s="1082"/>
      <c r="V870" s="1082"/>
      <c r="W870" s="1082"/>
      <c r="X870" s="1082"/>
      <c r="Y870" s="1082"/>
      <c r="Z870" s="1082"/>
    </row>
    <row r="871" spans="1:26" ht="11.25" customHeight="1">
      <c r="A871" s="1082"/>
      <c r="B871" s="1082"/>
      <c r="C871" s="1082"/>
      <c r="D871" s="1082"/>
      <c r="E871" s="1082"/>
      <c r="F871" s="1082"/>
      <c r="G871" s="1082"/>
      <c r="H871" s="1082"/>
      <c r="I871" s="1082"/>
      <c r="J871" s="1082"/>
      <c r="K871" s="1082"/>
      <c r="L871" s="1082"/>
      <c r="M871" s="1082"/>
      <c r="N871" s="1082"/>
      <c r="O871" s="1082"/>
      <c r="P871" s="1082"/>
      <c r="Q871" s="1082"/>
      <c r="R871" s="1082"/>
      <c r="S871" s="1082"/>
      <c r="T871" s="1082"/>
      <c r="U871" s="1082"/>
      <c r="V871" s="1082"/>
      <c r="W871" s="1082"/>
      <c r="X871" s="1082"/>
      <c r="Y871" s="1082"/>
      <c r="Z871" s="1082"/>
    </row>
    <row r="872" spans="1:26" ht="11.25" customHeight="1">
      <c r="A872" s="1082"/>
      <c r="B872" s="1082"/>
      <c r="C872" s="1082"/>
      <c r="D872" s="1082"/>
      <c r="E872" s="1082"/>
      <c r="F872" s="1082"/>
      <c r="G872" s="1082"/>
      <c r="H872" s="1082"/>
      <c r="I872" s="1082"/>
      <c r="J872" s="1082"/>
      <c r="K872" s="1082"/>
      <c r="L872" s="1082"/>
      <c r="M872" s="1082"/>
      <c r="N872" s="1082"/>
      <c r="O872" s="1082"/>
      <c r="P872" s="1082"/>
      <c r="Q872" s="1082"/>
      <c r="R872" s="1082"/>
      <c r="S872" s="1082"/>
      <c r="T872" s="1082"/>
      <c r="U872" s="1082"/>
      <c r="V872" s="1082"/>
      <c r="W872" s="1082"/>
      <c r="X872" s="1082"/>
      <c r="Y872" s="1082"/>
      <c r="Z872" s="1082"/>
    </row>
    <row r="873" spans="1:26" ht="11.25" customHeight="1">
      <c r="A873" s="1082"/>
      <c r="B873" s="1082"/>
      <c r="C873" s="1082"/>
      <c r="D873" s="1082"/>
      <c r="E873" s="1082"/>
      <c r="F873" s="1082"/>
      <c r="G873" s="1082"/>
      <c r="H873" s="1082"/>
      <c r="I873" s="1082"/>
      <c r="J873" s="1082"/>
      <c r="K873" s="1082"/>
      <c r="L873" s="1082"/>
      <c r="M873" s="1082"/>
      <c r="N873" s="1082"/>
      <c r="O873" s="1082"/>
      <c r="P873" s="1082"/>
      <c r="Q873" s="1082"/>
      <c r="R873" s="1082"/>
      <c r="S873" s="1082"/>
      <c r="T873" s="1082"/>
      <c r="U873" s="1082"/>
      <c r="V873" s="1082"/>
      <c r="W873" s="1082"/>
      <c r="X873" s="1082"/>
      <c r="Y873" s="1082"/>
      <c r="Z873" s="1082"/>
    </row>
    <row r="874" spans="1:26" ht="11.25" customHeight="1">
      <c r="A874" s="1082"/>
      <c r="B874" s="1082"/>
      <c r="C874" s="1082"/>
      <c r="D874" s="1082"/>
      <c r="E874" s="1082"/>
      <c r="F874" s="1082"/>
      <c r="G874" s="1082"/>
      <c r="H874" s="1082"/>
      <c r="I874" s="1082"/>
      <c r="J874" s="1082"/>
      <c r="K874" s="1082"/>
      <c r="L874" s="1082"/>
      <c r="M874" s="1082"/>
      <c r="N874" s="1082"/>
      <c r="O874" s="1082"/>
      <c r="P874" s="1082"/>
      <c r="Q874" s="1082"/>
      <c r="R874" s="1082"/>
      <c r="S874" s="1082"/>
      <c r="T874" s="1082"/>
      <c r="U874" s="1082"/>
      <c r="V874" s="1082"/>
      <c r="W874" s="1082"/>
      <c r="X874" s="1082"/>
      <c r="Y874" s="1082"/>
      <c r="Z874" s="1082"/>
    </row>
    <row r="875" spans="1:26" ht="11.25" customHeight="1">
      <c r="A875" s="1082"/>
      <c r="B875" s="1082"/>
      <c r="C875" s="1082"/>
      <c r="D875" s="1082"/>
      <c r="E875" s="1082"/>
      <c r="F875" s="1082"/>
      <c r="G875" s="1082"/>
      <c r="H875" s="1082"/>
      <c r="I875" s="1082"/>
      <c r="J875" s="1082"/>
      <c r="K875" s="1082"/>
      <c r="L875" s="1082"/>
      <c r="M875" s="1082"/>
      <c r="N875" s="1082"/>
      <c r="O875" s="1082"/>
      <c r="P875" s="1082"/>
      <c r="Q875" s="1082"/>
      <c r="R875" s="1082"/>
      <c r="S875" s="1082"/>
      <c r="T875" s="1082"/>
      <c r="U875" s="1082"/>
      <c r="V875" s="1082"/>
      <c r="W875" s="1082"/>
      <c r="X875" s="1082"/>
      <c r="Y875" s="1082"/>
      <c r="Z875" s="1082"/>
    </row>
    <row r="876" spans="1:26" ht="11.25" customHeight="1">
      <c r="A876" s="1082"/>
      <c r="B876" s="1082"/>
      <c r="C876" s="1082"/>
      <c r="D876" s="1082"/>
      <c r="E876" s="1082"/>
      <c r="F876" s="1082"/>
      <c r="G876" s="1082"/>
      <c r="H876" s="1082"/>
      <c r="I876" s="1082"/>
      <c r="J876" s="1082"/>
      <c r="K876" s="1082"/>
      <c r="L876" s="1082"/>
      <c r="M876" s="1082"/>
      <c r="N876" s="1082"/>
      <c r="O876" s="1082"/>
      <c r="P876" s="1082"/>
      <c r="Q876" s="1082"/>
      <c r="R876" s="1082"/>
      <c r="S876" s="1082"/>
      <c r="T876" s="1082"/>
      <c r="U876" s="1082"/>
      <c r="V876" s="1082"/>
      <c r="W876" s="1082"/>
      <c r="X876" s="1082"/>
      <c r="Y876" s="1082"/>
      <c r="Z876" s="1082"/>
    </row>
    <row r="877" spans="1:26" ht="11.25" customHeight="1">
      <c r="A877" s="1082"/>
      <c r="B877" s="1082"/>
      <c r="C877" s="1082"/>
      <c r="D877" s="1082"/>
      <c r="E877" s="1082"/>
      <c r="F877" s="1082"/>
      <c r="G877" s="1082"/>
      <c r="H877" s="1082"/>
      <c r="I877" s="1082"/>
      <c r="J877" s="1082"/>
      <c r="K877" s="1082"/>
      <c r="L877" s="1082"/>
      <c r="M877" s="1082"/>
      <c r="N877" s="1082"/>
      <c r="O877" s="1082"/>
      <c r="P877" s="1082"/>
      <c r="Q877" s="1082"/>
      <c r="R877" s="1082"/>
      <c r="S877" s="1082"/>
      <c r="T877" s="1082"/>
      <c r="U877" s="1082"/>
      <c r="V877" s="1082"/>
      <c r="W877" s="1082"/>
      <c r="X877" s="1082"/>
      <c r="Y877" s="1082"/>
      <c r="Z877" s="1082"/>
    </row>
    <row r="878" spans="1:26" ht="11.25" customHeight="1">
      <c r="A878" s="1082"/>
      <c r="B878" s="1082"/>
      <c r="C878" s="1082"/>
      <c r="D878" s="1082"/>
      <c r="E878" s="1082"/>
      <c r="F878" s="1082"/>
      <c r="G878" s="1082"/>
      <c r="H878" s="1082"/>
      <c r="I878" s="1082"/>
      <c r="J878" s="1082"/>
      <c r="K878" s="1082"/>
      <c r="L878" s="1082"/>
      <c r="M878" s="1082"/>
      <c r="N878" s="1082"/>
      <c r="O878" s="1082"/>
      <c r="P878" s="1082"/>
      <c r="Q878" s="1082"/>
      <c r="R878" s="1082"/>
      <c r="S878" s="1082"/>
      <c r="T878" s="1082"/>
      <c r="U878" s="1082"/>
      <c r="V878" s="1082"/>
      <c r="W878" s="1082"/>
      <c r="X878" s="1082"/>
      <c r="Y878" s="1082"/>
      <c r="Z878" s="1082"/>
    </row>
    <row r="879" spans="1:26" ht="11.25" customHeight="1">
      <c r="A879" s="1082"/>
      <c r="B879" s="1082"/>
      <c r="C879" s="1082"/>
      <c r="D879" s="1082"/>
      <c r="E879" s="1082"/>
      <c r="F879" s="1082"/>
      <c r="G879" s="1082"/>
      <c r="H879" s="1082"/>
      <c r="I879" s="1082"/>
      <c r="J879" s="1082"/>
      <c r="K879" s="1082"/>
      <c r="L879" s="1082"/>
      <c r="M879" s="1082"/>
      <c r="N879" s="1082"/>
      <c r="O879" s="1082"/>
      <c r="P879" s="1082"/>
      <c r="Q879" s="1082"/>
      <c r="R879" s="1082"/>
      <c r="S879" s="1082"/>
      <c r="T879" s="1082"/>
      <c r="U879" s="1082"/>
      <c r="V879" s="1082"/>
      <c r="W879" s="1082"/>
      <c r="X879" s="1082"/>
      <c r="Y879" s="1082"/>
      <c r="Z879" s="1082"/>
    </row>
    <row r="880" spans="1:26" ht="11.25" customHeight="1">
      <c r="A880" s="1082"/>
      <c r="B880" s="1082"/>
      <c r="C880" s="1082"/>
      <c r="D880" s="1082"/>
      <c r="E880" s="1082"/>
      <c r="F880" s="1082"/>
      <c r="G880" s="1082"/>
      <c r="H880" s="1082"/>
      <c r="I880" s="1082"/>
      <c r="J880" s="1082"/>
      <c r="K880" s="1082"/>
      <c r="L880" s="1082"/>
      <c r="M880" s="1082"/>
      <c r="N880" s="1082"/>
      <c r="O880" s="1082"/>
      <c r="P880" s="1082"/>
      <c r="Q880" s="1082"/>
      <c r="R880" s="1082"/>
      <c r="S880" s="1082"/>
      <c r="T880" s="1082"/>
      <c r="U880" s="1082"/>
      <c r="V880" s="1082"/>
      <c r="W880" s="1082"/>
      <c r="X880" s="1082"/>
      <c r="Y880" s="1082"/>
      <c r="Z880" s="1082"/>
    </row>
    <row r="881" spans="1:26" ht="11.25" customHeight="1">
      <c r="A881" s="1082"/>
      <c r="B881" s="1082"/>
      <c r="C881" s="1082"/>
      <c r="D881" s="1082"/>
      <c r="E881" s="1082"/>
      <c r="F881" s="1082"/>
      <c r="G881" s="1082"/>
      <c r="H881" s="1082"/>
      <c r="I881" s="1082"/>
      <c r="J881" s="1082"/>
      <c r="K881" s="1082"/>
      <c r="L881" s="1082"/>
      <c r="M881" s="1082"/>
      <c r="N881" s="1082"/>
      <c r="O881" s="1082"/>
      <c r="P881" s="1082"/>
      <c r="Q881" s="1082"/>
      <c r="R881" s="1082"/>
      <c r="S881" s="1082"/>
      <c r="T881" s="1082"/>
      <c r="U881" s="1082"/>
      <c r="V881" s="1082"/>
      <c r="W881" s="1082"/>
      <c r="X881" s="1082"/>
      <c r="Y881" s="1082"/>
      <c r="Z881" s="1082"/>
    </row>
    <row r="882" spans="1:26" ht="11.25" customHeight="1">
      <c r="A882" s="1082"/>
      <c r="B882" s="1082"/>
      <c r="C882" s="1082"/>
      <c r="D882" s="1082"/>
      <c r="E882" s="1082"/>
      <c r="F882" s="1082"/>
      <c r="G882" s="1082"/>
      <c r="H882" s="1082"/>
      <c r="I882" s="1082"/>
      <c r="J882" s="1082"/>
      <c r="K882" s="1082"/>
      <c r="L882" s="1082"/>
      <c r="M882" s="1082"/>
      <c r="N882" s="1082"/>
      <c r="O882" s="1082"/>
      <c r="P882" s="1082"/>
      <c r="Q882" s="1082"/>
      <c r="R882" s="1082"/>
      <c r="S882" s="1082"/>
      <c r="T882" s="1082"/>
      <c r="U882" s="1082"/>
      <c r="V882" s="1082"/>
      <c r="W882" s="1082"/>
      <c r="X882" s="1082"/>
      <c r="Y882" s="1082"/>
      <c r="Z882" s="1082"/>
    </row>
    <row r="883" spans="1:26" ht="11.25" customHeight="1">
      <c r="A883" s="1082"/>
      <c r="B883" s="1082"/>
      <c r="C883" s="1082"/>
      <c r="D883" s="1082"/>
      <c r="E883" s="1082"/>
      <c r="F883" s="1082"/>
      <c r="G883" s="1082"/>
      <c r="H883" s="1082"/>
      <c r="I883" s="1082"/>
      <c r="J883" s="1082"/>
      <c r="K883" s="1082"/>
      <c r="L883" s="1082"/>
      <c r="M883" s="1082"/>
      <c r="N883" s="1082"/>
      <c r="O883" s="1082"/>
      <c r="P883" s="1082"/>
      <c r="Q883" s="1082"/>
      <c r="R883" s="1082"/>
      <c r="S883" s="1082"/>
      <c r="T883" s="1082"/>
      <c r="U883" s="1082"/>
      <c r="V883" s="1082"/>
      <c r="W883" s="1082"/>
      <c r="X883" s="1082"/>
      <c r="Y883" s="1082"/>
      <c r="Z883" s="1082"/>
    </row>
    <row r="884" spans="1:26" ht="11.25" customHeight="1">
      <c r="A884" s="1082"/>
      <c r="B884" s="1082"/>
      <c r="C884" s="1082"/>
      <c r="D884" s="1082"/>
      <c r="E884" s="1082"/>
      <c r="F884" s="1082"/>
      <c r="G884" s="1082"/>
      <c r="H884" s="1082"/>
      <c r="I884" s="1082"/>
      <c r="J884" s="1082"/>
      <c r="K884" s="1082"/>
      <c r="L884" s="1082"/>
      <c r="M884" s="1082"/>
      <c r="N884" s="1082"/>
      <c r="O884" s="1082"/>
      <c r="P884" s="1082"/>
      <c r="Q884" s="1082"/>
      <c r="R884" s="1082"/>
      <c r="S884" s="1082"/>
      <c r="T884" s="1082"/>
      <c r="U884" s="1082"/>
      <c r="V884" s="1082"/>
      <c r="W884" s="1082"/>
      <c r="X884" s="1082"/>
      <c r="Y884" s="1082"/>
      <c r="Z884" s="1082"/>
    </row>
    <row r="885" spans="1:26" ht="11.25" customHeight="1">
      <c r="A885" s="1082"/>
      <c r="B885" s="1082"/>
      <c r="C885" s="1082"/>
      <c r="D885" s="1082"/>
      <c r="E885" s="1082"/>
      <c r="F885" s="1082"/>
      <c r="G885" s="1082"/>
      <c r="H885" s="1082"/>
      <c r="I885" s="1082"/>
      <c r="J885" s="1082"/>
      <c r="K885" s="1082"/>
      <c r="L885" s="1082"/>
      <c r="M885" s="1082"/>
      <c r="N885" s="1082"/>
      <c r="O885" s="1082"/>
      <c r="P885" s="1082"/>
      <c r="Q885" s="1082"/>
      <c r="R885" s="1082"/>
      <c r="S885" s="1082"/>
      <c r="T885" s="1082"/>
      <c r="U885" s="1082"/>
      <c r="V885" s="1082"/>
      <c r="W885" s="1082"/>
      <c r="X885" s="1082"/>
      <c r="Y885" s="1082"/>
      <c r="Z885" s="1082"/>
    </row>
    <row r="886" spans="1:26" ht="11.25" customHeight="1">
      <c r="A886" s="1082"/>
      <c r="B886" s="1082"/>
      <c r="C886" s="1082"/>
      <c r="D886" s="1082"/>
      <c r="E886" s="1082"/>
      <c r="F886" s="1082"/>
      <c r="G886" s="1082"/>
      <c r="H886" s="1082"/>
      <c r="I886" s="1082"/>
      <c r="J886" s="1082"/>
      <c r="K886" s="1082"/>
      <c r="L886" s="1082"/>
      <c r="M886" s="1082"/>
      <c r="N886" s="1082"/>
      <c r="O886" s="1082"/>
      <c r="P886" s="1082"/>
      <c r="Q886" s="1082"/>
      <c r="R886" s="1082"/>
      <c r="S886" s="1082"/>
      <c r="T886" s="1082"/>
      <c r="U886" s="1082"/>
      <c r="V886" s="1082"/>
      <c r="W886" s="1082"/>
      <c r="X886" s="1082"/>
      <c r="Y886" s="1082"/>
      <c r="Z886" s="1082"/>
    </row>
    <row r="887" spans="1:26" ht="11.25" customHeight="1">
      <c r="A887" s="1082"/>
      <c r="B887" s="1082"/>
      <c r="C887" s="1082"/>
      <c r="D887" s="1082"/>
      <c r="E887" s="1082"/>
      <c r="F887" s="1082"/>
      <c r="G887" s="1082"/>
      <c r="H887" s="1082"/>
      <c r="I887" s="1082"/>
      <c r="J887" s="1082"/>
      <c r="K887" s="1082"/>
      <c r="L887" s="1082"/>
      <c r="M887" s="1082"/>
      <c r="N887" s="1082"/>
      <c r="O887" s="1082"/>
      <c r="P887" s="1082"/>
      <c r="Q887" s="1082"/>
      <c r="R887" s="1082"/>
      <c r="S887" s="1082"/>
      <c r="T887" s="1082"/>
      <c r="U887" s="1082"/>
      <c r="V887" s="1082"/>
      <c r="W887" s="1082"/>
      <c r="X887" s="1082"/>
      <c r="Y887" s="1082"/>
      <c r="Z887" s="1082"/>
    </row>
    <row r="888" spans="1:26" ht="11.25" customHeight="1">
      <c r="A888" s="1082"/>
      <c r="B888" s="1082"/>
      <c r="C888" s="1082"/>
      <c r="D888" s="1082"/>
      <c r="E888" s="1082"/>
      <c r="F888" s="1082"/>
      <c r="G888" s="1082"/>
      <c r="H888" s="1082"/>
      <c r="I888" s="1082"/>
      <c r="J888" s="1082"/>
      <c r="K888" s="1082"/>
      <c r="L888" s="1082"/>
      <c r="M888" s="1082"/>
      <c r="N888" s="1082"/>
      <c r="O888" s="1082"/>
      <c r="P888" s="1082"/>
      <c r="Q888" s="1082"/>
      <c r="R888" s="1082"/>
      <c r="S888" s="1082"/>
      <c r="T888" s="1082"/>
      <c r="U888" s="1082"/>
      <c r="V888" s="1082"/>
      <c r="W888" s="1082"/>
      <c r="X888" s="1082"/>
      <c r="Y888" s="1082"/>
      <c r="Z888" s="1082"/>
    </row>
    <row r="889" spans="1:26" ht="11.25" customHeight="1">
      <c r="A889" s="1082"/>
      <c r="B889" s="1082"/>
      <c r="C889" s="1082"/>
      <c r="D889" s="1082"/>
      <c r="E889" s="1082"/>
      <c r="F889" s="1082"/>
      <c r="G889" s="1082"/>
      <c r="H889" s="1082"/>
      <c r="I889" s="1082"/>
      <c r="J889" s="1082"/>
      <c r="K889" s="1082"/>
      <c r="L889" s="1082"/>
      <c r="M889" s="1082"/>
      <c r="N889" s="1082"/>
      <c r="O889" s="1082"/>
      <c r="P889" s="1082"/>
      <c r="Q889" s="1082"/>
      <c r="R889" s="1082"/>
      <c r="S889" s="1082"/>
      <c r="T889" s="1082"/>
      <c r="U889" s="1082"/>
      <c r="V889" s="1082"/>
      <c r="W889" s="1082"/>
      <c r="X889" s="1082"/>
      <c r="Y889" s="1082"/>
      <c r="Z889" s="1082"/>
    </row>
    <row r="890" spans="1:26" ht="11.25" customHeight="1">
      <c r="A890" s="1082"/>
      <c r="B890" s="1082"/>
      <c r="C890" s="1082"/>
      <c r="D890" s="1082"/>
      <c r="E890" s="1082"/>
      <c r="F890" s="1082"/>
      <c r="G890" s="1082"/>
      <c r="H890" s="1082"/>
      <c r="I890" s="1082"/>
      <c r="J890" s="1082"/>
      <c r="K890" s="1082"/>
      <c r="L890" s="1082"/>
      <c r="M890" s="1082"/>
      <c r="N890" s="1082"/>
      <c r="O890" s="1082"/>
      <c r="P890" s="1082"/>
      <c r="Q890" s="1082"/>
      <c r="R890" s="1082"/>
      <c r="S890" s="1082"/>
      <c r="T890" s="1082"/>
      <c r="U890" s="1082"/>
      <c r="V890" s="1082"/>
      <c r="W890" s="1082"/>
      <c r="X890" s="1082"/>
      <c r="Y890" s="1082"/>
      <c r="Z890" s="1082"/>
    </row>
    <row r="891" spans="1:26" ht="11.25" customHeight="1">
      <c r="A891" s="1082"/>
      <c r="B891" s="1082"/>
      <c r="C891" s="1082"/>
      <c r="D891" s="1082"/>
      <c r="E891" s="1082"/>
      <c r="F891" s="1082"/>
      <c r="G891" s="1082"/>
      <c r="H891" s="1082"/>
      <c r="I891" s="1082"/>
      <c r="J891" s="1082"/>
      <c r="K891" s="1082"/>
      <c r="L891" s="1082"/>
      <c r="M891" s="1082"/>
      <c r="N891" s="1082"/>
      <c r="O891" s="1082"/>
      <c r="P891" s="1082"/>
      <c r="Q891" s="1082"/>
      <c r="R891" s="1082"/>
      <c r="S891" s="1082"/>
      <c r="T891" s="1082"/>
      <c r="U891" s="1082"/>
      <c r="V891" s="1082"/>
      <c r="W891" s="1082"/>
      <c r="X891" s="1082"/>
      <c r="Y891" s="1082"/>
      <c r="Z891" s="1082"/>
    </row>
    <row r="892" spans="1:26" ht="11.25" customHeight="1">
      <c r="A892" s="1082"/>
      <c r="B892" s="1082"/>
      <c r="C892" s="1082"/>
      <c r="D892" s="1082"/>
      <c r="E892" s="1082"/>
      <c r="F892" s="1082"/>
      <c r="G892" s="1082"/>
      <c r="H892" s="1082"/>
      <c r="I892" s="1082"/>
      <c r="J892" s="1082"/>
      <c r="K892" s="1082"/>
      <c r="L892" s="1082"/>
      <c r="M892" s="1082"/>
      <c r="N892" s="1082"/>
      <c r="O892" s="1082"/>
      <c r="P892" s="1082"/>
      <c r="Q892" s="1082"/>
      <c r="R892" s="1082"/>
      <c r="S892" s="1082"/>
      <c r="T892" s="1082"/>
      <c r="U892" s="1082"/>
      <c r="V892" s="1082"/>
      <c r="W892" s="1082"/>
      <c r="X892" s="1082"/>
      <c r="Y892" s="1082"/>
      <c r="Z892" s="1082"/>
    </row>
    <row r="893" spans="1:26" ht="11.25" customHeight="1">
      <c r="A893" s="1082"/>
      <c r="B893" s="1082"/>
      <c r="C893" s="1082"/>
      <c r="D893" s="1082"/>
      <c r="E893" s="1082"/>
      <c r="F893" s="1082"/>
      <c r="G893" s="1082"/>
      <c r="H893" s="1082"/>
      <c r="I893" s="1082"/>
      <c r="J893" s="1082"/>
      <c r="K893" s="1082"/>
      <c r="L893" s="1082"/>
      <c r="M893" s="1082"/>
      <c r="N893" s="1082"/>
      <c r="O893" s="1082"/>
      <c r="P893" s="1082"/>
      <c r="Q893" s="1082"/>
      <c r="R893" s="1082"/>
      <c r="S893" s="1082"/>
      <c r="T893" s="1082"/>
      <c r="U893" s="1082"/>
      <c r="V893" s="1082"/>
      <c r="W893" s="1082"/>
      <c r="X893" s="1082"/>
      <c r="Y893" s="1082"/>
      <c r="Z893" s="1082"/>
    </row>
    <row r="894" spans="1:26" ht="11.25" customHeight="1">
      <c r="A894" s="1082"/>
      <c r="B894" s="1082"/>
      <c r="C894" s="1082"/>
      <c r="D894" s="1082"/>
      <c r="E894" s="1082"/>
      <c r="F894" s="1082"/>
      <c r="G894" s="1082"/>
      <c r="H894" s="1082"/>
      <c r="I894" s="1082"/>
      <c r="J894" s="1082"/>
      <c r="K894" s="1082"/>
      <c r="L894" s="1082"/>
      <c r="M894" s="1082"/>
      <c r="N894" s="1082"/>
      <c r="O894" s="1082"/>
      <c r="P894" s="1082"/>
      <c r="Q894" s="1082"/>
      <c r="R894" s="1082"/>
      <c r="S894" s="1082"/>
      <c r="T894" s="1082"/>
      <c r="U894" s="1082"/>
      <c r="V894" s="1082"/>
      <c r="W894" s="1082"/>
      <c r="X894" s="1082"/>
      <c r="Y894" s="1082"/>
      <c r="Z894" s="1082"/>
    </row>
    <row r="895" spans="1:26" ht="11.25" customHeight="1">
      <c r="A895" s="1082"/>
      <c r="B895" s="1082"/>
      <c r="C895" s="1082"/>
      <c r="D895" s="1082"/>
      <c r="E895" s="1082"/>
      <c r="F895" s="1082"/>
      <c r="G895" s="1082"/>
      <c r="H895" s="1082"/>
      <c r="I895" s="1082"/>
      <c r="J895" s="1082"/>
      <c r="K895" s="1082"/>
      <c r="L895" s="1082"/>
      <c r="M895" s="1082"/>
      <c r="N895" s="1082"/>
      <c r="O895" s="1082"/>
      <c r="P895" s="1082"/>
      <c r="Q895" s="1082"/>
      <c r="R895" s="1082"/>
      <c r="S895" s="1082"/>
      <c r="T895" s="1082"/>
      <c r="U895" s="1082"/>
      <c r="V895" s="1082"/>
      <c r="W895" s="1082"/>
      <c r="X895" s="1082"/>
      <c r="Y895" s="1082"/>
      <c r="Z895" s="1082"/>
    </row>
    <row r="896" spans="1:26" ht="11.25" customHeight="1">
      <c r="A896" s="1082"/>
      <c r="B896" s="1082"/>
      <c r="C896" s="1082"/>
      <c r="D896" s="1082"/>
      <c r="E896" s="1082"/>
      <c r="F896" s="1082"/>
      <c r="G896" s="1082"/>
      <c r="H896" s="1082"/>
      <c r="I896" s="1082"/>
      <c r="J896" s="1082"/>
      <c r="K896" s="1082"/>
      <c r="L896" s="1082"/>
      <c r="M896" s="1082"/>
      <c r="N896" s="1082"/>
      <c r="O896" s="1082"/>
      <c r="P896" s="1082"/>
      <c r="Q896" s="1082"/>
      <c r="R896" s="1082"/>
      <c r="S896" s="1082"/>
      <c r="T896" s="1082"/>
      <c r="U896" s="1082"/>
      <c r="V896" s="1082"/>
      <c r="W896" s="1082"/>
      <c r="X896" s="1082"/>
      <c r="Y896" s="1082"/>
      <c r="Z896" s="1082"/>
    </row>
    <row r="897" spans="1:26" ht="11.25" customHeight="1">
      <c r="A897" s="1082"/>
      <c r="B897" s="1082"/>
      <c r="C897" s="1082"/>
      <c r="D897" s="1082"/>
      <c r="E897" s="1082"/>
      <c r="F897" s="1082"/>
      <c r="G897" s="1082"/>
      <c r="H897" s="1082"/>
      <c r="I897" s="1082"/>
      <c r="J897" s="1082"/>
      <c r="K897" s="1082"/>
      <c r="L897" s="1082"/>
      <c r="M897" s="1082"/>
      <c r="N897" s="1082"/>
      <c r="O897" s="1082"/>
      <c r="P897" s="1082"/>
      <c r="Q897" s="1082"/>
      <c r="R897" s="1082"/>
      <c r="S897" s="1082"/>
      <c r="T897" s="1082"/>
      <c r="U897" s="1082"/>
      <c r="V897" s="1082"/>
      <c r="W897" s="1082"/>
      <c r="X897" s="1082"/>
      <c r="Y897" s="1082"/>
      <c r="Z897" s="1082"/>
    </row>
    <row r="898" spans="1:26" ht="11.25" customHeight="1">
      <c r="A898" s="1082"/>
      <c r="B898" s="1082"/>
      <c r="C898" s="1082"/>
      <c r="D898" s="1082"/>
      <c r="E898" s="1082"/>
      <c r="F898" s="1082"/>
      <c r="G898" s="1082"/>
      <c r="H898" s="1082"/>
      <c r="I898" s="1082"/>
      <c r="J898" s="1082"/>
      <c r="K898" s="1082"/>
      <c r="L898" s="1082"/>
      <c r="M898" s="1082"/>
      <c r="N898" s="1082"/>
      <c r="O898" s="1082"/>
      <c r="P898" s="1082"/>
      <c r="Q898" s="1082"/>
      <c r="R898" s="1082"/>
      <c r="S898" s="1082"/>
      <c r="T898" s="1082"/>
      <c r="U898" s="1082"/>
      <c r="V898" s="1082"/>
      <c r="W898" s="1082"/>
      <c r="X898" s="1082"/>
      <c r="Y898" s="1082"/>
      <c r="Z898" s="1082"/>
    </row>
    <row r="899" spans="1:26" ht="11.25" customHeight="1">
      <c r="A899" s="1082"/>
      <c r="B899" s="1082"/>
      <c r="C899" s="1082"/>
      <c r="D899" s="1082"/>
      <c r="E899" s="1082"/>
      <c r="F899" s="1082"/>
      <c r="G899" s="1082"/>
      <c r="H899" s="1082"/>
      <c r="I899" s="1082"/>
      <c r="J899" s="1082"/>
      <c r="K899" s="1082"/>
      <c r="L899" s="1082"/>
      <c r="M899" s="1082"/>
      <c r="N899" s="1082"/>
      <c r="O899" s="1082"/>
      <c r="P899" s="1082"/>
      <c r="Q899" s="1082"/>
      <c r="R899" s="1082"/>
      <c r="S899" s="1082"/>
      <c r="T899" s="1082"/>
      <c r="U899" s="1082"/>
      <c r="V899" s="1082"/>
      <c r="W899" s="1082"/>
      <c r="X899" s="1082"/>
      <c r="Y899" s="1082"/>
      <c r="Z899" s="1082"/>
    </row>
    <row r="900" spans="1:26" ht="11.25" customHeight="1">
      <c r="A900" s="1082"/>
      <c r="B900" s="1082"/>
      <c r="C900" s="1082"/>
      <c r="D900" s="1082"/>
      <c r="E900" s="1082"/>
      <c r="F900" s="1082"/>
      <c r="G900" s="1082"/>
      <c r="H900" s="1082"/>
      <c r="I900" s="1082"/>
      <c r="J900" s="1082"/>
      <c r="K900" s="1082"/>
      <c r="L900" s="1082"/>
      <c r="M900" s="1082"/>
      <c r="N900" s="1082"/>
      <c r="O900" s="1082"/>
      <c r="P900" s="1082"/>
      <c r="Q900" s="1082"/>
      <c r="R900" s="1082"/>
      <c r="S900" s="1082"/>
      <c r="T900" s="1082"/>
      <c r="U900" s="1082"/>
      <c r="V900" s="1082"/>
      <c r="W900" s="1082"/>
      <c r="X900" s="1082"/>
      <c r="Y900" s="1082"/>
      <c r="Z900" s="1082"/>
    </row>
    <row r="901" spans="1:26" ht="11.25" customHeight="1">
      <c r="A901" s="1082"/>
      <c r="B901" s="1082"/>
      <c r="C901" s="1082"/>
      <c r="D901" s="1082"/>
      <c r="E901" s="1082"/>
      <c r="F901" s="1082"/>
      <c r="G901" s="1082"/>
      <c r="H901" s="1082"/>
      <c r="I901" s="1082"/>
      <c r="J901" s="1082"/>
      <c r="K901" s="1082"/>
      <c r="L901" s="1082"/>
      <c r="M901" s="1082"/>
      <c r="N901" s="1082"/>
      <c r="O901" s="1082"/>
      <c r="P901" s="1082"/>
      <c r="Q901" s="1082"/>
      <c r="R901" s="1082"/>
      <c r="S901" s="1082"/>
      <c r="T901" s="1082"/>
      <c r="U901" s="1082"/>
      <c r="V901" s="1082"/>
      <c r="W901" s="1082"/>
      <c r="X901" s="1082"/>
      <c r="Y901" s="1082"/>
      <c r="Z901" s="1082"/>
    </row>
    <row r="902" spans="1:26" ht="11.25" customHeight="1">
      <c r="A902" s="1082"/>
      <c r="B902" s="1082"/>
      <c r="C902" s="1082"/>
      <c r="D902" s="1082"/>
      <c r="E902" s="1082"/>
      <c r="F902" s="1082"/>
      <c r="G902" s="1082"/>
      <c r="H902" s="1082"/>
      <c r="I902" s="1082"/>
      <c r="J902" s="1082"/>
      <c r="K902" s="1082"/>
      <c r="L902" s="1082"/>
      <c r="M902" s="1082"/>
      <c r="N902" s="1082"/>
      <c r="O902" s="1082"/>
      <c r="P902" s="1082"/>
      <c r="Q902" s="1082"/>
      <c r="R902" s="1082"/>
      <c r="S902" s="1082"/>
      <c r="T902" s="1082"/>
      <c r="U902" s="1082"/>
      <c r="V902" s="1082"/>
      <c r="W902" s="1082"/>
      <c r="X902" s="1082"/>
      <c r="Y902" s="1082"/>
      <c r="Z902" s="1082"/>
    </row>
    <row r="903" spans="1:26" ht="11.25" customHeight="1">
      <c r="A903" s="1082"/>
      <c r="B903" s="1082"/>
      <c r="C903" s="1082"/>
      <c r="D903" s="1082"/>
      <c r="E903" s="1082"/>
      <c r="F903" s="1082"/>
      <c r="G903" s="1082"/>
      <c r="H903" s="1082"/>
      <c r="I903" s="1082"/>
      <c r="J903" s="1082"/>
      <c r="K903" s="1082"/>
      <c r="L903" s="1082"/>
      <c r="M903" s="1082"/>
      <c r="N903" s="1082"/>
      <c r="O903" s="1082"/>
      <c r="P903" s="1082"/>
      <c r="Q903" s="1082"/>
      <c r="R903" s="1082"/>
      <c r="S903" s="1082"/>
      <c r="T903" s="1082"/>
      <c r="U903" s="1082"/>
      <c r="V903" s="1082"/>
      <c r="W903" s="1082"/>
      <c r="X903" s="1082"/>
      <c r="Y903" s="1082"/>
      <c r="Z903" s="1082"/>
    </row>
    <row r="904" spans="1:26" ht="11.25" customHeight="1">
      <c r="A904" s="1082"/>
      <c r="B904" s="1082"/>
      <c r="C904" s="1082"/>
      <c r="D904" s="1082"/>
      <c r="E904" s="1082"/>
      <c r="F904" s="1082"/>
      <c r="G904" s="1082"/>
      <c r="H904" s="1082"/>
      <c r="I904" s="1082"/>
      <c r="J904" s="1082"/>
      <c r="K904" s="1082"/>
      <c r="L904" s="1082"/>
      <c r="M904" s="1082"/>
      <c r="N904" s="1082"/>
      <c r="O904" s="1082"/>
      <c r="P904" s="1082"/>
      <c r="Q904" s="1082"/>
      <c r="R904" s="1082"/>
      <c r="S904" s="1082"/>
      <c r="T904" s="1082"/>
      <c r="U904" s="1082"/>
      <c r="V904" s="1082"/>
      <c r="W904" s="1082"/>
      <c r="X904" s="1082"/>
      <c r="Y904" s="1082"/>
      <c r="Z904" s="1082"/>
    </row>
    <row r="905" spans="1:26" ht="11.25" customHeight="1">
      <c r="A905" s="1082"/>
      <c r="B905" s="1082"/>
      <c r="C905" s="1082"/>
      <c r="D905" s="1082"/>
      <c r="E905" s="1082"/>
      <c r="F905" s="1082"/>
      <c r="G905" s="1082"/>
      <c r="H905" s="1082"/>
      <c r="I905" s="1082"/>
      <c r="J905" s="1082"/>
      <c r="K905" s="1082"/>
      <c r="L905" s="1082"/>
      <c r="M905" s="1082"/>
      <c r="N905" s="1082"/>
      <c r="O905" s="1082"/>
      <c r="P905" s="1082"/>
      <c r="Q905" s="1082"/>
      <c r="R905" s="1082"/>
      <c r="S905" s="1082"/>
      <c r="T905" s="1082"/>
      <c r="U905" s="1082"/>
      <c r="V905" s="1082"/>
      <c r="W905" s="1082"/>
      <c r="X905" s="1082"/>
      <c r="Y905" s="1082"/>
      <c r="Z905" s="1082"/>
    </row>
    <row r="906" spans="1:26" ht="11.25" customHeight="1">
      <c r="A906" s="1082"/>
      <c r="B906" s="1082"/>
      <c r="C906" s="1082"/>
      <c r="D906" s="1082"/>
      <c r="E906" s="1082"/>
      <c r="F906" s="1082"/>
      <c r="G906" s="1082"/>
      <c r="H906" s="1082"/>
      <c r="I906" s="1082"/>
      <c r="J906" s="1082"/>
      <c r="K906" s="1082"/>
      <c r="L906" s="1082"/>
      <c r="M906" s="1082"/>
      <c r="N906" s="1082"/>
      <c r="O906" s="1082"/>
      <c r="P906" s="1082"/>
      <c r="Q906" s="1082"/>
      <c r="R906" s="1082"/>
      <c r="S906" s="1082"/>
      <c r="T906" s="1082"/>
      <c r="U906" s="1082"/>
      <c r="V906" s="1082"/>
      <c r="W906" s="1082"/>
      <c r="X906" s="1082"/>
      <c r="Y906" s="1082"/>
      <c r="Z906" s="1082"/>
    </row>
    <row r="907" spans="1:26" ht="11.25" customHeight="1">
      <c r="A907" s="1082"/>
      <c r="B907" s="1082"/>
      <c r="C907" s="1082"/>
      <c r="D907" s="1082"/>
      <c r="E907" s="1082"/>
      <c r="F907" s="1082"/>
      <c r="G907" s="1082"/>
      <c r="H907" s="1082"/>
      <c r="I907" s="1082"/>
      <c r="J907" s="1082"/>
      <c r="K907" s="1082"/>
      <c r="L907" s="1082"/>
      <c r="M907" s="1082"/>
      <c r="N907" s="1082"/>
      <c r="O907" s="1082"/>
      <c r="P907" s="1082"/>
      <c r="Q907" s="1082"/>
      <c r="R907" s="1082"/>
      <c r="S907" s="1082"/>
      <c r="T907" s="1082"/>
      <c r="U907" s="1082"/>
      <c r="V907" s="1082"/>
      <c r="W907" s="1082"/>
      <c r="X907" s="1082"/>
      <c r="Y907" s="1082"/>
      <c r="Z907" s="1082"/>
    </row>
    <row r="908" spans="1:26" ht="11.25" customHeight="1">
      <c r="A908" s="1082"/>
      <c r="B908" s="1082"/>
      <c r="C908" s="1082"/>
      <c r="D908" s="1082"/>
      <c r="E908" s="1082"/>
      <c r="F908" s="1082"/>
      <c r="G908" s="1082"/>
      <c r="H908" s="1082"/>
      <c r="I908" s="1082"/>
      <c r="J908" s="1082"/>
      <c r="K908" s="1082"/>
      <c r="L908" s="1082"/>
      <c r="M908" s="1082"/>
      <c r="N908" s="1082"/>
      <c r="O908" s="1082"/>
      <c r="P908" s="1082"/>
      <c r="Q908" s="1082"/>
      <c r="R908" s="1082"/>
      <c r="S908" s="1082"/>
      <c r="T908" s="1082"/>
      <c r="U908" s="1082"/>
      <c r="V908" s="1082"/>
      <c r="W908" s="1082"/>
      <c r="X908" s="1082"/>
      <c r="Y908" s="1082"/>
      <c r="Z908" s="1082"/>
    </row>
    <row r="909" spans="1:26" ht="11.25" customHeight="1">
      <c r="A909" s="1082"/>
      <c r="B909" s="1082"/>
      <c r="C909" s="1082"/>
      <c r="D909" s="1082"/>
      <c r="E909" s="1082"/>
      <c r="F909" s="1082"/>
      <c r="G909" s="1082"/>
      <c r="H909" s="1082"/>
      <c r="I909" s="1082"/>
      <c r="J909" s="1082"/>
      <c r="K909" s="1082"/>
      <c r="L909" s="1082"/>
      <c r="M909" s="1082"/>
      <c r="N909" s="1082"/>
      <c r="O909" s="1082"/>
      <c r="P909" s="1082"/>
      <c r="Q909" s="1082"/>
      <c r="R909" s="1082"/>
      <c r="S909" s="1082"/>
      <c r="T909" s="1082"/>
      <c r="U909" s="1082"/>
      <c r="V909" s="1082"/>
      <c r="W909" s="1082"/>
      <c r="X909" s="1082"/>
      <c r="Y909" s="1082"/>
      <c r="Z909" s="1082"/>
    </row>
    <row r="910" spans="1:26" ht="11.25" customHeight="1">
      <c r="A910" s="1082"/>
      <c r="B910" s="1082"/>
      <c r="C910" s="1082"/>
      <c r="D910" s="1082"/>
      <c r="E910" s="1082"/>
      <c r="F910" s="1082"/>
      <c r="G910" s="1082"/>
      <c r="H910" s="1082"/>
      <c r="I910" s="1082"/>
      <c r="J910" s="1082"/>
      <c r="K910" s="1082"/>
      <c r="L910" s="1082"/>
      <c r="M910" s="1082"/>
      <c r="N910" s="1082"/>
      <c r="O910" s="1082"/>
      <c r="P910" s="1082"/>
      <c r="Q910" s="1082"/>
      <c r="R910" s="1082"/>
      <c r="S910" s="1082"/>
      <c r="T910" s="1082"/>
      <c r="U910" s="1082"/>
      <c r="V910" s="1082"/>
      <c r="W910" s="1082"/>
      <c r="X910" s="1082"/>
      <c r="Y910" s="1082"/>
      <c r="Z910" s="1082"/>
    </row>
    <row r="911" spans="1:26" ht="11.25" customHeight="1">
      <c r="A911" s="1082"/>
      <c r="B911" s="1082"/>
      <c r="C911" s="1082"/>
      <c r="D911" s="1082"/>
      <c r="E911" s="1082"/>
      <c r="F911" s="1082"/>
      <c r="G911" s="1082"/>
      <c r="H911" s="1082"/>
      <c r="I911" s="1082"/>
      <c r="J911" s="1082"/>
      <c r="K911" s="1082"/>
      <c r="L911" s="1082"/>
      <c r="M911" s="1082"/>
      <c r="N911" s="1082"/>
      <c r="O911" s="1082"/>
      <c r="P911" s="1082"/>
      <c r="Q911" s="1082"/>
      <c r="R911" s="1082"/>
      <c r="S911" s="1082"/>
      <c r="T911" s="1082"/>
      <c r="U911" s="1082"/>
      <c r="V911" s="1082"/>
      <c r="W911" s="1082"/>
      <c r="X911" s="1082"/>
      <c r="Y911" s="1082"/>
      <c r="Z911" s="1082"/>
    </row>
    <row r="912" spans="1:26" ht="11.25" customHeight="1">
      <c r="A912" s="1082"/>
      <c r="B912" s="1082"/>
      <c r="C912" s="1082"/>
      <c r="D912" s="1082"/>
      <c r="E912" s="1082"/>
      <c r="F912" s="1082"/>
      <c r="G912" s="1082"/>
      <c r="H912" s="1082"/>
      <c r="I912" s="1082"/>
      <c r="J912" s="1082"/>
      <c r="K912" s="1082"/>
      <c r="L912" s="1082"/>
      <c r="M912" s="1082"/>
      <c r="N912" s="1082"/>
      <c r="O912" s="1082"/>
      <c r="P912" s="1082"/>
      <c r="Q912" s="1082"/>
      <c r="R912" s="1082"/>
      <c r="S912" s="1082"/>
      <c r="T912" s="1082"/>
      <c r="U912" s="1082"/>
      <c r="V912" s="1082"/>
      <c r="W912" s="1082"/>
      <c r="X912" s="1082"/>
      <c r="Y912" s="1082"/>
      <c r="Z912" s="1082"/>
    </row>
    <row r="913" spans="1:26" ht="11.25" customHeight="1">
      <c r="A913" s="1082"/>
      <c r="B913" s="1082"/>
      <c r="C913" s="1082"/>
      <c r="D913" s="1082"/>
      <c r="E913" s="1082"/>
      <c r="F913" s="1082"/>
      <c r="G913" s="1082"/>
      <c r="H913" s="1082"/>
      <c r="I913" s="1082"/>
      <c r="J913" s="1082"/>
      <c r="K913" s="1082"/>
      <c r="L913" s="1082"/>
      <c r="M913" s="1082"/>
      <c r="N913" s="1082"/>
      <c r="O913" s="1082"/>
      <c r="P913" s="1082"/>
      <c r="Q913" s="1082"/>
      <c r="R913" s="1082"/>
      <c r="S913" s="1082"/>
      <c r="T913" s="1082"/>
      <c r="U913" s="1082"/>
      <c r="V913" s="1082"/>
      <c r="W913" s="1082"/>
      <c r="X913" s="1082"/>
      <c r="Y913" s="1082"/>
      <c r="Z913" s="1082"/>
    </row>
    <row r="914" spans="1:26" ht="11.25" customHeight="1">
      <c r="A914" s="1082"/>
      <c r="B914" s="1082"/>
      <c r="C914" s="1082"/>
      <c r="D914" s="1082"/>
      <c r="E914" s="1082"/>
      <c r="F914" s="1082"/>
      <c r="G914" s="1082"/>
      <c r="H914" s="1082"/>
      <c r="I914" s="1082"/>
      <c r="J914" s="1082"/>
      <c r="K914" s="1082"/>
      <c r="L914" s="1082"/>
      <c r="M914" s="1082"/>
      <c r="N914" s="1082"/>
      <c r="O914" s="1082"/>
      <c r="P914" s="1082"/>
      <c r="Q914" s="1082"/>
      <c r="R914" s="1082"/>
      <c r="S914" s="1082"/>
      <c r="T914" s="1082"/>
      <c r="U914" s="1082"/>
      <c r="V914" s="1082"/>
      <c r="W914" s="1082"/>
      <c r="X914" s="1082"/>
      <c r="Y914" s="1082"/>
      <c r="Z914" s="1082"/>
    </row>
    <row r="915" spans="1:26" ht="11.25" customHeight="1">
      <c r="A915" s="1082"/>
      <c r="B915" s="1082"/>
      <c r="C915" s="1082"/>
      <c r="D915" s="1082"/>
      <c r="E915" s="1082"/>
      <c r="F915" s="1082"/>
      <c r="G915" s="1082"/>
      <c r="H915" s="1082"/>
      <c r="I915" s="1082"/>
      <c r="J915" s="1082"/>
      <c r="K915" s="1082"/>
      <c r="L915" s="1082"/>
      <c r="M915" s="1082"/>
      <c r="N915" s="1082"/>
      <c r="O915" s="1082"/>
      <c r="P915" s="1082"/>
      <c r="Q915" s="1082"/>
      <c r="R915" s="1082"/>
      <c r="S915" s="1082"/>
      <c r="T915" s="1082"/>
      <c r="U915" s="1082"/>
      <c r="V915" s="1082"/>
      <c r="W915" s="1082"/>
      <c r="X915" s="1082"/>
      <c r="Y915" s="1082"/>
      <c r="Z915" s="1082"/>
    </row>
    <row r="916" spans="1:26" ht="11.25" customHeight="1">
      <c r="A916" s="1082"/>
      <c r="B916" s="1082"/>
      <c r="C916" s="1082"/>
      <c r="D916" s="1082"/>
      <c r="E916" s="1082"/>
      <c r="F916" s="1082"/>
      <c r="G916" s="1082"/>
      <c r="H916" s="1082"/>
      <c r="I916" s="1082"/>
      <c r="J916" s="1082"/>
      <c r="K916" s="1082"/>
      <c r="L916" s="1082"/>
      <c r="M916" s="1082"/>
      <c r="N916" s="1082"/>
      <c r="O916" s="1082"/>
      <c r="P916" s="1082"/>
      <c r="Q916" s="1082"/>
      <c r="R916" s="1082"/>
      <c r="S916" s="1082"/>
      <c r="T916" s="1082"/>
      <c r="U916" s="1082"/>
      <c r="V916" s="1082"/>
      <c r="W916" s="1082"/>
      <c r="X916" s="1082"/>
      <c r="Y916" s="1082"/>
      <c r="Z916" s="1082"/>
    </row>
    <row r="917" spans="1:26" ht="11.25" customHeight="1">
      <c r="A917" s="1082"/>
      <c r="B917" s="1082"/>
      <c r="C917" s="1082"/>
      <c r="D917" s="1082"/>
      <c r="E917" s="1082"/>
      <c r="F917" s="1082"/>
      <c r="G917" s="1082"/>
      <c r="H917" s="1082"/>
      <c r="I917" s="1082"/>
      <c r="J917" s="1082"/>
      <c r="K917" s="1082"/>
      <c r="L917" s="1082"/>
      <c r="M917" s="1082"/>
      <c r="N917" s="1082"/>
      <c r="O917" s="1082"/>
      <c r="P917" s="1082"/>
      <c r="Q917" s="1082"/>
      <c r="R917" s="1082"/>
      <c r="S917" s="1082"/>
      <c r="T917" s="1082"/>
      <c r="U917" s="1082"/>
      <c r="V917" s="1082"/>
      <c r="W917" s="1082"/>
      <c r="X917" s="1082"/>
      <c r="Y917" s="1082"/>
      <c r="Z917" s="1082"/>
    </row>
    <row r="918" spans="1:26" ht="11.25" customHeight="1">
      <c r="A918" s="1082"/>
      <c r="B918" s="1082"/>
      <c r="C918" s="1082"/>
      <c r="D918" s="1082"/>
      <c r="E918" s="1082"/>
      <c r="F918" s="1082"/>
      <c r="G918" s="1082"/>
      <c r="H918" s="1082"/>
      <c r="I918" s="1082"/>
      <c r="J918" s="1082"/>
      <c r="K918" s="1082"/>
      <c r="L918" s="1082"/>
      <c r="M918" s="1082"/>
      <c r="N918" s="1082"/>
      <c r="O918" s="1082"/>
      <c r="P918" s="1082"/>
      <c r="Q918" s="1082"/>
      <c r="R918" s="1082"/>
      <c r="S918" s="1082"/>
      <c r="T918" s="1082"/>
      <c r="U918" s="1082"/>
      <c r="V918" s="1082"/>
      <c r="W918" s="1082"/>
      <c r="X918" s="1082"/>
      <c r="Y918" s="1082"/>
      <c r="Z918" s="1082"/>
    </row>
    <row r="919" spans="1:26" ht="11.25" customHeight="1">
      <c r="A919" s="1082"/>
      <c r="B919" s="1082"/>
      <c r="C919" s="1082"/>
      <c r="D919" s="1082"/>
      <c r="E919" s="1082"/>
      <c r="F919" s="1082"/>
      <c r="G919" s="1082"/>
      <c r="H919" s="1082"/>
      <c r="I919" s="1082"/>
      <c r="J919" s="1082"/>
      <c r="K919" s="1082"/>
      <c r="L919" s="1082"/>
      <c r="M919" s="1082"/>
      <c r="N919" s="1082"/>
      <c r="O919" s="1082"/>
      <c r="P919" s="1082"/>
      <c r="Q919" s="1082"/>
      <c r="R919" s="1082"/>
      <c r="S919" s="1082"/>
      <c r="T919" s="1082"/>
      <c r="U919" s="1082"/>
      <c r="V919" s="1082"/>
      <c r="W919" s="1082"/>
      <c r="X919" s="1082"/>
      <c r="Y919" s="1082"/>
      <c r="Z919" s="1082"/>
    </row>
    <row r="920" spans="1:26" ht="11.25" customHeight="1">
      <c r="A920" s="1082"/>
      <c r="B920" s="1082"/>
      <c r="C920" s="1082"/>
      <c r="D920" s="1082"/>
      <c r="E920" s="1082"/>
      <c r="F920" s="1082"/>
      <c r="G920" s="1082"/>
      <c r="H920" s="1082"/>
      <c r="I920" s="1082"/>
      <c r="J920" s="1082"/>
      <c r="K920" s="1082"/>
      <c r="L920" s="1082"/>
      <c r="M920" s="1082"/>
      <c r="N920" s="1082"/>
      <c r="O920" s="1082"/>
      <c r="P920" s="1082"/>
      <c r="Q920" s="1082"/>
      <c r="R920" s="1082"/>
      <c r="S920" s="1082"/>
      <c r="T920" s="1082"/>
      <c r="U920" s="1082"/>
      <c r="V920" s="1082"/>
      <c r="W920" s="1082"/>
      <c r="X920" s="1082"/>
      <c r="Y920" s="1082"/>
      <c r="Z920" s="1082"/>
    </row>
    <row r="921" spans="1:26" ht="11.25" customHeight="1">
      <c r="A921" s="1082"/>
      <c r="B921" s="1082"/>
      <c r="C921" s="1082"/>
      <c r="D921" s="1082"/>
      <c r="E921" s="1082"/>
      <c r="F921" s="1082"/>
      <c r="G921" s="1082"/>
      <c r="H921" s="1082"/>
      <c r="I921" s="1082"/>
      <c r="J921" s="1082"/>
      <c r="K921" s="1082"/>
      <c r="L921" s="1082"/>
      <c r="M921" s="1082"/>
      <c r="N921" s="1082"/>
      <c r="O921" s="1082"/>
      <c r="P921" s="1082"/>
      <c r="Q921" s="1082"/>
      <c r="R921" s="1082"/>
      <c r="S921" s="1082"/>
      <c r="T921" s="1082"/>
      <c r="U921" s="1082"/>
      <c r="V921" s="1082"/>
      <c r="W921" s="1082"/>
      <c r="X921" s="1082"/>
      <c r="Y921" s="1082"/>
      <c r="Z921" s="1082"/>
    </row>
    <row r="922" spans="1:26" ht="11.25" customHeight="1">
      <c r="A922" s="1082"/>
      <c r="B922" s="1082"/>
      <c r="C922" s="1082"/>
      <c r="D922" s="1082"/>
      <c r="E922" s="1082"/>
      <c r="F922" s="1082"/>
      <c r="G922" s="1082"/>
      <c r="H922" s="1082"/>
      <c r="I922" s="1082"/>
      <c r="J922" s="1082"/>
      <c r="K922" s="1082"/>
      <c r="L922" s="1082"/>
      <c r="M922" s="1082"/>
      <c r="N922" s="1082"/>
      <c r="O922" s="1082"/>
      <c r="P922" s="1082"/>
      <c r="Q922" s="1082"/>
      <c r="R922" s="1082"/>
      <c r="S922" s="1082"/>
      <c r="T922" s="1082"/>
      <c r="U922" s="1082"/>
      <c r="V922" s="1082"/>
      <c r="W922" s="1082"/>
      <c r="X922" s="1082"/>
      <c r="Y922" s="1082"/>
      <c r="Z922" s="1082"/>
    </row>
    <row r="923" spans="1:26" ht="11.25" customHeight="1">
      <c r="A923" s="1082"/>
      <c r="B923" s="1082"/>
      <c r="C923" s="1082"/>
      <c r="D923" s="1082"/>
      <c r="E923" s="1082"/>
      <c r="F923" s="1082"/>
      <c r="G923" s="1082"/>
      <c r="H923" s="1082"/>
      <c r="I923" s="1082"/>
      <c r="J923" s="1082"/>
      <c r="K923" s="1082"/>
      <c r="L923" s="1082"/>
      <c r="M923" s="1082"/>
      <c r="N923" s="1082"/>
      <c r="O923" s="1082"/>
      <c r="P923" s="1082"/>
      <c r="Q923" s="1082"/>
      <c r="R923" s="1082"/>
      <c r="S923" s="1082"/>
      <c r="T923" s="1082"/>
      <c r="U923" s="1082"/>
      <c r="V923" s="1082"/>
      <c r="W923" s="1082"/>
      <c r="X923" s="1082"/>
      <c r="Y923" s="1082"/>
      <c r="Z923" s="1082"/>
    </row>
    <row r="924" spans="1:26" ht="11.25" customHeight="1">
      <c r="A924" s="1082"/>
      <c r="B924" s="1082"/>
      <c r="C924" s="1082"/>
      <c r="D924" s="1082"/>
      <c r="E924" s="1082"/>
      <c r="F924" s="1082"/>
      <c r="G924" s="1082"/>
      <c r="H924" s="1082"/>
      <c r="I924" s="1082"/>
      <c r="J924" s="1082"/>
      <c r="K924" s="1082"/>
      <c r="L924" s="1082"/>
      <c r="M924" s="1082"/>
      <c r="N924" s="1082"/>
      <c r="O924" s="1082"/>
      <c r="P924" s="1082"/>
      <c r="Q924" s="1082"/>
      <c r="R924" s="1082"/>
      <c r="S924" s="1082"/>
      <c r="T924" s="1082"/>
      <c r="U924" s="1082"/>
      <c r="V924" s="1082"/>
      <c r="W924" s="1082"/>
      <c r="X924" s="1082"/>
      <c r="Y924" s="1082"/>
      <c r="Z924" s="1082"/>
    </row>
    <row r="925" spans="1:26" ht="11.25" customHeight="1">
      <c r="A925" s="1082"/>
      <c r="B925" s="1082"/>
      <c r="C925" s="1082"/>
      <c r="D925" s="1082"/>
      <c r="E925" s="1082"/>
      <c r="F925" s="1082"/>
      <c r="G925" s="1082"/>
      <c r="H925" s="1082"/>
      <c r="I925" s="1082"/>
      <c r="J925" s="1082"/>
      <c r="K925" s="1082"/>
      <c r="L925" s="1082"/>
      <c r="M925" s="1082"/>
      <c r="N925" s="1082"/>
      <c r="O925" s="1082"/>
      <c r="P925" s="1082"/>
      <c r="Q925" s="1082"/>
      <c r="R925" s="1082"/>
      <c r="S925" s="1082"/>
      <c r="T925" s="1082"/>
      <c r="U925" s="1082"/>
      <c r="V925" s="1082"/>
      <c r="W925" s="1082"/>
      <c r="X925" s="1082"/>
      <c r="Y925" s="1082"/>
      <c r="Z925" s="1082"/>
    </row>
    <row r="926" spans="1:26" ht="11.25" customHeight="1">
      <c r="A926" s="1082"/>
      <c r="B926" s="1082"/>
      <c r="C926" s="1082"/>
      <c r="D926" s="1082"/>
      <c r="E926" s="1082"/>
      <c r="F926" s="1082"/>
      <c r="G926" s="1082"/>
      <c r="H926" s="1082"/>
      <c r="I926" s="1082"/>
      <c r="J926" s="1082"/>
      <c r="K926" s="1082"/>
      <c r="L926" s="1082"/>
      <c r="M926" s="1082"/>
      <c r="N926" s="1082"/>
      <c r="O926" s="1082"/>
      <c r="P926" s="1082"/>
      <c r="Q926" s="1082"/>
      <c r="R926" s="1082"/>
      <c r="S926" s="1082"/>
      <c r="T926" s="1082"/>
      <c r="U926" s="1082"/>
      <c r="V926" s="1082"/>
      <c r="W926" s="1082"/>
      <c r="X926" s="1082"/>
      <c r="Y926" s="1082"/>
      <c r="Z926" s="1082"/>
    </row>
    <row r="927" spans="1:26" ht="11.25" customHeight="1">
      <c r="A927" s="1082"/>
      <c r="B927" s="1082"/>
      <c r="C927" s="1082"/>
      <c r="D927" s="1082"/>
      <c r="E927" s="1082"/>
      <c r="F927" s="1082"/>
      <c r="G927" s="1082"/>
      <c r="H927" s="1082"/>
      <c r="I927" s="1082"/>
      <c r="J927" s="1082"/>
      <c r="K927" s="1082"/>
      <c r="L927" s="1082"/>
      <c r="M927" s="1082"/>
      <c r="N927" s="1082"/>
      <c r="O927" s="1082"/>
      <c r="P927" s="1082"/>
      <c r="Q927" s="1082"/>
      <c r="R927" s="1082"/>
      <c r="S927" s="1082"/>
      <c r="T927" s="1082"/>
      <c r="U927" s="1082"/>
      <c r="V927" s="1082"/>
      <c r="W927" s="1082"/>
      <c r="X927" s="1082"/>
      <c r="Y927" s="1082"/>
      <c r="Z927" s="1082"/>
    </row>
    <row r="928" spans="1:26" ht="11.25" customHeight="1">
      <c r="A928" s="1082"/>
      <c r="B928" s="1082"/>
      <c r="C928" s="1082"/>
      <c r="D928" s="1082"/>
      <c r="E928" s="1082"/>
      <c r="F928" s="1082"/>
      <c r="G928" s="1082"/>
      <c r="H928" s="1082"/>
      <c r="I928" s="1082"/>
      <c r="J928" s="1082"/>
      <c r="K928" s="1082"/>
      <c r="L928" s="1082"/>
      <c r="M928" s="1082"/>
      <c r="N928" s="1082"/>
      <c r="O928" s="1082"/>
      <c r="P928" s="1082"/>
      <c r="Q928" s="1082"/>
      <c r="R928" s="1082"/>
      <c r="S928" s="1082"/>
      <c r="T928" s="1082"/>
      <c r="U928" s="1082"/>
      <c r="V928" s="1082"/>
      <c r="W928" s="1082"/>
      <c r="X928" s="1082"/>
      <c r="Y928" s="1082"/>
      <c r="Z928" s="1082"/>
    </row>
    <row r="929" spans="1:26" ht="11.25" customHeight="1">
      <c r="A929" s="1082"/>
      <c r="B929" s="1082"/>
      <c r="C929" s="1082"/>
      <c r="D929" s="1082"/>
      <c r="E929" s="1082"/>
      <c r="F929" s="1082"/>
      <c r="G929" s="1082"/>
      <c r="H929" s="1082"/>
      <c r="I929" s="1082"/>
      <c r="J929" s="1082"/>
      <c r="K929" s="1082"/>
      <c r="L929" s="1082"/>
      <c r="M929" s="1082"/>
      <c r="N929" s="1082"/>
      <c r="O929" s="1082"/>
      <c r="P929" s="1082"/>
      <c r="Q929" s="1082"/>
      <c r="R929" s="1082"/>
      <c r="S929" s="1082"/>
      <c r="T929" s="1082"/>
      <c r="U929" s="1082"/>
      <c r="V929" s="1082"/>
      <c r="W929" s="1082"/>
      <c r="X929" s="1082"/>
      <c r="Y929" s="1082"/>
      <c r="Z929" s="1082"/>
    </row>
    <row r="930" spans="1:26" ht="11.25" customHeight="1">
      <c r="A930" s="1082"/>
      <c r="B930" s="1082"/>
      <c r="C930" s="1082"/>
      <c r="D930" s="1082"/>
      <c r="E930" s="1082"/>
      <c r="F930" s="1082"/>
      <c r="G930" s="1082"/>
      <c r="H930" s="1082"/>
      <c r="I930" s="1082"/>
      <c r="J930" s="1082"/>
      <c r="K930" s="1082"/>
      <c r="L930" s="1082"/>
      <c r="M930" s="1082"/>
      <c r="N930" s="1082"/>
      <c r="O930" s="1082"/>
      <c r="P930" s="1082"/>
      <c r="Q930" s="1082"/>
      <c r="R930" s="1082"/>
      <c r="S930" s="1082"/>
      <c r="T930" s="1082"/>
      <c r="U930" s="1082"/>
      <c r="V930" s="1082"/>
      <c r="W930" s="1082"/>
      <c r="X930" s="1082"/>
      <c r="Y930" s="1082"/>
      <c r="Z930" s="1082"/>
    </row>
    <row r="931" spans="1:26" ht="11.25" customHeight="1">
      <c r="A931" s="1082"/>
      <c r="B931" s="1082"/>
      <c r="C931" s="1082"/>
      <c r="D931" s="1082"/>
      <c r="E931" s="1082"/>
      <c r="F931" s="1082"/>
      <c r="G931" s="1082"/>
      <c r="H931" s="1082"/>
      <c r="I931" s="1082"/>
      <c r="J931" s="1082"/>
      <c r="K931" s="1082"/>
      <c r="L931" s="1082"/>
      <c r="M931" s="1082"/>
      <c r="N931" s="1082"/>
      <c r="O931" s="1082"/>
      <c r="P931" s="1082"/>
      <c r="Q931" s="1082"/>
      <c r="R931" s="1082"/>
      <c r="S931" s="1082"/>
      <c r="T931" s="1082"/>
      <c r="U931" s="1082"/>
      <c r="V931" s="1082"/>
      <c r="W931" s="1082"/>
      <c r="X931" s="1082"/>
      <c r="Y931" s="1082"/>
      <c r="Z931" s="1082"/>
    </row>
    <row r="932" spans="1:26" ht="11.25" customHeight="1">
      <c r="A932" s="1082"/>
      <c r="B932" s="1082"/>
      <c r="C932" s="1082"/>
      <c r="D932" s="1082"/>
      <c r="E932" s="1082"/>
      <c r="F932" s="1082"/>
      <c r="G932" s="1082"/>
      <c r="H932" s="1082"/>
      <c r="I932" s="1082"/>
      <c r="J932" s="1082"/>
      <c r="K932" s="1082"/>
      <c r="L932" s="1082"/>
      <c r="M932" s="1082"/>
      <c r="N932" s="1082"/>
      <c r="O932" s="1082"/>
      <c r="P932" s="1082"/>
      <c r="Q932" s="1082"/>
      <c r="R932" s="1082"/>
      <c r="S932" s="1082"/>
      <c r="T932" s="1082"/>
      <c r="U932" s="1082"/>
      <c r="V932" s="1082"/>
      <c r="W932" s="1082"/>
      <c r="X932" s="1082"/>
      <c r="Y932" s="1082"/>
      <c r="Z932" s="1082"/>
    </row>
    <row r="933" spans="1:26" ht="11.25" customHeight="1">
      <c r="A933" s="1082"/>
      <c r="B933" s="1082"/>
      <c r="C933" s="1082"/>
      <c r="D933" s="1082"/>
      <c r="E933" s="1082"/>
      <c r="F933" s="1082"/>
      <c r="G933" s="1082"/>
      <c r="H933" s="1082"/>
      <c r="I933" s="1082"/>
      <c r="J933" s="1082"/>
      <c r="K933" s="1082"/>
      <c r="L933" s="1082"/>
      <c r="M933" s="1082"/>
      <c r="N933" s="1082"/>
      <c r="O933" s="1082"/>
      <c r="P933" s="1082"/>
      <c r="Q933" s="1082"/>
      <c r="R933" s="1082"/>
      <c r="S933" s="1082"/>
      <c r="T933" s="1082"/>
      <c r="U933" s="1082"/>
      <c r="V933" s="1082"/>
      <c r="W933" s="1082"/>
      <c r="X933" s="1082"/>
      <c r="Y933" s="1082"/>
      <c r="Z933" s="1082"/>
    </row>
    <row r="934" spans="1:26" ht="11.25" customHeight="1">
      <c r="A934" s="1082"/>
      <c r="B934" s="1082"/>
      <c r="C934" s="1082"/>
      <c r="D934" s="1082"/>
      <c r="E934" s="1082"/>
      <c r="F934" s="1082"/>
      <c r="G934" s="1082"/>
      <c r="H934" s="1082"/>
      <c r="I934" s="1082"/>
      <c r="J934" s="1082"/>
      <c r="K934" s="1082"/>
      <c r="L934" s="1082"/>
      <c r="M934" s="1082"/>
      <c r="N934" s="1082"/>
      <c r="O934" s="1082"/>
      <c r="P934" s="1082"/>
      <c r="Q934" s="1082"/>
      <c r="R934" s="1082"/>
      <c r="S934" s="1082"/>
      <c r="T934" s="1082"/>
      <c r="U934" s="1082"/>
      <c r="V934" s="1082"/>
      <c r="W934" s="1082"/>
      <c r="X934" s="1082"/>
      <c r="Y934" s="1082"/>
      <c r="Z934" s="1082"/>
    </row>
    <row r="935" spans="1:26" ht="11.25" customHeight="1">
      <c r="A935" s="1082"/>
      <c r="B935" s="1082"/>
      <c r="C935" s="1082"/>
      <c r="D935" s="1082"/>
      <c r="E935" s="1082"/>
      <c r="F935" s="1082"/>
      <c r="G935" s="1082"/>
      <c r="H935" s="1082"/>
      <c r="I935" s="1082"/>
      <c r="J935" s="1082"/>
      <c r="K935" s="1082"/>
      <c r="L935" s="1082"/>
      <c r="M935" s="1082"/>
      <c r="N935" s="1082"/>
      <c r="O935" s="1082"/>
      <c r="P935" s="1082"/>
      <c r="Q935" s="1082"/>
      <c r="R935" s="1082"/>
      <c r="S935" s="1082"/>
      <c r="T935" s="1082"/>
      <c r="U935" s="1082"/>
      <c r="V935" s="1082"/>
      <c r="W935" s="1082"/>
      <c r="X935" s="1082"/>
      <c r="Y935" s="1082"/>
      <c r="Z935" s="1082"/>
    </row>
    <row r="936" spans="1:26" ht="11.25" customHeight="1">
      <c r="A936" s="1082"/>
      <c r="B936" s="1082"/>
      <c r="C936" s="1082"/>
      <c r="D936" s="1082"/>
      <c r="E936" s="1082"/>
      <c r="F936" s="1082"/>
      <c r="G936" s="1082"/>
      <c r="H936" s="1082"/>
      <c r="I936" s="1082"/>
      <c r="J936" s="1082"/>
      <c r="K936" s="1082"/>
      <c r="L936" s="1082"/>
      <c r="M936" s="1082"/>
      <c r="N936" s="1082"/>
      <c r="O936" s="1082"/>
      <c r="P936" s="1082"/>
      <c r="Q936" s="1082"/>
      <c r="R936" s="1082"/>
      <c r="S936" s="1082"/>
      <c r="T936" s="1082"/>
      <c r="U936" s="1082"/>
      <c r="V936" s="1082"/>
      <c r="W936" s="1082"/>
      <c r="X936" s="1082"/>
      <c r="Y936" s="1082"/>
      <c r="Z936" s="1082"/>
    </row>
    <row r="937" spans="1:26" ht="11.25" customHeight="1">
      <c r="A937" s="1082"/>
      <c r="B937" s="1082"/>
      <c r="C937" s="1082"/>
      <c r="D937" s="1082"/>
      <c r="E937" s="1082"/>
      <c r="F937" s="1082"/>
      <c r="G937" s="1082"/>
      <c r="H937" s="1082"/>
      <c r="I937" s="1082"/>
      <c r="J937" s="1082"/>
      <c r="K937" s="1082"/>
      <c r="L937" s="1082"/>
      <c r="M937" s="1082"/>
      <c r="N937" s="1082"/>
      <c r="O937" s="1082"/>
      <c r="P937" s="1082"/>
      <c r="Q937" s="1082"/>
      <c r="R937" s="1082"/>
      <c r="S937" s="1082"/>
      <c r="T937" s="1082"/>
      <c r="U937" s="1082"/>
      <c r="V937" s="1082"/>
      <c r="W937" s="1082"/>
      <c r="X937" s="1082"/>
      <c r="Y937" s="1082"/>
      <c r="Z937" s="1082"/>
    </row>
    <row r="938" spans="1:26" ht="11.25" customHeight="1">
      <c r="A938" s="1082"/>
      <c r="B938" s="1082"/>
      <c r="C938" s="1082"/>
      <c r="D938" s="1082"/>
      <c r="E938" s="1082"/>
      <c r="F938" s="1082"/>
      <c r="G938" s="1082"/>
      <c r="H938" s="1082"/>
      <c r="I938" s="1082"/>
      <c r="J938" s="1082"/>
      <c r="K938" s="1082"/>
      <c r="L938" s="1082"/>
      <c r="M938" s="1082"/>
      <c r="N938" s="1082"/>
      <c r="O938" s="1082"/>
      <c r="P938" s="1082"/>
      <c r="Q938" s="1082"/>
      <c r="R938" s="1082"/>
      <c r="S938" s="1082"/>
      <c r="T938" s="1082"/>
      <c r="U938" s="1082"/>
      <c r="V938" s="1082"/>
      <c r="W938" s="1082"/>
      <c r="X938" s="1082"/>
      <c r="Y938" s="1082"/>
      <c r="Z938" s="1082"/>
    </row>
    <row r="939" spans="1:26" ht="11.25" customHeight="1">
      <c r="A939" s="1082"/>
      <c r="B939" s="1082"/>
      <c r="C939" s="1082"/>
      <c r="D939" s="1082"/>
      <c r="E939" s="1082"/>
      <c r="F939" s="1082"/>
      <c r="G939" s="1082"/>
      <c r="H939" s="1082"/>
      <c r="I939" s="1082"/>
      <c r="J939" s="1082"/>
      <c r="K939" s="1082"/>
      <c r="L939" s="1082"/>
      <c r="M939" s="1082"/>
      <c r="N939" s="1082"/>
      <c r="O939" s="1082"/>
      <c r="P939" s="1082"/>
      <c r="Q939" s="1082"/>
      <c r="R939" s="1082"/>
      <c r="S939" s="1082"/>
      <c r="T939" s="1082"/>
      <c r="U939" s="1082"/>
      <c r="V939" s="1082"/>
      <c r="W939" s="1082"/>
      <c r="X939" s="1082"/>
      <c r="Y939" s="1082"/>
      <c r="Z939" s="1082"/>
    </row>
    <row r="940" spans="1:26" ht="11.25" customHeight="1">
      <c r="A940" s="1082"/>
      <c r="B940" s="1082"/>
      <c r="C940" s="1082"/>
      <c r="D940" s="1082"/>
      <c r="E940" s="1082"/>
      <c r="F940" s="1082"/>
      <c r="G940" s="1082"/>
      <c r="H940" s="1082"/>
      <c r="I940" s="1082"/>
      <c r="J940" s="1082"/>
      <c r="K940" s="1082"/>
      <c r="L940" s="1082"/>
      <c r="M940" s="1082"/>
      <c r="N940" s="1082"/>
      <c r="O940" s="1082"/>
      <c r="P940" s="1082"/>
      <c r="Q940" s="1082"/>
      <c r="R940" s="1082"/>
      <c r="S940" s="1082"/>
      <c r="T940" s="1082"/>
      <c r="U940" s="1082"/>
      <c r="V940" s="1082"/>
      <c r="W940" s="1082"/>
      <c r="X940" s="1082"/>
      <c r="Y940" s="1082"/>
      <c r="Z940" s="1082"/>
    </row>
    <row r="941" spans="1:26" ht="11.25" customHeight="1">
      <c r="A941" s="1082"/>
      <c r="B941" s="1082"/>
      <c r="C941" s="1082"/>
      <c r="D941" s="1082"/>
      <c r="E941" s="1082"/>
      <c r="F941" s="1082"/>
      <c r="G941" s="1082"/>
      <c r="H941" s="1082"/>
      <c r="I941" s="1082"/>
      <c r="J941" s="1082"/>
      <c r="K941" s="1082"/>
      <c r="L941" s="1082"/>
      <c r="M941" s="1082"/>
      <c r="N941" s="1082"/>
      <c r="O941" s="1082"/>
      <c r="P941" s="1082"/>
      <c r="Q941" s="1082"/>
      <c r="R941" s="1082"/>
      <c r="S941" s="1082"/>
      <c r="T941" s="1082"/>
      <c r="U941" s="1082"/>
      <c r="V941" s="1082"/>
      <c r="W941" s="1082"/>
      <c r="X941" s="1082"/>
      <c r="Y941" s="1082"/>
      <c r="Z941" s="1082"/>
    </row>
    <row r="942" spans="1:26" ht="11.25" customHeight="1">
      <c r="A942" s="1082"/>
      <c r="B942" s="1082"/>
      <c r="C942" s="1082"/>
      <c r="D942" s="1082"/>
      <c r="E942" s="1082"/>
      <c r="F942" s="1082"/>
      <c r="G942" s="1082"/>
      <c r="H942" s="1082"/>
      <c r="I942" s="1082"/>
      <c r="J942" s="1082"/>
      <c r="K942" s="1082"/>
      <c r="L942" s="1082"/>
      <c r="M942" s="1082"/>
      <c r="N942" s="1082"/>
      <c r="O942" s="1082"/>
      <c r="P942" s="1082"/>
      <c r="Q942" s="1082"/>
      <c r="R942" s="1082"/>
      <c r="S942" s="1082"/>
      <c r="T942" s="1082"/>
      <c r="U942" s="1082"/>
      <c r="V942" s="1082"/>
      <c r="W942" s="1082"/>
      <c r="X942" s="1082"/>
      <c r="Y942" s="1082"/>
      <c r="Z942" s="1082"/>
    </row>
    <row r="943" spans="1:26" ht="11.25" customHeight="1">
      <c r="A943" s="1082"/>
      <c r="B943" s="1082"/>
      <c r="C943" s="1082"/>
      <c r="D943" s="1082"/>
      <c r="E943" s="1082"/>
      <c r="F943" s="1082"/>
      <c r="G943" s="1082"/>
      <c r="H943" s="1082"/>
      <c r="I943" s="1082"/>
      <c r="J943" s="1082"/>
      <c r="K943" s="1082"/>
      <c r="L943" s="1082"/>
      <c r="M943" s="1082"/>
      <c r="N943" s="1082"/>
      <c r="O943" s="1082"/>
      <c r="P943" s="1082"/>
      <c r="Q943" s="1082"/>
      <c r="R943" s="1082"/>
      <c r="S943" s="1082"/>
      <c r="T943" s="1082"/>
      <c r="U943" s="1082"/>
      <c r="V943" s="1082"/>
      <c r="W943" s="1082"/>
      <c r="X943" s="1082"/>
      <c r="Y943" s="1082"/>
      <c r="Z943" s="1082"/>
    </row>
    <row r="944" spans="1:26" ht="11.25" customHeight="1">
      <c r="A944" s="1082"/>
      <c r="B944" s="1082"/>
      <c r="C944" s="1082"/>
      <c r="D944" s="1082"/>
      <c r="E944" s="1082"/>
      <c r="F944" s="1082"/>
      <c r="G944" s="1082"/>
      <c r="H944" s="1082"/>
      <c r="I944" s="1082"/>
      <c r="J944" s="1082"/>
      <c r="K944" s="1082"/>
      <c r="L944" s="1082"/>
      <c r="M944" s="1082"/>
      <c r="N944" s="1082"/>
      <c r="O944" s="1082"/>
      <c r="P944" s="1082"/>
      <c r="Q944" s="1082"/>
      <c r="R944" s="1082"/>
      <c r="S944" s="1082"/>
      <c r="T944" s="1082"/>
      <c r="U944" s="1082"/>
      <c r="V944" s="1082"/>
      <c r="W944" s="1082"/>
      <c r="X944" s="1082"/>
      <c r="Y944" s="1082"/>
      <c r="Z944" s="1082"/>
    </row>
    <row r="945" spans="1:26" ht="11.25" customHeight="1">
      <c r="A945" s="1082"/>
      <c r="B945" s="1082"/>
      <c r="C945" s="1082"/>
      <c r="D945" s="1082"/>
      <c r="E945" s="1082"/>
      <c r="F945" s="1082"/>
      <c r="G945" s="1082"/>
      <c r="H945" s="1082"/>
      <c r="I945" s="1082"/>
      <c r="J945" s="1082"/>
      <c r="K945" s="1082"/>
      <c r="L945" s="1082"/>
      <c r="M945" s="1082"/>
      <c r="N945" s="1082"/>
      <c r="O945" s="1082"/>
      <c r="P945" s="1082"/>
      <c r="Q945" s="1082"/>
      <c r="R945" s="1082"/>
      <c r="S945" s="1082"/>
      <c r="T945" s="1082"/>
      <c r="U945" s="1082"/>
      <c r="V945" s="1082"/>
      <c r="W945" s="1082"/>
      <c r="X945" s="1082"/>
      <c r="Y945" s="1082"/>
      <c r="Z945" s="1082"/>
    </row>
    <row r="946" spans="1:26" ht="11.25" customHeight="1">
      <c r="A946" s="1082"/>
      <c r="B946" s="1082"/>
      <c r="C946" s="1082"/>
      <c r="D946" s="1082"/>
      <c r="E946" s="1082"/>
      <c r="F946" s="1082"/>
      <c r="G946" s="1082"/>
      <c r="H946" s="1082"/>
      <c r="I946" s="1082"/>
      <c r="J946" s="1082"/>
      <c r="K946" s="1082"/>
      <c r="L946" s="1082"/>
      <c r="M946" s="1082"/>
      <c r="N946" s="1082"/>
      <c r="O946" s="1082"/>
      <c r="P946" s="1082"/>
      <c r="Q946" s="1082"/>
      <c r="R946" s="1082"/>
      <c r="S946" s="1082"/>
      <c r="T946" s="1082"/>
      <c r="U946" s="1082"/>
      <c r="V946" s="1082"/>
      <c r="W946" s="1082"/>
      <c r="X946" s="1082"/>
      <c r="Y946" s="1082"/>
      <c r="Z946" s="1082"/>
    </row>
    <row r="947" spans="1:26" ht="11.25" customHeight="1">
      <c r="A947" s="1082"/>
      <c r="B947" s="1082"/>
      <c r="C947" s="1082"/>
      <c r="D947" s="1082"/>
      <c r="E947" s="1082"/>
      <c r="F947" s="1082"/>
      <c r="G947" s="1082"/>
      <c r="H947" s="1082"/>
      <c r="I947" s="1082"/>
      <c r="J947" s="1082"/>
      <c r="K947" s="1082"/>
      <c r="L947" s="1082"/>
      <c r="M947" s="1082"/>
      <c r="N947" s="1082"/>
      <c r="O947" s="1082"/>
      <c r="P947" s="1082"/>
      <c r="Q947" s="1082"/>
      <c r="R947" s="1082"/>
      <c r="S947" s="1082"/>
      <c r="T947" s="1082"/>
      <c r="U947" s="1082"/>
      <c r="V947" s="1082"/>
      <c r="W947" s="1082"/>
      <c r="X947" s="1082"/>
      <c r="Y947" s="1082"/>
      <c r="Z947" s="1082"/>
    </row>
    <row r="948" spans="1:26" ht="11.25" customHeight="1">
      <c r="A948" s="1082"/>
      <c r="B948" s="1082"/>
      <c r="C948" s="1082"/>
      <c r="D948" s="1082"/>
      <c r="E948" s="1082"/>
      <c r="F948" s="1082"/>
      <c r="G948" s="1082"/>
      <c r="H948" s="1082"/>
      <c r="I948" s="1082"/>
      <c r="J948" s="1082"/>
      <c r="K948" s="1082"/>
      <c r="L948" s="1082"/>
      <c r="M948" s="1082"/>
      <c r="N948" s="1082"/>
      <c r="O948" s="1082"/>
      <c r="P948" s="1082"/>
      <c r="Q948" s="1082"/>
      <c r="R948" s="1082"/>
      <c r="S948" s="1082"/>
      <c r="T948" s="1082"/>
      <c r="U948" s="1082"/>
      <c r="V948" s="1082"/>
      <c r="W948" s="1082"/>
      <c r="X948" s="1082"/>
      <c r="Y948" s="1082"/>
      <c r="Z948" s="1082"/>
    </row>
  </sheetData>
  <hyperlinks>
    <hyperlink ref="H1" location="Índice!A1" display="(Voltar ao índice)"/>
  </hyperlinks>
  <pageMargins left="0.7" right="0.7" top="0.75" bottom="0.75" header="0" footer="0"/>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1"/>
  <sheetViews>
    <sheetView zoomScaleNormal="100" workbookViewId="0">
      <selection activeCell="E1" sqref="E1"/>
    </sheetView>
  </sheetViews>
  <sheetFormatPr defaultColWidth="14.42578125" defaultRowHeight="15" customHeight="1"/>
  <cols>
    <col min="1" max="1" width="34.85546875" style="1095" customWidth="1"/>
    <col min="2" max="2" width="37" style="1095" customWidth="1"/>
    <col min="3" max="3" width="29" style="1095" customWidth="1"/>
    <col min="4" max="4" width="16.28515625" style="1095" customWidth="1"/>
    <col min="5" max="5" width="18.85546875" style="1095" customWidth="1"/>
    <col min="6" max="6" width="15.5703125" style="1095" customWidth="1"/>
    <col min="7" max="26" width="9.140625" style="1095" customWidth="1"/>
    <col min="27" max="16384" width="14.42578125" style="1095"/>
  </cols>
  <sheetData>
    <row r="1" spans="1:26" ht="11.25" customHeight="1">
      <c r="A1" s="1081" t="s">
        <v>1366</v>
      </c>
      <c r="B1" s="1082"/>
      <c r="C1" s="1082"/>
      <c r="D1" s="1082"/>
      <c r="E1" s="893" t="s">
        <v>226</v>
      </c>
      <c r="F1" s="1082"/>
      <c r="G1" s="1082"/>
      <c r="H1" s="1082"/>
      <c r="I1" s="1082"/>
      <c r="J1" s="1082"/>
      <c r="K1" s="1082"/>
      <c r="L1" s="1082"/>
      <c r="M1" s="1082"/>
      <c r="N1" s="1082"/>
      <c r="O1" s="1082"/>
      <c r="P1" s="1082"/>
      <c r="Q1" s="1082"/>
      <c r="R1" s="1082"/>
      <c r="S1" s="1082"/>
      <c r="T1" s="1082"/>
      <c r="U1" s="1082"/>
      <c r="V1" s="1082"/>
      <c r="W1" s="1082"/>
      <c r="X1" s="1082"/>
      <c r="Y1" s="1082"/>
      <c r="Z1" s="1082"/>
    </row>
    <row r="2" spans="1:26" ht="11.25" customHeight="1">
      <c r="A2" s="1100" t="s">
        <v>1327</v>
      </c>
      <c r="B2" s="1131"/>
      <c r="C2" s="1131"/>
      <c r="D2" s="1081"/>
      <c r="E2" s="1082"/>
      <c r="F2" s="1082"/>
      <c r="G2" s="1082"/>
      <c r="H2" s="1082"/>
      <c r="I2" s="1082"/>
      <c r="J2" s="1082"/>
      <c r="K2" s="1082"/>
      <c r="L2" s="1082"/>
      <c r="M2" s="1082"/>
      <c r="N2" s="1082"/>
      <c r="O2" s="1082"/>
      <c r="P2" s="1082"/>
      <c r="Q2" s="1082"/>
      <c r="R2" s="1082"/>
      <c r="S2" s="1082"/>
      <c r="T2" s="1082"/>
      <c r="U2" s="1082"/>
      <c r="V2" s="1082"/>
      <c r="W2" s="1082"/>
      <c r="X2" s="1082"/>
      <c r="Y2" s="1082"/>
      <c r="Z2" s="1082"/>
    </row>
    <row r="3" spans="1:26" ht="11.25" customHeight="1">
      <c r="A3" s="1082" t="s">
        <v>1328</v>
      </c>
      <c r="B3" s="1082"/>
      <c r="C3" s="1082"/>
      <c r="D3" s="1082"/>
      <c r="E3" s="1082"/>
      <c r="F3" s="1082"/>
      <c r="G3" s="1082"/>
      <c r="H3" s="1082"/>
      <c r="I3" s="1082"/>
      <c r="J3" s="1082"/>
      <c r="K3" s="1082"/>
      <c r="L3" s="1082"/>
      <c r="M3" s="1082"/>
      <c r="N3" s="1082"/>
      <c r="O3" s="1082"/>
      <c r="P3" s="1082"/>
      <c r="Q3" s="1082"/>
      <c r="R3" s="1082"/>
      <c r="S3" s="1082"/>
      <c r="T3" s="1082"/>
      <c r="U3" s="1082"/>
      <c r="V3" s="1082"/>
      <c r="W3" s="1082"/>
      <c r="X3" s="1082"/>
      <c r="Y3" s="1082"/>
      <c r="Z3" s="1082"/>
    </row>
    <row r="4" spans="1:26" ht="11.25" customHeight="1">
      <c r="A4" s="1132"/>
      <c r="B4" s="1082"/>
      <c r="C4" s="1131"/>
      <c r="D4" s="1082"/>
      <c r="E4" s="1133"/>
      <c r="F4" s="1082"/>
      <c r="G4" s="1082"/>
      <c r="H4" s="1082"/>
      <c r="I4" s="1082"/>
      <c r="J4" s="1082"/>
      <c r="K4" s="1082"/>
      <c r="L4" s="1082"/>
      <c r="M4" s="1082"/>
      <c r="N4" s="1082"/>
      <c r="O4" s="1082"/>
      <c r="P4" s="1082"/>
      <c r="Q4" s="1082"/>
      <c r="R4" s="1082"/>
      <c r="S4" s="1082"/>
      <c r="T4" s="1082"/>
      <c r="U4" s="1082"/>
      <c r="V4" s="1082"/>
      <c r="W4" s="1082"/>
      <c r="X4" s="1082"/>
      <c r="Y4" s="1082"/>
      <c r="Z4" s="1082"/>
    </row>
    <row r="5" spans="1:26" ht="11.25" customHeight="1">
      <c r="A5" s="1134" t="s">
        <v>1329</v>
      </c>
      <c r="B5" s="1134" t="s">
        <v>1330</v>
      </c>
      <c r="C5" s="1134" t="s">
        <v>1331</v>
      </c>
      <c r="D5" s="1134" t="s">
        <v>1311</v>
      </c>
      <c r="E5" s="1134" t="s">
        <v>1332</v>
      </c>
      <c r="F5" s="1082"/>
      <c r="G5" s="1082"/>
      <c r="H5" s="1082"/>
      <c r="I5" s="1082"/>
      <c r="J5" s="1082"/>
      <c r="K5" s="1082"/>
      <c r="L5" s="1082"/>
      <c r="M5" s="1082"/>
      <c r="N5" s="1082"/>
      <c r="O5" s="1082"/>
      <c r="P5" s="1082"/>
      <c r="Q5" s="1082"/>
      <c r="R5" s="1082"/>
      <c r="S5" s="1082"/>
      <c r="T5" s="1082"/>
      <c r="U5" s="1082"/>
      <c r="V5" s="1082"/>
      <c r="W5" s="1082"/>
      <c r="X5" s="1082"/>
      <c r="Y5" s="1082"/>
      <c r="Z5" s="1082"/>
    </row>
    <row r="6" spans="1:26" ht="11.25" customHeight="1">
      <c r="A6" s="1135" t="s">
        <v>1333</v>
      </c>
      <c r="B6" s="1135" t="s">
        <v>1334</v>
      </c>
      <c r="C6" s="1136" t="s">
        <v>1335</v>
      </c>
      <c r="D6" s="1137">
        <v>11021</v>
      </c>
      <c r="E6" s="1138">
        <v>50000000</v>
      </c>
      <c r="F6" s="1082"/>
      <c r="G6" s="1082"/>
      <c r="H6" s="1082"/>
      <c r="I6" s="1082"/>
      <c r="J6" s="1082"/>
      <c r="K6" s="1082"/>
      <c r="L6" s="1082"/>
      <c r="M6" s="1082"/>
      <c r="N6" s="1082"/>
      <c r="O6" s="1082"/>
      <c r="P6" s="1082"/>
      <c r="Q6" s="1082"/>
      <c r="R6" s="1082"/>
      <c r="S6" s="1082"/>
      <c r="T6" s="1082"/>
      <c r="U6" s="1082"/>
      <c r="V6" s="1082"/>
      <c r="W6" s="1082"/>
      <c r="X6" s="1082"/>
      <c r="Y6" s="1082"/>
      <c r="Z6" s="1082"/>
    </row>
    <row r="7" spans="1:26" ht="11.25" customHeight="1">
      <c r="A7" s="1139" t="s">
        <v>1336</v>
      </c>
      <c r="B7" s="1139" t="s">
        <v>1337</v>
      </c>
      <c r="C7" s="1140" t="s">
        <v>34</v>
      </c>
      <c r="D7" s="1141">
        <v>700</v>
      </c>
      <c r="E7" s="1142">
        <v>234485755.13</v>
      </c>
      <c r="F7" s="1082"/>
      <c r="G7" s="1082"/>
      <c r="H7" s="1082"/>
      <c r="I7" s="1082"/>
      <c r="J7" s="1082"/>
      <c r="K7" s="1082"/>
      <c r="L7" s="1082"/>
      <c r="M7" s="1082"/>
      <c r="N7" s="1082"/>
      <c r="O7" s="1082"/>
      <c r="P7" s="1082"/>
      <c r="Q7" s="1082"/>
      <c r="R7" s="1082"/>
      <c r="S7" s="1082"/>
      <c r="T7" s="1082"/>
      <c r="U7" s="1082"/>
      <c r="V7" s="1082"/>
      <c r="W7" s="1082"/>
      <c r="X7" s="1082"/>
      <c r="Y7" s="1082"/>
      <c r="Z7" s="1082"/>
    </row>
    <row r="8" spans="1:26" ht="11.25" customHeight="1">
      <c r="A8" s="1139" t="s">
        <v>1338</v>
      </c>
      <c r="B8" s="1139" t="s">
        <v>1339</v>
      </c>
      <c r="C8" s="1140" t="s">
        <v>35</v>
      </c>
      <c r="D8" s="1143">
        <v>2545</v>
      </c>
      <c r="E8" s="1142">
        <v>12000000</v>
      </c>
      <c r="F8" s="1082"/>
      <c r="G8" s="1082"/>
      <c r="H8" s="1082"/>
      <c r="I8" s="1082"/>
      <c r="J8" s="1082"/>
      <c r="K8" s="1082"/>
      <c r="L8" s="1082"/>
      <c r="M8" s="1082"/>
      <c r="N8" s="1082"/>
      <c r="O8" s="1082"/>
      <c r="P8" s="1082"/>
      <c r="Q8" s="1082"/>
      <c r="R8" s="1082"/>
      <c r="S8" s="1082"/>
      <c r="T8" s="1082"/>
      <c r="U8" s="1082"/>
      <c r="V8" s="1082"/>
      <c r="W8" s="1082"/>
      <c r="X8" s="1082"/>
      <c r="Y8" s="1082"/>
      <c r="Z8" s="1082"/>
    </row>
    <row r="9" spans="1:26" ht="11.25" customHeight="1">
      <c r="A9" s="1139" t="s">
        <v>1340</v>
      </c>
      <c r="B9" s="1139" t="s">
        <v>1341</v>
      </c>
      <c r="C9" s="1140" t="s">
        <v>1335</v>
      </c>
      <c r="D9" s="1143">
        <v>20373</v>
      </c>
      <c r="E9" s="1142">
        <v>80000000</v>
      </c>
      <c r="F9" s="1082"/>
      <c r="G9" s="1082"/>
      <c r="H9" s="1082"/>
      <c r="I9" s="1082"/>
      <c r="J9" s="1082"/>
      <c r="K9" s="1082"/>
      <c r="L9" s="1082"/>
      <c r="M9" s="1082"/>
      <c r="N9" s="1082"/>
      <c r="O9" s="1082"/>
      <c r="P9" s="1082"/>
      <c r="Q9" s="1082"/>
      <c r="R9" s="1082"/>
      <c r="S9" s="1082"/>
      <c r="T9" s="1082"/>
      <c r="U9" s="1082"/>
      <c r="V9" s="1082"/>
      <c r="W9" s="1082"/>
      <c r="X9" s="1082"/>
      <c r="Y9" s="1082"/>
      <c r="Z9" s="1082"/>
    </row>
    <row r="10" spans="1:26" ht="11.25" customHeight="1">
      <c r="A10" s="1139" t="s">
        <v>1342</v>
      </c>
      <c r="B10" s="1139" t="s">
        <v>1343</v>
      </c>
      <c r="C10" s="1140" t="s">
        <v>42</v>
      </c>
      <c r="D10" s="1141">
        <v>381</v>
      </c>
      <c r="E10" s="1142">
        <v>1390976.28</v>
      </c>
      <c r="F10" s="1082"/>
      <c r="G10" s="1082"/>
      <c r="H10" s="1082"/>
      <c r="I10" s="1082"/>
      <c r="J10" s="1082"/>
      <c r="K10" s="1082"/>
      <c r="L10" s="1082"/>
      <c r="M10" s="1082"/>
      <c r="N10" s="1082"/>
      <c r="O10" s="1082"/>
      <c r="P10" s="1082"/>
      <c r="Q10" s="1082"/>
      <c r="R10" s="1082"/>
      <c r="S10" s="1082"/>
      <c r="T10" s="1082"/>
      <c r="U10" s="1082"/>
      <c r="V10" s="1082"/>
      <c r="W10" s="1082"/>
      <c r="X10" s="1082"/>
      <c r="Y10" s="1082"/>
      <c r="Z10" s="1082"/>
    </row>
    <row r="11" spans="1:26" ht="11.25" customHeight="1">
      <c r="A11" s="1139" t="s">
        <v>1344</v>
      </c>
      <c r="B11" s="1139" t="s">
        <v>1345</v>
      </c>
      <c r="C11" s="1140" t="s">
        <v>38</v>
      </c>
      <c r="D11" s="1141">
        <v>532</v>
      </c>
      <c r="E11" s="1144">
        <v>3600500.95</v>
      </c>
      <c r="F11" s="1082"/>
      <c r="G11" s="1082"/>
      <c r="H11" s="1082"/>
      <c r="I11" s="1082"/>
      <c r="J11" s="1082"/>
      <c r="K11" s="1082"/>
      <c r="L11" s="1082"/>
      <c r="M11" s="1082"/>
      <c r="N11" s="1082"/>
      <c r="O11" s="1082"/>
      <c r="P11" s="1082"/>
      <c r="Q11" s="1082"/>
      <c r="R11" s="1082"/>
      <c r="S11" s="1082"/>
      <c r="T11" s="1082"/>
      <c r="U11" s="1082"/>
      <c r="V11" s="1082"/>
      <c r="W11" s="1082"/>
      <c r="X11" s="1082"/>
      <c r="Y11" s="1082"/>
      <c r="Z11" s="1082"/>
    </row>
    <row r="12" spans="1:26" ht="11.25" customHeight="1">
      <c r="A12" s="1605" t="s">
        <v>1346</v>
      </c>
      <c r="B12" s="1605" t="s">
        <v>1347</v>
      </c>
      <c r="C12" s="1606" t="s">
        <v>1335</v>
      </c>
      <c r="D12" s="1141" t="s">
        <v>1348</v>
      </c>
      <c r="E12" s="1607">
        <v>54989269.310000002</v>
      </c>
      <c r="F12" s="1082"/>
      <c r="G12" s="1082"/>
      <c r="H12" s="1082"/>
      <c r="I12" s="1082"/>
      <c r="J12" s="1082"/>
      <c r="K12" s="1082"/>
      <c r="L12" s="1082"/>
      <c r="M12" s="1082"/>
      <c r="N12" s="1082"/>
      <c r="O12" s="1082"/>
      <c r="P12" s="1082"/>
      <c r="Q12" s="1082"/>
      <c r="R12" s="1082"/>
      <c r="S12" s="1082"/>
      <c r="T12" s="1082"/>
      <c r="U12" s="1082"/>
      <c r="V12" s="1082"/>
      <c r="W12" s="1082"/>
      <c r="X12" s="1082"/>
      <c r="Y12" s="1082"/>
      <c r="Z12" s="1082"/>
    </row>
    <row r="13" spans="1:26" ht="11.25" customHeight="1">
      <c r="A13" s="1605"/>
      <c r="B13" s="1605"/>
      <c r="C13" s="1606"/>
      <c r="D13" s="1141" t="s">
        <v>1349</v>
      </c>
      <c r="E13" s="1607"/>
      <c r="F13" s="1082"/>
      <c r="G13" s="1082"/>
      <c r="H13" s="1082"/>
      <c r="I13" s="1082"/>
      <c r="J13" s="1082"/>
      <c r="K13" s="1082"/>
      <c r="L13" s="1082"/>
      <c r="M13" s="1082"/>
      <c r="N13" s="1082"/>
      <c r="O13" s="1082"/>
      <c r="P13" s="1082"/>
      <c r="Q13" s="1082"/>
      <c r="R13" s="1082"/>
      <c r="S13" s="1082"/>
      <c r="T13" s="1082"/>
      <c r="U13" s="1082"/>
      <c r="V13" s="1082"/>
      <c r="W13" s="1082"/>
      <c r="X13" s="1082"/>
      <c r="Y13" s="1082"/>
      <c r="Z13" s="1082"/>
    </row>
    <row r="14" spans="1:26" ht="11.25" customHeight="1">
      <c r="A14" s="1139" t="s">
        <v>1350</v>
      </c>
      <c r="B14" s="1139" t="s">
        <v>1351</v>
      </c>
      <c r="C14" s="1140" t="s">
        <v>38</v>
      </c>
      <c r="D14" s="1141">
        <v>532</v>
      </c>
      <c r="E14" s="1142">
        <v>2382500</v>
      </c>
      <c r="F14" s="1082"/>
      <c r="G14" s="1082"/>
      <c r="H14" s="1082"/>
      <c r="I14" s="1082"/>
      <c r="J14" s="1082"/>
      <c r="K14" s="1082"/>
      <c r="L14" s="1082"/>
      <c r="M14" s="1082"/>
      <c r="N14" s="1082"/>
      <c r="O14" s="1082"/>
      <c r="P14" s="1082"/>
      <c r="Q14" s="1082"/>
      <c r="R14" s="1082"/>
      <c r="S14" s="1082"/>
      <c r="T14" s="1082"/>
      <c r="U14" s="1082"/>
      <c r="V14" s="1082"/>
      <c r="W14" s="1082"/>
      <c r="X14" s="1082"/>
      <c r="Y14" s="1082"/>
      <c r="Z14" s="1082"/>
    </row>
    <row r="15" spans="1:26" ht="11.25" customHeight="1">
      <c r="A15" s="1608" t="s">
        <v>1352</v>
      </c>
      <c r="B15" s="1139" t="s">
        <v>1353</v>
      </c>
      <c r="C15" s="1608" t="s">
        <v>1354</v>
      </c>
      <c r="D15" s="1609">
        <v>1449</v>
      </c>
      <c r="E15" s="1607">
        <v>6023448.2800000003</v>
      </c>
      <c r="F15" s="1082"/>
      <c r="G15" s="1082"/>
      <c r="H15" s="1082"/>
      <c r="I15" s="1082"/>
      <c r="J15" s="1082"/>
      <c r="K15" s="1082"/>
      <c r="L15" s="1082"/>
      <c r="M15" s="1082"/>
      <c r="N15" s="1082"/>
      <c r="O15" s="1082"/>
      <c r="P15" s="1082"/>
      <c r="Q15" s="1082"/>
      <c r="R15" s="1082"/>
      <c r="S15" s="1082"/>
      <c r="T15" s="1082"/>
      <c r="U15" s="1082"/>
      <c r="V15" s="1082"/>
      <c r="W15" s="1082"/>
      <c r="X15" s="1082"/>
      <c r="Y15" s="1082"/>
      <c r="Z15" s="1082"/>
    </row>
    <row r="16" spans="1:26" ht="11.25" customHeight="1">
      <c r="A16" s="1608"/>
      <c r="B16" s="1139" t="s">
        <v>1355</v>
      </c>
      <c r="C16" s="1608"/>
      <c r="D16" s="1609"/>
      <c r="E16" s="1607"/>
      <c r="F16" s="1082"/>
      <c r="G16" s="1082"/>
      <c r="H16" s="1082"/>
      <c r="I16" s="1082"/>
      <c r="J16" s="1082"/>
      <c r="K16" s="1082"/>
      <c r="L16" s="1082"/>
      <c r="M16" s="1082"/>
      <c r="N16" s="1082"/>
      <c r="O16" s="1082"/>
      <c r="P16" s="1082"/>
      <c r="Q16" s="1082"/>
      <c r="R16" s="1082"/>
      <c r="S16" s="1082"/>
      <c r="T16" s="1082"/>
      <c r="U16" s="1082"/>
      <c r="V16" s="1082"/>
      <c r="W16" s="1082"/>
      <c r="X16" s="1082"/>
      <c r="Y16" s="1082"/>
      <c r="Z16" s="1082"/>
    </row>
    <row r="17" spans="1:26" ht="98.25" customHeight="1">
      <c r="A17" s="1139" t="s">
        <v>1356</v>
      </c>
      <c r="B17" s="1139" t="s">
        <v>1357</v>
      </c>
      <c r="C17" s="1145" t="s">
        <v>1358</v>
      </c>
      <c r="D17" s="1143">
        <v>9747</v>
      </c>
      <c r="E17" s="1142">
        <v>124482297.59999999</v>
      </c>
      <c r="F17" s="1082"/>
      <c r="G17" s="1082"/>
      <c r="H17" s="1082"/>
      <c r="I17" s="1082"/>
      <c r="J17" s="1082"/>
      <c r="K17" s="1082"/>
      <c r="L17" s="1082"/>
      <c r="M17" s="1082"/>
      <c r="N17" s="1082"/>
      <c r="O17" s="1082"/>
      <c r="P17" s="1082"/>
      <c r="Q17" s="1082"/>
      <c r="R17" s="1082"/>
      <c r="S17" s="1082"/>
      <c r="T17" s="1082"/>
      <c r="U17" s="1082"/>
      <c r="V17" s="1082"/>
      <c r="W17" s="1082"/>
      <c r="X17" s="1082"/>
      <c r="Y17" s="1082"/>
      <c r="Z17" s="1082"/>
    </row>
    <row r="18" spans="1:26" ht="11.25" customHeight="1">
      <c r="A18" s="1146" t="s">
        <v>1359</v>
      </c>
      <c r="B18" s="1147" t="s">
        <v>1360</v>
      </c>
      <c r="C18" s="1148" t="s">
        <v>21</v>
      </c>
      <c r="D18" s="1149">
        <v>3985</v>
      </c>
      <c r="E18" s="1150">
        <v>7000000</v>
      </c>
      <c r="F18" s="1082"/>
      <c r="G18" s="1082"/>
      <c r="H18" s="1082"/>
      <c r="I18" s="1082"/>
      <c r="J18" s="1082"/>
      <c r="K18" s="1082"/>
      <c r="L18" s="1082"/>
      <c r="M18" s="1082"/>
      <c r="N18" s="1082"/>
      <c r="O18" s="1082"/>
      <c r="P18" s="1082"/>
      <c r="Q18" s="1082"/>
      <c r="R18" s="1082"/>
      <c r="S18" s="1082"/>
      <c r="T18" s="1082"/>
      <c r="U18" s="1082"/>
      <c r="V18" s="1082"/>
      <c r="W18" s="1082"/>
      <c r="X18" s="1082"/>
      <c r="Y18" s="1082"/>
      <c r="Z18" s="1082"/>
    </row>
    <row r="19" spans="1:26" ht="11.25" customHeight="1">
      <c r="A19" s="1604" t="s">
        <v>310</v>
      </c>
      <c r="B19" s="1604"/>
      <c r="C19" s="1604"/>
      <c r="D19" s="1604"/>
      <c r="E19" s="1151">
        <f>SUM(E6:E18)</f>
        <v>576354747.54999995</v>
      </c>
      <c r="F19" s="1082"/>
      <c r="G19" s="1082"/>
      <c r="H19" s="1082"/>
      <c r="I19" s="1082"/>
      <c r="J19" s="1082"/>
      <c r="K19" s="1082"/>
      <c r="L19" s="1082"/>
      <c r="M19" s="1082"/>
      <c r="N19" s="1082"/>
      <c r="O19" s="1082"/>
      <c r="P19" s="1082"/>
      <c r="Q19" s="1082"/>
      <c r="R19" s="1082"/>
      <c r="S19" s="1082"/>
      <c r="T19" s="1082"/>
      <c r="U19" s="1082"/>
      <c r="V19" s="1082"/>
      <c r="W19" s="1082"/>
      <c r="X19" s="1082"/>
      <c r="Y19" s="1082"/>
      <c r="Z19" s="1082"/>
    </row>
    <row r="20" spans="1:26" ht="11.25" customHeight="1">
      <c r="A20" s="1082" t="s">
        <v>1361</v>
      </c>
      <c r="B20" s="1082"/>
      <c r="C20" s="1082"/>
      <c r="D20" s="1082"/>
      <c r="E20" s="1152"/>
      <c r="F20" s="1082"/>
      <c r="G20" s="1082"/>
      <c r="H20" s="1082"/>
      <c r="I20" s="1082"/>
      <c r="J20" s="1082"/>
      <c r="K20" s="1082"/>
      <c r="L20" s="1082"/>
      <c r="M20" s="1082"/>
      <c r="N20" s="1082"/>
      <c r="O20" s="1082"/>
      <c r="P20" s="1082"/>
      <c r="Q20" s="1082"/>
      <c r="R20" s="1082"/>
      <c r="S20" s="1082"/>
      <c r="T20" s="1082"/>
      <c r="U20" s="1082"/>
      <c r="V20" s="1082"/>
      <c r="W20" s="1082"/>
      <c r="X20" s="1082"/>
      <c r="Y20" s="1082"/>
      <c r="Z20" s="1082"/>
    </row>
    <row r="21" spans="1:26" ht="11.25" customHeight="1">
      <c r="A21" s="1082" t="s">
        <v>1362</v>
      </c>
      <c r="B21" s="1082"/>
      <c r="C21" s="1082"/>
      <c r="D21" s="1082"/>
      <c r="E21" s="1082"/>
      <c r="F21" s="1082"/>
      <c r="G21" s="1082"/>
      <c r="H21" s="1082"/>
      <c r="I21" s="1082"/>
      <c r="J21" s="1082"/>
      <c r="K21" s="1082"/>
      <c r="L21" s="1082"/>
      <c r="M21" s="1082"/>
      <c r="N21" s="1082"/>
      <c r="O21" s="1082"/>
      <c r="P21" s="1082"/>
      <c r="Q21" s="1082"/>
      <c r="R21" s="1082"/>
      <c r="S21" s="1082"/>
      <c r="T21" s="1082"/>
      <c r="U21" s="1082"/>
      <c r="V21" s="1082"/>
      <c r="W21" s="1082"/>
      <c r="X21" s="1082"/>
      <c r="Y21" s="1082"/>
      <c r="Z21" s="1082"/>
    </row>
    <row r="22" spans="1:26" ht="11.25" customHeight="1">
      <c r="A22" s="1082"/>
      <c r="B22" s="1082"/>
      <c r="C22" s="1082"/>
      <c r="D22" s="1082"/>
      <c r="E22" s="1082"/>
      <c r="F22" s="1082"/>
      <c r="G22" s="1082"/>
      <c r="H22" s="1082"/>
      <c r="I22" s="1082"/>
      <c r="J22" s="1082"/>
      <c r="K22" s="1082"/>
      <c r="L22" s="1082"/>
      <c r="M22" s="1082"/>
      <c r="N22" s="1082"/>
      <c r="O22" s="1082"/>
      <c r="P22" s="1082"/>
      <c r="Q22" s="1082"/>
      <c r="R22" s="1082"/>
      <c r="S22" s="1082"/>
      <c r="T22" s="1082"/>
      <c r="U22" s="1082"/>
      <c r="V22" s="1082"/>
      <c r="W22" s="1082"/>
      <c r="X22" s="1082"/>
      <c r="Y22" s="1082"/>
      <c r="Z22" s="1082"/>
    </row>
    <row r="23" spans="1:26" ht="11.25" customHeight="1">
      <c r="A23" s="1082"/>
      <c r="B23" s="1082"/>
      <c r="C23" s="1082"/>
      <c r="D23" s="1082"/>
      <c r="E23" s="1082"/>
      <c r="F23" s="1082"/>
      <c r="G23" s="1082"/>
      <c r="H23" s="1082"/>
      <c r="I23" s="1082"/>
      <c r="J23" s="1082"/>
      <c r="K23" s="1082"/>
      <c r="L23" s="1082"/>
      <c r="M23" s="1082"/>
      <c r="N23" s="1082"/>
      <c r="O23" s="1082"/>
      <c r="P23" s="1082"/>
      <c r="Q23" s="1082"/>
      <c r="R23" s="1082"/>
      <c r="S23" s="1082"/>
      <c r="T23" s="1082"/>
      <c r="U23" s="1082"/>
      <c r="V23" s="1082"/>
      <c r="W23" s="1082"/>
      <c r="X23" s="1082"/>
      <c r="Y23" s="1082"/>
      <c r="Z23" s="1082"/>
    </row>
    <row r="24" spans="1:26" ht="11.25" customHeight="1">
      <c r="A24" s="1082"/>
      <c r="B24" s="1082"/>
      <c r="C24" s="1082"/>
      <c r="D24" s="1082"/>
      <c r="E24" s="1082"/>
      <c r="F24" s="1082"/>
      <c r="G24" s="1082"/>
      <c r="H24" s="1082"/>
      <c r="I24" s="1082"/>
      <c r="J24" s="1082"/>
      <c r="K24" s="1082"/>
      <c r="L24" s="1082"/>
      <c r="M24" s="1082"/>
      <c r="N24" s="1082"/>
      <c r="O24" s="1082"/>
      <c r="P24" s="1082"/>
      <c r="Q24" s="1082"/>
      <c r="R24" s="1082"/>
      <c r="S24" s="1082"/>
      <c r="T24" s="1082"/>
      <c r="U24" s="1082"/>
      <c r="V24" s="1082"/>
      <c r="W24" s="1082"/>
      <c r="X24" s="1082"/>
      <c r="Y24" s="1082"/>
      <c r="Z24" s="1082"/>
    </row>
    <row r="25" spans="1:26" ht="11.25" customHeight="1">
      <c r="A25" s="1082"/>
      <c r="B25" s="1082"/>
      <c r="C25" s="1082"/>
      <c r="D25" s="1082"/>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row>
    <row r="26" spans="1:26" ht="11.25" customHeight="1">
      <c r="A26" s="1100"/>
      <c r="B26" s="1082"/>
      <c r="C26" s="1082"/>
      <c r="D26" s="1082"/>
      <c r="E26" s="1082"/>
      <c r="F26" s="1082"/>
      <c r="G26" s="1082"/>
      <c r="H26" s="1082"/>
      <c r="I26" s="1082"/>
      <c r="J26" s="1082"/>
      <c r="K26" s="1082"/>
      <c r="L26" s="1082"/>
      <c r="M26" s="1082"/>
      <c r="N26" s="1082"/>
      <c r="O26" s="1082"/>
      <c r="P26" s="1082"/>
      <c r="Q26" s="1082"/>
      <c r="R26" s="1082"/>
      <c r="S26" s="1082"/>
      <c r="T26" s="1082"/>
      <c r="U26" s="1082"/>
      <c r="V26" s="1082"/>
      <c r="W26" s="1082"/>
      <c r="X26" s="1082"/>
      <c r="Y26" s="1082"/>
      <c r="Z26" s="1082"/>
    </row>
    <row r="27" spans="1:26" ht="11.25" customHeight="1">
      <c r="A27" s="1082"/>
      <c r="B27" s="1082"/>
      <c r="C27" s="1082"/>
      <c r="D27" s="1082"/>
      <c r="E27" s="1082"/>
      <c r="F27" s="1082"/>
      <c r="G27" s="1082"/>
      <c r="H27" s="1082"/>
      <c r="I27" s="1082"/>
      <c r="J27" s="1082"/>
      <c r="K27" s="1082"/>
      <c r="L27" s="1082"/>
      <c r="M27" s="1082"/>
      <c r="N27" s="1082"/>
      <c r="O27" s="1082"/>
      <c r="P27" s="1082"/>
      <c r="Q27" s="1082"/>
      <c r="R27" s="1082"/>
      <c r="S27" s="1082"/>
      <c r="T27" s="1082"/>
      <c r="U27" s="1082"/>
      <c r="V27" s="1082"/>
      <c r="W27" s="1082"/>
      <c r="X27" s="1082"/>
      <c r="Y27" s="1082"/>
      <c r="Z27" s="1082"/>
    </row>
    <row r="28" spans="1:26" ht="11.25" customHeight="1">
      <c r="A28" s="1082"/>
      <c r="B28" s="1082"/>
      <c r="C28" s="1082"/>
      <c r="D28" s="1082"/>
      <c r="E28" s="1082"/>
      <c r="F28" s="1082"/>
      <c r="G28" s="1082"/>
      <c r="H28" s="1082"/>
      <c r="I28" s="1082"/>
      <c r="J28" s="1082"/>
      <c r="K28" s="1082"/>
      <c r="L28" s="1082"/>
      <c r="M28" s="1082"/>
      <c r="N28" s="1082"/>
      <c r="O28" s="1082"/>
      <c r="P28" s="1082"/>
      <c r="Q28" s="1082"/>
      <c r="R28" s="1082"/>
      <c r="S28" s="1082"/>
      <c r="T28" s="1082"/>
      <c r="U28" s="1082"/>
      <c r="V28" s="1082"/>
      <c r="W28" s="1082"/>
      <c r="X28" s="1082"/>
      <c r="Y28" s="1082"/>
      <c r="Z28" s="1082"/>
    </row>
    <row r="29" spans="1:26" ht="11.25" customHeight="1">
      <c r="A29" s="1082"/>
      <c r="B29" s="1082"/>
      <c r="C29" s="1082"/>
      <c r="D29" s="1082"/>
      <c r="E29" s="1082"/>
      <c r="F29" s="1082"/>
      <c r="G29" s="1082"/>
      <c r="H29" s="1082"/>
      <c r="I29" s="1082"/>
      <c r="J29" s="1082"/>
      <c r="K29" s="1082"/>
      <c r="L29" s="1082"/>
      <c r="M29" s="1082"/>
      <c r="N29" s="1082"/>
      <c r="O29" s="1082"/>
      <c r="P29" s="1082"/>
      <c r="Q29" s="1082"/>
      <c r="R29" s="1082"/>
      <c r="S29" s="1082"/>
      <c r="T29" s="1082"/>
      <c r="U29" s="1082"/>
      <c r="V29" s="1082"/>
      <c r="W29" s="1082"/>
      <c r="X29" s="1082"/>
      <c r="Y29" s="1082"/>
      <c r="Z29" s="1082"/>
    </row>
    <row r="30" spans="1:26" ht="11.25" customHeight="1">
      <c r="A30" s="1082"/>
      <c r="B30" s="1082"/>
      <c r="C30" s="1082"/>
      <c r="D30" s="1082"/>
      <c r="E30" s="1082"/>
      <c r="F30" s="1082"/>
      <c r="G30" s="1082"/>
      <c r="H30" s="1082"/>
      <c r="I30" s="1082"/>
      <c r="J30" s="1082"/>
      <c r="K30" s="1082"/>
      <c r="L30" s="1082"/>
      <c r="M30" s="1082"/>
      <c r="N30" s="1082"/>
      <c r="O30" s="1082"/>
      <c r="P30" s="1082"/>
      <c r="Q30" s="1082"/>
      <c r="R30" s="1082"/>
      <c r="S30" s="1082"/>
      <c r="T30" s="1082"/>
      <c r="U30" s="1082"/>
      <c r="V30" s="1082"/>
      <c r="W30" s="1082"/>
      <c r="X30" s="1082"/>
      <c r="Y30" s="1082"/>
      <c r="Z30" s="1082"/>
    </row>
    <row r="31" spans="1:26" ht="11.25" customHeight="1">
      <c r="F31" s="1082"/>
      <c r="G31" s="1082"/>
      <c r="H31" s="1082"/>
      <c r="I31" s="1082"/>
      <c r="J31" s="1082"/>
      <c r="K31" s="1082"/>
      <c r="L31" s="1082"/>
      <c r="M31" s="1082"/>
      <c r="N31" s="1082"/>
      <c r="O31" s="1082"/>
      <c r="P31" s="1082"/>
      <c r="Q31" s="1082"/>
      <c r="R31" s="1082"/>
      <c r="S31" s="1082"/>
      <c r="T31" s="1082"/>
      <c r="U31" s="1082"/>
      <c r="V31" s="1082"/>
      <c r="W31" s="1082"/>
      <c r="X31" s="1082"/>
      <c r="Y31" s="1082"/>
      <c r="Z31" s="1082"/>
    </row>
    <row r="32" spans="1:26" ht="11.25" customHeight="1">
      <c r="F32" s="1082"/>
      <c r="G32" s="1082"/>
      <c r="H32" s="1082"/>
      <c r="I32" s="1082"/>
      <c r="J32" s="1082"/>
      <c r="K32" s="1082"/>
      <c r="L32" s="1082"/>
      <c r="M32" s="1082"/>
      <c r="N32" s="1082"/>
      <c r="O32" s="1082"/>
      <c r="P32" s="1082"/>
      <c r="Q32" s="1082"/>
      <c r="R32" s="1082"/>
      <c r="S32" s="1082"/>
      <c r="T32" s="1082"/>
      <c r="U32" s="1082"/>
      <c r="V32" s="1082"/>
      <c r="W32" s="1082"/>
      <c r="X32" s="1082"/>
      <c r="Y32" s="1082"/>
      <c r="Z32" s="1082"/>
    </row>
    <row r="33" spans="1:26" ht="11.25" customHeight="1">
      <c r="F33" s="1082"/>
      <c r="G33" s="1082"/>
      <c r="H33" s="1082"/>
      <c r="I33" s="1082"/>
      <c r="J33" s="1082"/>
      <c r="K33" s="1082"/>
      <c r="L33" s="1082"/>
      <c r="M33" s="1082"/>
      <c r="N33" s="1082"/>
      <c r="O33" s="1082"/>
      <c r="P33" s="1082"/>
      <c r="Q33" s="1082"/>
      <c r="R33" s="1082"/>
      <c r="S33" s="1082"/>
      <c r="T33" s="1082"/>
      <c r="U33" s="1082"/>
      <c r="V33" s="1082"/>
      <c r="W33" s="1082"/>
      <c r="X33" s="1082"/>
      <c r="Y33" s="1082"/>
      <c r="Z33" s="1082"/>
    </row>
    <row r="34" spans="1:26" ht="25.9" customHeight="1">
      <c r="F34" s="1082"/>
      <c r="G34" s="1082"/>
      <c r="H34" s="1082"/>
      <c r="I34" s="1082"/>
      <c r="J34" s="1082"/>
      <c r="K34" s="1082"/>
      <c r="L34" s="1082"/>
      <c r="M34" s="1082"/>
      <c r="N34" s="1082"/>
      <c r="O34" s="1082"/>
      <c r="P34" s="1082"/>
      <c r="Q34" s="1082"/>
      <c r="R34" s="1082"/>
      <c r="S34" s="1082"/>
      <c r="T34" s="1082"/>
      <c r="U34" s="1082"/>
      <c r="V34" s="1082"/>
      <c r="W34" s="1082"/>
      <c r="X34" s="1082"/>
      <c r="Y34" s="1082"/>
      <c r="Z34" s="1082"/>
    </row>
    <row r="35" spans="1:26" ht="11.25" customHeight="1">
      <c r="F35" s="1082"/>
      <c r="G35" s="1082"/>
      <c r="H35" s="1082"/>
      <c r="I35" s="1082"/>
      <c r="J35" s="1082"/>
      <c r="K35" s="1082"/>
      <c r="L35" s="1082"/>
      <c r="M35" s="1082"/>
      <c r="N35" s="1082"/>
      <c r="O35" s="1082"/>
      <c r="P35" s="1082"/>
      <c r="Q35" s="1082"/>
      <c r="R35" s="1082"/>
      <c r="S35" s="1082"/>
      <c r="T35" s="1082"/>
      <c r="U35" s="1082"/>
      <c r="V35" s="1082"/>
      <c r="W35" s="1082"/>
      <c r="X35" s="1082"/>
      <c r="Y35" s="1082"/>
      <c r="Z35" s="1082"/>
    </row>
    <row r="36" spans="1:26" ht="11.25" customHeight="1">
      <c r="F36" s="1082"/>
      <c r="G36" s="1082"/>
      <c r="H36" s="1082"/>
      <c r="I36" s="1082"/>
      <c r="J36" s="1082"/>
      <c r="K36" s="1082"/>
      <c r="L36" s="1082"/>
      <c r="M36" s="1082"/>
      <c r="N36" s="1082"/>
      <c r="O36" s="1082"/>
      <c r="P36" s="1082"/>
      <c r="Q36" s="1082"/>
      <c r="R36" s="1082"/>
      <c r="S36" s="1082"/>
      <c r="T36" s="1082"/>
      <c r="U36" s="1082"/>
      <c r="V36" s="1082"/>
      <c r="W36" s="1082"/>
      <c r="X36" s="1082"/>
      <c r="Y36" s="1082"/>
      <c r="Z36" s="1082"/>
    </row>
    <row r="37" spans="1:26" ht="19.149999999999999" customHeight="1">
      <c r="F37" s="1082"/>
      <c r="G37" s="1082"/>
      <c r="H37" s="1082"/>
      <c r="I37" s="1082"/>
      <c r="J37" s="1082"/>
      <c r="K37" s="1082"/>
      <c r="L37" s="1082"/>
      <c r="M37" s="1082"/>
      <c r="N37" s="1082"/>
      <c r="O37" s="1082"/>
      <c r="P37" s="1082"/>
      <c r="Q37" s="1082"/>
      <c r="R37" s="1082"/>
      <c r="S37" s="1082"/>
      <c r="T37" s="1082"/>
      <c r="U37" s="1082"/>
      <c r="V37" s="1082"/>
      <c r="W37" s="1082"/>
      <c r="X37" s="1082"/>
      <c r="Y37" s="1082"/>
      <c r="Z37" s="1082"/>
    </row>
    <row r="38" spans="1:26" ht="19.149999999999999" customHeight="1">
      <c r="F38" s="1082"/>
      <c r="G38" s="1082"/>
      <c r="H38" s="1082"/>
      <c r="I38" s="1082"/>
      <c r="J38" s="1082"/>
      <c r="K38" s="1082"/>
      <c r="L38" s="1082"/>
      <c r="M38" s="1082"/>
      <c r="N38" s="1082"/>
      <c r="O38" s="1082"/>
      <c r="P38" s="1082"/>
      <c r="Q38" s="1082"/>
      <c r="R38" s="1082"/>
      <c r="S38" s="1082"/>
      <c r="T38" s="1082"/>
      <c r="U38" s="1082"/>
      <c r="V38" s="1082"/>
      <c r="W38" s="1082"/>
      <c r="X38" s="1082"/>
      <c r="Y38" s="1082"/>
      <c r="Z38" s="1082"/>
    </row>
    <row r="39" spans="1:26" ht="11.25" customHeight="1">
      <c r="F39" s="1082"/>
      <c r="G39" s="1082"/>
      <c r="H39" s="1082"/>
      <c r="I39" s="1082"/>
      <c r="J39" s="1082"/>
      <c r="K39" s="1082"/>
      <c r="L39" s="1082"/>
      <c r="M39" s="1082"/>
      <c r="N39" s="1082"/>
      <c r="O39" s="1082"/>
      <c r="P39" s="1082"/>
      <c r="Q39" s="1082"/>
      <c r="R39" s="1082"/>
      <c r="S39" s="1082"/>
      <c r="T39" s="1082"/>
      <c r="U39" s="1082"/>
      <c r="V39" s="1082"/>
      <c r="W39" s="1082"/>
      <c r="X39" s="1082"/>
      <c r="Y39" s="1082"/>
      <c r="Z39" s="1082"/>
    </row>
    <row r="40" spans="1:26" ht="11.25" customHeight="1">
      <c r="F40" s="1082"/>
      <c r="G40" s="1082"/>
      <c r="H40" s="1082"/>
      <c r="I40" s="1082"/>
      <c r="J40" s="1082"/>
      <c r="K40" s="1082"/>
      <c r="L40" s="1082"/>
      <c r="M40" s="1082"/>
      <c r="N40" s="1082"/>
      <c r="O40" s="1082"/>
      <c r="P40" s="1082"/>
      <c r="Q40" s="1082"/>
      <c r="R40" s="1082"/>
      <c r="S40" s="1082"/>
      <c r="T40" s="1082"/>
      <c r="U40" s="1082"/>
      <c r="V40" s="1082"/>
      <c r="W40" s="1082"/>
      <c r="X40" s="1082"/>
      <c r="Y40" s="1082"/>
      <c r="Z40" s="1082"/>
    </row>
    <row r="41" spans="1:26" ht="11.25" customHeight="1">
      <c r="F41" s="1082"/>
      <c r="G41" s="1082"/>
      <c r="H41" s="1082"/>
      <c r="I41" s="1082"/>
      <c r="J41" s="1082"/>
      <c r="K41" s="1082"/>
      <c r="L41" s="1082"/>
      <c r="M41" s="1082"/>
      <c r="N41" s="1082"/>
      <c r="O41" s="1082"/>
      <c r="P41" s="1082"/>
      <c r="Q41" s="1082"/>
      <c r="R41" s="1082"/>
      <c r="S41" s="1082"/>
      <c r="T41" s="1082"/>
      <c r="U41" s="1082"/>
      <c r="V41" s="1082"/>
      <c r="W41" s="1082"/>
      <c r="X41" s="1082"/>
      <c r="Y41" s="1082"/>
      <c r="Z41" s="1082"/>
    </row>
    <row r="42" spans="1:26" ht="11.25" customHeight="1">
      <c r="F42" s="1082"/>
      <c r="G42" s="1082"/>
      <c r="H42" s="1082"/>
      <c r="I42" s="1082"/>
      <c r="J42" s="1082"/>
      <c r="K42" s="1082"/>
      <c r="L42" s="1082"/>
      <c r="M42" s="1082"/>
      <c r="N42" s="1082"/>
      <c r="O42" s="1082"/>
      <c r="P42" s="1082"/>
      <c r="Q42" s="1082"/>
      <c r="R42" s="1082"/>
      <c r="S42" s="1082"/>
      <c r="T42" s="1082"/>
      <c r="U42" s="1082"/>
      <c r="V42" s="1082"/>
      <c r="W42" s="1082"/>
      <c r="X42" s="1082"/>
      <c r="Y42" s="1082"/>
      <c r="Z42" s="1082"/>
    </row>
    <row r="43" spans="1:26" ht="107.45" customHeight="1">
      <c r="F43" s="1082"/>
      <c r="G43" s="1082"/>
      <c r="H43" s="1082"/>
      <c r="I43" s="1082"/>
      <c r="J43" s="1082"/>
      <c r="K43" s="1082"/>
      <c r="L43" s="1082"/>
      <c r="M43" s="1082"/>
      <c r="N43" s="1082"/>
      <c r="O43" s="1082"/>
      <c r="P43" s="1082"/>
      <c r="Q43" s="1082"/>
      <c r="R43" s="1082"/>
      <c r="S43" s="1082"/>
      <c r="T43" s="1082"/>
      <c r="U43" s="1082"/>
      <c r="V43" s="1082"/>
      <c r="W43" s="1082"/>
      <c r="X43" s="1082"/>
      <c r="Y43" s="1082"/>
      <c r="Z43" s="1082"/>
    </row>
    <row r="44" spans="1:26" ht="11.25" customHeight="1">
      <c r="F44" s="1082"/>
      <c r="G44" s="1082"/>
      <c r="H44" s="1082"/>
      <c r="I44" s="1082"/>
      <c r="J44" s="1082"/>
      <c r="K44" s="1082"/>
      <c r="L44" s="1082"/>
      <c r="M44" s="1082"/>
      <c r="N44" s="1082"/>
      <c r="O44" s="1082"/>
      <c r="P44" s="1082"/>
      <c r="Q44" s="1082"/>
      <c r="R44" s="1082"/>
      <c r="S44" s="1082"/>
      <c r="T44" s="1082"/>
      <c r="U44" s="1082"/>
      <c r="V44" s="1082"/>
      <c r="W44" s="1082"/>
      <c r="X44" s="1082"/>
      <c r="Y44" s="1082"/>
      <c r="Z44" s="1082"/>
    </row>
    <row r="45" spans="1:26" ht="11.25" customHeight="1">
      <c r="F45" s="1082"/>
      <c r="G45" s="1082"/>
      <c r="H45" s="1082"/>
      <c r="I45" s="1082"/>
      <c r="J45" s="1082"/>
      <c r="K45" s="1082"/>
      <c r="L45" s="1082"/>
      <c r="M45" s="1082"/>
      <c r="N45" s="1082"/>
      <c r="O45" s="1082"/>
      <c r="P45" s="1082"/>
      <c r="Q45" s="1082"/>
      <c r="R45" s="1082"/>
      <c r="S45" s="1082"/>
      <c r="T45" s="1082"/>
      <c r="U45" s="1082"/>
      <c r="V45" s="1082"/>
      <c r="W45" s="1082"/>
      <c r="X45" s="1082"/>
      <c r="Y45" s="1082"/>
      <c r="Z45" s="1082"/>
    </row>
    <row r="46" spans="1:26" ht="11.25" customHeight="1">
      <c r="A46" s="1082"/>
      <c r="B46" s="1082"/>
      <c r="C46" s="1082"/>
      <c r="D46" s="1082"/>
      <c r="E46" s="1082"/>
      <c r="F46" s="1082"/>
      <c r="G46" s="1082"/>
      <c r="H46" s="1082"/>
      <c r="I46" s="1082"/>
      <c r="J46" s="1082"/>
      <c r="K46" s="1082"/>
      <c r="L46" s="1082"/>
      <c r="M46" s="1082"/>
      <c r="N46" s="1082"/>
      <c r="O46" s="1082"/>
      <c r="P46" s="1082"/>
      <c r="Q46" s="1082"/>
      <c r="R46" s="1082"/>
      <c r="S46" s="1082"/>
      <c r="T46" s="1082"/>
      <c r="U46" s="1082"/>
      <c r="V46" s="1082"/>
      <c r="W46" s="1082"/>
      <c r="X46" s="1082"/>
      <c r="Y46" s="1082"/>
      <c r="Z46" s="1082"/>
    </row>
    <row r="47" spans="1:26" ht="11.25" customHeight="1">
      <c r="A47" s="1082"/>
      <c r="B47" s="1082"/>
      <c r="C47" s="1082"/>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row>
    <row r="48" spans="1:26" ht="11.25" customHeight="1">
      <c r="A48" s="1082"/>
      <c r="B48" s="1082"/>
      <c r="C48" s="1082"/>
      <c r="D48" s="1082"/>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row>
    <row r="49" spans="1:26" ht="11.25" customHeight="1">
      <c r="A49" s="1082"/>
      <c r="B49" s="1082"/>
      <c r="C49" s="1082"/>
      <c r="D49" s="1082"/>
      <c r="E49" s="1082"/>
      <c r="F49" s="1082"/>
      <c r="G49" s="1082"/>
      <c r="H49" s="1082"/>
      <c r="I49" s="1082"/>
      <c r="J49" s="1082"/>
      <c r="K49" s="1082"/>
      <c r="L49" s="1082"/>
      <c r="M49" s="1082"/>
      <c r="N49" s="1082"/>
      <c r="O49" s="1082"/>
      <c r="P49" s="1082"/>
      <c r="Q49" s="1082"/>
      <c r="R49" s="1082"/>
      <c r="S49" s="1082"/>
      <c r="T49" s="1082"/>
      <c r="U49" s="1082"/>
      <c r="V49" s="1082"/>
      <c r="W49" s="1082"/>
      <c r="X49" s="1082"/>
      <c r="Y49" s="1082"/>
      <c r="Z49" s="1082"/>
    </row>
    <row r="50" spans="1:26" ht="11.25" customHeight="1">
      <c r="A50" s="1082"/>
      <c r="B50" s="1082"/>
      <c r="C50" s="1082"/>
      <c r="D50" s="1082"/>
      <c r="E50" s="1082"/>
      <c r="F50" s="1082"/>
      <c r="G50" s="1082"/>
      <c r="H50" s="1082"/>
      <c r="I50" s="1082"/>
      <c r="J50" s="1082"/>
      <c r="K50" s="1082"/>
      <c r="L50" s="1082"/>
      <c r="M50" s="1082"/>
      <c r="N50" s="1082"/>
      <c r="O50" s="1082"/>
      <c r="P50" s="1082"/>
      <c r="Q50" s="1082"/>
      <c r="R50" s="1082"/>
      <c r="S50" s="1082"/>
      <c r="T50" s="1082"/>
      <c r="U50" s="1082"/>
      <c r="V50" s="1082"/>
      <c r="W50" s="1082"/>
      <c r="X50" s="1082"/>
      <c r="Y50" s="1082"/>
      <c r="Z50" s="1082"/>
    </row>
    <row r="51" spans="1:26" ht="11.25" customHeight="1">
      <c r="A51" s="1082"/>
      <c r="B51" s="1082"/>
      <c r="C51" s="1082"/>
      <c r="D51" s="1082"/>
      <c r="E51" s="1082"/>
      <c r="F51" s="1082"/>
      <c r="G51" s="1082"/>
      <c r="H51" s="1082"/>
      <c r="I51" s="1082"/>
      <c r="J51" s="1082"/>
      <c r="K51" s="1082"/>
      <c r="L51" s="1082"/>
      <c r="M51" s="1082"/>
      <c r="N51" s="1082"/>
      <c r="O51" s="1082"/>
      <c r="P51" s="1082"/>
      <c r="Q51" s="1082"/>
      <c r="R51" s="1082"/>
      <c r="S51" s="1082"/>
      <c r="T51" s="1082"/>
      <c r="U51" s="1082"/>
      <c r="V51" s="1082"/>
      <c r="W51" s="1082"/>
      <c r="X51" s="1082"/>
      <c r="Y51" s="1082"/>
      <c r="Z51" s="1082"/>
    </row>
    <row r="52" spans="1:26" ht="11.25" customHeight="1">
      <c r="A52" s="1082"/>
      <c r="B52" s="1082"/>
      <c r="C52" s="1082"/>
      <c r="D52" s="1082"/>
      <c r="E52" s="1082"/>
      <c r="F52" s="1082"/>
      <c r="G52" s="1082"/>
      <c r="H52" s="1082"/>
      <c r="I52" s="1082"/>
      <c r="J52" s="1082"/>
      <c r="K52" s="1082"/>
      <c r="L52" s="1082"/>
      <c r="M52" s="1082"/>
      <c r="N52" s="1082"/>
      <c r="O52" s="1082"/>
      <c r="P52" s="1082"/>
      <c r="Q52" s="1082"/>
      <c r="R52" s="1082"/>
      <c r="S52" s="1082"/>
      <c r="T52" s="1082"/>
      <c r="U52" s="1082"/>
      <c r="V52" s="1082"/>
      <c r="W52" s="1082"/>
      <c r="X52" s="1082"/>
      <c r="Y52" s="1082"/>
      <c r="Z52" s="1082"/>
    </row>
    <row r="53" spans="1:26" ht="11.25" customHeight="1">
      <c r="A53" s="1082"/>
      <c r="B53" s="1082"/>
      <c r="C53" s="1082"/>
      <c r="D53" s="1082"/>
      <c r="E53" s="1082"/>
      <c r="F53" s="1082"/>
      <c r="G53" s="1082"/>
      <c r="H53" s="1082"/>
      <c r="I53" s="1082"/>
      <c r="J53" s="1082"/>
      <c r="K53" s="1082"/>
      <c r="L53" s="1082"/>
      <c r="M53" s="1082"/>
      <c r="N53" s="1082"/>
      <c r="O53" s="1082"/>
      <c r="P53" s="1082"/>
      <c r="Q53" s="1082"/>
      <c r="R53" s="1082"/>
      <c r="S53" s="1082"/>
      <c r="T53" s="1082"/>
      <c r="U53" s="1082"/>
      <c r="V53" s="1082"/>
      <c r="W53" s="1082"/>
      <c r="X53" s="1082"/>
      <c r="Y53" s="1082"/>
      <c r="Z53" s="1082"/>
    </row>
    <row r="54" spans="1:26" ht="11.25" customHeight="1">
      <c r="A54" s="1082"/>
      <c r="B54" s="1082"/>
      <c r="C54" s="1082"/>
      <c r="D54" s="1082"/>
      <c r="E54" s="1082"/>
      <c r="F54" s="1082"/>
      <c r="G54" s="1082"/>
      <c r="H54" s="1082"/>
      <c r="I54" s="1082"/>
      <c r="J54" s="1082"/>
      <c r="K54" s="1082"/>
      <c r="L54" s="1082"/>
      <c r="M54" s="1082"/>
      <c r="N54" s="1082"/>
      <c r="O54" s="1082"/>
      <c r="P54" s="1082"/>
      <c r="Q54" s="1082"/>
      <c r="R54" s="1082"/>
      <c r="S54" s="1082"/>
      <c r="T54" s="1082"/>
      <c r="U54" s="1082"/>
      <c r="V54" s="1082"/>
      <c r="W54" s="1082"/>
      <c r="X54" s="1082"/>
      <c r="Y54" s="1082"/>
      <c r="Z54" s="1082"/>
    </row>
    <row r="55" spans="1:26" ht="11.25" customHeight="1">
      <c r="A55" s="1082"/>
      <c r="B55" s="1082"/>
      <c r="C55" s="1082"/>
      <c r="D55" s="1082"/>
      <c r="E55" s="1082"/>
      <c r="F55" s="1082"/>
      <c r="G55" s="1082"/>
      <c r="H55" s="1082"/>
      <c r="I55" s="1082"/>
      <c r="J55" s="1082"/>
      <c r="K55" s="1082"/>
      <c r="L55" s="1082"/>
      <c r="M55" s="1082"/>
      <c r="N55" s="1082"/>
      <c r="O55" s="1082"/>
      <c r="P55" s="1082"/>
      <c r="Q55" s="1082"/>
      <c r="R55" s="1082"/>
      <c r="S55" s="1082"/>
      <c r="T55" s="1082"/>
      <c r="U55" s="1082"/>
      <c r="V55" s="1082"/>
      <c r="W55" s="1082"/>
      <c r="X55" s="1082"/>
      <c r="Y55" s="1082"/>
      <c r="Z55" s="1082"/>
    </row>
    <row r="56" spans="1:26" ht="11.25" customHeight="1">
      <c r="A56" s="1082"/>
      <c r="B56" s="1082"/>
      <c r="C56" s="1082"/>
      <c r="D56" s="1082"/>
      <c r="E56" s="1082"/>
      <c r="F56" s="1082"/>
      <c r="G56" s="1082"/>
      <c r="H56" s="1082"/>
      <c r="I56" s="1082"/>
      <c r="J56" s="1082"/>
      <c r="K56" s="1082"/>
      <c r="L56" s="1082"/>
      <c r="M56" s="1082"/>
      <c r="N56" s="1082"/>
      <c r="O56" s="1082"/>
      <c r="P56" s="1082"/>
      <c r="Q56" s="1082"/>
      <c r="R56" s="1082"/>
      <c r="S56" s="1082"/>
      <c r="T56" s="1082"/>
      <c r="U56" s="1082"/>
      <c r="V56" s="1082"/>
      <c r="W56" s="1082"/>
      <c r="X56" s="1082"/>
      <c r="Y56" s="1082"/>
      <c r="Z56" s="1082"/>
    </row>
    <row r="57" spans="1:26" ht="11.25" customHeight="1">
      <c r="A57" s="1082"/>
      <c r="B57" s="1082"/>
      <c r="C57" s="1082"/>
      <c r="D57" s="1082"/>
      <c r="E57" s="1082"/>
      <c r="F57" s="1082"/>
      <c r="G57" s="1082"/>
      <c r="H57" s="1082"/>
      <c r="I57" s="1082"/>
      <c r="J57" s="1082"/>
      <c r="K57" s="1082"/>
      <c r="L57" s="1082"/>
      <c r="M57" s="1082"/>
      <c r="N57" s="1082"/>
      <c r="O57" s="1082"/>
      <c r="P57" s="1082"/>
      <c r="Q57" s="1082"/>
      <c r="R57" s="1082"/>
      <c r="S57" s="1082"/>
      <c r="T57" s="1082"/>
      <c r="U57" s="1082"/>
      <c r="V57" s="1082"/>
      <c r="W57" s="1082"/>
      <c r="X57" s="1082"/>
      <c r="Y57" s="1082"/>
      <c r="Z57" s="1082"/>
    </row>
    <row r="58" spans="1:26" ht="11.25" customHeight="1">
      <c r="A58" s="1082"/>
      <c r="B58" s="1082"/>
      <c r="C58" s="1082"/>
      <c r="D58" s="1082"/>
      <c r="E58" s="1082"/>
      <c r="F58" s="1082"/>
      <c r="G58" s="1082"/>
      <c r="H58" s="1082"/>
      <c r="I58" s="1082"/>
      <c r="J58" s="1082"/>
      <c r="K58" s="1082"/>
      <c r="L58" s="1082"/>
      <c r="M58" s="1082"/>
      <c r="N58" s="1082"/>
      <c r="O58" s="1082"/>
      <c r="P58" s="1082"/>
      <c r="Q58" s="1082"/>
      <c r="R58" s="1082"/>
      <c r="S58" s="1082"/>
      <c r="T58" s="1082"/>
      <c r="U58" s="1082"/>
      <c r="V58" s="1082"/>
      <c r="W58" s="1082"/>
      <c r="X58" s="1082"/>
      <c r="Y58" s="1082"/>
      <c r="Z58" s="1082"/>
    </row>
    <row r="59" spans="1:26" ht="11.25" customHeight="1">
      <c r="A59" s="1082"/>
      <c r="B59" s="1082"/>
      <c r="C59" s="1082"/>
      <c r="D59" s="1082"/>
      <c r="E59" s="1082"/>
      <c r="F59" s="1082"/>
      <c r="G59" s="1082"/>
      <c r="H59" s="1082"/>
      <c r="I59" s="1082"/>
      <c r="J59" s="1082"/>
      <c r="K59" s="1082"/>
      <c r="L59" s="1082"/>
      <c r="M59" s="1082"/>
      <c r="N59" s="1082"/>
      <c r="O59" s="1082"/>
      <c r="P59" s="1082"/>
      <c r="Q59" s="1082"/>
      <c r="R59" s="1082"/>
      <c r="S59" s="1082"/>
      <c r="T59" s="1082"/>
      <c r="U59" s="1082"/>
      <c r="V59" s="1082"/>
      <c r="W59" s="1082"/>
      <c r="X59" s="1082"/>
      <c r="Y59" s="1082"/>
      <c r="Z59" s="1082"/>
    </row>
    <row r="60" spans="1:26" ht="11.25" customHeight="1">
      <c r="A60" s="1082"/>
      <c r="B60" s="1082"/>
      <c r="C60" s="1082"/>
      <c r="D60" s="1082"/>
      <c r="E60" s="1082"/>
      <c r="F60" s="1082"/>
      <c r="G60" s="1082"/>
      <c r="H60" s="1082"/>
      <c r="I60" s="1082"/>
      <c r="J60" s="1082"/>
      <c r="K60" s="1082"/>
      <c r="L60" s="1082"/>
      <c r="M60" s="1082"/>
      <c r="N60" s="1082"/>
      <c r="O60" s="1082"/>
      <c r="P60" s="1082"/>
      <c r="Q60" s="1082"/>
      <c r="R60" s="1082"/>
      <c r="S60" s="1082"/>
      <c r="T60" s="1082"/>
      <c r="U60" s="1082"/>
      <c r="V60" s="1082"/>
      <c r="W60" s="1082"/>
      <c r="X60" s="1082"/>
      <c r="Y60" s="1082"/>
      <c r="Z60" s="1082"/>
    </row>
    <row r="61" spans="1:26" ht="11.25" customHeight="1">
      <c r="A61" s="1082"/>
      <c r="B61" s="1082"/>
      <c r="C61" s="1082"/>
      <c r="D61" s="1082"/>
      <c r="E61" s="1082"/>
      <c r="F61" s="1082"/>
      <c r="G61" s="1082"/>
      <c r="H61" s="1082"/>
      <c r="I61" s="1082"/>
      <c r="J61" s="1082"/>
      <c r="K61" s="1082"/>
      <c r="L61" s="1082"/>
      <c r="M61" s="1082"/>
      <c r="N61" s="1082"/>
      <c r="O61" s="1082"/>
      <c r="P61" s="1082"/>
      <c r="Q61" s="1082"/>
      <c r="R61" s="1082"/>
      <c r="S61" s="1082"/>
      <c r="T61" s="1082"/>
      <c r="U61" s="1082"/>
      <c r="V61" s="1082"/>
      <c r="W61" s="1082"/>
      <c r="X61" s="1082"/>
      <c r="Y61" s="1082"/>
      <c r="Z61" s="1082"/>
    </row>
    <row r="62" spans="1:26" ht="11.25" customHeight="1">
      <c r="A62" s="1082"/>
      <c r="B62" s="1082"/>
      <c r="C62" s="1082"/>
      <c r="D62" s="1082"/>
      <c r="E62" s="1082"/>
      <c r="F62" s="1082"/>
      <c r="G62" s="1082"/>
      <c r="H62" s="1082"/>
      <c r="I62" s="1082"/>
      <c r="J62" s="1082"/>
      <c r="K62" s="1082"/>
      <c r="L62" s="1082"/>
      <c r="M62" s="1082"/>
      <c r="N62" s="1082"/>
      <c r="O62" s="1082"/>
      <c r="P62" s="1082"/>
      <c r="Q62" s="1082"/>
      <c r="R62" s="1082"/>
      <c r="S62" s="1082"/>
      <c r="T62" s="1082"/>
      <c r="U62" s="1082"/>
      <c r="V62" s="1082"/>
      <c r="W62" s="1082"/>
      <c r="X62" s="1082"/>
      <c r="Y62" s="1082"/>
      <c r="Z62" s="1082"/>
    </row>
    <row r="63" spans="1:26" ht="11.25" customHeight="1">
      <c r="A63" s="1082"/>
      <c r="B63" s="1082"/>
      <c r="C63" s="1082"/>
      <c r="D63" s="1082"/>
      <c r="E63" s="1082"/>
      <c r="F63" s="1082"/>
      <c r="G63" s="1082"/>
      <c r="H63" s="1082"/>
      <c r="I63" s="1082"/>
      <c r="J63" s="1082"/>
      <c r="K63" s="1082"/>
      <c r="L63" s="1082"/>
      <c r="M63" s="1082"/>
      <c r="N63" s="1082"/>
      <c r="O63" s="1082"/>
      <c r="P63" s="1082"/>
      <c r="Q63" s="1082"/>
      <c r="R63" s="1082"/>
      <c r="S63" s="1082"/>
      <c r="T63" s="1082"/>
      <c r="U63" s="1082"/>
      <c r="V63" s="1082"/>
      <c r="W63" s="1082"/>
      <c r="X63" s="1082"/>
      <c r="Y63" s="1082"/>
      <c r="Z63" s="1082"/>
    </row>
    <row r="64" spans="1:26" ht="11.25" customHeight="1">
      <c r="A64" s="1082"/>
      <c r="B64" s="1082"/>
      <c r="C64" s="1082"/>
      <c r="D64" s="1082"/>
      <c r="E64" s="1082"/>
      <c r="F64" s="1082"/>
      <c r="G64" s="1082"/>
      <c r="H64" s="1082"/>
      <c r="I64" s="1082"/>
      <c r="J64" s="1082"/>
      <c r="K64" s="1082"/>
      <c r="L64" s="1082"/>
      <c r="M64" s="1082"/>
      <c r="N64" s="1082"/>
      <c r="O64" s="1082"/>
      <c r="P64" s="1082"/>
      <c r="Q64" s="1082"/>
      <c r="R64" s="1082"/>
      <c r="S64" s="1082"/>
      <c r="T64" s="1082"/>
      <c r="U64" s="1082"/>
      <c r="V64" s="1082"/>
      <c r="W64" s="1082"/>
      <c r="X64" s="1082"/>
      <c r="Y64" s="1082"/>
      <c r="Z64" s="1082"/>
    </row>
    <row r="65" spans="1:26" ht="11.25" customHeight="1">
      <c r="A65" s="1082"/>
      <c r="B65" s="1082"/>
      <c r="C65" s="1082"/>
      <c r="D65" s="1082"/>
      <c r="E65" s="1082"/>
      <c r="F65" s="1082"/>
      <c r="G65" s="1082"/>
      <c r="H65" s="1082"/>
      <c r="I65" s="1082"/>
      <c r="J65" s="1082"/>
      <c r="K65" s="1082"/>
      <c r="L65" s="1082"/>
      <c r="M65" s="1082"/>
      <c r="N65" s="1082"/>
      <c r="O65" s="1082"/>
      <c r="P65" s="1082"/>
      <c r="Q65" s="1082"/>
      <c r="R65" s="1082"/>
      <c r="S65" s="1082"/>
      <c r="T65" s="1082"/>
      <c r="U65" s="1082"/>
      <c r="V65" s="1082"/>
      <c r="W65" s="1082"/>
      <c r="X65" s="1082"/>
      <c r="Y65" s="1082"/>
      <c r="Z65" s="1082"/>
    </row>
    <row r="66" spans="1:26" ht="11.25" customHeight="1">
      <c r="A66" s="1082"/>
      <c r="B66" s="1082"/>
      <c r="C66" s="1082"/>
      <c r="D66" s="1082"/>
      <c r="E66" s="1082"/>
      <c r="F66" s="1082"/>
      <c r="G66" s="1082"/>
      <c r="H66" s="1082"/>
      <c r="I66" s="1082"/>
      <c r="J66" s="1082"/>
      <c r="K66" s="1082"/>
      <c r="L66" s="1082"/>
      <c r="M66" s="1082"/>
      <c r="N66" s="1082"/>
      <c r="O66" s="1082"/>
      <c r="P66" s="1082"/>
      <c r="Q66" s="1082"/>
      <c r="R66" s="1082"/>
      <c r="S66" s="1082"/>
      <c r="T66" s="1082"/>
      <c r="U66" s="1082"/>
      <c r="V66" s="1082"/>
      <c r="W66" s="1082"/>
      <c r="X66" s="1082"/>
      <c r="Y66" s="1082"/>
      <c r="Z66" s="1082"/>
    </row>
    <row r="67" spans="1:26" ht="11.25" customHeight="1">
      <c r="A67" s="1082"/>
      <c r="B67" s="1082"/>
      <c r="C67" s="1082"/>
      <c r="D67" s="1082"/>
      <c r="E67" s="1082"/>
      <c r="F67" s="1082"/>
      <c r="G67" s="1082"/>
      <c r="H67" s="1082"/>
      <c r="I67" s="1082"/>
      <c r="J67" s="1082"/>
      <c r="K67" s="1082"/>
      <c r="L67" s="1082"/>
      <c r="M67" s="1082"/>
      <c r="N67" s="1082"/>
      <c r="O67" s="1082"/>
      <c r="P67" s="1082"/>
      <c r="Q67" s="1082"/>
      <c r="R67" s="1082"/>
      <c r="S67" s="1082"/>
      <c r="T67" s="1082"/>
      <c r="U67" s="1082"/>
      <c r="V67" s="1082"/>
      <c r="W67" s="1082"/>
      <c r="X67" s="1082"/>
      <c r="Y67" s="1082"/>
      <c r="Z67" s="1082"/>
    </row>
    <row r="68" spans="1:26" ht="11.25" customHeight="1">
      <c r="A68" s="1082"/>
      <c r="B68" s="1082"/>
      <c r="C68" s="1082"/>
      <c r="D68" s="1082"/>
      <c r="E68" s="1082"/>
      <c r="F68" s="1082"/>
      <c r="G68" s="1082"/>
      <c r="H68" s="1082"/>
      <c r="I68" s="1082"/>
      <c r="J68" s="1082"/>
      <c r="K68" s="1082"/>
      <c r="L68" s="1082"/>
      <c r="M68" s="1082"/>
      <c r="N68" s="1082"/>
      <c r="O68" s="1082"/>
      <c r="P68" s="1082"/>
      <c r="Q68" s="1082"/>
      <c r="R68" s="1082"/>
      <c r="S68" s="1082"/>
      <c r="T68" s="1082"/>
      <c r="U68" s="1082"/>
      <c r="V68" s="1082"/>
      <c r="W68" s="1082"/>
      <c r="X68" s="1082"/>
      <c r="Y68" s="1082"/>
      <c r="Z68" s="1082"/>
    </row>
    <row r="69" spans="1:26" ht="11.25" customHeight="1">
      <c r="A69" s="1082"/>
      <c r="B69" s="1082"/>
      <c r="C69" s="1082"/>
      <c r="D69" s="1082"/>
      <c r="E69" s="1082"/>
      <c r="F69" s="1082"/>
      <c r="G69" s="1082"/>
      <c r="H69" s="1082"/>
      <c r="I69" s="1082"/>
      <c r="J69" s="1082"/>
      <c r="K69" s="1082"/>
      <c r="L69" s="1082"/>
      <c r="M69" s="1082"/>
      <c r="N69" s="1082"/>
      <c r="O69" s="1082"/>
      <c r="P69" s="1082"/>
      <c r="Q69" s="1082"/>
      <c r="R69" s="1082"/>
      <c r="S69" s="1082"/>
      <c r="T69" s="1082"/>
      <c r="U69" s="1082"/>
      <c r="V69" s="1082"/>
      <c r="W69" s="1082"/>
      <c r="X69" s="1082"/>
      <c r="Y69" s="1082"/>
      <c r="Z69" s="1082"/>
    </row>
    <row r="70" spans="1:26" ht="11.25" customHeight="1">
      <c r="A70" s="1082"/>
      <c r="B70" s="1082"/>
      <c r="C70" s="1082"/>
      <c r="D70" s="1082"/>
      <c r="E70" s="1082"/>
      <c r="F70" s="1082"/>
      <c r="G70" s="1082"/>
      <c r="H70" s="1082"/>
      <c r="I70" s="1082"/>
      <c r="J70" s="1082"/>
      <c r="K70" s="1082"/>
      <c r="L70" s="1082"/>
      <c r="M70" s="1082"/>
      <c r="N70" s="1082"/>
      <c r="O70" s="1082"/>
      <c r="P70" s="1082"/>
      <c r="Q70" s="1082"/>
      <c r="R70" s="1082"/>
      <c r="S70" s="1082"/>
      <c r="T70" s="1082"/>
      <c r="U70" s="1082"/>
      <c r="V70" s="1082"/>
      <c r="W70" s="1082"/>
      <c r="X70" s="1082"/>
      <c r="Y70" s="1082"/>
      <c r="Z70" s="1082"/>
    </row>
    <row r="71" spans="1:26" ht="11.25" customHeight="1">
      <c r="A71" s="1082"/>
      <c r="B71" s="1082"/>
      <c r="C71" s="1082"/>
      <c r="D71" s="1082"/>
      <c r="E71" s="1082"/>
      <c r="F71" s="1082"/>
      <c r="G71" s="1082"/>
      <c r="H71" s="1082"/>
      <c r="I71" s="1082"/>
      <c r="J71" s="1082"/>
      <c r="K71" s="1082"/>
      <c r="L71" s="1082"/>
      <c r="M71" s="1082"/>
      <c r="N71" s="1082"/>
      <c r="O71" s="1082"/>
      <c r="P71" s="1082"/>
      <c r="Q71" s="1082"/>
      <c r="R71" s="1082"/>
      <c r="S71" s="1082"/>
      <c r="T71" s="1082"/>
      <c r="U71" s="1082"/>
      <c r="V71" s="1082"/>
      <c r="W71" s="1082"/>
      <c r="X71" s="1082"/>
      <c r="Y71" s="1082"/>
      <c r="Z71" s="1082"/>
    </row>
    <row r="72" spans="1:26" ht="11.25" customHeight="1">
      <c r="A72" s="1082"/>
      <c r="B72" s="1082"/>
      <c r="C72" s="1082"/>
      <c r="D72" s="1082"/>
      <c r="E72" s="1082"/>
      <c r="F72" s="1082"/>
      <c r="G72" s="1082"/>
      <c r="H72" s="1082"/>
      <c r="I72" s="1082"/>
      <c r="J72" s="1082"/>
      <c r="K72" s="1082"/>
      <c r="L72" s="1082"/>
      <c r="M72" s="1082"/>
      <c r="N72" s="1082"/>
      <c r="O72" s="1082"/>
      <c r="P72" s="1082"/>
      <c r="Q72" s="1082"/>
      <c r="R72" s="1082"/>
      <c r="S72" s="1082"/>
      <c r="T72" s="1082"/>
      <c r="U72" s="1082"/>
      <c r="V72" s="1082"/>
      <c r="W72" s="1082"/>
      <c r="X72" s="1082"/>
      <c r="Y72" s="1082"/>
      <c r="Z72" s="1082"/>
    </row>
    <row r="73" spans="1:26" ht="11.25" customHeight="1">
      <c r="A73" s="1082"/>
      <c r="B73" s="1082"/>
      <c r="C73" s="1082"/>
      <c r="D73" s="1082"/>
      <c r="E73" s="1082"/>
      <c r="F73" s="1082"/>
      <c r="G73" s="1082"/>
      <c r="H73" s="1082"/>
      <c r="I73" s="1082"/>
      <c r="J73" s="1082"/>
      <c r="K73" s="1082"/>
      <c r="L73" s="1082"/>
      <c r="M73" s="1082"/>
      <c r="N73" s="1082"/>
      <c r="O73" s="1082"/>
      <c r="P73" s="1082"/>
      <c r="Q73" s="1082"/>
      <c r="R73" s="1082"/>
      <c r="S73" s="1082"/>
      <c r="T73" s="1082"/>
      <c r="U73" s="1082"/>
      <c r="V73" s="1082"/>
      <c r="W73" s="1082"/>
      <c r="X73" s="1082"/>
      <c r="Y73" s="1082"/>
      <c r="Z73" s="1082"/>
    </row>
    <row r="74" spans="1:26" ht="11.25" customHeight="1">
      <c r="A74" s="1082"/>
      <c r="B74" s="1082"/>
      <c r="C74" s="1082"/>
      <c r="D74" s="1082"/>
      <c r="E74" s="1082"/>
      <c r="F74" s="1082"/>
      <c r="G74" s="1082"/>
      <c r="H74" s="1082"/>
      <c r="I74" s="1082"/>
      <c r="J74" s="1082"/>
      <c r="K74" s="1082"/>
      <c r="L74" s="1082"/>
      <c r="M74" s="1082"/>
      <c r="N74" s="1082"/>
      <c r="O74" s="1082"/>
      <c r="P74" s="1082"/>
      <c r="Q74" s="1082"/>
      <c r="R74" s="1082"/>
      <c r="S74" s="1082"/>
      <c r="T74" s="1082"/>
      <c r="U74" s="1082"/>
      <c r="V74" s="1082"/>
      <c r="W74" s="1082"/>
      <c r="X74" s="1082"/>
      <c r="Y74" s="1082"/>
      <c r="Z74" s="1082"/>
    </row>
    <row r="75" spans="1:26" ht="11.25" customHeight="1">
      <c r="A75" s="1082"/>
      <c r="B75" s="1082"/>
      <c r="C75" s="1082"/>
      <c r="D75" s="1082"/>
      <c r="E75" s="1082"/>
      <c r="F75" s="1082"/>
      <c r="G75" s="1082"/>
      <c r="H75" s="1082"/>
      <c r="I75" s="1082"/>
      <c r="J75" s="1082"/>
      <c r="K75" s="1082"/>
      <c r="L75" s="1082"/>
      <c r="M75" s="1082"/>
      <c r="N75" s="1082"/>
      <c r="O75" s="1082"/>
      <c r="P75" s="1082"/>
      <c r="Q75" s="1082"/>
      <c r="R75" s="1082"/>
      <c r="S75" s="1082"/>
      <c r="T75" s="1082"/>
      <c r="U75" s="1082"/>
      <c r="V75" s="1082"/>
      <c r="W75" s="1082"/>
      <c r="X75" s="1082"/>
      <c r="Y75" s="1082"/>
      <c r="Z75" s="1082"/>
    </row>
    <row r="76" spans="1:26" ht="11.25" customHeight="1">
      <c r="A76" s="1082"/>
      <c r="B76" s="1082"/>
      <c r="C76" s="1082"/>
      <c r="D76" s="1082"/>
      <c r="E76" s="1082"/>
      <c r="F76" s="1082"/>
      <c r="G76" s="1082"/>
      <c r="H76" s="1082"/>
      <c r="I76" s="1082"/>
      <c r="J76" s="1082"/>
      <c r="K76" s="1082"/>
      <c r="L76" s="1082"/>
      <c r="M76" s="1082"/>
      <c r="N76" s="1082"/>
      <c r="O76" s="1082"/>
      <c r="P76" s="1082"/>
      <c r="Q76" s="1082"/>
      <c r="R76" s="1082"/>
      <c r="S76" s="1082"/>
      <c r="T76" s="1082"/>
      <c r="U76" s="1082"/>
      <c r="V76" s="1082"/>
      <c r="W76" s="1082"/>
      <c r="X76" s="1082"/>
      <c r="Y76" s="1082"/>
      <c r="Z76" s="1082"/>
    </row>
    <row r="77" spans="1:26" ht="11.25" customHeight="1">
      <c r="A77" s="1082"/>
      <c r="B77" s="1082"/>
      <c r="C77" s="1082"/>
      <c r="D77" s="1082"/>
      <c r="E77" s="1082"/>
      <c r="F77" s="1082"/>
      <c r="G77" s="1082"/>
      <c r="H77" s="1082"/>
      <c r="I77" s="1082"/>
      <c r="J77" s="1082"/>
      <c r="K77" s="1082"/>
      <c r="L77" s="1082"/>
      <c r="M77" s="1082"/>
      <c r="N77" s="1082"/>
      <c r="O77" s="1082"/>
      <c r="P77" s="1082"/>
      <c r="Q77" s="1082"/>
      <c r="R77" s="1082"/>
      <c r="S77" s="1082"/>
      <c r="T77" s="1082"/>
      <c r="U77" s="1082"/>
      <c r="V77" s="1082"/>
      <c r="W77" s="1082"/>
      <c r="X77" s="1082"/>
      <c r="Y77" s="1082"/>
      <c r="Z77" s="1082"/>
    </row>
    <row r="78" spans="1:26" ht="11.25" customHeight="1">
      <c r="A78" s="1082"/>
      <c r="B78" s="1082"/>
      <c r="C78" s="1082"/>
      <c r="D78" s="1082"/>
      <c r="E78" s="1082"/>
      <c r="F78" s="1082"/>
      <c r="G78" s="1082"/>
      <c r="H78" s="1082"/>
      <c r="I78" s="1082"/>
      <c r="J78" s="1082"/>
      <c r="K78" s="1082"/>
      <c r="L78" s="1082"/>
      <c r="M78" s="1082"/>
      <c r="N78" s="1082"/>
      <c r="O78" s="1082"/>
      <c r="P78" s="1082"/>
      <c r="Q78" s="1082"/>
      <c r="R78" s="1082"/>
      <c r="S78" s="1082"/>
      <c r="T78" s="1082"/>
      <c r="U78" s="1082"/>
      <c r="V78" s="1082"/>
      <c r="W78" s="1082"/>
      <c r="X78" s="1082"/>
      <c r="Y78" s="1082"/>
      <c r="Z78" s="1082"/>
    </row>
    <row r="79" spans="1:26" ht="11.25" customHeight="1">
      <c r="A79" s="1082"/>
      <c r="B79" s="1082"/>
      <c r="C79" s="1082"/>
      <c r="D79" s="1082"/>
      <c r="E79" s="1082"/>
      <c r="F79" s="1082"/>
      <c r="G79" s="1082"/>
      <c r="H79" s="1082"/>
      <c r="I79" s="1082"/>
      <c r="J79" s="1082"/>
      <c r="K79" s="1082"/>
      <c r="L79" s="1082"/>
      <c r="M79" s="1082"/>
      <c r="N79" s="1082"/>
      <c r="O79" s="1082"/>
      <c r="P79" s="1082"/>
      <c r="Q79" s="1082"/>
      <c r="R79" s="1082"/>
      <c r="S79" s="1082"/>
      <c r="T79" s="1082"/>
      <c r="U79" s="1082"/>
      <c r="V79" s="1082"/>
      <c r="W79" s="1082"/>
      <c r="X79" s="1082"/>
      <c r="Y79" s="1082"/>
      <c r="Z79" s="1082"/>
    </row>
    <row r="80" spans="1:26" ht="11.25" customHeight="1">
      <c r="A80" s="1082"/>
      <c r="B80" s="1082"/>
      <c r="C80" s="1082"/>
      <c r="D80" s="1082"/>
      <c r="E80" s="1082"/>
      <c r="F80" s="1082"/>
      <c r="G80" s="1082"/>
      <c r="H80" s="1082"/>
      <c r="I80" s="1082"/>
      <c r="J80" s="1082"/>
      <c r="K80" s="1082"/>
      <c r="L80" s="1082"/>
      <c r="M80" s="1082"/>
      <c r="N80" s="1082"/>
      <c r="O80" s="1082"/>
      <c r="P80" s="1082"/>
      <c r="Q80" s="1082"/>
      <c r="R80" s="1082"/>
      <c r="S80" s="1082"/>
      <c r="T80" s="1082"/>
      <c r="U80" s="1082"/>
      <c r="V80" s="1082"/>
      <c r="W80" s="1082"/>
      <c r="X80" s="1082"/>
      <c r="Y80" s="1082"/>
      <c r="Z80" s="1082"/>
    </row>
    <row r="81" spans="1:26" ht="11.25" customHeight="1">
      <c r="A81" s="1082"/>
      <c r="B81" s="1082"/>
      <c r="C81" s="1082"/>
      <c r="D81" s="1082"/>
      <c r="E81" s="1082"/>
      <c r="F81" s="1082"/>
      <c r="G81" s="1082"/>
      <c r="H81" s="1082"/>
      <c r="I81" s="1082"/>
      <c r="J81" s="1082"/>
      <c r="K81" s="1082"/>
      <c r="L81" s="1082"/>
      <c r="M81" s="1082"/>
      <c r="N81" s="1082"/>
      <c r="O81" s="1082"/>
      <c r="P81" s="1082"/>
      <c r="Q81" s="1082"/>
      <c r="R81" s="1082"/>
      <c r="S81" s="1082"/>
      <c r="T81" s="1082"/>
      <c r="U81" s="1082"/>
      <c r="V81" s="1082"/>
      <c r="W81" s="1082"/>
      <c r="X81" s="1082"/>
      <c r="Y81" s="1082"/>
      <c r="Z81" s="1082"/>
    </row>
    <row r="82" spans="1:26" ht="11.25" customHeight="1">
      <c r="A82" s="1082"/>
      <c r="B82" s="1082"/>
      <c r="C82" s="1082"/>
      <c r="D82" s="1082"/>
      <c r="E82" s="1082"/>
      <c r="F82" s="1082"/>
      <c r="G82" s="1082"/>
      <c r="H82" s="1082"/>
      <c r="I82" s="1082"/>
      <c r="J82" s="1082"/>
      <c r="K82" s="1082"/>
      <c r="L82" s="1082"/>
      <c r="M82" s="1082"/>
      <c r="N82" s="1082"/>
      <c r="O82" s="1082"/>
      <c r="P82" s="1082"/>
      <c r="Q82" s="1082"/>
      <c r="R82" s="1082"/>
      <c r="S82" s="1082"/>
      <c r="T82" s="1082"/>
      <c r="U82" s="1082"/>
      <c r="V82" s="1082"/>
      <c r="W82" s="1082"/>
      <c r="X82" s="1082"/>
      <c r="Y82" s="1082"/>
      <c r="Z82" s="1082"/>
    </row>
    <row r="83" spans="1:26" ht="11.25" customHeight="1">
      <c r="A83" s="1082"/>
      <c r="B83" s="1082"/>
      <c r="C83" s="1082"/>
      <c r="D83" s="1082"/>
      <c r="E83" s="1082"/>
      <c r="F83" s="1082"/>
      <c r="G83" s="1082"/>
      <c r="H83" s="1082"/>
      <c r="I83" s="1082"/>
      <c r="J83" s="1082"/>
      <c r="K83" s="1082"/>
      <c r="L83" s="1082"/>
      <c r="M83" s="1082"/>
      <c r="N83" s="1082"/>
      <c r="O83" s="1082"/>
      <c r="P83" s="1082"/>
      <c r="Q83" s="1082"/>
      <c r="R83" s="1082"/>
      <c r="S83" s="1082"/>
      <c r="T83" s="1082"/>
      <c r="U83" s="1082"/>
      <c r="V83" s="1082"/>
      <c r="W83" s="1082"/>
      <c r="X83" s="1082"/>
      <c r="Y83" s="1082"/>
      <c r="Z83" s="1082"/>
    </row>
    <row r="84" spans="1:26" ht="11.25" customHeight="1">
      <c r="A84" s="1082"/>
      <c r="B84" s="1082"/>
      <c r="C84" s="1082"/>
      <c r="D84" s="1082"/>
      <c r="E84" s="1082"/>
      <c r="F84" s="1082"/>
      <c r="G84" s="1082"/>
      <c r="H84" s="1082"/>
      <c r="I84" s="1082"/>
      <c r="J84" s="1082"/>
      <c r="K84" s="1082"/>
      <c r="L84" s="1082"/>
      <c r="M84" s="1082"/>
      <c r="N84" s="1082"/>
      <c r="O84" s="1082"/>
      <c r="P84" s="1082"/>
      <c r="Q84" s="1082"/>
      <c r="R84" s="1082"/>
      <c r="S84" s="1082"/>
      <c r="T84" s="1082"/>
      <c r="U84" s="1082"/>
      <c r="V84" s="1082"/>
      <c r="W84" s="1082"/>
      <c r="X84" s="1082"/>
      <c r="Y84" s="1082"/>
      <c r="Z84" s="1082"/>
    </row>
    <row r="85" spans="1:26" ht="11.25" customHeight="1">
      <c r="A85" s="1082"/>
      <c r="B85" s="1082"/>
      <c r="C85" s="1082"/>
      <c r="D85" s="1082"/>
      <c r="E85" s="1082"/>
      <c r="F85" s="1082"/>
      <c r="G85" s="1082"/>
      <c r="H85" s="1082"/>
      <c r="I85" s="1082"/>
      <c r="J85" s="1082"/>
      <c r="K85" s="1082"/>
      <c r="L85" s="1082"/>
      <c r="M85" s="1082"/>
      <c r="N85" s="1082"/>
      <c r="O85" s="1082"/>
      <c r="P85" s="1082"/>
      <c r="Q85" s="1082"/>
      <c r="R85" s="1082"/>
      <c r="S85" s="1082"/>
      <c r="T85" s="1082"/>
      <c r="U85" s="1082"/>
      <c r="V85" s="1082"/>
      <c r="W85" s="1082"/>
      <c r="X85" s="1082"/>
      <c r="Y85" s="1082"/>
      <c r="Z85" s="1082"/>
    </row>
    <row r="86" spans="1:26" ht="11.25" customHeight="1">
      <c r="A86" s="1082"/>
      <c r="B86" s="1082"/>
      <c r="C86" s="1082"/>
      <c r="D86" s="1082"/>
      <c r="E86" s="1082"/>
      <c r="F86" s="1082"/>
      <c r="G86" s="1082"/>
      <c r="H86" s="1082"/>
      <c r="I86" s="1082"/>
      <c r="J86" s="1082"/>
      <c r="K86" s="1082"/>
      <c r="L86" s="1082"/>
      <c r="M86" s="1082"/>
      <c r="N86" s="1082"/>
      <c r="O86" s="1082"/>
      <c r="P86" s="1082"/>
      <c r="Q86" s="1082"/>
      <c r="R86" s="1082"/>
      <c r="S86" s="1082"/>
      <c r="T86" s="1082"/>
      <c r="U86" s="1082"/>
      <c r="V86" s="1082"/>
      <c r="W86" s="1082"/>
      <c r="X86" s="1082"/>
      <c r="Y86" s="1082"/>
      <c r="Z86" s="1082"/>
    </row>
    <row r="87" spans="1:26" ht="11.25" customHeight="1">
      <c r="A87" s="1082"/>
      <c r="B87" s="1082"/>
      <c r="C87" s="1082"/>
      <c r="D87" s="1082"/>
      <c r="E87" s="1082"/>
      <c r="F87" s="1082"/>
      <c r="G87" s="1082"/>
      <c r="H87" s="1082"/>
      <c r="I87" s="1082"/>
      <c r="J87" s="1082"/>
      <c r="K87" s="1082"/>
      <c r="L87" s="1082"/>
      <c r="M87" s="1082"/>
      <c r="N87" s="1082"/>
      <c r="O87" s="1082"/>
      <c r="P87" s="1082"/>
      <c r="Q87" s="1082"/>
      <c r="R87" s="1082"/>
      <c r="S87" s="1082"/>
      <c r="T87" s="1082"/>
      <c r="U87" s="1082"/>
      <c r="V87" s="1082"/>
      <c r="W87" s="1082"/>
      <c r="X87" s="1082"/>
      <c r="Y87" s="1082"/>
      <c r="Z87" s="1082"/>
    </row>
    <row r="88" spans="1:26" ht="11.25" customHeight="1">
      <c r="A88" s="1082"/>
      <c r="B88" s="1082"/>
      <c r="C88" s="1082"/>
      <c r="D88" s="1082"/>
      <c r="E88" s="1082"/>
      <c r="F88" s="1082"/>
      <c r="G88" s="1082"/>
      <c r="H88" s="1082"/>
      <c r="I88" s="1082"/>
      <c r="J88" s="1082"/>
      <c r="K88" s="1082"/>
      <c r="L88" s="1082"/>
      <c r="M88" s="1082"/>
      <c r="N88" s="1082"/>
      <c r="O88" s="1082"/>
      <c r="P88" s="1082"/>
      <c r="Q88" s="1082"/>
      <c r="R88" s="1082"/>
      <c r="S88" s="1082"/>
      <c r="T88" s="1082"/>
      <c r="U88" s="1082"/>
      <c r="V88" s="1082"/>
      <c r="W88" s="1082"/>
      <c r="X88" s="1082"/>
      <c r="Y88" s="1082"/>
      <c r="Z88" s="1082"/>
    </row>
    <row r="89" spans="1:26" ht="11.25" customHeight="1">
      <c r="A89" s="1082"/>
      <c r="B89" s="1082"/>
      <c r="C89" s="1082"/>
      <c r="D89" s="1082"/>
      <c r="E89" s="1082"/>
      <c r="F89" s="1082"/>
      <c r="G89" s="1082"/>
      <c r="H89" s="1082"/>
      <c r="I89" s="1082"/>
      <c r="J89" s="1082"/>
      <c r="K89" s="1082"/>
      <c r="L89" s="1082"/>
      <c r="M89" s="1082"/>
      <c r="N89" s="1082"/>
      <c r="O89" s="1082"/>
      <c r="P89" s="1082"/>
      <c r="Q89" s="1082"/>
      <c r="R89" s="1082"/>
      <c r="S89" s="1082"/>
      <c r="T89" s="1082"/>
      <c r="U89" s="1082"/>
      <c r="V89" s="1082"/>
      <c r="W89" s="1082"/>
      <c r="X89" s="1082"/>
      <c r="Y89" s="1082"/>
      <c r="Z89" s="1082"/>
    </row>
    <row r="90" spans="1:26" ht="11.25" customHeight="1">
      <c r="A90" s="1082"/>
      <c r="B90" s="1082"/>
      <c r="C90" s="1082"/>
      <c r="D90" s="1082"/>
      <c r="E90" s="1082"/>
      <c r="F90" s="1082"/>
      <c r="G90" s="1082"/>
      <c r="H90" s="1082"/>
      <c r="I90" s="1082"/>
      <c r="J90" s="1082"/>
      <c r="K90" s="1082"/>
      <c r="L90" s="1082"/>
      <c r="M90" s="1082"/>
      <c r="N90" s="1082"/>
      <c r="O90" s="1082"/>
      <c r="P90" s="1082"/>
      <c r="Q90" s="1082"/>
      <c r="R90" s="1082"/>
      <c r="S90" s="1082"/>
      <c r="T90" s="1082"/>
      <c r="U90" s="1082"/>
      <c r="V90" s="1082"/>
      <c r="W90" s="1082"/>
      <c r="X90" s="1082"/>
      <c r="Y90" s="1082"/>
      <c r="Z90" s="1082"/>
    </row>
    <row r="91" spans="1:26" ht="11.25" customHeight="1">
      <c r="A91" s="1082"/>
      <c r="B91" s="1082"/>
      <c r="C91" s="1082"/>
      <c r="D91" s="1082"/>
      <c r="E91" s="1082"/>
      <c r="F91" s="1082"/>
      <c r="G91" s="1082"/>
      <c r="H91" s="1082"/>
      <c r="I91" s="1082"/>
      <c r="J91" s="1082"/>
      <c r="K91" s="1082"/>
      <c r="L91" s="1082"/>
      <c r="M91" s="1082"/>
      <c r="N91" s="1082"/>
      <c r="O91" s="1082"/>
      <c r="P91" s="1082"/>
      <c r="Q91" s="1082"/>
      <c r="R91" s="1082"/>
      <c r="S91" s="1082"/>
      <c r="T91" s="1082"/>
      <c r="U91" s="1082"/>
      <c r="V91" s="1082"/>
      <c r="W91" s="1082"/>
      <c r="X91" s="1082"/>
      <c r="Y91" s="1082"/>
      <c r="Z91" s="1082"/>
    </row>
    <row r="92" spans="1:26" ht="11.25" customHeight="1">
      <c r="A92" s="1082"/>
      <c r="B92" s="1082"/>
      <c r="C92" s="1082"/>
      <c r="D92" s="1082"/>
      <c r="E92" s="1082"/>
      <c r="F92" s="1082"/>
      <c r="G92" s="1082"/>
      <c r="H92" s="1082"/>
      <c r="I92" s="1082"/>
      <c r="J92" s="1082"/>
      <c r="K92" s="1082"/>
      <c r="L92" s="1082"/>
      <c r="M92" s="1082"/>
      <c r="N92" s="1082"/>
      <c r="O92" s="1082"/>
      <c r="P92" s="1082"/>
      <c r="Q92" s="1082"/>
      <c r="R92" s="1082"/>
      <c r="S92" s="1082"/>
      <c r="T92" s="1082"/>
      <c r="U92" s="1082"/>
      <c r="V92" s="1082"/>
      <c r="W92" s="1082"/>
      <c r="X92" s="1082"/>
      <c r="Y92" s="1082"/>
      <c r="Z92" s="1082"/>
    </row>
    <row r="93" spans="1:26" ht="11.25" customHeight="1">
      <c r="A93" s="1082"/>
      <c r="B93" s="1082"/>
      <c r="C93" s="1082"/>
      <c r="D93" s="1082"/>
      <c r="E93" s="1082"/>
      <c r="F93" s="1082"/>
      <c r="G93" s="1082"/>
      <c r="H93" s="1082"/>
      <c r="I93" s="1082"/>
      <c r="J93" s="1082"/>
      <c r="K93" s="1082"/>
      <c r="L93" s="1082"/>
      <c r="M93" s="1082"/>
      <c r="N93" s="1082"/>
      <c r="O93" s="1082"/>
      <c r="P93" s="1082"/>
      <c r="Q93" s="1082"/>
      <c r="R93" s="1082"/>
      <c r="S93" s="1082"/>
      <c r="T93" s="1082"/>
      <c r="U93" s="1082"/>
      <c r="V93" s="1082"/>
      <c r="W93" s="1082"/>
      <c r="X93" s="1082"/>
      <c r="Y93" s="1082"/>
      <c r="Z93" s="1082"/>
    </row>
    <row r="94" spans="1:26" ht="11.25" customHeight="1">
      <c r="A94" s="1082"/>
      <c r="B94" s="1082"/>
      <c r="C94" s="1082"/>
      <c r="D94" s="1082"/>
      <c r="E94" s="1082"/>
      <c r="F94" s="1082"/>
      <c r="G94" s="1082"/>
      <c r="H94" s="1082"/>
      <c r="I94" s="1082"/>
      <c r="J94" s="1082"/>
      <c r="K94" s="1082"/>
      <c r="L94" s="1082"/>
      <c r="M94" s="1082"/>
      <c r="N94" s="1082"/>
      <c r="O94" s="1082"/>
      <c r="P94" s="1082"/>
      <c r="Q94" s="1082"/>
      <c r="R94" s="1082"/>
      <c r="S94" s="1082"/>
      <c r="T94" s="1082"/>
      <c r="U94" s="1082"/>
      <c r="V94" s="1082"/>
      <c r="W94" s="1082"/>
      <c r="X94" s="1082"/>
      <c r="Y94" s="1082"/>
      <c r="Z94" s="1082"/>
    </row>
    <row r="95" spans="1:26" ht="11.25" customHeight="1">
      <c r="A95" s="1082"/>
      <c r="B95" s="1082"/>
      <c r="C95" s="1082"/>
      <c r="D95" s="1082"/>
      <c r="E95" s="1082"/>
      <c r="F95" s="1082"/>
      <c r="G95" s="1082"/>
      <c r="H95" s="1082"/>
      <c r="I95" s="1082"/>
      <c r="J95" s="1082"/>
      <c r="K95" s="1082"/>
      <c r="L95" s="1082"/>
      <c r="M95" s="1082"/>
      <c r="N95" s="1082"/>
      <c r="O95" s="1082"/>
      <c r="P95" s="1082"/>
      <c r="Q95" s="1082"/>
      <c r="R95" s="1082"/>
      <c r="S95" s="1082"/>
      <c r="T95" s="1082"/>
      <c r="U95" s="1082"/>
      <c r="V95" s="1082"/>
      <c r="W95" s="1082"/>
      <c r="X95" s="1082"/>
      <c r="Y95" s="1082"/>
      <c r="Z95" s="1082"/>
    </row>
    <row r="96" spans="1:26" ht="11.25" customHeight="1">
      <c r="A96" s="1082"/>
      <c r="B96" s="1082"/>
      <c r="C96" s="1082"/>
      <c r="D96" s="1082"/>
      <c r="E96" s="1082"/>
      <c r="F96" s="1082"/>
      <c r="G96" s="1082"/>
      <c r="H96" s="1082"/>
      <c r="I96" s="1082"/>
      <c r="J96" s="1082"/>
      <c r="K96" s="1082"/>
      <c r="L96" s="1082"/>
      <c r="M96" s="1082"/>
      <c r="N96" s="1082"/>
      <c r="O96" s="1082"/>
      <c r="P96" s="1082"/>
      <c r="Q96" s="1082"/>
      <c r="R96" s="1082"/>
      <c r="S96" s="1082"/>
      <c r="T96" s="1082"/>
      <c r="U96" s="1082"/>
      <c r="V96" s="1082"/>
      <c r="W96" s="1082"/>
      <c r="X96" s="1082"/>
      <c r="Y96" s="1082"/>
      <c r="Z96" s="1082"/>
    </row>
    <row r="97" spans="1:26" ht="11.25" customHeight="1">
      <c r="A97" s="1082"/>
      <c r="B97" s="1082"/>
      <c r="C97" s="1082"/>
      <c r="D97" s="1082"/>
      <c r="E97" s="1082"/>
      <c r="F97" s="1082"/>
      <c r="G97" s="1082"/>
      <c r="H97" s="1082"/>
      <c r="I97" s="1082"/>
      <c r="J97" s="1082"/>
      <c r="K97" s="1082"/>
      <c r="L97" s="1082"/>
      <c r="M97" s="1082"/>
      <c r="N97" s="1082"/>
      <c r="O97" s="1082"/>
      <c r="P97" s="1082"/>
      <c r="Q97" s="1082"/>
      <c r="R97" s="1082"/>
      <c r="S97" s="1082"/>
      <c r="T97" s="1082"/>
      <c r="U97" s="1082"/>
      <c r="V97" s="1082"/>
      <c r="W97" s="1082"/>
      <c r="X97" s="1082"/>
      <c r="Y97" s="1082"/>
      <c r="Z97" s="1082"/>
    </row>
    <row r="98" spans="1:26" ht="11.25" customHeight="1">
      <c r="A98" s="1082"/>
      <c r="B98" s="1082"/>
      <c r="C98" s="1082"/>
      <c r="D98" s="1082"/>
      <c r="E98" s="1082"/>
      <c r="F98" s="1082"/>
      <c r="G98" s="1082"/>
      <c r="H98" s="1082"/>
      <c r="I98" s="1082"/>
      <c r="J98" s="1082"/>
      <c r="K98" s="1082"/>
      <c r="L98" s="1082"/>
      <c r="M98" s="1082"/>
      <c r="N98" s="1082"/>
      <c r="O98" s="1082"/>
      <c r="P98" s="1082"/>
      <c r="Q98" s="1082"/>
      <c r="R98" s="1082"/>
      <c r="S98" s="1082"/>
      <c r="T98" s="1082"/>
      <c r="U98" s="1082"/>
      <c r="V98" s="1082"/>
      <c r="W98" s="1082"/>
      <c r="X98" s="1082"/>
      <c r="Y98" s="1082"/>
      <c r="Z98" s="1082"/>
    </row>
    <row r="99" spans="1:26" ht="11.25" customHeight="1">
      <c r="A99" s="1082"/>
      <c r="B99" s="1082"/>
      <c r="C99" s="1082"/>
      <c r="D99" s="1082"/>
      <c r="E99" s="1082"/>
      <c r="F99" s="1082"/>
      <c r="G99" s="1082"/>
      <c r="H99" s="1082"/>
      <c r="I99" s="1082"/>
      <c r="J99" s="1082"/>
      <c r="K99" s="1082"/>
      <c r="L99" s="1082"/>
      <c r="M99" s="1082"/>
      <c r="N99" s="1082"/>
      <c r="O99" s="1082"/>
      <c r="P99" s="1082"/>
      <c r="Q99" s="1082"/>
      <c r="R99" s="1082"/>
      <c r="S99" s="1082"/>
      <c r="T99" s="1082"/>
      <c r="U99" s="1082"/>
      <c r="V99" s="1082"/>
      <c r="W99" s="1082"/>
      <c r="X99" s="1082"/>
      <c r="Y99" s="1082"/>
      <c r="Z99" s="1082"/>
    </row>
    <row r="100" spans="1:26" ht="11.25" customHeight="1">
      <c r="A100" s="1082"/>
      <c r="B100" s="1082"/>
      <c r="C100" s="1082"/>
      <c r="D100" s="1082"/>
      <c r="E100" s="1082"/>
      <c r="F100" s="1082"/>
      <c r="G100" s="1082"/>
      <c r="H100" s="1082"/>
      <c r="I100" s="1082"/>
      <c r="J100" s="1082"/>
      <c r="K100" s="1082"/>
      <c r="L100" s="1082"/>
      <c r="M100" s="1082"/>
      <c r="N100" s="1082"/>
      <c r="O100" s="1082"/>
      <c r="P100" s="1082"/>
      <c r="Q100" s="1082"/>
      <c r="R100" s="1082"/>
      <c r="S100" s="1082"/>
      <c r="T100" s="1082"/>
      <c r="U100" s="1082"/>
      <c r="V100" s="1082"/>
      <c r="W100" s="1082"/>
      <c r="X100" s="1082"/>
      <c r="Y100" s="1082"/>
      <c r="Z100" s="1082"/>
    </row>
    <row r="101" spans="1:26" ht="11.25" customHeight="1">
      <c r="A101" s="1082"/>
      <c r="B101" s="1082"/>
      <c r="C101" s="1082"/>
      <c r="D101" s="1082"/>
      <c r="E101" s="1082"/>
      <c r="F101" s="1082"/>
      <c r="G101" s="1082"/>
      <c r="H101" s="1082"/>
      <c r="I101" s="1082"/>
      <c r="J101" s="1082"/>
      <c r="K101" s="1082"/>
      <c r="L101" s="1082"/>
      <c r="M101" s="1082"/>
      <c r="N101" s="1082"/>
      <c r="O101" s="1082"/>
      <c r="P101" s="1082"/>
      <c r="Q101" s="1082"/>
      <c r="R101" s="1082"/>
      <c r="S101" s="1082"/>
      <c r="T101" s="1082"/>
      <c r="U101" s="1082"/>
      <c r="V101" s="1082"/>
      <c r="W101" s="1082"/>
      <c r="X101" s="1082"/>
      <c r="Y101" s="1082"/>
      <c r="Z101" s="1082"/>
    </row>
    <row r="102" spans="1:26" ht="11.25" customHeight="1">
      <c r="A102" s="1082"/>
      <c r="B102" s="1082"/>
      <c r="C102" s="1082"/>
      <c r="D102" s="1082"/>
      <c r="E102" s="1082"/>
      <c r="F102" s="1082"/>
      <c r="G102" s="1082"/>
      <c r="H102" s="1082"/>
      <c r="I102" s="1082"/>
      <c r="J102" s="1082"/>
      <c r="K102" s="1082"/>
      <c r="L102" s="1082"/>
      <c r="M102" s="1082"/>
      <c r="N102" s="1082"/>
      <c r="O102" s="1082"/>
      <c r="P102" s="1082"/>
      <c r="Q102" s="1082"/>
      <c r="R102" s="1082"/>
      <c r="S102" s="1082"/>
      <c r="T102" s="1082"/>
      <c r="U102" s="1082"/>
      <c r="V102" s="1082"/>
      <c r="W102" s="1082"/>
      <c r="X102" s="1082"/>
      <c r="Y102" s="1082"/>
      <c r="Z102" s="1082"/>
    </row>
    <row r="103" spans="1:26" ht="11.25" customHeight="1">
      <c r="A103" s="1082"/>
      <c r="B103" s="1082"/>
      <c r="C103" s="1082"/>
      <c r="D103" s="1082"/>
      <c r="E103" s="1082"/>
      <c r="F103" s="1082"/>
      <c r="G103" s="1082"/>
      <c r="H103" s="1082"/>
      <c r="I103" s="1082"/>
      <c r="J103" s="1082"/>
      <c r="K103" s="1082"/>
      <c r="L103" s="1082"/>
      <c r="M103" s="1082"/>
      <c r="N103" s="1082"/>
      <c r="O103" s="1082"/>
      <c r="P103" s="1082"/>
      <c r="Q103" s="1082"/>
      <c r="R103" s="1082"/>
      <c r="S103" s="1082"/>
      <c r="T103" s="1082"/>
      <c r="U103" s="1082"/>
      <c r="V103" s="1082"/>
      <c r="W103" s="1082"/>
      <c r="X103" s="1082"/>
      <c r="Y103" s="1082"/>
      <c r="Z103" s="1082"/>
    </row>
    <row r="104" spans="1:26" ht="11.25" customHeight="1">
      <c r="A104" s="1082"/>
      <c r="B104" s="1082"/>
      <c r="C104" s="1082"/>
      <c r="D104" s="1082"/>
      <c r="E104" s="1082"/>
      <c r="F104" s="1082"/>
      <c r="G104" s="1082"/>
      <c r="H104" s="1082"/>
      <c r="I104" s="1082"/>
      <c r="J104" s="1082"/>
      <c r="K104" s="1082"/>
      <c r="L104" s="1082"/>
      <c r="M104" s="1082"/>
      <c r="N104" s="1082"/>
      <c r="O104" s="1082"/>
      <c r="P104" s="1082"/>
      <c r="Q104" s="1082"/>
      <c r="R104" s="1082"/>
      <c r="S104" s="1082"/>
      <c r="T104" s="1082"/>
      <c r="U104" s="1082"/>
      <c r="V104" s="1082"/>
      <c r="W104" s="1082"/>
      <c r="X104" s="1082"/>
      <c r="Y104" s="1082"/>
      <c r="Z104" s="1082"/>
    </row>
    <row r="105" spans="1:26" ht="11.25" customHeight="1">
      <c r="A105" s="1082"/>
      <c r="B105" s="1082"/>
      <c r="C105" s="1082"/>
      <c r="D105" s="1082"/>
      <c r="E105" s="1082"/>
      <c r="F105" s="1082"/>
      <c r="G105" s="1082"/>
      <c r="H105" s="1082"/>
      <c r="I105" s="1082"/>
      <c r="J105" s="1082"/>
      <c r="K105" s="1082"/>
      <c r="L105" s="1082"/>
      <c r="M105" s="1082"/>
      <c r="N105" s="1082"/>
      <c r="O105" s="1082"/>
      <c r="P105" s="1082"/>
      <c r="Q105" s="1082"/>
      <c r="R105" s="1082"/>
      <c r="S105" s="1082"/>
      <c r="T105" s="1082"/>
      <c r="U105" s="1082"/>
      <c r="V105" s="1082"/>
      <c r="W105" s="1082"/>
      <c r="X105" s="1082"/>
      <c r="Y105" s="1082"/>
      <c r="Z105" s="1082"/>
    </row>
    <row r="106" spans="1:26" ht="11.25" customHeight="1">
      <c r="A106" s="1082"/>
      <c r="B106" s="1082"/>
      <c r="C106" s="1082"/>
      <c r="D106" s="1082"/>
      <c r="E106" s="1082"/>
      <c r="F106" s="1082"/>
      <c r="G106" s="1082"/>
      <c r="H106" s="1082"/>
      <c r="I106" s="1082"/>
      <c r="J106" s="1082"/>
      <c r="K106" s="1082"/>
      <c r="L106" s="1082"/>
      <c r="M106" s="1082"/>
      <c r="N106" s="1082"/>
      <c r="O106" s="1082"/>
      <c r="P106" s="1082"/>
      <c r="Q106" s="1082"/>
      <c r="R106" s="1082"/>
      <c r="S106" s="1082"/>
      <c r="T106" s="1082"/>
      <c r="U106" s="1082"/>
      <c r="V106" s="1082"/>
      <c r="W106" s="1082"/>
      <c r="X106" s="1082"/>
      <c r="Y106" s="1082"/>
      <c r="Z106" s="1082"/>
    </row>
    <row r="107" spans="1:26" ht="11.25" customHeight="1">
      <c r="A107" s="1082"/>
      <c r="B107" s="1082"/>
      <c r="C107" s="1082"/>
      <c r="D107" s="1082"/>
      <c r="E107" s="1082"/>
      <c r="F107" s="1082"/>
      <c r="G107" s="1082"/>
      <c r="H107" s="1082"/>
      <c r="I107" s="1082"/>
      <c r="J107" s="1082"/>
      <c r="K107" s="1082"/>
      <c r="L107" s="1082"/>
      <c r="M107" s="1082"/>
      <c r="N107" s="1082"/>
      <c r="O107" s="1082"/>
      <c r="P107" s="1082"/>
      <c r="Q107" s="1082"/>
      <c r="R107" s="1082"/>
      <c r="S107" s="1082"/>
      <c r="T107" s="1082"/>
      <c r="U107" s="1082"/>
      <c r="V107" s="1082"/>
      <c r="W107" s="1082"/>
      <c r="X107" s="1082"/>
      <c r="Y107" s="1082"/>
      <c r="Z107" s="1082"/>
    </row>
    <row r="108" spans="1:26" ht="11.25" customHeight="1">
      <c r="A108" s="1082"/>
      <c r="B108" s="1082"/>
      <c r="C108" s="1082"/>
      <c r="D108" s="1082"/>
      <c r="E108" s="1082"/>
      <c r="F108" s="1082"/>
      <c r="G108" s="1082"/>
      <c r="H108" s="1082"/>
      <c r="I108" s="1082"/>
      <c r="J108" s="1082"/>
      <c r="K108" s="1082"/>
      <c r="L108" s="1082"/>
      <c r="M108" s="1082"/>
      <c r="N108" s="1082"/>
      <c r="O108" s="1082"/>
      <c r="P108" s="1082"/>
      <c r="Q108" s="1082"/>
      <c r="R108" s="1082"/>
      <c r="S108" s="1082"/>
      <c r="T108" s="1082"/>
      <c r="U108" s="1082"/>
      <c r="V108" s="1082"/>
      <c r="W108" s="1082"/>
      <c r="X108" s="1082"/>
      <c r="Y108" s="1082"/>
      <c r="Z108" s="1082"/>
    </row>
    <row r="109" spans="1:26" ht="11.25" customHeight="1">
      <c r="A109" s="1082"/>
      <c r="B109" s="1082"/>
      <c r="C109" s="1082"/>
      <c r="D109" s="1082"/>
      <c r="E109" s="1082"/>
      <c r="F109" s="1082"/>
      <c r="G109" s="1082"/>
      <c r="H109" s="1082"/>
      <c r="I109" s="1082"/>
      <c r="J109" s="1082"/>
      <c r="K109" s="1082"/>
      <c r="L109" s="1082"/>
      <c r="M109" s="1082"/>
      <c r="N109" s="1082"/>
      <c r="O109" s="1082"/>
      <c r="P109" s="1082"/>
      <c r="Q109" s="1082"/>
      <c r="R109" s="1082"/>
      <c r="S109" s="1082"/>
      <c r="T109" s="1082"/>
      <c r="U109" s="1082"/>
      <c r="V109" s="1082"/>
      <c r="W109" s="1082"/>
      <c r="X109" s="1082"/>
      <c r="Y109" s="1082"/>
      <c r="Z109" s="1082"/>
    </row>
    <row r="110" spans="1:26" ht="11.25" customHeight="1">
      <c r="A110" s="1082"/>
      <c r="B110" s="1082"/>
      <c r="C110" s="1082"/>
      <c r="D110" s="1082"/>
      <c r="E110" s="1082"/>
      <c r="F110" s="1082"/>
      <c r="G110" s="1082"/>
      <c r="H110" s="1082"/>
      <c r="I110" s="1082"/>
      <c r="J110" s="1082"/>
      <c r="K110" s="1082"/>
      <c r="L110" s="1082"/>
      <c r="M110" s="1082"/>
      <c r="N110" s="1082"/>
      <c r="O110" s="1082"/>
      <c r="P110" s="1082"/>
      <c r="Q110" s="1082"/>
      <c r="R110" s="1082"/>
      <c r="S110" s="1082"/>
      <c r="T110" s="1082"/>
      <c r="U110" s="1082"/>
      <c r="V110" s="1082"/>
      <c r="W110" s="1082"/>
      <c r="X110" s="1082"/>
      <c r="Y110" s="1082"/>
      <c r="Z110" s="1082"/>
    </row>
    <row r="111" spans="1:26" ht="11.25" customHeight="1">
      <c r="A111" s="1082"/>
      <c r="B111" s="1082"/>
      <c r="C111" s="1082"/>
      <c r="D111" s="1082"/>
      <c r="E111" s="1082"/>
      <c r="F111" s="1082"/>
      <c r="G111" s="1082"/>
      <c r="H111" s="1082"/>
      <c r="I111" s="1082"/>
      <c r="J111" s="1082"/>
      <c r="K111" s="1082"/>
      <c r="L111" s="1082"/>
      <c r="M111" s="1082"/>
      <c r="N111" s="1082"/>
      <c r="O111" s="1082"/>
      <c r="P111" s="1082"/>
      <c r="Q111" s="1082"/>
      <c r="R111" s="1082"/>
      <c r="S111" s="1082"/>
      <c r="T111" s="1082"/>
      <c r="U111" s="1082"/>
      <c r="V111" s="1082"/>
      <c r="W111" s="1082"/>
      <c r="X111" s="1082"/>
      <c r="Y111" s="1082"/>
      <c r="Z111" s="1082"/>
    </row>
    <row r="112" spans="1:26" ht="11.25" customHeight="1">
      <c r="A112" s="1082"/>
      <c r="B112" s="1082"/>
      <c r="C112" s="1082"/>
      <c r="D112" s="1082"/>
      <c r="E112" s="1082"/>
      <c r="F112" s="1082"/>
      <c r="G112" s="1082"/>
      <c r="H112" s="1082"/>
      <c r="I112" s="1082"/>
      <c r="J112" s="1082"/>
      <c r="K112" s="1082"/>
      <c r="L112" s="1082"/>
      <c r="M112" s="1082"/>
      <c r="N112" s="1082"/>
      <c r="O112" s="1082"/>
      <c r="P112" s="1082"/>
      <c r="Q112" s="1082"/>
      <c r="R112" s="1082"/>
      <c r="S112" s="1082"/>
      <c r="T112" s="1082"/>
      <c r="U112" s="1082"/>
      <c r="V112" s="1082"/>
      <c r="W112" s="1082"/>
      <c r="X112" s="1082"/>
      <c r="Y112" s="1082"/>
      <c r="Z112" s="1082"/>
    </row>
    <row r="113" spans="1:26" ht="11.25" customHeight="1">
      <c r="A113" s="1082"/>
      <c r="B113" s="1082"/>
      <c r="C113" s="1082"/>
      <c r="D113" s="1082"/>
      <c r="E113" s="1082"/>
      <c r="F113" s="1082"/>
      <c r="G113" s="1082"/>
      <c r="H113" s="1082"/>
      <c r="I113" s="1082"/>
      <c r="J113" s="1082"/>
      <c r="K113" s="1082"/>
      <c r="L113" s="1082"/>
      <c r="M113" s="1082"/>
      <c r="N113" s="1082"/>
      <c r="O113" s="1082"/>
      <c r="P113" s="1082"/>
      <c r="Q113" s="1082"/>
      <c r="R113" s="1082"/>
      <c r="S113" s="1082"/>
      <c r="T113" s="1082"/>
      <c r="U113" s="1082"/>
      <c r="V113" s="1082"/>
      <c r="W113" s="1082"/>
      <c r="X113" s="1082"/>
      <c r="Y113" s="1082"/>
      <c r="Z113" s="1082"/>
    </row>
    <row r="114" spans="1:26" ht="11.25" customHeight="1">
      <c r="A114" s="1082"/>
      <c r="B114" s="1082"/>
      <c r="C114" s="1082"/>
      <c r="D114" s="1082"/>
      <c r="E114" s="1082"/>
      <c r="F114" s="1082"/>
      <c r="G114" s="1082"/>
      <c r="H114" s="1082"/>
      <c r="I114" s="1082"/>
      <c r="J114" s="1082"/>
      <c r="K114" s="1082"/>
      <c r="L114" s="1082"/>
      <c r="M114" s="1082"/>
      <c r="N114" s="1082"/>
      <c r="O114" s="1082"/>
      <c r="P114" s="1082"/>
      <c r="Q114" s="1082"/>
      <c r="R114" s="1082"/>
      <c r="S114" s="1082"/>
      <c r="T114" s="1082"/>
      <c r="U114" s="1082"/>
      <c r="V114" s="1082"/>
      <c r="W114" s="1082"/>
      <c r="X114" s="1082"/>
      <c r="Y114" s="1082"/>
      <c r="Z114" s="1082"/>
    </row>
    <row r="115" spans="1:26" ht="11.25" customHeight="1">
      <c r="A115" s="1082"/>
      <c r="B115" s="1082"/>
      <c r="C115" s="1082"/>
      <c r="D115" s="1082"/>
      <c r="E115" s="1082"/>
      <c r="F115" s="1082"/>
      <c r="G115" s="1082"/>
      <c r="H115" s="1082"/>
      <c r="I115" s="1082"/>
      <c r="J115" s="1082"/>
      <c r="K115" s="1082"/>
      <c r="L115" s="1082"/>
      <c r="M115" s="1082"/>
      <c r="N115" s="1082"/>
      <c r="O115" s="1082"/>
      <c r="P115" s="1082"/>
      <c r="Q115" s="1082"/>
      <c r="R115" s="1082"/>
      <c r="S115" s="1082"/>
      <c r="T115" s="1082"/>
      <c r="U115" s="1082"/>
      <c r="V115" s="1082"/>
      <c r="W115" s="1082"/>
      <c r="X115" s="1082"/>
      <c r="Y115" s="1082"/>
      <c r="Z115" s="1082"/>
    </row>
    <row r="116" spans="1:26" ht="11.25" customHeight="1">
      <c r="A116" s="1082"/>
      <c r="B116" s="1082"/>
      <c r="C116" s="1082"/>
      <c r="D116" s="1082"/>
      <c r="E116" s="1082"/>
      <c r="F116" s="1082"/>
      <c r="G116" s="1082"/>
      <c r="H116" s="1082"/>
      <c r="I116" s="1082"/>
      <c r="J116" s="1082"/>
      <c r="K116" s="1082"/>
      <c r="L116" s="1082"/>
      <c r="M116" s="1082"/>
      <c r="N116" s="1082"/>
      <c r="O116" s="1082"/>
      <c r="P116" s="1082"/>
      <c r="Q116" s="1082"/>
      <c r="R116" s="1082"/>
      <c r="S116" s="1082"/>
      <c r="T116" s="1082"/>
      <c r="U116" s="1082"/>
      <c r="V116" s="1082"/>
      <c r="W116" s="1082"/>
      <c r="X116" s="1082"/>
      <c r="Y116" s="1082"/>
      <c r="Z116" s="1082"/>
    </row>
    <row r="117" spans="1:26" ht="11.25" customHeight="1">
      <c r="A117" s="1082"/>
      <c r="B117" s="1082"/>
      <c r="C117" s="1082"/>
      <c r="D117" s="1082"/>
      <c r="E117" s="1082"/>
      <c r="F117" s="1082"/>
      <c r="G117" s="1082"/>
      <c r="H117" s="1082"/>
      <c r="I117" s="1082"/>
      <c r="J117" s="1082"/>
      <c r="K117" s="1082"/>
      <c r="L117" s="1082"/>
      <c r="M117" s="1082"/>
      <c r="N117" s="1082"/>
      <c r="O117" s="1082"/>
      <c r="P117" s="1082"/>
      <c r="Q117" s="1082"/>
      <c r="R117" s="1082"/>
      <c r="S117" s="1082"/>
      <c r="T117" s="1082"/>
      <c r="U117" s="1082"/>
      <c r="V117" s="1082"/>
      <c r="W117" s="1082"/>
      <c r="X117" s="1082"/>
      <c r="Y117" s="1082"/>
      <c r="Z117" s="1082"/>
    </row>
    <row r="118" spans="1:26" ht="11.25" customHeight="1">
      <c r="A118" s="1082"/>
      <c r="B118" s="1082"/>
      <c r="C118" s="1082"/>
      <c r="D118" s="1082"/>
      <c r="E118" s="1082"/>
      <c r="F118" s="1082"/>
      <c r="G118" s="1082"/>
      <c r="H118" s="1082"/>
      <c r="I118" s="1082"/>
      <c r="J118" s="1082"/>
      <c r="K118" s="1082"/>
      <c r="L118" s="1082"/>
      <c r="M118" s="1082"/>
      <c r="N118" s="1082"/>
      <c r="O118" s="1082"/>
      <c r="P118" s="1082"/>
      <c r="Q118" s="1082"/>
      <c r="R118" s="1082"/>
      <c r="S118" s="1082"/>
      <c r="T118" s="1082"/>
      <c r="U118" s="1082"/>
      <c r="V118" s="1082"/>
      <c r="W118" s="1082"/>
      <c r="X118" s="1082"/>
      <c r="Y118" s="1082"/>
      <c r="Z118" s="1082"/>
    </row>
    <row r="119" spans="1:26" ht="11.25" customHeight="1">
      <c r="A119" s="1082"/>
      <c r="B119" s="1082"/>
      <c r="C119" s="1082"/>
      <c r="D119" s="1082"/>
      <c r="E119" s="1082"/>
      <c r="F119" s="1082"/>
      <c r="G119" s="1082"/>
      <c r="H119" s="1082"/>
      <c r="I119" s="1082"/>
      <c r="J119" s="1082"/>
      <c r="K119" s="1082"/>
      <c r="L119" s="1082"/>
      <c r="M119" s="1082"/>
      <c r="N119" s="1082"/>
      <c r="O119" s="1082"/>
      <c r="P119" s="1082"/>
      <c r="Q119" s="1082"/>
      <c r="R119" s="1082"/>
      <c r="S119" s="1082"/>
      <c r="T119" s="1082"/>
      <c r="U119" s="1082"/>
      <c r="V119" s="1082"/>
      <c r="W119" s="1082"/>
      <c r="X119" s="1082"/>
      <c r="Y119" s="1082"/>
      <c r="Z119" s="1082"/>
    </row>
    <row r="120" spans="1:26" ht="11.25" customHeight="1">
      <c r="A120" s="1082"/>
      <c r="B120" s="1082"/>
      <c r="C120" s="1082"/>
      <c r="D120" s="1082"/>
      <c r="E120" s="1082"/>
      <c r="F120" s="1082"/>
      <c r="G120" s="1082"/>
      <c r="H120" s="1082"/>
      <c r="I120" s="1082"/>
      <c r="J120" s="1082"/>
      <c r="K120" s="1082"/>
      <c r="L120" s="1082"/>
      <c r="M120" s="1082"/>
      <c r="N120" s="1082"/>
      <c r="O120" s="1082"/>
      <c r="P120" s="1082"/>
      <c r="Q120" s="1082"/>
      <c r="R120" s="1082"/>
      <c r="S120" s="1082"/>
      <c r="T120" s="1082"/>
      <c r="U120" s="1082"/>
      <c r="V120" s="1082"/>
      <c r="W120" s="1082"/>
      <c r="X120" s="1082"/>
      <c r="Y120" s="1082"/>
      <c r="Z120" s="1082"/>
    </row>
    <row r="121" spans="1:26" ht="11.25" customHeight="1">
      <c r="A121" s="1082"/>
      <c r="B121" s="1082"/>
      <c r="C121" s="1082"/>
      <c r="D121" s="1082"/>
      <c r="E121" s="1082"/>
      <c r="F121" s="1082"/>
      <c r="G121" s="1082"/>
      <c r="H121" s="1082"/>
      <c r="I121" s="1082"/>
      <c r="J121" s="1082"/>
      <c r="K121" s="1082"/>
      <c r="L121" s="1082"/>
      <c r="M121" s="1082"/>
      <c r="N121" s="1082"/>
      <c r="O121" s="1082"/>
      <c r="P121" s="1082"/>
      <c r="Q121" s="1082"/>
      <c r="R121" s="1082"/>
      <c r="S121" s="1082"/>
      <c r="T121" s="1082"/>
      <c r="U121" s="1082"/>
      <c r="V121" s="1082"/>
      <c r="W121" s="1082"/>
      <c r="X121" s="1082"/>
      <c r="Y121" s="1082"/>
      <c r="Z121" s="1082"/>
    </row>
    <row r="122" spans="1:26" ht="11.25" customHeight="1">
      <c r="A122" s="1082"/>
      <c r="B122" s="1082"/>
      <c r="C122" s="1082"/>
      <c r="D122" s="1082"/>
      <c r="E122" s="1082"/>
      <c r="F122" s="1082"/>
      <c r="G122" s="1082"/>
      <c r="H122" s="1082"/>
      <c r="I122" s="1082"/>
      <c r="J122" s="1082"/>
      <c r="K122" s="1082"/>
      <c r="L122" s="1082"/>
      <c r="M122" s="1082"/>
      <c r="N122" s="1082"/>
      <c r="O122" s="1082"/>
      <c r="P122" s="1082"/>
      <c r="Q122" s="1082"/>
      <c r="R122" s="1082"/>
      <c r="S122" s="1082"/>
      <c r="T122" s="1082"/>
      <c r="U122" s="1082"/>
      <c r="V122" s="1082"/>
      <c r="W122" s="1082"/>
      <c r="X122" s="1082"/>
      <c r="Y122" s="1082"/>
      <c r="Z122" s="1082"/>
    </row>
    <row r="123" spans="1:26" ht="11.25" customHeight="1">
      <c r="A123" s="1082"/>
      <c r="B123" s="1082"/>
      <c r="C123" s="1082"/>
      <c r="D123" s="1082"/>
      <c r="E123" s="1082"/>
      <c r="F123" s="1082"/>
      <c r="G123" s="1082"/>
      <c r="H123" s="1082"/>
      <c r="I123" s="1082"/>
      <c r="J123" s="1082"/>
      <c r="K123" s="1082"/>
      <c r="L123" s="1082"/>
      <c r="M123" s="1082"/>
      <c r="N123" s="1082"/>
      <c r="O123" s="1082"/>
      <c r="P123" s="1082"/>
      <c r="Q123" s="1082"/>
      <c r="R123" s="1082"/>
      <c r="S123" s="1082"/>
      <c r="T123" s="1082"/>
      <c r="U123" s="1082"/>
      <c r="V123" s="1082"/>
      <c r="W123" s="1082"/>
      <c r="X123" s="1082"/>
      <c r="Y123" s="1082"/>
      <c r="Z123" s="1082"/>
    </row>
    <row r="124" spans="1:26" ht="11.25" customHeight="1">
      <c r="A124" s="1082"/>
      <c r="B124" s="1082"/>
      <c r="C124" s="1082"/>
      <c r="D124" s="1082"/>
      <c r="E124" s="1082"/>
      <c r="F124" s="1082"/>
      <c r="G124" s="1082"/>
      <c r="H124" s="1082"/>
      <c r="I124" s="1082"/>
      <c r="J124" s="1082"/>
      <c r="K124" s="1082"/>
      <c r="L124" s="1082"/>
      <c r="M124" s="1082"/>
      <c r="N124" s="1082"/>
      <c r="O124" s="1082"/>
      <c r="P124" s="1082"/>
      <c r="Q124" s="1082"/>
      <c r="R124" s="1082"/>
      <c r="S124" s="1082"/>
      <c r="T124" s="1082"/>
      <c r="U124" s="1082"/>
      <c r="V124" s="1082"/>
      <c r="W124" s="1082"/>
      <c r="X124" s="1082"/>
      <c r="Y124" s="1082"/>
      <c r="Z124" s="1082"/>
    </row>
    <row r="125" spans="1:26" ht="11.25" customHeight="1">
      <c r="A125" s="1082"/>
      <c r="B125" s="1082"/>
      <c r="C125" s="1082"/>
      <c r="D125" s="1082"/>
      <c r="E125" s="1082"/>
      <c r="F125" s="1082"/>
      <c r="G125" s="1082"/>
      <c r="H125" s="1082"/>
      <c r="I125" s="1082"/>
      <c r="J125" s="1082"/>
      <c r="K125" s="1082"/>
      <c r="L125" s="1082"/>
      <c r="M125" s="1082"/>
      <c r="N125" s="1082"/>
      <c r="O125" s="1082"/>
      <c r="P125" s="1082"/>
      <c r="Q125" s="1082"/>
      <c r="R125" s="1082"/>
      <c r="S125" s="1082"/>
      <c r="T125" s="1082"/>
      <c r="U125" s="1082"/>
      <c r="V125" s="1082"/>
      <c r="W125" s="1082"/>
      <c r="X125" s="1082"/>
      <c r="Y125" s="1082"/>
      <c r="Z125" s="1082"/>
    </row>
    <row r="126" spans="1:26" ht="11.25" customHeight="1">
      <c r="A126" s="1082"/>
      <c r="B126" s="1082"/>
      <c r="C126" s="1082"/>
      <c r="D126" s="1082"/>
      <c r="E126" s="1082"/>
      <c r="F126" s="1082"/>
      <c r="G126" s="1082"/>
      <c r="H126" s="1082"/>
      <c r="I126" s="1082"/>
      <c r="J126" s="1082"/>
      <c r="K126" s="1082"/>
      <c r="L126" s="1082"/>
      <c r="M126" s="1082"/>
      <c r="N126" s="1082"/>
      <c r="O126" s="1082"/>
      <c r="P126" s="1082"/>
      <c r="Q126" s="1082"/>
      <c r="R126" s="1082"/>
      <c r="S126" s="1082"/>
      <c r="T126" s="1082"/>
      <c r="U126" s="1082"/>
      <c r="V126" s="1082"/>
      <c r="W126" s="1082"/>
      <c r="X126" s="1082"/>
      <c r="Y126" s="1082"/>
      <c r="Z126" s="1082"/>
    </row>
    <row r="127" spans="1:26" ht="11.25" customHeight="1">
      <c r="A127" s="1082"/>
      <c r="B127" s="1082"/>
      <c r="C127" s="1082"/>
      <c r="D127" s="1082"/>
      <c r="E127" s="1082"/>
      <c r="F127" s="1082"/>
      <c r="G127" s="1082"/>
      <c r="H127" s="1082"/>
      <c r="I127" s="1082"/>
      <c r="J127" s="1082"/>
      <c r="K127" s="1082"/>
      <c r="L127" s="1082"/>
      <c r="M127" s="1082"/>
      <c r="N127" s="1082"/>
      <c r="O127" s="1082"/>
      <c r="P127" s="1082"/>
      <c r="Q127" s="1082"/>
      <c r="R127" s="1082"/>
      <c r="S127" s="1082"/>
      <c r="T127" s="1082"/>
      <c r="U127" s="1082"/>
      <c r="V127" s="1082"/>
      <c r="W127" s="1082"/>
      <c r="X127" s="1082"/>
      <c r="Y127" s="1082"/>
      <c r="Z127" s="1082"/>
    </row>
    <row r="128" spans="1:26" ht="11.25" customHeight="1">
      <c r="A128" s="1082"/>
      <c r="B128" s="1082"/>
      <c r="C128" s="1082"/>
      <c r="D128" s="1082"/>
      <c r="E128" s="1082"/>
      <c r="F128" s="1082"/>
      <c r="G128" s="1082"/>
      <c r="H128" s="1082"/>
      <c r="I128" s="1082"/>
      <c r="J128" s="1082"/>
      <c r="K128" s="1082"/>
      <c r="L128" s="1082"/>
      <c r="M128" s="1082"/>
      <c r="N128" s="1082"/>
      <c r="O128" s="1082"/>
      <c r="P128" s="1082"/>
      <c r="Q128" s="1082"/>
      <c r="R128" s="1082"/>
      <c r="S128" s="1082"/>
      <c r="T128" s="1082"/>
      <c r="U128" s="1082"/>
      <c r="V128" s="1082"/>
      <c r="W128" s="1082"/>
      <c r="X128" s="1082"/>
      <c r="Y128" s="1082"/>
      <c r="Z128" s="1082"/>
    </row>
    <row r="129" spans="1:26" ht="11.25" customHeight="1">
      <c r="A129" s="1082"/>
      <c r="B129" s="1082"/>
      <c r="C129" s="1082"/>
      <c r="D129" s="1082"/>
      <c r="E129" s="1082"/>
      <c r="F129" s="1082"/>
      <c r="G129" s="1082"/>
      <c r="H129" s="1082"/>
      <c r="I129" s="1082"/>
      <c r="J129" s="1082"/>
      <c r="K129" s="1082"/>
      <c r="L129" s="1082"/>
      <c r="M129" s="1082"/>
      <c r="N129" s="1082"/>
      <c r="O129" s="1082"/>
      <c r="P129" s="1082"/>
      <c r="Q129" s="1082"/>
      <c r="R129" s="1082"/>
      <c r="S129" s="1082"/>
      <c r="T129" s="1082"/>
      <c r="U129" s="1082"/>
      <c r="V129" s="1082"/>
      <c r="W129" s="1082"/>
      <c r="X129" s="1082"/>
      <c r="Y129" s="1082"/>
      <c r="Z129" s="1082"/>
    </row>
    <row r="130" spans="1:26" ht="11.25" customHeight="1">
      <c r="A130" s="1082"/>
      <c r="B130" s="1082"/>
      <c r="C130" s="1082"/>
      <c r="D130" s="1082"/>
      <c r="E130" s="1082"/>
      <c r="F130" s="1082"/>
      <c r="G130" s="1082"/>
      <c r="H130" s="1082"/>
      <c r="I130" s="1082"/>
      <c r="J130" s="1082"/>
      <c r="K130" s="1082"/>
      <c r="L130" s="1082"/>
      <c r="M130" s="1082"/>
      <c r="N130" s="1082"/>
      <c r="O130" s="1082"/>
      <c r="P130" s="1082"/>
      <c r="Q130" s="1082"/>
      <c r="R130" s="1082"/>
      <c r="S130" s="1082"/>
      <c r="T130" s="1082"/>
      <c r="U130" s="1082"/>
      <c r="V130" s="1082"/>
      <c r="W130" s="1082"/>
      <c r="X130" s="1082"/>
      <c r="Y130" s="1082"/>
      <c r="Z130" s="1082"/>
    </row>
    <row r="131" spans="1:26" ht="11.25" customHeight="1">
      <c r="A131" s="1082"/>
      <c r="B131" s="1082"/>
      <c r="C131" s="1082"/>
      <c r="D131" s="1082"/>
      <c r="E131" s="1082"/>
      <c r="F131" s="1082"/>
      <c r="G131" s="1082"/>
      <c r="H131" s="1082"/>
      <c r="I131" s="1082"/>
      <c r="J131" s="1082"/>
      <c r="K131" s="1082"/>
      <c r="L131" s="1082"/>
      <c r="M131" s="1082"/>
      <c r="N131" s="1082"/>
      <c r="O131" s="1082"/>
      <c r="P131" s="1082"/>
      <c r="Q131" s="1082"/>
      <c r="R131" s="1082"/>
      <c r="S131" s="1082"/>
      <c r="T131" s="1082"/>
      <c r="U131" s="1082"/>
      <c r="V131" s="1082"/>
      <c r="W131" s="1082"/>
      <c r="X131" s="1082"/>
      <c r="Y131" s="1082"/>
      <c r="Z131" s="1082"/>
    </row>
    <row r="132" spans="1:26" ht="11.25" customHeight="1">
      <c r="A132" s="1082"/>
      <c r="B132" s="1082"/>
      <c r="C132" s="1082"/>
      <c r="D132" s="1082"/>
      <c r="E132" s="1082"/>
      <c r="F132" s="1082"/>
      <c r="G132" s="1082"/>
      <c r="H132" s="1082"/>
      <c r="I132" s="1082"/>
      <c r="J132" s="1082"/>
      <c r="K132" s="1082"/>
      <c r="L132" s="1082"/>
      <c r="M132" s="1082"/>
      <c r="N132" s="1082"/>
      <c r="O132" s="1082"/>
      <c r="P132" s="1082"/>
      <c r="Q132" s="1082"/>
      <c r="R132" s="1082"/>
      <c r="S132" s="1082"/>
      <c r="T132" s="1082"/>
      <c r="U132" s="1082"/>
      <c r="V132" s="1082"/>
      <c r="W132" s="1082"/>
      <c r="X132" s="1082"/>
      <c r="Y132" s="1082"/>
      <c r="Z132" s="1082"/>
    </row>
    <row r="133" spans="1:26" ht="11.25" customHeight="1">
      <c r="A133" s="1082"/>
      <c r="B133" s="1082"/>
      <c r="C133" s="1082"/>
      <c r="D133" s="1082"/>
      <c r="E133" s="1082"/>
      <c r="F133" s="1082"/>
      <c r="G133" s="1082"/>
      <c r="H133" s="1082"/>
      <c r="I133" s="1082"/>
      <c r="J133" s="1082"/>
      <c r="K133" s="1082"/>
      <c r="L133" s="1082"/>
      <c r="M133" s="1082"/>
      <c r="N133" s="1082"/>
      <c r="O133" s="1082"/>
      <c r="P133" s="1082"/>
      <c r="Q133" s="1082"/>
      <c r="R133" s="1082"/>
      <c r="S133" s="1082"/>
      <c r="T133" s="1082"/>
      <c r="U133" s="1082"/>
      <c r="V133" s="1082"/>
      <c r="W133" s="1082"/>
      <c r="X133" s="1082"/>
      <c r="Y133" s="1082"/>
      <c r="Z133" s="1082"/>
    </row>
    <row r="134" spans="1:26" ht="11.25" customHeight="1">
      <c r="A134" s="1082"/>
      <c r="B134" s="1082"/>
      <c r="C134" s="1082"/>
      <c r="D134" s="1082"/>
      <c r="E134" s="1082"/>
      <c r="F134" s="1082"/>
      <c r="G134" s="1082"/>
      <c r="H134" s="1082"/>
      <c r="I134" s="1082"/>
      <c r="J134" s="1082"/>
      <c r="K134" s="1082"/>
      <c r="L134" s="1082"/>
      <c r="M134" s="1082"/>
      <c r="N134" s="1082"/>
      <c r="O134" s="1082"/>
      <c r="P134" s="1082"/>
      <c r="Q134" s="1082"/>
      <c r="R134" s="1082"/>
      <c r="S134" s="1082"/>
      <c r="T134" s="1082"/>
      <c r="U134" s="1082"/>
      <c r="V134" s="1082"/>
      <c r="W134" s="1082"/>
      <c r="X134" s="1082"/>
      <c r="Y134" s="1082"/>
      <c r="Z134" s="1082"/>
    </row>
    <row r="135" spans="1:26" ht="11.25" customHeight="1">
      <c r="A135" s="1082"/>
      <c r="B135" s="1082"/>
      <c r="C135" s="1082"/>
      <c r="D135" s="1082"/>
      <c r="E135" s="1082"/>
      <c r="F135" s="1082"/>
      <c r="G135" s="1082"/>
      <c r="H135" s="1082"/>
      <c r="I135" s="1082"/>
      <c r="J135" s="1082"/>
      <c r="K135" s="1082"/>
      <c r="L135" s="1082"/>
      <c r="M135" s="1082"/>
      <c r="N135" s="1082"/>
      <c r="O135" s="1082"/>
      <c r="P135" s="1082"/>
      <c r="Q135" s="1082"/>
      <c r="R135" s="1082"/>
      <c r="S135" s="1082"/>
      <c r="T135" s="1082"/>
      <c r="U135" s="1082"/>
      <c r="V135" s="1082"/>
      <c r="W135" s="1082"/>
      <c r="X135" s="1082"/>
      <c r="Y135" s="1082"/>
      <c r="Z135" s="1082"/>
    </row>
    <row r="136" spans="1:26" ht="11.25" customHeight="1">
      <c r="A136" s="1082"/>
      <c r="B136" s="1082"/>
      <c r="C136" s="1082"/>
      <c r="D136" s="1082"/>
      <c r="E136" s="1082"/>
      <c r="F136" s="1082"/>
      <c r="G136" s="1082"/>
      <c r="H136" s="1082"/>
      <c r="I136" s="1082"/>
      <c r="J136" s="1082"/>
      <c r="K136" s="1082"/>
      <c r="L136" s="1082"/>
      <c r="M136" s="1082"/>
      <c r="N136" s="1082"/>
      <c r="O136" s="1082"/>
      <c r="P136" s="1082"/>
      <c r="Q136" s="1082"/>
      <c r="R136" s="1082"/>
      <c r="S136" s="1082"/>
      <c r="T136" s="1082"/>
      <c r="U136" s="1082"/>
      <c r="V136" s="1082"/>
      <c r="W136" s="1082"/>
      <c r="X136" s="1082"/>
      <c r="Y136" s="1082"/>
      <c r="Z136" s="1082"/>
    </row>
    <row r="137" spans="1:26" ht="11.25" customHeight="1">
      <c r="A137" s="1082"/>
      <c r="B137" s="1082"/>
      <c r="C137" s="1082"/>
      <c r="D137" s="1082"/>
      <c r="E137" s="1082"/>
      <c r="F137" s="1082"/>
      <c r="G137" s="1082"/>
      <c r="H137" s="1082"/>
      <c r="I137" s="1082"/>
      <c r="J137" s="1082"/>
      <c r="K137" s="1082"/>
      <c r="L137" s="1082"/>
      <c r="M137" s="1082"/>
      <c r="N137" s="1082"/>
      <c r="O137" s="1082"/>
      <c r="P137" s="1082"/>
      <c r="Q137" s="1082"/>
      <c r="R137" s="1082"/>
      <c r="S137" s="1082"/>
      <c r="T137" s="1082"/>
      <c r="U137" s="1082"/>
      <c r="V137" s="1082"/>
      <c r="W137" s="1082"/>
      <c r="X137" s="1082"/>
      <c r="Y137" s="1082"/>
      <c r="Z137" s="1082"/>
    </row>
    <row r="138" spans="1:26" ht="11.25" customHeight="1">
      <c r="A138" s="1082"/>
      <c r="B138" s="1082"/>
      <c r="C138" s="1082"/>
      <c r="D138" s="1082"/>
      <c r="E138" s="1082"/>
      <c r="F138" s="1082"/>
      <c r="G138" s="1082"/>
      <c r="H138" s="1082"/>
      <c r="I138" s="1082"/>
      <c r="J138" s="1082"/>
      <c r="K138" s="1082"/>
      <c r="L138" s="1082"/>
      <c r="M138" s="1082"/>
      <c r="N138" s="1082"/>
      <c r="O138" s="1082"/>
      <c r="P138" s="1082"/>
      <c r="Q138" s="1082"/>
      <c r="R138" s="1082"/>
      <c r="S138" s="1082"/>
      <c r="T138" s="1082"/>
      <c r="U138" s="1082"/>
      <c r="V138" s="1082"/>
      <c r="W138" s="1082"/>
      <c r="X138" s="1082"/>
      <c r="Y138" s="1082"/>
      <c r="Z138" s="1082"/>
    </row>
    <row r="139" spans="1:26" ht="11.25" customHeight="1">
      <c r="A139" s="1082"/>
      <c r="B139" s="1082"/>
      <c r="C139" s="1082"/>
      <c r="D139" s="1082"/>
      <c r="E139" s="1082"/>
      <c r="F139" s="1082"/>
      <c r="G139" s="1082"/>
      <c r="H139" s="1082"/>
      <c r="I139" s="1082"/>
      <c r="J139" s="1082"/>
      <c r="K139" s="1082"/>
      <c r="L139" s="1082"/>
      <c r="M139" s="1082"/>
      <c r="N139" s="1082"/>
      <c r="O139" s="1082"/>
      <c r="P139" s="1082"/>
      <c r="Q139" s="1082"/>
      <c r="R139" s="1082"/>
      <c r="S139" s="1082"/>
      <c r="T139" s="1082"/>
      <c r="U139" s="1082"/>
      <c r="V139" s="1082"/>
      <c r="W139" s="1082"/>
      <c r="X139" s="1082"/>
      <c r="Y139" s="1082"/>
      <c r="Z139" s="1082"/>
    </row>
    <row r="140" spans="1:26" ht="11.25" customHeight="1">
      <c r="A140" s="1082"/>
      <c r="B140" s="1082"/>
      <c r="C140" s="1082"/>
      <c r="D140" s="1082"/>
      <c r="E140" s="1082"/>
      <c r="F140" s="1082"/>
      <c r="G140" s="1082"/>
      <c r="H140" s="1082"/>
      <c r="I140" s="1082"/>
      <c r="J140" s="1082"/>
      <c r="K140" s="1082"/>
      <c r="L140" s="1082"/>
      <c r="M140" s="1082"/>
      <c r="N140" s="1082"/>
      <c r="O140" s="1082"/>
      <c r="P140" s="1082"/>
      <c r="Q140" s="1082"/>
      <c r="R140" s="1082"/>
      <c r="S140" s="1082"/>
      <c r="T140" s="1082"/>
      <c r="U140" s="1082"/>
      <c r="V140" s="1082"/>
      <c r="W140" s="1082"/>
      <c r="X140" s="1082"/>
      <c r="Y140" s="1082"/>
      <c r="Z140" s="1082"/>
    </row>
    <row r="141" spans="1:26" ht="11.25" customHeight="1">
      <c r="A141" s="1082"/>
      <c r="B141" s="1082"/>
      <c r="C141" s="1082"/>
      <c r="D141" s="1082"/>
      <c r="E141" s="1082"/>
      <c r="F141" s="1082"/>
      <c r="G141" s="1082"/>
      <c r="H141" s="1082"/>
      <c r="I141" s="1082"/>
      <c r="J141" s="1082"/>
      <c r="K141" s="1082"/>
      <c r="L141" s="1082"/>
      <c r="M141" s="1082"/>
      <c r="N141" s="1082"/>
      <c r="O141" s="1082"/>
      <c r="P141" s="1082"/>
      <c r="Q141" s="1082"/>
      <c r="R141" s="1082"/>
      <c r="S141" s="1082"/>
      <c r="T141" s="1082"/>
      <c r="U141" s="1082"/>
      <c r="V141" s="1082"/>
      <c r="W141" s="1082"/>
      <c r="X141" s="1082"/>
      <c r="Y141" s="1082"/>
      <c r="Z141" s="1082"/>
    </row>
    <row r="142" spans="1:26" ht="11.25" customHeight="1">
      <c r="A142" s="1082"/>
      <c r="B142" s="1082"/>
      <c r="C142" s="1082"/>
      <c r="D142" s="1082"/>
      <c r="E142" s="1082"/>
      <c r="F142" s="1082"/>
      <c r="G142" s="1082"/>
      <c r="H142" s="1082"/>
      <c r="I142" s="1082"/>
      <c r="J142" s="1082"/>
      <c r="K142" s="1082"/>
      <c r="L142" s="1082"/>
      <c r="M142" s="1082"/>
      <c r="N142" s="1082"/>
      <c r="O142" s="1082"/>
      <c r="P142" s="1082"/>
      <c r="Q142" s="1082"/>
      <c r="R142" s="1082"/>
      <c r="S142" s="1082"/>
      <c r="T142" s="1082"/>
      <c r="U142" s="1082"/>
      <c r="V142" s="1082"/>
      <c r="W142" s="1082"/>
      <c r="X142" s="1082"/>
      <c r="Y142" s="1082"/>
      <c r="Z142" s="1082"/>
    </row>
    <row r="143" spans="1:26" ht="11.25" customHeight="1">
      <c r="A143" s="1082"/>
      <c r="B143" s="1082"/>
      <c r="C143" s="1082"/>
      <c r="D143" s="1082"/>
      <c r="E143" s="1082"/>
      <c r="F143" s="1082"/>
      <c r="G143" s="1082"/>
      <c r="H143" s="1082"/>
      <c r="I143" s="1082"/>
      <c r="J143" s="1082"/>
      <c r="K143" s="1082"/>
      <c r="L143" s="1082"/>
      <c r="M143" s="1082"/>
      <c r="N143" s="1082"/>
      <c r="O143" s="1082"/>
      <c r="P143" s="1082"/>
      <c r="Q143" s="1082"/>
      <c r="R143" s="1082"/>
      <c r="S143" s="1082"/>
      <c r="T143" s="1082"/>
      <c r="U143" s="1082"/>
      <c r="V143" s="1082"/>
      <c r="W143" s="1082"/>
      <c r="X143" s="1082"/>
      <c r="Y143" s="1082"/>
      <c r="Z143" s="1082"/>
    </row>
    <row r="144" spans="1:26" ht="11.25" customHeight="1">
      <c r="A144" s="1082"/>
      <c r="B144" s="1082"/>
      <c r="C144" s="1082"/>
      <c r="D144" s="1082"/>
      <c r="E144" s="1082"/>
      <c r="F144" s="1082"/>
      <c r="G144" s="1082"/>
      <c r="H144" s="1082"/>
      <c r="I144" s="1082"/>
      <c r="J144" s="1082"/>
      <c r="K144" s="1082"/>
      <c r="L144" s="1082"/>
      <c r="M144" s="1082"/>
      <c r="N144" s="1082"/>
      <c r="O144" s="1082"/>
      <c r="P144" s="1082"/>
      <c r="Q144" s="1082"/>
      <c r="R144" s="1082"/>
      <c r="S144" s="1082"/>
      <c r="T144" s="1082"/>
      <c r="U144" s="1082"/>
      <c r="V144" s="1082"/>
      <c r="W144" s="1082"/>
      <c r="X144" s="1082"/>
      <c r="Y144" s="1082"/>
      <c r="Z144" s="1082"/>
    </row>
    <row r="145" spans="1:26" ht="11.25" customHeight="1">
      <c r="A145" s="1082"/>
      <c r="B145" s="1082"/>
      <c r="C145" s="1082"/>
      <c r="D145" s="1082"/>
      <c r="E145" s="1082"/>
      <c r="F145" s="1082"/>
      <c r="G145" s="1082"/>
      <c r="H145" s="1082"/>
      <c r="I145" s="1082"/>
      <c r="J145" s="1082"/>
      <c r="K145" s="1082"/>
      <c r="L145" s="1082"/>
      <c r="M145" s="1082"/>
      <c r="N145" s="1082"/>
      <c r="O145" s="1082"/>
      <c r="P145" s="1082"/>
      <c r="Q145" s="1082"/>
      <c r="R145" s="1082"/>
      <c r="S145" s="1082"/>
      <c r="T145" s="1082"/>
      <c r="U145" s="1082"/>
      <c r="V145" s="1082"/>
      <c r="W145" s="1082"/>
      <c r="X145" s="1082"/>
      <c r="Y145" s="1082"/>
      <c r="Z145" s="1082"/>
    </row>
    <row r="146" spans="1:26" ht="11.25" customHeight="1">
      <c r="A146" s="1082"/>
      <c r="B146" s="1082"/>
      <c r="C146" s="1082"/>
      <c r="D146" s="1082"/>
      <c r="E146" s="1082"/>
      <c r="F146" s="1082"/>
      <c r="G146" s="1082"/>
      <c r="H146" s="1082"/>
      <c r="I146" s="1082"/>
      <c r="J146" s="1082"/>
      <c r="K146" s="1082"/>
      <c r="L146" s="1082"/>
      <c r="M146" s="1082"/>
      <c r="N146" s="1082"/>
      <c r="O146" s="1082"/>
      <c r="P146" s="1082"/>
      <c r="Q146" s="1082"/>
      <c r="R146" s="1082"/>
      <c r="S146" s="1082"/>
      <c r="T146" s="1082"/>
      <c r="U146" s="1082"/>
      <c r="V146" s="1082"/>
      <c r="W146" s="1082"/>
      <c r="X146" s="1082"/>
      <c r="Y146" s="1082"/>
      <c r="Z146" s="1082"/>
    </row>
    <row r="147" spans="1:26" ht="11.25" customHeight="1">
      <c r="A147" s="1082"/>
      <c r="B147" s="1082"/>
      <c r="C147" s="1082"/>
      <c r="D147" s="1082"/>
      <c r="E147" s="1082"/>
      <c r="F147" s="1082"/>
      <c r="G147" s="1082"/>
      <c r="H147" s="1082"/>
      <c r="I147" s="1082"/>
      <c r="J147" s="1082"/>
      <c r="K147" s="1082"/>
      <c r="L147" s="1082"/>
      <c r="M147" s="1082"/>
      <c r="N147" s="1082"/>
      <c r="O147" s="1082"/>
      <c r="P147" s="1082"/>
      <c r="Q147" s="1082"/>
      <c r="R147" s="1082"/>
      <c r="S147" s="1082"/>
      <c r="T147" s="1082"/>
      <c r="U147" s="1082"/>
      <c r="V147" s="1082"/>
      <c r="W147" s="1082"/>
      <c r="X147" s="1082"/>
      <c r="Y147" s="1082"/>
      <c r="Z147" s="1082"/>
    </row>
    <row r="148" spans="1:26" ht="11.25" customHeight="1">
      <c r="A148" s="1082"/>
      <c r="B148" s="1082"/>
      <c r="C148" s="1082"/>
      <c r="D148" s="1082"/>
      <c r="E148" s="1082"/>
      <c r="F148" s="1082"/>
      <c r="G148" s="1082"/>
      <c r="H148" s="1082"/>
      <c r="I148" s="1082"/>
      <c r="J148" s="1082"/>
      <c r="K148" s="1082"/>
      <c r="L148" s="1082"/>
      <c r="M148" s="1082"/>
      <c r="N148" s="1082"/>
      <c r="O148" s="1082"/>
      <c r="P148" s="1082"/>
      <c r="Q148" s="1082"/>
      <c r="R148" s="1082"/>
      <c r="S148" s="1082"/>
      <c r="T148" s="1082"/>
      <c r="U148" s="1082"/>
      <c r="V148" s="1082"/>
      <c r="W148" s="1082"/>
      <c r="X148" s="1082"/>
      <c r="Y148" s="1082"/>
      <c r="Z148" s="1082"/>
    </row>
    <row r="149" spans="1:26" ht="11.25" customHeight="1">
      <c r="A149" s="1082"/>
      <c r="B149" s="1082"/>
      <c r="C149" s="1082"/>
      <c r="D149" s="1082"/>
      <c r="E149" s="1082"/>
      <c r="F149" s="1082"/>
      <c r="G149" s="1082"/>
      <c r="H149" s="1082"/>
      <c r="I149" s="1082"/>
      <c r="J149" s="1082"/>
      <c r="K149" s="1082"/>
      <c r="L149" s="1082"/>
      <c r="M149" s="1082"/>
      <c r="N149" s="1082"/>
      <c r="O149" s="1082"/>
      <c r="P149" s="1082"/>
      <c r="Q149" s="1082"/>
      <c r="R149" s="1082"/>
      <c r="S149" s="1082"/>
      <c r="T149" s="1082"/>
      <c r="U149" s="1082"/>
      <c r="V149" s="1082"/>
      <c r="W149" s="1082"/>
      <c r="X149" s="1082"/>
      <c r="Y149" s="1082"/>
      <c r="Z149" s="1082"/>
    </row>
    <row r="150" spans="1:26" ht="11.25" customHeight="1">
      <c r="A150" s="1082"/>
      <c r="B150" s="1082"/>
      <c r="C150" s="1082"/>
      <c r="D150" s="1082"/>
      <c r="E150" s="1082"/>
      <c r="F150" s="1082"/>
      <c r="G150" s="1082"/>
      <c r="H150" s="1082"/>
      <c r="I150" s="1082"/>
      <c r="J150" s="1082"/>
      <c r="K150" s="1082"/>
      <c r="L150" s="1082"/>
      <c r="M150" s="1082"/>
      <c r="N150" s="1082"/>
      <c r="O150" s="1082"/>
      <c r="P150" s="1082"/>
      <c r="Q150" s="1082"/>
      <c r="R150" s="1082"/>
      <c r="S150" s="1082"/>
      <c r="T150" s="1082"/>
      <c r="U150" s="1082"/>
      <c r="V150" s="1082"/>
      <c r="W150" s="1082"/>
      <c r="X150" s="1082"/>
      <c r="Y150" s="1082"/>
      <c r="Z150" s="1082"/>
    </row>
    <row r="151" spans="1:26" ht="11.25" customHeight="1">
      <c r="A151" s="1082"/>
      <c r="B151" s="1082"/>
      <c r="C151" s="1082"/>
      <c r="D151" s="1082"/>
      <c r="E151" s="1082"/>
      <c r="F151" s="1082"/>
      <c r="G151" s="1082"/>
      <c r="H151" s="1082"/>
      <c r="I151" s="1082"/>
      <c r="J151" s="1082"/>
      <c r="K151" s="1082"/>
      <c r="L151" s="1082"/>
      <c r="M151" s="1082"/>
      <c r="N151" s="1082"/>
      <c r="O151" s="1082"/>
      <c r="P151" s="1082"/>
      <c r="Q151" s="1082"/>
      <c r="R151" s="1082"/>
      <c r="S151" s="1082"/>
      <c r="T151" s="1082"/>
      <c r="U151" s="1082"/>
      <c r="V151" s="1082"/>
      <c r="W151" s="1082"/>
      <c r="X151" s="1082"/>
      <c r="Y151" s="1082"/>
      <c r="Z151" s="1082"/>
    </row>
    <row r="152" spans="1:26" ht="11.25" customHeight="1">
      <c r="A152" s="1082"/>
      <c r="B152" s="1082"/>
      <c r="C152" s="1082"/>
      <c r="D152" s="1082"/>
      <c r="E152" s="1082"/>
      <c r="F152" s="1082"/>
      <c r="G152" s="1082"/>
      <c r="H152" s="1082"/>
      <c r="I152" s="1082"/>
      <c r="J152" s="1082"/>
      <c r="K152" s="1082"/>
      <c r="L152" s="1082"/>
      <c r="M152" s="1082"/>
      <c r="N152" s="1082"/>
      <c r="O152" s="1082"/>
      <c r="P152" s="1082"/>
      <c r="Q152" s="1082"/>
      <c r="R152" s="1082"/>
      <c r="S152" s="1082"/>
      <c r="T152" s="1082"/>
      <c r="U152" s="1082"/>
      <c r="V152" s="1082"/>
      <c r="W152" s="1082"/>
      <c r="X152" s="1082"/>
      <c r="Y152" s="1082"/>
      <c r="Z152" s="1082"/>
    </row>
    <row r="153" spans="1:26" ht="11.25" customHeight="1">
      <c r="A153" s="1082"/>
      <c r="B153" s="1082"/>
      <c r="C153" s="1082"/>
      <c r="D153" s="1082"/>
      <c r="E153" s="1082"/>
      <c r="F153" s="1082"/>
      <c r="G153" s="1082"/>
      <c r="H153" s="1082"/>
      <c r="I153" s="1082"/>
      <c r="J153" s="1082"/>
      <c r="K153" s="1082"/>
      <c r="L153" s="1082"/>
      <c r="M153" s="1082"/>
      <c r="N153" s="1082"/>
      <c r="O153" s="1082"/>
      <c r="P153" s="1082"/>
      <c r="Q153" s="1082"/>
      <c r="R153" s="1082"/>
      <c r="S153" s="1082"/>
      <c r="T153" s="1082"/>
      <c r="U153" s="1082"/>
      <c r="V153" s="1082"/>
      <c r="W153" s="1082"/>
      <c r="X153" s="1082"/>
      <c r="Y153" s="1082"/>
      <c r="Z153" s="1082"/>
    </row>
    <row r="154" spans="1:26" ht="11.25" customHeight="1">
      <c r="A154" s="1082"/>
      <c r="B154" s="1082"/>
      <c r="C154" s="1082"/>
      <c r="D154" s="1082"/>
      <c r="E154" s="1082"/>
      <c r="F154" s="1082"/>
      <c r="G154" s="1082"/>
      <c r="H154" s="1082"/>
      <c r="I154" s="1082"/>
      <c r="J154" s="1082"/>
      <c r="K154" s="1082"/>
      <c r="L154" s="1082"/>
      <c r="M154" s="1082"/>
      <c r="N154" s="1082"/>
      <c r="O154" s="1082"/>
      <c r="P154" s="1082"/>
      <c r="Q154" s="1082"/>
      <c r="R154" s="1082"/>
      <c r="S154" s="1082"/>
      <c r="T154" s="1082"/>
      <c r="U154" s="1082"/>
      <c r="V154" s="1082"/>
      <c r="W154" s="1082"/>
      <c r="X154" s="1082"/>
      <c r="Y154" s="1082"/>
      <c r="Z154" s="1082"/>
    </row>
    <row r="155" spans="1:26" ht="11.25" customHeight="1">
      <c r="A155" s="1082"/>
      <c r="B155" s="1082"/>
      <c r="C155" s="1082"/>
      <c r="D155" s="1082"/>
      <c r="E155" s="1082"/>
      <c r="F155" s="1082"/>
      <c r="G155" s="1082"/>
      <c r="H155" s="1082"/>
      <c r="I155" s="1082"/>
      <c r="J155" s="1082"/>
      <c r="K155" s="1082"/>
      <c r="L155" s="1082"/>
      <c r="M155" s="1082"/>
      <c r="N155" s="1082"/>
      <c r="O155" s="1082"/>
      <c r="P155" s="1082"/>
      <c r="Q155" s="1082"/>
      <c r="R155" s="1082"/>
      <c r="S155" s="1082"/>
      <c r="T155" s="1082"/>
      <c r="U155" s="1082"/>
      <c r="V155" s="1082"/>
      <c r="W155" s="1082"/>
      <c r="X155" s="1082"/>
      <c r="Y155" s="1082"/>
      <c r="Z155" s="1082"/>
    </row>
    <row r="156" spans="1:26" ht="11.25" customHeight="1">
      <c r="A156" s="1082"/>
      <c r="B156" s="1082"/>
      <c r="C156" s="1082"/>
      <c r="D156" s="1082"/>
      <c r="E156" s="1082"/>
      <c r="F156" s="1082"/>
      <c r="G156" s="1082"/>
      <c r="H156" s="1082"/>
      <c r="I156" s="1082"/>
      <c r="J156" s="1082"/>
      <c r="K156" s="1082"/>
      <c r="L156" s="1082"/>
      <c r="M156" s="1082"/>
      <c r="N156" s="1082"/>
      <c r="O156" s="1082"/>
      <c r="P156" s="1082"/>
      <c r="Q156" s="1082"/>
      <c r="R156" s="1082"/>
      <c r="S156" s="1082"/>
      <c r="T156" s="1082"/>
      <c r="U156" s="1082"/>
      <c r="V156" s="1082"/>
      <c r="W156" s="1082"/>
      <c r="X156" s="1082"/>
      <c r="Y156" s="1082"/>
      <c r="Z156" s="1082"/>
    </row>
    <row r="157" spans="1:26" ht="11.25" customHeight="1">
      <c r="A157" s="1082"/>
      <c r="B157" s="1082"/>
      <c r="C157" s="1082"/>
      <c r="D157" s="1082"/>
      <c r="E157" s="1082"/>
      <c r="F157" s="1082"/>
      <c r="G157" s="1082"/>
      <c r="H157" s="1082"/>
      <c r="I157" s="1082"/>
      <c r="J157" s="1082"/>
      <c r="K157" s="1082"/>
      <c r="L157" s="1082"/>
      <c r="M157" s="1082"/>
      <c r="N157" s="1082"/>
      <c r="O157" s="1082"/>
      <c r="P157" s="1082"/>
      <c r="Q157" s="1082"/>
      <c r="R157" s="1082"/>
      <c r="S157" s="1082"/>
      <c r="T157" s="1082"/>
      <c r="U157" s="1082"/>
      <c r="V157" s="1082"/>
      <c r="W157" s="1082"/>
      <c r="X157" s="1082"/>
      <c r="Y157" s="1082"/>
      <c r="Z157" s="1082"/>
    </row>
    <row r="158" spans="1:26" ht="11.25" customHeight="1">
      <c r="A158" s="1082"/>
      <c r="B158" s="1082"/>
      <c r="C158" s="1082"/>
      <c r="D158" s="1082"/>
      <c r="E158" s="1082"/>
      <c r="F158" s="1082"/>
      <c r="G158" s="1082"/>
      <c r="H158" s="1082"/>
      <c r="I158" s="1082"/>
      <c r="J158" s="1082"/>
      <c r="K158" s="1082"/>
      <c r="L158" s="1082"/>
      <c r="M158" s="1082"/>
      <c r="N158" s="1082"/>
      <c r="O158" s="1082"/>
      <c r="P158" s="1082"/>
      <c r="Q158" s="1082"/>
      <c r="R158" s="1082"/>
      <c r="S158" s="1082"/>
      <c r="T158" s="1082"/>
      <c r="U158" s="1082"/>
      <c r="V158" s="1082"/>
      <c r="W158" s="1082"/>
      <c r="X158" s="1082"/>
      <c r="Y158" s="1082"/>
      <c r="Z158" s="1082"/>
    </row>
    <row r="159" spans="1:26" ht="11.25" customHeight="1">
      <c r="A159" s="1082"/>
      <c r="B159" s="1082"/>
      <c r="C159" s="1082"/>
      <c r="D159" s="1082"/>
      <c r="E159" s="1082"/>
      <c r="F159" s="1082"/>
      <c r="G159" s="1082"/>
      <c r="H159" s="1082"/>
      <c r="I159" s="1082"/>
      <c r="J159" s="1082"/>
      <c r="K159" s="1082"/>
      <c r="L159" s="1082"/>
      <c r="M159" s="1082"/>
      <c r="N159" s="1082"/>
      <c r="O159" s="1082"/>
      <c r="P159" s="1082"/>
      <c r="Q159" s="1082"/>
      <c r="R159" s="1082"/>
      <c r="S159" s="1082"/>
      <c r="T159" s="1082"/>
      <c r="U159" s="1082"/>
      <c r="V159" s="1082"/>
      <c r="W159" s="1082"/>
      <c r="X159" s="1082"/>
      <c r="Y159" s="1082"/>
      <c r="Z159" s="1082"/>
    </row>
    <row r="160" spans="1:26" ht="11.25" customHeight="1">
      <c r="A160" s="1082"/>
      <c r="B160" s="1082"/>
      <c r="C160" s="1082"/>
      <c r="D160" s="1082"/>
      <c r="E160" s="1082"/>
      <c r="F160" s="1082"/>
      <c r="G160" s="1082"/>
      <c r="H160" s="1082"/>
      <c r="I160" s="1082"/>
      <c r="J160" s="1082"/>
      <c r="K160" s="1082"/>
      <c r="L160" s="1082"/>
      <c r="M160" s="1082"/>
      <c r="N160" s="1082"/>
      <c r="O160" s="1082"/>
      <c r="P160" s="1082"/>
      <c r="Q160" s="1082"/>
      <c r="R160" s="1082"/>
      <c r="S160" s="1082"/>
      <c r="T160" s="1082"/>
      <c r="U160" s="1082"/>
      <c r="V160" s="1082"/>
      <c r="W160" s="1082"/>
      <c r="X160" s="1082"/>
      <c r="Y160" s="1082"/>
      <c r="Z160" s="1082"/>
    </row>
    <row r="161" spans="1:26" ht="11.25" customHeight="1">
      <c r="A161" s="1082"/>
      <c r="B161" s="1082"/>
      <c r="C161" s="1082"/>
      <c r="D161" s="1082"/>
      <c r="E161" s="1082"/>
      <c r="F161" s="1082"/>
      <c r="G161" s="1082"/>
      <c r="H161" s="1082"/>
      <c r="I161" s="1082"/>
      <c r="J161" s="1082"/>
      <c r="K161" s="1082"/>
      <c r="L161" s="1082"/>
      <c r="M161" s="1082"/>
      <c r="N161" s="1082"/>
      <c r="O161" s="1082"/>
      <c r="P161" s="1082"/>
      <c r="Q161" s="1082"/>
      <c r="R161" s="1082"/>
      <c r="S161" s="1082"/>
      <c r="T161" s="1082"/>
      <c r="U161" s="1082"/>
      <c r="V161" s="1082"/>
      <c r="W161" s="1082"/>
      <c r="X161" s="1082"/>
      <c r="Y161" s="1082"/>
      <c r="Z161" s="1082"/>
    </row>
    <row r="162" spans="1:26" ht="11.25" customHeight="1">
      <c r="A162" s="1082"/>
      <c r="B162" s="1082"/>
      <c r="C162" s="1082"/>
      <c r="D162" s="1082"/>
      <c r="E162" s="1082"/>
      <c r="F162" s="1082"/>
      <c r="G162" s="1082"/>
      <c r="H162" s="1082"/>
      <c r="I162" s="1082"/>
      <c r="J162" s="1082"/>
      <c r="K162" s="1082"/>
      <c r="L162" s="1082"/>
      <c r="M162" s="1082"/>
      <c r="N162" s="1082"/>
      <c r="O162" s="1082"/>
      <c r="P162" s="1082"/>
      <c r="Q162" s="1082"/>
      <c r="R162" s="1082"/>
      <c r="S162" s="1082"/>
      <c r="T162" s="1082"/>
      <c r="U162" s="1082"/>
      <c r="V162" s="1082"/>
      <c r="W162" s="1082"/>
      <c r="X162" s="1082"/>
      <c r="Y162" s="1082"/>
      <c r="Z162" s="1082"/>
    </row>
    <row r="163" spans="1:26" ht="11.25" customHeight="1">
      <c r="A163" s="1082"/>
      <c r="B163" s="1082"/>
      <c r="C163" s="1082"/>
      <c r="D163" s="1082"/>
      <c r="E163" s="1082"/>
      <c r="F163" s="1082"/>
      <c r="G163" s="1082"/>
      <c r="H163" s="1082"/>
      <c r="I163" s="1082"/>
      <c r="J163" s="1082"/>
      <c r="K163" s="1082"/>
      <c r="L163" s="1082"/>
      <c r="M163" s="1082"/>
      <c r="N163" s="1082"/>
      <c r="O163" s="1082"/>
      <c r="P163" s="1082"/>
      <c r="Q163" s="1082"/>
      <c r="R163" s="1082"/>
      <c r="S163" s="1082"/>
      <c r="T163" s="1082"/>
      <c r="U163" s="1082"/>
      <c r="V163" s="1082"/>
      <c r="W163" s="1082"/>
      <c r="X163" s="1082"/>
      <c r="Y163" s="1082"/>
      <c r="Z163" s="1082"/>
    </row>
    <row r="164" spans="1:26" ht="11.25" customHeight="1">
      <c r="A164" s="1082"/>
      <c r="B164" s="1082"/>
      <c r="C164" s="1082"/>
      <c r="D164" s="1082"/>
      <c r="E164" s="1082"/>
      <c r="F164" s="1082"/>
      <c r="G164" s="1082"/>
      <c r="H164" s="1082"/>
      <c r="I164" s="1082"/>
      <c r="J164" s="1082"/>
      <c r="K164" s="1082"/>
      <c r="L164" s="1082"/>
      <c r="M164" s="1082"/>
      <c r="N164" s="1082"/>
      <c r="O164" s="1082"/>
      <c r="P164" s="1082"/>
      <c r="Q164" s="1082"/>
      <c r="R164" s="1082"/>
      <c r="S164" s="1082"/>
      <c r="T164" s="1082"/>
      <c r="U164" s="1082"/>
      <c r="V164" s="1082"/>
      <c r="W164" s="1082"/>
      <c r="X164" s="1082"/>
      <c r="Y164" s="1082"/>
      <c r="Z164" s="1082"/>
    </row>
    <row r="165" spans="1:26" ht="11.25" customHeight="1">
      <c r="A165" s="1082"/>
      <c r="B165" s="1082"/>
      <c r="C165" s="1082"/>
      <c r="D165" s="1082"/>
      <c r="E165" s="1082"/>
      <c r="F165" s="1082"/>
      <c r="G165" s="1082"/>
      <c r="H165" s="1082"/>
      <c r="I165" s="1082"/>
      <c r="J165" s="1082"/>
      <c r="K165" s="1082"/>
      <c r="L165" s="1082"/>
      <c r="M165" s="1082"/>
      <c r="N165" s="1082"/>
      <c r="O165" s="1082"/>
      <c r="P165" s="1082"/>
      <c r="Q165" s="1082"/>
      <c r="R165" s="1082"/>
      <c r="S165" s="1082"/>
      <c r="T165" s="1082"/>
      <c r="U165" s="1082"/>
      <c r="V165" s="1082"/>
      <c r="W165" s="1082"/>
      <c r="X165" s="1082"/>
      <c r="Y165" s="1082"/>
      <c r="Z165" s="1082"/>
    </row>
    <row r="166" spans="1:26" ht="11.25" customHeight="1">
      <c r="A166" s="1082"/>
      <c r="B166" s="1082"/>
      <c r="C166" s="1082"/>
      <c r="D166" s="1082"/>
      <c r="E166" s="1082"/>
      <c r="F166" s="1082"/>
      <c r="G166" s="1082"/>
      <c r="H166" s="1082"/>
      <c r="I166" s="1082"/>
      <c r="J166" s="1082"/>
      <c r="K166" s="1082"/>
      <c r="L166" s="1082"/>
      <c r="M166" s="1082"/>
      <c r="N166" s="1082"/>
      <c r="O166" s="1082"/>
      <c r="P166" s="1082"/>
      <c r="Q166" s="1082"/>
      <c r="R166" s="1082"/>
      <c r="S166" s="1082"/>
      <c r="T166" s="1082"/>
      <c r="U166" s="1082"/>
      <c r="V166" s="1082"/>
      <c r="W166" s="1082"/>
      <c r="X166" s="1082"/>
      <c r="Y166" s="1082"/>
      <c r="Z166" s="1082"/>
    </row>
    <row r="167" spans="1:26" ht="11.25" customHeight="1">
      <c r="A167" s="1082"/>
      <c r="B167" s="1082"/>
      <c r="C167" s="1082"/>
      <c r="D167" s="1082"/>
      <c r="E167" s="1082"/>
      <c r="F167" s="1082"/>
      <c r="G167" s="1082"/>
      <c r="H167" s="1082"/>
      <c r="I167" s="1082"/>
      <c r="J167" s="1082"/>
      <c r="K167" s="1082"/>
      <c r="L167" s="1082"/>
      <c r="M167" s="1082"/>
      <c r="N167" s="1082"/>
      <c r="O167" s="1082"/>
      <c r="P167" s="1082"/>
      <c r="Q167" s="1082"/>
      <c r="R167" s="1082"/>
      <c r="S167" s="1082"/>
      <c r="T167" s="1082"/>
      <c r="U167" s="1082"/>
      <c r="V167" s="1082"/>
      <c r="W167" s="1082"/>
      <c r="X167" s="1082"/>
      <c r="Y167" s="1082"/>
      <c r="Z167" s="1082"/>
    </row>
    <row r="168" spans="1:26" ht="11.25" customHeight="1">
      <c r="A168" s="1082"/>
      <c r="B168" s="1082"/>
      <c r="C168" s="1082"/>
      <c r="D168" s="1082"/>
      <c r="E168" s="1082"/>
      <c r="F168" s="1082"/>
      <c r="G168" s="1082"/>
      <c r="H168" s="1082"/>
      <c r="I168" s="1082"/>
      <c r="J168" s="1082"/>
      <c r="K168" s="1082"/>
      <c r="L168" s="1082"/>
      <c r="M168" s="1082"/>
      <c r="N168" s="1082"/>
      <c r="O168" s="1082"/>
      <c r="P168" s="1082"/>
      <c r="Q168" s="1082"/>
      <c r="R168" s="1082"/>
      <c r="S168" s="1082"/>
      <c r="T168" s="1082"/>
      <c r="U168" s="1082"/>
      <c r="V168" s="1082"/>
      <c r="W168" s="1082"/>
      <c r="X168" s="1082"/>
      <c r="Y168" s="1082"/>
      <c r="Z168" s="1082"/>
    </row>
    <row r="169" spans="1:26" ht="11.25" customHeight="1">
      <c r="A169" s="1082"/>
      <c r="B169" s="1082"/>
      <c r="C169" s="1082"/>
      <c r="D169" s="1082"/>
      <c r="E169" s="1082"/>
      <c r="F169" s="1082"/>
      <c r="G169" s="1082"/>
      <c r="H169" s="1082"/>
      <c r="I169" s="1082"/>
      <c r="J169" s="1082"/>
      <c r="K169" s="1082"/>
      <c r="L169" s="1082"/>
      <c r="M169" s="1082"/>
      <c r="N169" s="1082"/>
      <c r="O169" s="1082"/>
      <c r="P169" s="1082"/>
      <c r="Q169" s="1082"/>
      <c r="R169" s="1082"/>
      <c r="S169" s="1082"/>
      <c r="T169" s="1082"/>
      <c r="U169" s="1082"/>
      <c r="V169" s="1082"/>
      <c r="W169" s="1082"/>
      <c r="X169" s="1082"/>
      <c r="Y169" s="1082"/>
      <c r="Z169" s="1082"/>
    </row>
    <row r="170" spans="1:26" ht="11.25" customHeight="1">
      <c r="A170" s="1082"/>
      <c r="B170" s="1082"/>
      <c r="C170" s="1082"/>
      <c r="D170" s="1082"/>
      <c r="E170" s="1082"/>
      <c r="F170" s="1082"/>
      <c r="G170" s="1082"/>
      <c r="H170" s="1082"/>
      <c r="I170" s="1082"/>
      <c r="J170" s="1082"/>
      <c r="K170" s="1082"/>
      <c r="L170" s="1082"/>
      <c r="M170" s="1082"/>
      <c r="N170" s="1082"/>
      <c r="O170" s="1082"/>
      <c r="P170" s="1082"/>
      <c r="Q170" s="1082"/>
      <c r="R170" s="1082"/>
      <c r="S170" s="1082"/>
      <c r="T170" s="1082"/>
      <c r="U170" s="1082"/>
      <c r="V170" s="1082"/>
      <c r="W170" s="1082"/>
      <c r="X170" s="1082"/>
      <c r="Y170" s="1082"/>
      <c r="Z170" s="1082"/>
    </row>
    <row r="171" spans="1:26" ht="11.25" customHeight="1">
      <c r="A171" s="1082"/>
      <c r="B171" s="1082"/>
      <c r="C171" s="1082"/>
      <c r="D171" s="1082"/>
      <c r="E171" s="1082"/>
      <c r="F171" s="1082"/>
      <c r="G171" s="1082"/>
      <c r="H171" s="1082"/>
      <c r="I171" s="1082"/>
      <c r="J171" s="1082"/>
      <c r="K171" s="1082"/>
      <c r="L171" s="1082"/>
      <c r="M171" s="1082"/>
      <c r="N171" s="1082"/>
      <c r="O171" s="1082"/>
      <c r="P171" s="1082"/>
      <c r="Q171" s="1082"/>
      <c r="R171" s="1082"/>
      <c r="S171" s="1082"/>
      <c r="T171" s="1082"/>
      <c r="U171" s="1082"/>
      <c r="V171" s="1082"/>
      <c r="W171" s="1082"/>
      <c r="X171" s="1082"/>
      <c r="Y171" s="1082"/>
      <c r="Z171" s="1082"/>
    </row>
    <row r="172" spans="1:26" ht="11.25" customHeight="1">
      <c r="A172" s="1082"/>
      <c r="B172" s="1082"/>
      <c r="C172" s="1082"/>
      <c r="D172" s="1082"/>
      <c r="E172" s="1082"/>
      <c r="F172" s="1082"/>
      <c r="G172" s="1082"/>
      <c r="H172" s="1082"/>
      <c r="I172" s="1082"/>
      <c r="J172" s="1082"/>
      <c r="K172" s="1082"/>
      <c r="L172" s="1082"/>
      <c r="M172" s="1082"/>
      <c r="N172" s="1082"/>
      <c r="O172" s="1082"/>
      <c r="P172" s="1082"/>
      <c r="Q172" s="1082"/>
      <c r="R172" s="1082"/>
      <c r="S172" s="1082"/>
      <c r="T172" s="1082"/>
      <c r="U172" s="1082"/>
      <c r="V172" s="1082"/>
      <c r="W172" s="1082"/>
      <c r="X172" s="1082"/>
      <c r="Y172" s="1082"/>
      <c r="Z172" s="1082"/>
    </row>
    <row r="173" spans="1:26" ht="11.25" customHeight="1">
      <c r="A173" s="1082"/>
      <c r="B173" s="1082"/>
      <c r="C173" s="1082"/>
      <c r="D173" s="1082"/>
      <c r="E173" s="1082"/>
      <c r="F173" s="1082"/>
      <c r="G173" s="1082"/>
      <c r="H173" s="1082"/>
      <c r="I173" s="1082"/>
      <c r="J173" s="1082"/>
      <c r="K173" s="1082"/>
      <c r="L173" s="1082"/>
      <c r="M173" s="1082"/>
      <c r="N173" s="1082"/>
      <c r="O173" s="1082"/>
      <c r="P173" s="1082"/>
      <c r="Q173" s="1082"/>
      <c r="R173" s="1082"/>
      <c r="S173" s="1082"/>
      <c r="T173" s="1082"/>
      <c r="U173" s="1082"/>
      <c r="V173" s="1082"/>
      <c r="W173" s="1082"/>
      <c r="X173" s="1082"/>
      <c r="Y173" s="1082"/>
      <c r="Z173" s="1082"/>
    </row>
    <row r="174" spans="1:26" ht="11.25" customHeight="1">
      <c r="A174" s="1082"/>
      <c r="B174" s="1082"/>
      <c r="C174" s="1082"/>
      <c r="D174" s="1082"/>
      <c r="E174" s="1082"/>
      <c r="F174" s="1082"/>
      <c r="G174" s="1082"/>
      <c r="H174" s="1082"/>
      <c r="I174" s="1082"/>
      <c r="J174" s="1082"/>
      <c r="K174" s="1082"/>
      <c r="L174" s="1082"/>
      <c r="M174" s="1082"/>
      <c r="N174" s="1082"/>
      <c r="O174" s="1082"/>
      <c r="P174" s="1082"/>
      <c r="Q174" s="1082"/>
      <c r="R174" s="1082"/>
      <c r="S174" s="1082"/>
      <c r="T174" s="1082"/>
      <c r="U174" s="1082"/>
      <c r="V174" s="1082"/>
      <c r="W174" s="1082"/>
      <c r="X174" s="1082"/>
      <c r="Y174" s="1082"/>
      <c r="Z174" s="1082"/>
    </row>
    <row r="175" spans="1:26" ht="11.25" customHeight="1">
      <c r="A175" s="1082"/>
      <c r="B175" s="1082"/>
      <c r="C175" s="1082"/>
      <c r="D175" s="1082"/>
      <c r="E175" s="1082"/>
      <c r="F175" s="1082"/>
      <c r="G175" s="1082"/>
      <c r="H175" s="1082"/>
      <c r="I175" s="1082"/>
      <c r="J175" s="1082"/>
      <c r="K175" s="1082"/>
      <c r="L175" s="1082"/>
      <c r="M175" s="1082"/>
      <c r="N175" s="1082"/>
      <c r="O175" s="1082"/>
      <c r="P175" s="1082"/>
      <c r="Q175" s="1082"/>
      <c r="R175" s="1082"/>
      <c r="S175" s="1082"/>
      <c r="T175" s="1082"/>
      <c r="U175" s="1082"/>
      <c r="V175" s="1082"/>
      <c r="W175" s="1082"/>
      <c r="X175" s="1082"/>
      <c r="Y175" s="1082"/>
      <c r="Z175" s="1082"/>
    </row>
    <row r="176" spans="1:26" ht="11.25" customHeight="1">
      <c r="A176" s="1082"/>
      <c r="B176" s="1082"/>
      <c r="C176" s="1082"/>
      <c r="D176" s="1082"/>
      <c r="E176" s="1082"/>
      <c r="F176" s="1082"/>
      <c r="G176" s="1082"/>
      <c r="H176" s="1082"/>
      <c r="I176" s="1082"/>
      <c r="J176" s="1082"/>
      <c r="K176" s="1082"/>
      <c r="L176" s="1082"/>
      <c r="M176" s="1082"/>
      <c r="N176" s="1082"/>
      <c r="O176" s="1082"/>
      <c r="P176" s="1082"/>
      <c r="Q176" s="1082"/>
      <c r="R176" s="1082"/>
      <c r="S176" s="1082"/>
      <c r="T176" s="1082"/>
      <c r="U176" s="1082"/>
      <c r="V176" s="1082"/>
      <c r="W176" s="1082"/>
      <c r="X176" s="1082"/>
      <c r="Y176" s="1082"/>
      <c r="Z176" s="1082"/>
    </row>
    <row r="177" spans="1:26" ht="11.25" customHeight="1">
      <c r="A177" s="1082"/>
      <c r="B177" s="1082"/>
      <c r="C177" s="1082"/>
      <c r="D177" s="1082"/>
      <c r="E177" s="1082"/>
      <c r="F177" s="1082"/>
      <c r="G177" s="1082"/>
      <c r="H177" s="1082"/>
      <c r="I177" s="1082"/>
      <c r="J177" s="1082"/>
      <c r="K177" s="1082"/>
      <c r="L177" s="1082"/>
      <c r="M177" s="1082"/>
      <c r="N177" s="1082"/>
      <c r="O177" s="1082"/>
      <c r="P177" s="1082"/>
      <c r="Q177" s="1082"/>
      <c r="R177" s="1082"/>
      <c r="S177" s="1082"/>
      <c r="T177" s="1082"/>
      <c r="U177" s="1082"/>
      <c r="V177" s="1082"/>
      <c r="W177" s="1082"/>
      <c r="X177" s="1082"/>
      <c r="Y177" s="1082"/>
      <c r="Z177" s="1082"/>
    </row>
    <row r="178" spans="1:26" ht="11.25" customHeight="1">
      <c r="A178" s="1082"/>
      <c r="B178" s="1082"/>
      <c r="C178" s="1082"/>
      <c r="D178" s="1082"/>
      <c r="E178" s="1082"/>
      <c r="F178" s="1082"/>
      <c r="G178" s="1082"/>
      <c r="H178" s="1082"/>
      <c r="I178" s="1082"/>
      <c r="J178" s="1082"/>
      <c r="K178" s="1082"/>
      <c r="L178" s="1082"/>
      <c r="M178" s="1082"/>
      <c r="N178" s="1082"/>
      <c r="O178" s="1082"/>
      <c r="P178" s="1082"/>
      <c r="Q178" s="1082"/>
      <c r="R178" s="1082"/>
      <c r="S178" s="1082"/>
      <c r="T178" s="1082"/>
      <c r="U178" s="1082"/>
      <c r="V178" s="1082"/>
      <c r="W178" s="1082"/>
      <c r="X178" s="1082"/>
      <c r="Y178" s="1082"/>
      <c r="Z178" s="1082"/>
    </row>
    <row r="179" spans="1:26" ht="11.25" customHeight="1">
      <c r="A179" s="1082"/>
      <c r="B179" s="1082"/>
      <c r="C179" s="1082"/>
      <c r="D179" s="1082"/>
      <c r="E179" s="1082"/>
      <c r="F179" s="1082"/>
      <c r="G179" s="1082"/>
      <c r="H179" s="1082"/>
      <c r="I179" s="1082"/>
      <c r="J179" s="1082"/>
      <c r="K179" s="1082"/>
      <c r="L179" s="1082"/>
      <c r="M179" s="1082"/>
      <c r="N179" s="1082"/>
      <c r="O179" s="1082"/>
      <c r="P179" s="1082"/>
      <c r="Q179" s="1082"/>
      <c r="R179" s="1082"/>
      <c r="S179" s="1082"/>
      <c r="T179" s="1082"/>
      <c r="U179" s="1082"/>
      <c r="V179" s="1082"/>
      <c r="W179" s="1082"/>
      <c r="X179" s="1082"/>
      <c r="Y179" s="1082"/>
      <c r="Z179" s="1082"/>
    </row>
    <row r="180" spans="1:26" ht="11.25" customHeight="1">
      <c r="A180" s="1082"/>
      <c r="B180" s="1082"/>
      <c r="C180" s="1082"/>
      <c r="D180" s="1082"/>
      <c r="E180" s="1082"/>
      <c r="F180" s="1082"/>
      <c r="G180" s="1082"/>
      <c r="H180" s="1082"/>
      <c r="I180" s="1082"/>
      <c r="J180" s="1082"/>
      <c r="K180" s="1082"/>
      <c r="L180" s="1082"/>
      <c r="M180" s="1082"/>
      <c r="N180" s="1082"/>
      <c r="O180" s="1082"/>
      <c r="P180" s="1082"/>
      <c r="Q180" s="1082"/>
      <c r="R180" s="1082"/>
      <c r="S180" s="1082"/>
      <c r="T180" s="1082"/>
      <c r="U180" s="1082"/>
      <c r="V180" s="1082"/>
      <c r="W180" s="1082"/>
      <c r="X180" s="1082"/>
      <c r="Y180" s="1082"/>
      <c r="Z180" s="1082"/>
    </row>
    <row r="181" spans="1:26" ht="11.25" customHeight="1">
      <c r="A181" s="1082"/>
      <c r="B181" s="1082"/>
      <c r="C181" s="1082"/>
      <c r="D181" s="1082"/>
      <c r="E181" s="1082"/>
      <c r="F181" s="1082"/>
      <c r="G181" s="1082"/>
      <c r="H181" s="1082"/>
      <c r="I181" s="1082"/>
      <c r="J181" s="1082"/>
      <c r="K181" s="1082"/>
      <c r="L181" s="1082"/>
      <c r="M181" s="1082"/>
      <c r="N181" s="1082"/>
      <c r="O181" s="1082"/>
      <c r="P181" s="1082"/>
      <c r="Q181" s="1082"/>
      <c r="R181" s="1082"/>
      <c r="S181" s="1082"/>
      <c r="T181" s="1082"/>
      <c r="U181" s="1082"/>
      <c r="V181" s="1082"/>
      <c r="W181" s="1082"/>
      <c r="X181" s="1082"/>
      <c r="Y181" s="1082"/>
      <c r="Z181" s="1082"/>
    </row>
    <row r="182" spans="1:26" ht="11.25" customHeight="1">
      <c r="A182" s="1082"/>
      <c r="B182" s="1082"/>
      <c r="C182" s="1082"/>
      <c r="D182" s="1082"/>
      <c r="E182" s="1082"/>
      <c r="F182" s="1082"/>
      <c r="G182" s="1082"/>
      <c r="H182" s="1082"/>
      <c r="I182" s="1082"/>
      <c r="J182" s="1082"/>
      <c r="K182" s="1082"/>
      <c r="L182" s="1082"/>
      <c r="M182" s="1082"/>
      <c r="N182" s="1082"/>
      <c r="O182" s="1082"/>
      <c r="P182" s="1082"/>
      <c r="Q182" s="1082"/>
      <c r="R182" s="1082"/>
      <c r="S182" s="1082"/>
      <c r="T182" s="1082"/>
      <c r="U182" s="1082"/>
      <c r="V182" s="1082"/>
      <c r="W182" s="1082"/>
      <c r="X182" s="1082"/>
      <c r="Y182" s="1082"/>
      <c r="Z182" s="1082"/>
    </row>
    <row r="183" spans="1:26" ht="11.25" customHeight="1">
      <c r="A183" s="1082"/>
      <c r="B183" s="1082"/>
      <c r="C183" s="1082"/>
      <c r="D183" s="1082"/>
      <c r="E183" s="1082"/>
      <c r="F183" s="1082"/>
      <c r="G183" s="1082"/>
      <c r="H183" s="1082"/>
      <c r="I183" s="1082"/>
      <c r="J183" s="1082"/>
      <c r="K183" s="1082"/>
      <c r="L183" s="1082"/>
      <c r="M183" s="1082"/>
      <c r="N183" s="1082"/>
      <c r="O183" s="1082"/>
      <c r="P183" s="1082"/>
      <c r="Q183" s="1082"/>
      <c r="R183" s="1082"/>
      <c r="S183" s="1082"/>
      <c r="T183" s="1082"/>
      <c r="U183" s="1082"/>
      <c r="V183" s="1082"/>
      <c r="W183" s="1082"/>
      <c r="X183" s="1082"/>
      <c r="Y183" s="1082"/>
      <c r="Z183" s="1082"/>
    </row>
    <row r="184" spans="1:26" ht="11.25" customHeight="1">
      <c r="A184" s="1082"/>
      <c r="B184" s="1082"/>
      <c r="C184" s="1082"/>
      <c r="D184" s="1082"/>
      <c r="E184" s="1082"/>
      <c r="F184" s="1082"/>
      <c r="G184" s="1082"/>
      <c r="H184" s="1082"/>
      <c r="I184" s="1082"/>
      <c r="J184" s="1082"/>
      <c r="K184" s="1082"/>
      <c r="L184" s="1082"/>
      <c r="M184" s="1082"/>
      <c r="N184" s="1082"/>
      <c r="O184" s="1082"/>
      <c r="P184" s="1082"/>
      <c r="Q184" s="1082"/>
      <c r="R184" s="1082"/>
      <c r="S184" s="1082"/>
      <c r="T184" s="1082"/>
      <c r="U184" s="1082"/>
      <c r="V184" s="1082"/>
      <c r="W184" s="1082"/>
      <c r="X184" s="1082"/>
      <c r="Y184" s="1082"/>
      <c r="Z184" s="1082"/>
    </row>
    <row r="185" spans="1:26" ht="11.25" customHeight="1">
      <c r="A185" s="1082"/>
      <c r="B185" s="1082"/>
      <c r="C185" s="1082"/>
      <c r="D185" s="1082"/>
      <c r="E185" s="1082"/>
      <c r="F185" s="1082"/>
      <c r="G185" s="1082"/>
      <c r="H185" s="1082"/>
      <c r="I185" s="1082"/>
      <c r="J185" s="1082"/>
      <c r="K185" s="1082"/>
      <c r="L185" s="1082"/>
      <c r="M185" s="1082"/>
      <c r="N185" s="1082"/>
      <c r="O185" s="1082"/>
      <c r="P185" s="1082"/>
      <c r="Q185" s="1082"/>
      <c r="R185" s="1082"/>
      <c r="S185" s="1082"/>
      <c r="T185" s="1082"/>
      <c r="U185" s="1082"/>
      <c r="V185" s="1082"/>
      <c r="W185" s="1082"/>
      <c r="X185" s="1082"/>
      <c r="Y185" s="1082"/>
      <c r="Z185" s="1082"/>
    </row>
    <row r="186" spans="1:26" ht="11.25" customHeight="1">
      <c r="A186" s="1082"/>
      <c r="B186" s="1082"/>
      <c r="C186" s="1082"/>
      <c r="D186" s="1082"/>
      <c r="E186" s="1082"/>
      <c r="F186" s="1082"/>
      <c r="G186" s="1082"/>
      <c r="H186" s="1082"/>
      <c r="I186" s="1082"/>
      <c r="J186" s="1082"/>
      <c r="K186" s="1082"/>
      <c r="L186" s="1082"/>
      <c r="M186" s="1082"/>
      <c r="N186" s="1082"/>
      <c r="O186" s="1082"/>
      <c r="P186" s="1082"/>
      <c r="Q186" s="1082"/>
      <c r="R186" s="1082"/>
      <c r="S186" s="1082"/>
      <c r="T186" s="1082"/>
      <c r="U186" s="1082"/>
      <c r="V186" s="1082"/>
      <c r="W186" s="1082"/>
      <c r="X186" s="1082"/>
      <c r="Y186" s="1082"/>
      <c r="Z186" s="1082"/>
    </row>
    <row r="187" spans="1:26" ht="11.25" customHeight="1">
      <c r="A187" s="1082"/>
      <c r="B187" s="1082"/>
      <c r="C187" s="1082"/>
      <c r="D187" s="1082"/>
      <c r="E187" s="1082"/>
      <c r="F187" s="1082"/>
      <c r="G187" s="1082"/>
      <c r="H187" s="1082"/>
      <c r="I187" s="1082"/>
      <c r="J187" s="1082"/>
      <c r="K187" s="1082"/>
      <c r="L187" s="1082"/>
      <c r="M187" s="1082"/>
      <c r="N187" s="1082"/>
      <c r="O187" s="1082"/>
      <c r="P187" s="1082"/>
      <c r="Q187" s="1082"/>
      <c r="R187" s="1082"/>
      <c r="S187" s="1082"/>
      <c r="T187" s="1082"/>
      <c r="U187" s="1082"/>
      <c r="V187" s="1082"/>
      <c r="W187" s="1082"/>
      <c r="X187" s="1082"/>
      <c r="Y187" s="1082"/>
      <c r="Z187" s="1082"/>
    </row>
    <row r="188" spans="1:26" ht="11.25" customHeight="1">
      <c r="A188" s="1082"/>
      <c r="B188" s="1082"/>
      <c r="C188" s="1082"/>
      <c r="D188" s="1082"/>
      <c r="E188" s="1082"/>
      <c r="F188" s="1082"/>
      <c r="G188" s="1082"/>
      <c r="H188" s="1082"/>
      <c r="I188" s="1082"/>
      <c r="J188" s="1082"/>
      <c r="K188" s="1082"/>
      <c r="L188" s="1082"/>
      <c r="M188" s="1082"/>
      <c r="N188" s="1082"/>
      <c r="O188" s="1082"/>
      <c r="P188" s="1082"/>
      <c r="Q188" s="1082"/>
      <c r="R188" s="1082"/>
      <c r="S188" s="1082"/>
      <c r="T188" s="1082"/>
      <c r="U188" s="1082"/>
      <c r="V188" s="1082"/>
      <c r="W188" s="1082"/>
      <c r="X188" s="1082"/>
      <c r="Y188" s="1082"/>
      <c r="Z188" s="1082"/>
    </row>
    <row r="189" spans="1:26" ht="11.25" customHeight="1">
      <c r="A189" s="1082"/>
      <c r="B189" s="1082"/>
      <c r="C189" s="1082"/>
      <c r="D189" s="1082"/>
      <c r="E189" s="1082"/>
      <c r="F189" s="1082"/>
      <c r="G189" s="1082"/>
      <c r="H189" s="1082"/>
      <c r="I189" s="1082"/>
      <c r="J189" s="1082"/>
      <c r="K189" s="1082"/>
      <c r="L189" s="1082"/>
      <c r="M189" s="1082"/>
      <c r="N189" s="1082"/>
      <c r="O189" s="1082"/>
      <c r="P189" s="1082"/>
      <c r="Q189" s="1082"/>
      <c r="R189" s="1082"/>
      <c r="S189" s="1082"/>
      <c r="T189" s="1082"/>
      <c r="U189" s="1082"/>
      <c r="V189" s="1082"/>
      <c r="W189" s="1082"/>
      <c r="X189" s="1082"/>
      <c r="Y189" s="1082"/>
      <c r="Z189" s="1082"/>
    </row>
    <row r="190" spans="1:26" ht="11.25" customHeight="1">
      <c r="A190" s="1082"/>
      <c r="B190" s="1082"/>
      <c r="C190" s="1082"/>
      <c r="D190" s="1082"/>
      <c r="E190" s="1082"/>
      <c r="F190" s="1082"/>
      <c r="G190" s="1082"/>
      <c r="H190" s="1082"/>
      <c r="I190" s="1082"/>
      <c r="J190" s="1082"/>
      <c r="K190" s="1082"/>
      <c r="L190" s="1082"/>
      <c r="M190" s="1082"/>
      <c r="N190" s="1082"/>
      <c r="O190" s="1082"/>
      <c r="P190" s="1082"/>
      <c r="Q190" s="1082"/>
      <c r="R190" s="1082"/>
      <c r="S190" s="1082"/>
      <c r="T190" s="1082"/>
      <c r="U190" s="1082"/>
      <c r="V190" s="1082"/>
      <c r="W190" s="1082"/>
      <c r="X190" s="1082"/>
      <c r="Y190" s="1082"/>
      <c r="Z190" s="1082"/>
    </row>
    <row r="191" spans="1:26" ht="11.25" customHeight="1">
      <c r="A191" s="1082"/>
      <c r="B191" s="1082"/>
      <c r="C191" s="1082"/>
      <c r="D191" s="1082"/>
      <c r="E191" s="1082"/>
      <c r="F191" s="1082"/>
      <c r="G191" s="1082"/>
      <c r="H191" s="1082"/>
      <c r="I191" s="1082"/>
      <c r="J191" s="1082"/>
      <c r="K191" s="1082"/>
      <c r="L191" s="1082"/>
      <c r="M191" s="1082"/>
      <c r="N191" s="1082"/>
      <c r="O191" s="1082"/>
      <c r="P191" s="1082"/>
      <c r="Q191" s="1082"/>
      <c r="R191" s="1082"/>
      <c r="S191" s="1082"/>
      <c r="T191" s="1082"/>
      <c r="U191" s="1082"/>
      <c r="V191" s="1082"/>
      <c r="W191" s="1082"/>
      <c r="X191" s="1082"/>
      <c r="Y191" s="1082"/>
      <c r="Z191" s="1082"/>
    </row>
    <row r="192" spans="1:26" ht="11.25" customHeight="1">
      <c r="A192" s="1082"/>
      <c r="B192" s="1082"/>
      <c r="C192" s="1082"/>
      <c r="D192" s="1082"/>
      <c r="E192" s="1082"/>
      <c r="F192" s="1082"/>
      <c r="G192" s="1082"/>
      <c r="H192" s="1082"/>
      <c r="I192" s="1082"/>
      <c r="J192" s="1082"/>
      <c r="K192" s="1082"/>
      <c r="L192" s="1082"/>
      <c r="M192" s="1082"/>
      <c r="N192" s="1082"/>
      <c r="O192" s="1082"/>
      <c r="P192" s="1082"/>
      <c r="Q192" s="1082"/>
      <c r="R192" s="1082"/>
      <c r="S192" s="1082"/>
      <c r="T192" s="1082"/>
      <c r="U192" s="1082"/>
      <c r="V192" s="1082"/>
      <c r="W192" s="1082"/>
      <c r="X192" s="1082"/>
      <c r="Y192" s="1082"/>
      <c r="Z192" s="1082"/>
    </row>
    <row r="193" spans="1:26" ht="11.25" customHeight="1">
      <c r="A193" s="1082"/>
      <c r="B193" s="1082"/>
      <c r="C193" s="1082"/>
      <c r="D193" s="1082"/>
      <c r="E193" s="1082"/>
      <c r="F193" s="1082"/>
      <c r="G193" s="1082"/>
      <c r="H193" s="1082"/>
      <c r="I193" s="1082"/>
      <c r="J193" s="1082"/>
      <c r="K193" s="1082"/>
      <c r="L193" s="1082"/>
      <c r="M193" s="1082"/>
      <c r="N193" s="1082"/>
      <c r="O193" s="1082"/>
      <c r="P193" s="1082"/>
      <c r="Q193" s="1082"/>
      <c r="R193" s="1082"/>
      <c r="S193" s="1082"/>
      <c r="T193" s="1082"/>
      <c r="U193" s="1082"/>
      <c r="V193" s="1082"/>
      <c r="W193" s="1082"/>
      <c r="X193" s="1082"/>
      <c r="Y193" s="1082"/>
      <c r="Z193" s="1082"/>
    </row>
    <row r="194" spans="1:26" ht="11.25" customHeight="1">
      <c r="A194" s="1082"/>
      <c r="B194" s="1082"/>
      <c r="C194" s="1082"/>
      <c r="D194" s="1082"/>
      <c r="E194" s="1082"/>
      <c r="F194" s="1082"/>
      <c r="G194" s="1082"/>
      <c r="H194" s="1082"/>
      <c r="I194" s="1082"/>
      <c r="J194" s="1082"/>
      <c r="K194" s="1082"/>
      <c r="L194" s="1082"/>
      <c r="M194" s="1082"/>
      <c r="N194" s="1082"/>
      <c r="O194" s="1082"/>
      <c r="P194" s="1082"/>
      <c r="Q194" s="1082"/>
      <c r="R194" s="1082"/>
      <c r="S194" s="1082"/>
      <c r="T194" s="1082"/>
      <c r="U194" s="1082"/>
      <c r="V194" s="1082"/>
      <c r="W194" s="1082"/>
      <c r="X194" s="1082"/>
      <c r="Y194" s="1082"/>
      <c r="Z194" s="1082"/>
    </row>
    <row r="195" spans="1:26" ht="11.25" customHeight="1">
      <c r="A195" s="1082"/>
      <c r="B195" s="1082"/>
      <c r="C195" s="1082"/>
      <c r="D195" s="1082"/>
      <c r="E195" s="1082"/>
      <c r="F195" s="1082"/>
      <c r="G195" s="1082"/>
      <c r="H195" s="1082"/>
      <c r="I195" s="1082"/>
      <c r="J195" s="1082"/>
      <c r="K195" s="1082"/>
      <c r="L195" s="1082"/>
      <c r="M195" s="1082"/>
      <c r="N195" s="1082"/>
      <c r="O195" s="1082"/>
      <c r="P195" s="1082"/>
      <c r="Q195" s="1082"/>
      <c r="R195" s="1082"/>
      <c r="S195" s="1082"/>
      <c r="T195" s="1082"/>
      <c r="U195" s="1082"/>
      <c r="V195" s="1082"/>
      <c r="W195" s="1082"/>
      <c r="X195" s="1082"/>
      <c r="Y195" s="1082"/>
      <c r="Z195" s="1082"/>
    </row>
    <row r="196" spans="1:26" ht="11.25" customHeight="1">
      <c r="A196" s="1082"/>
      <c r="B196" s="1082"/>
      <c r="C196" s="1082"/>
      <c r="D196" s="1082"/>
      <c r="E196" s="1082"/>
      <c r="F196" s="1082"/>
      <c r="G196" s="1082"/>
      <c r="H196" s="1082"/>
      <c r="I196" s="1082"/>
      <c r="J196" s="1082"/>
      <c r="K196" s="1082"/>
      <c r="L196" s="1082"/>
      <c r="M196" s="1082"/>
      <c r="N196" s="1082"/>
      <c r="O196" s="1082"/>
      <c r="P196" s="1082"/>
      <c r="Q196" s="1082"/>
      <c r="R196" s="1082"/>
      <c r="S196" s="1082"/>
      <c r="T196" s="1082"/>
      <c r="U196" s="1082"/>
      <c r="V196" s="1082"/>
      <c r="W196" s="1082"/>
      <c r="X196" s="1082"/>
      <c r="Y196" s="1082"/>
      <c r="Z196" s="1082"/>
    </row>
    <row r="197" spans="1:26" ht="11.25" customHeight="1">
      <c r="A197" s="1082"/>
      <c r="B197" s="1082"/>
      <c r="C197" s="1082"/>
      <c r="D197" s="1082"/>
      <c r="E197" s="1082"/>
      <c r="F197" s="1082"/>
      <c r="G197" s="1082"/>
      <c r="H197" s="1082"/>
      <c r="I197" s="1082"/>
      <c r="J197" s="1082"/>
      <c r="K197" s="1082"/>
      <c r="L197" s="1082"/>
      <c r="M197" s="1082"/>
      <c r="N197" s="1082"/>
      <c r="O197" s="1082"/>
      <c r="P197" s="1082"/>
      <c r="Q197" s="1082"/>
      <c r="R197" s="1082"/>
      <c r="S197" s="1082"/>
      <c r="T197" s="1082"/>
      <c r="U197" s="1082"/>
      <c r="V197" s="1082"/>
      <c r="W197" s="1082"/>
      <c r="X197" s="1082"/>
      <c r="Y197" s="1082"/>
      <c r="Z197" s="1082"/>
    </row>
    <row r="198" spans="1:26" ht="11.25" customHeight="1">
      <c r="A198" s="1082"/>
      <c r="B198" s="1082"/>
      <c r="C198" s="1082"/>
      <c r="D198" s="1082"/>
      <c r="E198" s="1082"/>
      <c r="F198" s="1082"/>
      <c r="G198" s="1082"/>
      <c r="H198" s="1082"/>
      <c r="I198" s="1082"/>
      <c r="J198" s="1082"/>
      <c r="K198" s="1082"/>
      <c r="L198" s="1082"/>
      <c r="M198" s="1082"/>
      <c r="N198" s="1082"/>
      <c r="O198" s="1082"/>
      <c r="P198" s="1082"/>
      <c r="Q198" s="1082"/>
      <c r="R198" s="1082"/>
      <c r="S198" s="1082"/>
      <c r="T198" s="1082"/>
      <c r="U198" s="1082"/>
      <c r="V198" s="1082"/>
      <c r="W198" s="1082"/>
      <c r="X198" s="1082"/>
      <c r="Y198" s="1082"/>
      <c r="Z198" s="1082"/>
    </row>
    <row r="199" spans="1:26" ht="11.25" customHeight="1">
      <c r="A199" s="1082"/>
      <c r="B199" s="1082"/>
      <c r="C199" s="1082"/>
      <c r="D199" s="1082"/>
      <c r="E199" s="1082"/>
      <c r="F199" s="1082"/>
      <c r="G199" s="1082"/>
      <c r="H199" s="1082"/>
      <c r="I199" s="1082"/>
      <c r="J199" s="1082"/>
      <c r="K199" s="1082"/>
      <c r="L199" s="1082"/>
      <c r="M199" s="1082"/>
      <c r="N199" s="1082"/>
      <c r="O199" s="1082"/>
      <c r="P199" s="1082"/>
      <c r="Q199" s="1082"/>
      <c r="R199" s="1082"/>
      <c r="S199" s="1082"/>
      <c r="T199" s="1082"/>
      <c r="U199" s="1082"/>
      <c r="V199" s="1082"/>
      <c r="W199" s="1082"/>
      <c r="X199" s="1082"/>
      <c r="Y199" s="1082"/>
      <c r="Z199" s="1082"/>
    </row>
    <row r="200" spans="1:26" ht="11.25" customHeight="1">
      <c r="A200" s="1082"/>
      <c r="B200" s="1082"/>
      <c r="C200" s="1082"/>
      <c r="D200" s="1082"/>
      <c r="E200" s="1082"/>
      <c r="F200" s="1082"/>
      <c r="G200" s="1082"/>
      <c r="H200" s="1082"/>
      <c r="I200" s="1082"/>
      <c r="J200" s="1082"/>
      <c r="K200" s="1082"/>
      <c r="L200" s="1082"/>
      <c r="M200" s="1082"/>
      <c r="N200" s="1082"/>
      <c r="O200" s="1082"/>
      <c r="P200" s="1082"/>
      <c r="Q200" s="1082"/>
      <c r="R200" s="1082"/>
      <c r="S200" s="1082"/>
      <c r="T200" s="1082"/>
      <c r="U200" s="1082"/>
      <c r="V200" s="1082"/>
      <c r="W200" s="1082"/>
      <c r="X200" s="1082"/>
      <c r="Y200" s="1082"/>
      <c r="Z200" s="1082"/>
    </row>
    <row r="201" spans="1:26" ht="11.25" customHeight="1">
      <c r="A201" s="1082"/>
      <c r="B201" s="1082"/>
      <c r="C201" s="1082"/>
      <c r="D201" s="1082"/>
      <c r="E201" s="1082"/>
      <c r="F201" s="1082"/>
      <c r="G201" s="1082"/>
      <c r="H201" s="1082"/>
      <c r="I201" s="1082"/>
      <c r="J201" s="1082"/>
      <c r="K201" s="1082"/>
      <c r="L201" s="1082"/>
      <c r="M201" s="1082"/>
      <c r="N201" s="1082"/>
      <c r="O201" s="1082"/>
      <c r="P201" s="1082"/>
      <c r="Q201" s="1082"/>
      <c r="R201" s="1082"/>
      <c r="S201" s="1082"/>
      <c r="T201" s="1082"/>
      <c r="U201" s="1082"/>
      <c r="V201" s="1082"/>
      <c r="W201" s="1082"/>
      <c r="X201" s="1082"/>
      <c r="Y201" s="1082"/>
      <c r="Z201" s="1082"/>
    </row>
    <row r="202" spans="1:26" ht="11.25" customHeight="1">
      <c r="A202" s="1082"/>
      <c r="B202" s="1082"/>
      <c r="C202" s="1082"/>
      <c r="D202" s="1082"/>
      <c r="E202" s="1082"/>
      <c r="F202" s="1082"/>
      <c r="G202" s="1082"/>
      <c r="H202" s="1082"/>
      <c r="I202" s="1082"/>
      <c r="J202" s="1082"/>
      <c r="K202" s="1082"/>
      <c r="L202" s="1082"/>
      <c r="M202" s="1082"/>
      <c r="N202" s="1082"/>
      <c r="O202" s="1082"/>
      <c r="P202" s="1082"/>
      <c r="Q202" s="1082"/>
      <c r="R202" s="1082"/>
      <c r="S202" s="1082"/>
      <c r="T202" s="1082"/>
      <c r="U202" s="1082"/>
      <c r="V202" s="1082"/>
      <c r="W202" s="1082"/>
      <c r="X202" s="1082"/>
      <c r="Y202" s="1082"/>
      <c r="Z202" s="1082"/>
    </row>
    <row r="203" spans="1:26" ht="11.25" customHeight="1">
      <c r="A203" s="1082"/>
      <c r="B203" s="1082"/>
      <c r="C203" s="1082"/>
      <c r="D203" s="1082"/>
      <c r="E203" s="1082"/>
      <c r="F203" s="1082"/>
      <c r="G203" s="1082"/>
      <c r="H203" s="1082"/>
      <c r="I203" s="1082"/>
      <c r="J203" s="1082"/>
      <c r="K203" s="1082"/>
      <c r="L203" s="1082"/>
      <c r="M203" s="1082"/>
      <c r="N203" s="1082"/>
      <c r="O203" s="1082"/>
      <c r="P203" s="1082"/>
      <c r="Q203" s="1082"/>
      <c r="R203" s="1082"/>
      <c r="S203" s="1082"/>
      <c r="T203" s="1082"/>
      <c r="U203" s="1082"/>
      <c r="V203" s="1082"/>
      <c r="W203" s="1082"/>
      <c r="X203" s="1082"/>
      <c r="Y203" s="1082"/>
      <c r="Z203" s="1082"/>
    </row>
    <row r="204" spans="1:26" ht="11.25" customHeight="1">
      <c r="A204" s="1082"/>
      <c r="B204" s="1082"/>
      <c r="C204" s="1082"/>
      <c r="D204" s="1082"/>
      <c r="E204" s="1082"/>
      <c r="F204" s="1082"/>
      <c r="G204" s="1082"/>
      <c r="H204" s="1082"/>
      <c r="I204" s="1082"/>
      <c r="J204" s="1082"/>
      <c r="K204" s="1082"/>
      <c r="L204" s="1082"/>
      <c r="M204" s="1082"/>
      <c r="N204" s="1082"/>
      <c r="O204" s="1082"/>
      <c r="P204" s="1082"/>
      <c r="Q204" s="1082"/>
      <c r="R204" s="1082"/>
      <c r="S204" s="1082"/>
      <c r="T204" s="1082"/>
      <c r="U204" s="1082"/>
      <c r="V204" s="1082"/>
      <c r="W204" s="1082"/>
      <c r="X204" s="1082"/>
      <c r="Y204" s="1082"/>
      <c r="Z204" s="1082"/>
    </row>
    <row r="205" spans="1:26" ht="11.25" customHeight="1">
      <c r="A205" s="1082"/>
      <c r="B205" s="1082"/>
      <c r="C205" s="1082"/>
      <c r="D205" s="1082"/>
      <c r="E205" s="1082"/>
      <c r="F205" s="1082"/>
      <c r="G205" s="1082"/>
      <c r="H205" s="1082"/>
      <c r="I205" s="1082"/>
      <c r="J205" s="1082"/>
      <c r="K205" s="1082"/>
      <c r="L205" s="1082"/>
      <c r="M205" s="1082"/>
      <c r="N205" s="1082"/>
      <c r="O205" s="1082"/>
      <c r="P205" s="1082"/>
      <c r="Q205" s="1082"/>
      <c r="R205" s="1082"/>
      <c r="S205" s="1082"/>
      <c r="T205" s="1082"/>
      <c r="U205" s="1082"/>
      <c r="V205" s="1082"/>
      <c r="W205" s="1082"/>
      <c r="X205" s="1082"/>
      <c r="Y205" s="1082"/>
      <c r="Z205" s="1082"/>
    </row>
    <row r="206" spans="1:26" ht="11.25" customHeight="1">
      <c r="A206" s="1082"/>
      <c r="B206" s="1082"/>
      <c r="C206" s="1082"/>
      <c r="D206" s="1082"/>
      <c r="E206" s="1082"/>
      <c r="F206" s="1082"/>
      <c r="G206" s="1082"/>
      <c r="H206" s="1082"/>
      <c r="I206" s="1082"/>
      <c r="J206" s="1082"/>
      <c r="K206" s="1082"/>
      <c r="L206" s="1082"/>
      <c r="M206" s="1082"/>
      <c r="N206" s="1082"/>
      <c r="O206" s="1082"/>
      <c r="P206" s="1082"/>
      <c r="Q206" s="1082"/>
      <c r="R206" s="1082"/>
      <c r="S206" s="1082"/>
      <c r="T206" s="1082"/>
      <c r="U206" s="1082"/>
      <c r="V206" s="1082"/>
      <c r="W206" s="1082"/>
      <c r="X206" s="1082"/>
      <c r="Y206" s="1082"/>
      <c r="Z206" s="1082"/>
    </row>
    <row r="207" spans="1:26" ht="11.25" customHeight="1">
      <c r="A207" s="1082"/>
      <c r="B207" s="1082"/>
      <c r="C207" s="1082"/>
      <c r="D207" s="1082"/>
      <c r="E207" s="1082"/>
      <c r="F207" s="1082"/>
      <c r="G207" s="1082"/>
      <c r="H207" s="1082"/>
      <c r="I207" s="1082"/>
      <c r="J207" s="1082"/>
      <c r="K207" s="1082"/>
      <c r="L207" s="1082"/>
      <c r="M207" s="1082"/>
      <c r="N207" s="1082"/>
      <c r="O207" s="1082"/>
      <c r="P207" s="1082"/>
      <c r="Q207" s="1082"/>
      <c r="R207" s="1082"/>
      <c r="S207" s="1082"/>
      <c r="T207" s="1082"/>
      <c r="U207" s="1082"/>
      <c r="V207" s="1082"/>
      <c r="W207" s="1082"/>
      <c r="X207" s="1082"/>
      <c r="Y207" s="1082"/>
      <c r="Z207" s="1082"/>
    </row>
    <row r="208" spans="1:26" ht="11.25" customHeight="1">
      <c r="A208" s="1082"/>
      <c r="B208" s="1082"/>
      <c r="C208" s="1082"/>
      <c r="D208" s="1082"/>
      <c r="E208" s="1082"/>
      <c r="F208" s="1082"/>
      <c r="G208" s="1082"/>
      <c r="H208" s="1082"/>
      <c r="I208" s="1082"/>
      <c r="J208" s="1082"/>
      <c r="K208" s="1082"/>
      <c r="L208" s="1082"/>
      <c r="M208" s="1082"/>
      <c r="N208" s="1082"/>
      <c r="O208" s="1082"/>
      <c r="P208" s="1082"/>
      <c r="Q208" s="1082"/>
      <c r="R208" s="1082"/>
      <c r="S208" s="1082"/>
      <c r="T208" s="1082"/>
      <c r="U208" s="1082"/>
      <c r="V208" s="1082"/>
      <c r="W208" s="1082"/>
      <c r="X208" s="1082"/>
      <c r="Y208" s="1082"/>
      <c r="Z208" s="1082"/>
    </row>
    <row r="209" spans="1:26" ht="11.25" customHeight="1">
      <c r="A209" s="1082"/>
      <c r="B209" s="1082"/>
      <c r="C209" s="1082"/>
      <c r="D209" s="1082"/>
      <c r="E209" s="1082"/>
      <c r="F209" s="1082"/>
      <c r="G209" s="1082"/>
      <c r="H209" s="1082"/>
      <c r="I209" s="1082"/>
      <c r="J209" s="1082"/>
      <c r="K209" s="1082"/>
      <c r="L209" s="1082"/>
      <c r="M209" s="1082"/>
      <c r="N209" s="1082"/>
      <c r="O209" s="1082"/>
      <c r="P209" s="1082"/>
      <c r="Q209" s="1082"/>
      <c r="R209" s="1082"/>
      <c r="S209" s="1082"/>
      <c r="T209" s="1082"/>
      <c r="U209" s="1082"/>
      <c r="V209" s="1082"/>
      <c r="W209" s="1082"/>
      <c r="X209" s="1082"/>
      <c r="Y209" s="1082"/>
      <c r="Z209" s="1082"/>
    </row>
    <row r="210" spans="1:26" ht="11.25" customHeight="1">
      <c r="A210" s="1082"/>
      <c r="B210" s="1082"/>
      <c r="C210" s="1082"/>
      <c r="D210" s="1082"/>
      <c r="E210" s="1082"/>
      <c r="F210" s="1082"/>
      <c r="G210" s="1082"/>
      <c r="H210" s="1082"/>
      <c r="I210" s="1082"/>
      <c r="J210" s="1082"/>
      <c r="K210" s="1082"/>
      <c r="L210" s="1082"/>
      <c r="M210" s="1082"/>
      <c r="N210" s="1082"/>
      <c r="O210" s="1082"/>
      <c r="P210" s="1082"/>
      <c r="Q210" s="1082"/>
      <c r="R210" s="1082"/>
      <c r="S210" s="1082"/>
      <c r="T210" s="1082"/>
      <c r="U210" s="1082"/>
      <c r="V210" s="1082"/>
      <c r="W210" s="1082"/>
      <c r="X210" s="1082"/>
      <c r="Y210" s="1082"/>
      <c r="Z210" s="1082"/>
    </row>
    <row r="211" spans="1:26" ht="11.25" customHeight="1">
      <c r="A211" s="1082"/>
      <c r="B211" s="1082"/>
      <c r="C211" s="1082"/>
      <c r="D211" s="1082"/>
      <c r="E211" s="1082"/>
      <c r="F211" s="1082"/>
      <c r="G211" s="1082"/>
      <c r="H211" s="1082"/>
      <c r="I211" s="1082"/>
      <c r="J211" s="1082"/>
      <c r="K211" s="1082"/>
      <c r="L211" s="1082"/>
      <c r="M211" s="1082"/>
      <c r="N211" s="1082"/>
      <c r="O211" s="1082"/>
      <c r="P211" s="1082"/>
      <c r="Q211" s="1082"/>
      <c r="R211" s="1082"/>
      <c r="S211" s="1082"/>
      <c r="T211" s="1082"/>
      <c r="U211" s="1082"/>
      <c r="V211" s="1082"/>
      <c r="W211" s="1082"/>
      <c r="X211" s="1082"/>
      <c r="Y211" s="1082"/>
      <c r="Z211" s="1082"/>
    </row>
    <row r="212" spans="1:26" ht="11.25" customHeight="1">
      <c r="A212" s="1082"/>
      <c r="B212" s="1082"/>
      <c r="C212" s="1082"/>
      <c r="D212" s="1082"/>
      <c r="E212" s="1082"/>
      <c r="F212" s="1082"/>
      <c r="G212" s="1082"/>
      <c r="H212" s="1082"/>
      <c r="I212" s="1082"/>
      <c r="J212" s="1082"/>
      <c r="K212" s="1082"/>
      <c r="L212" s="1082"/>
      <c r="M212" s="1082"/>
      <c r="N212" s="1082"/>
      <c r="O212" s="1082"/>
      <c r="P212" s="1082"/>
      <c r="Q212" s="1082"/>
      <c r="R212" s="1082"/>
      <c r="S212" s="1082"/>
      <c r="T212" s="1082"/>
      <c r="U212" s="1082"/>
      <c r="V212" s="1082"/>
      <c r="W212" s="1082"/>
      <c r="X212" s="1082"/>
      <c r="Y212" s="1082"/>
      <c r="Z212" s="1082"/>
    </row>
    <row r="213" spans="1:26" ht="11.25" customHeight="1">
      <c r="A213" s="1082"/>
      <c r="B213" s="1082"/>
      <c r="C213" s="1082"/>
      <c r="D213" s="1082"/>
      <c r="E213" s="1082"/>
      <c r="F213" s="1082"/>
      <c r="G213" s="1082"/>
      <c r="H213" s="1082"/>
      <c r="I213" s="1082"/>
      <c r="J213" s="1082"/>
      <c r="K213" s="1082"/>
      <c r="L213" s="1082"/>
      <c r="M213" s="1082"/>
      <c r="N213" s="1082"/>
      <c r="O213" s="1082"/>
      <c r="P213" s="1082"/>
      <c r="Q213" s="1082"/>
      <c r="R213" s="1082"/>
      <c r="S213" s="1082"/>
      <c r="T213" s="1082"/>
      <c r="U213" s="1082"/>
      <c r="V213" s="1082"/>
      <c r="W213" s="1082"/>
      <c r="X213" s="1082"/>
      <c r="Y213" s="1082"/>
      <c r="Z213" s="1082"/>
    </row>
    <row r="214" spans="1:26" ht="11.25" customHeight="1">
      <c r="A214" s="1082"/>
      <c r="B214" s="1082"/>
      <c r="C214" s="1082"/>
      <c r="D214" s="1082"/>
      <c r="E214" s="1082"/>
      <c r="F214" s="1082"/>
      <c r="G214" s="1082"/>
      <c r="H214" s="1082"/>
      <c r="I214" s="1082"/>
      <c r="J214" s="1082"/>
      <c r="K214" s="1082"/>
      <c r="L214" s="1082"/>
      <c r="M214" s="1082"/>
      <c r="N214" s="1082"/>
      <c r="O214" s="1082"/>
      <c r="P214" s="1082"/>
      <c r="Q214" s="1082"/>
      <c r="R214" s="1082"/>
      <c r="S214" s="1082"/>
      <c r="T214" s="1082"/>
      <c r="U214" s="1082"/>
      <c r="V214" s="1082"/>
      <c r="W214" s="1082"/>
      <c r="X214" s="1082"/>
      <c r="Y214" s="1082"/>
      <c r="Z214" s="1082"/>
    </row>
    <row r="215" spans="1:26" ht="11.25" customHeight="1">
      <c r="A215" s="1082"/>
      <c r="B215" s="1082"/>
      <c r="C215" s="1082"/>
      <c r="D215" s="1082"/>
      <c r="E215" s="1082"/>
      <c r="F215" s="1082"/>
      <c r="G215" s="1082"/>
      <c r="H215" s="1082"/>
      <c r="I215" s="1082"/>
      <c r="J215" s="1082"/>
      <c r="K215" s="1082"/>
      <c r="L215" s="1082"/>
      <c r="M215" s="1082"/>
      <c r="N215" s="1082"/>
      <c r="O215" s="1082"/>
      <c r="P215" s="1082"/>
      <c r="Q215" s="1082"/>
      <c r="R215" s="1082"/>
      <c r="S215" s="1082"/>
      <c r="T215" s="1082"/>
      <c r="U215" s="1082"/>
      <c r="V215" s="1082"/>
      <c r="W215" s="1082"/>
      <c r="X215" s="1082"/>
      <c r="Y215" s="1082"/>
      <c r="Z215" s="1082"/>
    </row>
    <row r="216" spans="1:26" ht="11.25" customHeight="1">
      <c r="A216" s="1082"/>
      <c r="B216" s="1082"/>
      <c r="C216" s="1082"/>
      <c r="D216" s="1082"/>
      <c r="E216" s="1082"/>
      <c r="F216" s="1082"/>
      <c r="G216" s="1082"/>
      <c r="H216" s="1082"/>
      <c r="I216" s="1082"/>
      <c r="J216" s="1082"/>
      <c r="K216" s="1082"/>
      <c r="L216" s="1082"/>
      <c r="M216" s="1082"/>
      <c r="N216" s="1082"/>
      <c r="O216" s="1082"/>
      <c r="P216" s="1082"/>
      <c r="Q216" s="1082"/>
      <c r="R216" s="1082"/>
      <c r="S216" s="1082"/>
      <c r="T216" s="1082"/>
      <c r="U216" s="1082"/>
      <c r="V216" s="1082"/>
      <c r="W216" s="1082"/>
      <c r="X216" s="1082"/>
      <c r="Y216" s="1082"/>
      <c r="Z216" s="1082"/>
    </row>
    <row r="217" spans="1:26" ht="11.25" customHeight="1">
      <c r="A217" s="1082"/>
      <c r="B217" s="1082"/>
      <c r="C217" s="1082"/>
      <c r="D217" s="1082"/>
      <c r="E217" s="1082"/>
      <c r="F217" s="1082"/>
      <c r="G217" s="1082"/>
      <c r="H217" s="1082"/>
      <c r="I217" s="1082"/>
      <c r="J217" s="1082"/>
      <c r="K217" s="1082"/>
      <c r="L217" s="1082"/>
      <c r="M217" s="1082"/>
      <c r="N217" s="1082"/>
      <c r="O217" s="1082"/>
      <c r="P217" s="1082"/>
      <c r="Q217" s="1082"/>
      <c r="R217" s="1082"/>
      <c r="S217" s="1082"/>
      <c r="T217" s="1082"/>
      <c r="U217" s="1082"/>
      <c r="V217" s="1082"/>
      <c r="W217" s="1082"/>
      <c r="X217" s="1082"/>
      <c r="Y217" s="1082"/>
      <c r="Z217" s="1082"/>
    </row>
    <row r="218" spans="1:26" ht="11.25" customHeight="1">
      <c r="A218" s="1082"/>
      <c r="B218" s="1082"/>
      <c r="C218" s="1082"/>
      <c r="D218" s="1082"/>
      <c r="E218" s="1082"/>
      <c r="F218" s="1082"/>
      <c r="G218" s="1082"/>
      <c r="H218" s="1082"/>
      <c r="I218" s="1082"/>
      <c r="J218" s="1082"/>
      <c r="K218" s="1082"/>
      <c r="L218" s="1082"/>
      <c r="M218" s="1082"/>
      <c r="N218" s="1082"/>
      <c r="O218" s="1082"/>
      <c r="P218" s="1082"/>
      <c r="Q218" s="1082"/>
      <c r="R218" s="1082"/>
      <c r="S218" s="1082"/>
      <c r="T218" s="1082"/>
      <c r="U218" s="1082"/>
      <c r="V218" s="1082"/>
      <c r="W218" s="1082"/>
      <c r="X218" s="1082"/>
      <c r="Y218" s="1082"/>
      <c r="Z218" s="1082"/>
    </row>
    <row r="219" spans="1:26" ht="11.25" customHeight="1">
      <c r="A219" s="1082"/>
      <c r="B219" s="1082"/>
      <c r="C219" s="1082"/>
      <c r="D219" s="1082"/>
      <c r="E219" s="1082"/>
      <c r="F219" s="1082"/>
      <c r="G219" s="1082"/>
      <c r="H219" s="1082"/>
      <c r="I219" s="1082"/>
      <c r="J219" s="1082"/>
      <c r="K219" s="1082"/>
      <c r="L219" s="1082"/>
      <c r="M219" s="1082"/>
      <c r="N219" s="1082"/>
      <c r="O219" s="1082"/>
      <c r="P219" s="1082"/>
      <c r="Q219" s="1082"/>
      <c r="R219" s="1082"/>
      <c r="S219" s="1082"/>
      <c r="T219" s="1082"/>
      <c r="U219" s="1082"/>
      <c r="V219" s="1082"/>
      <c r="W219" s="1082"/>
      <c r="X219" s="1082"/>
      <c r="Y219" s="1082"/>
      <c r="Z219" s="1082"/>
    </row>
    <row r="220" spans="1:26" ht="11.25" customHeight="1">
      <c r="A220" s="1082"/>
      <c r="B220" s="1082"/>
      <c r="C220" s="1082"/>
      <c r="D220" s="1082"/>
      <c r="E220" s="1082"/>
      <c r="F220" s="1082"/>
      <c r="G220" s="1082"/>
      <c r="H220" s="1082"/>
      <c r="I220" s="1082"/>
      <c r="J220" s="1082"/>
      <c r="K220" s="1082"/>
      <c r="L220" s="1082"/>
      <c r="M220" s="1082"/>
      <c r="N220" s="1082"/>
      <c r="O220" s="1082"/>
      <c r="P220" s="1082"/>
      <c r="Q220" s="1082"/>
      <c r="R220" s="1082"/>
      <c r="S220" s="1082"/>
      <c r="T220" s="1082"/>
      <c r="U220" s="1082"/>
      <c r="V220" s="1082"/>
      <c r="W220" s="1082"/>
      <c r="X220" s="1082"/>
      <c r="Y220" s="1082"/>
      <c r="Z220" s="1082"/>
    </row>
    <row r="221" spans="1:26" ht="11.25" customHeight="1">
      <c r="A221" s="1082"/>
      <c r="B221" s="1082"/>
      <c r="C221" s="1082"/>
      <c r="D221" s="1082"/>
      <c r="E221" s="1082"/>
      <c r="F221" s="1082"/>
      <c r="G221" s="1082"/>
      <c r="H221" s="1082"/>
      <c r="I221" s="1082"/>
      <c r="J221" s="1082"/>
      <c r="K221" s="1082"/>
      <c r="L221" s="1082"/>
      <c r="M221" s="1082"/>
      <c r="N221" s="1082"/>
      <c r="O221" s="1082"/>
      <c r="P221" s="1082"/>
      <c r="Q221" s="1082"/>
      <c r="R221" s="1082"/>
      <c r="S221" s="1082"/>
      <c r="T221" s="1082"/>
      <c r="U221" s="1082"/>
      <c r="V221" s="1082"/>
      <c r="W221" s="1082"/>
      <c r="X221" s="1082"/>
      <c r="Y221" s="1082"/>
      <c r="Z221" s="1082"/>
    </row>
    <row r="222" spans="1:26" ht="11.25" customHeight="1">
      <c r="A222" s="1082"/>
      <c r="B222" s="1082"/>
      <c r="C222" s="1082"/>
      <c r="D222" s="1082"/>
      <c r="E222" s="1082"/>
      <c r="F222" s="1082"/>
      <c r="G222" s="1082"/>
      <c r="H222" s="1082"/>
      <c r="I222" s="1082"/>
      <c r="J222" s="1082"/>
      <c r="K222" s="1082"/>
      <c r="L222" s="1082"/>
      <c r="M222" s="1082"/>
      <c r="N222" s="1082"/>
      <c r="O222" s="1082"/>
      <c r="P222" s="1082"/>
      <c r="Q222" s="1082"/>
      <c r="R222" s="1082"/>
      <c r="S222" s="1082"/>
      <c r="T222" s="1082"/>
      <c r="U222" s="1082"/>
      <c r="V222" s="1082"/>
      <c r="W222" s="1082"/>
      <c r="X222" s="1082"/>
      <c r="Y222" s="1082"/>
      <c r="Z222" s="1082"/>
    </row>
    <row r="223" spans="1:26" ht="11.25" customHeight="1">
      <c r="A223" s="1082"/>
      <c r="B223" s="1082"/>
      <c r="C223" s="1082"/>
      <c r="D223" s="1082"/>
      <c r="E223" s="1082"/>
      <c r="F223" s="1082"/>
      <c r="G223" s="1082"/>
      <c r="H223" s="1082"/>
      <c r="I223" s="1082"/>
      <c r="J223" s="1082"/>
      <c r="K223" s="1082"/>
      <c r="L223" s="1082"/>
      <c r="M223" s="1082"/>
      <c r="N223" s="1082"/>
      <c r="O223" s="1082"/>
      <c r="P223" s="1082"/>
      <c r="Q223" s="1082"/>
      <c r="R223" s="1082"/>
      <c r="S223" s="1082"/>
      <c r="T223" s="1082"/>
      <c r="U223" s="1082"/>
      <c r="V223" s="1082"/>
      <c r="W223" s="1082"/>
      <c r="X223" s="1082"/>
      <c r="Y223" s="1082"/>
      <c r="Z223" s="1082"/>
    </row>
    <row r="224" spans="1:26" ht="11.25" customHeight="1">
      <c r="A224" s="1082"/>
      <c r="B224" s="1082"/>
      <c r="C224" s="1082"/>
      <c r="D224" s="1082"/>
      <c r="E224" s="1082"/>
      <c r="F224" s="1082"/>
      <c r="G224" s="1082"/>
      <c r="H224" s="1082"/>
      <c r="I224" s="1082"/>
      <c r="J224" s="1082"/>
      <c r="K224" s="1082"/>
      <c r="L224" s="1082"/>
      <c r="M224" s="1082"/>
      <c r="N224" s="1082"/>
      <c r="O224" s="1082"/>
      <c r="P224" s="1082"/>
      <c r="Q224" s="1082"/>
      <c r="R224" s="1082"/>
      <c r="S224" s="1082"/>
      <c r="T224" s="1082"/>
      <c r="U224" s="1082"/>
      <c r="V224" s="1082"/>
      <c r="W224" s="1082"/>
      <c r="X224" s="1082"/>
      <c r="Y224" s="1082"/>
      <c r="Z224" s="1082"/>
    </row>
    <row r="225" spans="1:26" ht="11.25" customHeight="1">
      <c r="A225" s="1082"/>
      <c r="B225" s="1082"/>
      <c r="C225" s="1082"/>
      <c r="D225" s="1082"/>
      <c r="E225" s="1082"/>
      <c r="F225" s="1082"/>
      <c r="G225" s="1082"/>
      <c r="H225" s="1082"/>
      <c r="I225" s="1082"/>
      <c r="J225" s="1082"/>
      <c r="K225" s="1082"/>
      <c r="L225" s="1082"/>
      <c r="M225" s="1082"/>
      <c r="N225" s="1082"/>
      <c r="O225" s="1082"/>
      <c r="P225" s="1082"/>
      <c r="Q225" s="1082"/>
      <c r="R225" s="1082"/>
      <c r="S225" s="1082"/>
      <c r="T225" s="1082"/>
      <c r="U225" s="1082"/>
      <c r="V225" s="1082"/>
      <c r="W225" s="1082"/>
      <c r="X225" s="1082"/>
      <c r="Y225" s="1082"/>
      <c r="Z225" s="1082"/>
    </row>
    <row r="226" spans="1:26" ht="11.25" customHeight="1">
      <c r="A226" s="1082"/>
      <c r="B226" s="1082"/>
      <c r="C226" s="1082"/>
      <c r="D226" s="1082"/>
      <c r="E226" s="1082"/>
      <c r="F226" s="1082"/>
      <c r="G226" s="1082"/>
      <c r="H226" s="1082"/>
      <c r="I226" s="1082"/>
      <c r="J226" s="1082"/>
      <c r="K226" s="1082"/>
      <c r="L226" s="1082"/>
      <c r="M226" s="1082"/>
      <c r="N226" s="1082"/>
      <c r="O226" s="1082"/>
      <c r="P226" s="1082"/>
      <c r="Q226" s="1082"/>
      <c r="R226" s="1082"/>
      <c r="S226" s="1082"/>
      <c r="T226" s="1082"/>
      <c r="U226" s="1082"/>
      <c r="V226" s="1082"/>
      <c r="W226" s="1082"/>
      <c r="X226" s="1082"/>
      <c r="Y226" s="1082"/>
      <c r="Z226" s="1082"/>
    </row>
    <row r="227" spans="1:26" ht="11.25" customHeight="1">
      <c r="A227" s="1082"/>
      <c r="B227" s="1082"/>
      <c r="C227" s="1082"/>
      <c r="D227" s="1082"/>
      <c r="E227" s="1082"/>
      <c r="F227" s="1082"/>
      <c r="G227" s="1082"/>
      <c r="H227" s="1082"/>
      <c r="I227" s="1082"/>
      <c r="J227" s="1082"/>
      <c r="K227" s="1082"/>
      <c r="L227" s="1082"/>
      <c r="M227" s="1082"/>
      <c r="N227" s="1082"/>
      <c r="O227" s="1082"/>
      <c r="P227" s="1082"/>
      <c r="Q227" s="1082"/>
      <c r="R227" s="1082"/>
      <c r="S227" s="1082"/>
      <c r="T227" s="1082"/>
      <c r="U227" s="1082"/>
      <c r="V227" s="1082"/>
      <c r="W227" s="1082"/>
      <c r="X227" s="1082"/>
      <c r="Y227" s="1082"/>
      <c r="Z227" s="1082"/>
    </row>
    <row r="228" spans="1:26" ht="11.25" customHeight="1">
      <c r="A228" s="1082"/>
      <c r="B228" s="1082"/>
      <c r="C228" s="1082"/>
      <c r="D228" s="1082"/>
      <c r="E228" s="1082"/>
      <c r="F228" s="1082"/>
      <c r="G228" s="1082"/>
      <c r="H228" s="1082"/>
      <c r="I228" s="1082"/>
      <c r="J228" s="1082"/>
      <c r="K228" s="1082"/>
      <c r="L228" s="1082"/>
      <c r="M228" s="1082"/>
      <c r="N228" s="1082"/>
      <c r="O228" s="1082"/>
      <c r="P228" s="1082"/>
      <c r="Q228" s="1082"/>
      <c r="R228" s="1082"/>
      <c r="S228" s="1082"/>
      <c r="T228" s="1082"/>
      <c r="U228" s="1082"/>
      <c r="V228" s="1082"/>
      <c r="W228" s="1082"/>
      <c r="X228" s="1082"/>
      <c r="Y228" s="1082"/>
      <c r="Z228" s="1082"/>
    </row>
    <row r="229" spans="1:26" ht="11.25" customHeight="1">
      <c r="A229" s="1082"/>
      <c r="B229" s="1082"/>
      <c r="C229" s="1082"/>
      <c r="D229" s="1082"/>
      <c r="E229" s="1082"/>
      <c r="F229" s="1082"/>
      <c r="G229" s="1082"/>
      <c r="H229" s="1082"/>
      <c r="I229" s="1082"/>
      <c r="J229" s="1082"/>
      <c r="K229" s="1082"/>
      <c r="L229" s="1082"/>
      <c r="M229" s="1082"/>
      <c r="N229" s="1082"/>
      <c r="O229" s="1082"/>
      <c r="P229" s="1082"/>
      <c r="Q229" s="1082"/>
      <c r="R229" s="1082"/>
      <c r="S229" s="1082"/>
      <c r="T229" s="1082"/>
      <c r="U229" s="1082"/>
      <c r="V229" s="1082"/>
      <c r="W229" s="1082"/>
      <c r="X229" s="1082"/>
      <c r="Y229" s="1082"/>
      <c r="Z229" s="1082"/>
    </row>
    <row r="230" spans="1:26" ht="11.25" customHeight="1">
      <c r="A230" s="1082"/>
      <c r="B230" s="1082"/>
      <c r="C230" s="1082"/>
      <c r="D230" s="1082"/>
      <c r="E230" s="1082"/>
      <c r="F230" s="1082"/>
      <c r="G230" s="1082"/>
      <c r="H230" s="1082"/>
      <c r="I230" s="1082"/>
      <c r="J230" s="1082"/>
      <c r="K230" s="1082"/>
      <c r="L230" s="1082"/>
      <c r="M230" s="1082"/>
      <c r="N230" s="1082"/>
      <c r="O230" s="1082"/>
      <c r="P230" s="1082"/>
      <c r="Q230" s="1082"/>
      <c r="R230" s="1082"/>
      <c r="S230" s="1082"/>
      <c r="T230" s="1082"/>
      <c r="U230" s="1082"/>
      <c r="V230" s="1082"/>
      <c r="W230" s="1082"/>
      <c r="X230" s="1082"/>
      <c r="Y230" s="1082"/>
      <c r="Z230" s="1082"/>
    </row>
    <row r="231" spans="1:26" ht="11.25" customHeight="1">
      <c r="A231" s="1082"/>
      <c r="B231" s="1082"/>
      <c r="C231" s="1082"/>
      <c r="D231" s="1082"/>
      <c r="E231" s="1082"/>
      <c r="F231" s="1082"/>
      <c r="G231" s="1082"/>
      <c r="H231" s="1082"/>
      <c r="I231" s="1082"/>
      <c r="J231" s="1082"/>
      <c r="K231" s="1082"/>
      <c r="L231" s="1082"/>
      <c r="M231" s="1082"/>
      <c r="N231" s="1082"/>
      <c r="O231" s="1082"/>
      <c r="P231" s="1082"/>
      <c r="Q231" s="1082"/>
      <c r="R231" s="1082"/>
      <c r="S231" s="1082"/>
      <c r="T231" s="1082"/>
      <c r="U231" s="1082"/>
      <c r="V231" s="1082"/>
      <c r="W231" s="1082"/>
      <c r="X231" s="1082"/>
      <c r="Y231" s="1082"/>
      <c r="Z231" s="1082"/>
    </row>
    <row r="232" spans="1:26" ht="11.25" customHeight="1">
      <c r="A232" s="1082"/>
      <c r="B232" s="1082"/>
      <c r="C232" s="1082"/>
      <c r="D232" s="1082"/>
      <c r="E232" s="1082"/>
      <c r="F232" s="1082"/>
      <c r="G232" s="1082"/>
      <c r="H232" s="1082"/>
      <c r="I232" s="1082"/>
      <c r="J232" s="1082"/>
      <c r="K232" s="1082"/>
      <c r="L232" s="1082"/>
      <c r="M232" s="1082"/>
      <c r="N232" s="1082"/>
      <c r="O232" s="1082"/>
      <c r="P232" s="1082"/>
      <c r="Q232" s="1082"/>
      <c r="R232" s="1082"/>
      <c r="S232" s="1082"/>
      <c r="T232" s="1082"/>
      <c r="U232" s="1082"/>
      <c r="V232" s="1082"/>
      <c r="W232" s="1082"/>
      <c r="X232" s="1082"/>
      <c r="Y232" s="1082"/>
      <c r="Z232" s="1082"/>
    </row>
    <row r="233" spans="1:26" ht="11.25" customHeight="1">
      <c r="A233" s="1082"/>
      <c r="B233" s="1082"/>
      <c r="C233" s="1082"/>
      <c r="D233" s="1082"/>
      <c r="E233" s="1082"/>
      <c r="F233" s="1082"/>
      <c r="G233" s="1082"/>
      <c r="H233" s="1082"/>
      <c r="I233" s="1082"/>
      <c r="J233" s="1082"/>
      <c r="K233" s="1082"/>
      <c r="L233" s="1082"/>
      <c r="M233" s="1082"/>
      <c r="N233" s="1082"/>
      <c r="O233" s="1082"/>
      <c r="P233" s="1082"/>
      <c r="Q233" s="1082"/>
      <c r="R233" s="1082"/>
      <c r="S233" s="1082"/>
      <c r="T233" s="1082"/>
      <c r="U233" s="1082"/>
      <c r="V233" s="1082"/>
      <c r="W233" s="1082"/>
      <c r="X233" s="1082"/>
      <c r="Y233" s="1082"/>
      <c r="Z233" s="1082"/>
    </row>
    <row r="234" spans="1:26" ht="11.25" customHeight="1">
      <c r="A234" s="1082"/>
      <c r="B234" s="1082"/>
      <c r="C234" s="1082"/>
      <c r="D234" s="1082"/>
      <c r="E234" s="1082"/>
      <c r="F234" s="1082"/>
      <c r="G234" s="1082"/>
      <c r="H234" s="1082"/>
      <c r="I234" s="1082"/>
      <c r="J234" s="1082"/>
      <c r="K234" s="1082"/>
      <c r="L234" s="1082"/>
      <c r="M234" s="1082"/>
      <c r="N234" s="1082"/>
      <c r="O234" s="1082"/>
      <c r="P234" s="1082"/>
      <c r="Q234" s="1082"/>
      <c r="R234" s="1082"/>
      <c r="S234" s="1082"/>
      <c r="T234" s="1082"/>
      <c r="U234" s="1082"/>
      <c r="V234" s="1082"/>
      <c r="W234" s="1082"/>
      <c r="X234" s="1082"/>
      <c r="Y234" s="1082"/>
      <c r="Z234" s="1082"/>
    </row>
    <row r="235" spans="1:26" ht="11.25" customHeight="1">
      <c r="A235" s="1082"/>
      <c r="B235" s="1082"/>
      <c r="C235" s="1082"/>
      <c r="D235" s="1082"/>
      <c r="E235" s="1082"/>
      <c r="F235" s="1082"/>
      <c r="G235" s="1082"/>
      <c r="H235" s="1082"/>
      <c r="I235" s="1082"/>
      <c r="J235" s="1082"/>
      <c r="K235" s="1082"/>
      <c r="L235" s="1082"/>
      <c r="M235" s="1082"/>
      <c r="N235" s="1082"/>
      <c r="O235" s="1082"/>
      <c r="P235" s="1082"/>
      <c r="Q235" s="1082"/>
      <c r="R235" s="1082"/>
      <c r="S235" s="1082"/>
      <c r="T235" s="1082"/>
      <c r="U235" s="1082"/>
      <c r="V235" s="1082"/>
      <c r="W235" s="1082"/>
      <c r="X235" s="1082"/>
      <c r="Y235" s="1082"/>
      <c r="Z235" s="1082"/>
    </row>
    <row r="236" spans="1:26" ht="11.25" customHeight="1">
      <c r="A236" s="1082"/>
      <c r="B236" s="1082"/>
      <c r="C236" s="1082"/>
      <c r="D236" s="1082"/>
      <c r="E236" s="1082"/>
      <c r="F236" s="1082"/>
      <c r="G236" s="1082"/>
      <c r="H236" s="1082"/>
      <c r="I236" s="1082"/>
      <c r="J236" s="1082"/>
      <c r="K236" s="1082"/>
      <c r="L236" s="1082"/>
      <c r="M236" s="1082"/>
      <c r="N236" s="1082"/>
      <c r="O236" s="1082"/>
      <c r="P236" s="1082"/>
      <c r="Q236" s="1082"/>
      <c r="R236" s="1082"/>
      <c r="S236" s="1082"/>
      <c r="T236" s="1082"/>
      <c r="U236" s="1082"/>
      <c r="V236" s="1082"/>
      <c r="W236" s="1082"/>
      <c r="X236" s="1082"/>
      <c r="Y236" s="1082"/>
      <c r="Z236" s="1082"/>
    </row>
    <row r="237" spans="1:26" ht="11.25" customHeight="1">
      <c r="A237" s="1082"/>
      <c r="B237" s="1082"/>
      <c r="C237" s="1082"/>
      <c r="D237" s="1082"/>
      <c r="E237" s="1082"/>
      <c r="F237" s="1082"/>
      <c r="G237" s="1082"/>
      <c r="H237" s="1082"/>
      <c r="I237" s="1082"/>
      <c r="J237" s="1082"/>
      <c r="K237" s="1082"/>
      <c r="L237" s="1082"/>
      <c r="M237" s="1082"/>
      <c r="N237" s="1082"/>
      <c r="O237" s="1082"/>
      <c r="P237" s="1082"/>
      <c r="Q237" s="1082"/>
      <c r="R237" s="1082"/>
      <c r="S237" s="1082"/>
      <c r="T237" s="1082"/>
      <c r="U237" s="1082"/>
      <c r="V237" s="1082"/>
      <c r="W237" s="1082"/>
      <c r="X237" s="1082"/>
      <c r="Y237" s="1082"/>
      <c r="Z237" s="1082"/>
    </row>
    <row r="238" spans="1:26" ht="11.25" customHeight="1">
      <c r="A238" s="1082"/>
      <c r="B238" s="1082"/>
      <c r="C238" s="1082"/>
      <c r="D238" s="1082"/>
      <c r="E238" s="1082"/>
      <c r="F238" s="1082"/>
      <c r="G238" s="1082"/>
      <c r="H238" s="1082"/>
      <c r="I238" s="1082"/>
      <c r="J238" s="1082"/>
      <c r="K238" s="1082"/>
      <c r="L238" s="1082"/>
      <c r="M238" s="1082"/>
      <c r="N238" s="1082"/>
      <c r="O238" s="1082"/>
      <c r="P238" s="1082"/>
      <c r="Q238" s="1082"/>
      <c r="R238" s="1082"/>
      <c r="S238" s="1082"/>
      <c r="T238" s="1082"/>
      <c r="U238" s="1082"/>
      <c r="V238" s="1082"/>
      <c r="W238" s="1082"/>
      <c r="X238" s="1082"/>
      <c r="Y238" s="1082"/>
      <c r="Z238" s="1082"/>
    </row>
    <row r="239" spans="1:26" ht="11.25" customHeight="1">
      <c r="A239" s="1082"/>
      <c r="B239" s="1082"/>
      <c r="C239" s="1082"/>
      <c r="D239" s="1082"/>
      <c r="E239" s="1082"/>
      <c r="F239" s="1082"/>
      <c r="G239" s="1082"/>
      <c r="H239" s="1082"/>
      <c r="I239" s="1082"/>
      <c r="J239" s="1082"/>
      <c r="K239" s="1082"/>
      <c r="L239" s="1082"/>
      <c r="M239" s="1082"/>
      <c r="N239" s="1082"/>
      <c r="O239" s="1082"/>
      <c r="P239" s="1082"/>
      <c r="Q239" s="1082"/>
      <c r="R239" s="1082"/>
      <c r="S239" s="1082"/>
      <c r="T239" s="1082"/>
      <c r="U239" s="1082"/>
      <c r="V239" s="1082"/>
      <c r="W239" s="1082"/>
      <c r="X239" s="1082"/>
      <c r="Y239" s="1082"/>
      <c r="Z239" s="1082"/>
    </row>
    <row r="240" spans="1:26" ht="11.25" customHeight="1">
      <c r="A240" s="1082"/>
      <c r="B240" s="1082"/>
      <c r="C240" s="1082"/>
      <c r="D240" s="1082"/>
      <c r="E240" s="1082"/>
      <c r="F240" s="1082"/>
      <c r="G240" s="1082"/>
      <c r="H240" s="1082"/>
      <c r="I240" s="1082"/>
      <c r="J240" s="1082"/>
      <c r="K240" s="1082"/>
      <c r="L240" s="1082"/>
      <c r="M240" s="1082"/>
      <c r="N240" s="1082"/>
      <c r="O240" s="1082"/>
      <c r="P240" s="1082"/>
      <c r="Q240" s="1082"/>
      <c r="R240" s="1082"/>
      <c r="S240" s="1082"/>
      <c r="T240" s="1082"/>
      <c r="U240" s="1082"/>
      <c r="V240" s="1082"/>
      <c r="W240" s="1082"/>
      <c r="X240" s="1082"/>
      <c r="Y240" s="1082"/>
      <c r="Z240" s="1082"/>
    </row>
    <row r="241" spans="1:26" ht="11.25" customHeight="1">
      <c r="A241" s="1082"/>
      <c r="B241" s="1082"/>
      <c r="C241" s="1082"/>
      <c r="D241" s="1082"/>
      <c r="E241" s="1082"/>
      <c r="F241" s="1082"/>
      <c r="G241" s="1082"/>
      <c r="H241" s="1082"/>
      <c r="I241" s="1082"/>
      <c r="J241" s="1082"/>
      <c r="K241" s="1082"/>
      <c r="L241" s="1082"/>
      <c r="M241" s="1082"/>
      <c r="N241" s="1082"/>
      <c r="O241" s="1082"/>
      <c r="P241" s="1082"/>
      <c r="Q241" s="1082"/>
      <c r="R241" s="1082"/>
      <c r="S241" s="1082"/>
      <c r="T241" s="1082"/>
      <c r="U241" s="1082"/>
      <c r="V241" s="1082"/>
      <c r="W241" s="1082"/>
      <c r="X241" s="1082"/>
      <c r="Y241" s="1082"/>
      <c r="Z241" s="1082"/>
    </row>
    <row r="242" spans="1:26" ht="11.25" customHeight="1">
      <c r="A242" s="1082"/>
      <c r="B242" s="1082"/>
      <c r="C242" s="1082"/>
      <c r="D242" s="1082"/>
      <c r="E242" s="1082"/>
      <c r="F242" s="1082"/>
      <c r="G242" s="1082"/>
      <c r="H242" s="1082"/>
      <c r="I242" s="1082"/>
      <c r="J242" s="1082"/>
      <c r="K242" s="1082"/>
      <c r="L242" s="1082"/>
      <c r="M242" s="1082"/>
      <c r="N242" s="1082"/>
      <c r="O242" s="1082"/>
      <c r="P242" s="1082"/>
      <c r="Q242" s="1082"/>
      <c r="R242" s="1082"/>
      <c r="S242" s="1082"/>
      <c r="T242" s="1082"/>
      <c r="U242" s="1082"/>
      <c r="V242" s="1082"/>
      <c r="W242" s="1082"/>
      <c r="X242" s="1082"/>
      <c r="Y242" s="1082"/>
      <c r="Z242" s="1082"/>
    </row>
    <row r="243" spans="1:26" ht="11.25" customHeight="1">
      <c r="A243" s="1082"/>
      <c r="B243" s="1082"/>
      <c r="C243" s="1082"/>
      <c r="D243" s="1082"/>
      <c r="E243" s="1082"/>
      <c r="F243" s="1082"/>
      <c r="G243" s="1082"/>
      <c r="H243" s="1082"/>
      <c r="I243" s="1082"/>
      <c r="J243" s="1082"/>
      <c r="K243" s="1082"/>
      <c r="L243" s="1082"/>
      <c r="M243" s="1082"/>
      <c r="N243" s="1082"/>
      <c r="O243" s="1082"/>
      <c r="P243" s="1082"/>
      <c r="Q243" s="1082"/>
      <c r="R243" s="1082"/>
      <c r="S243" s="1082"/>
      <c r="T243" s="1082"/>
      <c r="U243" s="1082"/>
      <c r="V243" s="1082"/>
      <c r="W243" s="1082"/>
      <c r="X243" s="1082"/>
      <c r="Y243" s="1082"/>
      <c r="Z243" s="1082"/>
    </row>
    <row r="244" spans="1:26" ht="11.25" customHeight="1">
      <c r="A244" s="1082"/>
      <c r="B244" s="1082"/>
      <c r="C244" s="1082"/>
      <c r="D244" s="1082"/>
      <c r="E244" s="1082"/>
      <c r="F244" s="1082"/>
      <c r="G244" s="1082"/>
      <c r="H244" s="1082"/>
      <c r="I244" s="1082"/>
      <c r="J244" s="1082"/>
      <c r="K244" s="1082"/>
      <c r="L244" s="1082"/>
      <c r="M244" s="1082"/>
      <c r="N244" s="1082"/>
      <c r="O244" s="1082"/>
      <c r="P244" s="1082"/>
      <c r="Q244" s="1082"/>
      <c r="R244" s="1082"/>
      <c r="S244" s="1082"/>
      <c r="T244" s="1082"/>
      <c r="U244" s="1082"/>
      <c r="V244" s="1082"/>
      <c r="W244" s="1082"/>
      <c r="X244" s="1082"/>
      <c r="Y244" s="1082"/>
      <c r="Z244" s="1082"/>
    </row>
    <row r="245" spans="1:26" ht="11.25" customHeight="1">
      <c r="A245" s="1082"/>
      <c r="B245" s="1082"/>
      <c r="C245" s="1082"/>
      <c r="D245" s="1082"/>
      <c r="E245" s="1082"/>
      <c r="F245" s="1082"/>
      <c r="G245" s="1082"/>
      <c r="H245" s="1082"/>
      <c r="I245" s="1082"/>
      <c r="J245" s="1082"/>
      <c r="K245" s="1082"/>
      <c r="L245" s="1082"/>
      <c r="M245" s="1082"/>
      <c r="N245" s="1082"/>
      <c r="O245" s="1082"/>
      <c r="P245" s="1082"/>
      <c r="Q245" s="1082"/>
      <c r="R245" s="1082"/>
      <c r="S245" s="1082"/>
      <c r="T245" s="1082"/>
      <c r="U245" s="1082"/>
      <c r="V245" s="1082"/>
      <c r="W245" s="1082"/>
      <c r="X245" s="1082"/>
      <c r="Y245" s="1082"/>
      <c r="Z245" s="1082"/>
    </row>
    <row r="246" spans="1:26" ht="11.25" customHeight="1">
      <c r="A246" s="1082"/>
      <c r="B246" s="1082"/>
      <c r="C246" s="1082"/>
      <c r="D246" s="1082"/>
      <c r="E246" s="1082"/>
      <c r="F246" s="1082"/>
      <c r="G246" s="1082"/>
      <c r="H246" s="1082"/>
      <c r="I246" s="1082"/>
      <c r="J246" s="1082"/>
      <c r="K246" s="1082"/>
      <c r="L246" s="1082"/>
      <c r="M246" s="1082"/>
      <c r="N246" s="1082"/>
      <c r="O246" s="1082"/>
      <c r="P246" s="1082"/>
      <c r="Q246" s="1082"/>
      <c r="R246" s="1082"/>
      <c r="S246" s="1082"/>
      <c r="T246" s="1082"/>
      <c r="U246" s="1082"/>
      <c r="V246" s="1082"/>
      <c r="W246" s="1082"/>
      <c r="X246" s="1082"/>
      <c r="Y246" s="1082"/>
      <c r="Z246" s="1082"/>
    </row>
    <row r="247" spans="1:26" ht="11.25" customHeight="1">
      <c r="A247" s="1082"/>
      <c r="B247" s="1082"/>
      <c r="C247" s="1082"/>
      <c r="D247" s="1082"/>
      <c r="E247" s="1082"/>
      <c r="F247" s="1082"/>
      <c r="G247" s="1082"/>
      <c r="H247" s="1082"/>
      <c r="I247" s="1082"/>
      <c r="J247" s="1082"/>
      <c r="K247" s="1082"/>
      <c r="L247" s="1082"/>
      <c r="M247" s="1082"/>
      <c r="N247" s="1082"/>
      <c r="O247" s="1082"/>
      <c r="P247" s="1082"/>
      <c r="Q247" s="1082"/>
      <c r="R247" s="1082"/>
      <c r="S247" s="1082"/>
      <c r="T247" s="1082"/>
      <c r="U247" s="1082"/>
      <c r="V247" s="1082"/>
      <c r="W247" s="1082"/>
      <c r="X247" s="1082"/>
      <c r="Y247" s="1082"/>
      <c r="Z247" s="1082"/>
    </row>
    <row r="248" spans="1:26" ht="11.25" customHeight="1">
      <c r="A248" s="1082"/>
      <c r="B248" s="1082"/>
      <c r="C248" s="1082"/>
      <c r="D248" s="1082"/>
      <c r="E248" s="1082"/>
      <c r="F248" s="1082"/>
      <c r="G248" s="1082"/>
      <c r="H248" s="1082"/>
      <c r="I248" s="1082"/>
      <c r="J248" s="1082"/>
      <c r="K248" s="1082"/>
      <c r="L248" s="1082"/>
      <c r="M248" s="1082"/>
      <c r="N248" s="1082"/>
      <c r="O248" s="1082"/>
      <c r="P248" s="1082"/>
      <c r="Q248" s="1082"/>
      <c r="R248" s="1082"/>
      <c r="S248" s="1082"/>
      <c r="T248" s="1082"/>
      <c r="U248" s="1082"/>
      <c r="V248" s="1082"/>
      <c r="W248" s="1082"/>
      <c r="X248" s="1082"/>
      <c r="Y248" s="1082"/>
      <c r="Z248" s="1082"/>
    </row>
    <row r="249" spans="1:26" ht="11.25" customHeight="1">
      <c r="A249" s="1082"/>
      <c r="B249" s="1082"/>
      <c r="C249" s="1082"/>
      <c r="D249" s="1082"/>
      <c r="E249" s="1082"/>
      <c r="F249" s="1082"/>
      <c r="G249" s="1082"/>
      <c r="H249" s="1082"/>
      <c r="I249" s="1082"/>
      <c r="J249" s="1082"/>
      <c r="K249" s="1082"/>
      <c r="L249" s="1082"/>
      <c r="M249" s="1082"/>
      <c r="N249" s="1082"/>
      <c r="O249" s="1082"/>
      <c r="P249" s="1082"/>
      <c r="Q249" s="1082"/>
      <c r="R249" s="1082"/>
      <c r="S249" s="1082"/>
      <c r="T249" s="1082"/>
      <c r="U249" s="1082"/>
      <c r="V249" s="1082"/>
      <c r="W249" s="1082"/>
      <c r="X249" s="1082"/>
      <c r="Y249" s="1082"/>
      <c r="Z249" s="1082"/>
    </row>
    <row r="250" spans="1:26" ht="11.25" customHeight="1">
      <c r="A250" s="1082"/>
      <c r="B250" s="1082"/>
      <c r="C250" s="1082"/>
      <c r="D250" s="1082"/>
      <c r="E250" s="1082"/>
      <c r="F250" s="1082"/>
      <c r="G250" s="1082"/>
      <c r="H250" s="1082"/>
      <c r="I250" s="1082"/>
      <c r="J250" s="1082"/>
      <c r="K250" s="1082"/>
      <c r="L250" s="1082"/>
      <c r="M250" s="1082"/>
      <c r="N250" s="1082"/>
      <c r="O250" s="1082"/>
      <c r="P250" s="1082"/>
      <c r="Q250" s="1082"/>
      <c r="R250" s="1082"/>
      <c r="S250" s="1082"/>
      <c r="T250" s="1082"/>
      <c r="U250" s="1082"/>
      <c r="V250" s="1082"/>
      <c r="W250" s="1082"/>
      <c r="X250" s="1082"/>
      <c r="Y250" s="1082"/>
      <c r="Z250" s="1082"/>
    </row>
    <row r="251" spans="1:26" ht="11.25" customHeight="1">
      <c r="A251" s="1082"/>
      <c r="B251" s="1082"/>
      <c r="C251" s="1082"/>
      <c r="D251" s="1082"/>
      <c r="E251" s="1082"/>
      <c r="F251" s="1082"/>
      <c r="G251" s="1082"/>
      <c r="H251" s="1082"/>
      <c r="I251" s="1082"/>
      <c r="J251" s="1082"/>
      <c r="K251" s="1082"/>
      <c r="L251" s="1082"/>
      <c r="M251" s="1082"/>
      <c r="N251" s="1082"/>
      <c r="O251" s="1082"/>
      <c r="P251" s="1082"/>
      <c r="Q251" s="1082"/>
      <c r="R251" s="1082"/>
      <c r="S251" s="1082"/>
      <c r="T251" s="1082"/>
      <c r="U251" s="1082"/>
      <c r="V251" s="1082"/>
      <c r="W251" s="1082"/>
      <c r="X251" s="1082"/>
      <c r="Y251" s="1082"/>
      <c r="Z251" s="1082"/>
    </row>
    <row r="252" spans="1:26" ht="11.25" customHeight="1">
      <c r="A252" s="1082"/>
      <c r="B252" s="1082"/>
      <c r="C252" s="1082"/>
      <c r="D252" s="1082"/>
      <c r="E252" s="1082"/>
      <c r="F252" s="1082"/>
      <c r="G252" s="1082"/>
      <c r="H252" s="1082"/>
      <c r="I252" s="1082"/>
      <c r="J252" s="1082"/>
      <c r="K252" s="1082"/>
      <c r="L252" s="1082"/>
      <c r="M252" s="1082"/>
      <c r="N252" s="1082"/>
      <c r="O252" s="1082"/>
      <c r="P252" s="1082"/>
      <c r="Q252" s="1082"/>
      <c r="R252" s="1082"/>
      <c r="S252" s="1082"/>
      <c r="T252" s="1082"/>
      <c r="U252" s="1082"/>
      <c r="V252" s="1082"/>
      <c r="W252" s="1082"/>
      <c r="X252" s="1082"/>
      <c r="Y252" s="1082"/>
      <c r="Z252" s="1082"/>
    </row>
    <row r="253" spans="1:26" ht="11.25" customHeight="1">
      <c r="A253" s="1082"/>
      <c r="B253" s="1082"/>
      <c r="C253" s="1082"/>
      <c r="D253" s="1082"/>
      <c r="E253" s="1082"/>
      <c r="F253" s="1082"/>
      <c r="G253" s="1082"/>
      <c r="H253" s="1082"/>
      <c r="I253" s="1082"/>
      <c r="J253" s="1082"/>
      <c r="K253" s="1082"/>
      <c r="L253" s="1082"/>
      <c r="M253" s="1082"/>
      <c r="N253" s="1082"/>
      <c r="O253" s="1082"/>
      <c r="P253" s="1082"/>
      <c r="Q253" s="1082"/>
      <c r="R253" s="1082"/>
      <c r="S253" s="1082"/>
      <c r="T253" s="1082"/>
      <c r="U253" s="1082"/>
      <c r="V253" s="1082"/>
      <c r="W253" s="1082"/>
      <c r="X253" s="1082"/>
      <c r="Y253" s="1082"/>
      <c r="Z253" s="1082"/>
    </row>
    <row r="254" spans="1:26" ht="11.25" customHeight="1">
      <c r="A254" s="1082"/>
      <c r="B254" s="1082"/>
      <c r="C254" s="1082"/>
      <c r="D254" s="1082"/>
      <c r="E254" s="1082"/>
      <c r="F254" s="1082"/>
      <c r="G254" s="1082"/>
      <c r="H254" s="1082"/>
      <c r="I254" s="1082"/>
      <c r="J254" s="1082"/>
      <c r="K254" s="1082"/>
      <c r="L254" s="1082"/>
      <c r="M254" s="1082"/>
      <c r="N254" s="1082"/>
      <c r="O254" s="1082"/>
      <c r="P254" s="1082"/>
      <c r="Q254" s="1082"/>
      <c r="R254" s="1082"/>
      <c r="S254" s="1082"/>
      <c r="T254" s="1082"/>
      <c r="U254" s="1082"/>
      <c r="V254" s="1082"/>
      <c r="W254" s="1082"/>
      <c r="X254" s="1082"/>
      <c r="Y254" s="1082"/>
      <c r="Z254" s="1082"/>
    </row>
    <row r="255" spans="1:26" ht="11.25" customHeight="1">
      <c r="A255" s="1082"/>
      <c r="B255" s="1082"/>
      <c r="C255" s="1082"/>
      <c r="D255" s="1082"/>
      <c r="E255" s="1082"/>
      <c r="F255" s="1082"/>
      <c r="G255" s="1082"/>
      <c r="H255" s="1082"/>
      <c r="I255" s="1082"/>
      <c r="J255" s="1082"/>
      <c r="K255" s="1082"/>
      <c r="L255" s="1082"/>
      <c r="M255" s="1082"/>
      <c r="N255" s="1082"/>
      <c r="O255" s="1082"/>
      <c r="P255" s="1082"/>
      <c r="Q255" s="1082"/>
      <c r="R255" s="1082"/>
      <c r="S255" s="1082"/>
      <c r="T255" s="1082"/>
      <c r="U255" s="1082"/>
      <c r="V255" s="1082"/>
      <c r="W255" s="1082"/>
      <c r="X255" s="1082"/>
      <c r="Y255" s="1082"/>
      <c r="Z255" s="1082"/>
    </row>
    <row r="256" spans="1:26" ht="11.25" customHeight="1">
      <c r="A256" s="1082"/>
      <c r="B256" s="1082"/>
      <c r="C256" s="1082"/>
      <c r="D256" s="1082"/>
      <c r="E256" s="1082"/>
      <c r="F256" s="1082"/>
      <c r="G256" s="1082"/>
      <c r="H256" s="1082"/>
      <c r="I256" s="1082"/>
      <c r="J256" s="1082"/>
      <c r="K256" s="1082"/>
      <c r="L256" s="1082"/>
      <c r="M256" s="1082"/>
      <c r="N256" s="1082"/>
      <c r="O256" s="1082"/>
      <c r="P256" s="1082"/>
      <c r="Q256" s="1082"/>
      <c r="R256" s="1082"/>
      <c r="S256" s="1082"/>
      <c r="T256" s="1082"/>
      <c r="U256" s="1082"/>
      <c r="V256" s="1082"/>
      <c r="W256" s="1082"/>
      <c r="X256" s="1082"/>
      <c r="Y256" s="1082"/>
      <c r="Z256" s="1082"/>
    </row>
    <row r="257" spans="1:26" ht="11.25" customHeight="1">
      <c r="A257" s="1082"/>
      <c r="B257" s="1082"/>
      <c r="C257" s="1082"/>
      <c r="D257" s="1082"/>
      <c r="E257" s="1082"/>
      <c r="F257" s="1082"/>
      <c r="G257" s="1082"/>
      <c r="H257" s="1082"/>
      <c r="I257" s="1082"/>
      <c r="J257" s="1082"/>
      <c r="K257" s="1082"/>
      <c r="L257" s="1082"/>
      <c r="M257" s="1082"/>
      <c r="N257" s="1082"/>
      <c r="O257" s="1082"/>
      <c r="P257" s="1082"/>
      <c r="Q257" s="1082"/>
      <c r="R257" s="1082"/>
      <c r="S257" s="1082"/>
      <c r="T257" s="1082"/>
      <c r="U257" s="1082"/>
      <c r="V257" s="1082"/>
      <c r="W257" s="1082"/>
      <c r="X257" s="1082"/>
      <c r="Y257" s="1082"/>
      <c r="Z257" s="1082"/>
    </row>
    <row r="258" spans="1:26" ht="11.25" customHeight="1">
      <c r="A258" s="1082"/>
      <c r="B258" s="1082"/>
      <c r="C258" s="1082"/>
      <c r="D258" s="1082"/>
      <c r="E258" s="1082"/>
      <c r="F258" s="1082"/>
      <c r="G258" s="1082"/>
      <c r="H258" s="1082"/>
      <c r="I258" s="1082"/>
      <c r="J258" s="1082"/>
      <c r="K258" s="1082"/>
      <c r="L258" s="1082"/>
      <c r="M258" s="1082"/>
      <c r="N258" s="1082"/>
      <c r="O258" s="1082"/>
      <c r="P258" s="1082"/>
      <c r="Q258" s="1082"/>
      <c r="R258" s="1082"/>
      <c r="S258" s="1082"/>
      <c r="T258" s="1082"/>
      <c r="U258" s="1082"/>
      <c r="V258" s="1082"/>
      <c r="W258" s="1082"/>
      <c r="X258" s="1082"/>
      <c r="Y258" s="1082"/>
      <c r="Z258" s="1082"/>
    </row>
    <row r="259" spans="1:26" ht="11.25" customHeight="1">
      <c r="A259" s="1082"/>
      <c r="B259" s="1082"/>
      <c r="C259" s="1082"/>
      <c r="D259" s="1082"/>
      <c r="E259" s="1082"/>
      <c r="F259" s="1082"/>
      <c r="G259" s="1082"/>
      <c r="H259" s="1082"/>
      <c r="I259" s="1082"/>
      <c r="J259" s="1082"/>
      <c r="K259" s="1082"/>
      <c r="L259" s="1082"/>
      <c r="M259" s="1082"/>
      <c r="N259" s="1082"/>
      <c r="O259" s="1082"/>
      <c r="P259" s="1082"/>
      <c r="Q259" s="1082"/>
      <c r="R259" s="1082"/>
      <c r="S259" s="1082"/>
      <c r="T259" s="1082"/>
      <c r="U259" s="1082"/>
      <c r="V259" s="1082"/>
      <c r="W259" s="1082"/>
      <c r="X259" s="1082"/>
      <c r="Y259" s="1082"/>
      <c r="Z259" s="1082"/>
    </row>
    <row r="260" spans="1:26" ht="11.25" customHeight="1">
      <c r="A260" s="1082"/>
      <c r="B260" s="1082"/>
      <c r="C260" s="1082"/>
      <c r="D260" s="1082"/>
      <c r="E260" s="1082"/>
      <c r="F260" s="1082"/>
      <c r="G260" s="1082"/>
      <c r="H260" s="1082"/>
      <c r="I260" s="1082"/>
      <c r="J260" s="1082"/>
      <c r="K260" s="1082"/>
      <c r="L260" s="1082"/>
      <c r="M260" s="1082"/>
      <c r="N260" s="1082"/>
      <c r="O260" s="1082"/>
      <c r="P260" s="1082"/>
      <c r="Q260" s="1082"/>
      <c r="R260" s="1082"/>
      <c r="S260" s="1082"/>
      <c r="T260" s="1082"/>
      <c r="U260" s="1082"/>
      <c r="V260" s="1082"/>
      <c r="W260" s="1082"/>
      <c r="X260" s="1082"/>
      <c r="Y260" s="1082"/>
      <c r="Z260" s="1082"/>
    </row>
    <row r="261" spans="1:26" ht="11.25" customHeight="1">
      <c r="A261" s="1082"/>
      <c r="B261" s="1082"/>
      <c r="C261" s="1082"/>
      <c r="D261" s="1082"/>
      <c r="E261" s="1082"/>
      <c r="F261" s="1082"/>
      <c r="G261" s="1082"/>
      <c r="H261" s="1082"/>
      <c r="I261" s="1082"/>
      <c r="J261" s="1082"/>
      <c r="K261" s="1082"/>
      <c r="L261" s="1082"/>
      <c r="M261" s="1082"/>
      <c r="N261" s="1082"/>
      <c r="O261" s="1082"/>
      <c r="P261" s="1082"/>
      <c r="Q261" s="1082"/>
      <c r="R261" s="1082"/>
      <c r="S261" s="1082"/>
      <c r="T261" s="1082"/>
      <c r="U261" s="1082"/>
      <c r="V261" s="1082"/>
      <c r="W261" s="1082"/>
      <c r="X261" s="1082"/>
      <c r="Y261" s="1082"/>
      <c r="Z261" s="1082"/>
    </row>
    <row r="262" spans="1:26" ht="11.25" customHeight="1">
      <c r="A262" s="1082"/>
      <c r="B262" s="1082"/>
      <c r="C262" s="1082"/>
      <c r="D262" s="1082"/>
      <c r="E262" s="1082"/>
      <c r="F262" s="1082"/>
      <c r="G262" s="1082"/>
      <c r="H262" s="1082"/>
      <c r="I262" s="1082"/>
      <c r="J262" s="1082"/>
      <c r="K262" s="1082"/>
      <c r="L262" s="1082"/>
      <c r="M262" s="1082"/>
      <c r="N262" s="1082"/>
      <c r="O262" s="1082"/>
      <c r="P262" s="1082"/>
      <c r="Q262" s="1082"/>
      <c r="R262" s="1082"/>
      <c r="S262" s="1082"/>
      <c r="T262" s="1082"/>
      <c r="U262" s="1082"/>
      <c r="V262" s="1082"/>
      <c r="W262" s="1082"/>
      <c r="X262" s="1082"/>
      <c r="Y262" s="1082"/>
      <c r="Z262" s="1082"/>
    </row>
    <row r="263" spans="1:26" ht="11.25" customHeight="1">
      <c r="A263" s="1082"/>
      <c r="B263" s="1082"/>
      <c r="C263" s="1082"/>
      <c r="D263" s="1082"/>
      <c r="E263" s="1082"/>
      <c r="F263" s="1082"/>
      <c r="G263" s="1082"/>
      <c r="H263" s="1082"/>
      <c r="I263" s="1082"/>
      <c r="J263" s="1082"/>
      <c r="K263" s="1082"/>
      <c r="L263" s="1082"/>
      <c r="M263" s="1082"/>
      <c r="N263" s="1082"/>
      <c r="O263" s="1082"/>
      <c r="P263" s="1082"/>
      <c r="Q263" s="1082"/>
      <c r="R263" s="1082"/>
      <c r="S263" s="1082"/>
      <c r="T263" s="1082"/>
      <c r="U263" s="1082"/>
      <c r="V263" s="1082"/>
      <c r="W263" s="1082"/>
      <c r="X263" s="1082"/>
      <c r="Y263" s="1082"/>
      <c r="Z263" s="1082"/>
    </row>
    <row r="264" spans="1:26" ht="11.25" customHeight="1">
      <c r="A264" s="1082"/>
      <c r="B264" s="1082"/>
      <c r="C264" s="1082"/>
      <c r="D264" s="1082"/>
      <c r="E264" s="1082"/>
      <c r="F264" s="1082"/>
      <c r="G264" s="1082"/>
      <c r="H264" s="1082"/>
      <c r="I264" s="1082"/>
      <c r="J264" s="1082"/>
      <c r="K264" s="1082"/>
      <c r="L264" s="1082"/>
      <c r="M264" s="1082"/>
      <c r="N264" s="1082"/>
      <c r="O264" s="1082"/>
      <c r="P264" s="1082"/>
      <c r="Q264" s="1082"/>
      <c r="R264" s="1082"/>
      <c r="S264" s="1082"/>
      <c r="T264" s="1082"/>
      <c r="U264" s="1082"/>
      <c r="V264" s="1082"/>
      <c r="W264" s="1082"/>
      <c r="X264" s="1082"/>
      <c r="Y264" s="1082"/>
      <c r="Z264" s="1082"/>
    </row>
    <row r="265" spans="1:26" ht="11.25" customHeight="1">
      <c r="A265" s="1082"/>
      <c r="B265" s="1082"/>
      <c r="C265" s="1082"/>
      <c r="D265" s="1082"/>
      <c r="E265" s="1082"/>
      <c r="F265" s="1082"/>
      <c r="G265" s="1082"/>
      <c r="H265" s="1082"/>
      <c r="I265" s="1082"/>
      <c r="J265" s="1082"/>
      <c r="K265" s="1082"/>
      <c r="L265" s="1082"/>
      <c r="M265" s="1082"/>
      <c r="N265" s="1082"/>
      <c r="O265" s="1082"/>
      <c r="P265" s="1082"/>
      <c r="Q265" s="1082"/>
      <c r="R265" s="1082"/>
      <c r="S265" s="1082"/>
      <c r="T265" s="1082"/>
      <c r="U265" s="1082"/>
      <c r="V265" s="1082"/>
      <c r="W265" s="1082"/>
      <c r="X265" s="1082"/>
      <c r="Y265" s="1082"/>
      <c r="Z265" s="1082"/>
    </row>
    <row r="266" spans="1:26" ht="11.25" customHeight="1">
      <c r="A266" s="1082"/>
      <c r="B266" s="1082"/>
      <c r="C266" s="1082"/>
      <c r="D266" s="1082"/>
      <c r="E266" s="1082"/>
      <c r="F266" s="1082"/>
      <c r="G266" s="1082"/>
      <c r="H266" s="1082"/>
      <c r="I266" s="1082"/>
      <c r="J266" s="1082"/>
      <c r="K266" s="1082"/>
      <c r="L266" s="1082"/>
      <c r="M266" s="1082"/>
      <c r="N266" s="1082"/>
      <c r="O266" s="1082"/>
      <c r="P266" s="1082"/>
      <c r="Q266" s="1082"/>
      <c r="R266" s="1082"/>
      <c r="S266" s="1082"/>
      <c r="T266" s="1082"/>
      <c r="U266" s="1082"/>
      <c r="V266" s="1082"/>
      <c r="W266" s="1082"/>
      <c r="X266" s="1082"/>
      <c r="Y266" s="1082"/>
      <c r="Z266" s="1082"/>
    </row>
    <row r="267" spans="1:26" ht="11.25" customHeight="1">
      <c r="A267" s="1082"/>
      <c r="B267" s="1082"/>
      <c r="C267" s="1082"/>
      <c r="D267" s="1082"/>
      <c r="E267" s="1082"/>
      <c r="F267" s="1082"/>
      <c r="G267" s="1082"/>
      <c r="H267" s="1082"/>
      <c r="I267" s="1082"/>
      <c r="J267" s="1082"/>
      <c r="K267" s="1082"/>
      <c r="L267" s="1082"/>
      <c r="M267" s="1082"/>
      <c r="N267" s="1082"/>
      <c r="O267" s="1082"/>
      <c r="P267" s="1082"/>
      <c r="Q267" s="1082"/>
      <c r="R267" s="1082"/>
      <c r="S267" s="1082"/>
      <c r="T267" s="1082"/>
      <c r="U267" s="1082"/>
      <c r="V267" s="1082"/>
      <c r="W267" s="1082"/>
      <c r="X267" s="1082"/>
      <c r="Y267" s="1082"/>
      <c r="Z267" s="1082"/>
    </row>
    <row r="268" spans="1:26" ht="11.25" customHeight="1">
      <c r="A268" s="1082"/>
      <c r="B268" s="1082"/>
      <c r="C268" s="1082"/>
      <c r="D268" s="1082"/>
      <c r="E268" s="1082"/>
      <c r="F268" s="1082"/>
      <c r="G268" s="1082"/>
      <c r="H268" s="1082"/>
      <c r="I268" s="1082"/>
      <c r="J268" s="1082"/>
      <c r="K268" s="1082"/>
      <c r="L268" s="1082"/>
      <c r="M268" s="1082"/>
      <c r="N268" s="1082"/>
      <c r="O268" s="1082"/>
      <c r="P268" s="1082"/>
      <c r="Q268" s="1082"/>
      <c r="R268" s="1082"/>
      <c r="S268" s="1082"/>
      <c r="T268" s="1082"/>
      <c r="U268" s="1082"/>
      <c r="V268" s="1082"/>
      <c r="W268" s="1082"/>
      <c r="X268" s="1082"/>
      <c r="Y268" s="1082"/>
      <c r="Z268" s="1082"/>
    </row>
    <row r="269" spans="1:26" ht="11.25" customHeight="1">
      <c r="A269" s="1082"/>
      <c r="B269" s="1082"/>
      <c r="C269" s="1082"/>
      <c r="D269" s="1082"/>
      <c r="E269" s="1082"/>
      <c r="F269" s="1082"/>
      <c r="G269" s="1082"/>
      <c r="H269" s="1082"/>
      <c r="I269" s="1082"/>
      <c r="J269" s="1082"/>
      <c r="K269" s="1082"/>
      <c r="L269" s="1082"/>
      <c r="M269" s="1082"/>
      <c r="N269" s="1082"/>
      <c r="O269" s="1082"/>
      <c r="P269" s="1082"/>
      <c r="Q269" s="1082"/>
      <c r="R269" s="1082"/>
      <c r="S269" s="1082"/>
      <c r="T269" s="1082"/>
      <c r="U269" s="1082"/>
      <c r="V269" s="1082"/>
      <c r="W269" s="1082"/>
      <c r="X269" s="1082"/>
      <c r="Y269" s="1082"/>
      <c r="Z269" s="1082"/>
    </row>
    <row r="270" spans="1:26" ht="11.25" customHeight="1">
      <c r="A270" s="1082"/>
      <c r="B270" s="1082"/>
      <c r="C270" s="1082"/>
      <c r="D270" s="1082"/>
      <c r="E270" s="1082"/>
      <c r="F270" s="1082"/>
      <c r="G270" s="1082"/>
      <c r="H270" s="1082"/>
      <c r="I270" s="1082"/>
      <c r="J270" s="1082"/>
      <c r="K270" s="1082"/>
      <c r="L270" s="1082"/>
      <c r="M270" s="1082"/>
      <c r="N270" s="1082"/>
      <c r="O270" s="1082"/>
      <c r="P270" s="1082"/>
      <c r="Q270" s="1082"/>
      <c r="R270" s="1082"/>
      <c r="S270" s="1082"/>
      <c r="T270" s="1082"/>
      <c r="U270" s="1082"/>
      <c r="V270" s="1082"/>
      <c r="W270" s="1082"/>
      <c r="X270" s="1082"/>
      <c r="Y270" s="1082"/>
      <c r="Z270" s="1082"/>
    </row>
    <row r="271" spans="1:26" ht="11.25" customHeight="1">
      <c r="A271" s="1082"/>
      <c r="B271" s="1082"/>
      <c r="C271" s="1082"/>
      <c r="D271" s="1082"/>
      <c r="E271" s="1082"/>
      <c r="F271" s="1082"/>
      <c r="G271" s="1082"/>
      <c r="H271" s="1082"/>
      <c r="I271" s="1082"/>
      <c r="J271" s="1082"/>
      <c r="K271" s="1082"/>
      <c r="L271" s="1082"/>
      <c r="M271" s="1082"/>
      <c r="N271" s="1082"/>
      <c r="O271" s="1082"/>
      <c r="P271" s="1082"/>
      <c r="Q271" s="1082"/>
      <c r="R271" s="1082"/>
      <c r="S271" s="1082"/>
      <c r="T271" s="1082"/>
      <c r="U271" s="1082"/>
      <c r="V271" s="1082"/>
      <c r="W271" s="1082"/>
      <c r="X271" s="1082"/>
      <c r="Y271" s="1082"/>
      <c r="Z271" s="1082"/>
    </row>
    <row r="272" spans="1:26" ht="11.25" customHeight="1">
      <c r="A272" s="1082"/>
      <c r="B272" s="1082"/>
      <c r="C272" s="1082"/>
      <c r="D272" s="1082"/>
      <c r="E272" s="1082"/>
      <c r="F272" s="1082"/>
      <c r="G272" s="1082"/>
      <c r="H272" s="1082"/>
      <c r="I272" s="1082"/>
      <c r="J272" s="1082"/>
      <c r="K272" s="1082"/>
      <c r="L272" s="1082"/>
      <c r="M272" s="1082"/>
      <c r="N272" s="1082"/>
      <c r="O272" s="1082"/>
      <c r="P272" s="1082"/>
      <c r="Q272" s="1082"/>
      <c r="R272" s="1082"/>
      <c r="S272" s="1082"/>
      <c r="T272" s="1082"/>
      <c r="U272" s="1082"/>
      <c r="V272" s="1082"/>
      <c r="W272" s="1082"/>
      <c r="X272" s="1082"/>
      <c r="Y272" s="1082"/>
      <c r="Z272" s="1082"/>
    </row>
    <row r="273" spans="1:26" ht="11.25" customHeight="1">
      <c r="A273" s="1082"/>
      <c r="B273" s="1082"/>
      <c r="C273" s="1082"/>
      <c r="D273" s="1082"/>
      <c r="E273" s="1082"/>
      <c r="F273" s="1082"/>
      <c r="G273" s="1082"/>
      <c r="H273" s="1082"/>
      <c r="I273" s="1082"/>
      <c r="J273" s="1082"/>
      <c r="K273" s="1082"/>
      <c r="L273" s="1082"/>
      <c r="M273" s="1082"/>
      <c r="N273" s="1082"/>
      <c r="O273" s="1082"/>
      <c r="P273" s="1082"/>
      <c r="Q273" s="1082"/>
      <c r="R273" s="1082"/>
      <c r="S273" s="1082"/>
      <c r="T273" s="1082"/>
      <c r="U273" s="1082"/>
      <c r="V273" s="1082"/>
      <c r="W273" s="1082"/>
      <c r="X273" s="1082"/>
      <c r="Y273" s="1082"/>
      <c r="Z273" s="1082"/>
    </row>
    <row r="274" spans="1:26" ht="11.25" customHeight="1">
      <c r="A274" s="1082"/>
      <c r="B274" s="1082"/>
      <c r="C274" s="1082"/>
      <c r="D274" s="1082"/>
      <c r="E274" s="1082"/>
      <c r="F274" s="1082"/>
      <c r="G274" s="1082"/>
      <c r="H274" s="1082"/>
      <c r="I274" s="1082"/>
      <c r="J274" s="1082"/>
      <c r="K274" s="1082"/>
      <c r="L274" s="1082"/>
      <c r="M274" s="1082"/>
      <c r="N274" s="1082"/>
      <c r="O274" s="1082"/>
      <c r="P274" s="1082"/>
      <c r="Q274" s="1082"/>
      <c r="R274" s="1082"/>
      <c r="S274" s="1082"/>
      <c r="T274" s="1082"/>
      <c r="U274" s="1082"/>
      <c r="V274" s="1082"/>
      <c r="W274" s="1082"/>
      <c r="X274" s="1082"/>
      <c r="Y274" s="1082"/>
      <c r="Z274" s="1082"/>
    </row>
    <row r="275" spans="1:26" ht="11.25" customHeight="1">
      <c r="A275" s="1082"/>
      <c r="B275" s="1082"/>
      <c r="C275" s="1082"/>
      <c r="D275" s="1082"/>
      <c r="E275" s="1082"/>
      <c r="F275" s="1082"/>
      <c r="G275" s="1082"/>
      <c r="H275" s="1082"/>
      <c r="I275" s="1082"/>
      <c r="J275" s="1082"/>
      <c r="K275" s="1082"/>
      <c r="L275" s="1082"/>
      <c r="M275" s="1082"/>
      <c r="N275" s="1082"/>
      <c r="O275" s="1082"/>
      <c r="P275" s="1082"/>
      <c r="Q275" s="1082"/>
      <c r="R275" s="1082"/>
      <c r="S275" s="1082"/>
      <c r="T275" s="1082"/>
      <c r="U275" s="1082"/>
      <c r="V275" s="1082"/>
      <c r="W275" s="1082"/>
      <c r="X275" s="1082"/>
      <c r="Y275" s="1082"/>
      <c r="Z275" s="1082"/>
    </row>
    <row r="276" spans="1:26" ht="11.25" customHeight="1">
      <c r="A276" s="1082"/>
      <c r="B276" s="1082"/>
      <c r="C276" s="1082"/>
      <c r="D276" s="1082"/>
      <c r="E276" s="1082"/>
      <c r="F276" s="1082"/>
      <c r="G276" s="1082"/>
      <c r="H276" s="1082"/>
      <c r="I276" s="1082"/>
      <c r="J276" s="1082"/>
      <c r="K276" s="1082"/>
      <c r="L276" s="1082"/>
      <c r="M276" s="1082"/>
      <c r="N276" s="1082"/>
      <c r="O276" s="1082"/>
      <c r="P276" s="1082"/>
      <c r="Q276" s="1082"/>
      <c r="R276" s="1082"/>
      <c r="S276" s="1082"/>
      <c r="T276" s="1082"/>
      <c r="U276" s="1082"/>
      <c r="V276" s="1082"/>
      <c r="W276" s="1082"/>
      <c r="X276" s="1082"/>
      <c r="Y276" s="1082"/>
      <c r="Z276" s="1082"/>
    </row>
    <row r="277" spans="1:26" ht="11.25" customHeight="1">
      <c r="A277" s="1082"/>
      <c r="B277" s="1082"/>
      <c r="C277" s="1082"/>
      <c r="D277" s="1082"/>
      <c r="E277" s="1082"/>
      <c r="F277" s="1082"/>
      <c r="G277" s="1082"/>
      <c r="H277" s="1082"/>
      <c r="I277" s="1082"/>
      <c r="J277" s="1082"/>
      <c r="K277" s="1082"/>
      <c r="L277" s="1082"/>
      <c r="M277" s="1082"/>
      <c r="N277" s="1082"/>
      <c r="O277" s="1082"/>
      <c r="P277" s="1082"/>
      <c r="Q277" s="1082"/>
      <c r="R277" s="1082"/>
      <c r="S277" s="1082"/>
      <c r="T277" s="1082"/>
      <c r="U277" s="1082"/>
      <c r="V277" s="1082"/>
      <c r="W277" s="1082"/>
      <c r="X277" s="1082"/>
      <c r="Y277" s="1082"/>
      <c r="Z277" s="1082"/>
    </row>
    <row r="278" spans="1:26" ht="11.25" customHeight="1">
      <c r="A278" s="1082"/>
      <c r="B278" s="1082"/>
      <c r="C278" s="1082"/>
      <c r="D278" s="1082"/>
      <c r="E278" s="1082"/>
      <c r="F278" s="1082"/>
      <c r="G278" s="1082"/>
      <c r="H278" s="1082"/>
      <c r="I278" s="1082"/>
      <c r="J278" s="1082"/>
      <c r="K278" s="1082"/>
      <c r="L278" s="1082"/>
      <c r="M278" s="1082"/>
      <c r="N278" s="1082"/>
      <c r="O278" s="1082"/>
      <c r="P278" s="1082"/>
      <c r="Q278" s="1082"/>
      <c r="R278" s="1082"/>
      <c r="S278" s="1082"/>
      <c r="T278" s="1082"/>
      <c r="U278" s="1082"/>
      <c r="V278" s="1082"/>
      <c r="W278" s="1082"/>
      <c r="X278" s="1082"/>
      <c r="Y278" s="1082"/>
      <c r="Z278" s="1082"/>
    </row>
    <row r="279" spans="1:26" ht="11.25" customHeight="1">
      <c r="A279" s="1082"/>
      <c r="B279" s="1082"/>
      <c r="C279" s="1082"/>
      <c r="D279" s="1082"/>
      <c r="E279" s="1082"/>
      <c r="F279" s="1082"/>
      <c r="G279" s="1082"/>
      <c r="H279" s="1082"/>
      <c r="I279" s="1082"/>
      <c r="J279" s="1082"/>
      <c r="K279" s="1082"/>
      <c r="L279" s="1082"/>
      <c r="M279" s="1082"/>
      <c r="N279" s="1082"/>
      <c r="O279" s="1082"/>
      <c r="P279" s="1082"/>
      <c r="Q279" s="1082"/>
      <c r="R279" s="1082"/>
      <c r="S279" s="1082"/>
      <c r="T279" s="1082"/>
      <c r="U279" s="1082"/>
      <c r="V279" s="1082"/>
      <c r="W279" s="1082"/>
      <c r="X279" s="1082"/>
      <c r="Y279" s="1082"/>
      <c r="Z279" s="1082"/>
    </row>
    <row r="280" spans="1:26" ht="11.25" customHeight="1">
      <c r="A280" s="1082"/>
      <c r="B280" s="1082"/>
      <c r="C280" s="1082"/>
      <c r="D280" s="1082"/>
      <c r="E280" s="1082"/>
      <c r="F280" s="1082"/>
      <c r="G280" s="1082"/>
      <c r="H280" s="1082"/>
      <c r="I280" s="1082"/>
      <c r="J280" s="1082"/>
      <c r="K280" s="1082"/>
      <c r="L280" s="1082"/>
      <c r="M280" s="1082"/>
      <c r="N280" s="1082"/>
      <c r="O280" s="1082"/>
      <c r="P280" s="1082"/>
      <c r="Q280" s="1082"/>
      <c r="R280" s="1082"/>
      <c r="S280" s="1082"/>
      <c r="T280" s="1082"/>
      <c r="U280" s="1082"/>
      <c r="V280" s="1082"/>
      <c r="W280" s="1082"/>
      <c r="X280" s="1082"/>
      <c r="Y280" s="1082"/>
      <c r="Z280" s="1082"/>
    </row>
    <row r="281" spans="1:26" ht="11.25" customHeight="1">
      <c r="A281" s="1082"/>
      <c r="B281" s="1082"/>
      <c r="C281" s="1082"/>
      <c r="D281" s="1082"/>
      <c r="E281" s="1082"/>
      <c r="F281" s="1082"/>
      <c r="G281" s="1082"/>
      <c r="H281" s="1082"/>
      <c r="I281" s="1082"/>
      <c r="J281" s="1082"/>
      <c r="K281" s="1082"/>
      <c r="L281" s="1082"/>
      <c r="M281" s="1082"/>
      <c r="N281" s="1082"/>
      <c r="O281" s="1082"/>
      <c r="P281" s="1082"/>
      <c r="Q281" s="1082"/>
      <c r="R281" s="1082"/>
      <c r="S281" s="1082"/>
      <c r="T281" s="1082"/>
      <c r="U281" s="1082"/>
      <c r="V281" s="1082"/>
      <c r="W281" s="1082"/>
      <c r="X281" s="1082"/>
      <c r="Y281" s="1082"/>
      <c r="Z281" s="1082"/>
    </row>
    <row r="282" spans="1:26" ht="11.25" customHeight="1">
      <c r="A282" s="1082"/>
      <c r="B282" s="1082"/>
      <c r="C282" s="1082"/>
      <c r="D282" s="1082"/>
      <c r="E282" s="1082"/>
      <c r="F282" s="1082"/>
      <c r="G282" s="1082"/>
      <c r="H282" s="1082"/>
      <c r="I282" s="1082"/>
      <c r="J282" s="1082"/>
      <c r="K282" s="1082"/>
      <c r="L282" s="1082"/>
      <c r="M282" s="1082"/>
      <c r="N282" s="1082"/>
      <c r="O282" s="1082"/>
      <c r="P282" s="1082"/>
      <c r="Q282" s="1082"/>
      <c r="R282" s="1082"/>
      <c r="S282" s="1082"/>
      <c r="T282" s="1082"/>
      <c r="U282" s="1082"/>
      <c r="V282" s="1082"/>
      <c r="W282" s="1082"/>
      <c r="X282" s="1082"/>
      <c r="Y282" s="1082"/>
      <c r="Z282" s="1082"/>
    </row>
    <row r="283" spans="1:26" ht="11.25" customHeight="1">
      <c r="A283" s="1082"/>
      <c r="B283" s="1082"/>
      <c r="C283" s="1082"/>
      <c r="D283" s="1082"/>
      <c r="E283" s="1082"/>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row>
    <row r="284" spans="1:26" ht="11.25" customHeight="1">
      <c r="A284" s="1082"/>
      <c r="B284" s="1082"/>
      <c r="C284" s="1082"/>
      <c r="D284" s="1082"/>
      <c r="E284" s="1082"/>
      <c r="F284" s="1082"/>
      <c r="G284" s="1082"/>
      <c r="H284" s="1082"/>
      <c r="I284" s="1082"/>
      <c r="J284" s="1082"/>
      <c r="K284" s="1082"/>
      <c r="L284" s="1082"/>
      <c r="M284" s="1082"/>
      <c r="N284" s="1082"/>
      <c r="O284" s="1082"/>
      <c r="P284" s="1082"/>
      <c r="Q284" s="1082"/>
      <c r="R284" s="1082"/>
      <c r="S284" s="1082"/>
      <c r="T284" s="1082"/>
      <c r="U284" s="1082"/>
      <c r="V284" s="1082"/>
      <c r="W284" s="1082"/>
      <c r="X284" s="1082"/>
      <c r="Y284" s="1082"/>
      <c r="Z284" s="1082"/>
    </row>
    <row r="285" spans="1:26" ht="11.25" customHeight="1">
      <c r="A285" s="1082"/>
      <c r="B285" s="1082"/>
      <c r="C285" s="1082"/>
      <c r="D285" s="1082"/>
      <c r="E285" s="1082"/>
      <c r="F285" s="1082"/>
      <c r="G285" s="1082"/>
      <c r="H285" s="1082"/>
      <c r="I285" s="1082"/>
      <c r="J285" s="1082"/>
      <c r="K285" s="1082"/>
      <c r="L285" s="1082"/>
      <c r="M285" s="1082"/>
      <c r="N285" s="1082"/>
      <c r="O285" s="1082"/>
      <c r="P285" s="1082"/>
      <c r="Q285" s="1082"/>
      <c r="R285" s="1082"/>
      <c r="S285" s="1082"/>
      <c r="T285" s="1082"/>
      <c r="U285" s="1082"/>
      <c r="V285" s="1082"/>
      <c r="W285" s="1082"/>
      <c r="X285" s="1082"/>
      <c r="Y285" s="1082"/>
      <c r="Z285" s="1082"/>
    </row>
    <row r="286" spans="1:26" ht="11.25" customHeight="1">
      <c r="A286" s="1082"/>
      <c r="B286" s="1082"/>
      <c r="C286" s="1082"/>
      <c r="D286" s="1082"/>
      <c r="E286" s="1082"/>
      <c r="F286" s="1082"/>
      <c r="G286" s="1082"/>
      <c r="H286" s="1082"/>
      <c r="I286" s="1082"/>
      <c r="J286" s="1082"/>
      <c r="K286" s="1082"/>
      <c r="L286" s="1082"/>
      <c r="M286" s="1082"/>
      <c r="N286" s="1082"/>
      <c r="O286" s="1082"/>
      <c r="P286" s="1082"/>
      <c r="Q286" s="1082"/>
      <c r="R286" s="1082"/>
      <c r="S286" s="1082"/>
      <c r="T286" s="1082"/>
      <c r="U286" s="1082"/>
      <c r="V286" s="1082"/>
      <c r="W286" s="1082"/>
      <c r="X286" s="1082"/>
      <c r="Y286" s="1082"/>
      <c r="Z286" s="1082"/>
    </row>
    <row r="287" spans="1:26" ht="11.25" customHeight="1">
      <c r="A287" s="1082"/>
      <c r="B287" s="1082"/>
      <c r="C287" s="1082"/>
      <c r="D287" s="1082"/>
      <c r="E287" s="1082"/>
      <c r="F287" s="1082"/>
      <c r="G287" s="1082"/>
      <c r="H287" s="1082"/>
      <c r="I287" s="1082"/>
      <c r="J287" s="1082"/>
      <c r="K287" s="1082"/>
      <c r="L287" s="1082"/>
      <c r="M287" s="1082"/>
      <c r="N287" s="1082"/>
      <c r="O287" s="1082"/>
      <c r="P287" s="1082"/>
      <c r="Q287" s="1082"/>
      <c r="R287" s="1082"/>
      <c r="S287" s="1082"/>
      <c r="T287" s="1082"/>
      <c r="U287" s="1082"/>
      <c r="V287" s="1082"/>
      <c r="W287" s="1082"/>
      <c r="X287" s="1082"/>
      <c r="Y287" s="1082"/>
      <c r="Z287" s="1082"/>
    </row>
    <row r="288" spans="1:26" ht="11.25" customHeight="1">
      <c r="A288" s="1082"/>
      <c r="B288" s="1082"/>
      <c r="C288" s="1082"/>
      <c r="D288" s="1082"/>
      <c r="E288" s="1082"/>
      <c r="F288" s="1082"/>
      <c r="G288" s="1082"/>
      <c r="H288" s="1082"/>
      <c r="I288" s="1082"/>
      <c r="J288" s="1082"/>
      <c r="K288" s="1082"/>
      <c r="L288" s="1082"/>
      <c r="M288" s="1082"/>
      <c r="N288" s="1082"/>
      <c r="O288" s="1082"/>
      <c r="P288" s="1082"/>
      <c r="Q288" s="1082"/>
      <c r="R288" s="1082"/>
      <c r="S288" s="1082"/>
      <c r="T288" s="1082"/>
      <c r="U288" s="1082"/>
      <c r="V288" s="1082"/>
      <c r="W288" s="1082"/>
      <c r="X288" s="1082"/>
      <c r="Y288" s="1082"/>
      <c r="Z288" s="1082"/>
    </row>
    <row r="289" spans="1:26" ht="11.25" customHeight="1">
      <c r="A289" s="1082"/>
      <c r="B289" s="1082"/>
      <c r="C289" s="1082"/>
      <c r="D289" s="1082"/>
      <c r="E289" s="1082"/>
      <c r="F289" s="1082"/>
      <c r="G289" s="1082"/>
      <c r="H289" s="1082"/>
      <c r="I289" s="1082"/>
      <c r="J289" s="1082"/>
      <c r="K289" s="1082"/>
      <c r="L289" s="1082"/>
      <c r="M289" s="1082"/>
      <c r="N289" s="1082"/>
      <c r="O289" s="1082"/>
      <c r="P289" s="1082"/>
      <c r="Q289" s="1082"/>
      <c r="R289" s="1082"/>
      <c r="S289" s="1082"/>
      <c r="T289" s="1082"/>
      <c r="U289" s="1082"/>
      <c r="V289" s="1082"/>
      <c r="W289" s="1082"/>
      <c r="X289" s="1082"/>
      <c r="Y289" s="1082"/>
      <c r="Z289" s="1082"/>
    </row>
    <row r="290" spans="1:26" ht="11.25" customHeight="1">
      <c r="A290" s="1082"/>
      <c r="B290" s="1082"/>
      <c r="C290" s="1082"/>
      <c r="D290" s="1082"/>
      <c r="E290" s="1082"/>
      <c r="F290" s="1082"/>
      <c r="G290" s="1082"/>
      <c r="H290" s="1082"/>
      <c r="I290" s="1082"/>
      <c r="J290" s="1082"/>
      <c r="K290" s="1082"/>
      <c r="L290" s="1082"/>
      <c r="M290" s="1082"/>
      <c r="N290" s="1082"/>
      <c r="O290" s="1082"/>
      <c r="P290" s="1082"/>
      <c r="Q290" s="1082"/>
      <c r="R290" s="1082"/>
      <c r="S290" s="1082"/>
      <c r="T290" s="1082"/>
      <c r="U290" s="1082"/>
      <c r="V290" s="1082"/>
      <c r="W290" s="1082"/>
      <c r="X290" s="1082"/>
      <c r="Y290" s="1082"/>
      <c r="Z290" s="1082"/>
    </row>
    <row r="291" spans="1:26" ht="11.25" customHeight="1">
      <c r="A291" s="1082"/>
      <c r="B291" s="1082"/>
      <c r="C291" s="1082"/>
      <c r="D291" s="1082"/>
      <c r="E291" s="1082"/>
      <c r="F291" s="1082"/>
      <c r="G291" s="1082"/>
      <c r="H291" s="1082"/>
      <c r="I291" s="1082"/>
      <c r="J291" s="1082"/>
      <c r="K291" s="1082"/>
      <c r="L291" s="1082"/>
      <c r="M291" s="1082"/>
      <c r="N291" s="1082"/>
      <c r="O291" s="1082"/>
      <c r="P291" s="1082"/>
      <c r="Q291" s="1082"/>
      <c r="R291" s="1082"/>
      <c r="S291" s="1082"/>
      <c r="T291" s="1082"/>
      <c r="U291" s="1082"/>
      <c r="V291" s="1082"/>
      <c r="W291" s="1082"/>
      <c r="X291" s="1082"/>
      <c r="Y291" s="1082"/>
      <c r="Z291" s="1082"/>
    </row>
    <row r="292" spans="1:26" ht="11.25" customHeight="1">
      <c r="A292" s="1082"/>
      <c r="B292" s="1082"/>
      <c r="C292" s="1082"/>
      <c r="D292" s="1082"/>
      <c r="E292" s="1082"/>
      <c r="F292" s="1082"/>
      <c r="G292" s="1082"/>
      <c r="H292" s="1082"/>
      <c r="I292" s="1082"/>
      <c r="J292" s="1082"/>
      <c r="K292" s="1082"/>
      <c r="L292" s="1082"/>
      <c r="M292" s="1082"/>
      <c r="N292" s="1082"/>
      <c r="O292" s="1082"/>
      <c r="P292" s="1082"/>
      <c r="Q292" s="1082"/>
      <c r="R292" s="1082"/>
      <c r="S292" s="1082"/>
      <c r="T292" s="1082"/>
      <c r="U292" s="1082"/>
      <c r="V292" s="1082"/>
      <c r="W292" s="1082"/>
      <c r="X292" s="1082"/>
      <c r="Y292" s="1082"/>
      <c r="Z292" s="1082"/>
    </row>
    <row r="293" spans="1:26" ht="11.25" customHeight="1">
      <c r="A293" s="1082"/>
      <c r="B293" s="1082"/>
      <c r="C293" s="1082"/>
      <c r="D293" s="1082"/>
      <c r="E293" s="1082"/>
      <c r="F293" s="1082"/>
      <c r="G293" s="1082"/>
      <c r="H293" s="1082"/>
      <c r="I293" s="1082"/>
      <c r="J293" s="1082"/>
      <c r="K293" s="1082"/>
      <c r="L293" s="1082"/>
      <c r="M293" s="1082"/>
      <c r="N293" s="1082"/>
      <c r="O293" s="1082"/>
      <c r="P293" s="1082"/>
      <c r="Q293" s="1082"/>
      <c r="R293" s="1082"/>
      <c r="S293" s="1082"/>
      <c r="T293" s="1082"/>
      <c r="U293" s="1082"/>
      <c r="V293" s="1082"/>
      <c r="W293" s="1082"/>
      <c r="X293" s="1082"/>
      <c r="Y293" s="1082"/>
      <c r="Z293" s="1082"/>
    </row>
    <row r="294" spans="1:26" ht="11.25" customHeight="1">
      <c r="A294" s="1082"/>
      <c r="B294" s="1082"/>
      <c r="C294" s="1082"/>
      <c r="D294" s="1082"/>
      <c r="E294" s="1082"/>
      <c r="F294" s="1082"/>
      <c r="G294" s="1082"/>
      <c r="H294" s="1082"/>
      <c r="I294" s="1082"/>
      <c r="J294" s="1082"/>
      <c r="K294" s="1082"/>
      <c r="L294" s="1082"/>
      <c r="M294" s="1082"/>
      <c r="N294" s="1082"/>
      <c r="O294" s="1082"/>
      <c r="P294" s="1082"/>
      <c r="Q294" s="1082"/>
      <c r="R294" s="1082"/>
      <c r="S294" s="1082"/>
      <c r="T294" s="1082"/>
      <c r="U294" s="1082"/>
      <c r="V294" s="1082"/>
      <c r="W294" s="1082"/>
      <c r="X294" s="1082"/>
      <c r="Y294" s="1082"/>
      <c r="Z294" s="1082"/>
    </row>
    <row r="295" spans="1:26" ht="11.25" customHeight="1">
      <c r="A295" s="1082"/>
      <c r="B295" s="1082"/>
      <c r="C295" s="1082"/>
      <c r="D295" s="1082"/>
      <c r="E295" s="1082"/>
      <c r="F295" s="1082"/>
      <c r="G295" s="1082"/>
      <c r="H295" s="1082"/>
      <c r="I295" s="1082"/>
      <c r="J295" s="1082"/>
      <c r="K295" s="1082"/>
      <c r="L295" s="1082"/>
      <c r="M295" s="1082"/>
      <c r="N295" s="1082"/>
      <c r="O295" s="1082"/>
      <c r="P295" s="1082"/>
      <c r="Q295" s="1082"/>
      <c r="R295" s="1082"/>
      <c r="S295" s="1082"/>
      <c r="T295" s="1082"/>
      <c r="U295" s="1082"/>
      <c r="V295" s="1082"/>
      <c r="W295" s="1082"/>
      <c r="X295" s="1082"/>
      <c r="Y295" s="1082"/>
      <c r="Z295" s="1082"/>
    </row>
    <row r="296" spans="1:26" ht="11.25" customHeight="1">
      <c r="A296" s="1082"/>
      <c r="B296" s="1082"/>
      <c r="C296" s="1082"/>
      <c r="D296" s="1082"/>
      <c r="E296" s="1082"/>
      <c r="F296" s="1082"/>
      <c r="G296" s="1082"/>
      <c r="H296" s="1082"/>
      <c r="I296" s="1082"/>
      <c r="J296" s="1082"/>
      <c r="K296" s="1082"/>
      <c r="L296" s="1082"/>
      <c r="M296" s="1082"/>
      <c r="N296" s="1082"/>
      <c r="O296" s="1082"/>
      <c r="P296" s="1082"/>
      <c r="Q296" s="1082"/>
      <c r="R296" s="1082"/>
      <c r="S296" s="1082"/>
      <c r="T296" s="1082"/>
      <c r="U296" s="1082"/>
      <c r="V296" s="1082"/>
      <c r="W296" s="1082"/>
      <c r="X296" s="1082"/>
      <c r="Y296" s="1082"/>
      <c r="Z296" s="1082"/>
    </row>
    <row r="297" spans="1:26" ht="11.25" customHeight="1">
      <c r="A297" s="1082"/>
      <c r="B297" s="1082"/>
      <c r="C297" s="1082"/>
      <c r="D297" s="1082"/>
      <c r="E297" s="1082"/>
      <c r="F297" s="1082"/>
      <c r="G297" s="1082"/>
      <c r="H297" s="1082"/>
      <c r="I297" s="1082"/>
      <c r="J297" s="1082"/>
      <c r="K297" s="1082"/>
      <c r="L297" s="1082"/>
      <c r="M297" s="1082"/>
      <c r="N297" s="1082"/>
      <c r="O297" s="1082"/>
      <c r="P297" s="1082"/>
      <c r="Q297" s="1082"/>
      <c r="R297" s="1082"/>
      <c r="S297" s="1082"/>
      <c r="T297" s="1082"/>
      <c r="U297" s="1082"/>
      <c r="V297" s="1082"/>
      <c r="W297" s="1082"/>
      <c r="X297" s="1082"/>
      <c r="Y297" s="1082"/>
      <c r="Z297" s="1082"/>
    </row>
    <row r="298" spans="1:26" ht="11.25" customHeight="1">
      <c r="A298" s="1082"/>
      <c r="B298" s="1082"/>
      <c r="C298" s="1082"/>
      <c r="D298" s="1082"/>
      <c r="E298" s="1082"/>
      <c r="F298" s="1082"/>
      <c r="G298" s="1082"/>
      <c r="H298" s="1082"/>
      <c r="I298" s="1082"/>
      <c r="J298" s="1082"/>
      <c r="K298" s="1082"/>
      <c r="L298" s="1082"/>
      <c r="M298" s="1082"/>
      <c r="N298" s="1082"/>
      <c r="O298" s="1082"/>
      <c r="P298" s="1082"/>
      <c r="Q298" s="1082"/>
      <c r="R298" s="1082"/>
      <c r="S298" s="1082"/>
      <c r="T298" s="1082"/>
      <c r="U298" s="1082"/>
      <c r="V298" s="1082"/>
      <c r="W298" s="1082"/>
      <c r="X298" s="1082"/>
      <c r="Y298" s="1082"/>
      <c r="Z298" s="1082"/>
    </row>
    <row r="299" spans="1:26" ht="11.25" customHeight="1">
      <c r="A299" s="1082"/>
      <c r="B299" s="1082"/>
      <c r="C299" s="1082"/>
      <c r="D299" s="1082"/>
      <c r="E299" s="1082"/>
      <c r="F299" s="1082"/>
      <c r="G299" s="1082"/>
      <c r="H299" s="1082"/>
      <c r="I299" s="1082"/>
      <c r="J299" s="1082"/>
      <c r="K299" s="1082"/>
      <c r="L299" s="1082"/>
      <c r="M299" s="1082"/>
      <c r="N299" s="1082"/>
      <c r="O299" s="1082"/>
      <c r="P299" s="1082"/>
      <c r="Q299" s="1082"/>
      <c r="R299" s="1082"/>
      <c r="S299" s="1082"/>
      <c r="T299" s="1082"/>
      <c r="U299" s="1082"/>
      <c r="V299" s="1082"/>
      <c r="W299" s="1082"/>
      <c r="X299" s="1082"/>
      <c r="Y299" s="1082"/>
      <c r="Z299" s="1082"/>
    </row>
    <row r="300" spans="1:26" ht="11.25" customHeight="1">
      <c r="A300" s="1082"/>
      <c r="B300" s="1082"/>
      <c r="C300" s="1082"/>
      <c r="D300" s="1082"/>
      <c r="E300" s="1082"/>
      <c r="F300" s="1082"/>
      <c r="G300" s="1082"/>
      <c r="H300" s="1082"/>
      <c r="I300" s="1082"/>
      <c r="J300" s="1082"/>
      <c r="K300" s="1082"/>
      <c r="L300" s="1082"/>
      <c r="M300" s="1082"/>
      <c r="N300" s="1082"/>
      <c r="O300" s="1082"/>
      <c r="P300" s="1082"/>
      <c r="Q300" s="1082"/>
      <c r="R300" s="1082"/>
      <c r="S300" s="1082"/>
      <c r="T300" s="1082"/>
      <c r="U300" s="1082"/>
      <c r="V300" s="1082"/>
      <c r="W300" s="1082"/>
      <c r="X300" s="1082"/>
      <c r="Y300" s="1082"/>
      <c r="Z300" s="1082"/>
    </row>
    <row r="301" spans="1:26" ht="11.25" customHeight="1">
      <c r="A301" s="1082"/>
      <c r="B301" s="1082"/>
      <c r="C301" s="1082"/>
      <c r="D301" s="1082"/>
      <c r="E301" s="1082"/>
      <c r="F301" s="1082"/>
      <c r="G301" s="1082"/>
      <c r="H301" s="1082"/>
      <c r="I301" s="1082"/>
      <c r="J301" s="1082"/>
      <c r="K301" s="1082"/>
      <c r="L301" s="1082"/>
      <c r="M301" s="1082"/>
      <c r="N301" s="1082"/>
      <c r="O301" s="1082"/>
      <c r="P301" s="1082"/>
      <c r="Q301" s="1082"/>
      <c r="R301" s="1082"/>
      <c r="S301" s="1082"/>
      <c r="T301" s="1082"/>
      <c r="U301" s="1082"/>
      <c r="V301" s="1082"/>
      <c r="W301" s="1082"/>
      <c r="X301" s="1082"/>
      <c r="Y301" s="1082"/>
      <c r="Z301" s="1082"/>
    </row>
    <row r="302" spans="1:26" ht="11.25" customHeight="1">
      <c r="A302" s="1082"/>
      <c r="B302" s="1082"/>
      <c r="C302" s="1082"/>
      <c r="D302" s="1082"/>
      <c r="E302" s="1082"/>
      <c r="F302" s="1082"/>
      <c r="G302" s="1082"/>
      <c r="H302" s="1082"/>
      <c r="I302" s="1082"/>
      <c r="J302" s="1082"/>
      <c r="K302" s="1082"/>
      <c r="L302" s="1082"/>
      <c r="M302" s="1082"/>
      <c r="N302" s="1082"/>
      <c r="O302" s="1082"/>
      <c r="P302" s="1082"/>
      <c r="Q302" s="1082"/>
      <c r="R302" s="1082"/>
      <c r="S302" s="1082"/>
      <c r="T302" s="1082"/>
      <c r="U302" s="1082"/>
      <c r="V302" s="1082"/>
      <c r="W302" s="1082"/>
      <c r="X302" s="1082"/>
      <c r="Y302" s="1082"/>
      <c r="Z302" s="1082"/>
    </row>
    <row r="303" spans="1:26" ht="11.25" customHeight="1">
      <c r="A303" s="1082"/>
      <c r="B303" s="1082"/>
      <c r="C303" s="1082"/>
      <c r="D303" s="1082"/>
      <c r="E303" s="1082"/>
      <c r="F303" s="1082"/>
      <c r="G303" s="1082"/>
      <c r="H303" s="1082"/>
      <c r="I303" s="1082"/>
      <c r="J303" s="1082"/>
      <c r="K303" s="1082"/>
      <c r="L303" s="1082"/>
      <c r="M303" s="1082"/>
      <c r="N303" s="1082"/>
      <c r="O303" s="1082"/>
      <c r="P303" s="1082"/>
      <c r="Q303" s="1082"/>
      <c r="R303" s="1082"/>
      <c r="S303" s="1082"/>
      <c r="T303" s="1082"/>
      <c r="U303" s="1082"/>
      <c r="V303" s="1082"/>
      <c r="W303" s="1082"/>
      <c r="X303" s="1082"/>
      <c r="Y303" s="1082"/>
      <c r="Z303" s="1082"/>
    </row>
    <row r="304" spans="1:26" ht="11.25" customHeight="1">
      <c r="A304" s="1082"/>
      <c r="B304" s="1082"/>
      <c r="C304" s="1082"/>
      <c r="D304" s="1082"/>
      <c r="E304" s="1082"/>
      <c r="F304" s="1082"/>
      <c r="G304" s="1082"/>
      <c r="H304" s="1082"/>
      <c r="I304" s="1082"/>
      <c r="J304" s="1082"/>
      <c r="K304" s="1082"/>
      <c r="L304" s="1082"/>
      <c r="M304" s="1082"/>
      <c r="N304" s="1082"/>
      <c r="O304" s="1082"/>
      <c r="P304" s="1082"/>
      <c r="Q304" s="1082"/>
      <c r="R304" s="1082"/>
      <c r="S304" s="1082"/>
      <c r="T304" s="1082"/>
      <c r="U304" s="1082"/>
      <c r="V304" s="1082"/>
      <c r="W304" s="1082"/>
      <c r="X304" s="1082"/>
      <c r="Y304" s="1082"/>
      <c r="Z304" s="1082"/>
    </row>
    <row r="305" spans="1:26" ht="11.25" customHeight="1">
      <c r="A305" s="1082"/>
      <c r="B305" s="1082"/>
      <c r="C305" s="1082"/>
      <c r="D305" s="1082"/>
      <c r="E305" s="1082"/>
      <c r="F305" s="1082"/>
      <c r="G305" s="1082"/>
      <c r="H305" s="1082"/>
      <c r="I305" s="1082"/>
      <c r="J305" s="1082"/>
      <c r="K305" s="1082"/>
      <c r="L305" s="1082"/>
      <c r="M305" s="1082"/>
      <c r="N305" s="1082"/>
      <c r="O305" s="1082"/>
      <c r="P305" s="1082"/>
      <c r="Q305" s="1082"/>
      <c r="R305" s="1082"/>
      <c r="S305" s="1082"/>
      <c r="T305" s="1082"/>
      <c r="U305" s="1082"/>
      <c r="V305" s="1082"/>
      <c r="W305" s="1082"/>
      <c r="X305" s="1082"/>
      <c r="Y305" s="1082"/>
      <c r="Z305" s="1082"/>
    </row>
    <row r="306" spans="1:26" ht="11.25" customHeight="1">
      <c r="A306" s="1082"/>
      <c r="B306" s="1082"/>
      <c r="C306" s="1082"/>
      <c r="D306" s="1082"/>
      <c r="E306" s="1082"/>
      <c r="F306" s="1082"/>
      <c r="G306" s="1082"/>
      <c r="H306" s="1082"/>
      <c r="I306" s="1082"/>
      <c r="J306" s="1082"/>
      <c r="K306" s="1082"/>
      <c r="L306" s="1082"/>
      <c r="M306" s="1082"/>
      <c r="N306" s="1082"/>
      <c r="O306" s="1082"/>
      <c r="P306" s="1082"/>
      <c r="Q306" s="1082"/>
      <c r="R306" s="1082"/>
      <c r="S306" s="1082"/>
      <c r="T306" s="1082"/>
      <c r="U306" s="1082"/>
      <c r="V306" s="1082"/>
      <c r="W306" s="1082"/>
      <c r="X306" s="1082"/>
      <c r="Y306" s="1082"/>
      <c r="Z306" s="1082"/>
    </row>
    <row r="307" spans="1:26" ht="11.25" customHeight="1">
      <c r="A307" s="1082"/>
      <c r="B307" s="1082"/>
      <c r="C307" s="1082"/>
      <c r="D307" s="1082"/>
      <c r="E307" s="1082"/>
      <c r="F307" s="1082"/>
      <c r="G307" s="1082"/>
      <c r="H307" s="1082"/>
      <c r="I307" s="1082"/>
      <c r="J307" s="1082"/>
      <c r="K307" s="1082"/>
      <c r="L307" s="1082"/>
      <c r="M307" s="1082"/>
      <c r="N307" s="1082"/>
      <c r="O307" s="1082"/>
      <c r="P307" s="1082"/>
      <c r="Q307" s="1082"/>
      <c r="R307" s="1082"/>
      <c r="S307" s="1082"/>
      <c r="T307" s="1082"/>
      <c r="U307" s="1082"/>
      <c r="V307" s="1082"/>
      <c r="W307" s="1082"/>
      <c r="X307" s="1082"/>
      <c r="Y307" s="1082"/>
      <c r="Z307" s="1082"/>
    </row>
    <row r="308" spans="1:26" ht="11.25" customHeight="1">
      <c r="A308" s="1082"/>
      <c r="B308" s="1082"/>
      <c r="C308" s="1082"/>
      <c r="D308" s="1082"/>
      <c r="E308" s="1082"/>
      <c r="F308" s="1082"/>
      <c r="G308" s="1082"/>
      <c r="H308" s="1082"/>
      <c r="I308" s="1082"/>
      <c r="J308" s="1082"/>
      <c r="K308" s="1082"/>
      <c r="L308" s="1082"/>
      <c r="M308" s="1082"/>
      <c r="N308" s="1082"/>
      <c r="O308" s="1082"/>
      <c r="P308" s="1082"/>
      <c r="Q308" s="1082"/>
      <c r="R308" s="1082"/>
      <c r="S308" s="1082"/>
      <c r="T308" s="1082"/>
      <c r="U308" s="1082"/>
      <c r="V308" s="1082"/>
      <c r="W308" s="1082"/>
      <c r="X308" s="1082"/>
      <c r="Y308" s="1082"/>
      <c r="Z308" s="1082"/>
    </row>
    <row r="309" spans="1:26" ht="11.25" customHeight="1">
      <c r="A309" s="1082"/>
      <c r="B309" s="1082"/>
      <c r="C309" s="1082"/>
      <c r="D309" s="1082"/>
      <c r="E309" s="1082"/>
      <c r="F309" s="1082"/>
      <c r="G309" s="1082"/>
      <c r="H309" s="1082"/>
      <c r="I309" s="1082"/>
      <c r="J309" s="1082"/>
      <c r="K309" s="1082"/>
      <c r="L309" s="1082"/>
      <c r="M309" s="1082"/>
      <c r="N309" s="1082"/>
      <c r="O309" s="1082"/>
      <c r="P309" s="1082"/>
      <c r="Q309" s="1082"/>
      <c r="R309" s="1082"/>
      <c r="S309" s="1082"/>
      <c r="T309" s="1082"/>
      <c r="U309" s="1082"/>
      <c r="V309" s="1082"/>
      <c r="W309" s="1082"/>
      <c r="X309" s="1082"/>
      <c r="Y309" s="1082"/>
      <c r="Z309" s="1082"/>
    </row>
    <row r="310" spans="1:26" ht="11.25" customHeight="1">
      <c r="A310" s="1082"/>
      <c r="B310" s="1082"/>
      <c r="C310" s="1082"/>
      <c r="D310" s="1082"/>
      <c r="E310" s="1082"/>
      <c r="F310" s="1082"/>
      <c r="G310" s="1082"/>
      <c r="H310" s="1082"/>
      <c r="I310" s="1082"/>
      <c r="J310" s="1082"/>
      <c r="K310" s="1082"/>
      <c r="L310" s="1082"/>
      <c r="M310" s="1082"/>
      <c r="N310" s="1082"/>
      <c r="O310" s="1082"/>
      <c r="P310" s="1082"/>
      <c r="Q310" s="1082"/>
      <c r="R310" s="1082"/>
      <c r="S310" s="1082"/>
      <c r="T310" s="1082"/>
      <c r="U310" s="1082"/>
      <c r="V310" s="1082"/>
      <c r="W310" s="1082"/>
      <c r="X310" s="1082"/>
      <c r="Y310" s="1082"/>
      <c r="Z310" s="1082"/>
    </row>
    <row r="311" spans="1:26" ht="11.25" customHeight="1">
      <c r="A311" s="1082"/>
      <c r="B311" s="1082"/>
      <c r="C311" s="1082"/>
      <c r="D311" s="1082"/>
      <c r="E311" s="1082"/>
      <c r="F311" s="1082"/>
      <c r="G311" s="1082"/>
      <c r="H311" s="1082"/>
      <c r="I311" s="1082"/>
      <c r="J311" s="1082"/>
      <c r="K311" s="1082"/>
      <c r="L311" s="1082"/>
      <c r="M311" s="1082"/>
      <c r="N311" s="1082"/>
      <c r="O311" s="1082"/>
      <c r="P311" s="1082"/>
      <c r="Q311" s="1082"/>
      <c r="R311" s="1082"/>
      <c r="S311" s="1082"/>
      <c r="T311" s="1082"/>
      <c r="U311" s="1082"/>
      <c r="V311" s="1082"/>
      <c r="W311" s="1082"/>
      <c r="X311" s="1082"/>
      <c r="Y311" s="1082"/>
      <c r="Z311" s="1082"/>
    </row>
    <row r="312" spans="1:26" ht="11.25" customHeight="1">
      <c r="A312" s="1082"/>
      <c r="B312" s="1082"/>
      <c r="C312" s="1082"/>
      <c r="D312" s="1082"/>
      <c r="E312" s="1082"/>
      <c r="F312" s="1082"/>
      <c r="G312" s="1082"/>
      <c r="H312" s="1082"/>
      <c r="I312" s="1082"/>
      <c r="J312" s="1082"/>
      <c r="K312" s="1082"/>
      <c r="L312" s="1082"/>
      <c r="M312" s="1082"/>
      <c r="N312" s="1082"/>
      <c r="O312" s="1082"/>
      <c r="P312" s="1082"/>
      <c r="Q312" s="1082"/>
      <c r="R312" s="1082"/>
      <c r="S312" s="1082"/>
      <c r="T312" s="1082"/>
      <c r="U312" s="1082"/>
      <c r="V312" s="1082"/>
      <c r="W312" s="1082"/>
      <c r="X312" s="1082"/>
      <c r="Y312" s="1082"/>
      <c r="Z312" s="1082"/>
    </row>
    <row r="313" spans="1:26" ht="11.25" customHeight="1">
      <c r="A313" s="1082"/>
      <c r="B313" s="1082"/>
      <c r="C313" s="1082"/>
      <c r="D313" s="1082"/>
      <c r="E313" s="1082"/>
      <c r="F313" s="1082"/>
      <c r="G313" s="1082"/>
      <c r="H313" s="1082"/>
      <c r="I313" s="1082"/>
      <c r="J313" s="1082"/>
      <c r="K313" s="1082"/>
      <c r="L313" s="1082"/>
      <c r="M313" s="1082"/>
      <c r="N313" s="1082"/>
      <c r="O313" s="1082"/>
      <c r="P313" s="1082"/>
      <c r="Q313" s="1082"/>
      <c r="R313" s="1082"/>
      <c r="S313" s="1082"/>
      <c r="T313" s="1082"/>
      <c r="U313" s="1082"/>
      <c r="V313" s="1082"/>
      <c r="W313" s="1082"/>
      <c r="X313" s="1082"/>
      <c r="Y313" s="1082"/>
      <c r="Z313" s="1082"/>
    </row>
    <row r="314" spans="1:26" ht="11.25" customHeight="1">
      <c r="A314" s="1082"/>
      <c r="B314" s="1082"/>
      <c r="C314" s="1082"/>
      <c r="D314" s="1082"/>
      <c r="E314" s="1082"/>
      <c r="F314" s="1082"/>
      <c r="G314" s="1082"/>
      <c r="H314" s="1082"/>
      <c r="I314" s="1082"/>
      <c r="J314" s="1082"/>
      <c r="K314" s="1082"/>
      <c r="L314" s="1082"/>
      <c r="M314" s="1082"/>
      <c r="N314" s="1082"/>
      <c r="O314" s="1082"/>
      <c r="P314" s="1082"/>
      <c r="Q314" s="1082"/>
      <c r="R314" s="1082"/>
      <c r="S314" s="1082"/>
      <c r="T314" s="1082"/>
      <c r="U314" s="1082"/>
      <c r="V314" s="1082"/>
      <c r="W314" s="1082"/>
      <c r="X314" s="1082"/>
      <c r="Y314" s="1082"/>
      <c r="Z314" s="1082"/>
    </row>
    <row r="315" spans="1:26" ht="11.25" customHeight="1">
      <c r="A315" s="1082"/>
      <c r="B315" s="1082"/>
      <c r="C315" s="1082"/>
      <c r="D315" s="1082"/>
      <c r="E315" s="1082"/>
      <c r="F315" s="1082"/>
      <c r="G315" s="1082"/>
      <c r="H315" s="1082"/>
      <c r="I315" s="1082"/>
      <c r="J315" s="1082"/>
      <c r="K315" s="1082"/>
      <c r="L315" s="1082"/>
      <c r="M315" s="1082"/>
      <c r="N315" s="1082"/>
      <c r="O315" s="1082"/>
      <c r="P315" s="1082"/>
      <c r="Q315" s="1082"/>
      <c r="R315" s="1082"/>
      <c r="S315" s="1082"/>
      <c r="T315" s="1082"/>
      <c r="U315" s="1082"/>
      <c r="V315" s="1082"/>
      <c r="W315" s="1082"/>
      <c r="X315" s="1082"/>
      <c r="Y315" s="1082"/>
      <c r="Z315" s="1082"/>
    </row>
    <row r="316" spans="1:26" ht="11.25" customHeight="1">
      <c r="A316" s="1082"/>
      <c r="B316" s="1082"/>
      <c r="C316" s="1082"/>
      <c r="D316" s="1082"/>
      <c r="E316" s="1082"/>
      <c r="F316" s="1082"/>
      <c r="G316" s="1082"/>
      <c r="H316" s="1082"/>
      <c r="I316" s="1082"/>
      <c r="J316" s="1082"/>
      <c r="K316" s="1082"/>
      <c r="L316" s="1082"/>
      <c r="M316" s="1082"/>
      <c r="N316" s="1082"/>
      <c r="O316" s="1082"/>
      <c r="P316" s="1082"/>
      <c r="Q316" s="1082"/>
      <c r="R316" s="1082"/>
      <c r="S316" s="1082"/>
      <c r="T316" s="1082"/>
      <c r="U316" s="1082"/>
      <c r="V316" s="1082"/>
      <c r="W316" s="1082"/>
      <c r="X316" s="1082"/>
      <c r="Y316" s="1082"/>
      <c r="Z316" s="1082"/>
    </row>
    <row r="317" spans="1:26" ht="11.25" customHeight="1">
      <c r="A317" s="1082"/>
      <c r="B317" s="1082"/>
      <c r="C317" s="1082"/>
      <c r="D317" s="1082"/>
      <c r="E317" s="1082"/>
      <c r="F317" s="1082"/>
      <c r="G317" s="1082"/>
      <c r="H317" s="1082"/>
      <c r="I317" s="1082"/>
      <c r="J317" s="1082"/>
      <c r="K317" s="1082"/>
      <c r="L317" s="1082"/>
      <c r="M317" s="1082"/>
      <c r="N317" s="1082"/>
      <c r="O317" s="1082"/>
      <c r="P317" s="1082"/>
      <c r="Q317" s="1082"/>
      <c r="R317" s="1082"/>
      <c r="S317" s="1082"/>
      <c r="T317" s="1082"/>
      <c r="U317" s="1082"/>
      <c r="V317" s="1082"/>
      <c r="W317" s="1082"/>
      <c r="X317" s="1082"/>
      <c r="Y317" s="1082"/>
      <c r="Z317" s="1082"/>
    </row>
    <row r="318" spans="1:26" ht="11.25" customHeight="1">
      <c r="A318" s="1082"/>
      <c r="B318" s="1082"/>
      <c r="C318" s="1082"/>
      <c r="D318" s="1082"/>
      <c r="E318" s="1082"/>
      <c r="F318" s="1082"/>
      <c r="G318" s="1082"/>
      <c r="H318" s="1082"/>
      <c r="I318" s="1082"/>
      <c r="J318" s="1082"/>
      <c r="K318" s="1082"/>
      <c r="L318" s="1082"/>
      <c r="M318" s="1082"/>
      <c r="N318" s="1082"/>
      <c r="O318" s="1082"/>
      <c r="P318" s="1082"/>
      <c r="Q318" s="1082"/>
      <c r="R318" s="1082"/>
      <c r="S318" s="1082"/>
      <c r="T318" s="1082"/>
      <c r="U318" s="1082"/>
      <c r="V318" s="1082"/>
      <c r="W318" s="1082"/>
      <c r="X318" s="1082"/>
      <c r="Y318" s="1082"/>
      <c r="Z318" s="1082"/>
    </row>
    <row r="319" spans="1:26" ht="11.25" customHeight="1">
      <c r="A319" s="1082"/>
      <c r="B319" s="1082"/>
      <c r="C319" s="1082"/>
      <c r="D319" s="1082"/>
      <c r="E319" s="1082"/>
      <c r="F319" s="1082"/>
      <c r="G319" s="1082"/>
      <c r="H319" s="1082"/>
      <c r="I319" s="1082"/>
      <c r="J319" s="1082"/>
      <c r="K319" s="1082"/>
      <c r="L319" s="1082"/>
      <c r="M319" s="1082"/>
      <c r="N319" s="1082"/>
      <c r="O319" s="1082"/>
      <c r="P319" s="1082"/>
      <c r="Q319" s="1082"/>
      <c r="R319" s="1082"/>
      <c r="S319" s="1082"/>
      <c r="T319" s="1082"/>
      <c r="U319" s="1082"/>
      <c r="V319" s="1082"/>
      <c r="W319" s="1082"/>
      <c r="X319" s="1082"/>
      <c r="Y319" s="1082"/>
      <c r="Z319" s="1082"/>
    </row>
    <row r="320" spans="1:26" ht="11.25" customHeight="1">
      <c r="A320" s="1082"/>
      <c r="B320" s="1082"/>
      <c r="C320" s="1082"/>
      <c r="D320" s="1082"/>
      <c r="E320" s="1082"/>
      <c r="F320" s="1082"/>
      <c r="G320" s="1082"/>
      <c r="H320" s="1082"/>
      <c r="I320" s="1082"/>
      <c r="J320" s="1082"/>
      <c r="K320" s="1082"/>
      <c r="L320" s="1082"/>
      <c r="M320" s="1082"/>
      <c r="N320" s="1082"/>
      <c r="O320" s="1082"/>
      <c r="P320" s="1082"/>
      <c r="Q320" s="1082"/>
      <c r="R320" s="1082"/>
      <c r="S320" s="1082"/>
      <c r="T320" s="1082"/>
      <c r="U320" s="1082"/>
      <c r="V320" s="1082"/>
      <c r="W320" s="1082"/>
      <c r="X320" s="1082"/>
      <c r="Y320" s="1082"/>
      <c r="Z320" s="1082"/>
    </row>
    <row r="321" spans="1:26" ht="11.25" customHeight="1">
      <c r="A321" s="1082"/>
      <c r="B321" s="1082"/>
      <c r="C321" s="1082"/>
      <c r="D321" s="1082"/>
      <c r="E321" s="1082"/>
      <c r="F321" s="1082"/>
      <c r="G321" s="1082"/>
      <c r="H321" s="1082"/>
      <c r="I321" s="1082"/>
      <c r="J321" s="1082"/>
      <c r="K321" s="1082"/>
      <c r="L321" s="1082"/>
      <c r="M321" s="1082"/>
      <c r="N321" s="1082"/>
      <c r="O321" s="1082"/>
      <c r="P321" s="1082"/>
      <c r="Q321" s="1082"/>
      <c r="R321" s="1082"/>
      <c r="S321" s="1082"/>
      <c r="T321" s="1082"/>
      <c r="U321" s="1082"/>
      <c r="V321" s="1082"/>
      <c r="W321" s="1082"/>
      <c r="X321" s="1082"/>
      <c r="Y321" s="1082"/>
      <c r="Z321" s="1082"/>
    </row>
    <row r="322" spans="1:26" ht="11.25" customHeight="1">
      <c r="A322" s="1082"/>
      <c r="B322" s="1082"/>
      <c r="C322" s="1082"/>
      <c r="D322" s="1082"/>
      <c r="E322" s="1082"/>
      <c r="F322" s="1082"/>
      <c r="G322" s="1082"/>
      <c r="H322" s="1082"/>
      <c r="I322" s="1082"/>
      <c r="J322" s="1082"/>
      <c r="K322" s="1082"/>
      <c r="L322" s="1082"/>
      <c r="M322" s="1082"/>
      <c r="N322" s="1082"/>
      <c r="O322" s="1082"/>
      <c r="P322" s="1082"/>
      <c r="Q322" s="1082"/>
      <c r="R322" s="1082"/>
      <c r="S322" s="1082"/>
      <c r="T322" s="1082"/>
      <c r="U322" s="1082"/>
      <c r="V322" s="1082"/>
      <c r="W322" s="1082"/>
      <c r="X322" s="1082"/>
      <c r="Y322" s="1082"/>
      <c r="Z322" s="1082"/>
    </row>
    <row r="323" spans="1:26" ht="11.25" customHeight="1">
      <c r="A323" s="1082"/>
      <c r="B323" s="1082"/>
      <c r="C323" s="1082"/>
      <c r="D323" s="1082"/>
      <c r="E323" s="1082"/>
      <c r="F323" s="1082"/>
      <c r="G323" s="1082"/>
      <c r="H323" s="1082"/>
      <c r="I323" s="1082"/>
      <c r="J323" s="1082"/>
      <c r="K323" s="1082"/>
      <c r="L323" s="1082"/>
      <c r="M323" s="1082"/>
      <c r="N323" s="1082"/>
      <c r="O323" s="1082"/>
      <c r="P323" s="1082"/>
      <c r="Q323" s="1082"/>
      <c r="R323" s="1082"/>
      <c r="S323" s="1082"/>
      <c r="T323" s="1082"/>
      <c r="U323" s="1082"/>
      <c r="V323" s="1082"/>
      <c r="W323" s="1082"/>
      <c r="X323" s="1082"/>
      <c r="Y323" s="1082"/>
      <c r="Z323" s="1082"/>
    </row>
    <row r="324" spans="1:26" ht="11.25" customHeight="1">
      <c r="A324" s="1082"/>
      <c r="B324" s="1082"/>
      <c r="C324" s="1082"/>
      <c r="D324" s="1082"/>
      <c r="E324" s="1082"/>
      <c r="F324" s="1082"/>
      <c r="G324" s="1082"/>
      <c r="H324" s="1082"/>
      <c r="I324" s="1082"/>
      <c r="J324" s="1082"/>
      <c r="K324" s="1082"/>
      <c r="L324" s="1082"/>
      <c r="M324" s="1082"/>
      <c r="N324" s="1082"/>
      <c r="O324" s="1082"/>
      <c r="P324" s="1082"/>
      <c r="Q324" s="1082"/>
      <c r="R324" s="1082"/>
      <c r="S324" s="1082"/>
      <c r="T324" s="1082"/>
      <c r="U324" s="1082"/>
      <c r="V324" s="1082"/>
      <c r="W324" s="1082"/>
      <c r="X324" s="1082"/>
      <c r="Y324" s="1082"/>
      <c r="Z324" s="1082"/>
    </row>
    <row r="325" spans="1:26" ht="11.25" customHeight="1">
      <c r="A325" s="1082"/>
      <c r="B325" s="1082"/>
      <c r="C325" s="1082"/>
      <c r="D325" s="1082"/>
      <c r="E325" s="1082"/>
      <c r="F325" s="1082"/>
      <c r="G325" s="1082"/>
      <c r="H325" s="1082"/>
      <c r="I325" s="1082"/>
      <c r="J325" s="1082"/>
      <c r="K325" s="1082"/>
      <c r="L325" s="1082"/>
      <c r="M325" s="1082"/>
      <c r="N325" s="1082"/>
      <c r="O325" s="1082"/>
      <c r="P325" s="1082"/>
      <c r="Q325" s="1082"/>
      <c r="R325" s="1082"/>
      <c r="S325" s="1082"/>
      <c r="T325" s="1082"/>
      <c r="U325" s="1082"/>
      <c r="V325" s="1082"/>
      <c r="W325" s="1082"/>
      <c r="X325" s="1082"/>
      <c r="Y325" s="1082"/>
      <c r="Z325" s="1082"/>
    </row>
    <row r="326" spans="1:26" ht="11.25" customHeight="1">
      <c r="A326" s="1082"/>
      <c r="B326" s="1082"/>
      <c r="C326" s="1082"/>
      <c r="D326" s="1082"/>
      <c r="E326" s="1082"/>
      <c r="F326" s="1082"/>
      <c r="G326" s="1082"/>
      <c r="H326" s="1082"/>
      <c r="I326" s="1082"/>
      <c r="J326" s="1082"/>
      <c r="K326" s="1082"/>
      <c r="L326" s="1082"/>
      <c r="M326" s="1082"/>
      <c r="N326" s="1082"/>
      <c r="O326" s="1082"/>
      <c r="P326" s="1082"/>
      <c r="Q326" s="1082"/>
      <c r="R326" s="1082"/>
      <c r="S326" s="1082"/>
      <c r="T326" s="1082"/>
      <c r="U326" s="1082"/>
      <c r="V326" s="1082"/>
      <c r="W326" s="1082"/>
      <c r="X326" s="1082"/>
      <c r="Y326" s="1082"/>
      <c r="Z326" s="1082"/>
    </row>
    <row r="327" spans="1:26" ht="11.25" customHeight="1">
      <c r="A327" s="1082"/>
      <c r="B327" s="1082"/>
      <c r="C327" s="1082"/>
      <c r="D327" s="1082"/>
      <c r="E327" s="1082"/>
      <c r="F327" s="1082"/>
      <c r="G327" s="1082"/>
      <c r="H327" s="1082"/>
      <c r="I327" s="1082"/>
      <c r="J327" s="1082"/>
      <c r="K327" s="1082"/>
      <c r="L327" s="1082"/>
      <c r="M327" s="1082"/>
      <c r="N327" s="1082"/>
      <c r="O327" s="1082"/>
      <c r="P327" s="1082"/>
      <c r="Q327" s="1082"/>
      <c r="R327" s="1082"/>
      <c r="S327" s="1082"/>
      <c r="T327" s="1082"/>
      <c r="U327" s="1082"/>
      <c r="V327" s="1082"/>
      <c r="W327" s="1082"/>
      <c r="X327" s="1082"/>
      <c r="Y327" s="1082"/>
      <c r="Z327" s="1082"/>
    </row>
    <row r="328" spans="1:26" ht="11.25" customHeight="1">
      <c r="A328" s="1082"/>
      <c r="B328" s="1082"/>
      <c r="C328" s="1082"/>
      <c r="D328" s="1082"/>
      <c r="E328" s="1082"/>
      <c r="F328" s="1082"/>
      <c r="G328" s="1082"/>
      <c r="H328" s="1082"/>
      <c r="I328" s="1082"/>
      <c r="J328" s="1082"/>
      <c r="K328" s="1082"/>
      <c r="L328" s="1082"/>
      <c r="M328" s="1082"/>
      <c r="N328" s="1082"/>
      <c r="O328" s="1082"/>
      <c r="P328" s="1082"/>
      <c r="Q328" s="1082"/>
      <c r="R328" s="1082"/>
      <c r="S328" s="1082"/>
      <c r="T328" s="1082"/>
      <c r="U328" s="1082"/>
      <c r="V328" s="1082"/>
      <c r="W328" s="1082"/>
      <c r="X328" s="1082"/>
      <c r="Y328" s="1082"/>
      <c r="Z328" s="1082"/>
    </row>
    <row r="329" spans="1:26" ht="11.25" customHeight="1">
      <c r="A329" s="1082"/>
      <c r="B329" s="1082"/>
      <c r="C329" s="1082"/>
      <c r="D329" s="1082"/>
      <c r="E329" s="1082"/>
      <c r="F329" s="1082"/>
      <c r="G329" s="1082"/>
      <c r="H329" s="1082"/>
      <c r="I329" s="1082"/>
      <c r="J329" s="1082"/>
      <c r="K329" s="1082"/>
      <c r="L329" s="1082"/>
      <c r="M329" s="1082"/>
      <c r="N329" s="1082"/>
      <c r="O329" s="1082"/>
      <c r="P329" s="1082"/>
      <c r="Q329" s="1082"/>
      <c r="R329" s="1082"/>
      <c r="S329" s="1082"/>
      <c r="T329" s="1082"/>
      <c r="U329" s="1082"/>
      <c r="V329" s="1082"/>
      <c r="W329" s="1082"/>
      <c r="X329" s="1082"/>
      <c r="Y329" s="1082"/>
      <c r="Z329" s="1082"/>
    </row>
    <row r="330" spans="1:26" ht="11.25" customHeight="1">
      <c r="A330" s="1082"/>
      <c r="B330" s="1082"/>
      <c r="C330" s="1082"/>
      <c r="D330" s="1082"/>
      <c r="E330" s="1082"/>
      <c r="F330" s="1082"/>
      <c r="G330" s="1082"/>
      <c r="H330" s="1082"/>
      <c r="I330" s="1082"/>
      <c r="J330" s="1082"/>
      <c r="K330" s="1082"/>
      <c r="L330" s="1082"/>
      <c r="M330" s="1082"/>
      <c r="N330" s="1082"/>
      <c r="O330" s="1082"/>
      <c r="P330" s="1082"/>
      <c r="Q330" s="1082"/>
      <c r="R330" s="1082"/>
      <c r="S330" s="1082"/>
      <c r="T330" s="1082"/>
      <c r="U330" s="1082"/>
      <c r="V330" s="1082"/>
      <c r="W330" s="1082"/>
      <c r="X330" s="1082"/>
      <c r="Y330" s="1082"/>
      <c r="Z330" s="1082"/>
    </row>
    <row r="331" spans="1:26" ht="11.25" customHeight="1">
      <c r="A331" s="1082"/>
      <c r="B331" s="1082"/>
      <c r="C331" s="1082"/>
      <c r="D331" s="1082"/>
      <c r="E331" s="1082"/>
      <c r="F331" s="1082"/>
      <c r="G331" s="1082"/>
      <c r="H331" s="1082"/>
      <c r="I331" s="1082"/>
      <c r="J331" s="1082"/>
      <c r="K331" s="1082"/>
      <c r="L331" s="1082"/>
      <c r="M331" s="1082"/>
      <c r="N331" s="1082"/>
      <c r="O331" s="1082"/>
      <c r="P331" s="1082"/>
      <c r="Q331" s="1082"/>
      <c r="R331" s="1082"/>
      <c r="S331" s="1082"/>
      <c r="T331" s="1082"/>
      <c r="U331" s="1082"/>
      <c r="V331" s="1082"/>
      <c r="W331" s="1082"/>
      <c r="X331" s="1082"/>
      <c r="Y331" s="1082"/>
      <c r="Z331" s="1082"/>
    </row>
    <row r="332" spans="1:26" ht="11.25" customHeight="1">
      <c r="A332" s="1082"/>
      <c r="B332" s="1082"/>
      <c r="C332" s="1082"/>
      <c r="D332" s="1082"/>
      <c r="E332" s="1082"/>
      <c r="F332" s="1082"/>
      <c r="G332" s="1082"/>
      <c r="H332" s="1082"/>
      <c r="I332" s="1082"/>
      <c r="J332" s="1082"/>
      <c r="K332" s="1082"/>
      <c r="L332" s="1082"/>
      <c r="M332" s="1082"/>
      <c r="N332" s="1082"/>
      <c r="O332" s="1082"/>
      <c r="P332" s="1082"/>
      <c r="Q332" s="1082"/>
      <c r="R332" s="1082"/>
      <c r="S332" s="1082"/>
      <c r="T332" s="1082"/>
      <c r="U332" s="1082"/>
      <c r="V332" s="1082"/>
      <c r="W332" s="1082"/>
      <c r="X332" s="1082"/>
      <c r="Y332" s="1082"/>
      <c r="Z332" s="1082"/>
    </row>
    <row r="333" spans="1:26" ht="11.25" customHeight="1">
      <c r="A333" s="1082"/>
      <c r="B333" s="1082"/>
      <c r="C333" s="1082"/>
      <c r="D333" s="1082"/>
      <c r="E333" s="1082"/>
      <c r="F333" s="1082"/>
      <c r="G333" s="1082"/>
      <c r="H333" s="1082"/>
      <c r="I333" s="1082"/>
      <c r="J333" s="1082"/>
      <c r="K333" s="1082"/>
      <c r="L333" s="1082"/>
      <c r="M333" s="1082"/>
      <c r="N333" s="1082"/>
      <c r="O333" s="1082"/>
      <c r="P333" s="1082"/>
      <c r="Q333" s="1082"/>
      <c r="R333" s="1082"/>
      <c r="S333" s="1082"/>
      <c r="T333" s="1082"/>
      <c r="U333" s="1082"/>
      <c r="V333" s="1082"/>
      <c r="W333" s="1082"/>
      <c r="X333" s="1082"/>
      <c r="Y333" s="1082"/>
      <c r="Z333" s="1082"/>
    </row>
    <row r="334" spans="1:26" ht="11.25" customHeight="1">
      <c r="A334" s="1082"/>
      <c r="B334" s="1082"/>
      <c r="C334" s="1082"/>
      <c r="D334" s="1082"/>
      <c r="E334" s="1082"/>
      <c r="F334" s="1082"/>
      <c r="G334" s="1082"/>
      <c r="H334" s="1082"/>
      <c r="I334" s="1082"/>
      <c r="J334" s="1082"/>
      <c r="K334" s="1082"/>
      <c r="L334" s="1082"/>
      <c r="M334" s="1082"/>
      <c r="N334" s="1082"/>
      <c r="O334" s="1082"/>
      <c r="P334" s="1082"/>
      <c r="Q334" s="1082"/>
      <c r="R334" s="1082"/>
      <c r="S334" s="1082"/>
      <c r="T334" s="1082"/>
      <c r="U334" s="1082"/>
      <c r="V334" s="1082"/>
      <c r="W334" s="1082"/>
      <c r="X334" s="1082"/>
      <c r="Y334" s="1082"/>
      <c r="Z334" s="1082"/>
    </row>
    <row r="335" spans="1:26" ht="11.25" customHeight="1">
      <c r="A335" s="1082"/>
      <c r="B335" s="1082"/>
      <c r="C335" s="1082"/>
      <c r="D335" s="1082"/>
      <c r="E335" s="1082"/>
      <c r="F335" s="1082"/>
      <c r="G335" s="1082"/>
      <c r="H335" s="1082"/>
      <c r="I335" s="1082"/>
      <c r="J335" s="1082"/>
      <c r="K335" s="1082"/>
      <c r="L335" s="1082"/>
      <c r="M335" s="1082"/>
      <c r="N335" s="1082"/>
      <c r="O335" s="1082"/>
      <c r="P335" s="1082"/>
      <c r="Q335" s="1082"/>
      <c r="R335" s="1082"/>
      <c r="S335" s="1082"/>
      <c r="T335" s="1082"/>
      <c r="U335" s="1082"/>
      <c r="V335" s="1082"/>
      <c r="W335" s="1082"/>
      <c r="X335" s="1082"/>
      <c r="Y335" s="1082"/>
      <c r="Z335" s="1082"/>
    </row>
    <row r="336" spans="1:26" ht="11.25" customHeight="1">
      <c r="A336" s="1082"/>
      <c r="B336" s="1082"/>
      <c r="C336" s="1082"/>
      <c r="D336" s="1082"/>
      <c r="E336" s="1082"/>
      <c r="F336" s="1082"/>
      <c r="G336" s="1082"/>
      <c r="H336" s="1082"/>
      <c r="I336" s="1082"/>
      <c r="J336" s="1082"/>
      <c r="K336" s="1082"/>
      <c r="L336" s="1082"/>
      <c r="M336" s="1082"/>
      <c r="N336" s="1082"/>
      <c r="O336" s="1082"/>
      <c r="P336" s="1082"/>
      <c r="Q336" s="1082"/>
      <c r="R336" s="1082"/>
      <c r="S336" s="1082"/>
      <c r="T336" s="1082"/>
      <c r="U336" s="1082"/>
      <c r="V336" s="1082"/>
      <c r="W336" s="1082"/>
      <c r="X336" s="1082"/>
      <c r="Y336" s="1082"/>
      <c r="Z336" s="1082"/>
    </row>
    <row r="337" spans="1:26" ht="11.25" customHeight="1">
      <c r="A337" s="1082"/>
      <c r="B337" s="1082"/>
      <c r="C337" s="1082"/>
      <c r="D337" s="1082"/>
      <c r="E337" s="1082"/>
      <c r="F337" s="1082"/>
      <c r="G337" s="1082"/>
      <c r="H337" s="1082"/>
      <c r="I337" s="1082"/>
      <c r="J337" s="1082"/>
      <c r="K337" s="1082"/>
      <c r="L337" s="1082"/>
      <c r="M337" s="1082"/>
      <c r="N337" s="1082"/>
      <c r="O337" s="1082"/>
      <c r="P337" s="1082"/>
      <c r="Q337" s="1082"/>
      <c r="R337" s="1082"/>
      <c r="S337" s="1082"/>
      <c r="T337" s="1082"/>
      <c r="U337" s="1082"/>
      <c r="V337" s="1082"/>
      <c r="W337" s="1082"/>
      <c r="X337" s="1082"/>
      <c r="Y337" s="1082"/>
      <c r="Z337" s="1082"/>
    </row>
    <row r="338" spans="1:26" ht="11.25" customHeight="1">
      <c r="A338" s="1082"/>
      <c r="B338" s="1082"/>
      <c r="C338" s="1082"/>
      <c r="D338" s="1082"/>
      <c r="E338" s="1082"/>
      <c r="F338" s="1082"/>
      <c r="G338" s="1082"/>
      <c r="H338" s="1082"/>
      <c r="I338" s="1082"/>
      <c r="J338" s="1082"/>
      <c r="K338" s="1082"/>
      <c r="L338" s="1082"/>
      <c r="M338" s="1082"/>
      <c r="N338" s="1082"/>
      <c r="O338" s="1082"/>
      <c r="P338" s="1082"/>
      <c r="Q338" s="1082"/>
      <c r="R338" s="1082"/>
      <c r="S338" s="1082"/>
      <c r="T338" s="1082"/>
      <c r="U338" s="1082"/>
      <c r="V338" s="1082"/>
      <c r="W338" s="1082"/>
      <c r="X338" s="1082"/>
      <c r="Y338" s="1082"/>
      <c r="Z338" s="1082"/>
    </row>
    <row r="339" spans="1:26" ht="11.25" customHeight="1">
      <c r="A339" s="1082"/>
      <c r="B339" s="1082"/>
      <c r="C339" s="1082"/>
      <c r="D339" s="1082"/>
      <c r="E339" s="1082"/>
      <c r="F339" s="1082"/>
      <c r="G339" s="1082"/>
      <c r="H339" s="1082"/>
      <c r="I339" s="1082"/>
      <c r="J339" s="1082"/>
      <c r="K339" s="1082"/>
      <c r="L339" s="1082"/>
      <c r="M339" s="1082"/>
      <c r="N339" s="1082"/>
      <c r="O339" s="1082"/>
      <c r="P339" s="1082"/>
      <c r="Q339" s="1082"/>
      <c r="R339" s="1082"/>
      <c r="S339" s="1082"/>
      <c r="T339" s="1082"/>
      <c r="U339" s="1082"/>
      <c r="V339" s="1082"/>
      <c r="W339" s="1082"/>
      <c r="X339" s="1082"/>
      <c r="Y339" s="1082"/>
      <c r="Z339" s="1082"/>
    </row>
    <row r="340" spans="1:26" ht="11.25" customHeight="1">
      <c r="A340" s="1082"/>
      <c r="B340" s="1082"/>
      <c r="C340" s="1082"/>
      <c r="D340" s="1082"/>
      <c r="E340" s="1082"/>
      <c r="F340" s="1082"/>
      <c r="G340" s="1082"/>
      <c r="H340" s="1082"/>
      <c r="I340" s="1082"/>
      <c r="J340" s="1082"/>
      <c r="K340" s="1082"/>
      <c r="L340" s="1082"/>
      <c r="M340" s="1082"/>
      <c r="N340" s="1082"/>
      <c r="O340" s="1082"/>
      <c r="P340" s="1082"/>
      <c r="Q340" s="1082"/>
      <c r="R340" s="1082"/>
      <c r="S340" s="1082"/>
      <c r="T340" s="1082"/>
      <c r="U340" s="1082"/>
      <c r="V340" s="1082"/>
      <c r="W340" s="1082"/>
      <c r="X340" s="1082"/>
      <c r="Y340" s="1082"/>
      <c r="Z340" s="1082"/>
    </row>
    <row r="341" spans="1:26" ht="11.25" customHeight="1">
      <c r="A341" s="1082"/>
      <c r="B341" s="1082"/>
      <c r="C341" s="1082"/>
      <c r="D341" s="1082"/>
      <c r="E341" s="1082"/>
      <c r="F341" s="1082"/>
      <c r="G341" s="1082"/>
      <c r="H341" s="1082"/>
      <c r="I341" s="1082"/>
      <c r="J341" s="1082"/>
      <c r="K341" s="1082"/>
      <c r="L341" s="1082"/>
      <c r="M341" s="1082"/>
      <c r="N341" s="1082"/>
      <c r="O341" s="1082"/>
      <c r="P341" s="1082"/>
      <c r="Q341" s="1082"/>
      <c r="R341" s="1082"/>
      <c r="S341" s="1082"/>
      <c r="T341" s="1082"/>
      <c r="U341" s="1082"/>
      <c r="V341" s="1082"/>
      <c r="W341" s="1082"/>
      <c r="X341" s="1082"/>
      <c r="Y341" s="1082"/>
      <c r="Z341" s="1082"/>
    </row>
    <row r="342" spans="1:26" ht="11.25" customHeight="1">
      <c r="A342" s="1082"/>
      <c r="B342" s="1082"/>
      <c r="C342" s="1082"/>
      <c r="D342" s="1082"/>
      <c r="E342" s="1082"/>
      <c r="F342" s="1082"/>
      <c r="G342" s="1082"/>
      <c r="H342" s="1082"/>
      <c r="I342" s="1082"/>
      <c r="J342" s="1082"/>
      <c r="K342" s="1082"/>
      <c r="L342" s="1082"/>
      <c r="M342" s="1082"/>
      <c r="N342" s="1082"/>
      <c r="O342" s="1082"/>
      <c r="P342" s="1082"/>
      <c r="Q342" s="1082"/>
      <c r="R342" s="1082"/>
      <c r="S342" s="1082"/>
      <c r="T342" s="1082"/>
      <c r="U342" s="1082"/>
      <c r="V342" s="1082"/>
      <c r="W342" s="1082"/>
      <c r="X342" s="1082"/>
      <c r="Y342" s="1082"/>
      <c r="Z342" s="1082"/>
    </row>
    <row r="343" spans="1:26" ht="11.25" customHeight="1">
      <c r="A343" s="1082"/>
      <c r="B343" s="1082"/>
      <c r="C343" s="1082"/>
      <c r="D343" s="1082"/>
      <c r="E343" s="1082"/>
      <c r="F343" s="1082"/>
      <c r="G343" s="1082"/>
      <c r="H343" s="1082"/>
      <c r="I343" s="1082"/>
      <c r="J343" s="1082"/>
      <c r="K343" s="1082"/>
      <c r="L343" s="1082"/>
      <c r="M343" s="1082"/>
      <c r="N343" s="1082"/>
      <c r="O343" s="1082"/>
      <c r="P343" s="1082"/>
      <c r="Q343" s="1082"/>
      <c r="R343" s="1082"/>
      <c r="S343" s="1082"/>
      <c r="T343" s="1082"/>
      <c r="U343" s="1082"/>
      <c r="V343" s="1082"/>
      <c r="W343" s="1082"/>
      <c r="X343" s="1082"/>
      <c r="Y343" s="1082"/>
      <c r="Z343" s="1082"/>
    </row>
    <row r="344" spans="1:26" ht="11.25" customHeight="1">
      <c r="A344" s="1082"/>
      <c r="B344" s="1082"/>
      <c r="C344" s="1082"/>
      <c r="D344" s="1082"/>
      <c r="E344" s="1082"/>
      <c r="F344" s="1082"/>
      <c r="G344" s="1082"/>
      <c r="H344" s="1082"/>
      <c r="I344" s="1082"/>
      <c r="J344" s="1082"/>
      <c r="K344" s="1082"/>
      <c r="L344" s="1082"/>
      <c r="M344" s="1082"/>
      <c r="N344" s="1082"/>
      <c r="O344" s="1082"/>
      <c r="P344" s="1082"/>
      <c r="Q344" s="1082"/>
      <c r="R344" s="1082"/>
      <c r="S344" s="1082"/>
      <c r="T344" s="1082"/>
      <c r="U344" s="1082"/>
      <c r="V344" s="1082"/>
      <c r="W344" s="1082"/>
      <c r="X344" s="1082"/>
      <c r="Y344" s="1082"/>
      <c r="Z344" s="1082"/>
    </row>
    <row r="345" spans="1:26" ht="11.25" customHeight="1">
      <c r="A345" s="1082"/>
      <c r="B345" s="1082"/>
      <c r="C345" s="1082"/>
      <c r="D345" s="1082"/>
      <c r="E345" s="1082"/>
      <c r="F345" s="1082"/>
      <c r="G345" s="1082"/>
      <c r="H345" s="1082"/>
      <c r="I345" s="1082"/>
      <c r="J345" s="1082"/>
      <c r="K345" s="1082"/>
      <c r="L345" s="1082"/>
      <c r="M345" s="1082"/>
      <c r="N345" s="1082"/>
      <c r="O345" s="1082"/>
      <c r="P345" s="1082"/>
      <c r="Q345" s="1082"/>
      <c r="R345" s="1082"/>
      <c r="S345" s="1082"/>
      <c r="T345" s="1082"/>
      <c r="U345" s="1082"/>
      <c r="V345" s="1082"/>
      <c r="W345" s="1082"/>
      <c r="X345" s="1082"/>
      <c r="Y345" s="1082"/>
      <c r="Z345" s="1082"/>
    </row>
    <row r="346" spans="1:26" ht="11.25" customHeight="1">
      <c r="A346" s="1082"/>
      <c r="B346" s="1082"/>
      <c r="C346" s="1082"/>
      <c r="D346" s="1082"/>
      <c r="E346" s="1082"/>
      <c r="F346" s="1082"/>
      <c r="G346" s="1082"/>
      <c r="H346" s="1082"/>
      <c r="I346" s="1082"/>
      <c r="J346" s="1082"/>
      <c r="K346" s="1082"/>
      <c r="L346" s="1082"/>
      <c r="M346" s="1082"/>
      <c r="N346" s="1082"/>
      <c r="O346" s="1082"/>
      <c r="P346" s="1082"/>
      <c r="Q346" s="1082"/>
      <c r="R346" s="1082"/>
      <c r="S346" s="1082"/>
      <c r="T346" s="1082"/>
      <c r="U346" s="1082"/>
      <c r="V346" s="1082"/>
      <c r="W346" s="1082"/>
      <c r="X346" s="1082"/>
      <c r="Y346" s="1082"/>
      <c r="Z346" s="1082"/>
    </row>
    <row r="347" spans="1:26" ht="11.25" customHeight="1">
      <c r="A347" s="1082"/>
      <c r="B347" s="1082"/>
      <c r="C347" s="1082"/>
      <c r="D347" s="1082"/>
      <c r="E347" s="1082"/>
      <c r="F347" s="1082"/>
      <c r="G347" s="1082"/>
      <c r="H347" s="1082"/>
      <c r="I347" s="1082"/>
      <c r="J347" s="1082"/>
      <c r="K347" s="1082"/>
      <c r="L347" s="1082"/>
      <c r="M347" s="1082"/>
      <c r="N347" s="1082"/>
      <c r="O347" s="1082"/>
      <c r="P347" s="1082"/>
      <c r="Q347" s="1082"/>
      <c r="R347" s="1082"/>
      <c r="S347" s="1082"/>
      <c r="T347" s="1082"/>
      <c r="U347" s="1082"/>
      <c r="V347" s="1082"/>
      <c r="W347" s="1082"/>
      <c r="X347" s="1082"/>
      <c r="Y347" s="1082"/>
      <c r="Z347" s="1082"/>
    </row>
    <row r="348" spans="1:26" ht="11.25" customHeight="1">
      <c r="A348" s="1082"/>
      <c r="B348" s="1082"/>
      <c r="C348" s="1082"/>
      <c r="D348" s="1082"/>
      <c r="E348" s="1082"/>
      <c r="F348" s="1082"/>
      <c r="G348" s="1082"/>
      <c r="H348" s="1082"/>
      <c r="I348" s="1082"/>
      <c r="J348" s="1082"/>
      <c r="K348" s="1082"/>
      <c r="L348" s="1082"/>
      <c r="M348" s="1082"/>
      <c r="N348" s="1082"/>
      <c r="O348" s="1082"/>
      <c r="P348" s="1082"/>
      <c r="Q348" s="1082"/>
      <c r="R348" s="1082"/>
      <c r="S348" s="1082"/>
      <c r="T348" s="1082"/>
      <c r="U348" s="1082"/>
      <c r="V348" s="1082"/>
      <c r="W348" s="1082"/>
      <c r="X348" s="1082"/>
      <c r="Y348" s="1082"/>
      <c r="Z348" s="1082"/>
    </row>
    <row r="349" spans="1:26" ht="11.25" customHeight="1">
      <c r="A349" s="1082"/>
      <c r="B349" s="1082"/>
      <c r="C349" s="1082"/>
      <c r="D349" s="1082"/>
      <c r="E349" s="1082"/>
      <c r="F349" s="1082"/>
      <c r="G349" s="1082"/>
      <c r="H349" s="1082"/>
      <c r="I349" s="1082"/>
      <c r="J349" s="1082"/>
      <c r="K349" s="1082"/>
      <c r="L349" s="1082"/>
      <c r="M349" s="1082"/>
      <c r="N349" s="1082"/>
      <c r="O349" s="1082"/>
      <c r="P349" s="1082"/>
      <c r="Q349" s="1082"/>
      <c r="R349" s="1082"/>
      <c r="S349" s="1082"/>
      <c r="T349" s="1082"/>
      <c r="U349" s="1082"/>
      <c r="V349" s="1082"/>
      <c r="W349" s="1082"/>
      <c r="X349" s="1082"/>
      <c r="Y349" s="1082"/>
      <c r="Z349" s="1082"/>
    </row>
    <row r="350" spans="1:26" ht="11.25" customHeight="1">
      <c r="A350" s="1082"/>
      <c r="B350" s="1082"/>
      <c r="C350" s="1082"/>
      <c r="D350" s="1082"/>
      <c r="E350" s="1082"/>
      <c r="F350" s="1082"/>
      <c r="G350" s="1082"/>
      <c r="H350" s="1082"/>
      <c r="I350" s="1082"/>
      <c r="J350" s="1082"/>
      <c r="K350" s="1082"/>
      <c r="L350" s="1082"/>
      <c r="M350" s="1082"/>
      <c r="N350" s="1082"/>
      <c r="O350" s="1082"/>
      <c r="P350" s="1082"/>
      <c r="Q350" s="1082"/>
      <c r="R350" s="1082"/>
      <c r="S350" s="1082"/>
      <c r="T350" s="1082"/>
      <c r="U350" s="1082"/>
      <c r="V350" s="1082"/>
      <c r="W350" s="1082"/>
      <c r="X350" s="1082"/>
      <c r="Y350" s="1082"/>
      <c r="Z350" s="1082"/>
    </row>
    <row r="351" spans="1:26" ht="11.25" customHeight="1">
      <c r="A351" s="1082"/>
      <c r="B351" s="1082"/>
      <c r="C351" s="1082"/>
      <c r="D351" s="1082"/>
      <c r="E351" s="1082"/>
      <c r="F351" s="1082"/>
      <c r="G351" s="1082"/>
      <c r="H351" s="1082"/>
      <c r="I351" s="1082"/>
      <c r="J351" s="1082"/>
      <c r="K351" s="1082"/>
      <c r="L351" s="1082"/>
      <c r="M351" s="1082"/>
      <c r="N351" s="1082"/>
      <c r="O351" s="1082"/>
      <c r="P351" s="1082"/>
      <c r="Q351" s="1082"/>
      <c r="R351" s="1082"/>
      <c r="S351" s="1082"/>
      <c r="T351" s="1082"/>
      <c r="U351" s="1082"/>
      <c r="V351" s="1082"/>
      <c r="W351" s="1082"/>
      <c r="X351" s="1082"/>
      <c r="Y351" s="1082"/>
      <c r="Z351" s="1082"/>
    </row>
    <row r="352" spans="1:26" ht="11.25" customHeight="1">
      <c r="A352" s="1082"/>
      <c r="B352" s="1082"/>
      <c r="C352" s="1082"/>
      <c r="D352" s="1082"/>
      <c r="E352" s="1082"/>
      <c r="F352" s="1082"/>
      <c r="G352" s="1082"/>
      <c r="H352" s="1082"/>
      <c r="I352" s="1082"/>
      <c r="J352" s="1082"/>
      <c r="K352" s="1082"/>
      <c r="L352" s="1082"/>
      <c r="M352" s="1082"/>
      <c r="N352" s="1082"/>
      <c r="O352" s="1082"/>
      <c r="P352" s="1082"/>
      <c r="Q352" s="1082"/>
      <c r="R352" s="1082"/>
      <c r="S352" s="1082"/>
      <c r="T352" s="1082"/>
      <c r="U352" s="1082"/>
      <c r="V352" s="1082"/>
      <c r="W352" s="1082"/>
      <c r="X352" s="1082"/>
      <c r="Y352" s="1082"/>
      <c r="Z352" s="1082"/>
    </row>
    <row r="353" spans="1:26" ht="11.25" customHeight="1">
      <c r="A353" s="1082"/>
      <c r="B353" s="1082"/>
      <c r="C353" s="1082"/>
      <c r="D353" s="1082"/>
      <c r="E353" s="1082"/>
      <c r="F353" s="1082"/>
      <c r="G353" s="1082"/>
      <c r="H353" s="1082"/>
      <c r="I353" s="1082"/>
      <c r="J353" s="1082"/>
      <c r="K353" s="1082"/>
      <c r="L353" s="1082"/>
      <c r="M353" s="1082"/>
      <c r="N353" s="1082"/>
      <c r="O353" s="1082"/>
      <c r="P353" s="1082"/>
      <c r="Q353" s="1082"/>
      <c r="R353" s="1082"/>
      <c r="S353" s="1082"/>
      <c r="T353" s="1082"/>
      <c r="U353" s="1082"/>
      <c r="V353" s="1082"/>
      <c r="W353" s="1082"/>
      <c r="X353" s="1082"/>
      <c r="Y353" s="1082"/>
      <c r="Z353" s="1082"/>
    </row>
    <row r="354" spans="1:26" ht="11.25" customHeight="1">
      <c r="A354" s="1082"/>
      <c r="B354" s="1082"/>
      <c r="C354" s="1082"/>
      <c r="D354" s="1082"/>
      <c r="E354" s="1082"/>
      <c r="F354" s="1082"/>
      <c r="G354" s="1082"/>
      <c r="H354" s="1082"/>
      <c r="I354" s="1082"/>
      <c r="J354" s="1082"/>
      <c r="K354" s="1082"/>
      <c r="L354" s="1082"/>
      <c r="M354" s="1082"/>
      <c r="N354" s="1082"/>
      <c r="O354" s="1082"/>
      <c r="P354" s="1082"/>
      <c r="Q354" s="1082"/>
      <c r="R354" s="1082"/>
      <c r="S354" s="1082"/>
      <c r="T354" s="1082"/>
      <c r="U354" s="1082"/>
      <c r="V354" s="1082"/>
      <c r="W354" s="1082"/>
      <c r="X354" s="1082"/>
      <c r="Y354" s="1082"/>
      <c r="Z354" s="1082"/>
    </row>
    <row r="355" spans="1:26" ht="11.25" customHeight="1">
      <c r="A355" s="1082"/>
      <c r="B355" s="1082"/>
      <c r="C355" s="1082"/>
      <c r="D355" s="1082"/>
      <c r="E355" s="1082"/>
      <c r="F355" s="1082"/>
      <c r="G355" s="1082"/>
      <c r="H355" s="1082"/>
      <c r="I355" s="1082"/>
      <c r="J355" s="1082"/>
      <c r="K355" s="1082"/>
      <c r="L355" s="1082"/>
      <c r="M355" s="1082"/>
      <c r="N355" s="1082"/>
      <c r="O355" s="1082"/>
      <c r="P355" s="1082"/>
      <c r="Q355" s="1082"/>
      <c r="R355" s="1082"/>
      <c r="S355" s="1082"/>
      <c r="T355" s="1082"/>
      <c r="U355" s="1082"/>
      <c r="V355" s="1082"/>
      <c r="W355" s="1082"/>
      <c r="X355" s="1082"/>
      <c r="Y355" s="1082"/>
      <c r="Z355" s="1082"/>
    </row>
    <row r="356" spans="1:26" ht="11.25" customHeight="1">
      <c r="A356" s="1082"/>
      <c r="B356" s="1082"/>
      <c r="C356" s="1082"/>
      <c r="D356" s="1082"/>
      <c r="E356" s="1082"/>
      <c r="F356" s="1082"/>
      <c r="G356" s="1082"/>
      <c r="H356" s="1082"/>
      <c r="I356" s="1082"/>
      <c r="J356" s="1082"/>
      <c r="K356" s="1082"/>
      <c r="L356" s="1082"/>
      <c r="M356" s="1082"/>
      <c r="N356" s="1082"/>
      <c r="O356" s="1082"/>
      <c r="P356" s="1082"/>
      <c r="Q356" s="1082"/>
      <c r="R356" s="1082"/>
      <c r="S356" s="1082"/>
      <c r="T356" s="1082"/>
      <c r="U356" s="1082"/>
      <c r="V356" s="1082"/>
      <c r="W356" s="1082"/>
      <c r="X356" s="1082"/>
      <c r="Y356" s="1082"/>
      <c r="Z356" s="1082"/>
    </row>
    <row r="357" spans="1:26" ht="11.25" customHeight="1">
      <c r="A357" s="1082"/>
      <c r="B357" s="1082"/>
      <c r="C357" s="1082"/>
      <c r="D357" s="1082"/>
      <c r="E357" s="1082"/>
      <c r="F357" s="1082"/>
      <c r="G357" s="1082"/>
      <c r="H357" s="1082"/>
      <c r="I357" s="1082"/>
      <c r="J357" s="1082"/>
      <c r="K357" s="1082"/>
      <c r="L357" s="1082"/>
      <c r="M357" s="1082"/>
      <c r="N357" s="1082"/>
      <c r="O357" s="1082"/>
      <c r="P357" s="1082"/>
      <c r="Q357" s="1082"/>
      <c r="R357" s="1082"/>
      <c r="S357" s="1082"/>
      <c r="T357" s="1082"/>
      <c r="U357" s="1082"/>
      <c r="V357" s="1082"/>
      <c r="W357" s="1082"/>
      <c r="X357" s="1082"/>
      <c r="Y357" s="1082"/>
      <c r="Z357" s="1082"/>
    </row>
    <row r="358" spans="1:26" ht="11.25" customHeight="1">
      <c r="A358" s="1082"/>
      <c r="B358" s="1082"/>
      <c r="C358" s="1082"/>
      <c r="D358" s="1082"/>
      <c r="E358" s="1082"/>
      <c r="F358" s="1082"/>
      <c r="G358" s="1082"/>
      <c r="H358" s="1082"/>
      <c r="I358" s="1082"/>
      <c r="J358" s="1082"/>
      <c r="K358" s="1082"/>
      <c r="L358" s="1082"/>
      <c r="M358" s="1082"/>
      <c r="N358" s="1082"/>
      <c r="O358" s="1082"/>
      <c r="P358" s="1082"/>
      <c r="Q358" s="1082"/>
      <c r="R358" s="1082"/>
      <c r="S358" s="1082"/>
      <c r="T358" s="1082"/>
      <c r="U358" s="1082"/>
      <c r="V358" s="1082"/>
      <c r="W358" s="1082"/>
      <c r="X358" s="1082"/>
      <c r="Y358" s="1082"/>
      <c r="Z358" s="1082"/>
    </row>
    <row r="359" spans="1:26" ht="11.25" customHeight="1">
      <c r="A359" s="1082"/>
      <c r="B359" s="1082"/>
      <c r="C359" s="1082"/>
      <c r="D359" s="1082"/>
      <c r="E359" s="1082"/>
      <c r="F359" s="1082"/>
      <c r="G359" s="1082"/>
      <c r="H359" s="1082"/>
      <c r="I359" s="1082"/>
      <c r="J359" s="1082"/>
      <c r="K359" s="1082"/>
      <c r="L359" s="1082"/>
      <c r="M359" s="1082"/>
      <c r="N359" s="1082"/>
      <c r="O359" s="1082"/>
      <c r="P359" s="1082"/>
      <c r="Q359" s="1082"/>
      <c r="R359" s="1082"/>
      <c r="S359" s="1082"/>
      <c r="T359" s="1082"/>
      <c r="U359" s="1082"/>
      <c r="V359" s="1082"/>
      <c r="W359" s="1082"/>
      <c r="X359" s="1082"/>
      <c r="Y359" s="1082"/>
      <c r="Z359" s="1082"/>
    </row>
    <row r="360" spans="1:26" ht="11.25" customHeight="1">
      <c r="A360" s="1082"/>
      <c r="B360" s="1082"/>
      <c r="C360" s="1082"/>
      <c r="D360" s="1082"/>
      <c r="E360" s="1082"/>
      <c r="F360" s="1082"/>
      <c r="G360" s="1082"/>
      <c r="H360" s="1082"/>
      <c r="I360" s="1082"/>
      <c r="J360" s="1082"/>
      <c r="K360" s="1082"/>
      <c r="L360" s="1082"/>
      <c r="M360" s="1082"/>
      <c r="N360" s="1082"/>
      <c r="O360" s="1082"/>
      <c r="P360" s="1082"/>
      <c r="Q360" s="1082"/>
      <c r="R360" s="1082"/>
      <c r="S360" s="1082"/>
      <c r="T360" s="1082"/>
      <c r="U360" s="1082"/>
      <c r="V360" s="1082"/>
      <c r="W360" s="1082"/>
      <c r="X360" s="1082"/>
      <c r="Y360" s="1082"/>
      <c r="Z360" s="1082"/>
    </row>
    <row r="361" spans="1:26" ht="11.25" customHeight="1">
      <c r="A361" s="1082"/>
      <c r="B361" s="1082"/>
      <c r="C361" s="1082"/>
      <c r="D361" s="1082"/>
      <c r="E361" s="1082"/>
      <c r="F361" s="1082"/>
      <c r="G361" s="1082"/>
      <c r="H361" s="1082"/>
      <c r="I361" s="1082"/>
      <c r="J361" s="1082"/>
      <c r="K361" s="1082"/>
      <c r="L361" s="1082"/>
      <c r="M361" s="1082"/>
      <c r="N361" s="1082"/>
      <c r="O361" s="1082"/>
      <c r="P361" s="1082"/>
      <c r="Q361" s="1082"/>
      <c r="R361" s="1082"/>
      <c r="S361" s="1082"/>
      <c r="T361" s="1082"/>
      <c r="U361" s="1082"/>
      <c r="V361" s="1082"/>
      <c r="W361" s="1082"/>
      <c r="X361" s="1082"/>
      <c r="Y361" s="1082"/>
      <c r="Z361" s="1082"/>
    </row>
    <row r="362" spans="1:26" ht="11.25" customHeight="1">
      <c r="A362" s="1082"/>
      <c r="B362" s="1082"/>
      <c r="C362" s="1082"/>
      <c r="D362" s="1082"/>
      <c r="E362" s="1082"/>
      <c r="F362" s="1082"/>
      <c r="G362" s="1082"/>
      <c r="H362" s="1082"/>
      <c r="I362" s="1082"/>
      <c r="J362" s="1082"/>
      <c r="K362" s="1082"/>
      <c r="L362" s="1082"/>
      <c r="M362" s="1082"/>
      <c r="N362" s="1082"/>
      <c r="O362" s="1082"/>
      <c r="P362" s="1082"/>
      <c r="Q362" s="1082"/>
      <c r="R362" s="1082"/>
      <c r="S362" s="1082"/>
      <c r="T362" s="1082"/>
      <c r="U362" s="1082"/>
      <c r="V362" s="1082"/>
      <c r="W362" s="1082"/>
      <c r="X362" s="1082"/>
      <c r="Y362" s="1082"/>
      <c r="Z362" s="1082"/>
    </row>
    <row r="363" spans="1:26" ht="11.25" customHeight="1">
      <c r="A363" s="1082"/>
      <c r="B363" s="1082"/>
      <c r="C363" s="1082"/>
      <c r="D363" s="1082"/>
      <c r="E363" s="1082"/>
      <c r="F363" s="1082"/>
      <c r="G363" s="1082"/>
      <c r="H363" s="1082"/>
      <c r="I363" s="1082"/>
      <c r="J363" s="1082"/>
      <c r="K363" s="1082"/>
      <c r="L363" s="1082"/>
      <c r="M363" s="1082"/>
      <c r="N363" s="1082"/>
      <c r="O363" s="1082"/>
      <c r="P363" s="1082"/>
      <c r="Q363" s="1082"/>
      <c r="R363" s="1082"/>
      <c r="S363" s="1082"/>
      <c r="T363" s="1082"/>
      <c r="U363" s="1082"/>
      <c r="V363" s="1082"/>
      <c r="W363" s="1082"/>
      <c r="X363" s="1082"/>
      <c r="Y363" s="1082"/>
      <c r="Z363" s="1082"/>
    </row>
    <row r="364" spans="1:26" ht="11.25" customHeight="1">
      <c r="A364" s="1082"/>
      <c r="B364" s="1082"/>
      <c r="C364" s="1082"/>
      <c r="D364" s="1082"/>
      <c r="E364" s="1082"/>
      <c r="F364" s="1082"/>
      <c r="G364" s="1082"/>
      <c r="H364" s="1082"/>
      <c r="I364" s="1082"/>
      <c r="J364" s="1082"/>
      <c r="K364" s="1082"/>
      <c r="L364" s="1082"/>
      <c r="M364" s="1082"/>
      <c r="N364" s="1082"/>
      <c r="O364" s="1082"/>
      <c r="P364" s="1082"/>
      <c r="Q364" s="1082"/>
      <c r="R364" s="1082"/>
      <c r="S364" s="1082"/>
      <c r="T364" s="1082"/>
      <c r="U364" s="1082"/>
      <c r="V364" s="1082"/>
      <c r="W364" s="1082"/>
      <c r="X364" s="1082"/>
      <c r="Y364" s="1082"/>
      <c r="Z364" s="1082"/>
    </row>
    <row r="365" spans="1:26" ht="11.25" customHeight="1">
      <c r="A365" s="1082"/>
      <c r="B365" s="1082"/>
      <c r="C365" s="1082"/>
      <c r="D365" s="1082"/>
      <c r="E365" s="1082"/>
      <c r="F365" s="1082"/>
      <c r="G365" s="1082"/>
      <c r="H365" s="1082"/>
      <c r="I365" s="1082"/>
      <c r="J365" s="1082"/>
      <c r="K365" s="1082"/>
      <c r="L365" s="1082"/>
      <c r="M365" s="1082"/>
      <c r="N365" s="1082"/>
      <c r="O365" s="1082"/>
      <c r="P365" s="1082"/>
      <c r="Q365" s="1082"/>
      <c r="R365" s="1082"/>
      <c r="S365" s="1082"/>
      <c r="T365" s="1082"/>
      <c r="U365" s="1082"/>
      <c r="V365" s="1082"/>
      <c r="W365" s="1082"/>
      <c r="X365" s="1082"/>
      <c r="Y365" s="1082"/>
      <c r="Z365" s="1082"/>
    </row>
    <row r="366" spans="1:26" ht="11.25" customHeight="1">
      <c r="A366" s="1082"/>
      <c r="B366" s="1082"/>
      <c r="C366" s="1082"/>
      <c r="D366" s="1082"/>
      <c r="E366" s="1082"/>
      <c r="F366" s="1082"/>
      <c r="G366" s="1082"/>
      <c r="H366" s="1082"/>
      <c r="I366" s="1082"/>
      <c r="J366" s="1082"/>
      <c r="K366" s="1082"/>
      <c r="L366" s="1082"/>
      <c r="M366" s="1082"/>
      <c r="N366" s="1082"/>
      <c r="O366" s="1082"/>
      <c r="P366" s="1082"/>
      <c r="Q366" s="1082"/>
      <c r="R366" s="1082"/>
      <c r="S366" s="1082"/>
      <c r="T366" s="1082"/>
      <c r="U366" s="1082"/>
      <c r="V366" s="1082"/>
      <c r="W366" s="1082"/>
      <c r="X366" s="1082"/>
      <c r="Y366" s="1082"/>
      <c r="Z366" s="1082"/>
    </row>
    <row r="367" spans="1:26" ht="11.25" customHeight="1">
      <c r="A367" s="1082"/>
      <c r="B367" s="1082"/>
      <c r="C367" s="1082"/>
      <c r="D367" s="1082"/>
      <c r="E367" s="1082"/>
      <c r="F367" s="1082"/>
      <c r="G367" s="1082"/>
      <c r="H367" s="1082"/>
      <c r="I367" s="1082"/>
      <c r="J367" s="1082"/>
      <c r="K367" s="1082"/>
      <c r="L367" s="1082"/>
      <c r="M367" s="1082"/>
      <c r="N367" s="1082"/>
      <c r="O367" s="1082"/>
      <c r="P367" s="1082"/>
      <c r="Q367" s="1082"/>
      <c r="R367" s="1082"/>
      <c r="S367" s="1082"/>
      <c r="T367" s="1082"/>
      <c r="U367" s="1082"/>
      <c r="V367" s="1082"/>
      <c r="W367" s="1082"/>
      <c r="X367" s="1082"/>
      <c r="Y367" s="1082"/>
      <c r="Z367" s="1082"/>
    </row>
    <row r="368" spans="1:26" ht="11.25" customHeight="1">
      <c r="A368" s="1082"/>
      <c r="B368" s="1082"/>
      <c r="C368" s="1082"/>
      <c r="D368" s="1082"/>
      <c r="E368" s="1082"/>
      <c r="F368" s="1082"/>
      <c r="G368" s="1082"/>
      <c r="H368" s="1082"/>
      <c r="I368" s="1082"/>
      <c r="J368" s="1082"/>
      <c r="K368" s="1082"/>
      <c r="L368" s="1082"/>
      <c r="M368" s="1082"/>
      <c r="N368" s="1082"/>
      <c r="O368" s="1082"/>
      <c r="P368" s="1082"/>
      <c r="Q368" s="1082"/>
      <c r="R368" s="1082"/>
      <c r="S368" s="1082"/>
      <c r="T368" s="1082"/>
      <c r="U368" s="1082"/>
      <c r="V368" s="1082"/>
      <c r="W368" s="1082"/>
      <c r="X368" s="1082"/>
      <c r="Y368" s="1082"/>
      <c r="Z368" s="1082"/>
    </row>
    <row r="369" spans="1:26" ht="11.25" customHeight="1">
      <c r="A369" s="1082"/>
      <c r="B369" s="1082"/>
      <c r="C369" s="1082"/>
      <c r="D369" s="1082"/>
      <c r="E369" s="1082"/>
      <c r="F369" s="1082"/>
      <c r="G369" s="1082"/>
      <c r="H369" s="1082"/>
      <c r="I369" s="1082"/>
      <c r="J369" s="1082"/>
      <c r="K369" s="1082"/>
      <c r="L369" s="1082"/>
      <c r="M369" s="1082"/>
      <c r="N369" s="1082"/>
      <c r="O369" s="1082"/>
      <c r="P369" s="1082"/>
      <c r="Q369" s="1082"/>
      <c r="R369" s="1082"/>
      <c r="S369" s="1082"/>
      <c r="T369" s="1082"/>
      <c r="U369" s="1082"/>
      <c r="V369" s="1082"/>
      <c r="W369" s="1082"/>
      <c r="X369" s="1082"/>
      <c r="Y369" s="1082"/>
      <c r="Z369" s="1082"/>
    </row>
    <row r="370" spans="1:26" ht="11.25" customHeight="1">
      <c r="A370" s="1082"/>
      <c r="B370" s="1082"/>
      <c r="C370" s="1082"/>
      <c r="D370" s="1082"/>
      <c r="E370" s="1082"/>
      <c r="F370" s="1082"/>
      <c r="G370" s="1082"/>
      <c r="H370" s="1082"/>
      <c r="I370" s="1082"/>
      <c r="J370" s="1082"/>
      <c r="K370" s="1082"/>
      <c r="L370" s="1082"/>
      <c r="M370" s="1082"/>
      <c r="N370" s="1082"/>
      <c r="O370" s="1082"/>
      <c r="P370" s="1082"/>
      <c r="Q370" s="1082"/>
      <c r="R370" s="1082"/>
      <c r="S370" s="1082"/>
      <c r="T370" s="1082"/>
      <c r="U370" s="1082"/>
      <c r="V370" s="1082"/>
      <c r="W370" s="1082"/>
      <c r="X370" s="1082"/>
      <c r="Y370" s="1082"/>
      <c r="Z370" s="1082"/>
    </row>
    <row r="371" spans="1:26" ht="11.25" customHeight="1">
      <c r="A371" s="1082"/>
      <c r="B371" s="1082"/>
      <c r="C371" s="1082"/>
      <c r="D371" s="1082"/>
      <c r="E371" s="1082"/>
      <c r="F371" s="1082"/>
      <c r="G371" s="1082"/>
      <c r="H371" s="1082"/>
      <c r="I371" s="1082"/>
      <c r="J371" s="1082"/>
      <c r="K371" s="1082"/>
      <c r="L371" s="1082"/>
      <c r="M371" s="1082"/>
      <c r="N371" s="1082"/>
      <c r="O371" s="1082"/>
      <c r="P371" s="1082"/>
      <c r="Q371" s="1082"/>
      <c r="R371" s="1082"/>
      <c r="S371" s="1082"/>
      <c r="T371" s="1082"/>
      <c r="U371" s="1082"/>
      <c r="V371" s="1082"/>
      <c r="W371" s="1082"/>
      <c r="X371" s="1082"/>
      <c r="Y371" s="1082"/>
      <c r="Z371" s="1082"/>
    </row>
    <row r="372" spans="1:26" ht="11.25" customHeight="1">
      <c r="A372" s="1082"/>
      <c r="B372" s="1082"/>
      <c r="C372" s="1082"/>
      <c r="D372" s="1082"/>
      <c r="E372" s="1082"/>
      <c r="F372" s="1082"/>
      <c r="G372" s="1082"/>
      <c r="H372" s="1082"/>
      <c r="I372" s="1082"/>
      <c r="J372" s="1082"/>
      <c r="K372" s="1082"/>
      <c r="L372" s="1082"/>
      <c r="M372" s="1082"/>
      <c r="N372" s="1082"/>
      <c r="O372" s="1082"/>
      <c r="P372" s="1082"/>
      <c r="Q372" s="1082"/>
      <c r="R372" s="1082"/>
      <c r="S372" s="1082"/>
      <c r="T372" s="1082"/>
      <c r="U372" s="1082"/>
      <c r="V372" s="1082"/>
      <c r="W372" s="1082"/>
      <c r="X372" s="1082"/>
      <c r="Y372" s="1082"/>
      <c r="Z372" s="1082"/>
    </row>
    <row r="373" spans="1:26" ht="11.25" customHeight="1">
      <c r="A373" s="1082"/>
      <c r="B373" s="1082"/>
      <c r="C373" s="1082"/>
      <c r="D373" s="1082"/>
      <c r="E373" s="1082"/>
      <c r="F373" s="1082"/>
      <c r="G373" s="1082"/>
      <c r="H373" s="1082"/>
      <c r="I373" s="1082"/>
      <c r="J373" s="1082"/>
      <c r="K373" s="1082"/>
      <c r="L373" s="1082"/>
      <c r="M373" s="1082"/>
      <c r="N373" s="1082"/>
      <c r="O373" s="1082"/>
      <c r="P373" s="1082"/>
      <c r="Q373" s="1082"/>
      <c r="R373" s="1082"/>
      <c r="S373" s="1082"/>
      <c r="T373" s="1082"/>
      <c r="U373" s="1082"/>
      <c r="V373" s="1082"/>
      <c r="W373" s="1082"/>
      <c r="X373" s="1082"/>
      <c r="Y373" s="1082"/>
      <c r="Z373" s="1082"/>
    </row>
    <row r="374" spans="1:26" ht="11.25" customHeight="1">
      <c r="A374" s="1082"/>
      <c r="B374" s="1082"/>
      <c r="C374" s="1082"/>
      <c r="D374" s="1082"/>
      <c r="E374" s="1082"/>
      <c r="F374" s="1082"/>
      <c r="G374" s="1082"/>
      <c r="H374" s="1082"/>
      <c r="I374" s="1082"/>
      <c r="J374" s="1082"/>
      <c r="K374" s="1082"/>
      <c r="L374" s="1082"/>
      <c r="M374" s="1082"/>
      <c r="N374" s="1082"/>
      <c r="O374" s="1082"/>
      <c r="P374" s="1082"/>
      <c r="Q374" s="1082"/>
      <c r="R374" s="1082"/>
      <c r="S374" s="1082"/>
      <c r="T374" s="1082"/>
      <c r="U374" s="1082"/>
      <c r="V374" s="1082"/>
      <c r="W374" s="1082"/>
      <c r="X374" s="1082"/>
      <c r="Y374" s="1082"/>
      <c r="Z374" s="1082"/>
    </row>
    <row r="375" spans="1:26" ht="11.25" customHeight="1">
      <c r="A375" s="1082"/>
      <c r="B375" s="1082"/>
      <c r="C375" s="1082"/>
      <c r="D375" s="1082"/>
      <c r="E375" s="1082"/>
      <c r="F375" s="1082"/>
      <c r="G375" s="1082"/>
      <c r="H375" s="1082"/>
      <c r="I375" s="1082"/>
      <c r="J375" s="1082"/>
      <c r="K375" s="1082"/>
      <c r="L375" s="1082"/>
      <c r="M375" s="1082"/>
      <c r="N375" s="1082"/>
      <c r="O375" s="1082"/>
      <c r="P375" s="1082"/>
      <c r="Q375" s="1082"/>
      <c r="R375" s="1082"/>
      <c r="S375" s="1082"/>
      <c r="T375" s="1082"/>
      <c r="U375" s="1082"/>
      <c r="V375" s="1082"/>
      <c r="W375" s="1082"/>
      <c r="X375" s="1082"/>
      <c r="Y375" s="1082"/>
      <c r="Z375" s="1082"/>
    </row>
    <row r="376" spans="1:26" ht="11.25" customHeight="1">
      <c r="A376" s="1082"/>
      <c r="B376" s="1082"/>
      <c r="C376" s="1082"/>
      <c r="D376" s="1082"/>
      <c r="E376" s="1082"/>
      <c r="F376" s="1082"/>
      <c r="G376" s="1082"/>
      <c r="H376" s="1082"/>
      <c r="I376" s="1082"/>
      <c r="J376" s="1082"/>
      <c r="K376" s="1082"/>
      <c r="L376" s="1082"/>
      <c r="M376" s="1082"/>
      <c r="N376" s="1082"/>
      <c r="O376" s="1082"/>
      <c r="P376" s="1082"/>
      <c r="Q376" s="1082"/>
      <c r="R376" s="1082"/>
      <c r="S376" s="1082"/>
      <c r="T376" s="1082"/>
      <c r="U376" s="1082"/>
      <c r="V376" s="1082"/>
      <c r="W376" s="1082"/>
      <c r="X376" s="1082"/>
      <c r="Y376" s="1082"/>
      <c r="Z376" s="1082"/>
    </row>
    <row r="377" spans="1:26" ht="11.25" customHeight="1">
      <c r="A377" s="1082"/>
      <c r="B377" s="1082"/>
      <c r="C377" s="1082"/>
      <c r="D377" s="1082"/>
      <c r="E377" s="1082"/>
      <c r="F377" s="1082"/>
      <c r="G377" s="1082"/>
      <c r="H377" s="1082"/>
      <c r="I377" s="1082"/>
      <c r="J377" s="1082"/>
      <c r="K377" s="1082"/>
      <c r="L377" s="1082"/>
      <c r="M377" s="1082"/>
      <c r="N377" s="1082"/>
      <c r="O377" s="1082"/>
      <c r="P377" s="1082"/>
      <c r="Q377" s="1082"/>
      <c r="R377" s="1082"/>
      <c r="S377" s="1082"/>
      <c r="T377" s="1082"/>
      <c r="U377" s="1082"/>
      <c r="V377" s="1082"/>
      <c r="W377" s="1082"/>
      <c r="X377" s="1082"/>
      <c r="Y377" s="1082"/>
      <c r="Z377" s="1082"/>
    </row>
    <row r="378" spans="1:26" ht="11.25" customHeight="1">
      <c r="A378" s="1082"/>
      <c r="B378" s="1082"/>
      <c r="C378" s="1082"/>
      <c r="D378" s="1082"/>
      <c r="E378" s="1082"/>
      <c r="F378" s="1082"/>
      <c r="G378" s="1082"/>
      <c r="H378" s="1082"/>
      <c r="I378" s="1082"/>
      <c r="J378" s="1082"/>
      <c r="K378" s="1082"/>
      <c r="L378" s="1082"/>
      <c r="M378" s="1082"/>
      <c r="N378" s="1082"/>
      <c r="O378" s="1082"/>
      <c r="P378" s="1082"/>
      <c r="Q378" s="1082"/>
      <c r="R378" s="1082"/>
      <c r="S378" s="1082"/>
      <c r="T378" s="1082"/>
      <c r="U378" s="1082"/>
      <c r="V378" s="1082"/>
      <c r="W378" s="1082"/>
      <c r="X378" s="1082"/>
      <c r="Y378" s="1082"/>
      <c r="Z378" s="1082"/>
    </row>
    <row r="379" spans="1:26" ht="11.25" customHeight="1">
      <c r="A379" s="1082"/>
      <c r="B379" s="1082"/>
      <c r="C379" s="1082"/>
      <c r="D379" s="1082"/>
      <c r="E379" s="1082"/>
      <c r="F379" s="1082"/>
      <c r="G379" s="1082"/>
      <c r="H379" s="1082"/>
      <c r="I379" s="1082"/>
      <c r="J379" s="1082"/>
      <c r="K379" s="1082"/>
      <c r="L379" s="1082"/>
      <c r="M379" s="1082"/>
      <c r="N379" s="1082"/>
      <c r="O379" s="1082"/>
      <c r="P379" s="1082"/>
      <c r="Q379" s="1082"/>
      <c r="R379" s="1082"/>
      <c r="S379" s="1082"/>
      <c r="T379" s="1082"/>
      <c r="U379" s="1082"/>
      <c r="V379" s="1082"/>
      <c r="W379" s="1082"/>
      <c r="X379" s="1082"/>
      <c r="Y379" s="1082"/>
      <c r="Z379" s="1082"/>
    </row>
    <row r="380" spans="1:26" ht="11.25" customHeight="1">
      <c r="A380" s="1082"/>
      <c r="B380" s="1082"/>
      <c r="C380" s="1082"/>
      <c r="D380" s="1082"/>
      <c r="E380" s="1082"/>
      <c r="F380" s="1082"/>
      <c r="G380" s="1082"/>
      <c r="H380" s="1082"/>
      <c r="I380" s="1082"/>
      <c r="J380" s="1082"/>
      <c r="K380" s="1082"/>
      <c r="L380" s="1082"/>
      <c r="M380" s="1082"/>
      <c r="N380" s="1082"/>
      <c r="O380" s="1082"/>
      <c r="P380" s="1082"/>
      <c r="Q380" s="1082"/>
      <c r="R380" s="1082"/>
      <c r="S380" s="1082"/>
      <c r="T380" s="1082"/>
      <c r="U380" s="1082"/>
      <c r="V380" s="1082"/>
      <c r="W380" s="1082"/>
      <c r="X380" s="1082"/>
      <c r="Y380" s="1082"/>
      <c r="Z380" s="1082"/>
    </row>
    <row r="381" spans="1:26" ht="11.25" customHeight="1">
      <c r="A381" s="1082"/>
      <c r="B381" s="1082"/>
      <c r="C381" s="1082"/>
      <c r="D381" s="1082"/>
      <c r="E381" s="1082"/>
      <c r="F381" s="1082"/>
      <c r="G381" s="1082"/>
      <c r="H381" s="1082"/>
      <c r="I381" s="1082"/>
      <c r="J381" s="1082"/>
      <c r="K381" s="1082"/>
      <c r="L381" s="1082"/>
      <c r="M381" s="1082"/>
      <c r="N381" s="1082"/>
      <c r="O381" s="1082"/>
      <c r="P381" s="1082"/>
      <c r="Q381" s="1082"/>
      <c r="R381" s="1082"/>
      <c r="S381" s="1082"/>
      <c r="T381" s="1082"/>
      <c r="U381" s="1082"/>
      <c r="V381" s="1082"/>
      <c r="W381" s="1082"/>
      <c r="X381" s="1082"/>
      <c r="Y381" s="1082"/>
      <c r="Z381" s="1082"/>
    </row>
    <row r="382" spans="1:26" ht="11.25" customHeight="1">
      <c r="A382" s="1082"/>
      <c r="B382" s="1082"/>
      <c r="C382" s="1082"/>
      <c r="D382" s="1082"/>
      <c r="E382" s="1082"/>
      <c r="F382" s="1082"/>
      <c r="G382" s="1082"/>
      <c r="H382" s="1082"/>
      <c r="I382" s="1082"/>
      <c r="J382" s="1082"/>
      <c r="K382" s="1082"/>
      <c r="L382" s="1082"/>
      <c r="M382" s="1082"/>
      <c r="N382" s="1082"/>
      <c r="O382" s="1082"/>
      <c r="P382" s="1082"/>
      <c r="Q382" s="1082"/>
      <c r="R382" s="1082"/>
      <c r="S382" s="1082"/>
      <c r="T382" s="1082"/>
      <c r="U382" s="1082"/>
      <c r="V382" s="1082"/>
      <c r="W382" s="1082"/>
      <c r="X382" s="1082"/>
      <c r="Y382" s="1082"/>
      <c r="Z382" s="1082"/>
    </row>
    <row r="383" spans="1:26" ht="11.25" customHeight="1">
      <c r="A383" s="1082"/>
      <c r="B383" s="1082"/>
      <c r="C383" s="1082"/>
      <c r="D383" s="1082"/>
      <c r="E383" s="1082"/>
      <c r="F383" s="1082"/>
      <c r="G383" s="1082"/>
      <c r="H383" s="1082"/>
      <c r="I383" s="1082"/>
      <c r="J383" s="1082"/>
      <c r="K383" s="1082"/>
      <c r="L383" s="1082"/>
      <c r="M383" s="1082"/>
      <c r="N383" s="1082"/>
      <c r="O383" s="1082"/>
      <c r="P383" s="1082"/>
      <c r="Q383" s="1082"/>
      <c r="R383" s="1082"/>
      <c r="S383" s="1082"/>
      <c r="T383" s="1082"/>
      <c r="U383" s="1082"/>
      <c r="V383" s="1082"/>
      <c r="W383" s="1082"/>
      <c r="X383" s="1082"/>
      <c r="Y383" s="1082"/>
      <c r="Z383" s="1082"/>
    </row>
    <row r="384" spans="1:26" ht="11.25" customHeight="1">
      <c r="A384" s="1082"/>
      <c r="B384" s="1082"/>
      <c r="C384" s="1082"/>
      <c r="D384" s="1082"/>
      <c r="E384" s="1082"/>
      <c r="F384" s="1082"/>
      <c r="G384" s="1082"/>
      <c r="H384" s="1082"/>
      <c r="I384" s="1082"/>
      <c r="J384" s="1082"/>
      <c r="K384" s="1082"/>
      <c r="L384" s="1082"/>
      <c r="M384" s="1082"/>
      <c r="N384" s="1082"/>
      <c r="O384" s="1082"/>
      <c r="P384" s="1082"/>
      <c r="Q384" s="1082"/>
      <c r="R384" s="1082"/>
      <c r="S384" s="1082"/>
      <c r="T384" s="1082"/>
      <c r="U384" s="1082"/>
      <c r="V384" s="1082"/>
      <c r="W384" s="1082"/>
      <c r="X384" s="1082"/>
      <c r="Y384" s="1082"/>
      <c r="Z384" s="1082"/>
    </row>
    <row r="385" spans="1:26" ht="11.25" customHeight="1">
      <c r="A385" s="1082"/>
      <c r="B385" s="1082"/>
      <c r="C385" s="1082"/>
      <c r="D385" s="1082"/>
      <c r="E385" s="1082"/>
      <c r="F385" s="1082"/>
      <c r="G385" s="1082"/>
      <c r="H385" s="1082"/>
      <c r="I385" s="1082"/>
      <c r="J385" s="1082"/>
      <c r="K385" s="1082"/>
      <c r="L385" s="1082"/>
      <c r="M385" s="1082"/>
      <c r="N385" s="1082"/>
      <c r="O385" s="1082"/>
      <c r="P385" s="1082"/>
      <c r="Q385" s="1082"/>
      <c r="R385" s="1082"/>
      <c r="S385" s="1082"/>
      <c r="T385" s="1082"/>
      <c r="U385" s="1082"/>
      <c r="V385" s="1082"/>
      <c r="W385" s="1082"/>
      <c r="X385" s="1082"/>
      <c r="Y385" s="1082"/>
      <c r="Z385" s="1082"/>
    </row>
    <row r="386" spans="1:26" ht="11.25" customHeight="1">
      <c r="A386" s="1082"/>
      <c r="B386" s="1082"/>
      <c r="C386" s="1082"/>
      <c r="D386" s="1082"/>
      <c r="E386" s="1082"/>
      <c r="F386" s="1082"/>
      <c r="G386" s="1082"/>
      <c r="H386" s="1082"/>
      <c r="I386" s="1082"/>
      <c r="J386" s="1082"/>
      <c r="K386" s="1082"/>
      <c r="L386" s="1082"/>
      <c r="M386" s="1082"/>
      <c r="N386" s="1082"/>
      <c r="O386" s="1082"/>
      <c r="P386" s="1082"/>
      <c r="Q386" s="1082"/>
      <c r="R386" s="1082"/>
      <c r="S386" s="1082"/>
      <c r="T386" s="1082"/>
      <c r="U386" s="1082"/>
      <c r="V386" s="1082"/>
      <c r="W386" s="1082"/>
      <c r="X386" s="1082"/>
      <c r="Y386" s="1082"/>
      <c r="Z386" s="1082"/>
    </row>
    <row r="387" spans="1:26" ht="11.25" customHeight="1">
      <c r="A387" s="1082"/>
      <c r="B387" s="1082"/>
      <c r="C387" s="1082"/>
      <c r="D387" s="1082"/>
      <c r="E387" s="1082"/>
      <c r="F387" s="1082"/>
      <c r="G387" s="1082"/>
      <c r="H387" s="1082"/>
      <c r="I387" s="1082"/>
      <c r="J387" s="1082"/>
      <c r="K387" s="1082"/>
      <c r="L387" s="1082"/>
      <c r="M387" s="1082"/>
      <c r="N387" s="1082"/>
      <c r="O387" s="1082"/>
      <c r="P387" s="1082"/>
      <c r="Q387" s="1082"/>
      <c r="R387" s="1082"/>
      <c r="S387" s="1082"/>
      <c r="T387" s="1082"/>
      <c r="U387" s="1082"/>
      <c r="V387" s="1082"/>
      <c r="W387" s="1082"/>
      <c r="X387" s="1082"/>
      <c r="Y387" s="1082"/>
      <c r="Z387" s="1082"/>
    </row>
    <row r="388" spans="1:26" ht="11.25" customHeight="1">
      <c r="A388" s="1082"/>
      <c r="B388" s="1082"/>
      <c r="C388" s="1082"/>
      <c r="D388" s="1082"/>
      <c r="E388" s="1082"/>
      <c r="F388" s="1082"/>
      <c r="G388" s="1082"/>
      <c r="H388" s="1082"/>
      <c r="I388" s="1082"/>
      <c r="J388" s="1082"/>
      <c r="K388" s="1082"/>
      <c r="L388" s="1082"/>
      <c r="M388" s="1082"/>
      <c r="N388" s="1082"/>
      <c r="O388" s="1082"/>
      <c r="P388" s="1082"/>
      <c r="Q388" s="1082"/>
      <c r="R388" s="1082"/>
      <c r="S388" s="1082"/>
      <c r="T388" s="1082"/>
      <c r="U388" s="1082"/>
      <c r="V388" s="1082"/>
      <c r="W388" s="1082"/>
      <c r="X388" s="1082"/>
      <c r="Y388" s="1082"/>
      <c r="Z388" s="1082"/>
    </row>
    <row r="389" spans="1:26" ht="11.25" customHeight="1">
      <c r="A389" s="1082"/>
      <c r="B389" s="1082"/>
      <c r="C389" s="1082"/>
      <c r="D389" s="1082"/>
      <c r="E389" s="1082"/>
      <c r="F389" s="1082"/>
      <c r="G389" s="1082"/>
      <c r="H389" s="1082"/>
      <c r="I389" s="1082"/>
      <c r="J389" s="1082"/>
      <c r="K389" s="1082"/>
      <c r="L389" s="1082"/>
      <c r="M389" s="1082"/>
      <c r="N389" s="1082"/>
      <c r="O389" s="1082"/>
      <c r="P389" s="1082"/>
      <c r="Q389" s="1082"/>
      <c r="R389" s="1082"/>
      <c r="S389" s="1082"/>
      <c r="T389" s="1082"/>
      <c r="U389" s="1082"/>
      <c r="V389" s="1082"/>
      <c r="W389" s="1082"/>
      <c r="X389" s="1082"/>
      <c r="Y389" s="1082"/>
      <c r="Z389" s="1082"/>
    </row>
    <row r="390" spans="1:26" ht="11.25" customHeight="1">
      <c r="A390" s="1082"/>
      <c r="B390" s="1082"/>
      <c r="C390" s="1082"/>
      <c r="D390" s="1082"/>
      <c r="E390" s="1082"/>
      <c r="F390" s="1082"/>
      <c r="G390" s="1082"/>
      <c r="H390" s="1082"/>
      <c r="I390" s="1082"/>
      <c r="J390" s="1082"/>
      <c r="K390" s="1082"/>
      <c r="L390" s="1082"/>
      <c r="M390" s="1082"/>
      <c r="N390" s="1082"/>
      <c r="O390" s="1082"/>
      <c r="P390" s="1082"/>
      <c r="Q390" s="1082"/>
      <c r="R390" s="1082"/>
      <c r="S390" s="1082"/>
      <c r="T390" s="1082"/>
      <c r="U390" s="1082"/>
      <c r="V390" s="1082"/>
      <c r="W390" s="1082"/>
      <c r="X390" s="1082"/>
      <c r="Y390" s="1082"/>
      <c r="Z390" s="1082"/>
    </row>
    <row r="391" spans="1:26" ht="11.25" customHeight="1">
      <c r="A391" s="1082"/>
      <c r="B391" s="1082"/>
      <c r="C391" s="1082"/>
      <c r="D391" s="1082"/>
      <c r="E391" s="1082"/>
      <c r="F391" s="1082"/>
      <c r="G391" s="1082"/>
      <c r="H391" s="1082"/>
      <c r="I391" s="1082"/>
      <c r="J391" s="1082"/>
      <c r="K391" s="1082"/>
      <c r="L391" s="1082"/>
      <c r="M391" s="1082"/>
      <c r="N391" s="1082"/>
      <c r="O391" s="1082"/>
      <c r="P391" s="1082"/>
      <c r="Q391" s="1082"/>
      <c r="R391" s="1082"/>
      <c r="S391" s="1082"/>
      <c r="T391" s="1082"/>
      <c r="U391" s="1082"/>
      <c r="V391" s="1082"/>
      <c r="W391" s="1082"/>
      <c r="X391" s="1082"/>
      <c r="Y391" s="1082"/>
      <c r="Z391" s="1082"/>
    </row>
    <row r="392" spans="1:26" ht="11.25" customHeight="1">
      <c r="A392" s="1082"/>
      <c r="B392" s="1082"/>
      <c r="C392" s="1082"/>
      <c r="D392" s="1082"/>
      <c r="E392" s="1082"/>
      <c r="F392" s="1082"/>
      <c r="G392" s="1082"/>
      <c r="H392" s="1082"/>
      <c r="I392" s="1082"/>
      <c r="J392" s="1082"/>
      <c r="K392" s="1082"/>
      <c r="L392" s="1082"/>
      <c r="M392" s="1082"/>
      <c r="N392" s="1082"/>
      <c r="O392" s="1082"/>
      <c r="P392" s="1082"/>
      <c r="Q392" s="1082"/>
      <c r="R392" s="1082"/>
      <c r="S392" s="1082"/>
      <c r="T392" s="1082"/>
      <c r="U392" s="1082"/>
      <c r="V392" s="1082"/>
      <c r="W392" s="1082"/>
      <c r="X392" s="1082"/>
      <c r="Y392" s="1082"/>
      <c r="Z392" s="1082"/>
    </row>
    <row r="393" spans="1:26" ht="11.25" customHeight="1">
      <c r="A393" s="1082"/>
      <c r="B393" s="1082"/>
      <c r="C393" s="1082"/>
      <c r="D393" s="1082"/>
      <c r="E393" s="1082"/>
      <c r="F393" s="1082"/>
      <c r="G393" s="1082"/>
      <c r="H393" s="1082"/>
      <c r="I393" s="1082"/>
      <c r="J393" s="1082"/>
      <c r="K393" s="1082"/>
      <c r="L393" s="1082"/>
      <c r="M393" s="1082"/>
      <c r="N393" s="1082"/>
      <c r="O393" s="1082"/>
      <c r="P393" s="1082"/>
      <c r="Q393" s="1082"/>
      <c r="R393" s="1082"/>
      <c r="S393" s="1082"/>
      <c r="T393" s="1082"/>
      <c r="U393" s="1082"/>
      <c r="V393" s="1082"/>
      <c r="W393" s="1082"/>
      <c r="X393" s="1082"/>
      <c r="Y393" s="1082"/>
      <c r="Z393" s="1082"/>
    </row>
    <row r="394" spans="1:26" ht="11.25" customHeight="1">
      <c r="A394" s="1082"/>
      <c r="B394" s="1082"/>
      <c r="C394" s="1082"/>
      <c r="D394" s="1082"/>
      <c r="E394" s="1082"/>
      <c r="F394" s="1082"/>
      <c r="G394" s="1082"/>
      <c r="H394" s="1082"/>
      <c r="I394" s="1082"/>
      <c r="J394" s="1082"/>
      <c r="K394" s="1082"/>
      <c r="L394" s="1082"/>
      <c r="M394" s="1082"/>
      <c r="N394" s="1082"/>
      <c r="O394" s="1082"/>
      <c r="P394" s="1082"/>
      <c r="Q394" s="1082"/>
      <c r="R394" s="1082"/>
      <c r="S394" s="1082"/>
      <c r="T394" s="1082"/>
      <c r="U394" s="1082"/>
      <c r="V394" s="1082"/>
      <c r="W394" s="1082"/>
      <c r="X394" s="1082"/>
      <c r="Y394" s="1082"/>
      <c r="Z394" s="1082"/>
    </row>
    <row r="395" spans="1:26" ht="11.25" customHeight="1">
      <c r="A395" s="1082"/>
      <c r="B395" s="1082"/>
      <c r="C395" s="1082"/>
      <c r="D395" s="1082"/>
      <c r="E395" s="1082"/>
      <c r="F395" s="1082"/>
      <c r="G395" s="1082"/>
      <c r="H395" s="1082"/>
      <c r="I395" s="1082"/>
      <c r="J395" s="1082"/>
      <c r="K395" s="1082"/>
      <c r="L395" s="1082"/>
      <c r="M395" s="1082"/>
      <c r="N395" s="1082"/>
      <c r="O395" s="1082"/>
      <c r="P395" s="1082"/>
      <c r="Q395" s="1082"/>
      <c r="R395" s="1082"/>
      <c r="S395" s="1082"/>
      <c r="T395" s="1082"/>
      <c r="U395" s="1082"/>
      <c r="V395" s="1082"/>
      <c r="W395" s="1082"/>
      <c r="X395" s="1082"/>
      <c r="Y395" s="1082"/>
      <c r="Z395" s="1082"/>
    </row>
    <row r="396" spans="1:26" ht="11.25" customHeight="1">
      <c r="A396" s="1082"/>
      <c r="B396" s="1082"/>
      <c r="C396" s="1082"/>
      <c r="D396" s="1082"/>
      <c r="E396" s="1082"/>
      <c r="F396" s="1082"/>
      <c r="G396" s="1082"/>
      <c r="H396" s="1082"/>
      <c r="I396" s="1082"/>
      <c r="J396" s="1082"/>
      <c r="K396" s="1082"/>
      <c r="L396" s="1082"/>
      <c r="M396" s="1082"/>
      <c r="N396" s="1082"/>
      <c r="O396" s="1082"/>
      <c r="P396" s="1082"/>
      <c r="Q396" s="1082"/>
      <c r="R396" s="1082"/>
      <c r="S396" s="1082"/>
      <c r="T396" s="1082"/>
      <c r="U396" s="1082"/>
      <c r="V396" s="1082"/>
      <c r="W396" s="1082"/>
      <c r="X396" s="1082"/>
      <c r="Y396" s="1082"/>
      <c r="Z396" s="1082"/>
    </row>
    <row r="397" spans="1:26" ht="11.25" customHeight="1">
      <c r="A397" s="1082"/>
      <c r="B397" s="1082"/>
      <c r="C397" s="1082"/>
      <c r="D397" s="1082"/>
      <c r="E397" s="1082"/>
      <c r="F397" s="1082"/>
      <c r="G397" s="1082"/>
      <c r="H397" s="1082"/>
      <c r="I397" s="1082"/>
      <c r="J397" s="1082"/>
      <c r="K397" s="1082"/>
      <c r="L397" s="1082"/>
      <c r="M397" s="1082"/>
      <c r="N397" s="1082"/>
      <c r="O397" s="1082"/>
      <c r="P397" s="1082"/>
      <c r="Q397" s="1082"/>
      <c r="R397" s="1082"/>
      <c r="S397" s="1082"/>
      <c r="T397" s="1082"/>
      <c r="U397" s="1082"/>
      <c r="V397" s="1082"/>
      <c r="W397" s="1082"/>
      <c r="X397" s="1082"/>
      <c r="Y397" s="1082"/>
      <c r="Z397" s="1082"/>
    </row>
    <row r="398" spans="1:26" ht="11.25" customHeight="1">
      <c r="A398" s="1082"/>
      <c r="B398" s="1082"/>
      <c r="C398" s="1082"/>
      <c r="D398" s="1082"/>
      <c r="E398" s="1082"/>
      <c r="F398" s="1082"/>
      <c r="G398" s="1082"/>
      <c r="H398" s="1082"/>
      <c r="I398" s="1082"/>
      <c r="J398" s="1082"/>
      <c r="K398" s="1082"/>
      <c r="L398" s="1082"/>
      <c r="M398" s="1082"/>
      <c r="N398" s="1082"/>
      <c r="O398" s="1082"/>
      <c r="P398" s="1082"/>
      <c r="Q398" s="1082"/>
      <c r="R398" s="1082"/>
      <c r="S398" s="1082"/>
      <c r="T398" s="1082"/>
      <c r="U398" s="1082"/>
      <c r="V398" s="1082"/>
      <c r="W398" s="1082"/>
      <c r="X398" s="1082"/>
      <c r="Y398" s="1082"/>
      <c r="Z398" s="1082"/>
    </row>
    <row r="399" spans="1:26" ht="11.25" customHeight="1">
      <c r="A399" s="1082"/>
      <c r="B399" s="1082"/>
      <c r="C399" s="1082"/>
      <c r="D399" s="1082"/>
      <c r="E399" s="1082"/>
      <c r="F399" s="1082"/>
      <c r="G399" s="1082"/>
      <c r="H399" s="1082"/>
      <c r="I399" s="1082"/>
      <c r="J399" s="1082"/>
      <c r="K399" s="1082"/>
      <c r="L399" s="1082"/>
      <c r="M399" s="1082"/>
      <c r="N399" s="1082"/>
      <c r="O399" s="1082"/>
      <c r="P399" s="1082"/>
      <c r="Q399" s="1082"/>
      <c r="R399" s="1082"/>
      <c r="S399" s="1082"/>
      <c r="T399" s="1082"/>
      <c r="U399" s="1082"/>
      <c r="V399" s="1082"/>
      <c r="W399" s="1082"/>
      <c r="X399" s="1082"/>
      <c r="Y399" s="1082"/>
      <c r="Z399" s="1082"/>
    </row>
    <row r="400" spans="1:26" ht="11.25" customHeight="1">
      <c r="A400" s="1082"/>
      <c r="B400" s="1082"/>
      <c r="C400" s="1082"/>
      <c r="D400" s="1082"/>
      <c r="E400" s="1082"/>
      <c r="F400" s="1082"/>
      <c r="G400" s="1082"/>
      <c r="H400" s="1082"/>
      <c r="I400" s="1082"/>
      <c r="J400" s="1082"/>
      <c r="K400" s="1082"/>
      <c r="L400" s="1082"/>
      <c r="M400" s="1082"/>
      <c r="N400" s="1082"/>
      <c r="O400" s="1082"/>
      <c r="P400" s="1082"/>
      <c r="Q400" s="1082"/>
      <c r="R400" s="1082"/>
      <c r="S400" s="1082"/>
      <c r="T400" s="1082"/>
      <c r="U400" s="1082"/>
      <c r="V400" s="1082"/>
      <c r="W400" s="1082"/>
      <c r="X400" s="1082"/>
      <c r="Y400" s="1082"/>
      <c r="Z400" s="1082"/>
    </row>
    <row r="401" spans="1:26" ht="11.25" customHeight="1">
      <c r="A401" s="1082"/>
      <c r="B401" s="1082"/>
      <c r="C401" s="1082"/>
      <c r="D401" s="1082"/>
      <c r="E401" s="1082"/>
      <c r="F401" s="1082"/>
      <c r="G401" s="1082"/>
      <c r="H401" s="1082"/>
      <c r="I401" s="1082"/>
      <c r="J401" s="1082"/>
      <c r="K401" s="1082"/>
      <c r="L401" s="1082"/>
      <c r="M401" s="1082"/>
      <c r="N401" s="1082"/>
      <c r="O401" s="1082"/>
      <c r="P401" s="1082"/>
      <c r="Q401" s="1082"/>
      <c r="R401" s="1082"/>
      <c r="S401" s="1082"/>
      <c r="T401" s="1082"/>
      <c r="U401" s="1082"/>
      <c r="V401" s="1082"/>
      <c r="W401" s="1082"/>
      <c r="X401" s="1082"/>
      <c r="Y401" s="1082"/>
      <c r="Z401" s="1082"/>
    </row>
    <row r="402" spans="1:26" ht="11.25" customHeight="1">
      <c r="A402" s="1082"/>
      <c r="B402" s="1082"/>
      <c r="C402" s="1082"/>
      <c r="D402" s="1082"/>
      <c r="E402" s="1082"/>
      <c r="F402" s="1082"/>
      <c r="G402" s="1082"/>
      <c r="H402" s="1082"/>
      <c r="I402" s="1082"/>
      <c r="J402" s="1082"/>
      <c r="K402" s="1082"/>
      <c r="L402" s="1082"/>
      <c r="M402" s="1082"/>
      <c r="N402" s="1082"/>
      <c r="O402" s="1082"/>
      <c r="P402" s="1082"/>
      <c r="Q402" s="1082"/>
      <c r="R402" s="1082"/>
      <c r="S402" s="1082"/>
      <c r="T402" s="1082"/>
      <c r="U402" s="1082"/>
      <c r="V402" s="1082"/>
      <c r="W402" s="1082"/>
      <c r="X402" s="1082"/>
      <c r="Y402" s="1082"/>
      <c r="Z402" s="1082"/>
    </row>
    <row r="403" spans="1:26" ht="11.25" customHeight="1">
      <c r="A403" s="1082"/>
      <c r="B403" s="1082"/>
      <c r="C403" s="1082"/>
      <c r="D403" s="1082"/>
      <c r="E403" s="1082"/>
      <c r="F403" s="1082"/>
      <c r="G403" s="1082"/>
      <c r="H403" s="1082"/>
      <c r="I403" s="1082"/>
      <c r="J403" s="1082"/>
      <c r="K403" s="1082"/>
      <c r="L403" s="1082"/>
      <c r="M403" s="1082"/>
      <c r="N403" s="1082"/>
      <c r="O403" s="1082"/>
      <c r="P403" s="1082"/>
      <c r="Q403" s="1082"/>
      <c r="R403" s="1082"/>
      <c r="S403" s="1082"/>
      <c r="T403" s="1082"/>
      <c r="U403" s="1082"/>
      <c r="V403" s="1082"/>
      <c r="W403" s="1082"/>
      <c r="X403" s="1082"/>
      <c r="Y403" s="1082"/>
      <c r="Z403" s="1082"/>
    </row>
    <row r="404" spans="1:26" ht="11.25" customHeight="1">
      <c r="A404" s="1082"/>
      <c r="B404" s="1082"/>
      <c r="C404" s="1082"/>
      <c r="D404" s="1082"/>
      <c r="E404" s="1082"/>
      <c r="F404" s="1082"/>
      <c r="G404" s="1082"/>
      <c r="H404" s="1082"/>
      <c r="I404" s="1082"/>
      <c r="J404" s="1082"/>
      <c r="K404" s="1082"/>
      <c r="L404" s="1082"/>
      <c r="M404" s="1082"/>
      <c r="N404" s="1082"/>
      <c r="O404" s="1082"/>
      <c r="P404" s="1082"/>
      <c r="Q404" s="1082"/>
      <c r="R404" s="1082"/>
      <c r="S404" s="1082"/>
      <c r="T404" s="1082"/>
      <c r="U404" s="1082"/>
      <c r="V404" s="1082"/>
      <c r="W404" s="1082"/>
      <c r="X404" s="1082"/>
      <c r="Y404" s="1082"/>
      <c r="Z404" s="1082"/>
    </row>
    <row r="405" spans="1:26" ht="11.25" customHeight="1">
      <c r="A405" s="1082"/>
      <c r="B405" s="1082"/>
      <c r="C405" s="1082"/>
      <c r="D405" s="1082"/>
      <c r="E405" s="1082"/>
      <c r="F405" s="1082"/>
      <c r="G405" s="1082"/>
      <c r="H405" s="1082"/>
      <c r="I405" s="1082"/>
      <c r="J405" s="1082"/>
      <c r="K405" s="1082"/>
      <c r="L405" s="1082"/>
      <c r="M405" s="1082"/>
      <c r="N405" s="1082"/>
      <c r="O405" s="1082"/>
      <c r="P405" s="1082"/>
      <c r="Q405" s="1082"/>
      <c r="R405" s="1082"/>
      <c r="S405" s="1082"/>
      <c r="T405" s="1082"/>
      <c r="U405" s="1082"/>
      <c r="V405" s="1082"/>
      <c r="W405" s="1082"/>
      <c r="X405" s="1082"/>
      <c r="Y405" s="1082"/>
      <c r="Z405" s="1082"/>
    </row>
    <row r="406" spans="1:26" ht="11.25" customHeight="1">
      <c r="A406" s="1082"/>
      <c r="B406" s="1082"/>
      <c r="C406" s="1082"/>
      <c r="D406" s="1082"/>
      <c r="E406" s="1082"/>
      <c r="F406" s="1082"/>
      <c r="G406" s="1082"/>
      <c r="H406" s="1082"/>
      <c r="I406" s="1082"/>
      <c r="J406" s="1082"/>
      <c r="K406" s="1082"/>
      <c r="L406" s="1082"/>
      <c r="M406" s="1082"/>
      <c r="N406" s="1082"/>
      <c r="O406" s="1082"/>
      <c r="P406" s="1082"/>
      <c r="Q406" s="1082"/>
      <c r="R406" s="1082"/>
      <c r="S406" s="1082"/>
      <c r="T406" s="1082"/>
      <c r="U406" s="1082"/>
      <c r="V406" s="1082"/>
      <c r="W406" s="1082"/>
      <c r="X406" s="1082"/>
      <c r="Y406" s="1082"/>
      <c r="Z406" s="1082"/>
    </row>
    <row r="407" spans="1:26" ht="11.25" customHeight="1">
      <c r="A407" s="1082"/>
      <c r="B407" s="1082"/>
      <c r="C407" s="1082"/>
      <c r="D407" s="1082"/>
      <c r="E407" s="1082"/>
      <c r="F407" s="1082"/>
      <c r="G407" s="1082"/>
      <c r="H407" s="1082"/>
      <c r="I407" s="1082"/>
      <c r="J407" s="1082"/>
      <c r="K407" s="1082"/>
      <c r="L407" s="1082"/>
      <c r="M407" s="1082"/>
      <c r="N407" s="1082"/>
      <c r="O407" s="1082"/>
      <c r="P407" s="1082"/>
      <c r="Q407" s="1082"/>
      <c r="R407" s="1082"/>
      <c r="S407" s="1082"/>
      <c r="T407" s="1082"/>
      <c r="U407" s="1082"/>
      <c r="V407" s="1082"/>
      <c r="W407" s="1082"/>
      <c r="X407" s="1082"/>
      <c r="Y407" s="1082"/>
      <c r="Z407" s="1082"/>
    </row>
    <row r="408" spans="1:26" ht="11.25" customHeight="1">
      <c r="A408" s="1082"/>
      <c r="B408" s="1082"/>
      <c r="C408" s="1082"/>
      <c r="D408" s="1082"/>
      <c r="E408" s="1082"/>
      <c r="F408" s="1082"/>
      <c r="G408" s="1082"/>
      <c r="H408" s="1082"/>
      <c r="I408" s="1082"/>
      <c r="J408" s="1082"/>
      <c r="K408" s="1082"/>
      <c r="L408" s="1082"/>
      <c r="M408" s="1082"/>
      <c r="N408" s="1082"/>
      <c r="O408" s="1082"/>
      <c r="P408" s="1082"/>
      <c r="Q408" s="1082"/>
      <c r="R408" s="1082"/>
      <c r="S408" s="1082"/>
      <c r="T408" s="1082"/>
      <c r="U408" s="1082"/>
      <c r="V408" s="1082"/>
      <c r="W408" s="1082"/>
      <c r="X408" s="1082"/>
      <c r="Y408" s="1082"/>
      <c r="Z408" s="1082"/>
    </row>
    <row r="409" spans="1:26" ht="11.25" customHeight="1">
      <c r="A409" s="1082"/>
      <c r="B409" s="1082"/>
      <c r="C409" s="1082"/>
      <c r="D409" s="1082"/>
      <c r="E409" s="1082"/>
      <c r="F409" s="1082"/>
      <c r="G409" s="1082"/>
      <c r="H409" s="1082"/>
      <c r="I409" s="1082"/>
      <c r="J409" s="1082"/>
      <c r="K409" s="1082"/>
      <c r="L409" s="1082"/>
      <c r="M409" s="1082"/>
      <c r="N409" s="1082"/>
      <c r="O409" s="1082"/>
      <c r="P409" s="1082"/>
      <c r="Q409" s="1082"/>
      <c r="R409" s="1082"/>
      <c r="S409" s="1082"/>
      <c r="T409" s="1082"/>
      <c r="U409" s="1082"/>
      <c r="V409" s="1082"/>
      <c r="W409" s="1082"/>
      <c r="X409" s="1082"/>
      <c r="Y409" s="1082"/>
      <c r="Z409" s="1082"/>
    </row>
    <row r="410" spans="1:26" ht="11.25" customHeight="1">
      <c r="A410" s="1082"/>
      <c r="B410" s="1082"/>
      <c r="C410" s="1082"/>
      <c r="D410" s="1082"/>
      <c r="E410" s="1082"/>
      <c r="F410" s="1082"/>
      <c r="G410" s="1082"/>
      <c r="H410" s="1082"/>
      <c r="I410" s="1082"/>
      <c r="J410" s="1082"/>
      <c r="K410" s="1082"/>
      <c r="L410" s="1082"/>
      <c r="M410" s="1082"/>
      <c r="N410" s="1082"/>
      <c r="O410" s="1082"/>
      <c r="P410" s="1082"/>
      <c r="Q410" s="1082"/>
      <c r="R410" s="1082"/>
      <c r="S410" s="1082"/>
      <c r="T410" s="1082"/>
      <c r="U410" s="1082"/>
      <c r="V410" s="1082"/>
      <c r="W410" s="1082"/>
      <c r="X410" s="1082"/>
      <c r="Y410" s="1082"/>
      <c r="Z410" s="1082"/>
    </row>
    <row r="411" spans="1:26" ht="11.25" customHeight="1">
      <c r="A411" s="1082"/>
      <c r="B411" s="1082"/>
      <c r="C411" s="1082"/>
      <c r="D411" s="1082"/>
      <c r="E411" s="1082"/>
      <c r="F411" s="1082"/>
      <c r="G411" s="1082"/>
      <c r="H411" s="1082"/>
      <c r="I411" s="1082"/>
      <c r="J411" s="1082"/>
      <c r="K411" s="1082"/>
      <c r="L411" s="1082"/>
      <c r="M411" s="1082"/>
      <c r="N411" s="1082"/>
      <c r="O411" s="1082"/>
      <c r="P411" s="1082"/>
      <c r="Q411" s="1082"/>
      <c r="R411" s="1082"/>
      <c r="S411" s="1082"/>
      <c r="T411" s="1082"/>
      <c r="U411" s="1082"/>
      <c r="V411" s="1082"/>
      <c r="W411" s="1082"/>
      <c r="X411" s="1082"/>
      <c r="Y411" s="1082"/>
      <c r="Z411" s="1082"/>
    </row>
    <row r="412" spans="1:26" ht="11.25" customHeight="1">
      <c r="A412" s="1082"/>
      <c r="B412" s="1082"/>
      <c r="C412" s="1082"/>
      <c r="D412" s="1082"/>
      <c r="E412" s="1082"/>
      <c r="F412" s="1082"/>
      <c r="G412" s="1082"/>
      <c r="H412" s="1082"/>
      <c r="I412" s="1082"/>
      <c r="J412" s="1082"/>
      <c r="K412" s="1082"/>
      <c r="L412" s="1082"/>
      <c r="M412" s="1082"/>
      <c r="N412" s="1082"/>
      <c r="O412" s="1082"/>
      <c r="P412" s="1082"/>
      <c r="Q412" s="1082"/>
      <c r="R412" s="1082"/>
      <c r="S412" s="1082"/>
      <c r="T412" s="1082"/>
      <c r="U412" s="1082"/>
      <c r="V412" s="1082"/>
      <c r="W412" s="1082"/>
      <c r="X412" s="1082"/>
      <c r="Y412" s="1082"/>
      <c r="Z412" s="1082"/>
    </row>
    <row r="413" spans="1:26" ht="11.25" customHeight="1">
      <c r="A413" s="1082"/>
      <c r="B413" s="1082"/>
      <c r="C413" s="1082"/>
      <c r="D413" s="1082"/>
      <c r="E413" s="1082"/>
      <c r="F413" s="1082"/>
      <c r="G413" s="1082"/>
      <c r="H413" s="1082"/>
      <c r="I413" s="1082"/>
      <c r="J413" s="1082"/>
      <c r="K413" s="1082"/>
      <c r="L413" s="1082"/>
      <c r="M413" s="1082"/>
      <c r="N413" s="1082"/>
      <c r="O413" s="1082"/>
      <c r="P413" s="1082"/>
      <c r="Q413" s="1082"/>
      <c r="R413" s="1082"/>
      <c r="S413" s="1082"/>
      <c r="T413" s="1082"/>
      <c r="U413" s="1082"/>
      <c r="V413" s="1082"/>
      <c r="W413" s="1082"/>
      <c r="X413" s="1082"/>
      <c r="Y413" s="1082"/>
      <c r="Z413" s="1082"/>
    </row>
    <row r="414" spans="1:26" ht="11.25" customHeight="1">
      <c r="A414" s="1082"/>
      <c r="B414" s="1082"/>
      <c r="C414" s="1082"/>
      <c r="D414" s="1082"/>
      <c r="E414" s="1082"/>
      <c r="F414" s="1082"/>
      <c r="G414" s="1082"/>
      <c r="H414" s="1082"/>
      <c r="I414" s="1082"/>
      <c r="J414" s="1082"/>
      <c r="K414" s="1082"/>
      <c r="L414" s="1082"/>
      <c r="M414" s="1082"/>
      <c r="N414" s="1082"/>
      <c r="O414" s="1082"/>
      <c r="P414" s="1082"/>
      <c r="Q414" s="1082"/>
      <c r="R414" s="1082"/>
      <c r="S414" s="1082"/>
      <c r="T414" s="1082"/>
      <c r="U414" s="1082"/>
      <c r="V414" s="1082"/>
      <c r="W414" s="1082"/>
      <c r="X414" s="1082"/>
      <c r="Y414" s="1082"/>
      <c r="Z414" s="1082"/>
    </row>
    <row r="415" spans="1:26" ht="11.25" customHeight="1">
      <c r="A415" s="1082"/>
      <c r="B415" s="1082"/>
      <c r="C415" s="1082"/>
      <c r="D415" s="1082"/>
      <c r="E415" s="1082"/>
      <c r="F415" s="1082"/>
      <c r="G415" s="1082"/>
      <c r="H415" s="1082"/>
      <c r="I415" s="1082"/>
      <c r="J415" s="1082"/>
      <c r="K415" s="1082"/>
      <c r="L415" s="1082"/>
      <c r="M415" s="1082"/>
      <c r="N415" s="1082"/>
      <c r="O415" s="1082"/>
      <c r="P415" s="1082"/>
      <c r="Q415" s="1082"/>
      <c r="R415" s="1082"/>
      <c r="S415" s="1082"/>
      <c r="T415" s="1082"/>
      <c r="U415" s="1082"/>
      <c r="V415" s="1082"/>
      <c r="W415" s="1082"/>
      <c r="X415" s="1082"/>
      <c r="Y415" s="1082"/>
      <c r="Z415" s="1082"/>
    </row>
    <row r="416" spans="1:26" ht="11.25" customHeight="1">
      <c r="A416" s="1082"/>
      <c r="B416" s="1082"/>
      <c r="C416" s="1082"/>
      <c r="D416" s="1082"/>
      <c r="E416" s="1082"/>
      <c r="F416" s="1082"/>
      <c r="G416" s="1082"/>
      <c r="H416" s="1082"/>
      <c r="I416" s="1082"/>
      <c r="J416" s="1082"/>
      <c r="K416" s="1082"/>
      <c r="L416" s="1082"/>
      <c r="M416" s="1082"/>
      <c r="N416" s="1082"/>
      <c r="O416" s="1082"/>
      <c r="P416" s="1082"/>
      <c r="Q416" s="1082"/>
      <c r="R416" s="1082"/>
      <c r="S416" s="1082"/>
      <c r="T416" s="1082"/>
      <c r="U416" s="1082"/>
      <c r="V416" s="1082"/>
      <c r="W416" s="1082"/>
      <c r="X416" s="1082"/>
      <c r="Y416" s="1082"/>
      <c r="Z416" s="1082"/>
    </row>
    <row r="417" spans="1:26" ht="11.25" customHeight="1">
      <c r="A417" s="1082"/>
      <c r="B417" s="1082"/>
      <c r="C417" s="1082"/>
      <c r="D417" s="1082"/>
      <c r="E417" s="1082"/>
      <c r="F417" s="1082"/>
      <c r="G417" s="1082"/>
      <c r="H417" s="1082"/>
      <c r="I417" s="1082"/>
      <c r="J417" s="1082"/>
      <c r="K417" s="1082"/>
      <c r="L417" s="1082"/>
      <c r="M417" s="1082"/>
      <c r="N417" s="1082"/>
      <c r="O417" s="1082"/>
      <c r="P417" s="1082"/>
      <c r="Q417" s="1082"/>
      <c r="R417" s="1082"/>
      <c r="S417" s="1082"/>
      <c r="T417" s="1082"/>
      <c r="U417" s="1082"/>
      <c r="V417" s="1082"/>
      <c r="W417" s="1082"/>
      <c r="X417" s="1082"/>
      <c r="Y417" s="1082"/>
      <c r="Z417" s="1082"/>
    </row>
    <row r="418" spans="1:26" ht="11.25" customHeight="1">
      <c r="A418" s="1082"/>
      <c r="B418" s="1082"/>
      <c r="C418" s="1082"/>
      <c r="D418" s="1082"/>
      <c r="E418" s="1082"/>
      <c r="F418" s="1082"/>
      <c r="G418" s="1082"/>
      <c r="H418" s="1082"/>
      <c r="I418" s="1082"/>
      <c r="J418" s="1082"/>
      <c r="K418" s="1082"/>
      <c r="L418" s="1082"/>
      <c r="M418" s="1082"/>
      <c r="N418" s="1082"/>
      <c r="O418" s="1082"/>
      <c r="P418" s="1082"/>
      <c r="Q418" s="1082"/>
      <c r="R418" s="1082"/>
      <c r="S418" s="1082"/>
      <c r="T418" s="1082"/>
      <c r="U418" s="1082"/>
      <c r="V418" s="1082"/>
      <c r="W418" s="1082"/>
      <c r="X418" s="1082"/>
      <c r="Y418" s="1082"/>
      <c r="Z418" s="1082"/>
    </row>
    <row r="419" spans="1:26" ht="11.25" customHeight="1">
      <c r="A419" s="1082"/>
      <c r="B419" s="1082"/>
      <c r="C419" s="1082"/>
      <c r="D419" s="1082"/>
      <c r="E419" s="1082"/>
      <c r="F419" s="1082"/>
      <c r="G419" s="1082"/>
      <c r="H419" s="1082"/>
      <c r="I419" s="1082"/>
      <c r="J419" s="1082"/>
      <c r="K419" s="1082"/>
      <c r="L419" s="1082"/>
      <c r="M419" s="1082"/>
      <c r="N419" s="1082"/>
      <c r="O419" s="1082"/>
      <c r="P419" s="1082"/>
      <c r="Q419" s="1082"/>
      <c r="R419" s="1082"/>
      <c r="S419" s="1082"/>
      <c r="T419" s="1082"/>
      <c r="U419" s="1082"/>
      <c r="V419" s="1082"/>
      <c r="W419" s="1082"/>
      <c r="X419" s="1082"/>
      <c r="Y419" s="1082"/>
      <c r="Z419" s="1082"/>
    </row>
    <row r="420" spans="1:26" ht="11.25" customHeight="1">
      <c r="A420" s="1082"/>
      <c r="B420" s="1082"/>
      <c r="C420" s="1082"/>
      <c r="D420" s="1082"/>
      <c r="E420" s="1082"/>
      <c r="F420" s="1082"/>
      <c r="G420" s="1082"/>
      <c r="H420" s="1082"/>
      <c r="I420" s="1082"/>
      <c r="J420" s="1082"/>
      <c r="K420" s="1082"/>
      <c r="L420" s="1082"/>
      <c r="M420" s="1082"/>
      <c r="N420" s="1082"/>
      <c r="O420" s="1082"/>
      <c r="P420" s="1082"/>
      <c r="Q420" s="1082"/>
      <c r="R420" s="1082"/>
      <c r="S420" s="1082"/>
      <c r="T420" s="1082"/>
      <c r="U420" s="1082"/>
      <c r="V420" s="1082"/>
      <c r="W420" s="1082"/>
      <c r="X420" s="1082"/>
      <c r="Y420" s="1082"/>
      <c r="Z420" s="1082"/>
    </row>
    <row r="421" spans="1:26" ht="11.25" customHeight="1">
      <c r="A421" s="1082"/>
      <c r="B421" s="1082"/>
      <c r="C421" s="1082"/>
      <c r="D421" s="1082"/>
      <c r="E421" s="1082"/>
      <c r="F421" s="1082"/>
      <c r="G421" s="1082"/>
      <c r="H421" s="1082"/>
      <c r="I421" s="1082"/>
      <c r="J421" s="1082"/>
      <c r="K421" s="1082"/>
      <c r="L421" s="1082"/>
      <c r="M421" s="1082"/>
      <c r="N421" s="1082"/>
      <c r="O421" s="1082"/>
      <c r="P421" s="1082"/>
      <c r="Q421" s="1082"/>
      <c r="R421" s="1082"/>
      <c r="S421" s="1082"/>
      <c r="T421" s="1082"/>
      <c r="U421" s="1082"/>
      <c r="V421" s="1082"/>
      <c r="W421" s="1082"/>
      <c r="X421" s="1082"/>
      <c r="Y421" s="1082"/>
      <c r="Z421" s="1082"/>
    </row>
    <row r="422" spans="1:26" ht="11.25" customHeight="1">
      <c r="A422" s="1082"/>
      <c r="B422" s="1082"/>
      <c r="C422" s="1082"/>
      <c r="D422" s="1082"/>
      <c r="E422" s="1082"/>
      <c r="F422" s="1082"/>
      <c r="G422" s="1082"/>
      <c r="H422" s="1082"/>
      <c r="I422" s="1082"/>
      <c r="J422" s="1082"/>
      <c r="K422" s="1082"/>
      <c r="L422" s="1082"/>
      <c r="M422" s="1082"/>
      <c r="N422" s="1082"/>
      <c r="O422" s="1082"/>
      <c r="P422" s="1082"/>
      <c r="Q422" s="1082"/>
      <c r="R422" s="1082"/>
      <c r="S422" s="1082"/>
      <c r="T422" s="1082"/>
      <c r="U422" s="1082"/>
      <c r="V422" s="1082"/>
      <c r="W422" s="1082"/>
      <c r="X422" s="1082"/>
      <c r="Y422" s="1082"/>
      <c r="Z422" s="1082"/>
    </row>
    <row r="423" spans="1:26" ht="11.25" customHeight="1">
      <c r="A423" s="1082"/>
      <c r="B423" s="1082"/>
      <c r="C423" s="1082"/>
      <c r="D423" s="1082"/>
      <c r="E423" s="1082"/>
      <c r="F423" s="1082"/>
      <c r="G423" s="1082"/>
      <c r="H423" s="1082"/>
      <c r="I423" s="1082"/>
      <c r="J423" s="1082"/>
      <c r="K423" s="1082"/>
      <c r="L423" s="1082"/>
      <c r="M423" s="1082"/>
      <c r="N423" s="1082"/>
      <c r="O423" s="1082"/>
      <c r="P423" s="1082"/>
      <c r="Q423" s="1082"/>
      <c r="R423" s="1082"/>
      <c r="S423" s="1082"/>
      <c r="T423" s="1082"/>
      <c r="U423" s="1082"/>
      <c r="V423" s="1082"/>
      <c r="W423" s="1082"/>
      <c r="X423" s="1082"/>
      <c r="Y423" s="1082"/>
      <c r="Z423" s="1082"/>
    </row>
    <row r="424" spans="1:26" ht="11.25" customHeight="1">
      <c r="A424" s="1082"/>
      <c r="B424" s="1082"/>
      <c r="C424" s="1082"/>
      <c r="D424" s="1082"/>
      <c r="E424" s="1082"/>
      <c r="F424" s="1082"/>
      <c r="G424" s="1082"/>
      <c r="H424" s="1082"/>
      <c r="I424" s="1082"/>
      <c r="J424" s="1082"/>
      <c r="K424" s="1082"/>
      <c r="L424" s="1082"/>
      <c r="M424" s="1082"/>
      <c r="N424" s="1082"/>
      <c r="O424" s="1082"/>
      <c r="P424" s="1082"/>
      <c r="Q424" s="1082"/>
      <c r="R424" s="1082"/>
      <c r="S424" s="1082"/>
      <c r="T424" s="1082"/>
      <c r="U424" s="1082"/>
      <c r="V424" s="1082"/>
      <c r="W424" s="1082"/>
      <c r="X424" s="1082"/>
      <c r="Y424" s="1082"/>
      <c r="Z424" s="1082"/>
    </row>
    <row r="425" spans="1:26" ht="11.25" customHeight="1">
      <c r="A425" s="1082"/>
      <c r="B425" s="1082"/>
      <c r="C425" s="1082"/>
      <c r="D425" s="1082"/>
      <c r="E425" s="1082"/>
      <c r="F425" s="1082"/>
      <c r="G425" s="1082"/>
      <c r="H425" s="1082"/>
      <c r="I425" s="1082"/>
      <c r="J425" s="1082"/>
      <c r="K425" s="1082"/>
      <c r="L425" s="1082"/>
      <c r="M425" s="1082"/>
      <c r="N425" s="1082"/>
      <c r="O425" s="1082"/>
      <c r="P425" s="1082"/>
      <c r="Q425" s="1082"/>
      <c r="R425" s="1082"/>
      <c r="S425" s="1082"/>
      <c r="T425" s="1082"/>
      <c r="U425" s="1082"/>
      <c r="V425" s="1082"/>
      <c r="W425" s="1082"/>
      <c r="X425" s="1082"/>
      <c r="Y425" s="1082"/>
      <c r="Z425" s="1082"/>
    </row>
    <row r="426" spans="1:26" ht="11.25" customHeight="1">
      <c r="A426" s="1082"/>
      <c r="B426" s="1082"/>
      <c r="C426" s="1082"/>
      <c r="D426" s="1082"/>
      <c r="E426" s="1082"/>
      <c r="F426" s="1082"/>
      <c r="G426" s="1082"/>
      <c r="H426" s="1082"/>
      <c r="I426" s="1082"/>
      <c r="J426" s="1082"/>
      <c r="K426" s="1082"/>
      <c r="L426" s="1082"/>
      <c r="M426" s="1082"/>
      <c r="N426" s="1082"/>
      <c r="O426" s="1082"/>
      <c r="P426" s="1082"/>
      <c r="Q426" s="1082"/>
      <c r="R426" s="1082"/>
      <c r="S426" s="1082"/>
      <c r="T426" s="1082"/>
      <c r="U426" s="1082"/>
      <c r="V426" s="1082"/>
      <c r="W426" s="1082"/>
      <c r="X426" s="1082"/>
      <c r="Y426" s="1082"/>
      <c r="Z426" s="1082"/>
    </row>
    <row r="427" spans="1:26" ht="11.25" customHeight="1">
      <c r="A427" s="1082"/>
      <c r="B427" s="1082"/>
      <c r="C427" s="1082"/>
      <c r="D427" s="1082"/>
      <c r="E427" s="1082"/>
      <c r="F427" s="1082"/>
      <c r="G427" s="1082"/>
      <c r="H427" s="1082"/>
      <c r="I427" s="1082"/>
      <c r="J427" s="1082"/>
      <c r="K427" s="1082"/>
      <c r="L427" s="1082"/>
      <c r="M427" s="1082"/>
      <c r="N427" s="1082"/>
      <c r="O427" s="1082"/>
      <c r="P427" s="1082"/>
      <c r="Q427" s="1082"/>
      <c r="R427" s="1082"/>
      <c r="S427" s="1082"/>
      <c r="T427" s="1082"/>
      <c r="U427" s="1082"/>
      <c r="V427" s="1082"/>
      <c r="W427" s="1082"/>
      <c r="X427" s="1082"/>
      <c r="Y427" s="1082"/>
      <c r="Z427" s="1082"/>
    </row>
    <row r="428" spans="1:26" ht="11.25" customHeight="1">
      <c r="A428" s="1082"/>
      <c r="B428" s="1082"/>
      <c r="C428" s="1082"/>
      <c r="D428" s="1082"/>
      <c r="E428" s="1082"/>
      <c r="F428" s="1082"/>
      <c r="G428" s="1082"/>
      <c r="H428" s="1082"/>
      <c r="I428" s="1082"/>
      <c r="J428" s="1082"/>
      <c r="K428" s="1082"/>
      <c r="L428" s="1082"/>
      <c r="M428" s="1082"/>
      <c r="N428" s="1082"/>
      <c r="O428" s="1082"/>
      <c r="P428" s="1082"/>
      <c r="Q428" s="1082"/>
      <c r="R428" s="1082"/>
      <c r="S428" s="1082"/>
      <c r="T428" s="1082"/>
      <c r="U428" s="1082"/>
      <c r="V428" s="1082"/>
      <c r="W428" s="1082"/>
      <c r="X428" s="1082"/>
      <c r="Y428" s="1082"/>
      <c r="Z428" s="1082"/>
    </row>
    <row r="429" spans="1:26" ht="11.25" customHeight="1">
      <c r="A429" s="1082"/>
      <c r="B429" s="1082"/>
      <c r="C429" s="1082"/>
      <c r="D429" s="1082"/>
      <c r="E429" s="1082"/>
      <c r="F429" s="1082"/>
      <c r="G429" s="1082"/>
      <c r="H429" s="1082"/>
      <c r="I429" s="1082"/>
      <c r="J429" s="1082"/>
      <c r="K429" s="1082"/>
      <c r="L429" s="1082"/>
      <c r="M429" s="1082"/>
      <c r="N429" s="1082"/>
      <c r="O429" s="1082"/>
      <c r="P429" s="1082"/>
      <c r="Q429" s="1082"/>
      <c r="R429" s="1082"/>
      <c r="S429" s="1082"/>
      <c r="T429" s="1082"/>
      <c r="U429" s="1082"/>
      <c r="V429" s="1082"/>
      <c r="W429" s="1082"/>
      <c r="X429" s="1082"/>
      <c r="Y429" s="1082"/>
      <c r="Z429" s="1082"/>
    </row>
    <row r="430" spans="1:26" ht="11.25" customHeight="1">
      <c r="A430" s="1082"/>
      <c r="B430" s="1082"/>
      <c r="C430" s="1082"/>
      <c r="D430" s="1082"/>
      <c r="E430" s="1082"/>
      <c r="F430" s="1082"/>
      <c r="G430" s="1082"/>
      <c r="H430" s="1082"/>
      <c r="I430" s="1082"/>
      <c r="J430" s="1082"/>
      <c r="K430" s="1082"/>
      <c r="L430" s="1082"/>
      <c r="M430" s="1082"/>
      <c r="N430" s="1082"/>
      <c r="O430" s="1082"/>
      <c r="P430" s="1082"/>
      <c r="Q430" s="1082"/>
      <c r="R430" s="1082"/>
      <c r="S430" s="1082"/>
      <c r="T430" s="1082"/>
      <c r="U430" s="1082"/>
      <c r="V430" s="1082"/>
      <c r="W430" s="1082"/>
      <c r="X430" s="1082"/>
      <c r="Y430" s="1082"/>
      <c r="Z430" s="1082"/>
    </row>
    <row r="431" spans="1:26" ht="11.25" customHeight="1">
      <c r="A431" s="1082"/>
      <c r="B431" s="1082"/>
      <c r="C431" s="1082"/>
      <c r="D431" s="1082"/>
      <c r="E431" s="1082"/>
      <c r="F431" s="1082"/>
      <c r="G431" s="1082"/>
      <c r="H431" s="1082"/>
      <c r="I431" s="1082"/>
      <c r="J431" s="1082"/>
      <c r="K431" s="1082"/>
      <c r="L431" s="1082"/>
      <c r="M431" s="1082"/>
      <c r="N431" s="1082"/>
      <c r="O431" s="1082"/>
      <c r="P431" s="1082"/>
      <c r="Q431" s="1082"/>
      <c r="R431" s="1082"/>
      <c r="S431" s="1082"/>
      <c r="T431" s="1082"/>
      <c r="U431" s="1082"/>
      <c r="V431" s="1082"/>
      <c r="W431" s="1082"/>
      <c r="X431" s="1082"/>
      <c r="Y431" s="1082"/>
      <c r="Z431" s="1082"/>
    </row>
    <row r="432" spans="1:26" ht="11.25" customHeight="1">
      <c r="A432" s="1082"/>
      <c r="B432" s="1082"/>
      <c r="C432" s="1082"/>
      <c r="D432" s="1082"/>
      <c r="E432" s="1082"/>
      <c r="F432" s="1082"/>
      <c r="G432" s="1082"/>
      <c r="H432" s="1082"/>
      <c r="I432" s="1082"/>
      <c r="J432" s="1082"/>
      <c r="K432" s="1082"/>
      <c r="L432" s="1082"/>
      <c r="M432" s="1082"/>
      <c r="N432" s="1082"/>
      <c r="O432" s="1082"/>
      <c r="P432" s="1082"/>
      <c r="Q432" s="1082"/>
      <c r="R432" s="1082"/>
      <c r="S432" s="1082"/>
      <c r="T432" s="1082"/>
      <c r="U432" s="1082"/>
      <c r="V432" s="1082"/>
      <c r="W432" s="1082"/>
      <c r="X432" s="1082"/>
      <c r="Y432" s="1082"/>
      <c r="Z432" s="1082"/>
    </row>
    <row r="433" spans="1:26" ht="11.25" customHeight="1">
      <c r="A433" s="1082"/>
      <c r="B433" s="1082"/>
      <c r="C433" s="1082"/>
      <c r="D433" s="1082"/>
      <c r="E433" s="1082"/>
      <c r="F433" s="1082"/>
      <c r="G433" s="1082"/>
      <c r="H433" s="1082"/>
      <c r="I433" s="1082"/>
      <c r="J433" s="1082"/>
      <c r="K433" s="1082"/>
      <c r="L433" s="1082"/>
      <c r="M433" s="1082"/>
      <c r="N433" s="1082"/>
      <c r="O433" s="1082"/>
      <c r="P433" s="1082"/>
      <c r="Q433" s="1082"/>
      <c r="R433" s="1082"/>
      <c r="S433" s="1082"/>
      <c r="T433" s="1082"/>
      <c r="U433" s="1082"/>
      <c r="V433" s="1082"/>
      <c r="W433" s="1082"/>
      <c r="X433" s="1082"/>
      <c r="Y433" s="1082"/>
      <c r="Z433" s="1082"/>
    </row>
    <row r="434" spans="1:26" ht="11.25" customHeight="1">
      <c r="A434" s="1082"/>
      <c r="B434" s="1082"/>
      <c r="C434" s="1082"/>
      <c r="D434" s="1082"/>
      <c r="E434" s="1082"/>
      <c r="F434" s="1082"/>
      <c r="G434" s="1082"/>
      <c r="H434" s="1082"/>
      <c r="I434" s="1082"/>
      <c r="J434" s="1082"/>
      <c r="K434" s="1082"/>
      <c r="L434" s="1082"/>
      <c r="M434" s="1082"/>
      <c r="N434" s="1082"/>
      <c r="O434" s="1082"/>
      <c r="P434" s="1082"/>
      <c r="Q434" s="1082"/>
      <c r="R434" s="1082"/>
      <c r="S434" s="1082"/>
      <c r="T434" s="1082"/>
      <c r="U434" s="1082"/>
      <c r="V434" s="1082"/>
      <c r="W434" s="1082"/>
      <c r="X434" s="1082"/>
      <c r="Y434" s="1082"/>
      <c r="Z434" s="1082"/>
    </row>
    <row r="435" spans="1:26" ht="11.25" customHeight="1">
      <c r="A435" s="1082"/>
      <c r="B435" s="1082"/>
      <c r="C435" s="1082"/>
      <c r="D435" s="1082"/>
      <c r="E435" s="1082"/>
      <c r="F435" s="1082"/>
      <c r="G435" s="1082"/>
      <c r="H435" s="1082"/>
      <c r="I435" s="1082"/>
      <c r="J435" s="1082"/>
      <c r="K435" s="1082"/>
      <c r="L435" s="1082"/>
      <c r="M435" s="1082"/>
      <c r="N435" s="1082"/>
      <c r="O435" s="1082"/>
      <c r="P435" s="1082"/>
      <c r="Q435" s="1082"/>
      <c r="R435" s="1082"/>
      <c r="S435" s="1082"/>
      <c r="T435" s="1082"/>
      <c r="U435" s="1082"/>
      <c r="V435" s="1082"/>
      <c r="W435" s="1082"/>
      <c r="X435" s="1082"/>
      <c r="Y435" s="1082"/>
      <c r="Z435" s="1082"/>
    </row>
    <row r="436" spans="1:26" ht="11.25" customHeight="1">
      <c r="A436" s="1082"/>
      <c r="B436" s="1082"/>
      <c r="C436" s="1082"/>
      <c r="D436" s="1082"/>
      <c r="E436" s="1082"/>
      <c r="F436" s="1082"/>
      <c r="G436" s="1082"/>
      <c r="H436" s="1082"/>
      <c r="I436" s="1082"/>
      <c r="J436" s="1082"/>
      <c r="K436" s="1082"/>
      <c r="L436" s="1082"/>
      <c r="M436" s="1082"/>
      <c r="N436" s="1082"/>
      <c r="O436" s="1082"/>
      <c r="P436" s="1082"/>
      <c r="Q436" s="1082"/>
      <c r="R436" s="1082"/>
      <c r="S436" s="1082"/>
      <c r="T436" s="1082"/>
      <c r="U436" s="1082"/>
      <c r="V436" s="1082"/>
      <c r="W436" s="1082"/>
      <c r="X436" s="1082"/>
      <c r="Y436" s="1082"/>
      <c r="Z436" s="1082"/>
    </row>
    <row r="437" spans="1:26" ht="11.25" customHeight="1">
      <c r="A437" s="1082"/>
      <c r="B437" s="1082"/>
      <c r="C437" s="1082"/>
      <c r="D437" s="1082"/>
      <c r="E437" s="1082"/>
      <c r="F437" s="1082"/>
      <c r="G437" s="1082"/>
      <c r="H437" s="1082"/>
      <c r="I437" s="1082"/>
      <c r="J437" s="1082"/>
      <c r="K437" s="1082"/>
      <c r="L437" s="1082"/>
      <c r="M437" s="1082"/>
      <c r="N437" s="1082"/>
      <c r="O437" s="1082"/>
      <c r="P437" s="1082"/>
      <c r="Q437" s="1082"/>
      <c r="R437" s="1082"/>
      <c r="S437" s="1082"/>
      <c r="T437" s="1082"/>
      <c r="U437" s="1082"/>
      <c r="V437" s="1082"/>
      <c r="W437" s="1082"/>
      <c r="X437" s="1082"/>
      <c r="Y437" s="1082"/>
      <c r="Z437" s="1082"/>
    </row>
    <row r="438" spans="1:26" ht="11.25" customHeight="1">
      <c r="A438" s="1082"/>
      <c r="B438" s="1082"/>
      <c r="C438" s="1082"/>
      <c r="D438" s="1082"/>
      <c r="E438" s="1082"/>
      <c r="F438" s="1082"/>
      <c r="G438" s="1082"/>
      <c r="H438" s="1082"/>
      <c r="I438" s="1082"/>
      <c r="J438" s="1082"/>
      <c r="K438" s="1082"/>
      <c r="L438" s="1082"/>
      <c r="M438" s="1082"/>
      <c r="N438" s="1082"/>
      <c r="O438" s="1082"/>
      <c r="P438" s="1082"/>
      <c r="Q438" s="1082"/>
      <c r="R438" s="1082"/>
      <c r="S438" s="1082"/>
      <c r="T438" s="1082"/>
      <c r="U438" s="1082"/>
      <c r="V438" s="1082"/>
      <c r="W438" s="1082"/>
      <c r="X438" s="1082"/>
      <c r="Y438" s="1082"/>
      <c r="Z438" s="1082"/>
    </row>
    <row r="439" spans="1:26" ht="11.25" customHeight="1">
      <c r="A439" s="1082"/>
      <c r="B439" s="1082"/>
      <c r="C439" s="1082"/>
      <c r="D439" s="1082"/>
      <c r="E439" s="1082"/>
      <c r="F439" s="1082"/>
      <c r="G439" s="1082"/>
      <c r="H439" s="1082"/>
      <c r="I439" s="1082"/>
      <c r="J439" s="1082"/>
      <c r="K439" s="1082"/>
      <c r="L439" s="1082"/>
      <c r="M439" s="1082"/>
      <c r="N439" s="1082"/>
      <c r="O439" s="1082"/>
      <c r="P439" s="1082"/>
      <c r="Q439" s="1082"/>
      <c r="R439" s="1082"/>
      <c r="S439" s="1082"/>
      <c r="T439" s="1082"/>
      <c r="U439" s="1082"/>
      <c r="V439" s="1082"/>
      <c r="W439" s="1082"/>
      <c r="X439" s="1082"/>
      <c r="Y439" s="1082"/>
      <c r="Z439" s="1082"/>
    </row>
    <row r="440" spans="1:26" ht="11.25" customHeight="1">
      <c r="A440" s="1082"/>
      <c r="B440" s="1082"/>
      <c r="C440" s="1082"/>
      <c r="D440" s="1082"/>
      <c r="E440" s="1082"/>
      <c r="F440" s="1082"/>
      <c r="G440" s="1082"/>
      <c r="H440" s="1082"/>
      <c r="I440" s="1082"/>
      <c r="J440" s="1082"/>
      <c r="K440" s="1082"/>
      <c r="L440" s="1082"/>
      <c r="M440" s="1082"/>
      <c r="N440" s="1082"/>
      <c r="O440" s="1082"/>
      <c r="P440" s="1082"/>
      <c r="Q440" s="1082"/>
      <c r="R440" s="1082"/>
      <c r="S440" s="1082"/>
      <c r="T440" s="1082"/>
      <c r="U440" s="1082"/>
      <c r="V440" s="1082"/>
      <c r="W440" s="1082"/>
      <c r="X440" s="1082"/>
      <c r="Y440" s="1082"/>
      <c r="Z440" s="1082"/>
    </row>
    <row r="441" spans="1:26" ht="11.25" customHeight="1">
      <c r="A441" s="1082"/>
      <c r="B441" s="1082"/>
      <c r="C441" s="1082"/>
      <c r="D441" s="1082"/>
      <c r="E441" s="1082"/>
      <c r="F441" s="1082"/>
      <c r="G441" s="1082"/>
      <c r="H441" s="1082"/>
      <c r="I441" s="1082"/>
      <c r="J441" s="1082"/>
      <c r="K441" s="1082"/>
      <c r="L441" s="1082"/>
      <c r="M441" s="1082"/>
      <c r="N441" s="1082"/>
      <c r="O441" s="1082"/>
      <c r="P441" s="1082"/>
      <c r="Q441" s="1082"/>
      <c r="R441" s="1082"/>
      <c r="S441" s="1082"/>
      <c r="T441" s="1082"/>
      <c r="U441" s="1082"/>
      <c r="V441" s="1082"/>
      <c r="W441" s="1082"/>
      <c r="X441" s="1082"/>
      <c r="Y441" s="1082"/>
      <c r="Z441" s="1082"/>
    </row>
    <row r="442" spans="1:26" ht="11.25" customHeight="1">
      <c r="A442" s="1082"/>
      <c r="B442" s="1082"/>
      <c r="C442" s="1082"/>
      <c r="D442" s="1082"/>
      <c r="E442" s="1082"/>
      <c r="F442" s="1082"/>
      <c r="G442" s="1082"/>
      <c r="H442" s="1082"/>
      <c r="I442" s="1082"/>
      <c r="J442" s="1082"/>
      <c r="K442" s="1082"/>
      <c r="L442" s="1082"/>
      <c r="M442" s="1082"/>
      <c r="N442" s="1082"/>
      <c r="O442" s="1082"/>
      <c r="P442" s="1082"/>
      <c r="Q442" s="1082"/>
      <c r="R442" s="1082"/>
      <c r="S442" s="1082"/>
      <c r="T442" s="1082"/>
      <c r="U442" s="1082"/>
      <c r="V442" s="1082"/>
      <c r="W442" s="1082"/>
      <c r="X442" s="1082"/>
      <c r="Y442" s="1082"/>
      <c r="Z442" s="1082"/>
    </row>
    <row r="443" spans="1:26" ht="11.25" customHeight="1">
      <c r="A443" s="1082"/>
      <c r="B443" s="1082"/>
      <c r="C443" s="1082"/>
      <c r="D443" s="1082"/>
      <c r="E443" s="1082"/>
      <c r="F443" s="1082"/>
      <c r="G443" s="1082"/>
      <c r="H443" s="1082"/>
      <c r="I443" s="1082"/>
      <c r="J443" s="1082"/>
      <c r="K443" s="1082"/>
      <c r="L443" s="1082"/>
      <c r="M443" s="1082"/>
      <c r="N443" s="1082"/>
      <c r="O443" s="1082"/>
      <c r="P443" s="1082"/>
      <c r="Q443" s="1082"/>
      <c r="R443" s="1082"/>
      <c r="S443" s="1082"/>
      <c r="T443" s="1082"/>
      <c r="U443" s="1082"/>
      <c r="V443" s="1082"/>
      <c r="W443" s="1082"/>
      <c r="X443" s="1082"/>
      <c r="Y443" s="1082"/>
      <c r="Z443" s="1082"/>
    </row>
    <row r="444" spans="1:26" ht="11.25" customHeight="1">
      <c r="A444" s="1082"/>
      <c r="B444" s="1082"/>
      <c r="C444" s="1082"/>
      <c r="D444" s="1082"/>
      <c r="E444" s="1082"/>
      <c r="F444" s="1082"/>
      <c r="G444" s="1082"/>
      <c r="H444" s="1082"/>
      <c r="I444" s="1082"/>
      <c r="J444" s="1082"/>
      <c r="K444" s="1082"/>
      <c r="L444" s="1082"/>
      <c r="M444" s="1082"/>
      <c r="N444" s="1082"/>
      <c r="O444" s="1082"/>
      <c r="P444" s="1082"/>
      <c r="Q444" s="1082"/>
      <c r="R444" s="1082"/>
      <c r="S444" s="1082"/>
      <c r="T444" s="1082"/>
      <c r="U444" s="1082"/>
      <c r="V444" s="1082"/>
      <c r="W444" s="1082"/>
      <c r="X444" s="1082"/>
      <c r="Y444" s="1082"/>
      <c r="Z444" s="1082"/>
    </row>
    <row r="445" spans="1:26" ht="11.25" customHeight="1">
      <c r="A445" s="1082"/>
      <c r="B445" s="1082"/>
      <c r="C445" s="1082"/>
      <c r="D445" s="1082"/>
      <c r="E445" s="1082"/>
      <c r="F445" s="1082"/>
      <c r="G445" s="1082"/>
      <c r="H445" s="1082"/>
      <c r="I445" s="1082"/>
      <c r="J445" s="1082"/>
      <c r="K445" s="1082"/>
      <c r="L445" s="1082"/>
      <c r="M445" s="1082"/>
      <c r="N445" s="1082"/>
      <c r="O445" s="1082"/>
      <c r="P445" s="1082"/>
      <c r="Q445" s="1082"/>
      <c r="R445" s="1082"/>
      <c r="S445" s="1082"/>
      <c r="T445" s="1082"/>
      <c r="U445" s="1082"/>
      <c r="V445" s="1082"/>
      <c r="W445" s="1082"/>
      <c r="X445" s="1082"/>
      <c r="Y445" s="1082"/>
      <c r="Z445" s="1082"/>
    </row>
    <row r="446" spans="1:26" ht="11.25" customHeight="1">
      <c r="A446" s="1082"/>
      <c r="B446" s="1082"/>
      <c r="C446" s="1082"/>
      <c r="D446" s="1082"/>
      <c r="E446" s="1082"/>
      <c r="F446" s="1082"/>
      <c r="G446" s="1082"/>
      <c r="H446" s="1082"/>
      <c r="I446" s="1082"/>
      <c r="J446" s="1082"/>
      <c r="K446" s="1082"/>
      <c r="L446" s="1082"/>
      <c r="M446" s="1082"/>
      <c r="N446" s="1082"/>
      <c r="O446" s="1082"/>
      <c r="P446" s="1082"/>
      <c r="Q446" s="1082"/>
      <c r="R446" s="1082"/>
      <c r="S446" s="1082"/>
      <c r="T446" s="1082"/>
      <c r="U446" s="1082"/>
      <c r="V446" s="1082"/>
      <c r="W446" s="1082"/>
      <c r="X446" s="1082"/>
      <c r="Y446" s="1082"/>
      <c r="Z446" s="1082"/>
    </row>
    <row r="447" spans="1:26" ht="11.25" customHeight="1">
      <c r="A447" s="1082"/>
      <c r="B447" s="1082"/>
      <c r="C447" s="1082"/>
      <c r="D447" s="1082"/>
      <c r="E447" s="1082"/>
      <c r="F447" s="1082"/>
      <c r="G447" s="1082"/>
      <c r="H447" s="1082"/>
      <c r="I447" s="1082"/>
      <c r="J447" s="1082"/>
      <c r="K447" s="1082"/>
      <c r="L447" s="1082"/>
      <c r="M447" s="1082"/>
      <c r="N447" s="1082"/>
      <c r="O447" s="1082"/>
      <c r="P447" s="1082"/>
      <c r="Q447" s="1082"/>
      <c r="R447" s="1082"/>
      <c r="S447" s="1082"/>
      <c r="T447" s="1082"/>
      <c r="U447" s="1082"/>
      <c r="V447" s="1082"/>
      <c r="W447" s="1082"/>
      <c r="X447" s="1082"/>
      <c r="Y447" s="1082"/>
      <c r="Z447" s="1082"/>
    </row>
    <row r="448" spans="1:26" ht="11.25" customHeight="1">
      <c r="A448" s="1082"/>
      <c r="B448" s="1082"/>
      <c r="C448" s="1082"/>
      <c r="D448" s="1082"/>
      <c r="E448" s="1082"/>
      <c r="F448" s="1082"/>
      <c r="G448" s="1082"/>
      <c r="H448" s="1082"/>
      <c r="I448" s="1082"/>
      <c r="J448" s="1082"/>
      <c r="K448" s="1082"/>
      <c r="L448" s="1082"/>
      <c r="M448" s="1082"/>
      <c r="N448" s="1082"/>
      <c r="O448" s="1082"/>
      <c r="P448" s="1082"/>
      <c r="Q448" s="1082"/>
      <c r="R448" s="1082"/>
      <c r="S448" s="1082"/>
      <c r="T448" s="1082"/>
      <c r="U448" s="1082"/>
      <c r="V448" s="1082"/>
      <c r="W448" s="1082"/>
      <c r="X448" s="1082"/>
      <c r="Y448" s="1082"/>
      <c r="Z448" s="1082"/>
    </row>
    <row r="449" spans="1:26" ht="11.25" customHeight="1">
      <c r="A449" s="1082"/>
      <c r="B449" s="1082"/>
      <c r="C449" s="1082"/>
      <c r="D449" s="1082"/>
      <c r="E449" s="1082"/>
      <c r="F449" s="1082"/>
      <c r="G449" s="1082"/>
      <c r="H449" s="1082"/>
      <c r="I449" s="1082"/>
      <c r="J449" s="1082"/>
      <c r="K449" s="1082"/>
      <c r="L449" s="1082"/>
      <c r="M449" s="1082"/>
      <c r="N449" s="1082"/>
      <c r="O449" s="1082"/>
      <c r="P449" s="1082"/>
      <c r="Q449" s="1082"/>
      <c r="R449" s="1082"/>
      <c r="S449" s="1082"/>
      <c r="T449" s="1082"/>
      <c r="U449" s="1082"/>
      <c r="V449" s="1082"/>
      <c r="W449" s="1082"/>
      <c r="X449" s="1082"/>
      <c r="Y449" s="1082"/>
      <c r="Z449" s="1082"/>
    </row>
    <row r="450" spans="1:26" ht="11.25" customHeight="1">
      <c r="A450" s="1082"/>
      <c r="B450" s="1082"/>
      <c r="C450" s="1082"/>
      <c r="D450" s="1082"/>
      <c r="E450" s="1082"/>
      <c r="F450" s="1082"/>
      <c r="G450" s="1082"/>
      <c r="H450" s="1082"/>
      <c r="I450" s="1082"/>
      <c r="J450" s="1082"/>
      <c r="K450" s="1082"/>
      <c r="L450" s="1082"/>
      <c r="M450" s="1082"/>
      <c r="N450" s="1082"/>
      <c r="O450" s="1082"/>
      <c r="P450" s="1082"/>
      <c r="Q450" s="1082"/>
      <c r="R450" s="1082"/>
      <c r="S450" s="1082"/>
      <c r="T450" s="1082"/>
      <c r="U450" s="1082"/>
      <c r="V450" s="1082"/>
      <c r="W450" s="1082"/>
      <c r="X450" s="1082"/>
      <c r="Y450" s="1082"/>
      <c r="Z450" s="1082"/>
    </row>
    <row r="451" spans="1:26" ht="11.25" customHeight="1">
      <c r="A451" s="1082"/>
      <c r="B451" s="1082"/>
      <c r="C451" s="1082"/>
      <c r="D451" s="1082"/>
      <c r="E451" s="1082"/>
      <c r="F451" s="1082"/>
      <c r="G451" s="1082"/>
      <c r="H451" s="1082"/>
      <c r="I451" s="1082"/>
      <c r="J451" s="1082"/>
      <c r="K451" s="1082"/>
      <c r="L451" s="1082"/>
      <c r="M451" s="1082"/>
      <c r="N451" s="1082"/>
      <c r="O451" s="1082"/>
      <c r="P451" s="1082"/>
      <c r="Q451" s="1082"/>
      <c r="R451" s="1082"/>
      <c r="S451" s="1082"/>
      <c r="T451" s="1082"/>
      <c r="U451" s="1082"/>
      <c r="V451" s="1082"/>
      <c r="W451" s="1082"/>
      <c r="X451" s="1082"/>
      <c r="Y451" s="1082"/>
      <c r="Z451" s="1082"/>
    </row>
    <row r="452" spans="1:26" ht="11.25" customHeight="1">
      <c r="A452" s="1082"/>
      <c r="B452" s="1082"/>
      <c r="C452" s="1082"/>
      <c r="D452" s="1082"/>
      <c r="E452" s="1082"/>
      <c r="F452" s="1082"/>
      <c r="G452" s="1082"/>
      <c r="H452" s="1082"/>
      <c r="I452" s="1082"/>
      <c r="J452" s="1082"/>
      <c r="K452" s="1082"/>
      <c r="L452" s="1082"/>
      <c r="M452" s="1082"/>
      <c r="N452" s="1082"/>
      <c r="O452" s="1082"/>
      <c r="P452" s="1082"/>
      <c r="Q452" s="1082"/>
      <c r="R452" s="1082"/>
      <c r="S452" s="1082"/>
      <c r="T452" s="1082"/>
      <c r="U452" s="1082"/>
      <c r="V452" s="1082"/>
      <c r="W452" s="1082"/>
      <c r="X452" s="1082"/>
      <c r="Y452" s="1082"/>
      <c r="Z452" s="1082"/>
    </row>
    <row r="453" spans="1:26" ht="11.25" customHeight="1">
      <c r="A453" s="1082"/>
      <c r="B453" s="1082"/>
      <c r="C453" s="1082"/>
      <c r="D453" s="1082"/>
      <c r="E453" s="1082"/>
      <c r="F453" s="1082"/>
      <c r="G453" s="1082"/>
      <c r="H453" s="1082"/>
      <c r="I453" s="1082"/>
      <c r="J453" s="1082"/>
      <c r="K453" s="1082"/>
      <c r="L453" s="1082"/>
      <c r="M453" s="1082"/>
      <c r="N453" s="1082"/>
      <c r="O453" s="1082"/>
      <c r="P453" s="1082"/>
      <c r="Q453" s="1082"/>
      <c r="R453" s="1082"/>
      <c r="S453" s="1082"/>
      <c r="T453" s="1082"/>
      <c r="U453" s="1082"/>
      <c r="V453" s="1082"/>
      <c r="W453" s="1082"/>
      <c r="X453" s="1082"/>
      <c r="Y453" s="1082"/>
      <c r="Z453" s="1082"/>
    </row>
    <row r="454" spans="1:26" ht="11.25" customHeight="1">
      <c r="A454" s="1082"/>
      <c r="B454" s="1082"/>
      <c r="C454" s="1082"/>
      <c r="D454" s="1082"/>
      <c r="E454" s="1082"/>
      <c r="F454" s="1082"/>
      <c r="G454" s="1082"/>
      <c r="H454" s="1082"/>
      <c r="I454" s="1082"/>
      <c r="J454" s="1082"/>
      <c r="K454" s="1082"/>
      <c r="L454" s="1082"/>
      <c r="M454" s="1082"/>
      <c r="N454" s="1082"/>
      <c r="O454" s="1082"/>
      <c r="P454" s="1082"/>
      <c r="Q454" s="1082"/>
      <c r="R454" s="1082"/>
      <c r="S454" s="1082"/>
      <c r="T454" s="1082"/>
      <c r="U454" s="1082"/>
      <c r="V454" s="1082"/>
      <c r="W454" s="1082"/>
      <c r="X454" s="1082"/>
      <c r="Y454" s="1082"/>
      <c r="Z454" s="1082"/>
    </row>
    <row r="455" spans="1:26" ht="11.25" customHeight="1">
      <c r="A455" s="1082"/>
      <c r="B455" s="1082"/>
      <c r="C455" s="1082"/>
      <c r="D455" s="1082"/>
      <c r="E455" s="1082"/>
      <c r="F455" s="1082"/>
      <c r="G455" s="1082"/>
      <c r="H455" s="1082"/>
      <c r="I455" s="1082"/>
      <c r="J455" s="1082"/>
      <c r="K455" s="1082"/>
      <c r="L455" s="1082"/>
      <c r="M455" s="1082"/>
      <c r="N455" s="1082"/>
      <c r="O455" s="1082"/>
      <c r="P455" s="1082"/>
      <c r="Q455" s="1082"/>
      <c r="R455" s="1082"/>
      <c r="S455" s="1082"/>
      <c r="T455" s="1082"/>
      <c r="U455" s="1082"/>
      <c r="V455" s="1082"/>
      <c r="W455" s="1082"/>
      <c r="X455" s="1082"/>
      <c r="Y455" s="1082"/>
      <c r="Z455" s="1082"/>
    </row>
    <row r="456" spans="1:26" ht="11.25" customHeight="1">
      <c r="A456" s="1082"/>
      <c r="B456" s="1082"/>
      <c r="C456" s="1082"/>
      <c r="D456" s="1082"/>
      <c r="E456" s="1082"/>
      <c r="F456" s="1082"/>
      <c r="G456" s="1082"/>
      <c r="H456" s="1082"/>
      <c r="I456" s="1082"/>
      <c r="J456" s="1082"/>
      <c r="K456" s="1082"/>
      <c r="L456" s="1082"/>
      <c r="M456" s="1082"/>
      <c r="N456" s="1082"/>
      <c r="O456" s="1082"/>
      <c r="P456" s="1082"/>
      <c r="Q456" s="1082"/>
      <c r="R456" s="1082"/>
      <c r="S456" s="1082"/>
      <c r="T456" s="1082"/>
      <c r="U456" s="1082"/>
      <c r="V456" s="1082"/>
      <c r="W456" s="1082"/>
      <c r="X456" s="1082"/>
      <c r="Y456" s="1082"/>
      <c r="Z456" s="1082"/>
    </row>
    <row r="457" spans="1:26" ht="11.25" customHeight="1">
      <c r="A457" s="1082"/>
      <c r="B457" s="1082"/>
      <c r="C457" s="1082"/>
      <c r="D457" s="1082"/>
      <c r="E457" s="1082"/>
      <c r="F457" s="1082"/>
      <c r="G457" s="1082"/>
      <c r="H457" s="1082"/>
      <c r="I457" s="1082"/>
      <c r="J457" s="1082"/>
      <c r="K457" s="1082"/>
      <c r="L457" s="1082"/>
      <c r="M457" s="1082"/>
      <c r="N457" s="1082"/>
      <c r="O457" s="1082"/>
      <c r="P457" s="1082"/>
      <c r="Q457" s="1082"/>
      <c r="R457" s="1082"/>
      <c r="S457" s="1082"/>
      <c r="T457" s="1082"/>
      <c r="U457" s="1082"/>
      <c r="V457" s="1082"/>
      <c r="W457" s="1082"/>
      <c r="X457" s="1082"/>
      <c r="Y457" s="1082"/>
      <c r="Z457" s="1082"/>
    </row>
    <row r="458" spans="1:26" ht="11.25" customHeight="1">
      <c r="A458" s="1082"/>
      <c r="B458" s="1082"/>
      <c r="C458" s="1082"/>
      <c r="D458" s="1082"/>
      <c r="E458" s="1082"/>
      <c r="F458" s="1082"/>
      <c r="G458" s="1082"/>
      <c r="H458" s="1082"/>
      <c r="I458" s="1082"/>
      <c r="J458" s="1082"/>
      <c r="K458" s="1082"/>
      <c r="L458" s="1082"/>
      <c r="M458" s="1082"/>
      <c r="N458" s="1082"/>
      <c r="O458" s="1082"/>
      <c r="P458" s="1082"/>
      <c r="Q458" s="1082"/>
      <c r="R458" s="1082"/>
      <c r="S458" s="1082"/>
      <c r="T458" s="1082"/>
      <c r="U458" s="1082"/>
      <c r="V458" s="1082"/>
      <c r="W458" s="1082"/>
      <c r="X458" s="1082"/>
      <c r="Y458" s="1082"/>
      <c r="Z458" s="1082"/>
    </row>
    <row r="459" spans="1:26" ht="11.25" customHeight="1">
      <c r="A459" s="1082"/>
      <c r="B459" s="1082"/>
      <c r="C459" s="1082"/>
      <c r="D459" s="1082"/>
      <c r="E459" s="1082"/>
      <c r="F459" s="1082"/>
      <c r="G459" s="1082"/>
      <c r="H459" s="1082"/>
      <c r="I459" s="1082"/>
      <c r="J459" s="1082"/>
      <c r="K459" s="1082"/>
      <c r="L459" s="1082"/>
      <c r="M459" s="1082"/>
      <c r="N459" s="1082"/>
      <c r="O459" s="1082"/>
      <c r="P459" s="1082"/>
      <c r="Q459" s="1082"/>
      <c r="R459" s="1082"/>
      <c r="S459" s="1082"/>
      <c r="T459" s="1082"/>
      <c r="U459" s="1082"/>
      <c r="V459" s="1082"/>
      <c r="W459" s="1082"/>
      <c r="X459" s="1082"/>
      <c r="Y459" s="1082"/>
      <c r="Z459" s="1082"/>
    </row>
    <row r="460" spans="1:26" ht="11.25" customHeight="1">
      <c r="A460" s="1082"/>
      <c r="B460" s="1082"/>
      <c r="C460" s="1082"/>
      <c r="D460" s="1082"/>
      <c r="E460" s="1082"/>
      <c r="F460" s="1082"/>
      <c r="G460" s="1082"/>
      <c r="H460" s="1082"/>
      <c r="I460" s="1082"/>
      <c r="J460" s="1082"/>
      <c r="K460" s="1082"/>
      <c r="L460" s="1082"/>
      <c r="M460" s="1082"/>
      <c r="N460" s="1082"/>
      <c r="O460" s="1082"/>
      <c r="P460" s="1082"/>
      <c r="Q460" s="1082"/>
      <c r="R460" s="1082"/>
      <c r="S460" s="1082"/>
      <c r="T460" s="1082"/>
      <c r="U460" s="1082"/>
      <c r="V460" s="1082"/>
      <c r="W460" s="1082"/>
      <c r="X460" s="1082"/>
      <c r="Y460" s="1082"/>
      <c r="Z460" s="1082"/>
    </row>
    <row r="461" spans="1:26" ht="11.25" customHeight="1">
      <c r="A461" s="1082"/>
      <c r="B461" s="1082"/>
      <c r="C461" s="1082"/>
      <c r="D461" s="1082"/>
      <c r="E461" s="1082"/>
      <c r="F461" s="1082"/>
      <c r="G461" s="1082"/>
      <c r="H461" s="1082"/>
      <c r="I461" s="1082"/>
      <c r="J461" s="1082"/>
      <c r="K461" s="1082"/>
      <c r="L461" s="1082"/>
      <c r="M461" s="1082"/>
      <c r="N461" s="1082"/>
      <c r="O461" s="1082"/>
      <c r="P461" s="1082"/>
      <c r="Q461" s="1082"/>
      <c r="R461" s="1082"/>
      <c r="S461" s="1082"/>
      <c r="T461" s="1082"/>
      <c r="U461" s="1082"/>
      <c r="V461" s="1082"/>
      <c r="W461" s="1082"/>
      <c r="X461" s="1082"/>
      <c r="Y461" s="1082"/>
      <c r="Z461" s="1082"/>
    </row>
    <row r="462" spans="1:26" ht="11.25" customHeight="1">
      <c r="A462" s="1082"/>
      <c r="B462" s="1082"/>
      <c r="C462" s="1082"/>
      <c r="D462" s="1082"/>
      <c r="E462" s="1082"/>
      <c r="F462" s="1082"/>
      <c r="G462" s="1082"/>
      <c r="H462" s="1082"/>
      <c r="I462" s="1082"/>
      <c r="J462" s="1082"/>
      <c r="K462" s="1082"/>
      <c r="L462" s="1082"/>
      <c r="M462" s="1082"/>
      <c r="N462" s="1082"/>
      <c r="O462" s="1082"/>
      <c r="P462" s="1082"/>
      <c r="Q462" s="1082"/>
      <c r="R462" s="1082"/>
      <c r="S462" s="1082"/>
      <c r="T462" s="1082"/>
      <c r="U462" s="1082"/>
      <c r="V462" s="1082"/>
      <c r="W462" s="1082"/>
      <c r="X462" s="1082"/>
      <c r="Y462" s="1082"/>
      <c r="Z462" s="1082"/>
    </row>
    <row r="463" spans="1:26" ht="11.25" customHeight="1">
      <c r="A463" s="1082"/>
      <c r="B463" s="1082"/>
      <c r="C463" s="1082"/>
      <c r="D463" s="1082"/>
      <c r="E463" s="1082"/>
      <c r="F463" s="1082"/>
      <c r="G463" s="1082"/>
      <c r="H463" s="1082"/>
      <c r="I463" s="1082"/>
      <c r="J463" s="1082"/>
      <c r="K463" s="1082"/>
      <c r="L463" s="1082"/>
      <c r="M463" s="1082"/>
      <c r="N463" s="1082"/>
      <c r="O463" s="1082"/>
      <c r="P463" s="1082"/>
      <c r="Q463" s="1082"/>
      <c r="R463" s="1082"/>
      <c r="S463" s="1082"/>
      <c r="T463" s="1082"/>
      <c r="U463" s="1082"/>
      <c r="V463" s="1082"/>
      <c r="W463" s="1082"/>
      <c r="X463" s="1082"/>
      <c r="Y463" s="1082"/>
      <c r="Z463" s="1082"/>
    </row>
    <row r="464" spans="1:26" ht="11.25" customHeight="1">
      <c r="A464" s="1082"/>
      <c r="B464" s="1082"/>
      <c r="C464" s="1082"/>
      <c r="D464" s="1082"/>
      <c r="E464" s="1082"/>
      <c r="F464" s="1082"/>
      <c r="G464" s="1082"/>
      <c r="H464" s="1082"/>
      <c r="I464" s="1082"/>
      <c r="J464" s="1082"/>
      <c r="K464" s="1082"/>
      <c r="L464" s="1082"/>
      <c r="M464" s="1082"/>
      <c r="N464" s="1082"/>
      <c r="O464" s="1082"/>
      <c r="P464" s="1082"/>
      <c r="Q464" s="1082"/>
      <c r="R464" s="1082"/>
      <c r="S464" s="1082"/>
      <c r="T464" s="1082"/>
      <c r="U464" s="1082"/>
      <c r="V464" s="1082"/>
      <c r="W464" s="1082"/>
      <c r="X464" s="1082"/>
      <c r="Y464" s="1082"/>
      <c r="Z464" s="1082"/>
    </row>
    <row r="465" spans="1:26" ht="11.25" customHeight="1">
      <c r="A465" s="1082"/>
      <c r="B465" s="1082"/>
      <c r="C465" s="1082"/>
      <c r="D465" s="1082"/>
      <c r="E465" s="1082"/>
      <c r="F465" s="1082"/>
      <c r="G465" s="1082"/>
      <c r="H465" s="1082"/>
      <c r="I465" s="1082"/>
      <c r="J465" s="1082"/>
      <c r="K465" s="1082"/>
      <c r="L465" s="1082"/>
      <c r="M465" s="1082"/>
      <c r="N465" s="1082"/>
      <c r="O465" s="1082"/>
      <c r="P465" s="1082"/>
      <c r="Q465" s="1082"/>
      <c r="R465" s="1082"/>
      <c r="S465" s="1082"/>
      <c r="T465" s="1082"/>
      <c r="U465" s="1082"/>
      <c r="V465" s="1082"/>
      <c r="W465" s="1082"/>
      <c r="X465" s="1082"/>
      <c r="Y465" s="1082"/>
      <c r="Z465" s="1082"/>
    </row>
    <row r="466" spans="1:26" ht="11.25" customHeight="1">
      <c r="A466" s="1082"/>
      <c r="B466" s="1082"/>
      <c r="C466" s="1082"/>
      <c r="D466" s="1082"/>
      <c r="E466" s="1082"/>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row>
    <row r="467" spans="1:26" ht="11.25" customHeight="1">
      <c r="A467" s="1082"/>
      <c r="B467" s="1082"/>
      <c r="C467" s="1082"/>
      <c r="D467" s="1082"/>
      <c r="E467" s="1082"/>
      <c r="F467" s="1082"/>
      <c r="G467" s="1082"/>
      <c r="H467" s="1082"/>
      <c r="I467" s="1082"/>
      <c r="J467" s="1082"/>
      <c r="K467" s="1082"/>
      <c r="L467" s="1082"/>
      <c r="M467" s="1082"/>
      <c r="N467" s="1082"/>
      <c r="O467" s="1082"/>
      <c r="P467" s="1082"/>
      <c r="Q467" s="1082"/>
      <c r="R467" s="1082"/>
      <c r="S467" s="1082"/>
      <c r="T467" s="1082"/>
      <c r="U467" s="1082"/>
      <c r="V467" s="1082"/>
      <c r="W467" s="1082"/>
      <c r="X467" s="1082"/>
      <c r="Y467" s="1082"/>
      <c r="Z467" s="1082"/>
    </row>
    <row r="468" spans="1:26" ht="11.25" customHeight="1">
      <c r="A468" s="1082"/>
      <c r="B468" s="1082"/>
      <c r="C468" s="1082"/>
      <c r="D468" s="1082"/>
      <c r="E468" s="1082"/>
      <c r="F468" s="1082"/>
      <c r="G468" s="1082"/>
      <c r="H468" s="1082"/>
      <c r="I468" s="1082"/>
      <c r="J468" s="1082"/>
      <c r="K468" s="1082"/>
      <c r="L468" s="1082"/>
      <c r="M468" s="1082"/>
      <c r="N468" s="1082"/>
      <c r="O468" s="1082"/>
      <c r="P468" s="1082"/>
      <c r="Q468" s="1082"/>
      <c r="R468" s="1082"/>
      <c r="S468" s="1082"/>
      <c r="T468" s="1082"/>
      <c r="U468" s="1082"/>
      <c r="V468" s="1082"/>
      <c r="W468" s="1082"/>
      <c r="X468" s="1082"/>
      <c r="Y468" s="1082"/>
      <c r="Z468" s="1082"/>
    </row>
    <row r="469" spans="1:26" ht="11.25" customHeight="1">
      <c r="A469" s="1082"/>
      <c r="B469" s="1082"/>
      <c r="C469" s="1082"/>
      <c r="D469" s="1082"/>
      <c r="E469" s="1082"/>
      <c r="F469" s="1082"/>
      <c r="G469" s="1082"/>
      <c r="H469" s="1082"/>
      <c r="I469" s="1082"/>
      <c r="J469" s="1082"/>
      <c r="K469" s="1082"/>
      <c r="L469" s="1082"/>
      <c r="M469" s="1082"/>
      <c r="N469" s="1082"/>
      <c r="O469" s="1082"/>
      <c r="P469" s="1082"/>
      <c r="Q469" s="1082"/>
      <c r="R469" s="1082"/>
      <c r="S469" s="1082"/>
      <c r="T469" s="1082"/>
      <c r="U469" s="1082"/>
      <c r="V469" s="1082"/>
      <c r="W469" s="1082"/>
      <c r="X469" s="1082"/>
      <c r="Y469" s="1082"/>
      <c r="Z469" s="1082"/>
    </row>
    <row r="470" spans="1:26" ht="11.25" customHeight="1">
      <c r="A470" s="1082"/>
      <c r="B470" s="1082"/>
      <c r="C470" s="1082"/>
      <c r="D470" s="1082"/>
      <c r="E470" s="1082"/>
      <c r="F470" s="1082"/>
      <c r="G470" s="1082"/>
      <c r="H470" s="1082"/>
      <c r="I470" s="1082"/>
      <c r="J470" s="1082"/>
      <c r="K470" s="1082"/>
      <c r="L470" s="1082"/>
      <c r="M470" s="1082"/>
      <c r="N470" s="1082"/>
      <c r="O470" s="1082"/>
      <c r="P470" s="1082"/>
      <c r="Q470" s="1082"/>
      <c r="R470" s="1082"/>
      <c r="S470" s="1082"/>
      <c r="T470" s="1082"/>
      <c r="U470" s="1082"/>
      <c r="V470" s="1082"/>
      <c r="W470" s="1082"/>
      <c r="X470" s="1082"/>
      <c r="Y470" s="1082"/>
      <c r="Z470" s="1082"/>
    </row>
    <row r="471" spans="1:26" ht="11.25" customHeight="1">
      <c r="A471" s="1082"/>
      <c r="B471" s="1082"/>
      <c r="C471" s="1082"/>
      <c r="D471" s="1082"/>
      <c r="E471" s="1082"/>
      <c r="F471" s="1082"/>
      <c r="G471" s="1082"/>
      <c r="H471" s="1082"/>
      <c r="I471" s="1082"/>
      <c r="J471" s="1082"/>
      <c r="K471" s="1082"/>
      <c r="L471" s="1082"/>
      <c r="M471" s="1082"/>
      <c r="N471" s="1082"/>
      <c r="O471" s="1082"/>
      <c r="P471" s="1082"/>
      <c r="Q471" s="1082"/>
      <c r="R471" s="1082"/>
      <c r="S471" s="1082"/>
      <c r="T471" s="1082"/>
      <c r="U471" s="1082"/>
      <c r="V471" s="1082"/>
      <c r="W471" s="1082"/>
      <c r="X471" s="1082"/>
      <c r="Y471" s="1082"/>
      <c r="Z471" s="1082"/>
    </row>
    <row r="472" spans="1:26" ht="11.25" customHeight="1">
      <c r="A472" s="1082"/>
      <c r="B472" s="1082"/>
      <c r="C472" s="1082"/>
      <c r="D472" s="1082"/>
      <c r="E472" s="1082"/>
      <c r="F472" s="1082"/>
      <c r="G472" s="1082"/>
      <c r="H472" s="1082"/>
      <c r="I472" s="1082"/>
      <c r="J472" s="1082"/>
      <c r="K472" s="1082"/>
      <c r="L472" s="1082"/>
      <c r="M472" s="1082"/>
      <c r="N472" s="1082"/>
      <c r="O472" s="1082"/>
      <c r="P472" s="1082"/>
      <c r="Q472" s="1082"/>
      <c r="R472" s="1082"/>
      <c r="S472" s="1082"/>
      <c r="T472" s="1082"/>
      <c r="U472" s="1082"/>
      <c r="V472" s="1082"/>
      <c r="W472" s="1082"/>
      <c r="X472" s="1082"/>
      <c r="Y472" s="1082"/>
      <c r="Z472" s="1082"/>
    </row>
    <row r="473" spans="1:26" ht="11.25" customHeight="1">
      <c r="A473" s="1082"/>
      <c r="B473" s="1082"/>
      <c r="C473" s="1082"/>
      <c r="D473" s="1082"/>
      <c r="E473" s="1082"/>
      <c r="F473" s="1082"/>
      <c r="G473" s="1082"/>
      <c r="H473" s="1082"/>
      <c r="I473" s="1082"/>
      <c r="J473" s="1082"/>
      <c r="K473" s="1082"/>
      <c r="L473" s="1082"/>
      <c r="M473" s="1082"/>
      <c r="N473" s="1082"/>
      <c r="O473" s="1082"/>
      <c r="P473" s="1082"/>
      <c r="Q473" s="1082"/>
      <c r="R473" s="1082"/>
      <c r="S473" s="1082"/>
      <c r="T473" s="1082"/>
      <c r="U473" s="1082"/>
      <c r="V473" s="1082"/>
      <c r="W473" s="1082"/>
      <c r="X473" s="1082"/>
      <c r="Y473" s="1082"/>
      <c r="Z473" s="1082"/>
    </row>
    <row r="474" spans="1:26" ht="11.25" customHeight="1">
      <c r="A474" s="1082"/>
      <c r="B474" s="1082"/>
      <c r="C474" s="1082"/>
      <c r="D474" s="1082"/>
      <c r="E474" s="1082"/>
      <c r="F474" s="1082"/>
      <c r="G474" s="1082"/>
      <c r="H474" s="1082"/>
      <c r="I474" s="1082"/>
      <c r="J474" s="1082"/>
      <c r="K474" s="1082"/>
      <c r="L474" s="1082"/>
      <c r="M474" s="1082"/>
      <c r="N474" s="1082"/>
      <c r="O474" s="1082"/>
      <c r="P474" s="1082"/>
      <c r="Q474" s="1082"/>
      <c r="R474" s="1082"/>
      <c r="S474" s="1082"/>
      <c r="T474" s="1082"/>
      <c r="U474" s="1082"/>
      <c r="V474" s="1082"/>
      <c r="W474" s="1082"/>
      <c r="X474" s="1082"/>
      <c r="Y474" s="1082"/>
      <c r="Z474" s="1082"/>
    </row>
    <row r="475" spans="1:26" ht="11.25" customHeight="1">
      <c r="A475" s="1082"/>
      <c r="B475" s="1082"/>
      <c r="C475" s="1082"/>
      <c r="D475" s="1082"/>
      <c r="E475" s="1082"/>
      <c r="F475" s="1082"/>
      <c r="G475" s="1082"/>
      <c r="H475" s="1082"/>
      <c r="I475" s="1082"/>
      <c r="J475" s="1082"/>
      <c r="K475" s="1082"/>
      <c r="L475" s="1082"/>
      <c r="M475" s="1082"/>
      <c r="N475" s="1082"/>
      <c r="O475" s="1082"/>
      <c r="P475" s="1082"/>
      <c r="Q475" s="1082"/>
      <c r="R475" s="1082"/>
      <c r="S475" s="1082"/>
      <c r="T475" s="1082"/>
      <c r="U475" s="1082"/>
      <c r="V475" s="1082"/>
      <c r="W475" s="1082"/>
      <c r="X475" s="1082"/>
      <c r="Y475" s="1082"/>
      <c r="Z475" s="1082"/>
    </row>
    <row r="476" spans="1:26" ht="11.25" customHeight="1">
      <c r="A476" s="1082"/>
      <c r="B476" s="1082"/>
      <c r="C476" s="1082"/>
      <c r="D476" s="1082"/>
      <c r="E476" s="1082"/>
      <c r="F476" s="1082"/>
      <c r="G476" s="1082"/>
      <c r="H476" s="1082"/>
      <c r="I476" s="1082"/>
      <c r="J476" s="1082"/>
      <c r="K476" s="1082"/>
      <c r="L476" s="1082"/>
      <c r="M476" s="1082"/>
      <c r="N476" s="1082"/>
      <c r="O476" s="1082"/>
      <c r="P476" s="1082"/>
      <c r="Q476" s="1082"/>
      <c r="R476" s="1082"/>
      <c r="S476" s="1082"/>
      <c r="T476" s="1082"/>
      <c r="U476" s="1082"/>
      <c r="V476" s="1082"/>
      <c r="W476" s="1082"/>
      <c r="X476" s="1082"/>
      <c r="Y476" s="1082"/>
      <c r="Z476" s="1082"/>
    </row>
    <row r="477" spans="1:26" ht="11.25" customHeight="1">
      <c r="A477" s="1082"/>
      <c r="B477" s="1082"/>
      <c r="C477" s="1082"/>
      <c r="D477" s="1082"/>
      <c r="E477" s="1082"/>
      <c r="F477" s="1082"/>
      <c r="G477" s="1082"/>
      <c r="H477" s="1082"/>
      <c r="I477" s="1082"/>
      <c r="J477" s="1082"/>
      <c r="K477" s="1082"/>
      <c r="L477" s="1082"/>
      <c r="M477" s="1082"/>
      <c r="N477" s="1082"/>
      <c r="O477" s="1082"/>
      <c r="P477" s="1082"/>
      <c r="Q477" s="1082"/>
      <c r="R477" s="1082"/>
      <c r="S477" s="1082"/>
      <c r="T477" s="1082"/>
      <c r="U477" s="1082"/>
      <c r="V477" s="1082"/>
      <c r="W477" s="1082"/>
      <c r="X477" s="1082"/>
      <c r="Y477" s="1082"/>
      <c r="Z477" s="1082"/>
    </row>
    <row r="478" spans="1:26" ht="11.25" customHeight="1">
      <c r="A478" s="1082"/>
      <c r="B478" s="1082"/>
      <c r="C478" s="1082"/>
      <c r="D478" s="1082"/>
      <c r="E478" s="1082"/>
      <c r="F478" s="1082"/>
      <c r="G478" s="1082"/>
      <c r="H478" s="1082"/>
      <c r="I478" s="1082"/>
      <c r="J478" s="1082"/>
      <c r="K478" s="1082"/>
      <c r="L478" s="1082"/>
      <c r="M478" s="1082"/>
      <c r="N478" s="1082"/>
      <c r="O478" s="1082"/>
      <c r="P478" s="1082"/>
      <c r="Q478" s="1082"/>
      <c r="R478" s="1082"/>
      <c r="S478" s="1082"/>
      <c r="T478" s="1082"/>
      <c r="U478" s="1082"/>
      <c r="V478" s="1082"/>
      <c r="W478" s="1082"/>
      <c r="X478" s="1082"/>
      <c r="Y478" s="1082"/>
      <c r="Z478" s="1082"/>
    </row>
    <row r="479" spans="1:26" ht="11.25" customHeight="1">
      <c r="A479" s="1082"/>
      <c r="B479" s="1082"/>
      <c r="C479" s="1082"/>
      <c r="D479" s="1082"/>
      <c r="E479" s="1082"/>
      <c r="F479" s="1082"/>
      <c r="G479" s="1082"/>
      <c r="H479" s="1082"/>
      <c r="I479" s="1082"/>
      <c r="J479" s="1082"/>
      <c r="K479" s="1082"/>
      <c r="L479" s="1082"/>
      <c r="M479" s="1082"/>
      <c r="N479" s="1082"/>
      <c r="O479" s="1082"/>
      <c r="P479" s="1082"/>
      <c r="Q479" s="1082"/>
      <c r="R479" s="1082"/>
      <c r="S479" s="1082"/>
      <c r="T479" s="1082"/>
      <c r="U479" s="1082"/>
      <c r="V479" s="1082"/>
      <c r="W479" s="1082"/>
      <c r="X479" s="1082"/>
      <c r="Y479" s="1082"/>
      <c r="Z479" s="1082"/>
    </row>
    <row r="480" spans="1:26" ht="11.25" customHeight="1">
      <c r="A480" s="1082"/>
      <c r="B480" s="1082"/>
      <c r="C480" s="1082"/>
      <c r="D480" s="1082"/>
      <c r="E480" s="1082"/>
      <c r="F480" s="1082"/>
      <c r="G480" s="1082"/>
      <c r="H480" s="1082"/>
      <c r="I480" s="1082"/>
      <c r="J480" s="1082"/>
      <c r="K480" s="1082"/>
      <c r="L480" s="1082"/>
      <c r="M480" s="1082"/>
      <c r="N480" s="1082"/>
      <c r="O480" s="1082"/>
      <c r="P480" s="1082"/>
      <c r="Q480" s="1082"/>
      <c r="R480" s="1082"/>
      <c r="S480" s="1082"/>
      <c r="T480" s="1082"/>
      <c r="U480" s="1082"/>
      <c r="V480" s="1082"/>
      <c r="W480" s="1082"/>
      <c r="X480" s="1082"/>
      <c r="Y480" s="1082"/>
      <c r="Z480" s="1082"/>
    </row>
    <row r="481" spans="1:26" ht="11.25" customHeight="1">
      <c r="A481" s="1082"/>
      <c r="B481" s="1082"/>
      <c r="C481" s="1082"/>
      <c r="D481" s="1082"/>
      <c r="E481" s="1082"/>
      <c r="F481" s="1082"/>
      <c r="G481" s="1082"/>
      <c r="H481" s="1082"/>
      <c r="I481" s="1082"/>
      <c r="J481" s="1082"/>
      <c r="K481" s="1082"/>
      <c r="L481" s="1082"/>
      <c r="M481" s="1082"/>
      <c r="N481" s="1082"/>
      <c r="O481" s="1082"/>
      <c r="P481" s="1082"/>
      <c r="Q481" s="1082"/>
      <c r="R481" s="1082"/>
      <c r="S481" s="1082"/>
      <c r="T481" s="1082"/>
      <c r="U481" s="1082"/>
      <c r="V481" s="1082"/>
      <c r="W481" s="1082"/>
      <c r="X481" s="1082"/>
      <c r="Y481" s="1082"/>
      <c r="Z481" s="1082"/>
    </row>
    <row r="482" spans="1:26" ht="11.25" customHeight="1">
      <c r="A482" s="1082"/>
      <c r="B482" s="1082"/>
      <c r="C482" s="1082"/>
      <c r="D482" s="1082"/>
      <c r="E482" s="1082"/>
      <c r="F482" s="1082"/>
      <c r="G482" s="1082"/>
      <c r="H482" s="1082"/>
      <c r="I482" s="1082"/>
      <c r="J482" s="1082"/>
      <c r="K482" s="1082"/>
      <c r="L482" s="1082"/>
      <c r="M482" s="1082"/>
      <c r="N482" s="1082"/>
      <c r="O482" s="1082"/>
      <c r="P482" s="1082"/>
      <c r="Q482" s="1082"/>
      <c r="R482" s="1082"/>
      <c r="S482" s="1082"/>
      <c r="T482" s="1082"/>
      <c r="U482" s="1082"/>
      <c r="V482" s="1082"/>
      <c r="W482" s="1082"/>
      <c r="X482" s="1082"/>
      <c r="Y482" s="1082"/>
      <c r="Z482" s="1082"/>
    </row>
    <row r="483" spans="1:26" ht="11.25" customHeight="1">
      <c r="A483" s="1082"/>
      <c r="B483" s="1082"/>
      <c r="C483" s="1082"/>
      <c r="D483" s="1082"/>
      <c r="E483" s="1082"/>
      <c r="F483" s="1082"/>
      <c r="G483" s="1082"/>
      <c r="H483" s="1082"/>
      <c r="I483" s="1082"/>
      <c r="J483" s="1082"/>
      <c r="K483" s="1082"/>
      <c r="L483" s="1082"/>
      <c r="M483" s="1082"/>
      <c r="N483" s="1082"/>
      <c r="O483" s="1082"/>
      <c r="P483" s="1082"/>
      <c r="Q483" s="1082"/>
      <c r="R483" s="1082"/>
      <c r="S483" s="1082"/>
      <c r="T483" s="1082"/>
      <c r="U483" s="1082"/>
      <c r="V483" s="1082"/>
      <c r="W483" s="1082"/>
      <c r="X483" s="1082"/>
      <c r="Y483" s="1082"/>
      <c r="Z483" s="1082"/>
    </row>
    <row r="484" spans="1:26" ht="11.25" customHeight="1">
      <c r="A484" s="1082"/>
      <c r="B484" s="1082"/>
      <c r="C484" s="1082"/>
      <c r="D484" s="1082"/>
      <c r="E484" s="1082"/>
      <c r="F484" s="1082"/>
      <c r="G484" s="1082"/>
      <c r="H484" s="1082"/>
      <c r="I484" s="1082"/>
      <c r="J484" s="1082"/>
      <c r="K484" s="1082"/>
      <c r="L484" s="1082"/>
      <c r="M484" s="1082"/>
      <c r="N484" s="1082"/>
      <c r="O484" s="1082"/>
      <c r="P484" s="1082"/>
      <c r="Q484" s="1082"/>
      <c r="R484" s="1082"/>
      <c r="S484" s="1082"/>
      <c r="T484" s="1082"/>
      <c r="U484" s="1082"/>
      <c r="V484" s="1082"/>
      <c r="W484" s="1082"/>
      <c r="X484" s="1082"/>
      <c r="Y484" s="1082"/>
      <c r="Z484" s="1082"/>
    </row>
    <row r="485" spans="1:26" ht="11.25" customHeight="1">
      <c r="A485" s="1082"/>
      <c r="B485" s="1082"/>
      <c r="C485" s="1082"/>
      <c r="D485" s="1082"/>
      <c r="E485" s="1082"/>
      <c r="F485" s="1082"/>
      <c r="G485" s="1082"/>
      <c r="H485" s="1082"/>
      <c r="I485" s="1082"/>
      <c r="J485" s="1082"/>
      <c r="K485" s="1082"/>
      <c r="L485" s="1082"/>
      <c r="M485" s="1082"/>
      <c r="N485" s="1082"/>
      <c r="O485" s="1082"/>
      <c r="P485" s="1082"/>
      <c r="Q485" s="1082"/>
      <c r="R485" s="1082"/>
      <c r="S485" s="1082"/>
      <c r="T485" s="1082"/>
      <c r="U485" s="1082"/>
      <c r="V485" s="1082"/>
      <c r="W485" s="1082"/>
      <c r="X485" s="1082"/>
      <c r="Y485" s="1082"/>
      <c r="Z485" s="1082"/>
    </row>
    <row r="486" spans="1:26" ht="11.25" customHeight="1">
      <c r="A486" s="1082"/>
      <c r="B486" s="1082"/>
      <c r="C486" s="1082"/>
      <c r="D486" s="1082"/>
      <c r="E486" s="1082"/>
      <c r="F486" s="1082"/>
      <c r="G486" s="1082"/>
      <c r="H486" s="1082"/>
      <c r="I486" s="1082"/>
      <c r="J486" s="1082"/>
      <c r="K486" s="1082"/>
      <c r="L486" s="1082"/>
      <c r="M486" s="1082"/>
      <c r="N486" s="1082"/>
      <c r="O486" s="1082"/>
      <c r="P486" s="1082"/>
      <c r="Q486" s="1082"/>
      <c r="R486" s="1082"/>
      <c r="S486" s="1082"/>
      <c r="T486" s="1082"/>
      <c r="U486" s="1082"/>
      <c r="V486" s="1082"/>
      <c r="W486" s="1082"/>
      <c r="X486" s="1082"/>
      <c r="Y486" s="1082"/>
      <c r="Z486" s="1082"/>
    </row>
    <row r="487" spans="1:26" ht="11.25" customHeight="1">
      <c r="A487" s="1082"/>
      <c r="B487" s="1082"/>
      <c r="C487" s="1082"/>
      <c r="D487" s="1082"/>
      <c r="E487" s="1082"/>
      <c r="F487" s="1082"/>
      <c r="G487" s="1082"/>
      <c r="H487" s="1082"/>
      <c r="I487" s="1082"/>
      <c r="J487" s="1082"/>
      <c r="K487" s="1082"/>
      <c r="L487" s="1082"/>
      <c r="M487" s="1082"/>
      <c r="N487" s="1082"/>
      <c r="O487" s="1082"/>
      <c r="P487" s="1082"/>
      <c r="Q487" s="1082"/>
      <c r="R487" s="1082"/>
      <c r="S487" s="1082"/>
      <c r="T487" s="1082"/>
      <c r="U487" s="1082"/>
      <c r="V487" s="1082"/>
      <c r="W487" s="1082"/>
      <c r="X487" s="1082"/>
      <c r="Y487" s="1082"/>
      <c r="Z487" s="1082"/>
    </row>
    <row r="488" spans="1:26" ht="11.25" customHeight="1">
      <c r="A488" s="1082"/>
      <c r="B488" s="1082"/>
      <c r="C488" s="1082"/>
      <c r="D488" s="1082"/>
      <c r="E488" s="1082"/>
      <c r="F488" s="1082"/>
      <c r="G488" s="1082"/>
      <c r="H488" s="1082"/>
      <c r="I488" s="1082"/>
      <c r="J488" s="1082"/>
      <c r="K488" s="1082"/>
      <c r="L488" s="1082"/>
      <c r="M488" s="1082"/>
      <c r="N488" s="1082"/>
      <c r="O488" s="1082"/>
      <c r="P488" s="1082"/>
      <c r="Q488" s="1082"/>
      <c r="R488" s="1082"/>
      <c r="S488" s="1082"/>
      <c r="T488" s="1082"/>
      <c r="U488" s="1082"/>
      <c r="V488" s="1082"/>
      <c r="W488" s="1082"/>
      <c r="X488" s="1082"/>
      <c r="Y488" s="1082"/>
      <c r="Z488" s="1082"/>
    </row>
    <row r="489" spans="1:26" ht="11.25" customHeight="1">
      <c r="A489" s="1082"/>
      <c r="B489" s="1082"/>
      <c r="C489" s="1082"/>
      <c r="D489" s="1082"/>
      <c r="E489" s="1082"/>
      <c r="F489" s="1082"/>
      <c r="G489" s="1082"/>
      <c r="H489" s="1082"/>
      <c r="I489" s="1082"/>
      <c r="J489" s="1082"/>
      <c r="K489" s="1082"/>
      <c r="L489" s="1082"/>
      <c r="M489" s="1082"/>
      <c r="N489" s="1082"/>
      <c r="O489" s="1082"/>
      <c r="P489" s="1082"/>
      <c r="Q489" s="1082"/>
      <c r="R489" s="1082"/>
      <c r="S489" s="1082"/>
      <c r="T489" s="1082"/>
      <c r="U489" s="1082"/>
      <c r="V489" s="1082"/>
      <c r="W489" s="1082"/>
      <c r="X489" s="1082"/>
      <c r="Y489" s="1082"/>
      <c r="Z489" s="1082"/>
    </row>
    <row r="490" spans="1:26" ht="11.25" customHeight="1">
      <c r="A490" s="1082"/>
      <c r="B490" s="1082"/>
      <c r="C490" s="1082"/>
      <c r="D490" s="1082"/>
      <c r="E490" s="1082"/>
      <c r="F490" s="1082"/>
      <c r="G490" s="1082"/>
      <c r="H490" s="1082"/>
      <c r="I490" s="1082"/>
      <c r="J490" s="1082"/>
      <c r="K490" s="1082"/>
      <c r="L490" s="1082"/>
      <c r="M490" s="1082"/>
      <c r="N490" s="1082"/>
      <c r="O490" s="1082"/>
      <c r="P490" s="1082"/>
      <c r="Q490" s="1082"/>
      <c r="R490" s="1082"/>
      <c r="S490" s="1082"/>
      <c r="T490" s="1082"/>
      <c r="U490" s="1082"/>
      <c r="V490" s="1082"/>
      <c r="W490" s="1082"/>
      <c r="X490" s="1082"/>
      <c r="Y490" s="1082"/>
      <c r="Z490" s="1082"/>
    </row>
    <row r="491" spans="1:26" ht="11.25" customHeight="1">
      <c r="A491" s="1082"/>
      <c r="B491" s="1082"/>
      <c r="C491" s="1082"/>
      <c r="D491" s="1082"/>
      <c r="E491" s="1082"/>
      <c r="F491" s="1082"/>
      <c r="G491" s="1082"/>
      <c r="H491" s="1082"/>
      <c r="I491" s="1082"/>
      <c r="J491" s="1082"/>
      <c r="K491" s="1082"/>
      <c r="L491" s="1082"/>
      <c r="M491" s="1082"/>
      <c r="N491" s="1082"/>
      <c r="O491" s="1082"/>
      <c r="P491" s="1082"/>
      <c r="Q491" s="1082"/>
      <c r="R491" s="1082"/>
      <c r="S491" s="1082"/>
      <c r="T491" s="1082"/>
      <c r="U491" s="1082"/>
      <c r="V491" s="1082"/>
      <c r="W491" s="1082"/>
      <c r="X491" s="1082"/>
      <c r="Y491" s="1082"/>
      <c r="Z491" s="1082"/>
    </row>
    <row r="492" spans="1:26" ht="11.25" customHeight="1">
      <c r="A492" s="1082"/>
      <c r="B492" s="1082"/>
      <c r="C492" s="1082"/>
      <c r="D492" s="1082"/>
      <c r="E492" s="1082"/>
      <c r="F492" s="1082"/>
      <c r="G492" s="1082"/>
      <c r="H492" s="1082"/>
      <c r="I492" s="1082"/>
      <c r="J492" s="1082"/>
      <c r="K492" s="1082"/>
      <c r="L492" s="1082"/>
      <c r="M492" s="1082"/>
      <c r="N492" s="1082"/>
      <c r="O492" s="1082"/>
      <c r="P492" s="1082"/>
      <c r="Q492" s="1082"/>
      <c r="R492" s="1082"/>
      <c r="S492" s="1082"/>
      <c r="T492" s="1082"/>
      <c r="U492" s="1082"/>
      <c r="V492" s="1082"/>
      <c r="W492" s="1082"/>
      <c r="X492" s="1082"/>
      <c r="Y492" s="1082"/>
      <c r="Z492" s="1082"/>
    </row>
    <row r="493" spans="1:26" ht="11.25" customHeight="1">
      <c r="A493" s="1082"/>
      <c r="B493" s="1082"/>
      <c r="C493" s="1082"/>
      <c r="D493" s="1082"/>
      <c r="E493" s="1082"/>
      <c r="F493" s="1082"/>
      <c r="G493" s="1082"/>
      <c r="H493" s="1082"/>
      <c r="I493" s="1082"/>
      <c r="J493" s="1082"/>
      <c r="K493" s="1082"/>
      <c r="L493" s="1082"/>
      <c r="M493" s="1082"/>
      <c r="N493" s="1082"/>
      <c r="O493" s="1082"/>
      <c r="P493" s="1082"/>
      <c r="Q493" s="1082"/>
      <c r="R493" s="1082"/>
      <c r="S493" s="1082"/>
      <c r="T493" s="1082"/>
      <c r="U493" s="1082"/>
      <c r="V493" s="1082"/>
      <c r="W493" s="1082"/>
      <c r="X493" s="1082"/>
      <c r="Y493" s="1082"/>
      <c r="Z493" s="1082"/>
    </row>
    <row r="494" spans="1:26" ht="11.25" customHeight="1">
      <c r="A494" s="1082"/>
      <c r="B494" s="1082"/>
      <c r="C494" s="1082"/>
      <c r="D494" s="1082"/>
      <c r="E494" s="1082"/>
      <c r="F494" s="1082"/>
      <c r="G494" s="1082"/>
      <c r="H494" s="1082"/>
      <c r="I494" s="1082"/>
      <c r="J494" s="1082"/>
      <c r="K494" s="1082"/>
      <c r="L494" s="1082"/>
      <c r="M494" s="1082"/>
      <c r="N494" s="1082"/>
      <c r="O494" s="1082"/>
      <c r="P494" s="1082"/>
      <c r="Q494" s="1082"/>
      <c r="R494" s="1082"/>
      <c r="S494" s="1082"/>
      <c r="T494" s="1082"/>
      <c r="U494" s="1082"/>
      <c r="V494" s="1082"/>
      <c r="W494" s="1082"/>
      <c r="X494" s="1082"/>
      <c r="Y494" s="1082"/>
      <c r="Z494" s="1082"/>
    </row>
    <row r="495" spans="1:26" ht="11.25" customHeight="1">
      <c r="A495" s="1082"/>
      <c r="B495" s="1082"/>
      <c r="C495" s="1082"/>
      <c r="D495" s="1082"/>
      <c r="E495" s="1082"/>
      <c r="F495" s="1082"/>
      <c r="G495" s="1082"/>
      <c r="H495" s="1082"/>
      <c r="I495" s="1082"/>
      <c r="J495" s="1082"/>
      <c r="K495" s="1082"/>
      <c r="L495" s="1082"/>
      <c r="M495" s="1082"/>
      <c r="N495" s="1082"/>
      <c r="O495" s="1082"/>
      <c r="P495" s="1082"/>
      <c r="Q495" s="1082"/>
      <c r="R495" s="1082"/>
      <c r="S495" s="1082"/>
      <c r="T495" s="1082"/>
      <c r="U495" s="1082"/>
      <c r="V495" s="1082"/>
      <c r="W495" s="1082"/>
      <c r="X495" s="1082"/>
      <c r="Y495" s="1082"/>
      <c r="Z495" s="1082"/>
    </row>
    <row r="496" spans="1:26" ht="11.25" customHeight="1">
      <c r="A496" s="1082"/>
      <c r="B496" s="1082"/>
      <c r="C496" s="1082"/>
      <c r="D496" s="1082"/>
      <c r="E496" s="1082"/>
      <c r="F496" s="1082"/>
      <c r="G496" s="1082"/>
      <c r="H496" s="1082"/>
      <c r="I496" s="1082"/>
      <c r="J496" s="1082"/>
      <c r="K496" s="1082"/>
      <c r="L496" s="1082"/>
      <c r="M496" s="1082"/>
      <c r="N496" s="1082"/>
      <c r="O496" s="1082"/>
      <c r="P496" s="1082"/>
      <c r="Q496" s="1082"/>
      <c r="R496" s="1082"/>
      <c r="S496" s="1082"/>
      <c r="T496" s="1082"/>
      <c r="U496" s="1082"/>
      <c r="V496" s="1082"/>
      <c r="W496" s="1082"/>
      <c r="X496" s="1082"/>
      <c r="Y496" s="1082"/>
      <c r="Z496" s="1082"/>
    </row>
    <row r="497" spans="1:26" ht="11.25" customHeight="1">
      <c r="A497" s="1082"/>
      <c r="B497" s="1082"/>
      <c r="C497" s="1082"/>
      <c r="D497" s="1082"/>
      <c r="E497" s="1082"/>
      <c r="F497" s="1082"/>
      <c r="G497" s="1082"/>
      <c r="H497" s="1082"/>
      <c r="I497" s="1082"/>
      <c r="J497" s="1082"/>
      <c r="K497" s="1082"/>
      <c r="L497" s="1082"/>
      <c r="M497" s="1082"/>
      <c r="N497" s="1082"/>
      <c r="O497" s="1082"/>
      <c r="P497" s="1082"/>
      <c r="Q497" s="1082"/>
      <c r="R497" s="1082"/>
      <c r="S497" s="1082"/>
      <c r="T497" s="1082"/>
      <c r="U497" s="1082"/>
      <c r="V497" s="1082"/>
      <c r="W497" s="1082"/>
      <c r="X497" s="1082"/>
      <c r="Y497" s="1082"/>
      <c r="Z497" s="1082"/>
    </row>
    <row r="498" spans="1:26" ht="11.25" customHeight="1">
      <c r="A498" s="1082"/>
      <c r="B498" s="1082"/>
      <c r="C498" s="1082"/>
      <c r="D498" s="1082"/>
      <c r="E498" s="1082"/>
      <c r="F498" s="1082"/>
      <c r="G498" s="1082"/>
      <c r="H498" s="1082"/>
      <c r="I498" s="1082"/>
      <c r="J498" s="1082"/>
      <c r="K498" s="1082"/>
      <c r="L498" s="1082"/>
      <c r="M498" s="1082"/>
      <c r="N498" s="1082"/>
      <c r="O498" s="1082"/>
      <c r="P498" s="1082"/>
      <c r="Q498" s="1082"/>
      <c r="R498" s="1082"/>
      <c r="S498" s="1082"/>
      <c r="T498" s="1082"/>
      <c r="U498" s="1082"/>
      <c r="V498" s="1082"/>
      <c r="W498" s="1082"/>
      <c r="X498" s="1082"/>
      <c r="Y498" s="1082"/>
      <c r="Z498" s="1082"/>
    </row>
    <row r="499" spans="1:26" ht="11.25" customHeight="1">
      <c r="A499" s="1082"/>
      <c r="B499" s="1082"/>
      <c r="C499" s="1082"/>
      <c r="D499" s="1082"/>
      <c r="E499" s="1082"/>
      <c r="F499" s="1082"/>
      <c r="G499" s="1082"/>
      <c r="H499" s="1082"/>
      <c r="I499" s="1082"/>
      <c r="J499" s="1082"/>
      <c r="K499" s="1082"/>
      <c r="L499" s="1082"/>
      <c r="M499" s="1082"/>
      <c r="N499" s="1082"/>
      <c r="O499" s="1082"/>
      <c r="P499" s="1082"/>
      <c r="Q499" s="1082"/>
      <c r="R499" s="1082"/>
      <c r="S499" s="1082"/>
      <c r="T499" s="1082"/>
      <c r="U499" s="1082"/>
      <c r="V499" s="1082"/>
      <c r="W499" s="1082"/>
      <c r="X499" s="1082"/>
      <c r="Y499" s="1082"/>
      <c r="Z499" s="1082"/>
    </row>
    <row r="500" spans="1:26" ht="11.25" customHeight="1">
      <c r="A500" s="1082"/>
      <c r="B500" s="1082"/>
      <c r="C500" s="1082"/>
      <c r="D500" s="1082"/>
      <c r="E500" s="1082"/>
      <c r="F500" s="1082"/>
      <c r="G500" s="1082"/>
      <c r="H500" s="1082"/>
      <c r="I500" s="1082"/>
      <c r="J500" s="1082"/>
      <c r="K500" s="1082"/>
      <c r="L500" s="1082"/>
      <c r="M500" s="1082"/>
      <c r="N500" s="1082"/>
      <c r="O500" s="1082"/>
      <c r="P500" s="1082"/>
      <c r="Q500" s="1082"/>
      <c r="R500" s="1082"/>
      <c r="S500" s="1082"/>
      <c r="T500" s="1082"/>
      <c r="U500" s="1082"/>
      <c r="V500" s="1082"/>
      <c r="W500" s="1082"/>
      <c r="X500" s="1082"/>
      <c r="Y500" s="1082"/>
      <c r="Z500" s="1082"/>
    </row>
    <row r="501" spans="1:26" ht="11.25" customHeight="1">
      <c r="A501" s="1082"/>
      <c r="B501" s="1082"/>
      <c r="C501" s="1082"/>
      <c r="D501" s="1082"/>
      <c r="E501" s="1082"/>
      <c r="F501" s="1082"/>
      <c r="G501" s="1082"/>
      <c r="H501" s="1082"/>
      <c r="I501" s="1082"/>
      <c r="J501" s="1082"/>
      <c r="K501" s="1082"/>
      <c r="L501" s="1082"/>
      <c r="M501" s="1082"/>
      <c r="N501" s="1082"/>
      <c r="O501" s="1082"/>
      <c r="P501" s="1082"/>
      <c r="Q501" s="1082"/>
      <c r="R501" s="1082"/>
      <c r="S501" s="1082"/>
      <c r="T501" s="1082"/>
      <c r="U501" s="1082"/>
      <c r="V501" s="1082"/>
      <c r="W501" s="1082"/>
      <c r="X501" s="1082"/>
      <c r="Y501" s="1082"/>
      <c r="Z501" s="1082"/>
    </row>
    <row r="502" spans="1:26" ht="11.25" customHeight="1">
      <c r="A502" s="1082"/>
      <c r="B502" s="1082"/>
      <c r="C502" s="1082"/>
      <c r="D502" s="1082"/>
      <c r="E502" s="1082"/>
      <c r="F502" s="1082"/>
      <c r="G502" s="1082"/>
      <c r="H502" s="1082"/>
      <c r="I502" s="1082"/>
      <c r="J502" s="1082"/>
      <c r="K502" s="1082"/>
      <c r="L502" s="1082"/>
      <c r="M502" s="1082"/>
      <c r="N502" s="1082"/>
      <c r="O502" s="1082"/>
      <c r="P502" s="1082"/>
      <c r="Q502" s="1082"/>
      <c r="R502" s="1082"/>
      <c r="S502" s="1082"/>
      <c r="T502" s="1082"/>
      <c r="U502" s="1082"/>
      <c r="V502" s="1082"/>
      <c r="W502" s="1082"/>
      <c r="X502" s="1082"/>
      <c r="Y502" s="1082"/>
      <c r="Z502" s="1082"/>
    </row>
    <row r="503" spans="1:26" ht="11.25" customHeight="1">
      <c r="A503" s="1082"/>
      <c r="B503" s="1082"/>
      <c r="C503" s="1082"/>
      <c r="D503" s="1082"/>
      <c r="E503" s="1082"/>
      <c r="F503" s="1082"/>
      <c r="G503" s="1082"/>
      <c r="H503" s="1082"/>
      <c r="I503" s="1082"/>
      <c r="J503" s="1082"/>
      <c r="K503" s="1082"/>
      <c r="L503" s="1082"/>
      <c r="M503" s="1082"/>
      <c r="N503" s="1082"/>
      <c r="O503" s="1082"/>
      <c r="P503" s="1082"/>
      <c r="Q503" s="1082"/>
      <c r="R503" s="1082"/>
      <c r="S503" s="1082"/>
      <c r="T503" s="1082"/>
      <c r="U503" s="1082"/>
      <c r="V503" s="1082"/>
      <c r="W503" s="1082"/>
      <c r="X503" s="1082"/>
      <c r="Y503" s="1082"/>
      <c r="Z503" s="1082"/>
    </row>
    <row r="504" spans="1:26" ht="11.25" customHeight="1">
      <c r="A504" s="1082"/>
      <c r="B504" s="1082"/>
      <c r="C504" s="1082"/>
      <c r="D504" s="1082"/>
      <c r="E504" s="1082"/>
      <c r="F504" s="1082"/>
      <c r="G504" s="1082"/>
      <c r="H504" s="1082"/>
      <c r="I504" s="1082"/>
      <c r="J504" s="1082"/>
      <c r="K504" s="1082"/>
      <c r="L504" s="1082"/>
      <c r="M504" s="1082"/>
      <c r="N504" s="1082"/>
      <c r="O504" s="1082"/>
      <c r="P504" s="1082"/>
      <c r="Q504" s="1082"/>
      <c r="R504" s="1082"/>
      <c r="S504" s="1082"/>
      <c r="T504" s="1082"/>
      <c r="U504" s="1082"/>
      <c r="V504" s="1082"/>
      <c r="W504" s="1082"/>
      <c r="X504" s="1082"/>
      <c r="Y504" s="1082"/>
      <c r="Z504" s="1082"/>
    </row>
    <row r="505" spans="1:26" ht="11.25" customHeight="1">
      <c r="A505" s="1082"/>
      <c r="B505" s="1082"/>
      <c r="C505" s="1082"/>
      <c r="D505" s="1082"/>
      <c r="E505" s="1082"/>
      <c r="F505" s="1082"/>
      <c r="G505" s="1082"/>
      <c r="H505" s="1082"/>
      <c r="I505" s="1082"/>
      <c r="J505" s="1082"/>
      <c r="K505" s="1082"/>
      <c r="L505" s="1082"/>
      <c r="M505" s="1082"/>
      <c r="N505" s="1082"/>
      <c r="O505" s="1082"/>
      <c r="P505" s="1082"/>
      <c r="Q505" s="1082"/>
      <c r="R505" s="1082"/>
      <c r="S505" s="1082"/>
      <c r="T505" s="1082"/>
      <c r="U505" s="1082"/>
      <c r="V505" s="1082"/>
      <c r="W505" s="1082"/>
      <c r="X505" s="1082"/>
      <c r="Y505" s="1082"/>
      <c r="Z505" s="1082"/>
    </row>
    <row r="506" spans="1:26" ht="11.25" customHeight="1">
      <c r="A506" s="1082"/>
      <c r="B506" s="1082"/>
      <c r="C506" s="1082"/>
      <c r="D506" s="1082"/>
      <c r="E506" s="1082"/>
      <c r="F506" s="1082"/>
      <c r="G506" s="1082"/>
      <c r="H506" s="1082"/>
      <c r="I506" s="1082"/>
      <c r="J506" s="1082"/>
      <c r="K506" s="1082"/>
      <c r="L506" s="1082"/>
      <c r="M506" s="1082"/>
      <c r="N506" s="1082"/>
      <c r="O506" s="1082"/>
      <c r="P506" s="1082"/>
      <c r="Q506" s="1082"/>
      <c r="R506" s="1082"/>
      <c r="S506" s="1082"/>
      <c r="T506" s="1082"/>
      <c r="U506" s="1082"/>
      <c r="V506" s="1082"/>
      <c r="W506" s="1082"/>
      <c r="X506" s="1082"/>
      <c r="Y506" s="1082"/>
      <c r="Z506" s="1082"/>
    </row>
    <row r="507" spans="1:26" ht="11.25" customHeight="1">
      <c r="A507" s="1082"/>
      <c r="B507" s="1082"/>
      <c r="C507" s="1082"/>
      <c r="D507" s="1082"/>
      <c r="E507" s="1082"/>
      <c r="F507" s="1082"/>
      <c r="G507" s="1082"/>
      <c r="H507" s="1082"/>
      <c r="I507" s="1082"/>
      <c r="J507" s="1082"/>
      <c r="K507" s="1082"/>
      <c r="L507" s="1082"/>
      <c r="M507" s="1082"/>
      <c r="N507" s="1082"/>
      <c r="O507" s="1082"/>
      <c r="P507" s="1082"/>
      <c r="Q507" s="1082"/>
      <c r="R507" s="1082"/>
      <c r="S507" s="1082"/>
      <c r="T507" s="1082"/>
      <c r="U507" s="1082"/>
      <c r="V507" s="1082"/>
      <c r="W507" s="1082"/>
      <c r="X507" s="1082"/>
      <c r="Y507" s="1082"/>
      <c r="Z507" s="1082"/>
    </row>
    <row r="508" spans="1:26" ht="11.25" customHeight="1">
      <c r="A508" s="1082"/>
      <c r="B508" s="1082"/>
      <c r="C508" s="1082"/>
      <c r="D508" s="1082"/>
      <c r="E508" s="1082"/>
      <c r="F508" s="1082"/>
      <c r="G508" s="1082"/>
      <c r="H508" s="1082"/>
      <c r="I508" s="1082"/>
      <c r="J508" s="1082"/>
      <c r="K508" s="1082"/>
      <c r="L508" s="1082"/>
      <c r="M508" s="1082"/>
      <c r="N508" s="1082"/>
      <c r="O508" s="1082"/>
      <c r="P508" s="1082"/>
      <c r="Q508" s="1082"/>
      <c r="R508" s="1082"/>
      <c r="S508" s="1082"/>
      <c r="T508" s="1082"/>
      <c r="U508" s="1082"/>
      <c r="V508" s="1082"/>
      <c r="W508" s="1082"/>
      <c r="X508" s="1082"/>
      <c r="Y508" s="1082"/>
      <c r="Z508" s="1082"/>
    </row>
    <row r="509" spans="1:26" ht="11.25" customHeight="1">
      <c r="A509" s="1082"/>
      <c r="B509" s="1082"/>
      <c r="C509" s="1082"/>
      <c r="D509" s="1082"/>
      <c r="E509" s="1082"/>
      <c r="F509" s="1082"/>
      <c r="G509" s="1082"/>
      <c r="H509" s="1082"/>
      <c r="I509" s="1082"/>
      <c r="J509" s="1082"/>
      <c r="K509" s="1082"/>
      <c r="L509" s="1082"/>
      <c r="M509" s="1082"/>
      <c r="N509" s="1082"/>
      <c r="O509" s="1082"/>
      <c r="P509" s="1082"/>
      <c r="Q509" s="1082"/>
      <c r="R509" s="1082"/>
      <c r="S509" s="1082"/>
      <c r="T509" s="1082"/>
      <c r="U509" s="1082"/>
      <c r="V509" s="1082"/>
      <c r="W509" s="1082"/>
      <c r="X509" s="1082"/>
      <c r="Y509" s="1082"/>
      <c r="Z509" s="1082"/>
    </row>
    <row r="510" spans="1:26" ht="11.25" customHeight="1">
      <c r="A510" s="1082"/>
      <c r="B510" s="1082"/>
      <c r="C510" s="1082"/>
      <c r="D510" s="1082"/>
      <c r="E510" s="1082"/>
      <c r="F510" s="1082"/>
      <c r="G510" s="1082"/>
      <c r="H510" s="1082"/>
      <c r="I510" s="1082"/>
      <c r="J510" s="1082"/>
      <c r="K510" s="1082"/>
      <c r="L510" s="1082"/>
      <c r="M510" s="1082"/>
      <c r="N510" s="1082"/>
      <c r="O510" s="1082"/>
      <c r="P510" s="1082"/>
      <c r="Q510" s="1082"/>
      <c r="R510" s="1082"/>
      <c r="S510" s="1082"/>
      <c r="T510" s="1082"/>
      <c r="U510" s="1082"/>
      <c r="V510" s="1082"/>
      <c r="W510" s="1082"/>
      <c r="X510" s="1082"/>
      <c r="Y510" s="1082"/>
      <c r="Z510" s="1082"/>
    </row>
    <row r="511" spans="1:26" ht="11.25" customHeight="1">
      <c r="A511" s="1082"/>
      <c r="B511" s="1082"/>
      <c r="C511" s="1082"/>
      <c r="D511" s="1082"/>
      <c r="E511" s="1082"/>
      <c r="F511" s="1082"/>
      <c r="G511" s="1082"/>
      <c r="H511" s="1082"/>
      <c r="I511" s="1082"/>
      <c r="J511" s="1082"/>
      <c r="K511" s="1082"/>
      <c r="L511" s="1082"/>
      <c r="M511" s="1082"/>
      <c r="N511" s="1082"/>
      <c r="O511" s="1082"/>
      <c r="P511" s="1082"/>
      <c r="Q511" s="1082"/>
      <c r="R511" s="1082"/>
      <c r="S511" s="1082"/>
      <c r="T511" s="1082"/>
      <c r="U511" s="1082"/>
      <c r="V511" s="1082"/>
      <c r="W511" s="1082"/>
      <c r="X511" s="1082"/>
      <c r="Y511" s="1082"/>
      <c r="Z511" s="1082"/>
    </row>
    <row r="512" spans="1:26" ht="11.25" customHeight="1">
      <c r="A512" s="1082"/>
      <c r="B512" s="1082"/>
      <c r="C512" s="1082"/>
      <c r="D512" s="1082"/>
      <c r="E512" s="1082"/>
      <c r="F512" s="1082"/>
      <c r="G512" s="1082"/>
      <c r="H512" s="1082"/>
      <c r="I512" s="1082"/>
      <c r="J512" s="1082"/>
      <c r="K512" s="1082"/>
      <c r="L512" s="1082"/>
      <c r="M512" s="1082"/>
      <c r="N512" s="1082"/>
      <c r="O512" s="1082"/>
      <c r="P512" s="1082"/>
      <c r="Q512" s="1082"/>
      <c r="R512" s="1082"/>
      <c r="S512" s="1082"/>
      <c r="T512" s="1082"/>
      <c r="U512" s="1082"/>
      <c r="V512" s="1082"/>
      <c r="W512" s="1082"/>
      <c r="X512" s="1082"/>
      <c r="Y512" s="1082"/>
      <c r="Z512" s="1082"/>
    </row>
    <row r="513" spans="1:26" ht="11.25" customHeight="1">
      <c r="A513" s="1082"/>
      <c r="B513" s="1082"/>
      <c r="C513" s="1082"/>
      <c r="D513" s="1082"/>
      <c r="E513" s="1082"/>
      <c r="F513" s="1082"/>
      <c r="G513" s="1082"/>
      <c r="H513" s="1082"/>
      <c r="I513" s="1082"/>
      <c r="J513" s="1082"/>
      <c r="K513" s="1082"/>
      <c r="L513" s="1082"/>
      <c r="M513" s="1082"/>
      <c r="N513" s="1082"/>
      <c r="O513" s="1082"/>
      <c r="P513" s="1082"/>
      <c r="Q513" s="1082"/>
      <c r="R513" s="1082"/>
      <c r="S513" s="1082"/>
      <c r="T513" s="1082"/>
      <c r="U513" s="1082"/>
      <c r="V513" s="1082"/>
      <c r="W513" s="1082"/>
      <c r="X513" s="1082"/>
      <c r="Y513" s="1082"/>
      <c r="Z513" s="1082"/>
    </row>
    <row r="514" spans="1:26" ht="11.25" customHeight="1">
      <c r="A514" s="1082"/>
      <c r="B514" s="1082"/>
      <c r="C514" s="1082"/>
      <c r="D514" s="1082"/>
      <c r="E514" s="1082"/>
      <c r="F514" s="1082"/>
      <c r="G514" s="1082"/>
      <c r="H514" s="1082"/>
      <c r="I514" s="1082"/>
      <c r="J514" s="1082"/>
      <c r="K514" s="1082"/>
      <c r="L514" s="1082"/>
      <c r="M514" s="1082"/>
      <c r="N514" s="1082"/>
      <c r="O514" s="1082"/>
      <c r="P514" s="1082"/>
      <c r="Q514" s="1082"/>
      <c r="R514" s="1082"/>
      <c r="S514" s="1082"/>
      <c r="T514" s="1082"/>
      <c r="U514" s="1082"/>
      <c r="V514" s="1082"/>
      <c r="W514" s="1082"/>
      <c r="X514" s="1082"/>
      <c r="Y514" s="1082"/>
      <c r="Z514" s="1082"/>
    </row>
    <row r="515" spans="1:26" ht="11.25" customHeight="1">
      <c r="A515" s="1082"/>
      <c r="B515" s="1082"/>
      <c r="C515" s="1082"/>
      <c r="D515" s="1082"/>
      <c r="E515" s="1082"/>
      <c r="F515" s="1082"/>
      <c r="G515" s="1082"/>
      <c r="H515" s="1082"/>
      <c r="I515" s="1082"/>
      <c r="J515" s="1082"/>
      <c r="K515" s="1082"/>
      <c r="L515" s="1082"/>
      <c r="M515" s="1082"/>
      <c r="N515" s="1082"/>
      <c r="O515" s="1082"/>
      <c r="P515" s="1082"/>
      <c r="Q515" s="1082"/>
      <c r="R515" s="1082"/>
      <c r="S515" s="1082"/>
      <c r="T515" s="1082"/>
      <c r="U515" s="1082"/>
      <c r="V515" s="1082"/>
      <c r="W515" s="1082"/>
      <c r="X515" s="1082"/>
      <c r="Y515" s="1082"/>
      <c r="Z515" s="1082"/>
    </row>
    <row r="516" spans="1:26" ht="11.25" customHeight="1">
      <c r="A516" s="1082"/>
      <c r="B516" s="1082"/>
      <c r="C516" s="1082"/>
      <c r="D516" s="1082"/>
      <c r="E516" s="1082"/>
      <c r="F516" s="1082"/>
      <c r="G516" s="1082"/>
      <c r="H516" s="1082"/>
      <c r="I516" s="1082"/>
      <c r="J516" s="1082"/>
      <c r="K516" s="1082"/>
      <c r="L516" s="1082"/>
      <c r="M516" s="1082"/>
      <c r="N516" s="1082"/>
      <c r="O516" s="1082"/>
      <c r="P516" s="1082"/>
      <c r="Q516" s="1082"/>
      <c r="R516" s="1082"/>
      <c r="S516" s="1082"/>
      <c r="T516" s="1082"/>
      <c r="U516" s="1082"/>
      <c r="V516" s="1082"/>
      <c r="W516" s="1082"/>
      <c r="X516" s="1082"/>
      <c r="Y516" s="1082"/>
      <c r="Z516" s="1082"/>
    </row>
    <row r="517" spans="1:26" ht="11.25" customHeight="1">
      <c r="A517" s="1082"/>
      <c r="B517" s="1082"/>
      <c r="C517" s="1082"/>
      <c r="D517" s="1082"/>
      <c r="E517" s="1082"/>
      <c r="F517" s="1082"/>
      <c r="G517" s="1082"/>
      <c r="H517" s="1082"/>
      <c r="I517" s="1082"/>
      <c r="J517" s="1082"/>
      <c r="K517" s="1082"/>
      <c r="L517" s="1082"/>
      <c r="M517" s="1082"/>
      <c r="N517" s="1082"/>
      <c r="O517" s="1082"/>
      <c r="P517" s="1082"/>
      <c r="Q517" s="1082"/>
      <c r="R517" s="1082"/>
      <c r="S517" s="1082"/>
      <c r="T517" s="1082"/>
      <c r="U517" s="1082"/>
      <c r="V517" s="1082"/>
      <c r="W517" s="1082"/>
      <c r="X517" s="1082"/>
      <c r="Y517" s="1082"/>
      <c r="Z517" s="1082"/>
    </row>
    <row r="518" spans="1:26" ht="11.25" customHeight="1">
      <c r="A518" s="1082"/>
      <c r="B518" s="1082"/>
      <c r="C518" s="1082"/>
      <c r="D518" s="1082"/>
      <c r="E518" s="1082"/>
      <c r="F518" s="1082"/>
      <c r="G518" s="1082"/>
      <c r="H518" s="1082"/>
      <c r="I518" s="1082"/>
      <c r="J518" s="1082"/>
      <c r="K518" s="1082"/>
      <c r="L518" s="1082"/>
      <c r="M518" s="1082"/>
      <c r="N518" s="1082"/>
      <c r="O518" s="1082"/>
      <c r="P518" s="1082"/>
      <c r="Q518" s="1082"/>
      <c r="R518" s="1082"/>
      <c r="S518" s="1082"/>
      <c r="T518" s="1082"/>
      <c r="U518" s="1082"/>
      <c r="V518" s="1082"/>
      <c r="W518" s="1082"/>
      <c r="X518" s="1082"/>
      <c r="Y518" s="1082"/>
      <c r="Z518" s="1082"/>
    </row>
    <row r="519" spans="1:26" ht="11.25" customHeight="1">
      <c r="A519" s="1082"/>
      <c r="B519" s="1082"/>
      <c r="C519" s="1082"/>
      <c r="D519" s="1082"/>
      <c r="E519" s="1082"/>
      <c r="F519" s="1082"/>
      <c r="G519" s="1082"/>
      <c r="H519" s="1082"/>
      <c r="I519" s="1082"/>
      <c r="J519" s="1082"/>
      <c r="K519" s="1082"/>
      <c r="L519" s="1082"/>
      <c r="M519" s="1082"/>
      <c r="N519" s="1082"/>
      <c r="O519" s="1082"/>
      <c r="P519" s="1082"/>
      <c r="Q519" s="1082"/>
      <c r="R519" s="1082"/>
      <c r="S519" s="1082"/>
      <c r="T519" s="1082"/>
      <c r="U519" s="1082"/>
      <c r="V519" s="1082"/>
      <c r="W519" s="1082"/>
      <c r="X519" s="1082"/>
      <c r="Y519" s="1082"/>
      <c r="Z519" s="1082"/>
    </row>
    <row r="520" spans="1:26" ht="11.25" customHeight="1">
      <c r="A520" s="1082"/>
      <c r="B520" s="1082"/>
      <c r="C520" s="1082"/>
      <c r="D520" s="1082"/>
      <c r="E520" s="1082"/>
      <c r="F520" s="1082"/>
      <c r="G520" s="1082"/>
      <c r="H520" s="1082"/>
      <c r="I520" s="1082"/>
      <c r="J520" s="1082"/>
      <c r="K520" s="1082"/>
      <c r="L520" s="1082"/>
      <c r="M520" s="1082"/>
      <c r="N520" s="1082"/>
      <c r="O520" s="1082"/>
      <c r="P520" s="1082"/>
      <c r="Q520" s="1082"/>
      <c r="R520" s="1082"/>
      <c r="S520" s="1082"/>
      <c r="T520" s="1082"/>
      <c r="U520" s="1082"/>
      <c r="V520" s="1082"/>
      <c r="W520" s="1082"/>
      <c r="X520" s="1082"/>
      <c r="Y520" s="1082"/>
      <c r="Z520" s="1082"/>
    </row>
    <row r="521" spans="1:26" ht="11.25" customHeight="1">
      <c r="A521" s="1082"/>
      <c r="B521" s="1082"/>
      <c r="C521" s="1082"/>
      <c r="D521" s="1082"/>
      <c r="E521" s="1082"/>
      <c r="F521" s="1082"/>
      <c r="G521" s="1082"/>
      <c r="H521" s="1082"/>
      <c r="I521" s="1082"/>
      <c r="J521" s="1082"/>
      <c r="K521" s="1082"/>
      <c r="L521" s="1082"/>
      <c r="M521" s="1082"/>
      <c r="N521" s="1082"/>
      <c r="O521" s="1082"/>
      <c r="P521" s="1082"/>
      <c r="Q521" s="1082"/>
      <c r="R521" s="1082"/>
      <c r="S521" s="1082"/>
      <c r="T521" s="1082"/>
      <c r="U521" s="1082"/>
      <c r="V521" s="1082"/>
      <c r="W521" s="1082"/>
      <c r="X521" s="1082"/>
      <c r="Y521" s="1082"/>
      <c r="Z521" s="1082"/>
    </row>
    <row r="522" spans="1:26" ht="11.25" customHeight="1">
      <c r="A522" s="1082"/>
      <c r="B522" s="1082"/>
      <c r="C522" s="1082"/>
      <c r="D522" s="1082"/>
      <c r="E522" s="1082"/>
      <c r="F522" s="1082"/>
      <c r="G522" s="1082"/>
      <c r="H522" s="1082"/>
      <c r="I522" s="1082"/>
      <c r="J522" s="1082"/>
      <c r="K522" s="1082"/>
      <c r="L522" s="1082"/>
      <c r="M522" s="1082"/>
      <c r="N522" s="1082"/>
      <c r="O522" s="1082"/>
      <c r="P522" s="1082"/>
      <c r="Q522" s="1082"/>
      <c r="R522" s="1082"/>
      <c r="S522" s="1082"/>
      <c r="T522" s="1082"/>
      <c r="U522" s="1082"/>
      <c r="V522" s="1082"/>
      <c r="W522" s="1082"/>
      <c r="X522" s="1082"/>
      <c r="Y522" s="1082"/>
      <c r="Z522" s="1082"/>
    </row>
    <row r="523" spans="1:26" ht="11.25" customHeight="1">
      <c r="A523" s="1082"/>
      <c r="B523" s="1082"/>
      <c r="C523" s="1082"/>
      <c r="D523" s="1082"/>
      <c r="E523" s="1082"/>
      <c r="F523" s="1082"/>
      <c r="G523" s="1082"/>
      <c r="H523" s="1082"/>
      <c r="I523" s="1082"/>
      <c r="J523" s="1082"/>
      <c r="K523" s="1082"/>
      <c r="L523" s="1082"/>
      <c r="M523" s="1082"/>
      <c r="N523" s="1082"/>
      <c r="O523" s="1082"/>
      <c r="P523" s="1082"/>
      <c r="Q523" s="1082"/>
      <c r="R523" s="1082"/>
      <c r="S523" s="1082"/>
      <c r="T523" s="1082"/>
      <c r="U523" s="1082"/>
      <c r="V523" s="1082"/>
      <c r="W523" s="1082"/>
      <c r="X523" s="1082"/>
      <c r="Y523" s="1082"/>
      <c r="Z523" s="1082"/>
    </row>
    <row r="524" spans="1:26" ht="11.25" customHeight="1">
      <c r="A524" s="1082"/>
      <c r="B524" s="1082"/>
      <c r="C524" s="1082"/>
      <c r="D524" s="1082"/>
      <c r="E524" s="1082"/>
      <c r="F524" s="1082"/>
      <c r="G524" s="1082"/>
      <c r="H524" s="1082"/>
      <c r="I524" s="1082"/>
      <c r="J524" s="1082"/>
      <c r="K524" s="1082"/>
      <c r="L524" s="1082"/>
      <c r="M524" s="1082"/>
      <c r="N524" s="1082"/>
      <c r="O524" s="1082"/>
      <c r="P524" s="1082"/>
      <c r="Q524" s="1082"/>
      <c r="R524" s="1082"/>
      <c r="S524" s="1082"/>
      <c r="T524" s="1082"/>
      <c r="U524" s="1082"/>
      <c r="V524" s="1082"/>
      <c r="W524" s="1082"/>
      <c r="X524" s="1082"/>
      <c r="Y524" s="1082"/>
      <c r="Z524" s="1082"/>
    </row>
    <row r="525" spans="1:26" ht="11.25" customHeight="1">
      <c r="A525" s="1082"/>
      <c r="B525" s="1082"/>
      <c r="C525" s="1082"/>
      <c r="D525" s="1082"/>
      <c r="E525" s="1082"/>
      <c r="F525" s="1082"/>
      <c r="G525" s="1082"/>
      <c r="H525" s="1082"/>
      <c r="I525" s="1082"/>
      <c r="J525" s="1082"/>
      <c r="K525" s="1082"/>
      <c r="L525" s="1082"/>
      <c r="M525" s="1082"/>
      <c r="N525" s="1082"/>
      <c r="O525" s="1082"/>
      <c r="P525" s="1082"/>
      <c r="Q525" s="1082"/>
      <c r="R525" s="1082"/>
      <c r="S525" s="1082"/>
      <c r="T525" s="1082"/>
      <c r="U525" s="1082"/>
      <c r="V525" s="1082"/>
      <c r="W525" s="1082"/>
      <c r="X525" s="1082"/>
      <c r="Y525" s="1082"/>
      <c r="Z525" s="1082"/>
    </row>
    <row r="526" spans="1:26" ht="11.25" customHeight="1">
      <c r="A526" s="1082"/>
      <c r="B526" s="1082"/>
      <c r="C526" s="1082"/>
      <c r="D526" s="1082"/>
      <c r="E526" s="1082"/>
      <c r="F526" s="1082"/>
      <c r="G526" s="1082"/>
      <c r="H526" s="1082"/>
      <c r="I526" s="1082"/>
      <c r="J526" s="1082"/>
      <c r="K526" s="1082"/>
      <c r="L526" s="1082"/>
      <c r="M526" s="1082"/>
      <c r="N526" s="1082"/>
      <c r="O526" s="1082"/>
      <c r="P526" s="1082"/>
      <c r="Q526" s="1082"/>
      <c r="R526" s="1082"/>
      <c r="S526" s="1082"/>
      <c r="T526" s="1082"/>
      <c r="U526" s="1082"/>
      <c r="V526" s="1082"/>
      <c r="W526" s="1082"/>
      <c r="X526" s="1082"/>
      <c r="Y526" s="1082"/>
      <c r="Z526" s="1082"/>
    </row>
    <row r="527" spans="1:26" ht="11.25" customHeight="1">
      <c r="A527" s="1082"/>
      <c r="B527" s="1082"/>
      <c r="C527" s="1082"/>
      <c r="D527" s="1082"/>
      <c r="E527" s="1082"/>
      <c r="F527" s="1082"/>
      <c r="G527" s="1082"/>
      <c r="H527" s="1082"/>
      <c r="I527" s="1082"/>
      <c r="J527" s="1082"/>
      <c r="K527" s="1082"/>
      <c r="L527" s="1082"/>
      <c r="M527" s="1082"/>
      <c r="N527" s="1082"/>
      <c r="O527" s="1082"/>
      <c r="P527" s="1082"/>
      <c r="Q527" s="1082"/>
      <c r="R527" s="1082"/>
      <c r="S527" s="1082"/>
      <c r="T527" s="1082"/>
      <c r="U527" s="1082"/>
      <c r="V527" s="1082"/>
      <c r="W527" s="1082"/>
      <c r="X527" s="1082"/>
      <c r="Y527" s="1082"/>
      <c r="Z527" s="1082"/>
    </row>
    <row r="528" spans="1:26" ht="11.25" customHeight="1">
      <c r="A528" s="1082"/>
      <c r="B528" s="1082"/>
      <c r="C528" s="1082"/>
      <c r="D528" s="1082"/>
      <c r="E528" s="1082"/>
      <c r="F528" s="1082"/>
      <c r="G528" s="1082"/>
      <c r="H528" s="1082"/>
      <c r="I528" s="1082"/>
      <c r="J528" s="1082"/>
      <c r="K528" s="1082"/>
      <c r="L528" s="1082"/>
      <c r="M528" s="1082"/>
      <c r="N528" s="1082"/>
      <c r="O528" s="1082"/>
      <c r="P528" s="1082"/>
      <c r="Q528" s="1082"/>
      <c r="R528" s="1082"/>
      <c r="S528" s="1082"/>
      <c r="T528" s="1082"/>
      <c r="U528" s="1082"/>
      <c r="V528" s="1082"/>
      <c r="W528" s="1082"/>
      <c r="X528" s="1082"/>
      <c r="Y528" s="1082"/>
      <c r="Z528" s="1082"/>
    </row>
    <row r="529" spans="1:26" ht="11.25" customHeight="1">
      <c r="A529" s="1082"/>
      <c r="B529" s="1082"/>
      <c r="C529" s="1082"/>
      <c r="D529" s="1082"/>
      <c r="E529" s="1082"/>
      <c r="F529" s="1082"/>
      <c r="G529" s="1082"/>
      <c r="H529" s="1082"/>
      <c r="I529" s="1082"/>
      <c r="J529" s="1082"/>
      <c r="K529" s="1082"/>
      <c r="L529" s="1082"/>
      <c r="M529" s="1082"/>
      <c r="N529" s="1082"/>
      <c r="O529" s="1082"/>
      <c r="P529" s="1082"/>
      <c r="Q529" s="1082"/>
      <c r="R529" s="1082"/>
      <c r="S529" s="1082"/>
      <c r="T529" s="1082"/>
      <c r="U529" s="1082"/>
      <c r="V529" s="1082"/>
      <c r="W529" s="1082"/>
      <c r="X529" s="1082"/>
      <c r="Y529" s="1082"/>
      <c r="Z529" s="1082"/>
    </row>
    <row r="530" spans="1:26" ht="11.25" customHeight="1">
      <c r="A530" s="1082"/>
      <c r="B530" s="1082"/>
      <c r="C530" s="1082"/>
      <c r="D530" s="1082"/>
      <c r="E530" s="1082"/>
      <c r="F530" s="1082"/>
      <c r="G530" s="1082"/>
      <c r="H530" s="1082"/>
      <c r="I530" s="1082"/>
      <c r="J530" s="1082"/>
      <c r="K530" s="1082"/>
      <c r="L530" s="1082"/>
      <c r="M530" s="1082"/>
      <c r="N530" s="1082"/>
      <c r="O530" s="1082"/>
      <c r="P530" s="1082"/>
      <c r="Q530" s="1082"/>
      <c r="R530" s="1082"/>
      <c r="S530" s="1082"/>
      <c r="T530" s="1082"/>
      <c r="U530" s="1082"/>
      <c r="V530" s="1082"/>
      <c r="W530" s="1082"/>
      <c r="X530" s="1082"/>
      <c r="Y530" s="1082"/>
      <c r="Z530" s="1082"/>
    </row>
    <row r="531" spans="1:26" ht="11.25" customHeight="1">
      <c r="A531" s="1082"/>
      <c r="B531" s="1082"/>
      <c r="C531" s="1082"/>
      <c r="D531" s="1082"/>
      <c r="E531" s="1082"/>
      <c r="F531" s="1082"/>
      <c r="G531" s="1082"/>
      <c r="H531" s="1082"/>
      <c r="I531" s="1082"/>
      <c r="J531" s="1082"/>
      <c r="K531" s="1082"/>
      <c r="L531" s="1082"/>
      <c r="M531" s="1082"/>
      <c r="N531" s="1082"/>
      <c r="O531" s="1082"/>
      <c r="P531" s="1082"/>
      <c r="Q531" s="1082"/>
      <c r="R531" s="1082"/>
      <c r="S531" s="1082"/>
      <c r="T531" s="1082"/>
      <c r="U531" s="1082"/>
      <c r="V531" s="1082"/>
      <c r="W531" s="1082"/>
      <c r="X531" s="1082"/>
      <c r="Y531" s="1082"/>
      <c r="Z531" s="1082"/>
    </row>
    <row r="532" spans="1:26" ht="11.25" customHeight="1">
      <c r="A532" s="1082"/>
      <c r="B532" s="1082"/>
      <c r="C532" s="1082"/>
      <c r="D532" s="1082"/>
      <c r="E532" s="1082"/>
      <c r="F532" s="1082"/>
      <c r="G532" s="1082"/>
      <c r="H532" s="1082"/>
      <c r="I532" s="1082"/>
      <c r="J532" s="1082"/>
      <c r="K532" s="1082"/>
      <c r="L532" s="1082"/>
      <c r="M532" s="1082"/>
      <c r="N532" s="1082"/>
      <c r="O532" s="1082"/>
      <c r="P532" s="1082"/>
      <c r="Q532" s="1082"/>
      <c r="R532" s="1082"/>
      <c r="S532" s="1082"/>
      <c r="T532" s="1082"/>
      <c r="U532" s="1082"/>
      <c r="V532" s="1082"/>
      <c r="W532" s="1082"/>
      <c r="X532" s="1082"/>
      <c r="Y532" s="1082"/>
      <c r="Z532" s="1082"/>
    </row>
    <row r="533" spans="1:26" ht="11.25" customHeight="1">
      <c r="A533" s="1082"/>
      <c r="B533" s="1082"/>
      <c r="C533" s="1082"/>
      <c r="D533" s="1082"/>
      <c r="E533" s="1082"/>
      <c r="F533" s="1082"/>
      <c r="G533" s="1082"/>
      <c r="H533" s="1082"/>
      <c r="I533" s="1082"/>
      <c r="J533" s="1082"/>
      <c r="K533" s="1082"/>
      <c r="L533" s="1082"/>
      <c r="M533" s="1082"/>
      <c r="N533" s="1082"/>
      <c r="O533" s="1082"/>
      <c r="P533" s="1082"/>
      <c r="Q533" s="1082"/>
      <c r="R533" s="1082"/>
      <c r="S533" s="1082"/>
      <c r="T533" s="1082"/>
      <c r="U533" s="1082"/>
      <c r="V533" s="1082"/>
      <c r="W533" s="1082"/>
      <c r="X533" s="1082"/>
      <c r="Y533" s="1082"/>
      <c r="Z533" s="1082"/>
    </row>
    <row r="534" spans="1:26" ht="11.25" customHeight="1">
      <c r="A534" s="1082"/>
      <c r="B534" s="1082"/>
      <c r="C534" s="1082"/>
      <c r="D534" s="1082"/>
      <c r="E534" s="1082"/>
      <c r="F534" s="1082"/>
      <c r="G534" s="1082"/>
      <c r="H534" s="1082"/>
      <c r="I534" s="1082"/>
      <c r="J534" s="1082"/>
      <c r="K534" s="1082"/>
      <c r="L534" s="1082"/>
      <c r="M534" s="1082"/>
      <c r="N534" s="1082"/>
      <c r="O534" s="1082"/>
      <c r="P534" s="1082"/>
      <c r="Q534" s="1082"/>
      <c r="R534" s="1082"/>
      <c r="S534" s="1082"/>
      <c r="T534" s="1082"/>
      <c r="U534" s="1082"/>
      <c r="V534" s="1082"/>
      <c r="W534" s="1082"/>
      <c r="X534" s="1082"/>
      <c r="Y534" s="1082"/>
      <c r="Z534" s="1082"/>
    </row>
    <row r="535" spans="1:26" ht="11.25" customHeight="1">
      <c r="A535" s="1082"/>
      <c r="B535" s="1082"/>
      <c r="C535" s="1082"/>
      <c r="D535" s="1082"/>
      <c r="E535" s="1082"/>
      <c r="F535" s="1082"/>
      <c r="G535" s="1082"/>
      <c r="H535" s="1082"/>
      <c r="I535" s="1082"/>
      <c r="J535" s="1082"/>
      <c r="K535" s="1082"/>
      <c r="L535" s="1082"/>
      <c r="M535" s="1082"/>
      <c r="N535" s="1082"/>
      <c r="O535" s="1082"/>
      <c r="P535" s="1082"/>
      <c r="Q535" s="1082"/>
      <c r="R535" s="1082"/>
      <c r="S535" s="1082"/>
      <c r="T535" s="1082"/>
      <c r="U535" s="1082"/>
      <c r="V535" s="1082"/>
      <c r="W535" s="1082"/>
      <c r="X535" s="1082"/>
      <c r="Y535" s="1082"/>
      <c r="Z535" s="1082"/>
    </row>
    <row r="536" spans="1:26" ht="11.25" customHeight="1">
      <c r="A536" s="1082"/>
      <c r="B536" s="1082"/>
      <c r="C536" s="1082"/>
      <c r="D536" s="1082"/>
      <c r="E536" s="1082"/>
      <c r="F536" s="1082"/>
      <c r="G536" s="1082"/>
      <c r="H536" s="1082"/>
      <c r="I536" s="1082"/>
      <c r="J536" s="1082"/>
      <c r="K536" s="1082"/>
      <c r="L536" s="1082"/>
      <c r="M536" s="1082"/>
      <c r="N536" s="1082"/>
      <c r="O536" s="1082"/>
      <c r="P536" s="1082"/>
      <c r="Q536" s="1082"/>
      <c r="R536" s="1082"/>
      <c r="S536" s="1082"/>
      <c r="T536" s="1082"/>
      <c r="U536" s="1082"/>
      <c r="V536" s="1082"/>
      <c r="W536" s="1082"/>
      <c r="X536" s="1082"/>
      <c r="Y536" s="1082"/>
      <c r="Z536" s="1082"/>
    </row>
    <row r="537" spans="1:26" ht="11.25" customHeight="1">
      <c r="A537" s="1082"/>
      <c r="B537" s="1082"/>
      <c r="C537" s="1082"/>
      <c r="D537" s="1082"/>
      <c r="E537" s="1082"/>
      <c r="F537" s="1082"/>
      <c r="G537" s="1082"/>
      <c r="H537" s="1082"/>
      <c r="I537" s="1082"/>
      <c r="J537" s="1082"/>
      <c r="K537" s="1082"/>
      <c r="L537" s="1082"/>
      <c r="M537" s="1082"/>
      <c r="N537" s="1082"/>
      <c r="O537" s="1082"/>
      <c r="P537" s="1082"/>
      <c r="Q537" s="1082"/>
      <c r="R537" s="1082"/>
      <c r="S537" s="1082"/>
      <c r="T537" s="1082"/>
      <c r="U537" s="1082"/>
      <c r="V537" s="1082"/>
      <c r="W537" s="1082"/>
      <c r="X537" s="1082"/>
      <c r="Y537" s="1082"/>
      <c r="Z537" s="1082"/>
    </row>
    <row r="538" spans="1:26" ht="11.25" customHeight="1">
      <c r="A538" s="1082"/>
      <c r="B538" s="1082"/>
      <c r="C538" s="1082"/>
      <c r="D538" s="1082"/>
      <c r="E538" s="1082"/>
      <c r="F538" s="1082"/>
      <c r="G538" s="1082"/>
      <c r="H538" s="1082"/>
      <c r="I538" s="1082"/>
      <c r="J538" s="1082"/>
      <c r="K538" s="1082"/>
      <c r="L538" s="1082"/>
      <c r="M538" s="1082"/>
      <c r="N538" s="1082"/>
      <c r="O538" s="1082"/>
      <c r="P538" s="1082"/>
      <c r="Q538" s="1082"/>
      <c r="R538" s="1082"/>
      <c r="S538" s="1082"/>
      <c r="T538" s="1082"/>
      <c r="U538" s="1082"/>
      <c r="V538" s="1082"/>
      <c r="W538" s="1082"/>
      <c r="X538" s="1082"/>
      <c r="Y538" s="1082"/>
      <c r="Z538" s="1082"/>
    </row>
    <row r="539" spans="1:26" ht="11.25" customHeight="1">
      <c r="A539" s="1082"/>
      <c r="B539" s="1082"/>
      <c r="C539" s="1082"/>
      <c r="D539" s="1082"/>
      <c r="E539" s="1082"/>
      <c r="F539" s="1082"/>
      <c r="G539" s="1082"/>
      <c r="H539" s="1082"/>
      <c r="I539" s="1082"/>
      <c r="J539" s="1082"/>
      <c r="K539" s="1082"/>
      <c r="L539" s="1082"/>
      <c r="M539" s="1082"/>
      <c r="N539" s="1082"/>
      <c r="O539" s="1082"/>
      <c r="P539" s="1082"/>
      <c r="Q539" s="1082"/>
      <c r="R539" s="1082"/>
      <c r="S539" s="1082"/>
      <c r="T539" s="1082"/>
      <c r="U539" s="1082"/>
      <c r="V539" s="1082"/>
      <c r="W539" s="1082"/>
      <c r="X539" s="1082"/>
      <c r="Y539" s="1082"/>
      <c r="Z539" s="1082"/>
    </row>
    <row r="540" spans="1:26" ht="11.25" customHeight="1">
      <c r="A540" s="1082"/>
      <c r="B540" s="1082"/>
      <c r="C540" s="1082"/>
      <c r="D540" s="1082"/>
      <c r="E540" s="1082"/>
      <c r="F540" s="1082"/>
      <c r="G540" s="1082"/>
      <c r="H540" s="1082"/>
      <c r="I540" s="1082"/>
      <c r="J540" s="1082"/>
      <c r="K540" s="1082"/>
      <c r="L540" s="1082"/>
      <c r="M540" s="1082"/>
      <c r="N540" s="1082"/>
      <c r="O540" s="1082"/>
      <c r="P540" s="1082"/>
      <c r="Q540" s="1082"/>
      <c r="R540" s="1082"/>
      <c r="S540" s="1082"/>
      <c r="T540" s="1082"/>
      <c r="U540" s="1082"/>
      <c r="V540" s="1082"/>
      <c r="W540" s="1082"/>
      <c r="X540" s="1082"/>
      <c r="Y540" s="1082"/>
      <c r="Z540" s="1082"/>
    </row>
    <row r="541" spans="1:26" ht="11.25" customHeight="1">
      <c r="A541" s="1082"/>
      <c r="B541" s="1082"/>
      <c r="C541" s="1082"/>
      <c r="D541" s="1082"/>
      <c r="E541" s="1082"/>
      <c r="F541" s="1082"/>
      <c r="G541" s="1082"/>
      <c r="H541" s="1082"/>
      <c r="I541" s="1082"/>
      <c r="J541" s="1082"/>
      <c r="K541" s="1082"/>
      <c r="L541" s="1082"/>
      <c r="M541" s="1082"/>
      <c r="N541" s="1082"/>
      <c r="O541" s="1082"/>
      <c r="P541" s="1082"/>
      <c r="Q541" s="1082"/>
      <c r="R541" s="1082"/>
      <c r="S541" s="1082"/>
      <c r="T541" s="1082"/>
      <c r="U541" s="1082"/>
      <c r="V541" s="1082"/>
      <c r="W541" s="1082"/>
      <c r="X541" s="1082"/>
      <c r="Y541" s="1082"/>
      <c r="Z541" s="1082"/>
    </row>
    <row r="542" spans="1:26" ht="11.25" customHeight="1">
      <c r="A542" s="1082"/>
      <c r="B542" s="1082"/>
      <c r="C542" s="1082"/>
      <c r="D542" s="1082"/>
      <c r="E542" s="1082"/>
      <c r="F542" s="1082"/>
      <c r="G542" s="1082"/>
      <c r="H542" s="1082"/>
      <c r="I542" s="1082"/>
      <c r="J542" s="1082"/>
      <c r="K542" s="1082"/>
      <c r="L542" s="1082"/>
      <c r="M542" s="1082"/>
      <c r="N542" s="1082"/>
      <c r="O542" s="1082"/>
      <c r="P542" s="1082"/>
      <c r="Q542" s="1082"/>
      <c r="R542" s="1082"/>
      <c r="S542" s="1082"/>
      <c r="T542" s="1082"/>
      <c r="U542" s="1082"/>
      <c r="V542" s="1082"/>
      <c r="W542" s="1082"/>
      <c r="X542" s="1082"/>
      <c r="Y542" s="1082"/>
      <c r="Z542" s="1082"/>
    </row>
    <row r="543" spans="1:26" ht="11.25" customHeight="1">
      <c r="A543" s="1082"/>
      <c r="B543" s="1082"/>
      <c r="C543" s="1082"/>
      <c r="D543" s="1082"/>
      <c r="E543" s="1082"/>
      <c r="F543" s="1082"/>
      <c r="G543" s="1082"/>
      <c r="H543" s="1082"/>
      <c r="I543" s="1082"/>
      <c r="J543" s="1082"/>
      <c r="K543" s="1082"/>
      <c r="L543" s="1082"/>
      <c r="M543" s="1082"/>
      <c r="N543" s="1082"/>
      <c r="O543" s="1082"/>
      <c r="P543" s="1082"/>
      <c r="Q543" s="1082"/>
      <c r="R543" s="1082"/>
      <c r="S543" s="1082"/>
      <c r="T543" s="1082"/>
      <c r="U543" s="1082"/>
      <c r="V543" s="1082"/>
      <c r="W543" s="1082"/>
      <c r="X543" s="1082"/>
      <c r="Y543" s="1082"/>
      <c r="Z543" s="1082"/>
    </row>
    <row r="544" spans="1:26" ht="11.25" customHeight="1">
      <c r="A544" s="1082"/>
      <c r="B544" s="1082"/>
      <c r="C544" s="1082"/>
      <c r="D544" s="1082"/>
      <c r="E544" s="1082"/>
      <c r="F544" s="1082"/>
      <c r="G544" s="1082"/>
      <c r="H544" s="1082"/>
      <c r="I544" s="1082"/>
      <c r="J544" s="1082"/>
      <c r="K544" s="1082"/>
      <c r="L544" s="1082"/>
      <c r="M544" s="1082"/>
      <c r="N544" s="1082"/>
      <c r="O544" s="1082"/>
      <c r="P544" s="1082"/>
      <c r="Q544" s="1082"/>
      <c r="R544" s="1082"/>
      <c r="S544" s="1082"/>
      <c r="T544" s="1082"/>
      <c r="U544" s="1082"/>
      <c r="V544" s="1082"/>
      <c r="W544" s="1082"/>
      <c r="X544" s="1082"/>
      <c r="Y544" s="1082"/>
      <c r="Z544" s="1082"/>
    </row>
    <row r="545" spans="1:26" ht="11.25" customHeight="1">
      <c r="A545" s="1082"/>
      <c r="B545" s="1082"/>
      <c r="C545" s="1082"/>
      <c r="D545" s="1082"/>
      <c r="E545" s="1082"/>
      <c r="F545" s="1082"/>
      <c r="G545" s="1082"/>
      <c r="H545" s="1082"/>
      <c r="I545" s="1082"/>
      <c r="J545" s="1082"/>
      <c r="K545" s="1082"/>
      <c r="L545" s="1082"/>
      <c r="M545" s="1082"/>
      <c r="N545" s="1082"/>
      <c r="O545" s="1082"/>
      <c r="P545" s="1082"/>
      <c r="Q545" s="1082"/>
      <c r="R545" s="1082"/>
      <c r="S545" s="1082"/>
      <c r="T545" s="1082"/>
      <c r="U545" s="1082"/>
      <c r="V545" s="1082"/>
      <c r="W545" s="1082"/>
      <c r="X545" s="1082"/>
      <c r="Y545" s="1082"/>
      <c r="Z545" s="1082"/>
    </row>
    <row r="546" spans="1:26" ht="11.25" customHeight="1">
      <c r="A546" s="1082"/>
      <c r="B546" s="1082"/>
      <c r="C546" s="1082"/>
      <c r="D546" s="1082"/>
      <c r="E546" s="1082"/>
      <c r="F546" s="1082"/>
      <c r="G546" s="1082"/>
      <c r="H546" s="1082"/>
      <c r="I546" s="1082"/>
      <c r="J546" s="1082"/>
      <c r="K546" s="1082"/>
      <c r="L546" s="1082"/>
      <c r="M546" s="1082"/>
      <c r="N546" s="1082"/>
      <c r="O546" s="1082"/>
      <c r="P546" s="1082"/>
      <c r="Q546" s="1082"/>
      <c r="R546" s="1082"/>
      <c r="S546" s="1082"/>
      <c r="T546" s="1082"/>
      <c r="U546" s="1082"/>
      <c r="V546" s="1082"/>
      <c r="W546" s="1082"/>
      <c r="X546" s="1082"/>
      <c r="Y546" s="1082"/>
      <c r="Z546" s="1082"/>
    </row>
    <row r="547" spans="1:26" ht="11.25" customHeight="1">
      <c r="A547" s="1082"/>
      <c r="B547" s="1082"/>
      <c r="C547" s="1082"/>
      <c r="D547" s="1082"/>
      <c r="E547" s="1082"/>
      <c r="F547" s="1082"/>
      <c r="G547" s="1082"/>
      <c r="H547" s="1082"/>
      <c r="I547" s="1082"/>
      <c r="J547" s="1082"/>
      <c r="K547" s="1082"/>
      <c r="L547" s="1082"/>
      <c r="M547" s="1082"/>
      <c r="N547" s="1082"/>
      <c r="O547" s="1082"/>
      <c r="P547" s="1082"/>
      <c r="Q547" s="1082"/>
      <c r="R547" s="1082"/>
      <c r="S547" s="1082"/>
      <c r="T547" s="1082"/>
      <c r="U547" s="1082"/>
      <c r="V547" s="1082"/>
      <c r="W547" s="1082"/>
      <c r="X547" s="1082"/>
      <c r="Y547" s="1082"/>
      <c r="Z547" s="1082"/>
    </row>
    <row r="548" spans="1:26" ht="11.25" customHeight="1">
      <c r="A548" s="1082"/>
      <c r="B548" s="1082"/>
      <c r="C548" s="1082"/>
      <c r="D548" s="1082"/>
      <c r="E548" s="1082"/>
      <c r="F548" s="1082"/>
      <c r="G548" s="1082"/>
      <c r="H548" s="1082"/>
      <c r="I548" s="1082"/>
      <c r="J548" s="1082"/>
      <c r="K548" s="1082"/>
      <c r="L548" s="1082"/>
      <c r="M548" s="1082"/>
      <c r="N548" s="1082"/>
      <c r="O548" s="1082"/>
      <c r="P548" s="1082"/>
      <c r="Q548" s="1082"/>
      <c r="R548" s="1082"/>
      <c r="S548" s="1082"/>
      <c r="T548" s="1082"/>
      <c r="U548" s="1082"/>
      <c r="V548" s="1082"/>
      <c r="W548" s="1082"/>
      <c r="X548" s="1082"/>
      <c r="Y548" s="1082"/>
      <c r="Z548" s="1082"/>
    </row>
    <row r="549" spans="1:26" ht="11.25" customHeight="1">
      <c r="A549" s="1082"/>
      <c r="B549" s="1082"/>
      <c r="C549" s="1082"/>
      <c r="D549" s="1082"/>
      <c r="E549" s="1082"/>
      <c r="F549" s="1082"/>
      <c r="G549" s="1082"/>
      <c r="H549" s="1082"/>
      <c r="I549" s="1082"/>
      <c r="J549" s="1082"/>
      <c r="K549" s="1082"/>
      <c r="L549" s="1082"/>
      <c r="M549" s="1082"/>
      <c r="N549" s="1082"/>
      <c r="O549" s="1082"/>
      <c r="P549" s="1082"/>
      <c r="Q549" s="1082"/>
      <c r="R549" s="1082"/>
      <c r="S549" s="1082"/>
      <c r="T549" s="1082"/>
      <c r="U549" s="1082"/>
      <c r="V549" s="1082"/>
      <c r="W549" s="1082"/>
      <c r="X549" s="1082"/>
      <c r="Y549" s="1082"/>
      <c r="Z549" s="1082"/>
    </row>
    <row r="550" spans="1:26" ht="11.25" customHeight="1">
      <c r="A550" s="1082"/>
      <c r="B550" s="1082"/>
      <c r="C550" s="1082"/>
      <c r="D550" s="1082"/>
      <c r="E550" s="1082"/>
      <c r="F550" s="1082"/>
      <c r="G550" s="1082"/>
      <c r="H550" s="1082"/>
      <c r="I550" s="1082"/>
      <c r="J550" s="1082"/>
      <c r="K550" s="1082"/>
      <c r="L550" s="1082"/>
      <c r="M550" s="1082"/>
      <c r="N550" s="1082"/>
      <c r="O550" s="1082"/>
      <c r="P550" s="1082"/>
      <c r="Q550" s="1082"/>
      <c r="R550" s="1082"/>
      <c r="S550" s="1082"/>
      <c r="T550" s="1082"/>
      <c r="U550" s="1082"/>
      <c r="V550" s="1082"/>
      <c r="W550" s="1082"/>
      <c r="X550" s="1082"/>
      <c r="Y550" s="1082"/>
      <c r="Z550" s="1082"/>
    </row>
    <row r="551" spans="1:26" ht="11.25" customHeight="1">
      <c r="A551" s="1082"/>
      <c r="B551" s="1082"/>
      <c r="C551" s="1082"/>
      <c r="D551" s="1082"/>
      <c r="E551" s="1082"/>
      <c r="F551" s="1082"/>
      <c r="G551" s="1082"/>
      <c r="H551" s="1082"/>
      <c r="I551" s="1082"/>
      <c r="J551" s="1082"/>
      <c r="K551" s="1082"/>
      <c r="L551" s="1082"/>
      <c r="M551" s="1082"/>
      <c r="N551" s="1082"/>
      <c r="O551" s="1082"/>
      <c r="P551" s="1082"/>
      <c r="Q551" s="1082"/>
      <c r="R551" s="1082"/>
      <c r="S551" s="1082"/>
      <c r="T551" s="1082"/>
      <c r="U551" s="1082"/>
      <c r="V551" s="1082"/>
      <c r="W551" s="1082"/>
      <c r="X551" s="1082"/>
      <c r="Y551" s="1082"/>
      <c r="Z551" s="1082"/>
    </row>
    <row r="552" spans="1:26" ht="11.25" customHeight="1">
      <c r="A552" s="1082"/>
      <c r="B552" s="1082"/>
      <c r="C552" s="1082"/>
      <c r="D552" s="1082"/>
      <c r="E552" s="1082"/>
      <c r="F552" s="1082"/>
      <c r="G552" s="1082"/>
      <c r="H552" s="1082"/>
      <c r="I552" s="1082"/>
      <c r="J552" s="1082"/>
      <c r="K552" s="1082"/>
      <c r="L552" s="1082"/>
      <c r="M552" s="1082"/>
      <c r="N552" s="1082"/>
      <c r="O552" s="1082"/>
      <c r="P552" s="1082"/>
      <c r="Q552" s="1082"/>
      <c r="R552" s="1082"/>
      <c r="S552" s="1082"/>
      <c r="T552" s="1082"/>
      <c r="U552" s="1082"/>
      <c r="V552" s="1082"/>
      <c r="W552" s="1082"/>
      <c r="X552" s="1082"/>
      <c r="Y552" s="1082"/>
      <c r="Z552" s="1082"/>
    </row>
    <row r="553" spans="1:26" ht="11.25" customHeight="1">
      <c r="A553" s="1082"/>
      <c r="B553" s="1082"/>
      <c r="C553" s="1082"/>
      <c r="D553" s="1082"/>
      <c r="E553" s="1082"/>
      <c r="F553" s="1082"/>
      <c r="G553" s="1082"/>
      <c r="H553" s="1082"/>
      <c r="I553" s="1082"/>
      <c r="J553" s="1082"/>
      <c r="K553" s="1082"/>
      <c r="L553" s="1082"/>
      <c r="M553" s="1082"/>
      <c r="N553" s="1082"/>
      <c r="O553" s="1082"/>
      <c r="P553" s="1082"/>
      <c r="Q553" s="1082"/>
      <c r="R553" s="1082"/>
      <c r="S553" s="1082"/>
      <c r="T553" s="1082"/>
      <c r="U553" s="1082"/>
      <c r="V553" s="1082"/>
      <c r="W553" s="1082"/>
      <c r="X553" s="1082"/>
      <c r="Y553" s="1082"/>
      <c r="Z553" s="1082"/>
    </row>
    <row r="554" spans="1:26" ht="11.25" customHeight="1">
      <c r="A554" s="1082"/>
      <c r="B554" s="1082"/>
      <c r="C554" s="1082"/>
      <c r="D554" s="1082"/>
      <c r="E554" s="1082"/>
      <c r="F554" s="1082"/>
      <c r="G554" s="1082"/>
      <c r="H554" s="1082"/>
      <c r="I554" s="1082"/>
      <c r="J554" s="1082"/>
      <c r="K554" s="1082"/>
      <c r="L554" s="1082"/>
      <c r="M554" s="1082"/>
      <c r="N554" s="1082"/>
      <c r="O554" s="1082"/>
      <c r="P554" s="1082"/>
      <c r="Q554" s="1082"/>
      <c r="R554" s="1082"/>
      <c r="S554" s="1082"/>
      <c r="T554" s="1082"/>
      <c r="U554" s="1082"/>
      <c r="V554" s="1082"/>
      <c r="W554" s="1082"/>
      <c r="X554" s="1082"/>
      <c r="Y554" s="1082"/>
      <c r="Z554" s="1082"/>
    </row>
    <row r="555" spans="1:26" ht="11.25" customHeight="1">
      <c r="A555" s="1082"/>
      <c r="B555" s="1082"/>
      <c r="C555" s="1082"/>
      <c r="D555" s="1082"/>
      <c r="E555" s="1082"/>
      <c r="F555" s="1082"/>
      <c r="G555" s="1082"/>
      <c r="H555" s="1082"/>
      <c r="I555" s="1082"/>
      <c r="J555" s="1082"/>
      <c r="K555" s="1082"/>
      <c r="L555" s="1082"/>
      <c r="M555" s="1082"/>
      <c r="N555" s="1082"/>
      <c r="O555" s="1082"/>
      <c r="P555" s="1082"/>
      <c r="Q555" s="1082"/>
      <c r="R555" s="1082"/>
      <c r="S555" s="1082"/>
      <c r="T555" s="1082"/>
      <c r="U555" s="1082"/>
      <c r="V555" s="1082"/>
      <c r="W555" s="1082"/>
      <c r="X555" s="1082"/>
      <c r="Y555" s="1082"/>
      <c r="Z555" s="1082"/>
    </row>
    <row r="556" spans="1:26" ht="11.25" customHeight="1">
      <c r="A556" s="1082"/>
      <c r="B556" s="1082"/>
      <c r="C556" s="1082"/>
      <c r="D556" s="1082"/>
      <c r="E556" s="1082"/>
      <c r="F556" s="1082"/>
      <c r="G556" s="1082"/>
      <c r="H556" s="1082"/>
      <c r="I556" s="1082"/>
      <c r="J556" s="1082"/>
      <c r="K556" s="1082"/>
      <c r="L556" s="1082"/>
      <c r="M556" s="1082"/>
      <c r="N556" s="1082"/>
      <c r="O556" s="1082"/>
      <c r="P556" s="1082"/>
      <c r="Q556" s="1082"/>
      <c r="R556" s="1082"/>
      <c r="S556" s="1082"/>
      <c r="T556" s="1082"/>
      <c r="U556" s="1082"/>
      <c r="V556" s="1082"/>
      <c r="W556" s="1082"/>
      <c r="X556" s="1082"/>
      <c r="Y556" s="1082"/>
      <c r="Z556" s="1082"/>
    </row>
    <row r="557" spans="1:26" ht="11.25" customHeight="1">
      <c r="A557" s="1082"/>
      <c r="B557" s="1082"/>
      <c r="C557" s="1082"/>
      <c r="D557" s="1082"/>
      <c r="E557" s="1082"/>
      <c r="F557" s="1082"/>
      <c r="G557" s="1082"/>
      <c r="H557" s="1082"/>
      <c r="I557" s="1082"/>
      <c r="J557" s="1082"/>
      <c r="K557" s="1082"/>
      <c r="L557" s="1082"/>
      <c r="M557" s="1082"/>
      <c r="N557" s="1082"/>
      <c r="O557" s="1082"/>
      <c r="P557" s="1082"/>
      <c r="Q557" s="1082"/>
      <c r="R557" s="1082"/>
      <c r="S557" s="1082"/>
      <c r="T557" s="1082"/>
      <c r="U557" s="1082"/>
      <c r="V557" s="1082"/>
      <c r="W557" s="1082"/>
      <c r="X557" s="1082"/>
      <c r="Y557" s="1082"/>
      <c r="Z557" s="1082"/>
    </row>
    <row r="558" spans="1:26" ht="11.25" customHeight="1">
      <c r="A558" s="1082"/>
      <c r="B558" s="1082"/>
      <c r="C558" s="1082"/>
      <c r="D558" s="1082"/>
      <c r="E558" s="1082"/>
      <c r="F558" s="1082"/>
      <c r="G558" s="1082"/>
      <c r="H558" s="1082"/>
      <c r="I558" s="1082"/>
      <c r="J558" s="1082"/>
      <c r="K558" s="1082"/>
      <c r="L558" s="1082"/>
      <c r="M558" s="1082"/>
      <c r="N558" s="1082"/>
      <c r="O558" s="1082"/>
      <c r="P558" s="1082"/>
      <c r="Q558" s="1082"/>
      <c r="R558" s="1082"/>
      <c r="S558" s="1082"/>
      <c r="T558" s="1082"/>
      <c r="U558" s="1082"/>
      <c r="V558" s="1082"/>
      <c r="W558" s="1082"/>
      <c r="X558" s="1082"/>
      <c r="Y558" s="1082"/>
      <c r="Z558" s="1082"/>
    </row>
    <row r="559" spans="1:26" ht="11.25" customHeight="1">
      <c r="A559" s="1082"/>
      <c r="B559" s="1082"/>
      <c r="C559" s="1082"/>
      <c r="D559" s="1082"/>
      <c r="E559" s="1082"/>
      <c r="F559" s="1082"/>
      <c r="G559" s="1082"/>
      <c r="H559" s="1082"/>
      <c r="I559" s="1082"/>
      <c r="J559" s="1082"/>
      <c r="K559" s="1082"/>
      <c r="L559" s="1082"/>
      <c r="M559" s="1082"/>
      <c r="N559" s="1082"/>
      <c r="O559" s="1082"/>
      <c r="P559" s="1082"/>
      <c r="Q559" s="1082"/>
      <c r="R559" s="1082"/>
      <c r="S559" s="1082"/>
      <c r="T559" s="1082"/>
      <c r="U559" s="1082"/>
      <c r="V559" s="1082"/>
      <c r="W559" s="1082"/>
      <c r="X559" s="1082"/>
      <c r="Y559" s="1082"/>
      <c r="Z559" s="1082"/>
    </row>
    <row r="560" spans="1:26" ht="11.25" customHeight="1">
      <c r="A560" s="1082"/>
      <c r="B560" s="1082"/>
      <c r="C560" s="1082"/>
      <c r="D560" s="1082"/>
      <c r="E560" s="1082"/>
      <c r="F560" s="1082"/>
      <c r="G560" s="1082"/>
      <c r="H560" s="1082"/>
      <c r="I560" s="1082"/>
      <c r="J560" s="1082"/>
      <c r="K560" s="1082"/>
      <c r="L560" s="1082"/>
      <c r="M560" s="1082"/>
      <c r="N560" s="1082"/>
      <c r="O560" s="1082"/>
      <c r="P560" s="1082"/>
      <c r="Q560" s="1082"/>
      <c r="R560" s="1082"/>
      <c r="S560" s="1082"/>
      <c r="T560" s="1082"/>
      <c r="U560" s="1082"/>
      <c r="V560" s="1082"/>
      <c r="W560" s="1082"/>
      <c r="X560" s="1082"/>
      <c r="Y560" s="1082"/>
      <c r="Z560" s="1082"/>
    </row>
    <row r="561" spans="1:26" ht="11.25" customHeight="1">
      <c r="A561" s="1082"/>
      <c r="B561" s="1082"/>
      <c r="C561" s="1082"/>
      <c r="D561" s="1082"/>
      <c r="E561" s="1082"/>
      <c r="F561" s="1082"/>
      <c r="G561" s="1082"/>
      <c r="H561" s="1082"/>
      <c r="I561" s="1082"/>
      <c r="J561" s="1082"/>
      <c r="K561" s="1082"/>
      <c r="L561" s="1082"/>
      <c r="M561" s="1082"/>
      <c r="N561" s="1082"/>
      <c r="O561" s="1082"/>
      <c r="P561" s="1082"/>
      <c r="Q561" s="1082"/>
      <c r="R561" s="1082"/>
      <c r="S561" s="1082"/>
      <c r="T561" s="1082"/>
      <c r="U561" s="1082"/>
      <c r="V561" s="1082"/>
      <c r="W561" s="1082"/>
      <c r="X561" s="1082"/>
      <c r="Y561" s="1082"/>
      <c r="Z561" s="1082"/>
    </row>
    <row r="562" spans="1:26" ht="11.25" customHeight="1">
      <c r="A562" s="1082"/>
      <c r="B562" s="1082"/>
      <c r="C562" s="1082"/>
      <c r="D562" s="1082"/>
      <c r="E562" s="1082"/>
      <c r="F562" s="1082"/>
      <c r="G562" s="1082"/>
      <c r="H562" s="1082"/>
      <c r="I562" s="1082"/>
      <c r="J562" s="1082"/>
      <c r="K562" s="1082"/>
      <c r="L562" s="1082"/>
      <c r="M562" s="1082"/>
      <c r="N562" s="1082"/>
      <c r="O562" s="1082"/>
      <c r="P562" s="1082"/>
      <c r="Q562" s="1082"/>
      <c r="R562" s="1082"/>
      <c r="S562" s="1082"/>
      <c r="T562" s="1082"/>
      <c r="U562" s="1082"/>
      <c r="V562" s="1082"/>
      <c r="W562" s="1082"/>
      <c r="X562" s="1082"/>
      <c r="Y562" s="1082"/>
      <c r="Z562" s="1082"/>
    </row>
    <row r="563" spans="1:26" ht="11.25" customHeight="1">
      <c r="A563" s="1082"/>
      <c r="B563" s="1082"/>
      <c r="C563" s="1082"/>
      <c r="D563" s="1082"/>
      <c r="E563" s="1082"/>
      <c r="F563" s="1082"/>
      <c r="G563" s="1082"/>
      <c r="H563" s="1082"/>
      <c r="I563" s="1082"/>
      <c r="J563" s="1082"/>
      <c r="K563" s="1082"/>
      <c r="L563" s="1082"/>
      <c r="M563" s="1082"/>
      <c r="N563" s="1082"/>
      <c r="O563" s="1082"/>
      <c r="P563" s="1082"/>
      <c r="Q563" s="1082"/>
      <c r="R563" s="1082"/>
      <c r="S563" s="1082"/>
      <c r="T563" s="1082"/>
      <c r="U563" s="1082"/>
      <c r="V563" s="1082"/>
      <c r="W563" s="1082"/>
      <c r="X563" s="1082"/>
      <c r="Y563" s="1082"/>
      <c r="Z563" s="1082"/>
    </row>
    <row r="564" spans="1:26" ht="11.25" customHeight="1">
      <c r="A564" s="1082"/>
      <c r="B564" s="1082"/>
      <c r="C564" s="1082"/>
      <c r="D564" s="1082"/>
      <c r="E564" s="1082"/>
      <c r="F564" s="1082"/>
      <c r="G564" s="1082"/>
      <c r="H564" s="1082"/>
      <c r="I564" s="1082"/>
      <c r="J564" s="1082"/>
      <c r="K564" s="1082"/>
      <c r="L564" s="1082"/>
      <c r="M564" s="1082"/>
      <c r="N564" s="1082"/>
      <c r="O564" s="1082"/>
      <c r="P564" s="1082"/>
      <c r="Q564" s="1082"/>
      <c r="R564" s="1082"/>
      <c r="S564" s="1082"/>
      <c r="T564" s="1082"/>
      <c r="U564" s="1082"/>
      <c r="V564" s="1082"/>
      <c r="W564" s="1082"/>
      <c r="X564" s="1082"/>
      <c r="Y564" s="1082"/>
      <c r="Z564" s="1082"/>
    </row>
    <row r="565" spans="1:26" ht="11.25" customHeight="1">
      <c r="A565" s="1082"/>
      <c r="B565" s="1082"/>
      <c r="C565" s="1082"/>
      <c r="D565" s="1082"/>
      <c r="E565" s="1082"/>
      <c r="F565" s="1082"/>
      <c r="G565" s="1082"/>
      <c r="H565" s="1082"/>
      <c r="I565" s="1082"/>
      <c r="J565" s="1082"/>
      <c r="K565" s="1082"/>
      <c r="L565" s="1082"/>
      <c r="M565" s="1082"/>
      <c r="N565" s="1082"/>
      <c r="O565" s="1082"/>
      <c r="P565" s="1082"/>
      <c r="Q565" s="1082"/>
      <c r="R565" s="1082"/>
      <c r="S565" s="1082"/>
      <c r="T565" s="1082"/>
      <c r="U565" s="1082"/>
      <c r="V565" s="1082"/>
      <c r="W565" s="1082"/>
      <c r="X565" s="1082"/>
      <c r="Y565" s="1082"/>
      <c r="Z565" s="1082"/>
    </row>
    <row r="566" spans="1:26" ht="11.25" customHeight="1">
      <c r="A566" s="1082"/>
      <c r="B566" s="1082"/>
      <c r="C566" s="1082"/>
      <c r="D566" s="1082"/>
      <c r="E566" s="1082"/>
      <c r="F566" s="1082"/>
      <c r="G566" s="1082"/>
      <c r="H566" s="1082"/>
      <c r="I566" s="1082"/>
      <c r="J566" s="1082"/>
      <c r="K566" s="1082"/>
      <c r="L566" s="1082"/>
      <c r="M566" s="1082"/>
      <c r="N566" s="1082"/>
      <c r="O566" s="1082"/>
      <c r="P566" s="1082"/>
      <c r="Q566" s="1082"/>
      <c r="R566" s="1082"/>
      <c r="S566" s="1082"/>
      <c r="T566" s="1082"/>
      <c r="U566" s="1082"/>
      <c r="V566" s="1082"/>
      <c r="W566" s="1082"/>
      <c r="X566" s="1082"/>
      <c r="Y566" s="1082"/>
      <c r="Z566" s="1082"/>
    </row>
    <row r="567" spans="1:26" ht="11.25" customHeight="1">
      <c r="A567" s="1082"/>
      <c r="B567" s="1082"/>
      <c r="C567" s="1082"/>
      <c r="D567" s="1082"/>
      <c r="E567" s="1082"/>
      <c r="F567" s="1082"/>
      <c r="G567" s="1082"/>
      <c r="H567" s="1082"/>
      <c r="I567" s="1082"/>
      <c r="J567" s="1082"/>
      <c r="K567" s="1082"/>
      <c r="L567" s="1082"/>
      <c r="M567" s="1082"/>
      <c r="N567" s="1082"/>
      <c r="O567" s="1082"/>
      <c r="P567" s="1082"/>
      <c r="Q567" s="1082"/>
      <c r="R567" s="1082"/>
      <c r="S567" s="1082"/>
      <c r="T567" s="1082"/>
      <c r="U567" s="1082"/>
      <c r="V567" s="1082"/>
      <c r="W567" s="1082"/>
      <c r="X567" s="1082"/>
      <c r="Y567" s="1082"/>
      <c r="Z567" s="1082"/>
    </row>
    <row r="568" spans="1:26" ht="11.25" customHeight="1">
      <c r="A568" s="1082"/>
      <c r="B568" s="1082"/>
      <c r="C568" s="1082"/>
      <c r="D568" s="1082"/>
      <c r="E568" s="1082"/>
      <c r="F568" s="1082"/>
      <c r="G568" s="1082"/>
      <c r="H568" s="1082"/>
      <c r="I568" s="1082"/>
      <c r="J568" s="1082"/>
      <c r="K568" s="1082"/>
      <c r="L568" s="1082"/>
      <c r="M568" s="1082"/>
      <c r="N568" s="1082"/>
      <c r="O568" s="1082"/>
      <c r="P568" s="1082"/>
      <c r="Q568" s="1082"/>
      <c r="R568" s="1082"/>
      <c r="S568" s="1082"/>
      <c r="T568" s="1082"/>
      <c r="U568" s="1082"/>
      <c r="V568" s="1082"/>
      <c r="W568" s="1082"/>
      <c r="X568" s="1082"/>
      <c r="Y568" s="1082"/>
      <c r="Z568" s="1082"/>
    </row>
    <row r="569" spans="1:26" ht="11.25" customHeight="1">
      <c r="A569" s="1082"/>
      <c r="B569" s="1082"/>
      <c r="C569" s="1082"/>
      <c r="D569" s="1082"/>
      <c r="E569" s="1082"/>
      <c r="F569" s="1082"/>
      <c r="G569" s="1082"/>
      <c r="H569" s="1082"/>
      <c r="I569" s="1082"/>
      <c r="J569" s="1082"/>
      <c r="K569" s="1082"/>
      <c r="L569" s="1082"/>
      <c r="M569" s="1082"/>
      <c r="N569" s="1082"/>
      <c r="O569" s="1082"/>
      <c r="P569" s="1082"/>
      <c r="Q569" s="1082"/>
      <c r="R569" s="1082"/>
      <c r="S569" s="1082"/>
      <c r="T569" s="1082"/>
      <c r="U569" s="1082"/>
      <c r="V569" s="1082"/>
      <c r="W569" s="1082"/>
      <c r="X569" s="1082"/>
      <c r="Y569" s="1082"/>
      <c r="Z569" s="1082"/>
    </row>
    <row r="570" spans="1:26" ht="11.25" customHeight="1">
      <c r="A570" s="1082"/>
      <c r="B570" s="1082"/>
      <c r="C570" s="1082"/>
      <c r="D570" s="1082"/>
      <c r="E570" s="1082"/>
      <c r="F570" s="1082"/>
      <c r="G570" s="1082"/>
      <c r="H570" s="1082"/>
      <c r="I570" s="1082"/>
      <c r="J570" s="1082"/>
      <c r="K570" s="1082"/>
      <c r="L570" s="1082"/>
      <c r="M570" s="1082"/>
      <c r="N570" s="1082"/>
      <c r="O570" s="1082"/>
      <c r="P570" s="1082"/>
      <c r="Q570" s="1082"/>
      <c r="R570" s="1082"/>
      <c r="S570" s="1082"/>
      <c r="T570" s="1082"/>
      <c r="U570" s="1082"/>
      <c r="V570" s="1082"/>
      <c r="W570" s="1082"/>
      <c r="X570" s="1082"/>
      <c r="Y570" s="1082"/>
      <c r="Z570" s="1082"/>
    </row>
    <row r="571" spans="1:26" ht="11.25" customHeight="1">
      <c r="A571" s="1082"/>
      <c r="B571" s="1082"/>
      <c r="C571" s="1082"/>
      <c r="D571" s="1082"/>
      <c r="E571" s="1082"/>
      <c r="F571" s="1082"/>
      <c r="G571" s="1082"/>
      <c r="H571" s="1082"/>
      <c r="I571" s="1082"/>
      <c r="J571" s="1082"/>
      <c r="K571" s="1082"/>
      <c r="L571" s="1082"/>
      <c r="M571" s="1082"/>
      <c r="N571" s="1082"/>
      <c r="O571" s="1082"/>
      <c r="P571" s="1082"/>
      <c r="Q571" s="1082"/>
      <c r="R571" s="1082"/>
      <c r="S571" s="1082"/>
      <c r="T571" s="1082"/>
      <c r="U571" s="1082"/>
      <c r="V571" s="1082"/>
      <c r="W571" s="1082"/>
      <c r="X571" s="1082"/>
      <c r="Y571" s="1082"/>
      <c r="Z571" s="1082"/>
    </row>
    <row r="572" spans="1:26" ht="11.25" customHeight="1">
      <c r="A572" s="1082"/>
      <c r="B572" s="1082"/>
      <c r="C572" s="1082"/>
      <c r="D572" s="1082"/>
      <c r="E572" s="1082"/>
      <c r="F572" s="1082"/>
      <c r="G572" s="1082"/>
      <c r="H572" s="1082"/>
      <c r="I572" s="1082"/>
      <c r="J572" s="1082"/>
      <c r="K572" s="1082"/>
      <c r="L572" s="1082"/>
      <c r="M572" s="1082"/>
      <c r="N572" s="1082"/>
      <c r="O572" s="1082"/>
      <c r="P572" s="1082"/>
      <c r="Q572" s="1082"/>
      <c r="R572" s="1082"/>
      <c r="S572" s="1082"/>
      <c r="T572" s="1082"/>
      <c r="U572" s="1082"/>
      <c r="V572" s="1082"/>
      <c r="W572" s="1082"/>
      <c r="X572" s="1082"/>
      <c r="Y572" s="1082"/>
      <c r="Z572" s="1082"/>
    </row>
    <row r="573" spans="1:26" ht="11.25" customHeight="1">
      <c r="A573" s="1082"/>
      <c r="B573" s="1082"/>
      <c r="C573" s="1082"/>
      <c r="D573" s="1082"/>
      <c r="E573" s="1082"/>
      <c r="F573" s="1082"/>
      <c r="G573" s="1082"/>
      <c r="H573" s="1082"/>
      <c r="I573" s="1082"/>
      <c r="J573" s="1082"/>
      <c r="K573" s="1082"/>
      <c r="L573" s="1082"/>
      <c r="M573" s="1082"/>
      <c r="N573" s="1082"/>
      <c r="O573" s="1082"/>
      <c r="P573" s="1082"/>
      <c r="Q573" s="1082"/>
      <c r="R573" s="1082"/>
      <c r="S573" s="1082"/>
      <c r="T573" s="1082"/>
      <c r="U573" s="1082"/>
      <c r="V573" s="1082"/>
      <c r="W573" s="1082"/>
      <c r="X573" s="1082"/>
      <c r="Y573" s="1082"/>
      <c r="Z573" s="1082"/>
    </row>
    <row r="574" spans="1:26" ht="11.25" customHeight="1">
      <c r="A574" s="1082"/>
      <c r="B574" s="1082"/>
      <c r="C574" s="1082"/>
      <c r="D574" s="1082"/>
      <c r="E574" s="1082"/>
      <c r="F574" s="1082"/>
      <c r="G574" s="1082"/>
      <c r="H574" s="1082"/>
      <c r="I574" s="1082"/>
      <c r="J574" s="1082"/>
      <c r="K574" s="1082"/>
      <c r="L574" s="1082"/>
      <c r="M574" s="1082"/>
      <c r="N574" s="1082"/>
      <c r="O574" s="1082"/>
      <c r="P574" s="1082"/>
      <c r="Q574" s="1082"/>
      <c r="R574" s="1082"/>
      <c r="S574" s="1082"/>
      <c r="T574" s="1082"/>
      <c r="U574" s="1082"/>
      <c r="V574" s="1082"/>
      <c r="W574" s="1082"/>
      <c r="X574" s="1082"/>
      <c r="Y574" s="1082"/>
      <c r="Z574" s="1082"/>
    </row>
    <row r="575" spans="1:26" ht="11.25" customHeight="1">
      <c r="A575" s="1082"/>
      <c r="B575" s="1082"/>
      <c r="C575" s="1082"/>
      <c r="D575" s="1082"/>
      <c r="E575" s="1082"/>
      <c r="F575" s="1082"/>
      <c r="G575" s="1082"/>
      <c r="H575" s="1082"/>
      <c r="I575" s="1082"/>
      <c r="J575" s="1082"/>
      <c r="K575" s="1082"/>
      <c r="L575" s="1082"/>
      <c r="M575" s="1082"/>
      <c r="N575" s="1082"/>
      <c r="O575" s="1082"/>
      <c r="P575" s="1082"/>
      <c r="Q575" s="1082"/>
      <c r="R575" s="1082"/>
      <c r="S575" s="1082"/>
      <c r="T575" s="1082"/>
      <c r="U575" s="1082"/>
      <c r="V575" s="1082"/>
      <c r="W575" s="1082"/>
      <c r="X575" s="1082"/>
      <c r="Y575" s="1082"/>
      <c r="Z575" s="1082"/>
    </row>
    <row r="576" spans="1:26" ht="11.25" customHeight="1">
      <c r="A576" s="1082"/>
      <c r="B576" s="1082"/>
      <c r="C576" s="1082"/>
      <c r="D576" s="1082"/>
      <c r="E576" s="1082"/>
      <c r="F576" s="1082"/>
      <c r="G576" s="1082"/>
      <c r="H576" s="1082"/>
      <c r="I576" s="1082"/>
      <c r="J576" s="1082"/>
      <c r="K576" s="1082"/>
      <c r="L576" s="1082"/>
      <c r="M576" s="1082"/>
      <c r="N576" s="1082"/>
      <c r="O576" s="1082"/>
      <c r="P576" s="1082"/>
      <c r="Q576" s="1082"/>
      <c r="R576" s="1082"/>
      <c r="S576" s="1082"/>
      <c r="T576" s="1082"/>
      <c r="U576" s="1082"/>
      <c r="V576" s="1082"/>
      <c r="W576" s="1082"/>
      <c r="X576" s="1082"/>
      <c r="Y576" s="1082"/>
      <c r="Z576" s="1082"/>
    </row>
    <row r="577" spans="1:26" ht="11.25" customHeight="1">
      <c r="A577" s="1082"/>
      <c r="B577" s="1082"/>
      <c r="C577" s="1082"/>
      <c r="D577" s="1082"/>
      <c r="E577" s="1082"/>
      <c r="F577" s="1082"/>
      <c r="G577" s="1082"/>
      <c r="H577" s="1082"/>
      <c r="I577" s="1082"/>
      <c r="J577" s="1082"/>
      <c r="K577" s="1082"/>
      <c r="L577" s="1082"/>
      <c r="M577" s="1082"/>
      <c r="N577" s="1082"/>
      <c r="O577" s="1082"/>
      <c r="P577" s="1082"/>
      <c r="Q577" s="1082"/>
      <c r="R577" s="1082"/>
      <c r="S577" s="1082"/>
      <c r="T577" s="1082"/>
      <c r="U577" s="1082"/>
      <c r="V577" s="1082"/>
      <c r="W577" s="1082"/>
      <c r="X577" s="1082"/>
      <c r="Y577" s="1082"/>
      <c r="Z577" s="1082"/>
    </row>
    <row r="578" spans="1:26" ht="11.25" customHeight="1">
      <c r="A578" s="1082"/>
      <c r="B578" s="1082"/>
      <c r="C578" s="1082"/>
      <c r="D578" s="1082"/>
      <c r="E578" s="1082"/>
      <c r="F578" s="1082"/>
      <c r="G578" s="1082"/>
      <c r="H578" s="1082"/>
      <c r="I578" s="1082"/>
      <c r="J578" s="1082"/>
      <c r="K578" s="1082"/>
      <c r="L578" s="1082"/>
      <c r="M578" s="1082"/>
      <c r="N578" s="1082"/>
      <c r="O578" s="1082"/>
      <c r="P578" s="1082"/>
      <c r="Q578" s="1082"/>
      <c r="R578" s="1082"/>
      <c r="S578" s="1082"/>
      <c r="T578" s="1082"/>
      <c r="U578" s="1082"/>
      <c r="V578" s="1082"/>
      <c r="W578" s="1082"/>
      <c r="X578" s="1082"/>
      <c r="Y578" s="1082"/>
      <c r="Z578" s="1082"/>
    </row>
    <row r="579" spans="1:26" ht="11.25" customHeight="1">
      <c r="A579" s="1082"/>
      <c r="B579" s="1082"/>
      <c r="C579" s="1082"/>
      <c r="D579" s="1082"/>
      <c r="E579" s="1082"/>
      <c r="F579" s="1082"/>
      <c r="G579" s="1082"/>
      <c r="H579" s="1082"/>
      <c r="I579" s="1082"/>
      <c r="J579" s="1082"/>
      <c r="K579" s="1082"/>
      <c r="L579" s="1082"/>
      <c r="M579" s="1082"/>
      <c r="N579" s="1082"/>
      <c r="O579" s="1082"/>
      <c r="P579" s="1082"/>
      <c r="Q579" s="1082"/>
      <c r="R579" s="1082"/>
      <c r="S579" s="1082"/>
      <c r="T579" s="1082"/>
      <c r="U579" s="1082"/>
      <c r="V579" s="1082"/>
      <c r="W579" s="1082"/>
      <c r="X579" s="1082"/>
      <c r="Y579" s="1082"/>
      <c r="Z579" s="1082"/>
    </row>
    <row r="580" spans="1:26" ht="11.25" customHeight="1">
      <c r="A580" s="1082"/>
      <c r="B580" s="1082"/>
      <c r="C580" s="1082"/>
      <c r="D580" s="1082"/>
      <c r="E580" s="1082"/>
      <c r="F580" s="1082"/>
      <c r="G580" s="1082"/>
      <c r="H580" s="1082"/>
      <c r="I580" s="1082"/>
      <c r="J580" s="1082"/>
      <c r="K580" s="1082"/>
      <c r="L580" s="1082"/>
      <c r="M580" s="1082"/>
      <c r="N580" s="1082"/>
      <c r="O580" s="1082"/>
      <c r="P580" s="1082"/>
      <c r="Q580" s="1082"/>
      <c r="R580" s="1082"/>
      <c r="S580" s="1082"/>
      <c r="T580" s="1082"/>
      <c r="U580" s="1082"/>
      <c r="V580" s="1082"/>
      <c r="W580" s="1082"/>
      <c r="X580" s="1082"/>
      <c r="Y580" s="1082"/>
      <c r="Z580" s="1082"/>
    </row>
    <row r="581" spans="1:26" ht="11.25" customHeight="1">
      <c r="A581" s="1082"/>
      <c r="B581" s="1082"/>
      <c r="C581" s="1082"/>
      <c r="D581" s="1082"/>
      <c r="E581" s="1082"/>
      <c r="F581" s="1082"/>
      <c r="G581" s="1082"/>
      <c r="H581" s="1082"/>
      <c r="I581" s="1082"/>
      <c r="J581" s="1082"/>
      <c r="K581" s="1082"/>
      <c r="L581" s="1082"/>
      <c r="M581" s="1082"/>
      <c r="N581" s="1082"/>
      <c r="O581" s="1082"/>
      <c r="P581" s="1082"/>
      <c r="Q581" s="1082"/>
      <c r="R581" s="1082"/>
      <c r="S581" s="1082"/>
      <c r="T581" s="1082"/>
      <c r="U581" s="1082"/>
      <c r="V581" s="1082"/>
      <c r="W581" s="1082"/>
      <c r="X581" s="1082"/>
      <c r="Y581" s="1082"/>
      <c r="Z581" s="1082"/>
    </row>
    <row r="582" spans="1:26" ht="11.25" customHeight="1">
      <c r="A582" s="1082"/>
      <c r="B582" s="1082"/>
      <c r="C582" s="1082"/>
      <c r="D582" s="1082"/>
      <c r="E582" s="1082"/>
      <c r="F582" s="1082"/>
      <c r="G582" s="1082"/>
      <c r="H582" s="1082"/>
      <c r="I582" s="1082"/>
      <c r="J582" s="1082"/>
      <c r="K582" s="1082"/>
      <c r="L582" s="1082"/>
      <c r="M582" s="1082"/>
      <c r="N582" s="1082"/>
      <c r="O582" s="1082"/>
      <c r="P582" s="1082"/>
      <c r="Q582" s="1082"/>
      <c r="R582" s="1082"/>
      <c r="S582" s="1082"/>
      <c r="T582" s="1082"/>
      <c r="U582" s="1082"/>
      <c r="V582" s="1082"/>
      <c r="W582" s="1082"/>
      <c r="X582" s="1082"/>
      <c r="Y582" s="1082"/>
      <c r="Z582" s="1082"/>
    </row>
    <row r="583" spans="1:26" ht="11.25" customHeight="1">
      <c r="A583" s="1082"/>
      <c r="B583" s="1082"/>
      <c r="C583" s="1082"/>
      <c r="D583" s="1082"/>
      <c r="E583" s="1082"/>
      <c r="F583" s="1082"/>
      <c r="G583" s="1082"/>
      <c r="H583" s="1082"/>
      <c r="I583" s="1082"/>
      <c r="J583" s="1082"/>
      <c r="K583" s="1082"/>
      <c r="L583" s="1082"/>
      <c r="M583" s="1082"/>
      <c r="N583" s="1082"/>
      <c r="O583" s="1082"/>
      <c r="P583" s="1082"/>
      <c r="Q583" s="1082"/>
      <c r="R583" s="1082"/>
      <c r="S583" s="1082"/>
      <c r="T583" s="1082"/>
      <c r="U583" s="1082"/>
      <c r="V583" s="1082"/>
      <c r="W583" s="1082"/>
      <c r="X583" s="1082"/>
      <c r="Y583" s="1082"/>
      <c r="Z583" s="1082"/>
    </row>
    <row r="584" spans="1:26" ht="11.25" customHeight="1">
      <c r="A584" s="1082"/>
      <c r="B584" s="1082"/>
      <c r="C584" s="1082"/>
      <c r="D584" s="1082"/>
      <c r="E584" s="1082"/>
      <c r="F584" s="1082"/>
      <c r="G584" s="1082"/>
      <c r="H584" s="1082"/>
      <c r="I584" s="1082"/>
      <c r="J584" s="1082"/>
      <c r="K584" s="1082"/>
      <c r="L584" s="1082"/>
      <c r="M584" s="1082"/>
      <c r="N584" s="1082"/>
      <c r="O584" s="1082"/>
      <c r="P584" s="1082"/>
      <c r="Q584" s="1082"/>
      <c r="R584" s="1082"/>
      <c r="S584" s="1082"/>
      <c r="T584" s="1082"/>
      <c r="U584" s="1082"/>
      <c r="V584" s="1082"/>
      <c r="W584" s="1082"/>
      <c r="X584" s="1082"/>
      <c r="Y584" s="1082"/>
      <c r="Z584" s="1082"/>
    </row>
    <row r="585" spans="1:26" ht="11.25" customHeight="1">
      <c r="A585" s="1082"/>
      <c r="B585" s="1082"/>
      <c r="C585" s="1082"/>
      <c r="D585" s="1082"/>
      <c r="E585" s="1082"/>
      <c r="F585" s="1082"/>
      <c r="G585" s="1082"/>
      <c r="H585" s="1082"/>
      <c r="I585" s="1082"/>
      <c r="J585" s="1082"/>
      <c r="K585" s="1082"/>
      <c r="L585" s="1082"/>
      <c r="M585" s="1082"/>
      <c r="N585" s="1082"/>
      <c r="O585" s="1082"/>
      <c r="P585" s="1082"/>
      <c r="Q585" s="1082"/>
      <c r="R585" s="1082"/>
      <c r="S585" s="1082"/>
      <c r="T585" s="1082"/>
      <c r="U585" s="1082"/>
      <c r="V585" s="1082"/>
      <c r="W585" s="1082"/>
      <c r="X585" s="1082"/>
      <c r="Y585" s="1082"/>
      <c r="Z585" s="1082"/>
    </row>
    <row r="586" spans="1:26" ht="11.25" customHeight="1">
      <c r="A586" s="1082"/>
      <c r="B586" s="1082"/>
      <c r="C586" s="1082"/>
      <c r="D586" s="1082"/>
      <c r="E586" s="1082"/>
      <c r="F586" s="1082"/>
      <c r="G586" s="1082"/>
      <c r="H586" s="1082"/>
      <c r="I586" s="1082"/>
      <c r="J586" s="1082"/>
      <c r="K586" s="1082"/>
      <c r="L586" s="1082"/>
      <c r="M586" s="1082"/>
      <c r="N586" s="1082"/>
      <c r="O586" s="1082"/>
      <c r="P586" s="1082"/>
      <c r="Q586" s="1082"/>
      <c r="R586" s="1082"/>
      <c r="S586" s="1082"/>
      <c r="T586" s="1082"/>
      <c r="U586" s="1082"/>
      <c r="V586" s="1082"/>
      <c r="W586" s="1082"/>
      <c r="X586" s="1082"/>
      <c r="Y586" s="1082"/>
      <c r="Z586" s="1082"/>
    </row>
    <row r="587" spans="1:26" ht="11.25" customHeight="1">
      <c r="A587" s="1082"/>
      <c r="B587" s="1082"/>
      <c r="C587" s="1082"/>
      <c r="D587" s="1082"/>
      <c r="E587" s="1082"/>
      <c r="F587" s="1082"/>
      <c r="G587" s="1082"/>
      <c r="H587" s="1082"/>
      <c r="I587" s="1082"/>
      <c r="J587" s="1082"/>
      <c r="K587" s="1082"/>
      <c r="L587" s="1082"/>
      <c r="M587" s="1082"/>
      <c r="N587" s="1082"/>
      <c r="O587" s="1082"/>
      <c r="P587" s="1082"/>
      <c r="Q587" s="1082"/>
      <c r="R587" s="1082"/>
      <c r="S587" s="1082"/>
      <c r="T587" s="1082"/>
      <c r="U587" s="1082"/>
      <c r="V587" s="1082"/>
      <c r="W587" s="1082"/>
      <c r="X587" s="1082"/>
      <c r="Y587" s="1082"/>
      <c r="Z587" s="1082"/>
    </row>
    <row r="588" spans="1:26" ht="11.25" customHeight="1">
      <c r="A588" s="1082"/>
      <c r="B588" s="1082"/>
      <c r="C588" s="1082"/>
      <c r="D588" s="1082"/>
      <c r="E588" s="1082"/>
      <c r="F588" s="1082"/>
      <c r="G588" s="1082"/>
      <c r="H588" s="1082"/>
      <c r="I588" s="1082"/>
      <c r="J588" s="1082"/>
      <c r="K588" s="1082"/>
      <c r="L588" s="1082"/>
      <c r="M588" s="1082"/>
      <c r="N588" s="1082"/>
      <c r="O588" s="1082"/>
      <c r="P588" s="1082"/>
      <c r="Q588" s="1082"/>
      <c r="R588" s="1082"/>
      <c r="S588" s="1082"/>
      <c r="T588" s="1082"/>
      <c r="U588" s="1082"/>
      <c r="V588" s="1082"/>
      <c r="W588" s="1082"/>
      <c r="X588" s="1082"/>
      <c r="Y588" s="1082"/>
      <c r="Z588" s="1082"/>
    </row>
    <row r="589" spans="1:26" ht="11.25" customHeight="1">
      <c r="A589" s="1082"/>
      <c r="B589" s="1082"/>
      <c r="C589" s="1082"/>
      <c r="D589" s="1082"/>
      <c r="E589" s="1082"/>
      <c r="F589" s="1082"/>
      <c r="G589" s="1082"/>
      <c r="H589" s="1082"/>
      <c r="I589" s="1082"/>
      <c r="J589" s="1082"/>
      <c r="K589" s="1082"/>
      <c r="L589" s="1082"/>
      <c r="M589" s="1082"/>
      <c r="N589" s="1082"/>
      <c r="O589" s="1082"/>
      <c r="P589" s="1082"/>
      <c r="Q589" s="1082"/>
      <c r="R589" s="1082"/>
      <c r="S589" s="1082"/>
      <c r="T589" s="1082"/>
      <c r="U589" s="1082"/>
      <c r="V589" s="1082"/>
      <c r="W589" s="1082"/>
      <c r="X589" s="1082"/>
      <c r="Y589" s="1082"/>
      <c r="Z589" s="1082"/>
    </row>
    <row r="590" spans="1:26" ht="11.25" customHeight="1">
      <c r="A590" s="1082"/>
      <c r="B590" s="1082"/>
      <c r="C590" s="1082"/>
      <c r="D590" s="1082"/>
      <c r="E590" s="1082"/>
      <c r="F590" s="1082"/>
      <c r="G590" s="1082"/>
      <c r="H590" s="1082"/>
      <c r="I590" s="1082"/>
      <c r="J590" s="1082"/>
      <c r="K590" s="1082"/>
      <c r="L590" s="1082"/>
      <c r="M590" s="1082"/>
      <c r="N590" s="1082"/>
      <c r="O590" s="1082"/>
      <c r="P590" s="1082"/>
      <c r="Q590" s="1082"/>
      <c r="R590" s="1082"/>
      <c r="S590" s="1082"/>
      <c r="T590" s="1082"/>
      <c r="U590" s="1082"/>
      <c r="V590" s="1082"/>
      <c r="W590" s="1082"/>
      <c r="X590" s="1082"/>
      <c r="Y590" s="1082"/>
      <c r="Z590" s="1082"/>
    </row>
    <row r="591" spans="1:26" ht="11.25" customHeight="1">
      <c r="A591" s="1082"/>
      <c r="B591" s="1082"/>
      <c r="C591" s="1082"/>
      <c r="D591" s="1082"/>
      <c r="E591" s="1082"/>
      <c r="F591" s="1082"/>
      <c r="G591" s="1082"/>
      <c r="H591" s="1082"/>
      <c r="I591" s="1082"/>
      <c r="J591" s="1082"/>
      <c r="K591" s="1082"/>
      <c r="L591" s="1082"/>
      <c r="M591" s="1082"/>
      <c r="N591" s="1082"/>
      <c r="O591" s="1082"/>
      <c r="P591" s="1082"/>
      <c r="Q591" s="1082"/>
      <c r="R591" s="1082"/>
      <c r="S591" s="1082"/>
      <c r="T591" s="1082"/>
      <c r="U591" s="1082"/>
      <c r="V591" s="1082"/>
      <c r="W591" s="1082"/>
      <c r="X591" s="1082"/>
      <c r="Y591" s="1082"/>
      <c r="Z591" s="1082"/>
    </row>
    <row r="592" spans="1:26" ht="11.25" customHeight="1">
      <c r="A592" s="1082"/>
      <c r="B592" s="1082"/>
      <c r="C592" s="1082"/>
      <c r="D592" s="1082"/>
      <c r="E592" s="1082"/>
      <c r="F592" s="1082"/>
      <c r="G592" s="1082"/>
      <c r="H592" s="1082"/>
      <c r="I592" s="1082"/>
      <c r="J592" s="1082"/>
      <c r="K592" s="1082"/>
      <c r="L592" s="1082"/>
      <c r="M592" s="1082"/>
      <c r="N592" s="1082"/>
      <c r="O592" s="1082"/>
      <c r="P592" s="1082"/>
      <c r="Q592" s="1082"/>
      <c r="R592" s="1082"/>
      <c r="S592" s="1082"/>
      <c r="T592" s="1082"/>
      <c r="U592" s="1082"/>
      <c r="V592" s="1082"/>
      <c r="W592" s="1082"/>
      <c r="X592" s="1082"/>
      <c r="Y592" s="1082"/>
      <c r="Z592" s="1082"/>
    </row>
    <row r="593" spans="1:26" ht="11.25" customHeight="1">
      <c r="A593" s="1082"/>
      <c r="B593" s="1082"/>
      <c r="C593" s="1082"/>
      <c r="D593" s="1082"/>
      <c r="E593" s="1082"/>
      <c r="F593" s="1082"/>
      <c r="G593" s="1082"/>
      <c r="H593" s="1082"/>
      <c r="I593" s="1082"/>
      <c r="J593" s="1082"/>
      <c r="K593" s="1082"/>
      <c r="L593" s="1082"/>
      <c r="M593" s="1082"/>
      <c r="N593" s="1082"/>
      <c r="O593" s="1082"/>
      <c r="P593" s="1082"/>
      <c r="Q593" s="1082"/>
      <c r="R593" s="1082"/>
      <c r="S593" s="1082"/>
      <c r="T593" s="1082"/>
      <c r="U593" s="1082"/>
      <c r="V593" s="1082"/>
      <c r="W593" s="1082"/>
      <c r="X593" s="1082"/>
      <c r="Y593" s="1082"/>
      <c r="Z593" s="1082"/>
    </row>
    <row r="594" spans="1:26" ht="11.25" customHeight="1">
      <c r="A594" s="1082"/>
      <c r="B594" s="1082"/>
      <c r="C594" s="1082"/>
      <c r="D594" s="1082"/>
      <c r="E594" s="1082"/>
      <c r="F594" s="1082"/>
      <c r="G594" s="1082"/>
      <c r="H594" s="1082"/>
      <c r="I594" s="1082"/>
      <c r="J594" s="1082"/>
      <c r="K594" s="1082"/>
      <c r="L594" s="1082"/>
      <c r="M594" s="1082"/>
      <c r="N594" s="1082"/>
      <c r="O594" s="1082"/>
      <c r="P594" s="1082"/>
      <c r="Q594" s="1082"/>
      <c r="R594" s="1082"/>
      <c r="S594" s="1082"/>
      <c r="T594" s="1082"/>
      <c r="U594" s="1082"/>
      <c r="V594" s="1082"/>
      <c r="W594" s="1082"/>
      <c r="X594" s="1082"/>
      <c r="Y594" s="1082"/>
      <c r="Z594" s="1082"/>
    </row>
    <row r="595" spans="1:26" ht="11.25" customHeight="1">
      <c r="A595" s="1082"/>
      <c r="B595" s="1082"/>
      <c r="C595" s="1082"/>
      <c r="D595" s="1082"/>
      <c r="E595" s="1082"/>
      <c r="F595" s="1082"/>
      <c r="G595" s="1082"/>
      <c r="H595" s="1082"/>
      <c r="I595" s="1082"/>
      <c r="J595" s="1082"/>
      <c r="K595" s="1082"/>
      <c r="L595" s="1082"/>
      <c r="M595" s="1082"/>
      <c r="N595" s="1082"/>
      <c r="O595" s="1082"/>
      <c r="P595" s="1082"/>
      <c r="Q595" s="1082"/>
      <c r="R595" s="1082"/>
      <c r="S595" s="1082"/>
      <c r="T595" s="1082"/>
      <c r="U595" s="1082"/>
      <c r="V595" s="1082"/>
      <c r="W595" s="1082"/>
      <c r="X595" s="1082"/>
      <c r="Y595" s="1082"/>
      <c r="Z595" s="1082"/>
    </row>
    <row r="596" spans="1:26" ht="11.25" customHeight="1">
      <c r="A596" s="1082"/>
      <c r="B596" s="1082"/>
      <c r="C596" s="1082"/>
      <c r="D596" s="1082"/>
      <c r="E596" s="1082"/>
      <c r="F596" s="1082"/>
      <c r="G596" s="1082"/>
      <c r="H596" s="1082"/>
      <c r="I596" s="1082"/>
      <c r="J596" s="1082"/>
      <c r="K596" s="1082"/>
      <c r="L596" s="1082"/>
      <c r="M596" s="1082"/>
      <c r="N596" s="1082"/>
      <c r="O596" s="1082"/>
      <c r="P596" s="1082"/>
      <c r="Q596" s="1082"/>
      <c r="R596" s="1082"/>
      <c r="S596" s="1082"/>
      <c r="T596" s="1082"/>
      <c r="U596" s="1082"/>
      <c r="V596" s="1082"/>
      <c r="W596" s="1082"/>
      <c r="X596" s="1082"/>
      <c r="Y596" s="1082"/>
      <c r="Z596" s="1082"/>
    </row>
    <row r="597" spans="1:26" ht="11.25" customHeight="1">
      <c r="A597" s="1082"/>
      <c r="B597" s="1082"/>
      <c r="C597" s="1082"/>
      <c r="D597" s="1082"/>
      <c r="E597" s="1082"/>
      <c r="F597" s="1082"/>
      <c r="G597" s="1082"/>
      <c r="H597" s="1082"/>
      <c r="I597" s="1082"/>
      <c r="J597" s="1082"/>
      <c r="K597" s="1082"/>
      <c r="L597" s="1082"/>
      <c r="M597" s="1082"/>
      <c r="N597" s="1082"/>
      <c r="O597" s="1082"/>
      <c r="P597" s="1082"/>
      <c r="Q597" s="1082"/>
      <c r="R597" s="1082"/>
      <c r="S597" s="1082"/>
      <c r="T597" s="1082"/>
      <c r="U597" s="1082"/>
      <c r="V597" s="1082"/>
      <c r="W597" s="1082"/>
      <c r="X597" s="1082"/>
      <c r="Y597" s="1082"/>
      <c r="Z597" s="1082"/>
    </row>
    <row r="598" spans="1:26" ht="11.25" customHeight="1">
      <c r="A598" s="1082"/>
      <c r="B598" s="1082"/>
      <c r="C598" s="1082"/>
      <c r="D598" s="1082"/>
      <c r="E598" s="1082"/>
      <c r="F598" s="1082"/>
      <c r="G598" s="1082"/>
      <c r="H598" s="1082"/>
      <c r="I598" s="1082"/>
      <c r="J598" s="1082"/>
      <c r="K598" s="1082"/>
      <c r="L598" s="1082"/>
      <c r="M598" s="1082"/>
      <c r="N598" s="1082"/>
      <c r="O598" s="1082"/>
      <c r="P598" s="1082"/>
      <c r="Q598" s="1082"/>
      <c r="R598" s="1082"/>
      <c r="S598" s="1082"/>
      <c r="T598" s="1082"/>
      <c r="U598" s="1082"/>
      <c r="V598" s="1082"/>
      <c r="W598" s="1082"/>
      <c r="X598" s="1082"/>
      <c r="Y598" s="1082"/>
      <c r="Z598" s="1082"/>
    </row>
    <row r="599" spans="1:26" ht="11.25" customHeight="1">
      <c r="A599" s="1082"/>
      <c r="B599" s="1082"/>
      <c r="C599" s="1082"/>
      <c r="D599" s="1082"/>
      <c r="E599" s="1082"/>
      <c r="F599" s="1082"/>
      <c r="G599" s="1082"/>
      <c r="H599" s="1082"/>
      <c r="I599" s="1082"/>
      <c r="J599" s="1082"/>
      <c r="K599" s="1082"/>
      <c r="L599" s="1082"/>
      <c r="M599" s="1082"/>
      <c r="N599" s="1082"/>
      <c r="O599" s="1082"/>
      <c r="P599" s="1082"/>
      <c r="Q599" s="1082"/>
      <c r="R599" s="1082"/>
      <c r="S599" s="1082"/>
      <c r="T599" s="1082"/>
      <c r="U599" s="1082"/>
      <c r="V599" s="1082"/>
      <c r="W599" s="1082"/>
      <c r="X599" s="1082"/>
      <c r="Y599" s="1082"/>
      <c r="Z599" s="1082"/>
    </row>
    <row r="600" spans="1:26" ht="11.25" customHeight="1">
      <c r="A600" s="1082"/>
      <c r="B600" s="1082"/>
      <c r="C600" s="1082"/>
      <c r="D600" s="1082"/>
      <c r="E600" s="1082"/>
      <c r="F600" s="1082"/>
      <c r="G600" s="1082"/>
      <c r="H600" s="1082"/>
      <c r="I600" s="1082"/>
      <c r="J600" s="1082"/>
      <c r="K600" s="1082"/>
      <c r="L600" s="1082"/>
      <c r="M600" s="1082"/>
      <c r="N600" s="1082"/>
      <c r="O600" s="1082"/>
      <c r="P600" s="1082"/>
      <c r="Q600" s="1082"/>
      <c r="R600" s="1082"/>
      <c r="S600" s="1082"/>
      <c r="T600" s="1082"/>
      <c r="U600" s="1082"/>
      <c r="V600" s="1082"/>
      <c r="W600" s="1082"/>
      <c r="X600" s="1082"/>
      <c r="Y600" s="1082"/>
      <c r="Z600" s="1082"/>
    </row>
    <row r="601" spans="1:26" ht="11.25" customHeight="1">
      <c r="A601" s="1082"/>
      <c r="B601" s="1082"/>
      <c r="C601" s="1082"/>
      <c r="D601" s="1082"/>
      <c r="E601" s="1082"/>
      <c r="F601" s="1082"/>
      <c r="G601" s="1082"/>
      <c r="H601" s="1082"/>
      <c r="I601" s="1082"/>
      <c r="J601" s="1082"/>
      <c r="K601" s="1082"/>
      <c r="L601" s="1082"/>
      <c r="M601" s="1082"/>
      <c r="N601" s="1082"/>
      <c r="O601" s="1082"/>
      <c r="P601" s="1082"/>
      <c r="Q601" s="1082"/>
      <c r="R601" s="1082"/>
      <c r="S601" s="1082"/>
      <c r="T601" s="1082"/>
      <c r="U601" s="1082"/>
      <c r="V601" s="1082"/>
      <c r="W601" s="1082"/>
      <c r="X601" s="1082"/>
      <c r="Y601" s="1082"/>
      <c r="Z601" s="1082"/>
    </row>
    <row r="602" spans="1:26" ht="11.25" customHeight="1">
      <c r="A602" s="1082"/>
      <c r="B602" s="1082"/>
      <c r="C602" s="1082"/>
      <c r="D602" s="1082"/>
      <c r="E602" s="1082"/>
      <c r="F602" s="1082"/>
      <c r="G602" s="1082"/>
      <c r="H602" s="1082"/>
      <c r="I602" s="1082"/>
      <c r="J602" s="1082"/>
      <c r="K602" s="1082"/>
      <c r="L602" s="1082"/>
      <c r="M602" s="1082"/>
      <c r="N602" s="1082"/>
      <c r="O602" s="1082"/>
      <c r="P602" s="1082"/>
      <c r="Q602" s="1082"/>
      <c r="R602" s="1082"/>
      <c r="S602" s="1082"/>
      <c r="T602" s="1082"/>
      <c r="U602" s="1082"/>
      <c r="V602" s="1082"/>
      <c r="W602" s="1082"/>
      <c r="X602" s="1082"/>
      <c r="Y602" s="1082"/>
      <c r="Z602" s="1082"/>
    </row>
    <row r="603" spans="1:26" ht="11.25" customHeight="1">
      <c r="A603" s="1082"/>
      <c r="B603" s="1082"/>
      <c r="C603" s="1082"/>
      <c r="D603" s="1082"/>
      <c r="E603" s="1082"/>
      <c r="F603" s="1082"/>
      <c r="G603" s="1082"/>
      <c r="H603" s="1082"/>
      <c r="I603" s="1082"/>
      <c r="J603" s="1082"/>
      <c r="K603" s="1082"/>
      <c r="L603" s="1082"/>
      <c r="M603" s="1082"/>
      <c r="N603" s="1082"/>
      <c r="O603" s="1082"/>
      <c r="P603" s="1082"/>
      <c r="Q603" s="1082"/>
      <c r="R603" s="1082"/>
      <c r="S603" s="1082"/>
      <c r="T603" s="1082"/>
      <c r="U603" s="1082"/>
      <c r="V603" s="1082"/>
      <c r="W603" s="1082"/>
      <c r="X603" s="1082"/>
      <c r="Y603" s="1082"/>
      <c r="Z603" s="1082"/>
    </row>
    <row r="604" spans="1:26" ht="11.25" customHeight="1">
      <c r="A604" s="1082"/>
      <c r="B604" s="1082"/>
      <c r="C604" s="1082"/>
      <c r="D604" s="1082"/>
      <c r="E604" s="1082"/>
      <c r="F604" s="1082"/>
      <c r="G604" s="1082"/>
      <c r="H604" s="1082"/>
      <c r="I604" s="1082"/>
      <c r="J604" s="1082"/>
      <c r="K604" s="1082"/>
      <c r="L604" s="1082"/>
      <c r="M604" s="1082"/>
      <c r="N604" s="1082"/>
      <c r="O604" s="1082"/>
      <c r="P604" s="1082"/>
      <c r="Q604" s="1082"/>
      <c r="R604" s="1082"/>
      <c r="S604" s="1082"/>
      <c r="T604" s="1082"/>
      <c r="U604" s="1082"/>
      <c r="V604" s="1082"/>
      <c r="W604" s="1082"/>
      <c r="X604" s="1082"/>
      <c r="Y604" s="1082"/>
      <c r="Z604" s="1082"/>
    </row>
    <row r="605" spans="1:26" ht="11.25" customHeight="1">
      <c r="A605" s="1082"/>
      <c r="B605" s="1082"/>
      <c r="C605" s="1082"/>
      <c r="D605" s="1082"/>
      <c r="E605" s="1082"/>
      <c r="F605" s="1082"/>
      <c r="G605" s="1082"/>
      <c r="H605" s="1082"/>
      <c r="I605" s="1082"/>
      <c r="J605" s="1082"/>
      <c r="K605" s="1082"/>
      <c r="L605" s="1082"/>
      <c r="M605" s="1082"/>
      <c r="N605" s="1082"/>
      <c r="O605" s="1082"/>
      <c r="P605" s="1082"/>
      <c r="Q605" s="1082"/>
      <c r="R605" s="1082"/>
      <c r="S605" s="1082"/>
      <c r="T605" s="1082"/>
      <c r="U605" s="1082"/>
      <c r="V605" s="1082"/>
      <c r="W605" s="1082"/>
      <c r="X605" s="1082"/>
      <c r="Y605" s="1082"/>
      <c r="Z605" s="1082"/>
    </row>
    <row r="606" spans="1:26" ht="11.25" customHeight="1">
      <c r="A606" s="1082"/>
      <c r="B606" s="1082"/>
      <c r="C606" s="1082"/>
      <c r="D606" s="1082"/>
      <c r="E606" s="1082"/>
      <c r="F606" s="1082"/>
      <c r="G606" s="1082"/>
      <c r="H606" s="1082"/>
      <c r="I606" s="1082"/>
      <c r="J606" s="1082"/>
      <c r="K606" s="1082"/>
      <c r="L606" s="1082"/>
      <c r="M606" s="1082"/>
      <c r="N606" s="1082"/>
      <c r="O606" s="1082"/>
      <c r="P606" s="1082"/>
      <c r="Q606" s="1082"/>
      <c r="R606" s="1082"/>
      <c r="S606" s="1082"/>
      <c r="T606" s="1082"/>
      <c r="U606" s="1082"/>
      <c r="V606" s="1082"/>
      <c r="W606" s="1082"/>
      <c r="X606" s="1082"/>
      <c r="Y606" s="1082"/>
      <c r="Z606" s="1082"/>
    </row>
    <row r="607" spans="1:26" ht="11.25" customHeight="1">
      <c r="A607" s="1082"/>
      <c r="B607" s="1082"/>
      <c r="C607" s="1082"/>
      <c r="D607" s="1082"/>
      <c r="E607" s="1082"/>
      <c r="F607" s="1082"/>
      <c r="G607" s="1082"/>
      <c r="H607" s="1082"/>
      <c r="I607" s="1082"/>
      <c r="J607" s="1082"/>
      <c r="K607" s="1082"/>
      <c r="L607" s="1082"/>
      <c r="M607" s="1082"/>
      <c r="N607" s="1082"/>
      <c r="O607" s="1082"/>
      <c r="P607" s="1082"/>
      <c r="Q607" s="1082"/>
      <c r="R607" s="1082"/>
      <c r="S607" s="1082"/>
      <c r="T607" s="1082"/>
      <c r="U607" s="1082"/>
      <c r="V607" s="1082"/>
      <c r="W607" s="1082"/>
      <c r="X607" s="1082"/>
      <c r="Y607" s="1082"/>
      <c r="Z607" s="1082"/>
    </row>
    <row r="608" spans="1:26" ht="11.25" customHeight="1">
      <c r="A608" s="1082"/>
      <c r="B608" s="1082"/>
      <c r="C608" s="1082"/>
      <c r="D608" s="1082"/>
      <c r="E608" s="1082"/>
      <c r="F608" s="1082"/>
      <c r="G608" s="1082"/>
      <c r="H608" s="1082"/>
      <c r="I608" s="1082"/>
      <c r="J608" s="1082"/>
      <c r="K608" s="1082"/>
      <c r="L608" s="1082"/>
      <c r="M608" s="1082"/>
      <c r="N608" s="1082"/>
      <c r="O608" s="1082"/>
      <c r="P608" s="1082"/>
      <c r="Q608" s="1082"/>
      <c r="R608" s="1082"/>
      <c r="S608" s="1082"/>
      <c r="T608" s="1082"/>
      <c r="U608" s="1082"/>
      <c r="V608" s="1082"/>
      <c r="W608" s="1082"/>
      <c r="X608" s="1082"/>
      <c r="Y608" s="1082"/>
      <c r="Z608" s="1082"/>
    </row>
    <row r="609" spans="1:26" ht="11.25" customHeight="1">
      <c r="A609" s="1082"/>
      <c r="B609" s="1082"/>
      <c r="C609" s="1082"/>
      <c r="D609" s="1082"/>
      <c r="E609" s="1082"/>
      <c r="F609" s="1082"/>
      <c r="G609" s="1082"/>
      <c r="H609" s="1082"/>
      <c r="I609" s="1082"/>
      <c r="J609" s="1082"/>
      <c r="K609" s="1082"/>
      <c r="L609" s="1082"/>
      <c r="M609" s="1082"/>
      <c r="N609" s="1082"/>
      <c r="O609" s="1082"/>
      <c r="P609" s="1082"/>
      <c r="Q609" s="1082"/>
      <c r="R609" s="1082"/>
      <c r="S609" s="1082"/>
      <c r="T609" s="1082"/>
      <c r="U609" s="1082"/>
      <c r="V609" s="1082"/>
      <c r="W609" s="1082"/>
      <c r="X609" s="1082"/>
      <c r="Y609" s="1082"/>
      <c r="Z609" s="1082"/>
    </row>
    <row r="610" spans="1:26" ht="11.25" customHeight="1">
      <c r="A610" s="1082"/>
      <c r="B610" s="1082"/>
      <c r="C610" s="1082"/>
      <c r="D610" s="1082"/>
      <c r="E610" s="1082"/>
      <c r="F610" s="1082"/>
      <c r="G610" s="1082"/>
      <c r="H610" s="1082"/>
      <c r="I610" s="1082"/>
      <c r="J610" s="1082"/>
      <c r="K610" s="1082"/>
      <c r="L610" s="1082"/>
      <c r="M610" s="1082"/>
      <c r="N610" s="1082"/>
      <c r="O610" s="1082"/>
      <c r="P610" s="1082"/>
      <c r="Q610" s="1082"/>
      <c r="R610" s="1082"/>
      <c r="S610" s="1082"/>
      <c r="T610" s="1082"/>
      <c r="U610" s="1082"/>
      <c r="V610" s="1082"/>
      <c r="W610" s="1082"/>
      <c r="X610" s="1082"/>
      <c r="Y610" s="1082"/>
      <c r="Z610" s="1082"/>
    </row>
    <row r="611" spans="1:26" ht="11.25" customHeight="1">
      <c r="A611" s="1082"/>
      <c r="B611" s="1082"/>
      <c r="C611" s="1082"/>
      <c r="D611" s="1082"/>
      <c r="E611" s="1082"/>
      <c r="F611" s="1082"/>
      <c r="G611" s="1082"/>
      <c r="H611" s="1082"/>
      <c r="I611" s="1082"/>
      <c r="J611" s="1082"/>
      <c r="K611" s="1082"/>
      <c r="L611" s="1082"/>
      <c r="M611" s="1082"/>
      <c r="N611" s="1082"/>
      <c r="O611" s="1082"/>
      <c r="P611" s="1082"/>
      <c r="Q611" s="1082"/>
      <c r="R611" s="1082"/>
      <c r="S611" s="1082"/>
      <c r="T611" s="1082"/>
      <c r="U611" s="1082"/>
      <c r="V611" s="1082"/>
      <c r="W611" s="1082"/>
      <c r="X611" s="1082"/>
      <c r="Y611" s="1082"/>
      <c r="Z611" s="1082"/>
    </row>
    <row r="612" spans="1:26" ht="11.25" customHeight="1">
      <c r="A612" s="1082"/>
      <c r="B612" s="1082"/>
      <c r="C612" s="1082"/>
      <c r="D612" s="1082"/>
      <c r="E612" s="1082"/>
      <c r="F612" s="1082"/>
      <c r="G612" s="1082"/>
      <c r="H612" s="1082"/>
      <c r="I612" s="1082"/>
      <c r="J612" s="1082"/>
      <c r="K612" s="1082"/>
      <c r="L612" s="1082"/>
      <c r="M612" s="1082"/>
      <c r="N612" s="1082"/>
      <c r="O612" s="1082"/>
      <c r="P612" s="1082"/>
      <c r="Q612" s="1082"/>
      <c r="R612" s="1082"/>
      <c r="S612" s="1082"/>
      <c r="T612" s="1082"/>
      <c r="U612" s="1082"/>
      <c r="V612" s="1082"/>
      <c r="W612" s="1082"/>
      <c r="X612" s="1082"/>
      <c r="Y612" s="1082"/>
      <c r="Z612" s="1082"/>
    </row>
    <row r="613" spans="1:26" ht="11.25" customHeight="1">
      <c r="A613" s="1082"/>
      <c r="B613" s="1082"/>
      <c r="C613" s="1082"/>
      <c r="D613" s="1082"/>
      <c r="E613" s="1082"/>
      <c r="F613" s="1082"/>
      <c r="G613" s="1082"/>
      <c r="H613" s="1082"/>
      <c r="I613" s="1082"/>
      <c r="J613" s="1082"/>
      <c r="K613" s="1082"/>
      <c r="L613" s="1082"/>
      <c r="M613" s="1082"/>
      <c r="N613" s="1082"/>
      <c r="O613" s="1082"/>
      <c r="P613" s="1082"/>
      <c r="Q613" s="1082"/>
      <c r="R613" s="1082"/>
      <c r="S613" s="1082"/>
      <c r="T613" s="1082"/>
      <c r="U613" s="1082"/>
      <c r="V613" s="1082"/>
      <c r="W613" s="1082"/>
      <c r="X613" s="1082"/>
      <c r="Y613" s="1082"/>
      <c r="Z613" s="1082"/>
    </row>
    <row r="614" spans="1:26" ht="11.25" customHeight="1">
      <c r="A614" s="1082"/>
      <c r="B614" s="1082"/>
      <c r="C614" s="1082"/>
      <c r="D614" s="1082"/>
      <c r="E614" s="1082"/>
      <c r="F614" s="1082"/>
      <c r="G614" s="1082"/>
      <c r="H614" s="1082"/>
      <c r="I614" s="1082"/>
      <c r="J614" s="1082"/>
      <c r="K614" s="1082"/>
      <c r="L614" s="1082"/>
      <c r="M614" s="1082"/>
      <c r="N614" s="1082"/>
      <c r="O614" s="1082"/>
      <c r="P614" s="1082"/>
      <c r="Q614" s="1082"/>
      <c r="R614" s="1082"/>
      <c r="S614" s="1082"/>
      <c r="T614" s="1082"/>
      <c r="U614" s="1082"/>
      <c r="V614" s="1082"/>
      <c r="W614" s="1082"/>
      <c r="X614" s="1082"/>
      <c r="Y614" s="1082"/>
      <c r="Z614" s="1082"/>
    </row>
    <row r="615" spans="1:26" ht="11.25" customHeight="1">
      <c r="A615" s="1082"/>
      <c r="B615" s="1082"/>
      <c r="C615" s="1082"/>
      <c r="D615" s="1082"/>
      <c r="E615" s="1082"/>
      <c r="F615" s="1082"/>
      <c r="G615" s="1082"/>
      <c r="H615" s="1082"/>
      <c r="I615" s="1082"/>
      <c r="J615" s="1082"/>
      <c r="K615" s="1082"/>
      <c r="L615" s="1082"/>
      <c r="M615" s="1082"/>
      <c r="N615" s="1082"/>
      <c r="O615" s="1082"/>
      <c r="P615" s="1082"/>
      <c r="Q615" s="1082"/>
      <c r="R615" s="1082"/>
      <c r="S615" s="1082"/>
      <c r="T615" s="1082"/>
      <c r="U615" s="1082"/>
      <c r="V615" s="1082"/>
      <c r="W615" s="1082"/>
      <c r="X615" s="1082"/>
      <c r="Y615" s="1082"/>
      <c r="Z615" s="1082"/>
    </row>
    <row r="616" spans="1:26" ht="11.25" customHeight="1">
      <c r="A616" s="1082"/>
      <c r="B616" s="1082"/>
      <c r="C616" s="1082"/>
      <c r="D616" s="1082"/>
      <c r="E616" s="1082"/>
      <c r="F616" s="1082"/>
      <c r="G616" s="1082"/>
      <c r="H616" s="1082"/>
      <c r="I616" s="1082"/>
      <c r="J616" s="1082"/>
      <c r="K616" s="1082"/>
      <c r="L616" s="1082"/>
      <c r="M616" s="1082"/>
      <c r="N616" s="1082"/>
      <c r="O616" s="1082"/>
      <c r="P616" s="1082"/>
      <c r="Q616" s="1082"/>
      <c r="R616" s="1082"/>
      <c r="S616" s="1082"/>
      <c r="T616" s="1082"/>
      <c r="U616" s="1082"/>
      <c r="V616" s="1082"/>
      <c r="W616" s="1082"/>
      <c r="X616" s="1082"/>
      <c r="Y616" s="1082"/>
      <c r="Z616" s="1082"/>
    </row>
    <row r="617" spans="1:26" ht="11.25" customHeight="1">
      <c r="A617" s="1082"/>
      <c r="B617" s="1082"/>
      <c r="C617" s="1082"/>
      <c r="D617" s="1082"/>
      <c r="E617" s="1082"/>
      <c r="F617" s="1082"/>
      <c r="G617" s="1082"/>
      <c r="H617" s="1082"/>
      <c r="I617" s="1082"/>
      <c r="J617" s="1082"/>
      <c r="K617" s="1082"/>
      <c r="L617" s="1082"/>
      <c r="M617" s="1082"/>
      <c r="N617" s="1082"/>
      <c r="O617" s="1082"/>
      <c r="P617" s="1082"/>
      <c r="Q617" s="1082"/>
      <c r="R617" s="1082"/>
      <c r="S617" s="1082"/>
      <c r="T617" s="1082"/>
      <c r="U617" s="1082"/>
      <c r="V617" s="1082"/>
      <c r="W617" s="1082"/>
      <c r="X617" s="1082"/>
      <c r="Y617" s="1082"/>
      <c r="Z617" s="1082"/>
    </row>
    <row r="618" spans="1:26" ht="11.25" customHeight="1">
      <c r="A618" s="1082"/>
      <c r="B618" s="1082"/>
      <c r="C618" s="1082"/>
      <c r="D618" s="1082"/>
      <c r="E618" s="1082"/>
      <c r="F618" s="1082"/>
      <c r="G618" s="1082"/>
      <c r="H618" s="1082"/>
      <c r="I618" s="1082"/>
      <c r="J618" s="1082"/>
      <c r="K618" s="1082"/>
      <c r="L618" s="1082"/>
      <c r="M618" s="1082"/>
      <c r="N618" s="1082"/>
      <c r="O618" s="1082"/>
      <c r="P618" s="1082"/>
      <c r="Q618" s="1082"/>
      <c r="R618" s="1082"/>
      <c r="S618" s="1082"/>
      <c r="T618" s="1082"/>
      <c r="U618" s="1082"/>
      <c r="V618" s="1082"/>
      <c r="W618" s="1082"/>
      <c r="X618" s="1082"/>
      <c r="Y618" s="1082"/>
      <c r="Z618" s="1082"/>
    </row>
    <row r="619" spans="1:26" ht="11.25" customHeight="1">
      <c r="A619" s="1082"/>
      <c r="B619" s="1082"/>
      <c r="C619" s="1082"/>
      <c r="D619" s="1082"/>
      <c r="E619" s="1082"/>
      <c r="F619" s="1082"/>
      <c r="G619" s="1082"/>
      <c r="H619" s="1082"/>
      <c r="I619" s="1082"/>
      <c r="J619" s="1082"/>
      <c r="K619" s="1082"/>
      <c r="L619" s="1082"/>
      <c r="M619" s="1082"/>
      <c r="N619" s="1082"/>
      <c r="O619" s="1082"/>
      <c r="P619" s="1082"/>
      <c r="Q619" s="1082"/>
      <c r="R619" s="1082"/>
      <c r="S619" s="1082"/>
      <c r="T619" s="1082"/>
      <c r="U619" s="1082"/>
      <c r="V619" s="1082"/>
      <c r="W619" s="1082"/>
      <c r="X619" s="1082"/>
      <c r="Y619" s="1082"/>
      <c r="Z619" s="1082"/>
    </row>
    <row r="620" spans="1:26" ht="11.25" customHeight="1">
      <c r="A620" s="1082"/>
      <c r="B620" s="1082"/>
      <c r="C620" s="1082"/>
      <c r="D620" s="1082"/>
      <c r="E620" s="1082"/>
      <c r="F620" s="1082"/>
      <c r="G620" s="1082"/>
      <c r="H620" s="1082"/>
      <c r="I620" s="1082"/>
      <c r="J620" s="1082"/>
      <c r="K620" s="1082"/>
      <c r="L620" s="1082"/>
      <c r="M620" s="1082"/>
      <c r="N620" s="1082"/>
      <c r="O620" s="1082"/>
      <c r="P620" s="1082"/>
      <c r="Q620" s="1082"/>
      <c r="R620" s="1082"/>
      <c r="S620" s="1082"/>
      <c r="T620" s="1082"/>
      <c r="U620" s="1082"/>
      <c r="V620" s="1082"/>
      <c r="W620" s="1082"/>
      <c r="X620" s="1082"/>
      <c r="Y620" s="1082"/>
      <c r="Z620" s="1082"/>
    </row>
    <row r="621" spans="1:26" ht="11.25" customHeight="1">
      <c r="A621" s="1082"/>
      <c r="B621" s="1082"/>
      <c r="C621" s="1082"/>
      <c r="D621" s="1082"/>
      <c r="E621" s="1082"/>
      <c r="F621" s="1082"/>
      <c r="G621" s="1082"/>
      <c r="H621" s="1082"/>
      <c r="I621" s="1082"/>
      <c r="J621" s="1082"/>
      <c r="K621" s="1082"/>
      <c r="L621" s="1082"/>
      <c r="M621" s="1082"/>
      <c r="N621" s="1082"/>
      <c r="O621" s="1082"/>
      <c r="P621" s="1082"/>
      <c r="Q621" s="1082"/>
      <c r="R621" s="1082"/>
      <c r="S621" s="1082"/>
      <c r="T621" s="1082"/>
      <c r="U621" s="1082"/>
      <c r="V621" s="1082"/>
      <c r="W621" s="1082"/>
      <c r="X621" s="1082"/>
      <c r="Y621" s="1082"/>
      <c r="Z621" s="1082"/>
    </row>
    <row r="622" spans="1:26" ht="11.25" customHeight="1">
      <c r="A622" s="1082"/>
      <c r="B622" s="1082"/>
      <c r="C622" s="1082"/>
      <c r="D622" s="1082"/>
      <c r="E622" s="1082"/>
      <c r="F622" s="1082"/>
      <c r="G622" s="1082"/>
      <c r="H622" s="1082"/>
      <c r="I622" s="1082"/>
      <c r="J622" s="1082"/>
      <c r="K622" s="1082"/>
      <c r="L622" s="1082"/>
      <c r="M622" s="1082"/>
      <c r="N622" s="1082"/>
      <c r="O622" s="1082"/>
      <c r="P622" s="1082"/>
      <c r="Q622" s="1082"/>
      <c r="R622" s="1082"/>
      <c r="S622" s="1082"/>
      <c r="T622" s="1082"/>
      <c r="U622" s="1082"/>
      <c r="V622" s="1082"/>
      <c r="W622" s="1082"/>
      <c r="X622" s="1082"/>
      <c r="Y622" s="1082"/>
      <c r="Z622" s="1082"/>
    </row>
    <row r="623" spans="1:26" ht="11.25" customHeight="1">
      <c r="A623" s="1082"/>
      <c r="B623" s="1082"/>
      <c r="C623" s="1082"/>
      <c r="D623" s="1082"/>
      <c r="E623" s="1082"/>
      <c r="F623" s="1082"/>
      <c r="G623" s="1082"/>
      <c r="H623" s="1082"/>
      <c r="I623" s="1082"/>
      <c r="J623" s="1082"/>
      <c r="K623" s="1082"/>
      <c r="L623" s="1082"/>
      <c r="M623" s="1082"/>
      <c r="N623" s="1082"/>
      <c r="O623" s="1082"/>
      <c r="P623" s="1082"/>
      <c r="Q623" s="1082"/>
      <c r="R623" s="1082"/>
      <c r="S623" s="1082"/>
      <c r="T623" s="1082"/>
      <c r="U623" s="1082"/>
      <c r="V623" s="1082"/>
      <c r="W623" s="1082"/>
      <c r="X623" s="1082"/>
      <c r="Y623" s="1082"/>
      <c r="Z623" s="1082"/>
    </row>
    <row r="624" spans="1:26" ht="11.25" customHeight="1">
      <c r="A624" s="1082"/>
      <c r="B624" s="1082"/>
      <c r="C624" s="1082"/>
      <c r="D624" s="1082"/>
      <c r="E624" s="1082"/>
      <c r="F624" s="1082"/>
      <c r="G624" s="1082"/>
      <c r="H624" s="1082"/>
      <c r="I624" s="1082"/>
      <c r="J624" s="1082"/>
      <c r="K624" s="1082"/>
      <c r="L624" s="1082"/>
      <c r="M624" s="1082"/>
      <c r="N624" s="1082"/>
      <c r="O624" s="1082"/>
      <c r="P624" s="1082"/>
      <c r="Q624" s="1082"/>
      <c r="R624" s="1082"/>
      <c r="S624" s="1082"/>
      <c r="T624" s="1082"/>
      <c r="U624" s="1082"/>
      <c r="V624" s="1082"/>
      <c r="W624" s="1082"/>
      <c r="X624" s="1082"/>
      <c r="Y624" s="1082"/>
      <c r="Z624" s="1082"/>
    </row>
    <row r="625" spans="1:26" ht="11.25" customHeight="1">
      <c r="A625" s="1082"/>
      <c r="B625" s="1082"/>
      <c r="C625" s="1082"/>
      <c r="D625" s="1082"/>
      <c r="E625" s="1082"/>
      <c r="F625" s="1082"/>
      <c r="G625" s="1082"/>
      <c r="H625" s="1082"/>
      <c r="I625" s="1082"/>
      <c r="J625" s="1082"/>
      <c r="K625" s="1082"/>
      <c r="L625" s="1082"/>
      <c r="M625" s="1082"/>
      <c r="N625" s="1082"/>
      <c r="O625" s="1082"/>
      <c r="P625" s="1082"/>
      <c r="Q625" s="1082"/>
      <c r="R625" s="1082"/>
      <c r="S625" s="1082"/>
      <c r="T625" s="1082"/>
      <c r="U625" s="1082"/>
      <c r="V625" s="1082"/>
      <c r="W625" s="1082"/>
      <c r="X625" s="1082"/>
      <c r="Y625" s="1082"/>
      <c r="Z625" s="1082"/>
    </row>
    <row r="626" spans="1:26" ht="11.25" customHeight="1">
      <c r="A626" s="1082"/>
      <c r="B626" s="1082"/>
      <c r="C626" s="1082"/>
      <c r="D626" s="1082"/>
      <c r="E626" s="1082"/>
      <c r="F626" s="1082"/>
      <c r="G626" s="1082"/>
      <c r="H626" s="1082"/>
      <c r="I626" s="1082"/>
      <c r="J626" s="1082"/>
      <c r="K626" s="1082"/>
      <c r="L626" s="1082"/>
      <c r="M626" s="1082"/>
      <c r="N626" s="1082"/>
      <c r="O626" s="1082"/>
      <c r="P626" s="1082"/>
      <c r="Q626" s="1082"/>
      <c r="R626" s="1082"/>
      <c r="S626" s="1082"/>
      <c r="T626" s="1082"/>
      <c r="U626" s="1082"/>
      <c r="V626" s="1082"/>
      <c r="W626" s="1082"/>
      <c r="X626" s="1082"/>
      <c r="Y626" s="1082"/>
      <c r="Z626" s="1082"/>
    </row>
    <row r="627" spans="1:26" ht="11.25" customHeight="1">
      <c r="A627" s="1082"/>
      <c r="B627" s="1082"/>
      <c r="C627" s="1082"/>
      <c r="D627" s="1082"/>
      <c r="E627" s="1082"/>
      <c r="F627" s="1082"/>
      <c r="G627" s="1082"/>
      <c r="H627" s="1082"/>
      <c r="I627" s="1082"/>
      <c r="J627" s="1082"/>
      <c r="K627" s="1082"/>
      <c r="L627" s="1082"/>
      <c r="M627" s="1082"/>
      <c r="N627" s="1082"/>
      <c r="O627" s="1082"/>
      <c r="P627" s="1082"/>
      <c r="Q627" s="1082"/>
      <c r="R627" s="1082"/>
      <c r="S627" s="1082"/>
      <c r="T627" s="1082"/>
      <c r="U627" s="1082"/>
      <c r="V627" s="1082"/>
      <c r="W627" s="1082"/>
      <c r="X627" s="1082"/>
      <c r="Y627" s="1082"/>
      <c r="Z627" s="1082"/>
    </row>
    <row r="628" spans="1:26" ht="11.25" customHeight="1">
      <c r="A628" s="1082"/>
      <c r="B628" s="1082"/>
      <c r="C628" s="1082"/>
      <c r="D628" s="1082"/>
      <c r="E628" s="1082"/>
      <c r="F628" s="1082"/>
      <c r="G628" s="1082"/>
      <c r="H628" s="1082"/>
      <c r="I628" s="1082"/>
      <c r="J628" s="1082"/>
      <c r="K628" s="1082"/>
      <c r="L628" s="1082"/>
      <c r="M628" s="1082"/>
      <c r="N628" s="1082"/>
      <c r="O628" s="1082"/>
      <c r="P628" s="1082"/>
      <c r="Q628" s="1082"/>
      <c r="R628" s="1082"/>
      <c r="S628" s="1082"/>
      <c r="T628" s="1082"/>
      <c r="U628" s="1082"/>
      <c r="V628" s="1082"/>
      <c r="W628" s="1082"/>
      <c r="X628" s="1082"/>
      <c r="Y628" s="1082"/>
      <c r="Z628" s="1082"/>
    </row>
    <row r="629" spans="1:26" ht="11.25" customHeight="1">
      <c r="A629" s="1082"/>
      <c r="B629" s="1082"/>
      <c r="C629" s="1082"/>
      <c r="D629" s="1082"/>
      <c r="E629" s="1082"/>
      <c r="F629" s="1082"/>
      <c r="G629" s="1082"/>
      <c r="H629" s="1082"/>
      <c r="I629" s="1082"/>
      <c r="J629" s="1082"/>
      <c r="K629" s="1082"/>
      <c r="L629" s="1082"/>
      <c r="M629" s="1082"/>
      <c r="N629" s="1082"/>
      <c r="O629" s="1082"/>
      <c r="P629" s="1082"/>
      <c r="Q629" s="1082"/>
      <c r="R629" s="1082"/>
      <c r="S629" s="1082"/>
      <c r="T629" s="1082"/>
      <c r="U629" s="1082"/>
      <c r="V629" s="1082"/>
      <c r="W629" s="1082"/>
      <c r="X629" s="1082"/>
      <c r="Y629" s="1082"/>
      <c r="Z629" s="1082"/>
    </row>
    <row r="630" spans="1:26" ht="11.25" customHeight="1">
      <c r="A630" s="1082"/>
      <c r="B630" s="1082"/>
      <c r="C630" s="1082"/>
      <c r="D630" s="1082"/>
      <c r="E630" s="1082"/>
      <c r="F630" s="1082"/>
      <c r="G630" s="1082"/>
      <c r="H630" s="1082"/>
      <c r="I630" s="1082"/>
      <c r="J630" s="1082"/>
      <c r="K630" s="1082"/>
      <c r="L630" s="1082"/>
      <c r="M630" s="1082"/>
      <c r="N630" s="1082"/>
      <c r="O630" s="1082"/>
      <c r="P630" s="1082"/>
      <c r="Q630" s="1082"/>
      <c r="R630" s="1082"/>
      <c r="S630" s="1082"/>
      <c r="T630" s="1082"/>
      <c r="U630" s="1082"/>
      <c r="V630" s="1082"/>
      <c r="W630" s="1082"/>
      <c r="X630" s="1082"/>
      <c r="Y630" s="1082"/>
      <c r="Z630" s="1082"/>
    </row>
    <row r="631" spans="1:26" ht="11.25" customHeight="1">
      <c r="A631" s="1082"/>
      <c r="B631" s="1082"/>
      <c r="C631" s="1082"/>
      <c r="D631" s="1082"/>
      <c r="E631" s="1082"/>
      <c r="F631" s="1082"/>
      <c r="G631" s="1082"/>
      <c r="H631" s="1082"/>
      <c r="I631" s="1082"/>
      <c r="J631" s="1082"/>
      <c r="K631" s="1082"/>
      <c r="L631" s="1082"/>
      <c r="M631" s="1082"/>
      <c r="N631" s="1082"/>
      <c r="O631" s="1082"/>
      <c r="P631" s="1082"/>
      <c r="Q631" s="1082"/>
      <c r="R631" s="1082"/>
      <c r="S631" s="1082"/>
      <c r="T631" s="1082"/>
      <c r="U631" s="1082"/>
      <c r="V631" s="1082"/>
      <c r="W631" s="1082"/>
      <c r="X631" s="1082"/>
      <c r="Y631" s="1082"/>
      <c r="Z631" s="1082"/>
    </row>
    <row r="632" spans="1:26" ht="11.25" customHeight="1">
      <c r="A632" s="1082"/>
      <c r="B632" s="1082"/>
      <c r="C632" s="1082"/>
      <c r="D632" s="1082"/>
      <c r="E632" s="1082"/>
      <c r="F632" s="1082"/>
      <c r="G632" s="1082"/>
      <c r="H632" s="1082"/>
      <c r="I632" s="1082"/>
      <c r="J632" s="1082"/>
      <c r="K632" s="1082"/>
      <c r="L632" s="1082"/>
      <c r="M632" s="1082"/>
      <c r="N632" s="1082"/>
      <c r="O632" s="1082"/>
      <c r="P632" s="1082"/>
      <c r="Q632" s="1082"/>
      <c r="R632" s="1082"/>
      <c r="S632" s="1082"/>
      <c r="T632" s="1082"/>
      <c r="U632" s="1082"/>
      <c r="V632" s="1082"/>
      <c r="W632" s="1082"/>
      <c r="X632" s="1082"/>
      <c r="Y632" s="1082"/>
      <c r="Z632" s="1082"/>
    </row>
    <row r="633" spans="1:26" ht="11.25" customHeight="1">
      <c r="A633" s="1082"/>
      <c r="B633" s="1082"/>
      <c r="C633" s="1082"/>
      <c r="D633" s="1082"/>
      <c r="E633" s="1082"/>
      <c r="F633" s="1082"/>
      <c r="G633" s="1082"/>
      <c r="H633" s="1082"/>
      <c r="I633" s="1082"/>
      <c r="J633" s="1082"/>
      <c r="K633" s="1082"/>
      <c r="L633" s="1082"/>
      <c r="M633" s="1082"/>
      <c r="N633" s="1082"/>
      <c r="O633" s="1082"/>
      <c r="P633" s="1082"/>
      <c r="Q633" s="1082"/>
      <c r="R633" s="1082"/>
      <c r="S633" s="1082"/>
      <c r="T633" s="1082"/>
      <c r="U633" s="1082"/>
      <c r="V633" s="1082"/>
      <c r="W633" s="1082"/>
      <c r="X633" s="1082"/>
      <c r="Y633" s="1082"/>
      <c r="Z633" s="1082"/>
    </row>
    <row r="634" spans="1:26" ht="11.25" customHeight="1">
      <c r="A634" s="1082"/>
      <c r="B634" s="1082"/>
      <c r="C634" s="1082"/>
      <c r="D634" s="1082"/>
      <c r="E634" s="1082"/>
      <c r="F634" s="1082"/>
      <c r="G634" s="1082"/>
      <c r="H634" s="1082"/>
      <c r="I634" s="1082"/>
      <c r="J634" s="1082"/>
      <c r="K634" s="1082"/>
      <c r="L634" s="1082"/>
      <c r="M634" s="1082"/>
      <c r="N634" s="1082"/>
      <c r="O634" s="1082"/>
      <c r="P634" s="1082"/>
      <c r="Q634" s="1082"/>
      <c r="R634" s="1082"/>
      <c r="S634" s="1082"/>
      <c r="T634" s="1082"/>
      <c r="U634" s="1082"/>
      <c r="V634" s="1082"/>
      <c r="W634" s="1082"/>
      <c r="X634" s="1082"/>
      <c r="Y634" s="1082"/>
      <c r="Z634" s="1082"/>
    </row>
    <row r="635" spans="1:26" ht="11.25" customHeight="1">
      <c r="A635" s="1082"/>
      <c r="B635" s="1082"/>
      <c r="C635" s="1082"/>
      <c r="D635" s="1082"/>
      <c r="E635" s="1082"/>
      <c r="F635" s="1082"/>
      <c r="G635" s="1082"/>
      <c r="H635" s="1082"/>
      <c r="I635" s="1082"/>
      <c r="J635" s="1082"/>
      <c r="K635" s="1082"/>
      <c r="L635" s="1082"/>
      <c r="M635" s="1082"/>
      <c r="N635" s="1082"/>
      <c r="O635" s="1082"/>
      <c r="P635" s="1082"/>
      <c r="Q635" s="1082"/>
      <c r="R635" s="1082"/>
      <c r="S635" s="1082"/>
      <c r="T635" s="1082"/>
      <c r="U635" s="1082"/>
      <c r="V635" s="1082"/>
      <c r="W635" s="1082"/>
      <c r="X635" s="1082"/>
      <c r="Y635" s="1082"/>
      <c r="Z635" s="1082"/>
    </row>
    <row r="636" spans="1:26" ht="11.25" customHeight="1">
      <c r="A636" s="1082"/>
      <c r="B636" s="1082"/>
      <c r="C636" s="1082"/>
      <c r="D636" s="1082"/>
      <c r="E636" s="1082"/>
      <c r="F636" s="1082"/>
      <c r="G636" s="1082"/>
      <c r="H636" s="1082"/>
      <c r="I636" s="1082"/>
      <c r="J636" s="1082"/>
      <c r="K636" s="1082"/>
      <c r="L636" s="1082"/>
      <c r="M636" s="1082"/>
      <c r="N636" s="1082"/>
      <c r="O636" s="1082"/>
      <c r="P636" s="1082"/>
      <c r="Q636" s="1082"/>
      <c r="R636" s="1082"/>
      <c r="S636" s="1082"/>
      <c r="T636" s="1082"/>
      <c r="U636" s="1082"/>
      <c r="V636" s="1082"/>
      <c r="W636" s="1082"/>
      <c r="X636" s="1082"/>
      <c r="Y636" s="1082"/>
      <c r="Z636" s="1082"/>
    </row>
    <row r="637" spans="1:26" ht="11.25" customHeight="1">
      <c r="A637" s="1082"/>
      <c r="B637" s="1082"/>
      <c r="C637" s="1082"/>
      <c r="D637" s="1082"/>
      <c r="E637" s="1082"/>
      <c r="F637" s="1082"/>
      <c r="G637" s="1082"/>
      <c r="H637" s="1082"/>
      <c r="I637" s="1082"/>
      <c r="J637" s="1082"/>
      <c r="K637" s="1082"/>
      <c r="L637" s="1082"/>
      <c r="M637" s="1082"/>
      <c r="N637" s="1082"/>
      <c r="O637" s="1082"/>
      <c r="P637" s="1082"/>
      <c r="Q637" s="1082"/>
      <c r="R637" s="1082"/>
      <c r="S637" s="1082"/>
      <c r="T637" s="1082"/>
      <c r="U637" s="1082"/>
      <c r="V637" s="1082"/>
      <c r="W637" s="1082"/>
      <c r="X637" s="1082"/>
      <c r="Y637" s="1082"/>
      <c r="Z637" s="1082"/>
    </row>
    <row r="638" spans="1:26" ht="11.25" customHeight="1">
      <c r="A638" s="1082"/>
      <c r="B638" s="1082"/>
      <c r="C638" s="1082"/>
      <c r="D638" s="1082"/>
      <c r="E638" s="1082"/>
      <c r="F638" s="1082"/>
      <c r="G638" s="1082"/>
      <c r="H638" s="1082"/>
      <c r="I638" s="1082"/>
      <c r="J638" s="1082"/>
      <c r="K638" s="1082"/>
      <c r="L638" s="1082"/>
      <c r="M638" s="1082"/>
      <c r="N638" s="1082"/>
      <c r="O638" s="1082"/>
      <c r="P638" s="1082"/>
      <c r="Q638" s="1082"/>
      <c r="R638" s="1082"/>
      <c r="S638" s="1082"/>
      <c r="T638" s="1082"/>
      <c r="U638" s="1082"/>
      <c r="V638" s="1082"/>
      <c r="W638" s="1082"/>
      <c r="X638" s="1082"/>
      <c r="Y638" s="1082"/>
      <c r="Z638" s="1082"/>
    </row>
    <row r="639" spans="1:26" ht="11.25" customHeight="1">
      <c r="A639" s="1082"/>
      <c r="B639" s="1082"/>
      <c r="C639" s="1082"/>
      <c r="D639" s="1082"/>
      <c r="E639" s="1082"/>
      <c r="F639" s="1082"/>
      <c r="G639" s="1082"/>
      <c r="H639" s="1082"/>
      <c r="I639" s="1082"/>
      <c r="J639" s="1082"/>
      <c r="K639" s="1082"/>
      <c r="L639" s="1082"/>
      <c r="M639" s="1082"/>
      <c r="N639" s="1082"/>
      <c r="O639" s="1082"/>
      <c r="P639" s="1082"/>
      <c r="Q639" s="1082"/>
      <c r="R639" s="1082"/>
      <c r="S639" s="1082"/>
      <c r="T639" s="1082"/>
      <c r="U639" s="1082"/>
      <c r="V639" s="1082"/>
      <c r="W639" s="1082"/>
      <c r="X639" s="1082"/>
      <c r="Y639" s="1082"/>
      <c r="Z639" s="1082"/>
    </row>
    <row r="640" spans="1:26" ht="11.25" customHeight="1">
      <c r="A640" s="1082"/>
      <c r="B640" s="1082"/>
      <c r="C640" s="1082"/>
      <c r="D640" s="1082"/>
      <c r="E640" s="1082"/>
      <c r="F640" s="1082"/>
      <c r="G640" s="1082"/>
      <c r="H640" s="1082"/>
      <c r="I640" s="1082"/>
      <c r="J640" s="1082"/>
      <c r="K640" s="1082"/>
      <c r="L640" s="1082"/>
      <c r="M640" s="1082"/>
      <c r="N640" s="1082"/>
      <c r="O640" s="1082"/>
      <c r="P640" s="1082"/>
      <c r="Q640" s="1082"/>
      <c r="R640" s="1082"/>
      <c r="S640" s="1082"/>
      <c r="T640" s="1082"/>
      <c r="U640" s="1082"/>
      <c r="V640" s="1082"/>
      <c r="W640" s="1082"/>
      <c r="X640" s="1082"/>
      <c r="Y640" s="1082"/>
      <c r="Z640" s="1082"/>
    </row>
    <row r="641" spans="1:26" ht="11.25" customHeight="1">
      <c r="A641" s="1082"/>
      <c r="B641" s="1082"/>
      <c r="C641" s="1082"/>
      <c r="D641" s="1082"/>
      <c r="E641" s="1082"/>
      <c r="F641" s="1082"/>
      <c r="G641" s="1082"/>
      <c r="H641" s="1082"/>
      <c r="I641" s="1082"/>
      <c r="J641" s="1082"/>
      <c r="K641" s="1082"/>
      <c r="L641" s="1082"/>
      <c r="M641" s="1082"/>
      <c r="N641" s="1082"/>
      <c r="O641" s="1082"/>
      <c r="P641" s="1082"/>
      <c r="Q641" s="1082"/>
      <c r="R641" s="1082"/>
      <c r="S641" s="1082"/>
      <c r="T641" s="1082"/>
      <c r="U641" s="1082"/>
      <c r="V641" s="1082"/>
      <c r="W641" s="1082"/>
      <c r="X641" s="1082"/>
      <c r="Y641" s="1082"/>
      <c r="Z641" s="1082"/>
    </row>
    <row r="642" spans="1:26" ht="11.25" customHeight="1">
      <c r="A642" s="1082"/>
      <c r="B642" s="1082"/>
      <c r="C642" s="1082"/>
      <c r="D642" s="1082"/>
      <c r="E642" s="1082"/>
      <c r="F642" s="1082"/>
      <c r="G642" s="1082"/>
      <c r="H642" s="1082"/>
      <c r="I642" s="1082"/>
      <c r="J642" s="1082"/>
      <c r="K642" s="1082"/>
      <c r="L642" s="1082"/>
      <c r="M642" s="1082"/>
      <c r="N642" s="1082"/>
      <c r="O642" s="1082"/>
      <c r="P642" s="1082"/>
      <c r="Q642" s="1082"/>
      <c r="R642" s="1082"/>
      <c r="S642" s="1082"/>
      <c r="T642" s="1082"/>
      <c r="U642" s="1082"/>
      <c r="V642" s="1082"/>
      <c r="W642" s="1082"/>
      <c r="X642" s="1082"/>
      <c r="Y642" s="1082"/>
      <c r="Z642" s="1082"/>
    </row>
    <row r="643" spans="1:26" ht="11.25" customHeight="1">
      <c r="A643" s="1082"/>
      <c r="B643" s="1082"/>
      <c r="C643" s="1082"/>
      <c r="D643" s="1082"/>
      <c r="E643" s="1082"/>
      <c r="F643" s="1082"/>
      <c r="G643" s="1082"/>
      <c r="H643" s="1082"/>
      <c r="I643" s="1082"/>
      <c r="J643" s="1082"/>
      <c r="K643" s="1082"/>
      <c r="L643" s="1082"/>
      <c r="M643" s="1082"/>
      <c r="N643" s="1082"/>
      <c r="O643" s="1082"/>
      <c r="P643" s="1082"/>
      <c r="Q643" s="1082"/>
      <c r="R643" s="1082"/>
      <c r="S643" s="1082"/>
      <c r="T643" s="1082"/>
      <c r="U643" s="1082"/>
      <c r="V643" s="1082"/>
      <c r="W643" s="1082"/>
      <c r="X643" s="1082"/>
      <c r="Y643" s="1082"/>
      <c r="Z643" s="1082"/>
    </row>
    <row r="644" spans="1:26" ht="11.25" customHeight="1">
      <c r="A644" s="1082"/>
      <c r="B644" s="1082"/>
      <c r="C644" s="1082"/>
      <c r="D644" s="1082"/>
      <c r="E644" s="1082"/>
      <c r="F644" s="1082"/>
      <c r="G644" s="1082"/>
      <c r="H644" s="1082"/>
      <c r="I644" s="1082"/>
      <c r="J644" s="1082"/>
      <c r="K644" s="1082"/>
      <c r="L644" s="1082"/>
      <c r="M644" s="1082"/>
      <c r="N644" s="1082"/>
      <c r="O644" s="1082"/>
      <c r="P644" s="1082"/>
      <c r="Q644" s="1082"/>
      <c r="R644" s="1082"/>
      <c r="S644" s="1082"/>
      <c r="T644" s="1082"/>
      <c r="U644" s="1082"/>
      <c r="V644" s="1082"/>
      <c r="W644" s="1082"/>
      <c r="X644" s="1082"/>
      <c r="Y644" s="1082"/>
      <c r="Z644" s="1082"/>
    </row>
    <row r="645" spans="1:26" ht="11.25" customHeight="1">
      <c r="A645" s="1082"/>
      <c r="B645" s="1082"/>
      <c r="C645" s="1082"/>
      <c r="D645" s="1082"/>
      <c r="E645" s="1082"/>
      <c r="F645" s="1082"/>
      <c r="G645" s="1082"/>
      <c r="H645" s="1082"/>
      <c r="I645" s="1082"/>
      <c r="J645" s="1082"/>
      <c r="K645" s="1082"/>
      <c r="L645" s="1082"/>
      <c r="M645" s="1082"/>
      <c r="N645" s="1082"/>
      <c r="O645" s="1082"/>
      <c r="P645" s="1082"/>
      <c r="Q645" s="1082"/>
      <c r="R645" s="1082"/>
      <c r="S645" s="1082"/>
      <c r="T645" s="1082"/>
      <c r="U645" s="1082"/>
      <c r="V645" s="1082"/>
      <c r="W645" s="1082"/>
      <c r="X645" s="1082"/>
      <c r="Y645" s="1082"/>
      <c r="Z645" s="1082"/>
    </row>
    <row r="646" spans="1:26" ht="11.25" customHeight="1">
      <c r="A646" s="1082"/>
      <c r="B646" s="1082"/>
      <c r="C646" s="1082"/>
      <c r="D646" s="1082"/>
      <c r="E646" s="1082"/>
      <c r="F646" s="1082"/>
      <c r="G646" s="1082"/>
      <c r="H646" s="1082"/>
      <c r="I646" s="1082"/>
      <c r="J646" s="1082"/>
      <c r="K646" s="1082"/>
      <c r="L646" s="1082"/>
      <c r="M646" s="1082"/>
      <c r="N646" s="1082"/>
      <c r="O646" s="1082"/>
      <c r="P646" s="1082"/>
      <c r="Q646" s="1082"/>
      <c r="R646" s="1082"/>
      <c r="S646" s="1082"/>
      <c r="T646" s="1082"/>
      <c r="U646" s="1082"/>
      <c r="V646" s="1082"/>
      <c r="W646" s="1082"/>
      <c r="X646" s="1082"/>
      <c r="Y646" s="1082"/>
      <c r="Z646" s="1082"/>
    </row>
    <row r="647" spans="1:26" ht="11.25" customHeight="1">
      <c r="A647" s="1082"/>
      <c r="B647" s="1082"/>
      <c r="C647" s="1082"/>
      <c r="D647" s="1082"/>
      <c r="E647" s="1082"/>
      <c r="F647" s="1082"/>
      <c r="G647" s="1082"/>
      <c r="H647" s="1082"/>
      <c r="I647" s="1082"/>
      <c r="J647" s="1082"/>
      <c r="K647" s="1082"/>
      <c r="L647" s="1082"/>
      <c r="M647" s="1082"/>
      <c r="N647" s="1082"/>
      <c r="O647" s="1082"/>
      <c r="P647" s="1082"/>
      <c r="Q647" s="1082"/>
      <c r="R647" s="1082"/>
      <c r="S647" s="1082"/>
      <c r="T647" s="1082"/>
      <c r="U647" s="1082"/>
      <c r="V647" s="1082"/>
      <c r="W647" s="1082"/>
      <c r="X647" s="1082"/>
      <c r="Y647" s="1082"/>
      <c r="Z647" s="1082"/>
    </row>
    <row r="648" spans="1:26" ht="11.25" customHeight="1">
      <c r="A648" s="1082"/>
      <c r="B648" s="1082"/>
      <c r="C648" s="1082"/>
      <c r="D648" s="1082"/>
      <c r="E648" s="1082"/>
      <c r="F648" s="1082"/>
      <c r="G648" s="1082"/>
      <c r="H648" s="1082"/>
      <c r="I648" s="1082"/>
      <c r="J648" s="1082"/>
      <c r="K648" s="1082"/>
      <c r="L648" s="1082"/>
      <c r="M648" s="1082"/>
      <c r="N648" s="1082"/>
      <c r="O648" s="1082"/>
      <c r="P648" s="1082"/>
      <c r="Q648" s="1082"/>
      <c r="R648" s="1082"/>
      <c r="S648" s="1082"/>
      <c r="T648" s="1082"/>
      <c r="U648" s="1082"/>
      <c r="V648" s="1082"/>
      <c r="W648" s="1082"/>
      <c r="X648" s="1082"/>
      <c r="Y648" s="1082"/>
      <c r="Z648" s="1082"/>
    </row>
    <row r="649" spans="1:26" ht="11.25" customHeight="1">
      <c r="A649" s="1082"/>
      <c r="B649" s="1082"/>
      <c r="C649" s="1082"/>
      <c r="D649" s="1082"/>
      <c r="E649" s="1082"/>
      <c r="F649" s="1082"/>
      <c r="G649" s="1082"/>
      <c r="H649" s="1082"/>
      <c r="I649" s="1082"/>
      <c r="J649" s="1082"/>
      <c r="K649" s="1082"/>
      <c r="L649" s="1082"/>
      <c r="M649" s="1082"/>
      <c r="N649" s="1082"/>
      <c r="O649" s="1082"/>
      <c r="P649" s="1082"/>
      <c r="Q649" s="1082"/>
      <c r="R649" s="1082"/>
      <c r="S649" s="1082"/>
      <c r="T649" s="1082"/>
      <c r="U649" s="1082"/>
      <c r="V649" s="1082"/>
      <c r="W649" s="1082"/>
      <c r="X649" s="1082"/>
      <c r="Y649" s="1082"/>
      <c r="Z649" s="1082"/>
    </row>
    <row r="650" spans="1:26" ht="11.25" customHeight="1">
      <c r="A650" s="1082"/>
      <c r="B650" s="1082"/>
      <c r="C650" s="1082"/>
      <c r="D650" s="1082"/>
      <c r="E650" s="1082"/>
      <c r="F650" s="1082"/>
      <c r="G650" s="1082"/>
      <c r="H650" s="1082"/>
      <c r="I650" s="1082"/>
      <c r="J650" s="1082"/>
      <c r="K650" s="1082"/>
      <c r="L650" s="1082"/>
      <c r="M650" s="1082"/>
      <c r="N650" s="1082"/>
      <c r="O650" s="1082"/>
      <c r="P650" s="1082"/>
      <c r="Q650" s="1082"/>
      <c r="R650" s="1082"/>
      <c r="S650" s="1082"/>
      <c r="T650" s="1082"/>
      <c r="U650" s="1082"/>
      <c r="V650" s="1082"/>
      <c r="W650" s="1082"/>
      <c r="X650" s="1082"/>
      <c r="Y650" s="1082"/>
      <c r="Z650" s="1082"/>
    </row>
    <row r="651" spans="1:26" ht="11.25" customHeight="1">
      <c r="A651" s="1082"/>
      <c r="B651" s="1082"/>
      <c r="C651" s="1082"/>
      <c r="D651" s="1082"/>
      <c r="E651" s="1082"/>
      <c r="F651" s="1082"/>
      <c r="G651" s="1082"/>
      <c r="H651" s="1082"/>
      <c r="I651" s="1082"/>
      <c r="J651" s="1082"/>
      <c r="K651" s="1082"/>
      <c r="L651" s="1082"/>
      <c r="M651" s="1082"/>
      <c r="N651" s="1082"/>
      <c r="O651" s="1082"/>
      <c r="P651" s="1082"/>
      <c r="Q651" s="1082"/>
      <c r="R651" s="1082"/>
      <c r="S651" s="1082"/>
      <c r="T651" s="1082"/>
      <c r="U651" s="1082"/>
      <c r="V651" s="1082"/>
      <c r="W651" s="1082"/>
      <c r="X651" s="1082"/>
      <c r="Y651" s="1082"/>
      <c r="Z651" s="1082"/>
    </row>
    <row r="652" spans="1:26" ht="11.25" customHeight="1">
      <c r="A652" s="1082"/>
      <c r="B652" s="1082"/>
      <c r="C652" s="1082"/>
      <c r="D652" s="1082"/>
      <c r="E652" s="1082"/>
      <c r="F652" s="1082"/>
      <c r="G652" s="1082"/>
      <c r="H652" s="1082"/>
      <c r="I652" s="1082"/>
      <c r="J652" s="1082"/>
      <c r="K652" s="1082"/>
      <c r="L652" s="1082"/>
      <c r="M652" s="1082"/>
      <c r="N652" s="1082"/>
      <c r="O652" s="1082"/>
      <c r="P652" s="1082"/>
      <c r="Q652" s="1082"/>
      <c r="R652" s="1082"/>
      <c r="S652" s="1082"/>
      <c r="T652" s="1082"/>
      <c r="U652" s="1082"/>
      <c r="V652" s="1082"/>
      <c r="W652" s="1082"/>
      <c r="X652" s="1082"/>
      <c r="Y652" s="1082"/>
      <c r="Z652" s="1082"/>
    </row>
    <row r="653" spans="1:26" ht="11.25" customHeight="1">
      <c r="A653" s="1082"/>
      <c r="B653" s="1082"/>
      <c r="C653" s="1082"/>
      <c r="D653" s="1082"/>
      <c r="E653" s="1082"/>
      <c r="F653" s="1082"/>
      <c r="G653" s="1082"/>
      <c r="H653" s="1082"/>
      <c r="I653" s="1082"/>
      <c r="J653" s="1082"/>
      <c r="K653" s="1082"/>
      <c r="L653" s="1082"/>
      <c r="M653" s="1082"/>
      <c r="N653" s="1082"/>
      <c r="O653" s="1082"/>
      <c r="P653" s="1082"/>
      <c r="Q653" s="1082"/>
      <c r="R653" s="1082"/>
      <c r="S653" s="1082"/>
      <c r="T653" s="1082"/>
      <c r="U653" s="1082"/>
      <c r="V653" s="1082"/>
      <c r="W653" s="1082"/>
      <c r="X653" s="1082"/>
      <c r="Y653" s="1082"/>
      <c r="Z653" s="1082"/>
    </row>
    <row r="654" spans="1:26" ht="11.25" customHeight="1">
      <c r="A654" s="1082"/>
      <c r="B654" s="1082"/>
      <c r="C654" s="1082"/>
      <c r="D654" s="1082"/>
      <c r="E654" s="1082"/>
      <c r="F654" s="1082"/>
      <c r="G654" s="1082"/>
      <c r="H654" s="1082"/>
      <c r="I654" s="1082"/>
      <c r="J654" s="1082"/>
      <c r="K654" s="1082"/>
      <c r="L654" s="1082"/>
      <c r="M654" s="1082"/>
      <c r="N654" s="1082"/>
      <c r="O654" s="1082"/>
      <c r="P654" s="1082"/>
      <c r="Q654" s="1082"/>
      <c r="R654" s="1082"/>
      <c r="S654" s="1082"/>
      <c r="T654" s="1082"/>
      <c r="U654" s="1082"/>
      <c r="V654" s="1082"/>
      <c r="W654" s="1082"/>
      <c r="X654" s="1082"/>
      <c r="Y654" s="1082"/>
      <c r="Z654" s="1082"/>
    </row>
    <row r="655" spans="1:26" ht="11.25" customHeight="1">
      <c r="A655" s="1082"/>
      <c r="B655" s="1082"/>
      <c r="C655" s="1082"/>
      <c r="D655" s="1082"/>
      <c r="E655" s="1082"/>
      <c r="F655" s="1082"/>
      <c r="G655" s="1082"/>
      <c r="H655" s="1082"/>
      <c r="I655" s="1082"/>
      <c r="J655" s="1082"/>
      <c r="K655" s="1082"/>
      <c r="L655" s="1082"/>
      <c r="M655" s="1082"/>
      <c r="N655" s="1082"/>
      <c r="O655" s="1082"/>
      <c r="P655" s="1082"/>
      <c r="Q655" s="1082"/>
      <c r="R655" s="1082"/>
      <c r="S655" s="1082"/>
      <c r="T655" s="1082"/>
      <c r="U655" s="1082"/>
      <c r="V655" s="1082"/>
      <c r="W655" s="1082"/>
      <c r="X655" s="1082"/>
      <c r="Y655" s="1082"/>
      <c r="Z655" s="1082"/>
    </row>
    <row r="656" spans="1:26" ht="11.25" customHeight="1">
      <c r="A656" s="1082"/>
      <c r="B656" s="1082"/>
      <c r="C656" s="1082"/>
      <c r="D656" s="1082"/>
      <c r="E656" s="1082"/>
      <c r="F656" s="1082"/>
      <c r="G656" s="1082"/>
      <c r="H656" s="1082"/>
      <c r="I656" s="1082"/>
      <c r="J656" s="1082"/>
      <c r="K656" s="1082"/>
      <c r="L656" s="1082"/>
      <c r="M656" s="1082"/>
      <c r="N656" s="1082"/>
      <c r="O656" s="1082"/>
      <c r="P656" s="1082"/>
      <c r="Q656" s="1082"/>
      <c r="R656" s="1082"/>
      <c r="S656" s="1082"/>
      <c r="T656" s="1082"/>
      <c r="U656" s="1082"/>
      <c r="V656" s="1082"/>
      <c r="W656" s="1082"/>
      <c r="X656" s="1082"/>
      <c r="Y656" s="1082"/>
      <c r="Z656" s="1082"/>
    </row>
    <row r="657" spans="1:26" ht="11.25" customHeight="1">
      <c r="A657" s="1082"/>
      <c r="B657" s="1082"/>
      <c r="C657" s="1082"/>
      <c r="D657" s="1082"/>
      <c r="E657" s="1082"/>
      <c r="F657" s="1082"/>
      <c r="G657" s="1082"/>
      <c r="H657" s="1082"/>
      <c r="I657" s="1082"/>
      <c r="J657" s="1082"/>
      <c r="K657" s="1082"/>
      <c r="L657" s="1082"/>
      <c r="M657" s="1082"/>
      <c r="N657" s="1082"/>
      <c r="O657" s="1082"/>
      <c r="P657" s="1082"/>
      <c r="Q657" s="1082"/>
      <c r="R657" s="1082"/>
      <c r="S657" s="1082"/>
      <c r="T657" s="1082"/>
      <c r="U657" s="1082"/>
      <c r="V657" s="1082"/>
      <c r="W657" s="1082"/>
      <c r="X657" s="1082"/>
      <c r="Y657" s="1082"/>
      <c r="Z657" s="1082"/>
    </row>
    <row r="658" spans="1:26" ht="11.25" customHeight="1">
      <c r="A658" s="1082"/>
      <c r="B658" s="1082"/>
      <c r="C658" s="1082"/>
      <c r="D658" s="1082"/>
      <c r="E658" s="1082"/>
      <c r="F658" s="1082"/>
      <c r="G658" s="1082"/>
      <c r="H658" s="1082"/>
      <c r="I658" s="1082"/>
      <c r="J658" s="1082"/>
      <c r="K658" s="1082"/>
      <c r="L658" s="1082"/>
      <c r="M658" s="1082"/>
      <c r="N658" s="1082"/>
      <c r="O658" s="1082"/>
      <c r="P658" s="1082"/>
      <c r="Q658" s="1082"/>
      <c r="R658" s="1082"/>
      <c r="S658" s="1082"/>
      <c r="T658" s="1082"/>
      <c r="U658" s="1082"/>
      <c r="V658" s="1082"/>
      <c r="W658" s="1082"/>
      <c r="X658" s="1082"/>
      <c r="Y658" s="1082"/>
      <c r="Z658" s="1082"/>
    </row>
    <row r="659" spans="1:26" ht="11.25" customHeight="1">
      <c r="A659" s="1082"/>
      <c r="B659" s="1082"/>
      <c r="C659" s="1082"/>
      <c r="D659" s="1082"/>
      <c r="E659" s="1082"/>
      <c r="F659" s="1082"/>
      <c r="G659" s="1082"/>
      <c r="H659" s="1082"/>
      <c r="I659" s="1082"/>
      <c r="J659" s="1082"/>
      <c r="K659" s="1082"/>
      <c r="L659" s="1082"/>
      <c r="M659" s="1082"/>
      <c r="N659" s="1082"/>
      <c r="O659" s="1082"/>
      <c r="P659" s="1082"/>
      <c r="Q659" s="1082"/>
      <c r="R659" s="1082"/>
      <c r="S659" s="1082"/>
      <c r="T659" s="1082"/>
      <c r="U659" s="1082"/>
      <c r="V659" s="1082"/>
      <c r="W659" s="1082"/>
      <c r="X659" s="1082"/>
      <c r="Y659" s="1082"/>
      <c r="Z659" s="1082"/>
    </row>
    <row r="660" spans="1:26" ht="11.25" customHeight="1">
      <c r="A660" s="1082"/>
      <c r="B660" s="1082"/>
      <c r="C660" s="1082"/>
      <c r="D660" s="1082"/>
      <c r="E660" s="1082"/>
      <c r="F660" s="1082"/>
      <c r="G660" s="1082"/>
      <c r="H660" s="1082"/>
      <c r="I660" s="1082"/>
      <c r="J660" s="1082"/>
      <c r="K660" s="1082"/>
      <c r="L660" s="1082"/>
      <c r="M660" s="1082"/>
      <c r="N660" s="1082"/>
      <c r="O660" s="1082"/>
      <c r="P660" s="1082"/>
      <c r="Q660" s="1082"/>
      <c r="R660" s="1082"/>
      <c r="S660" s="1082"/>
      <c r="T660" s="1082"/>
      <c r="U660" s="1082"/>
      <c r="V660" s="1082"/>
      <c r="W660" s="1082"/>
      <c r="X660" s="1082"/>
      <c r="Y660" s="1082"/>
      <c r="Z660" s="1082"/>
    </row>
    <row r="661" spans="1:26" ht="11.25" customHeight="1">
      <c r="A661" s="1082"/>
      <c r="B661" s="1082"/>
      <c r="C661" s="1082"/>
      <c r="D661" s="1082"/>
      <c r="E661" s="1082"/>
      <c r="F661" s="1082"/>
      <c r="G661" s="1082"/>
      <c r="H661" s="1082"/>
      <c r="I661" s="1082"/>
      <c r="J661" s="1082"/>
      <c r="K661" s="1082"/>
      <c r="L661" s="1082"/>
      <c r="M661" s="1082"/>
      <c r="N661" s="1082"/>
      <c r="O661" s="1082"/>
      <c r="P661" s="1082"/>
      <c r="Q661" s="1082"/>
      <c r="R661" s="1082"/>
      <c r="S661" s="1082"/>
      <c r="T661" s="1082"/>
      <c r="U661" s="1082"/>
      <c r="V661" s="1082"/>
      <c r="W661" s="1082"/>
      <c r="X661" s="1082"/>
      <c r="Y661" s="1082"/>
      <c r="Z661" s="1082"/>
    </row>
    <row r="662" spans="1:26" ht="11.25" customHeight="1">
      <c r="A662" s="1082"/>
      <c r="B662" s="1082"/>
      <c r="C662" s="1082"/>
      <c r="D662" s="1082"/>
      <c r="E662" s="1082"/>
      <c r="F662" s="1082"/>
      <c r="G662" s="1082"/>
      <c r="H662" s="1082"/>
      <c r="I662" s="1082"/>
      <c r="J662" s="1082"/>
      <c r="K662" s="1082"/>
      <c r="L662" s="1082"/>
      <c r="M662" s="1082"/>
      <c r="N662" s="1082"/>
      <c r="O662" s="1082"/>
      <c r="P662" s="1082"/>
      <c r="Q662" s="1082"/>
      <c r="R662" s="1082"/>
      <c r="S662" s="1082"/>
      <c r="T662" s="1082"/>
      <c r="U662" s="1082"/>
      <c r="V662" s="1082"/>
      <c r="W662" s="1082"/>
      <c r="X662" s="1082"/>
      <c r="Y662" s="1082"/>
      <c r="Z662" s="1082"/>
    </row>
    <row r="663" spans="1:26" ht="11.25" customHeight="1">
      <c r="A663" s="1082"/>
      <c r="B663" s="1082"/>
      <c r="C663" s="1082"/>
      <c r="D663" s="1082"/>
      <c r="E663" s="1082"/>
      <c r="F663" s="1082"/>
      <c r="G663" s="1082"/>
      <c r="H663" s="1082"/>
      <c r="I663" s="1082"/>
      <c r="J663" s="1082"/>
      <c r="K663" s="1082"/>
      <c r="L663" s="1082"/>
      <c r="M663" s="1082"/>
      <c r="N663" s="1082"/>
      <c r="O663" s="1082"/>
      <c r="P663" s="1082"/>
      <c r="Q663" s="1082"/>
      <c r="R663" s="1082"/>
      <c r="S663" s="1082"/>
      <c r="T663" s="1082"/>
      <c r="U663" s="1082"/>
      <c r="V663" s="1082"/>
      <c r="W663" s="1082"/>
      <c r="X663" s="1082"/>
      <c r="Y663" s="1082"/>
      <c r="Z663" s="1082"/>
    </row>
    <row r="664" spans="1:26" ht="11.25" customHeight="1">
      <c r="A664" s="1082"/>
      <c r="B664" s="1082"/>
      <c r="C664" s="1082"/>
      <c r="D664" s="1082"/>
      <c r="E664" s="1082"/>
      <c r="F664" s="1082"/>
      <c r="G664" s="1082"/>
      <c r="H664" s="1082"/>
      <c r="I664" s="1082"/>
      <c r="J664" s="1082"/>
      <c r="K664" s="1082"/>
      <c r="L664" s="1082"/>
      <c r="M664" s="1082"/>
      <c r="N664" s="1082"/>
      <c r="O664" s="1082"/>
      <c r="P664" s="1082"/>
      <c r="Q664" s="1082"/>
      <c r="R664" s="1082"/>
      <c r="S664" s="1082"/>
      <c r="T664" s="1082"/>
      <c r="U664" s="1082"/>
      <c r="V664" s="1082"/>
      <c r="W664" s="1082"/>
      <c r="X664" s="1082"/>
      <c r="Y664" s="1082"/>
      <c r="Z664" s="1082"/>
    </row>
    <row r="665" spans="1:26" ht="11.25" customHeight="1">
      <c r="A665" s="1082"/>
      <c r="B665" s="1082"/>
      <c r="C665" s="1082"/>
      <c r="D665" s="1082"/>
      <c r="E665" s="1082"/>
      <c r="F665" s="1082"/>
      <c r="G665" s="1082"/>
      <c r="H665" s="1082"/>
      <c r="I665" s="1082"/>
      <c r="J665" s="1082"/>
      <c r="K665" s="1082"/>
      <c r="L665" s="1082"/>
      <c r="M665" s="1082"/>
      <c r="N665" s="1082"/>
      <c r="O665" s="1082"/>
      <c r="P665" s="1082"/>
      <c r="Q665" s="1082"/>
      <c r="R665" s="1082"/>
      <c r="S665" s="1082"/>
      <c r="T665" s="1082"/>
      <c r="U665" s="1082"/>
      <c r="V665" s="1082"/>
      <c r="W665" s="1082"/>
      <c r="X665" s="1082"/>
      <c r="Y665" s="1082"/>
      <c r="Z665" s="1082"/>
    </row>
    <row r="666" spans="1:26" ht="11.25" customHeight="1">
      <c r="A666" s="1082"/>
      <c r="B666" s="1082"/>
      <c r="C666" s="1082"/>
      <c r="D666" s="1082"/>
      <c r="E666" s="1082"/>
      <c r="F666" s="1082"/>
      <c r="G666" s="1082"/>
      <c r="H666" s="1082"/>
      <c r="I666" s="1082"/>
      <c r="J666" s="1082"/>
      <c r="K666" s="1082"/>
      <c r="L666" s="1082"/>
      <c r="M666" s="1082"/>
      <c r="N666" s="1082"/>
      <c r="O666" s="1082"/>
      <c r="P666" s="1082"/>
      <c r="Q666" s="1082"/>
      <c r="R666" s="1082"/>
      <c r="S666" s="1082"/>
      <c r="T666" s="1082"/>
      <c r="U666" s="1082"/>
      <c r="V666" s="1082"/>
      <c r="W666" s="1082"/>
      <c r="X666" s="1082"/>
      <c r="Y666" s="1082"/>
      <c r="Z666" s="1082"/>
    </row>
    <row r="667" spans="1:26" ht="11.25" customHeight="1">
      <c r="A667" s="1082"/>
      <c r="B667" s="1082"/>
      <c r="C667" s="1082"/>
      <c r="D667" s="1082"/>
      <c r="E667" s="1082"/>
      <c r="F667" s="1082"/>
      <c r="G667" s="1082"/>
      <c r="H667" s="1082"/>
      <c r="I667" s="1082"/>
      <c r="J667" s="1082"/>
      <c r="K667" s="1082"/>
      <c r="L667" s="1082"/>
      <c r="M667" s="1082"/>
      <c r="N667" s="1082"/>
      <c r="O667" s="1082"/>
      <c r="P667" s="1082"/>
      <c r="Q667" s="1082"/>
      <c r="R667" s="1082"/>
      <c r="S667" s="1082"/>
      <c r="T667" s="1082"/>
      <c r="U667" s="1082"/>
      <c r="V667" s="1082"/>
      <c r="W667" s="1082"/>
      <c r="X667" s="1082"/>
      <c r="Y667" s="1082"/>
      <c r="Z667" s="1082"/>
    </row>
    <row r="668" spans="1:26" ht="11.25" customHeight="1">
      <c r="A668" s="1082"/>
      <c r="B668" s="1082"/>
      <c r="C668" s="1082"/>
      <c r="D668" s="1082"/>
      <c r="E668" s="1082"/>
      <c r="F668" s="1082"/>
      <c r="G668" s="1082"/>
      <c r="H668" s="1082"/>
      <c r="I668" s="1082"/>
      <c r="J668" s="1082"/>
      <c r="K668" s="1082"/>
      <c r="L668" s="1082"/>
      <c r="M668" s="1082"/>
      <c r="N668" s="1082"/>
      <c r="O668" s="1082"/>
      <c r="P668" s="1082"/>
      <c r="Q668" s="1082"/>
      <c r="R668" s="1082"/>
      <c r="S668" s="1082"/>
      <c r="T668" s="1082"/>
      <c r="U668" s="1082"/>
      <c r="V668" s="1082"/>
      <c r="W668" s="1082"/>
      <c r="X668" s="1082"/>
      <c r="Y668" s="1082"/>
      <c r="Z668" s="1082"/>
    </row>
    <row r="669" spans="1:26" ht="11.25" customHeight="1">
      <c r="A669" s="1082"/>
      <c r="B669" s="1082"/>
      <c r="C669" s="1082"/>
      <c r="D669" s="1082"/>
      <c r="E669" s="1082"/>
      <c r="F669" s="1082"/>
      <c r="G669" s="1082"/>
      <c r="H669" s="1082"/>
      <c r="I669" s="1082"/>
      <c r="J669" s="1082"/>
      <c r="K669" s="1082"/>
      <c r="L669" s="1082"/>
      <c r="M669" s="1082"/>
      <c r="N669" s="1082"/>
      <c r="O669" s="1082"/>
      <c r="P669" s="1082"/>
      <c r="Q669" s="1082"/>
      <c r="R669" s="1082"/>
      <c r="S669" s="1082"/>
      <c r="T669" s="1082"/>
      <c r="U669" s="1082"/>
      <c r="V669" s="1082"/>
      <c r="W669" s="1082"/>
      <c r="X669" s="1082"/>
      <c r="Y669" s="1082"/>
      <c r="Z669" s="1082"/>
    </row>
    <row r="670" spans="1:26" ht="11.25" customHeight="1">
      <c r="A670" s="1082"/>
      <c r="B670" s="1082"/>
      <c r="C670" s="1082"/>
      <c r="D670" s="1082"/>
      <c r="E670" s="1082"/>
      <c r="F670" s="1082"/>
      <c r="G670" s="1082"/>
      <c r="H670" s="1082"/>
      <c r="I670" s="1082"/>
      <c r="J670" s="1082"/>
      <c r="K670" s="1082"/>
      <c r="L670" s="1082"/>
      <c r="M670" s="1082"/>
      <c r="N670" s="1082"/>
      <c r="O670" s="1082"/>
      <c r="P670" s="1082"/>
      <c r="Q670" s="1082"/>
      <c r="R670" s="1082"/>
      <c r="S670" s="1082"/>
      <c r="T670" s="1082"/>
      <c r="U670" s="1082"/>
      <c r="V670" s="1082"/>
      <c r="W670" s="1082"/>
      <c r="X670" s="1082"/>
      <c r="Y670" s="1082"/>
      <c r="Z670" s="1082"/>
    </row>
    <row r="671" spans="1:26" ht="11.25" customHeight="1">
      <c r="A671" s="1082"/>
      <c r="B671" s="1082"/>
      <c r="C671" s="1082"/>
      <c r="D671" s="1082"/>
      <c r="E671" s="1082"/>
      <c r="F671" s="1082"/>
      <c r="G671" s="1082"/>
      <c r="H671" s="1082"/>
      <c r="I671" s="1082"/>
      <c r="J671" s="1082"/>
      <c r="K671" s="1082"/>
      <c r="L671" s="1082"/>
      <c r="M671" s="1082"/>
      <c r="N671" s="1082"/>
      <c r="O671" s="1082"/>
      <c r="P671" s="1082"/>
      <c r="Q671" s="1082"/>
      <c r="R671" s="1082"/>
      <c r="S671" s="1082"/>
      <c r="T671" s="1082"/>
      <c r="U671" s="1082"/>
      <c r="V671" s="1082"/>
      <c r="W671" s="1082"/>
      <c r="X671" s="1082"/>
      <c r="Y671" s="1082"/>
      <c r="Z671" s="1082"/>
    </row>
    <row r="672" spans="1:26" ht="11.25" customHeight="1">
      <c r="A672" s="1082"/>
      <c r="B672" s="1082"/>
      <c r="C672" s="1082"/>
      <c r="D672" s="1082"/>
      <c r="E672" s="1082"/>
      <c r="F672" s="1082"/>
      <c r="G672" s="1082"/>
      <c r="H672" s="1082"/>
      <c r="I672" s="1082"/>
      <c r="J672" s="1082"/>
      <c r="K672" s="1082"/>
      <c r="L672" s="1082"/>
      <c r="M672" s="1082"/>
      <c r="N672" s="1082"/>
      <c r="O672" s="1082"/>
      <c r="P672" s="1082"/>
      <c r="Q672" s="1082"/>
      <c r="R672" s="1082"/>
      <c r="S672" s="1082"/>
      <c r="T672" s="1082"/>
      <c r="U672" s="1082"/>
      <c r="V672" s="1082"/>
      <c r="W672" s="1082"/>
      <c r="X672" s="1082"/>
      <c r="Y672" s="1082"/>
      <c r="Z672" s="1082"/>
    </row>
    <row r="673" spans="1:26" ht="11.25" customHeight="1">
      <c r="A673" s="1082"/>
      <c r="B673" s="1082"/>
      <c r="C673" s="1082"/>
      <c r="D673" s="1082"/>
      <c r="E673" s="1082"/>
      <c r="F673" s="1082"/>
      <c r="G673" s="1082"/>
      <c r="H673" s="1082"/>
      <c r="I673" s="1082"/>
      <c r="J673" s="1082"/>
      <c r="K673" s="1082"/>
      <c r="L673" s="1082"/>
      <c r="M673" s="1082"/>
      <c r="N673" s="1082"/>
      <c r="O673" s="1082"/>
      <c r="P673" s="1082"/>
      <c r="Q673" s="1082"/>
      <c r="R673" s="1082"/>
      <c r="S673" s="1082"/>
      <c r="T673" s="1082"/>
      <c r="U673" s="1082"/>
      <c r="V673" s="1082"/>
      <c r="W673" s="1082"/>
      <c r="X673" s="1082"/>
      <c r="Y673" s="1082"/>
      <c r="Z673" s="1082"/>
    </row>
    <row r="674" spans="1:26" ht="11.25" customHeight="1">
      <c r="A674" s="1082"/>
      <c r="B674" s="1082"/>
      <c r="C674" s="1082"/>
      <c r="D674" s="1082"/>
      <c r="E674" s="1082"/>
      <c r="F674" s="1082"/>
      <c r="G674" s="1082"/>
      <c r="H674" s="1082"/>
      <c r="I674" s="1082"/>
      <c r="J674" s="1082"/>
      <c r="K674" s="1082"/>
      <c r="L674" s="1082"/>
      <c r="M674" s="1082"/>
      <c r="N674" s="1082"/>
      <c r="O674" s="1082"/>
      <c r="P674" s="1082"/>
      <c r="Q674" s="1082"/>
      <c r="R674" s="1082"/>
      <c r="S674" s="1082"/>
      <c r="T674" s="1082"/>
      <c r="U674" s="1082"/>
      <c r="V674" s="1082"/>
      <c r="W674" s="1082"/>
      <c r="X674" s="1082"/>
      <c r="Y674" s="1082"/>
      <c r="Z674" s="1082"/>
    </row>
    <row r="675" spans="1:26" ht="11.25" customHeight="1">
      <c r="A675" s="1082"/>
      <c r="B675" s="1082"/>
      <c r="C675" s="1082"/>
      <c r="D675" s="1082"/>
      <c r="E675" s="1082"/>
      <c r="F675" s="1082"/>
      <c r="G675" s="1082"/>
      <c r="H675" s="1082"/>
      <c r="I675" s="1082"/>
      <c r="J675" s="1082"/>
      <c r="K675" s="1082"/>
      <c r="L675" s="1082"/>
      <c r="M675" s="1082"/>
      <c r="N675" s="1082"/>
      <c r="O675" s="1082"/>
      <c r="P675" s="1082"/>
      <c r="Q675" s="1082"/>
      <c r="R675" s="1082"/>
      <c r="S675" s="1082"/>
      <c r="T675" s="1082"/>
      <c r="U675" s="1082"/>
      <c r="V675" s="1082"/>
      <c r="W675" s="1082"/>
      <c r="X675" s="1082"/>
      <c r="Y675" s="1082"/>
      <c r="Z675" s="1082"/>
    </row>
    <row r="676" spans="1:26" ht="11.25" customHeight="1">
      <c r="A676" s="1082"/>
      <c r="B676" s="1082"/>
      <c r="C676" s="1082"/>
      <c r="D676" s="1082"/>
      <c r="E676" s="1082"/>
      <c r="F676" s="1082"/>
      <c r="G676" s="1082"/>
      <c r="H676" s="1082"/>
      <c r="I676" s="1082"/>
      <c r="J676" s="1082"/>
      <c r="K676" s="1082"/>
      <c r="L676" s="1082"/>
      <c r="M676" s="1082"/>
      <c r="N676" s="1082"/>
      <c r="O676" s="1082"/>
      <c r="P676" s="1082"/>
      <c r="Q676" s="1082"/>
      <c r="R676" s="1082"/>
      <c r="S676" s="1082"/>
      <c r="T676" s="1082"/>
      <c r="U676" s="1082"/>
      <c r="V676" s="1082"/>
      <c r="W676" s="1082"/>
      <c r="X676" s="1082"/>
      <c r="Y676" s="1082"/>
      <c r="Z676" s="1082"/>
    </row>
    <row r="677" spans="1:26" ht="11.25" customHeight="1">
      <c r="A677" s="1082"/>
      <c r="B677" s="1082"/>
      <c r="C677" s="1082"/>
      <c r="D677" s="1082"/>
      <c r="E677" s="1082"/>
      <c r="F677" s="1082"/>
      <c r="G677" s="1082"/>
      <c r="H677" s="1082"/>
      <c r="I677" s="1082"/>
      <c r="J677" s="1082"/>
      <c r="K677" s="1082"/>
      <c r="L677" s="1082"/>
      <c r="M677" s="1082"/>
      <c r="N677" s="1082"/>
      <c r="O677" s="1082"/>
      <c r="P677" s="1082"/>
      <c r="Q677" s="1082"/>
      <c r="R677" s="1082"/>
      <c r="S677" s="1082"/>
      <c r="T677" s="1082"/>
      <c r="U677" s="1082"/>
      <c r="V677" s="1082"/>
      <c r="W677" s="1082"/>
      <c r="X677" s="1082"/>
      <c r="Y677" s="1082"/>
      <c r="Z677" s="1082"/>
    </row>
    <row r="678" spans="1:26" ht="11.25" customHeight="1">
      <c r="A678" s="1082"/>
      <c r="B678" s="1082"/>
      <c r="C678" s="1082"/>
      <c r="D678" s="1082"/>
      <c r="E678" s="1082"/>
      <c r="F678" s="1082"/>
      <c r="G678" s="1082"/>
      <c r="H678" s="1082"/>
      <c r="I678" s="1082"/>
      <c r="J678" s="1082"/>
      <c r="K678" s="1082"/>
      <c r="L678" s="1082"/>
      <c r="M678" s="1082"/>
      <c r="N678" s="1082"/>
      <c r="O678" s="1082"/>
      <c r="P678" s="1082"/>
      <c r="Q678" s="1082"/>
      <c r="R678" s="1082"/>
      <c r="S678" s="1082"/>
      <c r="T678" s="1082"/>
      <c r="U678" s="1082"/>
      <c r="V678" s="1082"/>
      <c r="W678" s="1082"/>
      <c r="X678" s="1082"/>
      <c r="Y678" s="1082"/>
      <c r="Z678" s="1082"/>
    </row>
    <row r="679" spans="1:26" ht="11.25" customHeight="1">
      <c r="A679" s="1082"/>
      <c r="B679" s="1082"/>
      <c r="C679" s="1082"/>
      <c r="D679" s="1082"/>
      <c r="E679" s="1082"/>
      <c r="F679" s="1082"/>
      <c r="G679" s="1082"/>
      <c r="H679" s="1082"/>
      <c r="I679" s="1082"/>
      <c r="J679" s="1082"/>
      <c r="K679" s="1082"/>
      <c r="L679" s="1082"/>
      <c r="M679" s="1082"/>
      <c r="N679" s="1082"/>
      <c r="O679" s="1082"/>
      <c r="P679" s="1082"/>
      <c r="Q679" s="1082"/>
      <c r="R679" s="1082"/>
      <c r="S679" s="1082"/>
      <c r="T679" s="1082"/>
      <c r="U679" s="1082"/>
      <c r="V679" s="1082"/>
      <c r="W679" s="1082"/>
      <c r="X679" s="1082"/>
      <c r="Y679" s="1082"/>
      <c r="Z679" s="1082"/>
    </row>
    <row r="680" spans="1:26" ht="11.25" customHeight="1">
      <c r="A680" s="1082"/>
      <c r="B680" s="1082"/>
      <c r="C680" s="1082"/>
      <c r="D680" s="1082"/>
      <c r="E680" s="1082"/>
      <c r="F680" s="1082"/>
      <c r="G680" s="1082"/>
      <c r="H680" s="1082"/>
      <c r="I680" s="1082"/>
      <c r="J680" s="1082"/>
      <c r="K680" s="1082"/>
      <c r="L680" s="1082"/>
      <c r="M680" s="1082"/>
      <c r="N680" s="1082"/>
      <c r="O680" s="1082"/>
      <c r="P680" s="1082"/>
      <c r="Q680" s="1082"/>
      <c r="R680" s="1082"/>
      <c r="S680" s="1082"/>
      <c r="T680" s="1082"/>
      <c r="U680" s="1082"/>
      <c r="V680" s="1082"/>
      <c r="W680" s="1082"/>
      <c r="X680" s="1082"/>
      <c r="Y680" s="1082"/>
      <c r="Z680" s="1082"/>
    </row>
    <row r="681" spans="1:26" ht="11.25" customHeight="1">
      <c r="A681" s="1082"/>
      <c r="B681" s="1082"/>
      <c r="C681" s="1082"/>
      <c r="D681" s="1082"/>
      <c r="E681" s="1082"/>
      <c r="F681" s="1082"/>
      <c r="G681" s="1082"/>
      <c r="H681" s="1082"/>
      <c r="I681" s="1082"/>
      <c r="J681" s="1082"/>
      <c r="K681" s="1082"/>
      <c r="L681" s="1082"/>
      <c r="M681" s="1082"/>
      <c r="N681" s="1082"/>
      <c r="O681" s="1082"/>
      <c r="P681" s="1082"/>
      <c r="Q681" s="1082"/>
      <c r="R681" s="1082"/>
      <c r="S681" s="1082"/>
      <c r="T681" s="1082"/>
      <c r="U681" s="1082"/>
      <c r="V681" s="1082"/>
      <c r="W681" s="1082"/>
      <c r="X681" s="1082"/>
      <c r="Y681" s="1082"/>
      <c r="Z681" s="1082"/>
    </row>
    <row r="682" spans="1:26" ht="11.25" customHeight="1">
      <c r="A682" s="1082"/>
      <c r="B682" s="1082"/>
      <c r="C682" s="1082"/>
      <c r="D682" s="1082"/>
      <c r="E682" s="1082"/>
      <c r="F682" s="1082"/>
      <c r="G682" s="1082"/>
      <c r="H682" s="1082"/>
      <c r="I682" s="1082"/>
      <c r="J682" s="1082"/>
      <c r="K682" s="1082"/>
      <c r="L682" s="1082"/>
      <c r="M682" s="1082"/>
      <c r="N682" s="1082"/>
      <c r="O682" s="1082"/>
      <c r="P682" s="1082"/>
      <c r="Q682" s="1082"/>
      <c r="R682" s="1082"/>
      <c r="S682" s="1082"/>
      <c r="T682" s="1082"/>
      <c r="U682" s="1082"/>
      <c r="V682" s="1082"/>
      <c r="W682" s="1082"/>
      <c r="X682" s="1082"/>
      <c r="Y682" s="1082"/>
      <c r="Z682" s="1082"/>
    </row>
    <row r="683" spans="1:26" ht="11.25" customHeight="1">
      <c r="A683" s="1082"/>
      <c r="B683" s="1082"/>
      <c r="C683" s="1082"/>
      <c r="D683" s="1082"/>
      <c r="E683" s="1082"/>
      <c r="F683" s="1082"/>
      <c r="G683" s="1082"/>
      <c r="H683" s="1082"/>
      <c r="I683" s="1082"/>
      <c r="J683" s="1082"/>
      <c r="K683" s="1082"/>
      <c r="L683" s="1082"/>
      <c r="M683" s="1082"/>
      <c r="N683" s="1082"/>
      <c r="O683" s="1082"/>
      <c r="P683" s="1082"/>
      <c r="Q683" s="1082"/>
      <c r="R683" s="1082"/>
      <c r="S683" s="1082"/>
      <c r="T683" s="1082"/>
      <c r="U683" s="1082"/>
      <c r="V683" s="1082"/>
      <c r="W683" s="1082"/>
      <c r="X683" s="1082"/>
      <c r="Y683" s="1082"/>
      <c r="Z683" s="1082"/>
    </row>
    <row r="684" spans="1:26" ht="11.25" customHeight="1">
      <c r="A684" s="1082"/>
      <c r="B684" s="1082"/>
      <c r="C684" s="1082"/>
      <c r="D684" s="1082"/>
      <c r="E684" s="1082"/>
      <c r="F684" s="1082"/>
      <c r="G684" s="1082"/>
      <c r="H684" s="1082"/>
      <c r="I684" s="1082"/>
      <c r="J684" s="1082"/>
      <c r="K684" s="1082"/>
      <c r="L684" s="1082"/>
      <c r="M684" s="1082"/>
      <c r="N684" s="1082"/>
      <c r="O684" s="1082"/>
      <c r="P684" s="1082"/>
      <c r="Q684" s="1082"/>
      <c r="R684" s="1082"/>
      <c r="S684" s="1082"/>
      <c r="T684" s="1082"/>
      <c r="U684" s="1082"/>
      <c r="V684" s="1082"/>
      <c r="W684" s="1082"/>
      <c r="X684" s="1082"/>
      <c r="Y684" s="1082"/>
      <c r="Z684" s="1082"/>
    </row>
    <row r="685" spans="1:26" ht="11.25" customHeight="1">
      <c r="A685" s="1082"/>
      <c r="B685" s="1082"/>
      <c r="C685" s="1082"/>
      <c r="D685" s="1082"/>
      <c r="E685" s="1082"/>
      <c r="F685" s="1082"/>
      <c r="G685" s="1082"/>
      <c r="H685" s="1082"/>
      <c r="I685" s="1082"/>
      <c r="J685" s="1082"/>
      <c r="K685" s="1082"/>
      <c r="L685" s="1082"/>
      <c r="M685" s="1082"/>
      <c r="N685" s="1082"/>
      <c r="O685" s="1082"/>
      <c r="P685" s="1082"/>
      <c r="Q685" s="1082"/>
      <c r="R685" s="1082"/>
      <c r="S685" s="1082"/>
      <c r="T685" s="1082"/>
      <c r="U685" s="1082"/>
      <c r="V685" s="1082"/>
      <c r="W685" s="1082"/>
      <c r="X685" s="1082"/>
      <c r="Y685" s="1082"/>
      <c r="Z685" s="1082"/>
    </row>
    <row r="686" spans="1:26" ht="11.25" customHeight="1">
      <c r="A686" s="1082"/>
      <c r="B686" s="1082"/>
      <c r="C686" s="1082"/>
      <c r="D686" s="1082"/>
      <c r="E686" s="1082"/>
      <c r="F686" s="1082"/>
      <c r="G686" s="1082"/>
      <c r="H686" s="1082"/>
      <c r="I686" s="1082"/>
      <c r="J686" s="1082"/>
      <c r="K686" s="1082"/>
      <c r="L686" s="1082"/>
      <c r="M686" s="1082"/>
      <c r="N686" s="1082"/>
      <c r="O686" s="1082"/>
      <c r="P686" s="1082"/>
      <c r="Q686" s="1082"/>
      <c r="R686" s="1082"/>
      <c r="S686" s="1082"/>
      <c r="T686" s="1082"/>
      <c r="U686" s="1082"/>
      <c r="V686" s="1082"/>
      <c r="W686" s="1082"/>
      <c r="X686" s="1082"/>
      <c r="Y686" s="1082"/>
      <c r="Z686" s="1082"/>
    </row>
    <row r="687" spans="1:26" ht="11.25" customHeight="1">
      <c r="A687" s="1082"/>
      <c r="B687" s="1082"/>
      <c r="C687" s="1082"/>
      <c r="D687" s="1082"/>
      <c r="E687" s="1082"/>
      <c r="F687" s="1082"/>
      <c r="G687" s="1082"/>
      <c r="H687" s="1082"/>
      <c r="I687" s="1082"/>
      <c r="J687" s="1082"/>
      <c r="K687" s="1082"/>
      <c r="L687" s="1082"/>
      <c r="M687" s="1082"/>
      <c r="N687" s="1082"/>
      <c r="O687" s="1082"/>
      <c r="P687" s="1082"/>
      <c r="Q687" s="1082"/>
      <c r="R687" s="1082"/>
      <c r="S687" s="1082"/>
      <c r="T687" s="1082"/>
      <c r="U687" s="1082"/>
      <c r="V687" s="1082"/>
      <c r="W687" s="1082"/>
      <c r="X687" s="1082"/>
      <c r="Y687" s="1082"/>
      <c r="Z687" s="1082"/>
    </row>
    <row r="688" spans="1:26" ht="11.25" customHeight="1">
      <c r="A688" s="1082"/>
      <c r="B688" s="1082"/>
      <c r="C688" s="1082"/>
      <c r="D688" s="1082"/>
      <c r="E688" s="1082"/>
      <c r="F688" s="1082"/>
      <c r="G688" s="1082"/>
      <c r="H688" s="1082"/>
      <c r="I688" s="1082"/>
      <c r="J688" s="1082"/>
      <c r="K688" s="1082"/>
      <c r="L688" s="1082"/>
      <c r="M688" s="1082"/>
      <c r="N688" s="1082"/>
      <c r="O688" s="1082"/>
      <c r="P688" s="1082"/>
      <c r="Q688" s="1082"/>
      <c r="R688" s="1082"/>
      <c r="S688" s="1082"/>
      <c r="T688" s="1082"/>
      <c r="U688" s="1082"/>
      <c r="V688" s="1082"/>
      <c r="W688" s="1082"/>
      <c r="X688" s="1082"/>
      <c r="Y688" s="1082"/>
      <c r="Z688" s="1082"/>
    </row>
    <row r="689" spans="1:26" ht="11.25" customHeight="1">
      <c r="A689" s="1082"/>
      <c r="B689" s="1082"/>
      <c r="C689" s="1082"/>
      <c r="D689" s="1082"/>
      <c r="E689" s="1082"/>
      <c r="F689" s="1082"/>
      <c r="G689" s="1082"/>
      <c r="H689" s="1082"/>
      <c r="I689" s="1082"/>
      <c r="J689" s="1082"/>
      <c r="K689" s="1082"/>
      <c r="L689" s="1082"/>
      <c r="M689" s="1082"/>
      <c r="N689" s="1082"/>
      <c r="O689" s="1082"/>
      <c r="P689" s="1082"/>
      <c r="Q689" s="1082"/>
      <c r="R689" s="1082"/>
      <c r="S689" s="1082"/>
      <c r="T689" s="1082"/>
      <c r="U689" s="1082"/>
      <c r="V689" s="1082"/>
      <c r="W689" s="1082"/>
      <c r="X689" s="1082"/>
      <c r="Y689" s="1082"/>
      <c r="Z689" s="1082"/>
    </row>
    <row r="690" spans="1:26" ht="11.25" customHeight="1">
      <c r="A690" s="1082"/>
      <c r="B690" s="1082"/>
      <c r="C690" s="1082"/>
      <c r="D690" s="1082"/>
      <c r="E690" s="1082"/>
      <c r="F690" s="1082"/>
      <c r="G690" s="1082"/>
      <c r="H690" s="1082"/>
      <c r="I690" s="1082"/>
      <c r="J690" s="1082"/>
      <c r="K690" s="1082"/>
      <c r="L690" s="1082"/>
      <c r="M690" s="1082"/>
      <c r="N690" s="1082"/>
      <c r="O690" s="1082"/>
      <c r="P690" s="1082"/>
      <c r="Q690" s="1082"/>
      <c r="R690" s="1082"/>
      <c r="S690" s="1082"/>
      <c r="T690" s="1082"/>
      <c r="U690" s="1082"/>
      <c r="V690" s="1082"/>
      <c r="W690" s="1082"/>
      <c r="X690" s="1082"/>
      <c r="Y690" s="1082"/>
      <c r="Z690" s="1082"/>
    </row>
    <row r="691" spans="1:26" ht="11.25" customHeight="1">
      <c r="A691" s="1082"/>
      <c r="B691" s="1082"/>
      <c r="C691" s="1082"/>
      <c r="D691" s="1082"/>
      <c r="E691" s="1082"/>
      <c r="F691" s="1082"/>
      <c r="G691" s="1082"/>
      <c r="H691" s="1082"/>
      <c r="I691" s="1082"/>
      <c r="J691" s="1082"/>
      <c r="K691" s="1082"/>
      <c r="L691" s="1082"/>
      <c r="M691" s="1082"/>
      <c r="N691" s="1082"/>
      <c r="O691" s="1082"/>
      <c r="P691" s="1082"/>
      <c r="Q691" s="1082"/>
      <c r="R691" s="1082"/>
      <c r="S691" s="1082"/>
      <c r="T691" s="1082"/>
      <c r="U691" s="1082"/>
      <c r="V691" s="1082"/>
      <c r="W691" s="1082"/>
      <c r="X691" s="1082"/>
      <c r="Y691" s="1082"/>
      <c r="Z691" s="1082"/>
    </row>
    <row r="692" spans="1:26" ht="11.25" customHeight="1">
      <c r="A692" s="1082"/>
      <c r="B692" s="1082"/>
      <c r="C692" s="1082"/>
      <c r="D692" s="1082"/>
      <c r="E692" s="1082"/>
      <c r="F692" s="1082"/>
      <c r="G692" s="1082"/>
      <c r="H692" s="1082"/>
      <c r="I692" s="1082"/>
      <c r="J692" s="1082"/>
      <c r="K692" s="1082"/>
      <c r="L692" s="1082"/>
      <c r="M692" s="1082"/>
      <c r="N692" s="1082"/>
      <c r="O692" s="1082"/>
      <c r="P692" s="1082"/>
      <c r="Q692" s="1082"/>
      <c r="R692" s="1082"/>
      <c r="S692" s="1082"/>
      <c r="T692" s="1082"/>
      <c r="U692" s="1082"/>
      <c r="V692" s="1082"/>
      <c r="W692" s="1082"/>
      <c r="X692" s="1082"/>
      <c r="Y692" s="1082"/>
      <c r="Z692" s="1082"/>
    </row>
    <row r="693" spans="1:26" ht="11.25" customHeight="1">
      <c r="A693" s="1082"/>
      <c r="B693" s="1082"/>
      <c r="C693" s="1082"/>
      <c r="D693" s="1082"/>
      <c r="E693" s="1082"/>
      <c r="F693" s="1082"/>
      <c r="G693" s="1082"/>
      <c r="H693" s="1082"/>
      <c r="I693" s="1082"/>
      <c r="J693" s="1082"/>
      <c r="K693" s="1082"/>
      <c r="L693" s="1082"/>
      <c r="M693" s="1082"/>
      <c r="N693" s="1082"/>
      <c r="O693" s="1082"/>
      <c r="P693" s="1082"/>
      <c r="Q693" s="1082"/>
      <c r="R693" s="1082"/>
      <c r="S693" s="1082"/>
      <c r="T693" s="1082"/>
      <c r="U693" s="1082"/>
      <c r="V693" s="1082"/>
      <c r="W693" s="1082"/>
      <c r="X693" s="1082"/>
      <c r="Y693" s="1082"/>
      <c r="Z693" s="1082"/>
    </row>
    <row r="694" spans="1:26" ht="11.25" customHeight="1">
      <c r="A694" s="1082"/>
      <c r="B694" s="1082"/>
      <c r="C694" s="1082"/>
      <c r="D694" s="1082"/>
      <c r="E694" s="1082"/>
      <c r="F694" s="1082"/>
      <c r="G694" s="1082"/>
      <c r="H694" s="1082"/>
      <c r="I694" s="1082"/>
      <c r="J694" s="1082"/>
      <c r="K694" s="1082"/>
      <c r="L694" s="1082"/>
      <c r="M694" s="1082"/>
      <c r="N694" s="1082"/>
      <c r="O694" s="1082"/>
      <c r="P694" s="1082"/>
      <c r="Q694" s="1082"/>
      <c r="R694" s="1082"/>
      <c r="S694" s="1082"/>
      <c r="T694" s="1082"/>
      <c r="U694" s="1082"/>
      <c r="V694" s="1082"/>
      <c r="W694" s="1082"/>
      <c r="X694" s="1082"/>
      <c r="Y694" s="1082"/>
      <c r="Z694" s="1082"/>
    </row>
    <row r="695" spans="1:26" ht="11.25" customHeight="1">
      <c r="A695" s="1082"/>
      <c r="B695" s="1082"/>
      <c r="C695" s="1082"/>
      <c r="D695" s="1082"/>
      <c r="E695" s="1082"/>
      <c r="F695" s="1082"/>
      <c r="G695" s="1082"/>
      <c r="H695" s="1082"/>
      <c r="I695" s="1082"/>
      <c r="J695" s="1082"/>
      <c r="K695" s="1082"/>
      <c r="L695" s="1082"/>
      <c r="M695" s="1082"/>
      <c r="N695" s="1082"/>
      <c r="O695" s="1082"/>
      <c r="P695" s="1082"/>
      <c r="Q695" s="1082"/>
      <c r="R695" s="1082"/>
      <c r="S695" s="1082"/>
      <c r="T695" s="1082"/>
      <c r="U695" s="1082"/>
      <c r="V695" s="1082"/>
      <c r="W695" s="1082"/>
      <c r="X695" s="1082"/>
      <c r="Y695" s="1082"/>
      <c r="Z695" s="1082"/>
    </row>
    <row r="696" spans="1:26" ht="11.25" customHeight="1">
      <c r="A696" s="1082"/>
      <c r="B696" s="1082"/>
      <c r="C696" s="1082"/>
      <c r="D696" s="1082"/>
      <c r="E696" s="1082"/>
      <c r="F696" s="1082"/>
      <c r="G696" s="1082"/>
      <c r="H696" s="1082"/>
      <c r="I696" s="1082"/>
      <c r="J696" s="1082"/>
      <c r="K696" s="1082"/>
      <c r="L696" s="1082"/>
      <c r="M696" s="1082"/>
      <c r="N696" s="1082"/>
      <c r="O696" s="1082"/>
      <c r="P696" s="1082"/>
      <c r="Q696" s="1082"/>
      <c r="R696" s="1082"/>
      <c r="S696" s="1082"/>
      <c r="T696" s="1082"/>
      <c r="U696" s="1082"/>
      <c r="V696" s="1082"/>
      <c r="W696" s="1082"/>
      <c r="X696" s="1082"/>
      <c r="Y696" s="1082"/>
      <c r="Z696" s="1082"/>
    </row>
    <row r="697" spans="1:26" ht="11.25" customHeight="1">
      <c r="A697" s="1082"/>
      <c r="B697" s="1082"/>
      <c r="C697" s="1082"/>
      <c r="D697" s="1082"/>
      <c r="E697" s="1082"/>
      <c r="F697" s="1082"/>
      <c r="G697" s="1082"/>
      <c r="H697" s="1082"/>
      <c r="I697" s="1082"/>
      <c r="J697" s="1082"/>
      <c r="K697" s="1082"/>
      <c r="L697" s="1082"/>
      <c r="M697" s="1082"/>
      <c r="N697" s="1082"/>
      <c r="O697" s="1082"/>
      <c r="P697" s="1082"/>
      <c r="Q697" s="1082"/>
      <c r="R697" s="1082"/>
      <c r="S697" s="1082"/>
      <c r="T697" s="1082"/>
      <c r="U697" s="1082"/>
      <c r="V697" s="1082"/>
      <c r="W697" s="1082"/>
      <c r="X697" s="1082"/>
      <c r="Y697" s="1082"/>
      <c r="Z697" s="1082"/>
    </row>
    <row r="698" spans="1:26" ht="11.25" customHeight="1">
      <c r="A698" s="1082"/>
      <c r="B698" s="1082"/>
      <c r="C698" s="1082"/>
      <c r="D698" s="1082"/>
      <c r="E698" s="1082"/>
      <c r="F698" s="1082"/>
      <c r="G698" s="1082"/>
      <c r="H698" s="1082"/>
      <c r="I698" s="1082"/>
      <c r="J698" s="1082"/>
      <c r="K698" s="1082"/>
      <c r="L698" s="1082"/>
      <c r="M698" s="1082"/>
      <c r="N698" s="1082"/>
      <c r="O698" s="1082"/>
      <c r="P698" s="1082"/>
      <c r="Q698" s="1082"/>
      <c r="R698" s="1082"/>
      <c r="S698" s="1082"/>
      <c r="T698" s="1082"/>
      <c r="U698" s="1082"/>
      <c r="V698" s="1082"/>
      <c r="W698" s="1082"/>
      <c r="X698" s="1082"/>
      <c r="Y698" s="1082"/>
      <c r="Z698" s="1082"/>
    </row>
    <row r="699" spans="1:26" ht="11.25" customHeight="1">
      <c r="A699" s="1082"/>
      <c r="B699" s="1082"/>
      <c r="C699" s="1082"/>
      <c r="D699" s="1082"/>
      <c r="E699" s="1082"/>
      <c r="F699" s="1082"/>
      <c r="G699" s="1082"/>
      <c r="H699" s="1082"/>
      <c r="I699" s="1082"/>
      <c r="J699" s="1082"/>
      <c r="K699" s="1082"/>
      <c r="L699" s="1082"/>
      <c r="M699" s="1082"/>
      <c r="N699" s="1082"/>
      <c r="O699" s="1082"/>
      <c r="P699" s="1082"/>
      <c r="Q699" s="1082"/>
      <c r="R699" s="1082"/>
      <c r="S699" s="1082"/>
      <c r="T699" s="1082"/>
      <c r="U699" s="1082"/>
      <c r="V699" s="1082"/>
      <c r="W699" s="1082"/>
      <c r="X699" s="1082"/>
      <c r="Y699" s="1082"/>
      <c r="Z699" s="1082"/>
    </row>
    <row r="700" spans="1:26" ht="11.25" customHeight="1">
      <c r="A700" s="1082"/>
      <c r="B700" s="1082"/>
      <c r="C700" s="1082"/>
      <c r="D700" s="1082"/>
      <c r="E700" s="1082"/>
      <c r="F700" s="1082"/>
      <c r="G700" s="1082"/>
      <c r="H700" s="1082"/>
      <c r="I700" s="1082"/>
      <c r="J700" s="1082"/>
      <c r="K700" s="1082"/>
      <c r="L700" s="1082"/>
      <c r="M700" s="1082"/>
      <c r="N700" s="1082"/>
      <c r="O700" s="1082"/>
      <c r="P700" s="1082"/>
      <c r="Q700" s="1082"/>
      <c r="R700" s="1082"/>
      <c r="S700" s="1082"/>
      <c r="T700" s="1082"/>
      <c r="U700" s="1082"/>
      <c r="V700" s="1082"/>
      <c r="W700" s="1082"/>
      <c r="X700" s="1082"/>
      <c r="Y700" s="1082"/>
      <c r="Z700" s="1082"/>
    </row>
    <row r="701" spans="1:26" ht="11.25" customHeight="1">
      <c r="A701" s="1082"/>
      <c r="B701" s="1082"/>
      <c r="C701" s="1082"/>
      <c r="D701" s="1082"/>
      <c r="E701" s="1082"/>
      <c r="F701" s="1082"/>
      <c r="G701" s="1082"/>
      <c r="H701" s="1082"/>
      <c r="I701" s="1082"/>
      <c r="J701" s="1082"/>
      <c r="K701" s="1082"/>
      <c r="L701" s="1082"/>
      <c r="M701" s="1082"/>
      <c r="N701" s="1082"/>
      <c r="O701" s="1082"/>
      <c r="P701" s="1082"/>
      <c r="Q701" s="1082"/>
      <c r="R701" s="1082"/>
      <c r="S701" s="1082"/>
      <c r="T701" s="1082"/>
      <c r="U701" s="1082"/>
      <c r="V701" s="1082"/>
      <c r="W701" s="1082"/>
      <c r="X701" s="1082"/>
      <c r="Y701" s="1082"/>
      <c r="Z701" s="1082"/>
    </row>
    <row r="702" spans="1:26" ht="11.25" customHeight="1">
      <c r="A702" s="1082"/>
      <c r="B702" s="1082"/>
      <c r="C702" s="1082"/>
      <c r="D702" s="1082"/>
      <c r="E702" s="1082"/>
      <c r="F702" s="1082"/>
      <c r="G702" s="1082"/>
      <c r="H702" s="1082"/>
      <c r="I702" s="1082"/>
      <c r="J702" s="1082"/>
      <c r="K702" s="1082"/>
      <c r="L702" s="1082"/>
      <c r="M702" s="1082"/>
      <c r="N702" s="1082"/>
      <c r="O702" s="1082"/>
      <c r="P702" s="1082"/>
      <c r="Q702" s="1082"/>
      <c r="R702" s="1082"/>
      <c r="S702" s="1082"/>
      <c r="T702" s="1082"/>
      <c r="U702" s="1082"/>
      <c r="V702" s="1082"/>
      <c r="W702" s="1082"/>
      <c r="X702" s="1082"/>
      <c r="Y702" s="1082"/>
      <c r="Z702" s="1082"/>
    </row>
    <row r="703" spans="1:26" ht="11.25" customHeight="1">
      <c r="A703" s="1082"/>
      <c r="B703" s="1082"/>
      <c r="C703" s="1082"/>
      <c r="D703" s="1082"/>
      <c r="E703" s="1082"/>
      <c r="F703" s="1082"/>
      <c r="G703" s="1082"/>
      <c r="H703" s="1082"/>
      <c r="I703" s="1082"/>
      <c r="J703" s="1082"/>
      <c r="K703" s="1082"/>
      <c r="L703" s="1082"/>
      <c r="M703" s="1082"/>
      <c r="N703" s="1082"/>
      <c r="O703" s="1082"/>
      <c r="P703" s="1082"/>
      <c r="Q703" s="1082"/>
      <c r="R703" s="1082"/>
      <c r="S703" s="1082"/>
      <c r="T703" s="1082"/>
      <c r="U703" s="1082"/>
      <c r="V703" s="1082"/>
      <c r="W703" s="1082"/>
      <c r="X703" s="1082"/>
      <c r="Y703" s="1082"/>
      <c r="Z703" s="1082"/>
    </row>
    <row r="704" spans="1:26" ht="11.25" customHeight="1">
      <c r="A704" s="1082"/>
      <c r="B704" s="1082"/>
      <c r="C704" s="1082"/>
      <c r="D704" s="1082"/>
      <c r="E704" s="1082"/>
      <c r="F704" s="1082"/>
      <c r="G704" s="1082"/>
      <c r="H704" s="1082"/>
      <c r="I704" s="1082"/>
      <c r="J704" s="1082"/>
      <c r="K704" s="1082"/>
      <c r="L704" s="1082"/>
      <c r="M704" s="1082"/>
      <c r="N704" s="1082"/>
      <c r="O704" s="1082"/>
      <c r="P704" s="1082"/>
      <c r="Q704" s="1082"/>
      <c r="R704" s="1082"/>
      <c r="S704" s="1082"/>
      <c r="T704" s="1082"/>
      <c r="U704" s="1082"/>
      <c r="V704" s="1082"/>
      <c r="W704" s="1082"/>
      <c r="X704" s="1082"/>
      <c r="Y704" s="1082"/>
      <c r="Z704" s="1082"/>
    </row>
    <row r="705" spans="1:26" ht="11.25" customHeight="1">
      <c r="A705" s="1082"/>
      <c r="B705" s="1082"/>
      <c r="C705" s="1082"/>
      <c r="D705" s="1082"/>
      <c r="E705" s="1082"/>
      <c r="F705" s="1082"/>
      <c r="G705" s="1082"/>
      <c r="H705" s="1082"/>
      <c r="I705" s="1082"/>
      <c r="J705" s="1082"/>
      <c r="K705" s="1082"/>
      <c r="L705" s="1082"/>
      <c r="M705" s="1082"/>
      <c r="N705" s="1082"/>
      <c r="O705" s="1082"/>
      <c r="P705" s="1082"/>
      <c r="Q705" s="1082"/>
      <c r="R705" s="1082"/>
      <c r="S705" s="1082"/>
      <c r="T705" s="1082"/>
      <c r="U705" s="1082"/>
      <c r="V705" s="1082"/>
      <c r="W705" s="1082"/>
      <c r="X705" s="1082"/>
      <c r="Y705" s="1082"/>
      <c r="Z705" s="1082"/>
    </row>
    <row r="706" spans="1:26" ht="11.25" customHeight="1">
      <c r="A706" s="1082"/>
      <c r="B706" s="1082"/>
      <c r="C706" s="1082"/>
      <c r="D706" s="1082"/>
      <c r="E706" s="1082"/>
      <c r="F706" s="1082"/>
      <c r="G706" s="1082"/>
      <c r="H706" s="1082"/>
      <c r="I706" s="1082"/>
      <c r="J706" s="1082"/>
      <c r="K706" s="1082"/>
      <c r="L706" s="1082"/>
      <c r="M706" s="1082"/>
      <c r="N706" s="1082"/>
      <c r="O706" s="1082"/>
      <c r="P706" s="1082"/>
      <c r="Q706" s="1082"/>
      <c r="R706" s="1082"/>
      <c r="S706" s="1082"/>
      <c r="T706" s="1082"/>
      <c r="U706" s="1082"/>
      <c r="V706" s="1082"/>
      <c r="W706" s="1082"/>
      <c r="X706" s="1082"/>
      <c r="Y706" s="1082"/>
      <c r="Z706" s="1082"/>
    </row>
    <row r="707" spans="1:26" ht="11.25" customHeight="1">
      <c r="A707" s="1082"/>
      <c r="B707" s="1082"/>
      <c r="C707" s="1082"/>
      <c r="D707" s="1082"/>
      <c r="E707" s="1082"/>
      <c r="F707" s="1082"/>
      <c r="G707" s="1082"/>
      <c r="H707" s="1082"/>
      <c r="I707" s="1082"/>
      <c r="J707" s="1082"/>
      <c r="K707" s="1082"/>
      <c r="L707" s="1082"/>
      <c r="M707" s="1082"/>
      <c r="N707" s="1082"/>
      <c r="O707" s="1082"/>
      <c r="P707" s="1082"/>
      <c r="Q707" s="1082"/>
      <c r="R707" s="1082"/>
      <c r="S707" s="1082"/>
      <c r="T707" s="1082"/>
      <c r="U707" s="1082"/>
      <c r="V707" s="1082"/>
      <c r="W707" s="1082"/>
      <c r="X707" s="1082"/>
      <c r="Y707" s="1082"/>
      <c r="Z707" s="1082"/>
    </row>
    <row r="708" spans="1:26" ht="11.25" customHeight="1">
      <c r="A708" s="1082"/>
      <c r="B708" s="1082"/>
      <c r="C708" s="1082"/>
      <c r="D708" s="1082"/>
      <c r="E708" s="1082"/>
      <c r="F708" s="1082"/>
      <c r="G708" s="1082"/>
      <c r="H708" s="1082"/>
      <c r="I708" s="1082"/>
      <c r="J708" s="1082"/>
      <c r="K708" s="1082"/>
      <c r="L708" s="1082"/>
      <c r="M708" s="1082"/>
      <c r="N708" s="1082"/>
      <c r="O708" s="1082"/>
      <c r="P708" s="1082"/>
      <c r="Q708" s="1082"/>
      <c r="R708" s="1082"/>
      <c r="S708" s="1082"/>
      <c r="T708" s="1082"/>
      <c r="U708" s="1082"/>
      <c r="V708" s="1082"/>
      <c r="W708" s="1082"/>
      <c r="X708" s="1082"/>
      <c r="Y708" s="1082"/>
      <c r="Z708" s="1082"/>
    </row>
    <row r="709" spans="1:26" ht="11.25" customHeight="1">
      <c r="A709" s="1082"/>
      <c r="B709" s="1082"/>
      <c r="C709" s="1082"/>
      <c r="D709" s="1082"/>
      <c r="E709" s="1082"/>
      <c r="F709" s="1082"/>
      <c r="G709" s="1082"/>
      <c r="H709" s="1082"/>
      <c r="I709" s="1082"/>
      <c r="J709" s="1082"/>
      <c r="K709" s="1082"/>
      <c r="L709" s="1082"/>
      <c r="M709" s="1082"/>
      <c r="N709" s="1082"/>
      <c r="O709" s="1082"/>
      <c r="P709" s="1082"/>
      <c r="Q709" s="1082"/>
      <c r="R709" s="1082"/>
      <c r="S709" s="1082"/>
      <c r="T709" s="1082"/>
      <c r="U709" s="1082"/>
      <c r="V709" s="1082"/>
      <c r="W709" s="1082"/>
      <c r="X709" s="1082"/>
      <c r="Y709" s="1082"/>
      <c r="Z709" s="1082"/>
    </row>
    <row r="710" spans="1:26" ht="11.25" customHeight="1">
      <c r="A710" s="1082"/>
      <c r="B710" s="1082"/>
      <c r="C710" s="1082"/>
      <c r="D710" s="1082"/>
      <c r="E710" s="1082"/>
      <c r="F710" s="1082"/>
      <c r="G710" s="1082"/>
      <c r="H710" s="1082"/>
      <c r="I710" s="1082"/>
      <c r="J710" s="1082"/>
      <c r="K710" s="1082"/>
      <c r="L710" s="1082"/>
      <c r="M710" s="1082"/>
      <c r="N710" s="1082"/>
      <c r="O710" s="1082"/>
      <c r="P710" s="1082"/>
      <c r="Q710" s="1082"/>
      <c r="R710" s="1082"/>
      <c r="S710" s="1082"/>
      <c r="T710" s="1082"/>
      <c r="U710" s="1082"/>
      <c r="V710" s="1082"/>
      <c r="W710" s="1082"/>
      <c r="X710" s="1082"/>
      <c r="Y710" s="1082"/>
      <c r="Z710" s="1082"/>
    </row>
    <row r="711" spans="1:26" ht="11.25" customHeight="1">
      <c r="A711" s="1082"/>
      <c r="B711" s="1082"/>
      <c r="C711" s="1082"/>
      <c r="D711" s="1082"/>
      <c r="E711" s="1082"/>
      <c r="F711" s="1082"/>
      <c r="G711" s="1082"/>
      <c r="H711" s="1082"/>
      <c r="I711" s="1082"/>
      <c r="J711" s="1082"/>
      <c r="K711" s="1082"/>
      <c r="L711" s="1082"/>
      <c r="M711" s="1082"/>
      <c r="N711" s="1082"/>
      <c r="O711" s="1082"/>
      <c r="P711" s="1082"/>
      <c r="Q711" s="1082"/>
      <c r="R711" s="1082"/>
      <c r="S711" s="1082"/>
      <c r="T711" s="1082"/>
      <c r="U711" s="1082"/>
      <c r="V711" s="1082"/>
      <c r="W711" s="1082"/>
      <c r="X711" s="1082"/>
      <c r="Y711" s="1082"/>
      <c r="Z711" s="1082"/>
    </row>
    <row r="712" spans="1:26" ht="11.25" customHeight="1">
      <c r="A712" s="1082"/>
      <c r="B712" s="1082"/>
      <c r="C712" s="1082"/>
      <c r="D712" s="1082"/>
      <c r="E712" s="1082"/>
      <c r="F712" s="1082"/>
      <c r="G712" s="1082"/>
      <c r="H712" s="1082"/>
      <c r="I712" s="1082"/>
      <c r="J712" s="1082"/>
      <c r="K712" s="1082"/>
      <c r="L712" s="1082"/>
      <c r="M712" s="1082"/>
      <c r="N712" s="1082"/>
      <c r="O712" s="1082"/>
      <c r="P712" s="1082"/>
      <c r="Q712" s="1082"/>
      <c r="R712" s="1082"/>
      <c r="S712" s="1082"/>
      <c r="T712" s="1082"/>
      <c r="U712" s="1082"/>
      <c r="V712" s="1082"/>
      <c r="W712" s="1082"/>
      <c r="X712" s="1082"/>
      <c r="Y712" s="1082"/>
      <c r="Z712" s="1082"/>
    </row>
    <row r="713" spans="1:26" ht="11.25" customHeight="1">
      <c r="A713" s="1082"/>
      <c r="B713" s="1082"/>
      <c r="C713" s="1082"/>
      <c r="D713" s="1082"/>
      <c r="E713" s="1082"/>
      <c r="F713" s="1082"/>
      <c r="G713" s="1082"/>
      <c r="H713" s="1082"/>
      <c r="I713" s="1082"/>
      <c r="J713" s="1082"/>
      <c r="K713" s="1082"/>
      <c r="L713" s="1082"/>
      <c r="M713" s="1082"/>
      <c r="N713" s="1082"/>
      <c r="O713" s="1082"/>
      <c r="P713" s="1082"/>
      <c r="Q713" s="1082"/>
      <c r="R713" s="1082"/>
      <c r="S713" s="1082"/>
      <c r="T713" s="1082"/>
      <c r="U713" s="1082"/>
      <c r="V713" s="1082"/>
      <c r="W713" s="1082"/>
      <c r="X713" s="1082"/>
      <c r="Y713" s="1082"/>
      <c r="Z713" s="1082"/>
    </row>
    <row r="714" spans="1:26" ht="11.25" customHeight="1">
      <c r="A714" s="1082"/>
      <c r="B714" s="1082"/>
      <c r="C714" s="1082"/>
      <c r="D714" s="1082"/>
      <c r="E714" s="1082"/>
      <c r="F714" s="1082"/>
      <c r="G714" s="1082"/>
      <c r="H714" s="1082"/>
      <c r="I714" s="1082"/>
      <c r="J714" s="1082"/>
      <c r="K714" s="1082"/>
      <c r="L714" s="1082"/>
      <c r="M714" s="1082"/>
      <c r="N714" s="1082"/>
      <c r="O714" s="1082"/>
      <c r="P714" s="1082"/>
      <c r="Q714" s="1082"/>
      <c r="R714" s="1082"/>
      <c r="S714" s="1082"/>
      <c r="T714" s="1082"/>
      <c r="U714" s="1082"/>
      <c r="V714" s="1082"/>
      <c r="W714" s="1082"/>
      <c r="X714" s="1082"/>
      <c r="Y714" s="1082"/>
      <c r="Z714" s="1082"/>
    </row>
    <row r="715" spans="1:26" ht="11.25" customHeight="1">
      <c r="A715" s="1082"/>
      <c r="B715" s="1082"/>
      <c r="C715" s="1082"/>
      <c r="D715" s="1082"/>
      <c r="E715" s="1082"/>
      <c r="F715" s="1082"/>
      <c r="G715" s="1082"/>
      <c r="H715" s="1082"/>
      <c r="I715" s="1082"/>
      <c r="J715" s="1082"/>
      <c r="K715" s="1082"/>
      <c r="L715" s="1082"/>
      <c r="M715" s="1082"/>
      <c r="N715" s="1082"/>
      <c r="O715" s="1082"/>
      <c r="P715" s="1082"/>
      <c r="Q715" s="1082"/>
      <c r="R715" s="1082"/>
      <c r="S715" s="1082"/>
      <c r="T715" s="1082"/>
      <c r="U715" s="1082"/>
      <c r="V715" s="1082"/>
      <c r="W715" s="1082"/>
      <c r="X715" s="1082"/>
      <c r="Y715" s="1082"/>
      <c r="Z715" s="1082"/>
    </row>
    <row r="716" spans="1:26" ht="11.25" customHeight="1">
      <c r="A716" s="1082"/>
      <c r="B716" s="1082"/>
      <c r="C716" s="1082"/>
      <c r="D716" s="1082"/>
      <c r="E716" s="1082"/>
      <c r="F716" s="1082"/>
      <c r="G716" s="1082"/>
      <c r="H716" s="1082"/>
      <c r="I716" s="1082"/>
      <c r="J716" s="1082"/>
      <c r="K716" s="1082"/>
      <c r="L716" s="1082"/>
      <c r="M716" s="1082"/>
      <c r="N716" s="1082"/>
      <c r="O716" s="1082"/>
      <c r="P716" s="1082"/>
      <c r="Q716" s="1082"/>
      <c r="R716" s="1082"/>
      <c r="S716" s="1082"/>
      <c r="T716" s="1082"/>
      <c r="U716" s="1082"/>
      <c r="V716" s="1082"/>
      <c r="W716" s="1082"/>
      <c r="X716" s="1082"/>
      <c r="Y716" s="1082"/>
      <c r="Z716" s="1082"/>
    </row>
    <row r="717" spans="1:26" ht="11.25" customHeight="1">
      <c r="A717" s="1082"/>
      <c r="B717" s="1082"/>
      <c r="C717" s="1082"/>
      <c r="D717" s="1082"/>
      <c r="E717" s="1082"/>
      <c r="F717" s="1082"/>
      <c r="G717" s="1082"/>
      <c r="H717" s="1082"/>
      <c r="I717" s="1082"/>
      <c r="J717" s="1082"/>
      <c r="K717" s="1082"/>
      <c r="L717" s="1082"/>
      <c r="M717" s="1082"/>
      <c r="N717" s="1082"/>
      <c r="O717" s="1082"/>
      <c r="P717" s="1082"/>
      <c r="Q717" s="1082"/>
      <c r="R717" s="1082"/>
      <c r="S717" s="1082"/>
      <c r="T717" s="1082"/>
      <c r="U717" s="1082"/>
      <c r="V717" s="1082"/>
      <c r="W717" s="1082"/>
      <c r="X717" s="1082"/>
      <c r="Y717" s="1082"/>
      <c r="Z717" s="1082"/>
    </row>
    <row r="718" spans="1:26" ht="11.25" customHeight="1">
      <c r="A718" s="1082"/>
      <c r="B718" s="1082"/>
      <c r="C718" s="1082"/>
      <c r="D718" s="1082"/>
      <c r="E718" s="1082"/>
      <c r="F718" s="1082"/>
      <c r="G718" s="1082"/>
      <c r="H718" s="1082"/>
      <c r="I718" s="1082"/>
      <c r="J718" s="1082"/>
      <c r="K718" s="1082"/>
      <c r="L718" s="1082"/>
      <c r="M718" s="1082"/>
      <c r="N718" s="1082"/>
      <c r="O718" s="1082"/>
      <c r="P718" s="1082"/>
      <c r="Q718" s="1082"/>
      <c r="R718" s="1082"/>
      <c r="S718" s="1082"/>
      <c r="T718" s="1082"/>
      <c r="U718" s="1082"/>
      <c r="V718" s="1082"/>
      <c r="W718" s="1082"/>
      <c r="X718" s="1082"/>
      <c r="Y718" s="1082"/>
      <c r="Z718" s="1082"/>
    </row>
    <row r="719" spans="1:26" ht="11.25" customHeight="1">
      <c r="A719" s="1082"/>
      <c r="B719" s="1082"/>
      <c r="C719" s="1082"/>
      <c r="D719" s="1082"/>
      <c r="E719" s="1082"/>
      <c r="F719" s="1082"/>
      <c r="G719" s="1082"/>
      <c r="H719" s="1082"/>
      <c r="I719" s="1082"/>
      <c r="J719" s="1082"/>
      <c r="K719" s="1082"/>
      <c r="L719" s="1082"/>
      <c r="M719" s="1082"/>
      <c r="N719" s="1082"/>
      <c r="O719" s="1082"/>
      <c r="P719" s="1082"/>
      <c r="Q719" s="1082"/>
      <c r="R719" s="1082"/>
      <c r="S719" s="1082"/>
      <c r="T719" s="1082"/>
      <c r="U719" s="1082"/>
      <c r="V719" s="1082"/>
      <c r="W719" s="1082"/>
      <c r="X719" s="1082"/>
      <c r="Y719" s="1082"/>
      <c r="Z719" s="1082"/>
    </row>
    <row r="720" spans="1:26" ht="11.25" customHeight="1">
      <c r="A720" s="1082"/>
      <c r="B720" s="1082"/>
      <c r="C720" s="1082"/>
      <c r="D720" s="1082"/>
      <c r="E720" s="1082"/>
      <c r="F720" s="1082"/>
      <c r="G720" s="1082"/>
      <c r="H720" s="1082"/>
      <c r="I720" s="1082"/>
      <c r="J720" s="1082"/>
      <c r="K720" s="1082"/>
      <c r="L720" s="1082"/>
      <c r="M720" s="1082"/>
      <c r="N720" s="1082"/>
      <c r="O720" s="1082"/>
      <c r="P720" s="1082"/>
      <c r="Q720" s="1082"/>
      <c r="R720" s="1082"/>
      <c r="S720" s="1082"/>
      <c r="T720" s="1082"/>
      <c r="U720" s="1082"/>
      <c r="V720" s="1082"/>
      <c r="W720" s="1082"/>
      <c r="X720" s="1082"/>
      <c r="Y720" s="1082"/>
      <c r="Z720" s="1082"/>
    </row>
    <row r="721" spans="1:26" ht="11.25" customHeight="1">
      <c r="A721" s="1082"/>
      <c r="B721" s="1082"/>
      <c r="C721" s="1082"/>
      <c r="D721" s="1082"/>
      <c r="E721" s="1082"/>
      <c r="F721" s="1082"/>
      <c r="G721" s="1082"/>
      <c r="H721" s="1082"/>
      <c r="I721" s="1082"/>
      <c r="J721" s="1082"/>
      <c r="K721" s="1082"/>
      <c r="L721" s="1082"/>
      <c r="M721" s="1082"/>
      <c r="N721" s="1082"/>
      <c r="O721" s="1082"/>
      <c r="P721" s="1082"/>
      <c r="Q721" s="1082"/>
      <c r="R721" s="1082"/>
      <c r="S721" s="1082"/>
      <c r="T721" s="1082"/>
      <c r="U721" s="1082"/>
      <c r="V721" s="1082"/>
      <c r="W721" s="1082"/>
      <c r="X721" s="1082"/>
      <c r="Y721" s="1082"/>
      <c r="Z721" s="1082"/>
    </row>
    <row r="722" spans="1:26" ht="11.25" customHeight="1">
      <c r="A722" s="1082"/>
      <c r="B722" s="1082"/>
      <c r="C722" s="1082"/>
      <c r="D722" s="1082"/>
      <c r="E722" s="1082"/>
      <c r="F722" s="1082"/>
      <c r="G722" s="1082"/>
      <c r="H722" s="1082"/>
      <c r="I722" s="1082"/>
      <c r="J722" s="1082"/>
      <c r="K722" s="1082"/>
      <c r="L722" s="1082"/>
      <c r="M722" s="1082"/>
      <c r="N722" s="1082"/>
      <c r="O722" s="1082"/>
      <c r="P722" s="1082"/>
      <c r="Q722" s="1082"/>
      <c r="R722" s="1082"/>
      <c r="S722" s="1082"/>
      <c r="T722" s="1082"/>
      <c r="U722" s="1082"/>
      <c r="V722" s="1082"/>
      <c r="W722" s="1082"/>
      <c r="X722" s="1082"/>
      <c r="Y722" s="1082"/>
      <c r="Z722" s="1082"/>
    </row>
    <row r="723" spans="1:26" ht="11.25" customHeight="1">
      <c r="A723" s="1082"/>
      <c r="B723" s="1082"/>
      <c r="C723" s="1082"/>
      <c r="D723" s="1082"/>
      <c r="E723" s="1082"/>
      <c r="F723" s="1082"/>
      <c r="G723" s="1082"/>
      <c r="H723" s="1082"/>
      <c r="I723" s="1082"/>
      <c r="J723" s="1082"/>
      <c r="K723" s="1082"/>
      <c r="L723" s="1082"/>
      <c r="M723" s="1082"/>
      <c r="N723" s="1082"/>
      <c r="O723" s="1082"/>
      <c r="P723" s="1082"/>
      <c r="Q723" s="1082"/>
      <c r="R723" s="1082"/>
      <c r="S723" s="1082"/>
      <c r="T723" s="1082"/>
      <c r="U723" s="1082"/>
      <c r="V723" s="1082"/>
      <c r="W723" s="1082"/>
      <c r="X723" s="1082"/>
      <c r="Y723" s="1082"/>
      <c r="Z723" s="1082"/>
    </row>
    <row r="724" spans="1:26" ht="11.25" customHeight="1">
      <c r="A724" s="1082"/>
      <c r="B724" s="1082"/>
      <c r="C724" s="1082"/>
      <c r="D724" s="1082"/>
      <c r="E724" s="1082"/>
      <c r="F724" s="1082"/>
      <c r="G724" s="1082"/>
      <c r="H724" s="1082"/>
      <c r="I724" s="1082"/>
      <c r="J724" s="1082"/>
      <c r="K724" s="1082"/>
      <c r="L724" s="1082"/>
      <c r="M724" s="1082"/>
      <c r="N724" s="1082"/>
      <c r="O724" s="1082"/>
      <c r="P724" s="1082"/>
      <c r="Q724" s="1082"/>
      <c r="R724" s="1082"/>
      <c r="S724" s="1082"/>
      <c r="T724" s="1082"/>
      <c r="U724" s="1082"/>
      <c r="V724" s="1082"/>
      <c r="W724" s="1082"/>
      <c r="X724" s="1082"/>
      <c r="Y724" s="1082"/>
      <c r="Z724" s="1082"/>
    </row>
    <row r="725" spans="1:26" ht="11.25" customHeight="1">
      <c r="A725" s="1082"/>
      <c r="B725" s="1082"/>
      <c r="C725" s="1082"/>
      <c r="D725" s="1082"/>
      <c r="E725" s="1082"/>
      <c r="F725" s="1082"/>
      <c r="G725" s="1082"/>
      <c r="H725" s="1082"/>
      <c r="I725" s="1082"/>
      <c r="J725" s="1082"/>
      <c r="K725" s="1082"/>
      <c r="L725" s="1082"/>
      <c r="M725" s="1082"/>
      <c r="N725" s="1082"/>
      <c r="O725" s="1082"/>
      <c r="P725" s="1082"/>
      <c r="Q725" s="1082"/>
      <c r="R725" s="1082"/>
      <c r="S725" s="1082"/>
      <c r="T725" s="1082"/>
      <c r="U725" s="1082"/>
      <c r="V725" s="1082"/>
      <c r="W725" s="1082"/>
      <c r="X725" s="1082"/>
      <c r="Y725" s="1082"/>
      <c r="Z725" s="1082"/>
    </row>
    <row r="726" spans="1:26" ht="11.25" customHeight="1">
      <c r="A726" s="1082"/>
      <c r="B726" s="1082"/>
      <c r="C726" s="1082"/>
      <c r="D726" s="1082"/>
      <c r="E726" s="1082"/>
      <c r="F726" s="1082"/>
      <c r="G726" s="1082"/>
      <c r="H726" s="1082"/>
      <c r="I726" s="1082"/>
      <c r="J726" s="1082"/>
      <c r="K726" s="1082"/>
      <c r="L726" s="1082"/>
      <c r="M726" s="1082"/>
      <c r="N726" s="1082"/>
      <c r="O726" s="1082"/>
      <c r="P726" s="1082"/>
      <c r="Q726" s="1082"/>
      <c r="R726" s="1082"/>
      <c r="S726" s="1082"/>
      <c r="T726" s="1082"/>
      <c r="U726" s="1082"/>
      <c r="V726" s="1082"/>
      <c r="W726" s="1082"/>
      <c r="X726" s="1082"/>
      <c r="Y726" s="1082"/>
      <c r="Z726" s="1082"/>
    </row>
    <row r="727" spans="1:26" ht="11.25" customHeight="1">
      <c r="A727" s="1082"/>
      <c r="B727" s="1082"/>
      <c r="C727" s="1082"/>
      <c r="D727" s="1082"/>
      <c r="E727" s="1082"/>
      <c r="F727" s="1082"/>
      <c r="G727" s="1082"/>
      <c r="H727" s="1082"/>
      <c r="I727" s="1082"/>
      <c r="J727" s="1082"/>
      <c r="K727" s="1082"/>
      <c r="L727" s="1082"/>
      <c r="M727" s="1082"/>
      <c r="N727" s="1082"/>
      <c r="O727" s="1082"/>
      <c r="P727" s="1082"/>
      <c r="Q727" s="1082"/>
      <c r="R727" s="1082"/>
      <c r="S727" s="1082"/>
      <c r="T727" s="1082"/>
      <c r="U727" s="1082"/>
      <c r="V727" s="1082"/>
      <c r="W727" s="1082"/>
      <c r="X727" s="1082"/>
      <c r="Y727" s="1082"/>
      <c r="Z727" s="1082"/>
    </row>
    <row r="728" spans="1:26" ht="11.25" customHeight="1">
      <c r="A728" s="1082"/>
      <c r="B728" s="1082"/>
      <c r="C728" s="1082"/>
      <c r="D728" s="1082"/>
      <c r="E728" s="1082"/>
      <c r="F728" s="1082"/>
      <c r="G728" s="1082"/>
      <c r="H728" s="1082"/>
      <c r="I728" s="1082"/>
      <c r="J728" s="1082"/>
      <c r="K728" s="1082"/>
      <c r="L728" s="1082"/>
      <c r="M728" s="1082"/>
      <c r="N728" s="1082"/>
      <c r="O728" s="1082"/>
      <c r="P728" s="1082"/>
      <c r="Q728" s="1082"/>
      <c r="R728" s="1082"/>
      <c r="S728" s="1082"/>
      <c r="T728" s="1082"/>
      <c r="U728" s="1082"/>
      <c r="V728" s="1082"/>
      <c r="W728" s="1082"/>
      <c r="X728" s="1082"/>
      <c r="Y728" s="1082"/>
      <c r="Z728" s="1082"/>
    </row>
    <row r="729" spans="1:26" ht="11.25" customHeight="1">
      <c r="A729" s="1082"/>
      <c r="B729" s="1082"/>
      <c r="C729" s="1082"/>
      <c r="D729" s="1082"/>
      <c r="E729" s="1082"/>
      <c r="F729" s="1082"/>
      <c r="G729" s="1082"/>
      <c r="H729" s="1082"/>
      <c r="I729" s="1082"/>
      <c r="J729" s="1082"/>
      <c r="K729" s="1082"/>
      <c r="L729" s="1082"/>
      <c r="M729" s="1082"/>
      <c r="N729" s="1082"/>
      <c r="O729" s="1082"/>
      <c r="P729" s="1082"/>
      <c r="Q729" s="1082"/>
      <c r="R729" s="1082"/>
      <c r="S729" s="1082"/>
      <c r="T729" s="1082"/>
      <c r="U729" s="1082"/>
      <c r="V729" s="1082"/>
      <c r="W729" s="1082"/>
      <c r="X729" s="1082"/>
      <c r="Y729" s="1082"/>
      <c r="Z729" s="1082"/>
    </row>
    <row r="730" spans="1:26" ht="11.25" customHeight="1">
      <c r="A730" s="1082"/>
      <c r="B730" s="1082"/>
      <c r="C730" s="1082"/>
      <c r="D730" s="1082"/>
      <c r="E730" s="1082"/>
      <c r="F730" s="1082"/>
      <c r="G730" s="1082"/>
      <c r="H730" s="1082"/>
      <c r="I730" s="1082"/>
      <c r="J730" s="1082"/>
      <c r="K730" s="1082"/>
      <c r="L730" s="1082"/>
      <c r="M730" s="1082"/>
      <c r="N730" s="1082"/>
      <c r="O730" s="1082"/>
      <c r="P730" s="1082"/>
      <c r="Q730" s="1082"/>
      <c r="R730" s="1082"/>
      <c r="S730" s="1082"/>
      <c r="T730" s="1082"/>
      <c r="U730" s="1082"/>
      <c r="V730" s="1082"/>
      <c r="W730" s="1082"/>
      <c r="X730" s="1082"/>
      <c r="Y730" s="1082"/>
      <c r="Z730" s="1082"/>
    </row>
    <row r="731" spans="1:26" ht="11.25" customHeight="1">
      <c r="A731" s="1082"/>
      <c r="B731" s="1082"/>
      <c r="C731" s="1082"/>
      <c r="D731" s="1082"/>
      <c r="E731" s="1082"/>
      <c r="F731" s="1082"/>
      <c r="G731" s="1082"/>
      <c r="H731" s="1082"/>
      <c r="I731" s="1082"/>
      <c r="J731" s="1082"/>
      <c r="K731" s="1082"/>
      <c r="L731" s="1082"/>
      <c r="M731" s="1082"/>
      <c r="N731" s="1082"/>
      <c r="O731" s="1082"/>
      <c r="P731" s="1082"/>
      <c r="Q731" s="1082"/>
      <c r="R731" s="1082"/>
      <c r="S731" s="1082"/>
      <c r="T731" s="1082"/>
      <c r="U731" s="1082"/>
      <c r="V731" s="1082"/>
      <c r="W731" s="1082"/>
      <c r="X731" s="1082"/>
      <c r="Y731" s="1082"/>
      <c r="Z731" s="1082"/>
    </row>
    <row r="732" spans="1:26" ht="11.25" customHeight="1">
      <c r="A732" s="1082"/>
      <c r="B732" s="1082"/>
      <c r="C732" s="1082"/>
      <c r="D732" s="1082"/>
      <c r="E732" s="1082"/>
      <c r="F732" s="1082"/>
      <c r="G732" s="1082"/>
      <c r="H732" s="1082"/>
      <c r="I732" s="1082"/>
      <c r="J732" s="1082"/>
      <c r="K732" s="1082"/>
      <c r="L732" s="1082"/>
      <c r="M732" s="1082"/>
      <c r="N732" s="1082"/>
      <c r="O732" s="1082"/>
      <c r="P732" s="1082"/>
      <c r="Q732" s="1082"/>
      <c r="R732" s="1082"/>
      <c r="S732" s="1082"/>
      <c r="T732" s="1082"/>
      <c r="U732" s="1082"/>
      <c r="V732" s="1082"/>
      <c r="W732" s="1082"/>
      <c r="X732" s="1082"/>
      <c r="Y732" s="1082"/>
      <c r="Z732" s="1082"/>
    </row>
    <row r="733" spans="1:26" ht="11.25" customHeight="1">
      <c r="A733" s="1082"/>
      <c r="B733" s="1082"/>
      <c r="C733" s="1082"/>
      <c r="D733" s="1082"/>
      <c r="E733" s="1082"/>
      <c r="F733" s="1082"/>
      <c r="G733" s="1082"/>
      <c r="H733" s="1082"/>
      <c r="I733" s="1082"/>
      <c r="J733" s="1082"/>
      <c r="K733" s="1082"/>
      <c r="L733" s="1082"/>
      <c r="M733" s="1082"/>
      <c r="N733" s="1082"/>
      <c r="O733" s="1082"/>
      <c r="P733" s="1082"/>
      <c r="Q733" s="1082"/>
      <c r="R733" s="1082"/>
      <c r="S733" s="1082"/>
      <c r="T733" s="1082"/>
      <c r="U733" s="1082"/>
      <c r="V733" s="1082"/>
      <c r="W733" s="1082"/>
      <c r="X733" s="1082"/>
      <c r="Y733" s="1082"/>
      <c r="Z733" s="1082"/>
    </row>
    <row r="734" spans="1:26" ht="11.25" customHeight="1">
      <c r="A734" s="1082"/>
      <c r="B734" s="1082"/>
      <c r="C734" s="1082"/>
      <c r="D734" s="1082"/>
      <c r="E734" s="1082"/>
      <c r="F734" s="1082"/>
      <c r="G734" s="1082"/>
      <c r="H734" s="1082"/>
      <c r="I734" s="1082"/>
      <c r="J734" s="1082"/>
      <c r="K734" s="1082"/>
      <c r="L734" s="1082"/>
      <c r="M734" s="1082"/>
      <c r="N734" s="1082"/>
      <c r="O734" s="1082"/>
      <c r="P734" s="1082"/>
      <c r="Q734" s="1082"/>
      <c r="R734" s="1082"/>
      <c r="S734" s="1082"/>
      <c r="T734" s="1082"/>
      <c r="U734" s="1082"/>
      <c r="V734" s="1082"/>
      <c r="W734" s="1082"/>
      <c r="X734" s="1082"/>
      <c r="Y734" s="1082"/>
      <c r="Z734" s="1082"/>
    </row>
    <row r="735" spans="1:26" ht="11.25" customHeight="1">
      <c r="A735" s="1082"/>
      <c r="B735" s="1082"/>
      <c r="C735" s="1082"/>
      <c r="D735" s="1082"/>
      <c r="E735" s="1082"/>
      <c r="F735" s="1082"/>
      <c r="G735" s="1082"/>
      <c r="H735" s="1082"/>
      <c r="I735" s="1082"/>
      <c r="J735" s="1082"/>
      <c r="K735" s="1082"/>
      <c r="L735" s="1082"/>
      <c r="M735" s="1082"/>
      <c r="N735" s="1082"/>
      <c r="O735" s="1082"/>
      <c r="P735" s="1082"/>
      <c r="Q735" s="1082"/>
      <c r="R735" s="1082"/>
      <c r="S735" s="1082"/>
      <c r="T735" s="1082"/>
      <c r="U735" s="1082"/>
      <c r="V735" s="1082"/>
      <c r="W735" s="1082"/>
      <c r="X735" s="1082"/>
      <c r="Y735" s="1082"/>
      <c r="Z735" s="1082"/>
    </row>
    <row r="736" spans="1:26" ht="11.25" customHeight="1">
      <c r="A736" s="1082"/>
      <c r="B736" s="1082"/>
      <c r="C736" s="1082"/>
      <c r="D736" s="1082"/>
      <c r="E736" s="1082"/>
      <c r="F736" s="1082"/>
      <c r="G736" s="1082"/>
      <c r="H736" s="1082"/>
      <c r="I736" s="1082"/>
      <c r="J736" s="1082"/>
      <c r="K736" s="1082"/>
      <c r="L736" s="1082"/>
      <c r="M736" s="1082"/>
      <c r="N736" s="1082"/>
      <c r="O736" s="1082"/>
      <c r="P736" s="1082"/>
      <c r="Q736" s="1082"/>
      <c r="R736" s="1082"/>
      <c r="S736" s="1082"/>
      <c r="T736" s="1082"/>
      <c r="U736" s="1082"/>
      <c r="V736" s="1082"/>
      <c r="W736" s="1082"/>
      <c r="X736" s="1082"/>
      <c r="Y736" s="1082"/>
      <c r="Z736" s="1082"/>
    </row>
    <row r="737" spans="1:26" ht="11.25" customHeight="1">
      <c r="A737" s="1082"/>
      <c r="B737" s="1082"/>
      <c r="C737" s="1082"/>
      <c r="D737" s="1082"/>
      <c r="E737" s="1082"/>
      <c r="F737" s="1082"/>
      <c r="G737" s="1082"/>
      <c r="H737" s="1082"/>
      <c r="I737" s="1082"/>
      <c r="J737" s="1082"/>
      <c r="K737" s="1082"/>
      <c r="L737" s="1082"/>
      <c r="M737" s="1082"/>
      <c r="N737" s="1082"/>
      <c r="O737" s="1082"/>
      <c r="P737" s="1082"/>
      <c r="Q737" s="1082"/>
      <c r="R737" s="1082"/>
      <c r="S737" s="1082"/>
      <c r="T737" s="1082"/>
      <c r="U737" s="1082"/>
      <c r="V737" s="1082"/>
      <c r="W737" s="1082"/>
      <c r="X737" s="1082"/>
      <c r="Y737" s="1082"/>
      <c r="Z737" s="1082"/>
    </row>
    <row r="738" spans="1:26" ht="11.25" customHeight="1">
      <c r="A738" s="1082"/>
      <c r="B738" s="1082"/>
      <c r="C738" s="1082"/>
      <c r="D738" s="1082"/>
      <c r="E738" s="1082"/>
      <c r="F738" s="1082"/>
      <c r="G738" s="1082"/>
      <c r="H738" s="1082"/>
      <c r="I738" s="1082"/>
      <c r="J738" s="1082"/>
      <c r="K738" s="1082"/>
      <c r="L738" s="1082"/>
      <c r="M738" s="1082"/>
      <c r="N738" s="1082"/>
      <c r="O738" s="1082"/>
      <c r="P738" s="1082"/>
      <c r="Q738" s="1082"/>
      <c r="R738" s="1082"/>
      <c r="S738" s="1082"/>
      <c r="T738" s="1082"/>
      <c r="U738" s="1082"/>
      <c r="V738" s="1082"/>
      <c r="W738" s="1082"/>
      <c r="X738" s="1082"/>
      <c r="Y738" s="1082"/>
      <c r="Z738" s="1082"/>
    </row>
    <row r="739" spans="1:26" ht="11.25" customHeight="1">
      <c r="A739" s="1082"/>
      <c r="B739" s="1082"/>
      <c r="C739" s="1082"/>
      <c r="D739" s="1082"/>
      <c r="E739" s="1082"/>
      <c r="F739" s="1082"/>
      <c r="G739" s="1082"/>
      <c r="H739" s="1082"/>
      <c r="I739" s="1082"/>
      <c r="J739" s="1082"/>
      <c r="K739" s="1082"/>
      <c r="L739" s="1082"/>
      <c r="M739" s="1082"/>
      <c r="N739" s="1082"/>
      <c r="O739" s="1082"/>
      <c r="P739" s="1082"/>
      <c r="Q739" s="1082"/>
      <c r="R739" s="1082"/>
      <c r="S739" s="1082"/>
      <c r="T739" s="1082"/>
      <c r="U739" s="1082"/>
      <c r="V739" s="1082"/>
      <c r="W739" s="1082"/>
      <c r="X739" s="1082"/>
      <c r="Y739" s="1082"/>
      <c r="Z739" s="1082"/>
    </row>
    <row r="740" spans="1:26" ht="11.25" customHeight="1">
      <c r="A740" s="1082"/>
      <c r="B740" s="1082"/>
      <c r="C740" s="1082"/>
      <c r="D740" s="1082"/>
      <c r="E740" s="1082"/>
      <c r="F740" s="1082"/>
      <c r="G740" s="1082"/>
      <c r="H740" s="1082"/>
      <c r="I740" s="1082"/>
      <c r="J740" s="1082"/>
      <c r="K740" s="1082"/>
      <c r="L740" s="1082"/>
      <c r="M740" s="1082"/>
      <c r="N740" s="1082"/>
      <c r="O740" s="1082"/>
      <c r="P740" s="1082"/>
      <c r="Q740" s="1082"/>
      <c r="R740" s="1082"/>
      <c r="S740" s="1082"/>
      <c r="T740" s="1082"/>
      <c r="U740" s="1082"/>
      <c r="V740" s="1082"/>
      <c r="W740" s="1082"/>
      <c r="X740" s="1082"/>
      <c r="Y740" s="1082"/>
      <c r="Z740" s="1082"/>
    </row>
    <row r="741" spans="1:26" ht="11.25" customHeight="1">
      <c r="A741" s="1082"/>
      <c r="B741" s="1082"/>
      <c r="C741" s="1082"/>
      <c r="D741" s="1082"/>
      <c r="E741" s="1082"/>
      <c r="F741" s="1082"/>
      <c r="G741" s="1082"/>
      <c r="H741" s="1082"/>
      <c r="I741" s="1082"/>
      <c r="J741" s="1082"/>
      <c r="K741" s="1082"/>
      <c r="L741" s="1082"/>
      <c r="M741" s="1082"/>
      <c r="N741" s="1082"/>
      <c r="O741" s="1082"/>
      <c r="P741" s="1082"/>
      <c r="Q741" s="1082"/>
      <c r="R741" s="1082"/>
      <c r="S741" s="1082"/>
      <c r="T741" s="1082"/>
      <c r="U741" s="1082"/>
      <c r="V741" s="1082"/>
      <c r="W741" s="1082"/>
      <c r="X741" s="1082"/>
      <c r="Y741" s="1082"/>
      <c r="Z741" s="1082"/>
    </row>
    <row r="742" spans="1:26" ht="11.25" customHeight="1">
      <c r="A742" s="1082"/>
      <c r="B742" s="1082"/>
      <c r="C742" s="1082"/>
      <c r="D742" s="1082"/>
      <c r="E742" s="1082"/>
      <c r="F742" s="1082"/>
      <c r="G742" s="1082"/>
      <c r="H742" s="1082"/>
      <c r="I742" s="1082"/>
      <c r="J742" s="1082"/>
      <c r="K742" s="1082"/>
      <c r="L742" s="1082"/>
      <c r="M742" s="1082"/>
      <c r="N742" s="1082"/>
      <c r="O742" s="1082"/>
      <c r="P742" s="1082"/>
      <c r="Q742" s="1082"/>
      <c r="R742" s="1082"/>
      <c r="S742" s="1082"/>
      <c r="T742" s="1082"/>
      <c r="U742" s="1082"/>
      <c r="V742" s="1082"/>
      <c r="W742" s="1082"/>
      <c r="X742" s="1082"/>
      <c r="Y742" s="1082"/>
      <c r="Z742" s="1082"/>
    </row>
    <row r="743" spans="1:26" ht="11.25" customHeight="1">
      <c r="A743" s="1082"/>
      <c r="B743" s="1082"/>
      <c r="C743" s="1082"/>
      <c r="D743" s="1082"/>
      <c r="E743" s="1082"/>
      <c r="F743" s="1082"/>
      <c r="G743" s="1082"/>
      <c r="H743" s="1082"/>
      <c r="I743" s="1082"/>
      <c r="J743" s="1082"/>
      <c r="K743" s="1082"/>
      <c r="L743" s="1082"/>
      <c r="M743" s="1082"/>
      <c r="N743" s="1082"/>
      <c r="O743" s="1082"/>
      <c r="P743" s="1082"/>
      <c r="Q743" s="1082"/>
      <c r="R743" s="1082"/>
      <c r="S743" s="1082"/>
      <c r="T743" s="1082"/>
      <c r="U743" s="1082"/>
      <c r="V743" s="1082"/>
      <c r="W743" s="1082"/>
      <c r="X743" s="1082"/>
      <c r="Y743" s="1082"/>
      <c r="Z743" s="1082"/>
    </row>
    <row r="744" spans="1:26" ht="11.25" customHeight="1">
      <c r="A744" s="1082"/>
      <c r="B744" s="1082"/>
      <c r="C744" s="1082"/>
      <c r="D744" s="1082"/>
      <c r="E744" s="1082"/>
      <c r="F744" s="1082"/>
      <c r="G744" s="1082"/>
      <c r="H744" s="1082"/>
      <c r="I744" s="1082"/>
      <c r="J744" s="1082"/>
      <c r="K744" s="1082"/>
      <c r="L744" s="1082"/>
      <c r="M744" s="1082"/>
      <c r="N744" s="1082"/>
      <c r="O744" s="1082"/>
      <c r="P744" s="1082"/>
      <c r="Q744" s="1082"/>
      <c r="R744" s="1082"/>
      <c r="S744" s="1082"/>
      <c r="T744" s="1082"/>
      <c r="U744" s="1082"/>
      <c r="V744" s="1082"/>
      <c r="W744" s="1082"/>
      <c r="X744" s="1082"/>
      <c r="Y744" s="1082"/>
      <c r="Z744" s="1082"/>
    </row>
    <row r="745" spans="1:26" ht="11.25" customHeight="1">
      <c r="A745" s="1082"/>
      <c r="B745" s="1082"/>
      <c r="C745" s="1082"/>
      <c r="D745" s="1082"/>
      <c r="E745" s="1082"/>
      <c r="F745" s="1082"/>
      <c r="G745" s="1082"/>
      <c r="H745" s="1082"/>
      <c r="I745" s="1082"/>
      <c r="J745" s="1082"/>
      <c r="K745" s="1082"/>
      <c r="L745" s="1082"/>
      <c r="M745" s="1082"/>
      <c r="N745" s="1082"/>
      <c r="O745" s="1082"/>
      <c r="P745" s="1082"/>
      <c r="Q745" s="1082"/>
      <c r="R745" s="1082"/>
      <c r="S745" s="1082"/>
      <c r="T745" s="1082"/>
      <c r="U745" s="1082"/>
      <c r="V745" s="1082"/>
      <c r="W745" s="1082"/>
      <c r="X745" s="1082"/>
      <c r="Y745" s="1082"/>
      <c r="Z745" s="1082"/>
    </row>
    <row r="746" spans="1:26" ht="11.25" customHeight="1">
      <c r="A746" s="1082"/>
      <c r="B746" s="1082"/>
      <c r="C746" s="1082"/>
      <c r="D746" s="1082"/>
      <c r="E746" s="1082"/>
      <c r="F746" s="1082"/>
      <c r="G746" s="1082"/>
      <c r="H746" s="1082"/>
      <c r="I746" s="1082"/>
      <c r="J746" s="1082"/>
      <c r="K746" s="1082"/>
      <c r="L746" s="1082"/>
      <c r="M746" s="1082"/>
      <c r="N746" s="1082"/>
      <c r="O746" s="1082"/>
      <c r="P746" s="1082"/>
      <c r="Q746" s="1082"/>
      <c r="R746" s="1082"/>
      <c r="S746" s="1082"/>
      <c r="T746" s="1082"/>
      <c r="U746" s="1082"/>
      <c r="V746" s="1082"/>
      <c r="W746" s="1082"/>
      <c r="X746" s="1082"/>
      <c r="Y746" s="1082"/>
      <c r="Z746" s="1082"/>
    </row>
    <row r="747" spans="1:26" ht="11.25" customHeight="1">
      <c r="A747" s="1082"/>
      <c r="B747" s="1082"/>
      <c r="C747" s="1082"/>
      <c r="D747" s="1082"/>
      <c r="E747" s="1082"/>
      <c r="F747" s="1082"/>
      <c r="G747" s="1082"/>
      <c r="H747" s="1082"/>
      <c r="I747" s="1082"/>
      <c r="J747" s="1082"/>
      <c r="K747" s="1082"/>
      <c r="L747" s="1082"/>
      <c r="M747" s="1082"/>
      <c r="N747" s="1082"/>
      <c r="O747" s="1082"/>
      <c r="P747" s="1082"/>
      <c r="Q747" s="1082"/>
      <c r="R747" s="1082"/>
      <c r="S747" s="1082"/>
      <c r="T747" s="1082"/>
      <c r="U747" s="1082"/>
      <c r="V747" s="1082"/>
      <c r="W747" s="1082"/>
      <c r="X747" s="1082"/>
      <c r="Y747" s="1082"/>
      <c r="Z747" s="1082"/>
    </row>
    <row r="748" spans="1:26" ht="11.25" customHeight="1">
      <c r="A748" s="1082"/>
      <c r="B748" s="1082"/>
      <c r="C748" s="1082"/>
      <c r="D748" s="1082"/>
      <c r="E748" s="1082"/>
      <c r="F748" s="1082"/>
      <c r="G748" s="1082"/>
      <c r="H748" s="1082"/>
      <c r="I748" s="1082"/>
      <c r="J748" s="1082"/>
      <c r="K748" s="1082"/>
      <c r="L748" s="1082"/>
      <c r="M748" s="1082"/>
      <c r="N748" s="1082"/>
      <c r="O748" s="1082"/>
      <c r="P748" s="1082"/>
      <c r="Q748" s="1082"/>
      <c r="R748" s="1082"/>
      <c r="S748" s="1082"/>
      <c r="T748" s="1082"/>
      <c r="U748" s="1082"/>
      <c r="V748" s="1082"/>
      <c r="W748" s="1082"/>
      <c r="X748" s="1082"/>
      <c r="Y748" s="1082"/>
      <c r="Z748" s="1082"/>
    </row>
    <row r="749" spans="1:26" ht="11.25" customHeight="1">
      <c r="A749" s="1082"/>
      <c r="B749" s="1082"/>
      <c r="C749" s="1082"/>
      <c r="D749" s="1082"/>
      <c r="E749" s="1082"/>
      <c r="F749" s="1082"/>
      <c r="G749" s="1082"/>
      <c r="H749" s="1082"/>
      <c r="I749" s="1082"/>
      <c r="J749" s="1082"/>
      <c r="K749" s="1082"/>
      <c r="L749" s="1082"/>
      <c r="M749" s="1082"/>
      <c r="N749" s="1082"/>
      <c r="O749" s="1082"/>
      <c r="P749" s="1082"/>
      <c r="Q749" s="1082"/>
      <c r="R749" s="1082"/>
      <c r="S749" s="1082"/>
      <c r="T749" s="1082"/>
      <c r="U749" s="1082"/>
      <c r="V749" s="1082"/>
      <c r="W749" s="1082"/>
      <c r="X749" s="1082"/>
      <c r="Y749" s="1082"/>
      <c r="Z749" s="1082"/>
    </row>
    <row r="750" spans="1:26" ht="11.25" customHeight="1">
      <c r="A750" s="1082"/>
      <c r="B750" s="1082"/>
      <c r="C750" s="1082"/>
      <c r="D750" s="1082"/>
      <c r="E750" s="1082"/>
      <c r="F750" s="1082"/>
      <c r="G750" s="1082"/>
      <c r="H750" s="1082"/>
      <c r="I750" s="1082"/>
      <c r="J750" s="1082"/>
      <c r="K750" s="1082"/>
      <c r="L750" s="1082"/>
      <c r="M750" s="1082"/>
      <c r="N750" s="1082"/>
      <c r="O750" s="1082"/>
      <c r="P750" s="1082"/>
      <c r="Q750" s="1082"/>
      <c r="R750" s="1082"/>
      <c r="S750" s="1082"/>
      <c r="T750" s="1082"/>
      <c r="U750" s="1082"/>
      <c r="V750" s="1082"/>
      <c r="W750" s="1082"/>
      <c r="X750" s="1082"/>
      <c r="Y750" s="1082"/>
      <c r="Z750" s="1082"/>
    </row>
    <row r="751" spans="1:26" ht="11.25" customHeight="1">
      <c r="A751" s="1082"/>
      <c r="B751" s="1082"/>
      <c r="C751" s="1082"/>
      <c r="D751" s="1082"/>
      <c r="E751" s="1082"/>
      <c r="F751" s="1082"/>
      <c r="G751" s="1082"/>
      <c r="H751" s="1082"/>
      <c r="I751" s="1082"/>
      <c r="J751" s="1082"/>
      <c r="K751" s="1082"/>
      <c r="L751" s="1082"/>
      <c r="M751" s="1082"/>
      <c r="N751" s="1082"/>
      <c r="O751" s="1082"/>
      <c r="P751" s="1082"/>
      <c r="Q751" s="1082"/>
      <c r="R751" s="1082"/>
      <c r="S751" s="1082"/>
      <c r="T751" s="1082"/>
      <c r="U751" s="1082"/>
      <c r="V751" s="1082"/>
      <c r="W751" s="1082"/>
      <c r="X751" s="1082"/>
      <c r="Y751" s="1082"/>
      <c r="Z751" s="1082"/>
    </row>
    <row r="752" spans="1:26" ht="11.25" customHeight="1">
      <c r="A752" s="1082"/>
      <c r="B752" s="1082"/>
      <c r="C752" s="1082"/>
      <c r="D752" s="1082"/>
      <c r="E752" s="1082"/>
      <c r="F752" s="1082"/>
      <c r="G752" s="1082"/>
      <c r="H752" s="1082"/>
      <c r="I752" s="1082"/>
      <c r="J752" s="1082"/>
      <c r="K752" s="1082"/>
      <c r="L752" s="1082"/>
      <c r="M752" s="1082"/>
      <c r="N752" s="1082"/>
      <c r="O752" s="1082"/>
      <c r="P752" s="1082"/>
      <c r="Q752" s="1082"/>
      <c r="R752" s="1082"/>
      <c r="S752" s="1082"/>
      <c r="T752" s="1082"/>
      <c r="U752" s="1082"/>
      <c r="V752" s="1082"/>
      <c r="W752" s="1082"/>
      <c r="X752" s="1082"/>
      <c r="Y752" s="1082"/>
      <c r="Z752" s="1082"/>
    </row>
    <row r="753" spans="1:26" ht="11.25" customHeight="1">
      <c r="A753" s="1082"/>
      <c r="B753" s="1082"/>
      <c r="C753" s="1082"/>
      <c r="D753" s="1082"/>
      <c r="E753" s="1082"/>
      <c r="F753" s="1082"/>
      <c r="G753" s="1082"/>
      <c r="H753" s="1082"/>
      <c r="I753" s="1082"/>
      <c r="J753" s="1082"/>
      <c r="K753" s="1082"/>
      <c r="L753" s="1082"/>
      <c r="M753" s="1082"/>
      <c r="N753" s="1082"/>
      <c r="O753" s="1082"/>
      <c r="P753" s="1082"/>
      <c r="Q753" s="1082"/>
      <c r="R753" s="1082"/>
      <c r="S753" s="1082"/>
      <c r="T753" s="1082"/>
      <c r="U753" s="1082"/>
      <c r="V753" s="1082"/>
      <c r="W753" s="1082"/>
      <c r="X753" s="1082"/>
      <c r="Y753" s="1082"/>
      <c r="Z753" s="1082"/>
    </row>
    <row r="754" spans="1:26" ht="11.25" customHeight="1">
      <c r="A754" s="1082"/>
      <c r="B754" s="1082"/>
      <c r="C754" s="1082"/>
      <c r="D754" s="1082"/>
      <c r="E754" s="1082"/>
      <c r="F754" s="1082"/>
      <c r="G754" s="1082"/>
      <c r="H754" s="1082"/>
      <c r="I754" s="1082"/>
      <c r="J754" s="1082"/>
      <c r="K754" s="1082"/>
      <c r="L754" s="1082"/>
      <c r="M754" s="1082"/>
      <c r="N754" s="1082"/>
      <c r="O754" s="1082"/>
      <c r="P754" s="1082"/>
      <c r="Q754" s="1082"/>
      <c r="R754" s="1082"/>
      <c r="S754" s="1082"/>
      <c r="T754" s="1082"/>
      <c r="U754" s="1082"/>
      <c r="V754" s="1082"/>
      <c r="W754" s="1082"/>
      <c r="X754" s="1082"/>
      <c r="Y754" s="1082"/>
      <c r="Z754" s="1082"/>
    </row>
    <row r="755" spans="1:26" ht="11.25" customHeight="1">
      <c r="A755" s="1082"/>
      <c r="B755" s="1082"/>
      <c r="C755" s="1082"/>
      <c r="D755" s="1082"/>
      <c r="E755" s="1082"/>
      <c r="F755" s="1082"/>
      <c r="G755" s="1082"/>
      <c r="H755" s="1082"/>
      <c r="I755" s="1082"/>
      <c r="J755" s="1082"/>
      <c r="K755" s="1082"/>
      <c r="L755" s="1082"/>
      <c r="M755" s="1082"/>
      <c r="N755" s="1082"/>
      <c r="O755" s="1082"/>
      <c r="P755" s="1082"/>
      <c r="Q755" s="1082"/>
      <c r="R755" s="1082"/>
      <c r="S755" s="1082"/>
      <c r="T755" s="1082"/>
      <c r="U755" s="1082"/>
      <c r="V755" s="1082"/>
      <c r="W755" s="1082"/>
      <c r="X755" s="1082"/>
      <c r="Y755" s="1082"/>
      <c r="Z755" s="1082"/>
    </row>
    <row r="756" spans="1:26" ht="11.25" customHeight="1">
      <c r="A756" s="1082"/>
      <c r="B756" s="1082"/>
      <c r="C756" s="1082"/>
      <c r="D756" s="1082"/>
      <c r="E756" s="1082"/>
      <c r="F756" s="1082"/>
      <c r="G756" s="1082"/>
      <c r="H756" s="1082"/>
      <c r="I756" s="1082"/>
      <c r="J756" s="1082"/>
      <c r="K756" s="1082"/>
      <c r="L756" s="1082"/>
      <c r="M756" s="1082"/>
      <c r="N756" s="1082"/>
      <c r="O756" s="1082"/>
      <c r="P756" s="1082"/>
      <c r="Q756" s="1082"/>
      <c r="R756" s="1082"/>
      <c r="S756" s="1082"/>
      <c r="T756" s="1082"/>
      <c r="U756" s="1082"/>
      <c r="V756" s="1082"/>
      <c r="W756" s="1082"/>
      <c r="X756" s="1082"/>
      <c r="Y756" s="1082"/>
      <c r="Z756" s="1082"/>
    </row>
    <row r="757" spans="1:26" ht="11.25" customHeight="1">
      <c r="A757" s="1082"/>
      <c r="B757" s="1082"/>
      <c r="C757" s="1082"/>
      <c r="D757" s="1082"/>
      <c r="E757" s="1082"/>
      <c r="F757" s="1082"/>
      <c r="G757" s="1082"/>
      <c r="H757" s="1082"/>
      <c r="I757" s="1082"/>
      <c r="J757" s="1082"/>
      <c r="K757" s="1082"/>
      <c r="L757" s="1082"/>
      <c r="M757" s="1082"/>
      <c r="N757" s="1082"/>
      <c r="O757" s="1082"/>
      <c r="P757" s="1082"/>
      <c r="Q757" s="1082"/>
      <c r="R757" s="1082"/>
      <c r="S757" s="1082"/>
      <c r="T757" s="1082"/>
      <c r="U757" s="1082"/>
      <c r="V757" s="1082"/>
      <c r="W757" s="1082"/>
      <c r="X757" s="1082"/>
      <c r="Y757" s="1082"/>
      <c r="Z757" s="1082"/>
    </row>
    <row r="758" spans="1:26" ht="11.25" customHeight="1">
      <c r="A758" s="1082"/>
      <c r="B758" s="1082"/>
      <c r="C758" s="1082"/>
      <c r="D758" s="1082"/>
      <c r="E758" s="1082"/>
      <c r="F758" s="1082"/>
      <c r="G758" s="1082"/>
      <c r="H758" s="1082"/>
      <c r="I758" s="1082"/>
      <c r="J758" s="1082"/>
      <c r="K758" s="1082"/>
      <c r="L758" s="1082"/>
      <c r="M758" s="1082"/>
      <c r="N758" s="1082"/>
      <c r="O758" s="1082"/>
      <c r="P758" s="1082"/>
      <c r="Q758" s="1082"/>
      <c r="R758" s="1082"/>
      <c r="S758" s="1082"/>
      <c r="T758" s="1082"/>
      <c r="U758" s="1082"/>
      <c r="V758" s="1082"/>
      <c r="W758" s="1082"/>
      <c r="X758" s="1082"/>
      <c r="Y758" s="1082"/>
      <c r="Z758" s="1082"/>
    </row>
    <row r="759" spans="1:26" ht="11.25" customHeight="1">
      <c r="A759" s="1082"/>
      <c r="B759" s="1082"/>
      <c r="C759" s="1082"/>
      <c r="D759" s="1082"/>
      <c r="E759" s="1082"/>
      <c r="F759" s="1082"/>
      <c r="G759" s="1082"/>
      <c r="H759" s="1082"/>
      <c r="I759" s="1082"/>
      <c r="J759" s="1082"/>
      <c r="K759" s="1082"/>
      <c r="L759" s="1082"/>
      <c r="M759" s="1082"/>
      <c r="N759" s="1082"/>
      <c r="O759" s="1082"/>
      <c r="P759" s="1082"/>
      <c r="Q759" s="1082"/>
      <c r="R759" s="1082"/>
      <c r="S759" s="1082"/>
      <c r="T759" s="1082"/>
      <c r="U759" s="1082"/>
      <c r="V759" s="1082"/>
      <c r="W759" s="1082"/>
      <c r="X759" s="1082"/>
      <c r="Y759" s="1082"/>
      <c r="Z759" s="1082"/>
    </row>
    <row r="760" spans="1:26" ht="11.25" customHeight="1">
      <c r="A760" s="1082"/>
      <c r="B760" s="1082"/>
      <c r="C760" s="1082"/>
      <c r="D760" s="1082"/>
      <c r="E760" s="1082"/>
      <c r="F760" s="1082"/>
      <c r="G760" s="1082"/>
      <c r="H760" s="1082"/>
      <c r="I760" s="1082"/>
      <c r="J760" s="1082"/>
      <c r="K760" s="1082"/>
      <c r="L760" s="1082"/>
      <c r="M760" s="1082"/>
      <c r="N760" s="1082"/>
      <c r="O760" s="1082"/>
      <c r="P760" s="1082"/>
      <c r="Q760" s="1082"/>
      <c r="R760" s="1082"/>
      <c r="S760" s="1082"/>
      <c r="T760" s="1082"/>
      <c r="U760" s="1082"/>
      <c r="V760" s="1082"/>
      <c r="W760" s="1082"/>
      <c r="X760" s="1082"/>
      <c r="Y760" s="1082"/>
      <c r="Z760" s="1082"/>
    </row>
    <row r="761" spans="1:26" ht="11.25" customHeight="1">
      <c r="A761" s="1082"/>
      <c r="B761" s="1082"/>
      <c r="C761" s="1082"/>
      <c r="D761" s="1082"/>
      <c r="E761" s="1082"/>
      <c r="F761" s="1082"/>
      <c r="G761" s="1082"/>
      <c r="H761" s="1082"/>
      <c r="I761" s="1082"/>
      <c r="J761" s="1082"/>
      <c r="K761" s="1082"/>
      <c r="L761" s="1082"/>
      <c r="M761" s="1082"/>
      <c r="N761" s="1082"/>
      <c r="O761" s="1082"/>
      <c r="P761" s="1082"/>
      <c r="Q761" s="1082"/>
      <c r="R761" s="1082"/>
      <c r="S761" s="1082"/>
      <c r="T761" s="1082"/>
      <c r="U761" s="1082"/>
      <c r="V761" s="1082"/>
      <c r="W761" s="1082"/>
      <c r="X761" s="1082"/>
      <c r="Y761" s="1082"/>
      <c r="Z761" s="1082"/>
    </row>
    <row r="762" spans="1:26" ht="11.25" customHeight="1">
      <c r="A762" s="1082"/>
      <c r="B762" s="1082"/>
      <c r="C762" s="1082"/>
      <c r="D762" s="1082"/>
      <c r="E762" s="1082"/>
      <c r="F762" s="1082"/>
      <c r="G762" s="1082"/>
      <c r="H762" s="1082"/>
      <c r="I762" s="1082"/>
      <c r="J762" s="1082"/>
      <c r="K762" s="1082"/>
      <c r="L762" s="1082"/>
      <c r="M762" s="1082"/>
      <c r="N762" s="1082"/>
      <c r="O762" s="1082"/>
      <c r="P762" s="1082"/>
      <c r="Q762" s="1082"/>
      <c r="R762" s="1082"/>
      <c r="S762" s="1082"/>
      <c r="T762" s="1082"/>
      <c r="U762" s="1082"/>
      <c r="V762" s="1082"/>
      <c r="W762" s="1082"/>
      <c r="X762" s="1082"/>
      <c r="Y762" s="1082"/>
      <c r="Z762" s="1082"/>
    </row>
    <row r="763" spans="1:26" ht="11.25" customHeight="1">
      <c r="A763" s="1082"/>
      <c r="B763" s="1082"/>
      <c r="C763" s="1082"/>
      <c r="D763" s="1082"/>
      <c r="E763" s="1082"/>
      <c r="F763" s="1082"/>
      <c r="G763" s="1082"/>
      <c r="H763" s="1082"/>
      <c r="I763" s="1082"/>
      <c r="J763" s="1082"/>
      <c r="K763" s="1082"/>
      <c r="L763" s="1082"/>
      <c r="M763" s="1082"/>
      <c r="N763" s="1082"/>
      <c r="O763" s="1082"/>
      <c r="P763" s="1082"/>
      <c r="Q763" s="1082"/>
      <c r="R763" s="1082"/>
      <c r="S763" s="1082"/>
      <c r="T763" s="1082"/>
      <c r="U763" s="1082"/>
      <c r="V763" s="1082"/>
      <c r="W763" s="1082"/>
      <c r="X763" s="1082"/>
      <c r="Y763" s="1082"/>
      <c r="Z763" s="1082"/>
    </row>
    <row r="764" spans="1:26" ht="11.25" customHeight="1">
      <c r="A764" s="1082"/>
      <c r="B764" s="1082"/>
      <c r="C764" s="1082"/>
      <c r="D764" s="1082"/>
      <c r="E764" s="1082"/>
      <c r="F764" s="1082"/>
      <c r="G764" s="1082"/>
      <c r="H764" s="1082"/>
      <c r="I764" s="1082"/>
      <c r="J764" s="1082"/>
      <c r="K764" s="1082"/>
      <c r="L764" s="1082"/>
      <c r="M764" s="1082"/>
      <c r="N764" s="1082"/>
      <c r="O764" s="1082"/>
      <c r="P764" s="1082"/>
      <c r="Q764" s="1082"/>
      <c r="R764" s="1082"/>
      <c r="S764" s="1082"/>
      <c r="T764" s="1082"/>
      <c r="U764" s="1082"/>
      <c r="V764" s="1082"/>
      <c r="W764" s="1082"/>
      <c r="X764" s="1082"/>
      <c r="Y764" s="1082"/>
      <c r="Z764" s="1082"/>
    </row>
    <row r="765" spans="1:26" ht="11.25" customHeight="1">
      <c r="A765" s="1082"/>
      <c r="B765" s="1082"/>
      <c r="C765" s="1082"/>
      <c r="D765" s="1082"/>
      <c r="E765" s="1082"/>
      <c r="F765" s="1082"/>
      <c r="G765" s="1082"/>
      <c r="H765" s="1082"/>
      <c r="I765" s="1082"/>
      <c r="J765" s="1082"/>
      <c r="K765" s="1082"/>
      <c r="L765" s="1082"/>
      <c r="M765" s="1082"/>
      <c r="N765" s="1082"/>
      <c r="O765" s="1082"/>
      <c r="P765" s="1082"/>
      <c r="Q765" s="1082"/>
      <c r="R765" s="1082"/>
      <c r="S765" s="1082"/>
      <c r="T765" s="1082"/>
      <c r="U765" s="1082"/>
      <c r="V765" s="1082"/>
      <c r="W765" s="1082"/>
      <c r="X765" s="1082"/>
      <c r="Y765" s="1082"/>
      <c r="Z765" s="1082"/>
    </row>
    <row r="766" spans="1:26" ht="11.25" customHeight="1">
      <c r="A766" s="1082"/>
      <c r="B766" s="1082"/>
      <c r="C766" s="1082"/>
      <c r="D766" s="1082"/>
      <c r="E766" s="1082"/>
      <c r="F766" s="1082"/>
      <c r="G766" s="1082"/>
      <c r="H766" s="1082"/>
      <c r="I766" s="1082"/>
      <c r="J766" s="1082"/>
      <c r="K766" s="1082"/>
      <c r="L766" s="1082"/>
      <c r="M766" s="1082"/>
      <c r="N766" s="1082"/>
      <c r="O766" s="1082"/>
      <c r="P766" s="1082"/>
      <c r="Q766" s="1082"/>
      <c r="R766" s="1082"/>
      <c r="S766" s="1082"/>
      <c r="T766" s="1082"/>
      <c r="U766" s="1082"/>
      <c r="V766" s="1082"/>
      <c r="W766" s="1082"/>
      <c r="X766" s="1082"/>
      <c r="Y766" s="1082"/>
      <c r="Z766" s="1082"/>
    </row>
    <row r="767" spans="1:26" ht="11.25" customHeight="1">
      <c r="A767" s="1082"/>
      <c r="B767" s="1082"/>
      <c r="C767" s="1082"/>
      <c r="D767" s="1082"/>
      <c r="E767" s="1082"/>
      <c r="F767" s="1082"/>
      <c r="G767" s="1082"/>
      <c r="H767" s="1082"/>
      <c r="I767" s="1082"/>
      <c r="J767" s="1082"/>
      <c r="K767" s="1082"/>
      <c r="L767" s="1082"/>
      <c r="M767" s="1082"/>
      <c r="N767" s="1082"/>
      <c r="O767" s="1082"/>
      <c r="P767" s="1082"/>
      <c r="Q767" s="1082"/>
      <c r="R767" s="1082"/>
      <c r="S767" s="1082"/>
      <c r="T767" s="1082"/>
      <c r="U767" s="1082"/>
      <c r="V767" s="1082"/>
      <c r="W767" s="1082"/>
      <c r="X767" s="1082"/>
      <c r="Y767" s="1082"/>
      <c r="Z767" s="1082"/>
    </row>
    <row r="768" spans="1:26" ht="11.25" customHeight="1">
      <c r="A768" s="1082"/>
      <c r="B768" s="1082"/>
      <c r="C768" s="1082"/>
      <c r="D768" s="1082"/>
      <c r="E768" s="1082"/>
      <c r="F768" s="1082"/>
      <c r="G768" s="1082"/>
      <c r="H768" s="1082"/>
      <c r="I768" s="1082"/>
      <c r="J768" s="1082"/>
      <c r="K768" s="1082"/>
      <c r="L768" s="1082"/>
      <c r="M768" s="1082"/>
      <c r="N768" s="1082"/>
      <c r="O768" s="1082"/>
      <c r="P768" s="1082"/>
      <c r="Q768" s="1082"/>
      <c r="R768" s="1082"/>
      <c r="S768" s="1082"/>
      <c r="T768" s="1082"/>
      <c r="U768" s="1082"/>
      <c r="V768" s="1082"/>
      <c r="W768" s="1082"/>
      <c r="X768" s="1082"/>
      <c r="Y768" s="1082"/>
      <c r="Z768" s="1082"/>
    </row>
    <row r="769" spans="1:26" ht="11.25" customHeight="1">
      <c r="A769" s="1082"/>
      <c r="B769" s="1082"/>
      <c r="C769" s="1082"/>
      <c r="D769" s="1082"/>
      <c r="E769" s="1082"/>
      <c r="F769" s="1082"/>
      <c r="G769" s="1082"/>
      <c r="H769" s="1082"/>
      <c r="I769" s="1082"/>
      <c r="J769" s="1082"/>
      <c r="K769" s="1082"/>
      <c r="L769" s="1082"/>
      <c r="M769" s="1082"/>
      <c r="N769" s="1082"/>
      <c r="O769" s="1082"/>
      <c r="P769" s="1082"/>
      <c r="Q769" s="1082"/>
      <c r="R769" s="1082"/>
      <c r="S769" s="1082"/>
      <c r="T769" s="1082"/>
      <c r="U769" s="1082"/>
      <c r="V769" s="1082"/>
      <c r="W769" s="1082"/>
      <c r="X769" s="1082"/>
      <c r="Y769" s="1082"/>
      <c r="Z769" s="1082"/>
    </row>
    <row r="770" spans="1:26" ht="11.25" customHeight="1">
      <c r="A770" s="1082"/>
      <c r="B770" s="1082"/>
      <c r="C770" s="1082"/>
      <c r="D770" s="1082"/>
      <c r="E770" s="1082"/>
      <c r="F770" s="1082"/>
      <c r="G770" s="1082"/>
      <c r="H770" s="1082"/>
      <c r="I770" s="1082"/>
      <c r="J770" s="1082"/>
      <c r="K770" s="1082"/>
      <c r="L770" s="1082"/>
      <c r="M770" s="1082"/>
      <c r="N770" s="1082"/>
      <c r="O770" s="1082"/>
      <c r="P770" s="1082"/>
      <c r="Q770" s="1082"/>
      <c r="R770" s="1082"/>
      <c r="S770" s="1082"/>
      <c r="T770" s="1082"/>
      <c r="U770" s="1082"/>
      <c r="V770" s="1082"/>
      <c r="W770" s="1082"/>
      <c r="X770" s="1082"/>
      <c r="Y770" s="1082"/>
      <c r="Z770" s="1082"/>
    </row>
    <row r="771" spans="1:26" ht="11.25" customHeight="1">
      <c r="A771" s="1082"/>
      <c r="B771" s="1082"/>
      <c r="C771" s="1082"/>
      <c r="D771" s="1082"/>
      <c r="E771" s="1082"/>
      <c r="F771" s="1082"/>
      <c r="G771" s="1082"/>
      <c r="H771" s="1082"/>
      <c r="I771" s="1082"/>
      <c r="J771" s="1082"/>
      <c r="K771" s="1082"/>
      <c r="L771" s="1082"/>
      <c r="M771" s="1082"/>
      <c r="N771" s="1082"/>
      <c r="O771" s="1082"/>
      <c r="P771" s="1082"/>
      <c r="Q771" s="1082"/>
      <c r="R771" s="1082"/>
      <c r="S771" s="1082"/>
      <c r="T771" s="1082"/>
      <c r="U771" s="1082"/>
      <c r="V771" s="1082"/>
      <c r="W771" s="1082"/>
      <c r="X771" s="1082"/>
      <c r="Y771" s="1082"/>
      <c r="Z771" s="1082"/>
    </row>
    <row r="772" spans="1:26" ht="11.25" customHeight="1">
      <c r="A772" s="1082"/>
      <c r="B772" s="1082"/>
      <c r="C772" s="1082"/>
      <c r="D772" s="1082"/>
      <c r="E772" s="1082"/>
      <c r="F772" s="1082"/>
      <c r="G772" s="1082"/>
      <c r="H772" s="1082"/>
      <c r="I772" s="1082"/>
      <c r="J772" s="1082"/>
      <c r="K772" s="1082"/>
      <c r="L772" s="1082"/>
      <c r="M772" s="1082"/>
      <c r="N772" s="1082"/>
      <c r="O772" s="1082"/>
      <c r="P772" s="1082"/>
      <c r="Q772" s="1082"/>
      <c r="R772" s="1082"/>
      <c r="S772" s="1082"/>
      <c r="T772" s="1082"/>
      <c r="U772" s="1082"/>
      <c r="V772" s="1082"/>
      <c r="W772" s="1082"/>
      <c r="X772" s="1082"/>
      <c r="Y772" s="1082"/>
      <c r="Z772" s="1082"/>
    </row>
    <row r="773" spans="1:26" ht="11.25" customHeight="1">
      <c r="A773" s="1082"/>
      <c r="B773" s="1082"/>
      <c r="C773" s="1082"/>
      <c r="D773" s="1082"/>
      <c r="E773" s="1082"/>
      <c r="F773" s="1082"/>
      <c r="G773" s="1082"/>
      <c r="H773" s="1082"/>
      <c r="I773" s="1082"/>
      <c r="J773" s="1082"/>
      <c r="K773" s="1082"/>
      <c r="L773" s="1082"/>
      <c r="M773" s="1082"/>
      <c r="N773" s="1082"/>
      <c r="O773" s="1082"/>
      <c r="P773" s="1082"/>
      <c r="Q773" s="1082"/>
      <c r="R773" s="1082"/>
      <c r="S773" s="1082"/>
      <c r="T773" s="1082"/>
      <c r="U773" s="1082"/>
      <c r="V773" s="1082"/>
      <c r="W773" s="1082"/>
      <c r="X773" s="1082"/>
      <c r="Y773" s="1082"/>
      <c r="Z773" s="1082"/>
    </row>
    <row r="774" spans="1:26" ht="11.25" customHeight="1">
      <c r="A774" s="1082"/>
      <c r="B774" s="1082"/>
      <c r="C774" s="1082"/>
      <c r="D774" s="1082"/>
      <c r="E774" s="1082"/>
      <c r="F774" s="1082"/>
      <c r="G774" s="1082"/>
      <c r="H774" s="1082"/>
      <c r="I774" s="1082"/>
      <c r="J774" s="1082"/>
      <c r="K774" s="1082"/>
      <c r="L774" s="1082"/>
      <c r="M774" s="1082"/>
      <c r="N774" s="1082"/>
      <c r="O774" s="1082"/>
      <c r="P774" s="1082"/>
      <c r="Q774" s="1082"/>
      <c r="R774" s="1082"/>
      <c r="S774" s="1082"/>
      <c r="T774" s="1082"/>
      <c r="U774" s="1082"/>
      <c r="V774" s="1082"/>
      <c r="W774" s="1082"/>
      <c r="X774" s="1082"/>
      <c r="Y774" s="1082"/>
      <c r="Z774" s="1082"/>
    </row>
    <row r="775" spans="1:26" ht="11.25" customHeight="1">
      <c r="A775" s="1082"/>
      <c r="B775" s="1082"/>
      <c r="C775" s="1082"/>
      <c r="D775" s="1082"/>
      <c r="E775" s="1082"/>
      <c r="F775" s="1082"/>
      <c r="G775" s="1082"/>
      <c r="H775" s="1082"/>
      <c r="I775" s="1082"/>
      <c r="J775" s="1082"/>
      <c r="K775" s="1082"/>
      <c r="L775" s="1082"/>
      <c r="M775" s="1082"/>
      <c r="N775" s="1082"/>
      <c r="O775" s="1082"/>
      <c r="P775" s="1082"/>
      <c r="Q775" s="1082"/>
      <c r="R775" s="1082"/>
      <c r="S775" s="1082"/>
      <c r="T775" s="1082"/>
      <c r="U775" s="1082"/>
      <c r="V775" s="1082"/>
      <c r="W775" s="1082"/>
      <c r="X775" s="1082"/>
      <c r="Y775" s="1082"/>
      <c r="Z775" s="1082"/>
    </row>
    <row r="776" spans="1:26" ht="11.25" customHeight="1">
      <c r="A776" s="1082"/>
      <c r="B776" s="1082"/>
      <c r="C776" s="1082"/>
      <c r="D776" s="1082"/>
      <c r="E776" s="1082"/>
      <c r="F776" s="1082"/>
      <c r="G776" s="1082"/>
      <c r="H776" s="1082"/>
      <c r="I776" s="1082"/>
      <c r="J776" s="1082"/>
      <c r="K776" s="1082"/>
      <c r="L776" s="1082"/>
      <c r="M776" s="1082"/>
      <c r="N776" s="1082"/>
      <c r="O776" s="1082"/>
      <c r="P776" s="1082"/>
      <c r="Q776" s="1082"/>
      <c r="R776" s="1082"/>
      <c r="S776" s="1082"/>
      <c r="T776" s="1082"/>
      <c r="U776" s="1082"/>
      <c r="V776" s="1082"/>
      <c r="W776" s="1082"/>
      <c r="X776" s="1082"/>
      <c r="Y776" s="1082"/>
      <c r="Z776" s="1082"/>
    </row>
    <row r="777" spans="1:26" ht="11.25" customHeight="1">
      <c r="A777" s="1082"/>
      <c r="B777" s="1082"/>
      <c r="C777" s="1082"/>
      <c r="D777" s="1082"/>
      <c r="E777" s="1082"/>
      <c r="F777" s="1082"/>
      <c r="G777" s="1082"/>
      <c r="H777" s="1082"/>
      <c r="I777" s="1082"/>
      <c r="J777" s="1082"/>
      <c r="K777" s="1082"/>
      <c r="L777" s="1082"/>
      <c r="M777" s="1082"/>
      <c r="N777" s="1082"/>
      <c r="O777" s="1082"/>
      <c r="P777" s="1082"/>
      <c r="Q777" s="1082"/>
      <c r="R777" s="1082"/>
      <c r="S777" s="1082"/>
      <c r="T777" s="1082"/>
      <c r="U777" s="1082"/>
      <c r="V777" s="1082"/>
      <c r="W777" s="1082"/>
      <c r="X777" s="1082"/>
      <c r="Y777" s="1082"/>
      <c r="Z777" s="1082"/>
    </row>
    <row r="778" spans="1:26" ht="11.25" customHeight="1">
      <c r="A778" s="1082"/>
      <c r="B778" s="1082"/>
      <c r="C778" s="1082"/>
      <c r="D778" s="1082"/>
      <c r="E778" s="1082"/>
      <c r="F778" s="1082"/>
      <c r="G778" s="1082"/>
      <c r="H778" s="1082"/>
      <c r="I778" s="1082"/>
      <c r="J778" s="1082"/>
      <c r="K778" s="1082"/>
      <c r="L778" s="1082"/>
      <c r="M778" s="1082"/>
      <c r="N778" s="1082"/>
      <c r="O778" s="1082"/>
      <c r="P778" s="1082"/>
      <c r="Q778" s="1082"/>
      <c r="R778" s="1082"/>
      <c r="S778" s="1082"/>
      <c r="T778" s="1082"/>
      <c r="U778" s="1082"/>
      <c r="V778" s="1082"/>
      <c r="W778" s="1082"/>
      <c r="X778" s="1082"/>
      <c r="Y778" s="1082"/>
      <c r="Z778" s="1082"/>
    </row>
    <row r="779" spans="1:26" ht="11.25" customHeight="1">
      <c r="A779" s="1082"/>
      <c r="B779" s="1082"/>
      <c r="C779" s="1082"/>
      <c r="D779" s="1082"/>
      <c r="E779" s="1082"/>
      <c r="F779" s="1082"/>
      <c r="G779" s="1082"/>
      <c r="H779" s="1082"/>
      <c r="I779" s="1082"/>
      <c r="J779" s="1082"/>
      <c r="K779" s="1082"/>
      <c r="L779" s="1082"/>
      <c r="M779" s="1082"/>
      <c r="N779" s="1082"/>
      <c r="O779" s="1082"/>
      <c r="P779" s="1082"/>
      <c r="Q779" s="1082"/>
      <c r="R779" s="1082"/>
      <c r="S779" s="1082"/>
      <c r="T779" s="1082"/>
      <c r="U779" s="1082"/>
      <c r="V779" s="1082"/>
      <c r="W779" s="1082"/>
      <c r="X779" s="1082"/>
      <c r="Y779" s="1082"/>
      <c r="Z779" s="1082"/>
    </row>
    <row r="780" spans="1:26" ht="11.25" customHeight="1">
      <c r="A780" s="1082"/>
      <c r="B780" s="1082"/>
      <c r="C780" s="1082"/>
      <c r="D780" s="1082"/>
      <c r="E780" s="1082"/>
      <c r="F780" s="1082"/>
      <c r="G780" s="1082"/>
      <c r="H780" s="1082"/>
      <c r="I780" s="1082"/>
      <c r="J780" s="1082"/>
      <c r="K780" s="1082"/>
      <c r="L780" s="1082"/>
      <c r="M780" s="1082"/>
      <c r="N780" s="1082"/>
      <c r="O780" s="1082"/>
      <c r="P780" s="1082"/>
      <c r="Q780" s="1082"/>
      <c r="R780" s="1082"/>
      <c r="S780" s="1082"/>
      <c r="T780" s="1082"/>
      <c r="U780" s="1082"/>
      <c r="V780" s="1082"/>
      <c r="W780" s="1082"/>
      <c r="X780" s="1082"/>
      <c r="Y780" s="1082"/>
      <c r="Z780" s="1082"/>
    </row>
    <row r="781" spans="1:26" ht="11.25" customHeight="1">
      <c r="A781" s="1082"/>
      <c r="B781" s="1082"/>
      <c r="C781" s="1082"/>
      <c r="D781" s="1082"/>
      <c r="E781" s="1082"/>
      <c r="F781" s="1082"/>
      <c r="G781" s="1082"/>
      <c r="H781" s="1082"/>
      <c r="I781" s="1082"/>
      <c r="J781" s="1082"/>
      <c r="K781" s="1082"/>
      <c r="L781" s="1082"/>
      <c r="M781" s="1082"/>
      <c r="N781" s="1082"/>
      <c r="O781" s="1082"/>
      <c r="P781" s="1082"/>
      <c r="Q781" s="1082"/>
      <c r="R781" s="1082"/>
      <c r="S781" s="1082"/>
      <c r="T781" s="1082"/>
      <c r="U781" s="1082"/>
      <c r="V781" s="1082"/>
      <c r="W781" s="1082"/>
      <c r="X781" s="1082"/>
      <c r="Y781" s="1082"/>
      <c r="Z781" s="1082"/>
    </row>
    <row r="782" spans="1:26" ht="11.25" customHeight="1">
      <c r="A782" s="1082"/>
      <c r="B782" s="1082"/>
      <c r="C782" s="1082"/>
      <c r="D782" s="1082"/>
      <c r="E782" s="1082"/>
      <c r="F782" s="1082"/>
      <c r="G782" s="1082"/>
      <c r="H782" s="1082"/>
      <c r="I782" s="1082"/>
      <c r="J782" s="1082"/>
      <c r="K782" s="1082"/>
      <c r="L782" s="1082"/>
      <c r="M782" s="1082"/>
      <c r="N782" s="1082"/>
      <c r="O782" s="1082"/>
      <c r="P782" s="1082"/>
      <c r="Q782" s="1082"/>
      <c r="R782" s="1082"/>
      <c r="S782" s="1082"/>
      <c r="T782" s="1082"/>
      <c r="U782" s="1082"/>
      <c r="V782" s="1082"/>
      <c r="W782" s="1082"/>
      <c r="X782" s="1082"/>
      <c r="Y782" s="1082"/>
      <c r="Z782" s="1082"/>
    </row>
    <row r="783" spans="1:26" ht="11.25" customHeight="1">
      <c r="A783" s="1082"/>
      <c r="B783" s="1082"/>
      <c r="C783" s="1082"/>
      <c r="D783" s="1082"/>
      <c r="E783" s="1082"/>
      <c r="F783" s="1082"/>
      <c r="G783" s="1082"/>
      <c r="H783" s="1082"/>
      <c r="I783" s="1082"/>
      <c r="J783" s="1082"/>
      <c r="K783" s="1082"/>
      <c r="L783" s="1082"/>
      <c r="M783" s="1082"/>
      <c r="N783" s="1082"/>
      <c r="O783" s="1082"/>
      <c r="P783" s="1082"/>
      <c r="Q783" s="1082"/>
      <c r="R783" s="1082"/>
      <c r="S783" s="1082"/>
      <c r="T783" s="1082"/>
      <c r="U783" s="1082"/>
      <c r="V783" s="1082"/>
      <c r="W783" s="1082"/>
      <c r="X783" s="1082"/>
      <c r="Y783" s="1082"/>
      <c r="Z783" s="1082"/>
    </row>
    <row r="784" spans="1:26" ht="11.25" customHeight="1">
      <c r="A784" s="1082"/>
      <c r="B784" s="1082"/>
      <c r="C784" s="1082"/>
      <c r="D784" s="1082"/>
      <c r="E784" s="1082"/>
      <c r="F784" s="1082"/>
      <c r="G784" s="1082"/>
      <c r="H784" s="1082"/>
      <c r="I784" s="1082"/>
      <c r="J784" s="1082"/>
      <c r="K784" s="1082"/>
      <c r="L784" s="1082"/>
      <c r="M784" s="1082"/>
      <c r="N784" s="1082"/>
      <c r="O784" s="1082"/>
      <c r="P784" s="1082"/>
      <c r="Q784" s="1082"/>
      <c r="R784" s="1082"/>
      <c r="S784" s="1082"/>
      <c r="T784" s="1082"/>
      <c r="U784" s="1082"/>
      <c r="V784" s="1082"/>
      <c r="W784" s="1082"/>
      <c r="X784" s="1082"/>
      <c r="Y784" s="1082"/>
      <c r="Z784" s="1082"/>
    </row>
    <row r="785" spans="1:26" ht="11.25" customHeight="1">
      <c r="A785" s="1082"/>
      <c r="B785" s="1082"/>
      <c r="C785" s="1082"/>
      <c r="D785" s="1082"/>
      <c r="E785" s="1082"/>
      <c r="F785" s="1082"/>
      <c r="G785" s="1082"/>
      <c r="H785" s="1082"/>
      <c r="I785" s="1082"/>
      <c r="J785" s="1082"/>
      <c r="K785" s="1082"/>
      <c r="L785" s="1082"/>
      <c r="M785" s="1082"/>
      <c r="N785" s="1082"/>
      <c r="O785" s="1082"/>
      <c r="P785" s="1082"/>
      <c r="Q785" s="1082"/>
      <c r="R785" s="1082"/>
      <c r="S785" s="1082"/>
      <c r="T785" s="1082"/>
      <c r="U785" s="1082"/>
      <c r="V785" s="1082"/>
      <c r="W785" s="1082"/>
      <c r="X785" s="1082"/>
      <c r="Y785" s="1082"/>
      <c r="Z785" s="1082"/>
    </row>
    <row r="786" spans="1:26" ht="11.25" customHeight="1">
      <c r="A786" s="1082"/>
      <c r="B786" s="1082"/>
      <c r="C786" s="1082"/>
      <c r="D786" s="1082"/>
      <c r="E786" s="1082"/>
      <c r="F786" s="1082"/>
      <c r="G786" s="1082"/>
      <c r="H786" s="1082"/>
      <c r="I786" s="1082"/>
      <c r="J786" s="1082"/>
      <c r="K786" s="1082"/>
      <c r="L786" s="1082"/>
      <c r="M786" s="1082"/>
      <c r="N786" s="1082"/>
      <c r="O786" s="1082"/>
      <c r="P786" s="1082"/>
      <c r="Q786" s="1082"/>
      <c r="R786" s="1082"/>
      <c r="S786" s="1082"/>
      <c r="T786" s="1082"/>
      <c r="U786" s="1082"/>
      <c r="V786" s="1082"/>
      <c r="W786" s="1082"/>
      <c r="X786" s="1082"/>
      <c r="Y786" s="1082"/>
      <c r="Z786" s="1082"/>
    </row>
    <row r="787" spans="1:26" ht="11.25" customHeight="1">
      <c r="A787" s="1082"/>
      <c r="B787" s="1082"/>
      <c r="C787" s="1082"/>
      <c r="D787" s="1082"/>
      <c r="E787" s="1082"/>
      <c r="F787" s="1082"/>
      <c r="G787" s="1082"/>
      <c r="H787" s="1082"/>
      <c r="I787" s="1082"/>
      <c r="J787" s="1082"/>
      <c r="K787" s="1082"/>
      <c r="L787" s="1082"/>
      <c r="M787" s="1082"/>
      <c r="N787" s="1082"/>
      <c r="O787" s="1082"/>
      <c r="P787" s="1082"/>
      <c r="Q787" s="1082"/>
      <c r="R787" s="1082"/>
      <c r="S787" s="1082"/>
      <c r="T787" s="1082"/>
      <c r="U787" s="1082"/>
      <c r="V787" s="1082"/>
      <c r="W787" s="1082"/>
      <c r="X787" s="1082"/>
      <c r="Y787" s="1082"/>
      <c r="Z787" s="1082"/>
    </row>
    <row r="788" spans="1:26" ht="11.25" customHeight="1">
      <c r="A788" s="1082"/>
      <c r="B788" s="1082"/>
      <c r="C788" s="1082"/>
      <c r="D788" s="1082"/>
      <c r="E788" s="1082"/>
      <c r="F788" s="1082"/>
      <c r="G788" s="1082"/>
      <c r="H788" s="1082"/>
      <c r="I788" s="1082"/>
      <c r="J788" s="1082"/>
      <c r="K788" s="1082"/>
      <c r="L788" s="1082"/>
      <c r="M788" s="1082"/>
      <c r="N788" s="1082"/>
      <c r="O788" s="1082"/>
      <c r="P788" s="1082"/>
      <c r="Q788" s="1082"/>
      <c r="R788" s="1082"/>
      <c r="S788" s="1082"/>
      <c r="T788" s="1082"/>
      <c r="U788" s="1082"/>
      <c r="V788" s="1082"/>
      <c r="W788" s="1082"/>
      <c r="X788" s="1082"/>
      <c r="Y788" s="1082"/>
      <c r="Z788" s="1082"/>
    </row>
    <row r="789" spans="1:26" ht="11.25" customHeight="1">
      <c r="A789" s="1082"/>
      <c r="B789" s="1082"/>
      <c r="C789" s="1082"/>
      <c r="D789" s="1082"/>
      <c r="E789" s="1082"/>
      <c r="F789" s="1082"/>
      <c r="G789" s="1082"/>
      <c r="H789" s="1082"/>
      <c r="I789" s="1082"/>
      <c r="J789" s="1082"/>
      <c r="K789" s="1082"/>
      <c r="L789" s="1082"/>
      <c r="M789" s="1082"/>
      <c r="N789" s="1082"/>
      <c r="O789" s="1082"/>
      <c r="P789" s="1082"/>
      <c r="Q789" s="1082"/>
      <c r="R789" s="1082"/>
      <c r="S789" s="1082"/>
      <c r="T789" s="1082"/>
      <c r="U789" s="1082"/>
      <c r="V789" s="1082"/>
      <c r="W789" s="1082"/>
      <c r="X789" s="1082"/>
      <c r="Y789" s="1082"/>
      <c r="Z789" s="1082"/>
    </row>
    <row r="790" spans="1:26" ht="11.25" customHeight="1">
      <c r="A790" s="1082"/>
      <c r="B790" s="1082"/>
      <c r="C790" s="1082"/>
      <c r="D790" s="1082"/>
      <c r="E790" s="1082"/>
      <c r="F790" s="1082"/>
      <c r="G790" s="1082"/>
      <c r="H790" s="1082"/>
      <c r="I790" s="1082"/>
      <c r="J790" s="1082"/>
      <c r="K790" s="1082"/>
      <c r="L790" s="1082"/>
      <c r="M790" s="1082"/>
      <c r="N790" s="1082"/>
      <c r="O790" s="1082"/>
      <c r="P790" s="1082"/>
      <c r="Q790" s="1082"/>
      <c r="R790" s="1082"/>
      <c r="S790" s="1082"/>
      <c r="T790" s="1082"/>
      <c r="U790" s="1082"/>
      <c r="V790" s="1082"/>
      <c r="W790" s="1082"/>
      <c r="X790" s="1082"/>
      <c r="Y790" s="1082"/>
      <c r="Z790" s="1082"/>
    </row>
    <row r="791" spans="1:26" ht="11.25" customHeight="1">
      <c r="A791" s="1082"/>
      <c r="B791" s="1082"/>
      <c r="C791" s="1082"/>
      <c r="D791" s="1082"/>
      <c r="E791" s="1082"/>
      <c r="F791" s="1082"/>
      <c r="G791" s="1082"/>
      <c r="H791" s="1082"/>
      <c r="I791" s="1082"/>
      <c r="J791" s="1082"/>
      <c r="K791" s="1082"/>
      <c r="L791" s="1082"/>
      <c r="M791" s="1082"/>
      <c r="N791" s="1082"/>
      <c r="O791" s="1082"/>
      <c r="P791" s="1082"/>
      <c r="Q791" s="1082"/>
      <c r="R791" s="1082"/>
      <c r="S791" s="1082"/>
      <c r="T791" s="1082"/>
      <c r="U791" s="1082"/>
      <c r="V791" s="1082"/>
      <c r="W791" s="1082"/>
      <c r="X791" s="1082"/>
      <c r="Y791" s="1082"/>
      <c r="Z791" s="1082"/>
    </row>
    <row r="792" spans="1:26" ht="11.25" customHeight="1">
      <c r="A792" s="1082"/>
      <c r="B792" s="1082"/>
      <c r="C792" s="1082"/>
      <c r="D792" s="1082"/>
      <c r="E792" s="1082"/>
      <c r="F792" s="1082"/>
      <c r="G792" s="1082"/>
      <c r="H792" s="1082"/>
      <c r="I792" s="1082"/>
      <c r="J792" s="1082"/>
      <c r="K792" s="1082"/>
      <c r="L792" s="1082"/>
      <c r="M792" s="1082"/>
      <c r="N792" s="1082"/>
      <c r="O792" s="1082"/>
      <c r="P792" s="1082"/>
      <c r="Q792" s="1082"/>
      <c r="R792" s="1082"/>
      <c r="S792" s="1082"/>
      <c r="T792" s="1082"/>
      <c r="U792" s="1082"/>
      <c r="V792" s="1082"/>
      <c r="W792" s="1082"/>
      <c r="X792" s="1082"/>
      <c r="Y792" s="1082"/>
      <c r="Z792" s="1082"/>
    </row>
    <row r="793" spans="1:26" ht="11.25" customHeight="1">
      <c r="A793" s="1082"/>
      <c r="B793" s="1082"/>
      <c r="C793" s="1082"/>
      <c r="D793" s="1082"/>
      <c r="E793" s="1082"/>
      <c r="F793" s="1082"/>
      <c r="G793" s="1082"/>
      <c r="H793" s="1082"/>
      <c r="I793" s="1082"/>
      <c r="J793" s="1082"/>
      <c r="K793" s="1082"/>
      <c r="L793" s="1082"/>
      <c r="M793" s="1082"/>
      <c r="N793" s="1082"/>
      <c r="O793" s="1082"/>
      <c r="P793" s="1082"/>
      <c r="Q793" s="1082"/>
      <c r="R793" s="1082"/>
      <c r="S793" s="1082"/>
      <c r="T793" s="1082"/>
      <c r="U793" s="1082"/>
      <c r="V793" s="1082"/>
      <c r="W793" s="1082"/>
      <c r="X793" s="1082"/>
      <c r="Y793" s="1082"/>
      <c r="Z793" s="1082"/>
    </row>
    <row r="794" spans="1:26" ht="11.25" customHeight="1">
      <c r="A794" s="1082"/>
      <c r="B794" s="1082"/>
      <c r="C794" s="1082"/>
      <c r="D794" s="1082"/>
      <c r="E794" s="1082"/>
      <c r="F794" s="1082"/>
      <c r="G794" s="1082"/>
      <c r="H794" s="1082"/>
      <c r="I794" s="1082"/>
      <c r="J794" s="1082"/>
      <c r="K794" s="1082"/>
      <c r="L794" s="1082"/>
      <c r="M794" s="1082"/>
      <c r="N794" s="1082"/>
      <c r="O794" s="1082"/>
      <c r="P794" s="1082"/>
      <c r="Q794" s="1082"/>
      <c r="R794" s="1082"/>
      <c r="S794" s="1082"/>
      <c r="T794" s="1082"/>
      <c r="U794" s="1082"/>
      <c r="V794" s="1082"/>
      <c r="W794" s="1082"/>
      <c r="X794" s="1082"/>
      <c r="Y794" s="1082"/>
      <c r="Z794" s="1082"/>
    </row>
    <row r="795" spans="1:26" ht="11.25" customHeight="1">
      <c r="A795" s="1082"/>
      <c r="B795" s="1082"/>
      <c r="C795" s="1082"/>
      <c r="D795" s="1082"/>
      <c r="E795" s="1082"/>
      <c r="F795" s="1082"/>
      <c r="G795" s="1082"/>
      <c r="H795" s="1082"/>
      <c r="I795" s="1082"/>
      <c r="J795" s="1082"/>
      <c r="K795" s="1082"/>
      <c r="L795" s="1082"/>
      <c r="M795" s="1082"/>
      <c r="N795" s="1082"/>
      <c r="O795" s="1082"/>
      <c r="P795" s="1082"/>
      <c r="Q795" s="1082"/>
      <c r="R795" s="1082"/>
      <c r="S795" s="1082"/>
      <c r="T795" s="1082"/>
      <c r="U795" s="1082"/>
      <c r="V795" s="1082"/>
      <c r="W795" s="1082"/>
      <c r="X795" s="1082"/>
      <c r="Y795" s="1082"/>
      <c r="Z795" s="1082"/>
    </row>
    <row r="796" spans="1:26" ht="11.25" customHeight="1">
      <c r="A796" s="1082"/>
      <c r="B796" s="1082"/>
      <c r="C796" s="1082"/>
      <c r="D796" s="1082"/>
      <c r="E796" s="1082"/>
      <c r="F796" s="1082"/>
      <c r="G796" s="1082"/>
      <c r="H796" s="1082"/>
      <c r="I796" s="1082"/>
      <c r="J796" s="1082"/>
      <c r="K796" s="1082"/>
      <c r="L796" s="1082"/>
      <c r="M796" s="1082"/>
      <c r="N796" s="1082"/>
      <c r="O796" s="1082"/>
      <c r="P796" s="1082"/>
      <c r="Q796" s="1082"/>
      <c r="R796" s="1082"/>
      <c r="S796" s="1082"/>
      <c r="T796" s="1082"/>
      <c r="U796" s="1082"/>
      <c r="V796" s="1082"/>
      <c r="W796" s="1082"/>
      <c r="X796" s="1082"/>
      <c r="Y796" s="1082"/>
      <c r="Z796" s="1082"/>
    </row>
    <row r="797" spans="1:26" ht="11.25" customHeight="1">
      <c r="A797" s="1082"/>
      <c r="B797" s="1082"/>
      <c r="C797" s="1082"/>
      <c r="D797" s="1082"/>
      <c r="E797" s="1082"/>
      <c r="F797" s="1082"/>
      <c r="G797" s="1082"/>
      <c r="H797" s="1082"/>
      <c r="I797" s="1082"/>
      <c r="J797" s="1082"/>
      <c r="K797" s="1082"/>
      <c r="L797" s="1082"/>
      <c r="M797" s="1082"/>
      <c r="N797" s="1082"/>
      <c r="O797" s="1082"/>
      <c r="P797" s="1082"/>
      <c r="Q797" s="1082"/>
      <c r="R797" s="1082"/>
      <c r="S797" s="1082"/>
      <c r="T797" s="1082"/>
      <c r="U797" s="1082"/>
      <c r="V797" s="1082"/>
      <c r="W797" s="1082"/>
      <c r="X797" s="1082"/>
      <c r="Y797" s="1082"/>
      <c r="Z797" s="1082"/>
    </row>
    <row r="798" spans="1:26" ht="11.25" customHeight="1">
      <c r="A798" s="1082"/>
      <c r="B798" s="1082"/>
      <c r="C798" s="1082"/>
      <c r="D798" s="1082"/>
      <c r="E798" s="1082"/>
      <c r="F798" s="1082"/>
      <c r="G798" s="1082"/>
      <c r="H798" s="1082"/>
      <c r="I798" s="1082"/>
      <c r="J798" s="1082"/>
      <c r="K798" s="1082"/>
      <c r="L798" s="1082"/>
      <c r="M798" s="1082"/>
      <c r="N798" s="1082"/>
      <c r="O798" s="1082"/>
      <c r="P798" s="1082"/>
      <c r="Q798" s="1082"/>
      <c r="R798" s="1082"/>
      <c r="S798" s="1082"/>
      <c r="T798" s="1082"/>
      <c r="U798" s="1082"/>
      <c r="V798" s="1082"/>
      <c r="W798" s="1082"/>
      <c r="X798" s="1082"/>
      <c r="Y798" s="1082"/>
      <c r="Z798" s="1082"/>
    </row>
    <row r="799" spans="1:26" ht="11.25" customHeight="1">
      <c r="A799" s="1082"/>
      <c r="B799" s="1082"/>
      <c r="C799" s="1082"/>
      <c r="D799" s="1082"/>
      <c r="E799" s="1082"/>
      <c r="F799" s="1082"/>
      <c r="G799" s="1082"/>
      <c r="H799" s="1082"/>
      <c r="I799" s="1082"/>
      <c r="J799" s="1082"/>
      <c r="K799" s="1082"/>
      <c r="L799" s="1082"/>
      <c r="M799" s="1082"/>
      <c r="N799" s="1082"/>
      <c r="O799" s="1082"/>
      <c r="P799" s="1082"/>
      <c r="Q799" s="1082"/>
      <c r="R799" s="1082"/>
      <c r="S799" s="1082"/>
      <c r="T799" s="1082"/>
      <c r="U799" s="1082"/>
      <c r="V799" s="1082"/>
      <c r="W799" s="1082"/>
      <c r="X799" s="1082"/>
      <c r="Y799" s="1082"/>
      <c r="Z799" s="1082"/>
    </row>
    <row r="800" spans="1:26" ht="11.25" customHeight="1">
      <c r="A800" s="1082"/>
      <c r="B800" s="1082"/>
      <c r="C800" s="1082"/>
      <c r="D800" s="1082"/>
      <c r="E800" s="1082"/>
      <c r="F800" s="1082"/>
      <c r="G800" s="1082"/>
      <c r="H800" s="1082"/>
      <c r="I800" s="1082"/>
      <c r="J800" s="1082"/>
      <c r="K800" s="1082"/>
      <c r="L800" s="1082"/>
      <c r="M800" s="1082"/>
      <c r="N800" s="1082"/>
      <c r="O800" s="1082"/>
      <c r="P800" s="1082"/>
      <c r="Q800" s="1082"/>
      <c r="R800" s="1082"/>
      <c r="S800" s="1082"/>
      <c r="T800" s="1082"/>
      <c r="U800" s="1082"/>
      <c r="V800" s="1082"/>
      <c r="W800" s="1082"/>
      <c r="X800" s="1082"/>
      <c r="Y800" s="1082"/>
      <c r="Z800" s="1082"/>
    </row>
    <row r="801" spans="1:26" ht="11.25" customHeight="1">
      <c r="A801" s="1082"/>
      <c r="B801" s="1082"/>
      <c r="C801" s="1082"/>
      <c r="D801" s="1082"/>
      <c r="E801" s="1082"/>
      <c r="F801" s="1082"/>
      <c r="G801" s="1082"/>
      <c r="H801" s="1082"/>
      <c r="I801" s="1082"/>
      <c r="J801" s="1082"/>
      <c r="K801" s="1082"/>
      <c r="L801" s="1082"/>
      <c r="M801" s="1082"/>
      <c r="N801" s="1082"/>
      <c r="O801" s="1082"/>
      <c r="P801" s="1082"/>
      <c r="Q801" s="1082"/>
      <c r="R801" s="1082"/>
      <c r="S801" s="1082"/>
      <c r="T801" s="1082"/>
      <c r="U801" s="1082"/>
      <c r="V801" s="1082"/>
      <c r="W801" s="1082"/>
      <c r="X801" s="1082"/>
      <c r="Y801" s="1082"/>
      <c r="Z801" s="1082"/>
    </row>
    <row r="802" spans="1:26" ht="11.25" customHeight="1">
      <c r="A802" s="1082"/>
      <c r="B802" s="1082"/>
      <c r="C802" s="1082"/>
      <c r="D802" s="1082"/>
      <c r="E802" s="1082"/>
      <c r="F802" s="1082"/>
      <c r="G802" s="1082"/>
      <c r="H802" s="1082"/>
      <c r="I802" s="1082"/>
      <c r="J802" s="1082"/>
      <c r="K802" s="1082"/>
      <c r="L802" s="1082"/>
      <c r="M802" s="1082"/>
      <c r="N802" s="1082"/>
      <c r="O802" s="1082"/>
      <c r="P802" s="1082"/>
      <c r="Q802" s="1082"/>
      <c r="R802" s="1082"/>
      <c r="S802" s="1082"/>
      <c r="T802" s="1082"/>
      <c r="U802" s="1082"/>
      <c r="V802" s="1082"/>
      <c r="W802" s="1082"/>
      <c r="X802" s="1082"/>
      <c r="Y802" s="1082"/>
      <c r="Z802" s="1082"/>
    </row>
    <row r="803" spans="1:26" ht="11.25" customHeight="1">
      <c r="A803" s="1082"/>
      <c r="B803" s="1082"/>
      <c r="C803" s="1082"/>
      <c r="D803" s="1082"/>
      <c r="E803" s="1082"/>
      <c r="F803" s="1082"/>
      <c r="G803" s="1082"/>
      <c r="H803" s="1082"/>
      <c r="I803" s="1082"/>
      <c r="J803" s="1082"/>
      <c r="K803" s="1082"/>
      <c r="L803" s="1082"/>
      <c r="M803" s="1082"/>
      <c r="N803" s="1082"/>
      <c r="O803" s="1082"/>
      <c r="P803" s="1082"/>
      <c r="Q803" s="1082"/>
      <c r="R803" s="1082"/>
      <c r="S803" s="1082"/>
      <c r="T803" s="1082"/>
      <c r="U803" s="1082"/>
      <c r="V803" s="1082"/>
      <c r="W803" s="1082"/>
      <c r="X803" s="1082"/>
      <c r="Y803" s="1082"/>
      <c r="Z803" s="1082"/>
    </row>
    <row r="804" spans="1:26" ht="11.25" customHeight="1">
      <c r="A804" s="1082"/>
      <c r="B804" s="1082"/>
      <c r="C804" s="1082"/>
      <c r="D804" s="1082"/>
      <c r="E804" s="1082"/>
      <c r="F804" s="1082"/>
      <c r="G804" s="1082"/>
      <c r="H804" s="1082"/>
      <c r="I804" s="1082"/>
      <c r="J804" s="1082"/>
      <c r="K804" s="1082"/>
      <c r="L804" s="1082"/>
      <c r="M804" s="1082"/>
      <c r="N804" s="1082"/>
      <c r="O804" s="1082"/>
      <c r="P804" s="1082"/>
      <c r="Q804" s="1082"/>
      <c r="R804" s="1082"/>
      <c r="S804" s="1082"/>
      <c r="T804" s="1082"/>
      <c r="U804" s="1082"/>
      <c r="V804" s="1082"/>
      <c r="W804" s="1082"/>
      <c r="X804" s="1082"/>
      <c r="Y804" s="1082"/>
      <c r="Z804" s="1082"/>
    </row>
    <row r="805" spans="1:26" ht="11.25" customHeight="1">
      <c r="A805" s="1082"/>
      <c r="B805" s="1082"/>
      <c r="C805" s="1082"/>
      <c r="D805" s="1082"/>
      <c r="E805" s="1082"/>
      <c r="F805" s="1082"/>
      <c r="G805" s="1082"/>
      <c r="H805" s="1082"/>
      <c r="I805" s="1082"/>
      <c r="J805" s="1082"/>
      <c r="K805" s="1082"/>
      <c r="L805" s="1082"/>
      <c r="M805" s="1082"/>
      <c r="N805" s="1082"/>
      <c r="O805" s="1082"/>
      <c r="P805" s="1082"/>
      <c r="Q805" s="1082"/>
      <c r="R805" s="1082"/>
      <c r="S805" s="1082"/>
      <c r="T805" s="1082"/>
      <c r="U805" s="1082"/>
      <c r="V805" s="1082"/>
      <c r="W805" s="1082"/>
      <c r="X805" s="1082"/>
      <c r="Y805" s="1082"/>
      <c r="Z805" s="1082"/>
    </row>
    <row r="806" spans="1:26" ht="11.25" customHeight="1">
      <c r="A806" s="1082"/>
      <c r="B806" s="1082"/>
      <c r="C806" s="1082"/>
      <c r="D806" s="1082"/>
      <c r="E806" s="1082"/>
      <c r="F806" s="1082"/>
      <c r="G806" s="1082"/>
      <c r="H806" s="1082"/>
      <c r="I806" s="1082"/>
      <c r="J806" s="1082"/>
      <c r="K806" s="1082"/>
      <c r="L806" s="1082"/>
      <c r="M806" s="1082"/>
      <c r="N806" s="1082"/>
      <c r="O806" s="1082"/>
      <c r="P806" s="1082"/>
      <c r="Q806" s="1082"/>
      <c r="R806" s="1082"/>
      <c r="S806" s="1082"/>
      <c r="T806" s="1082"/>
      <c r="U806" s="1082"/>
      <c r="V806" s="1082"/>
      <c r="W806" s="1082"/>
      <c r="X806" s="1082"/>
      <c r="Y806" s="1082"/>
      <c r="Z806" s="1082"/>
    </row>
    <row r="807" spans="1:26" ht="11.25" customHeight="1">
      <c r="A807" s="1082"/>
      <c r="B807" s="1082"/>
      <c r="C807" s="1082"/>
      <c r="D807" s="1082"/>
      <c r="E807" s="1082"/>
      <c r="F807" s="1082"/>
      <c r="G807" s="1082"/>
      <c r="H807" s="1082"/>
      <c r="I807" s="1082"/>
      <c r="J807" s="1082"/>
      <c r="K807" s="1082"/>
      <c r="L807" s="1082"/>
      <c r="M807" s="1082"/>
      <c r="N807" s="1082"/>
      <c r="O807" s="1082"/>
      <c r="P807" s="1082"/>
      <c r="Q807" s="1082"/>
      <c r="R807" s="1082"/>
      <c r="S807" s="1082"/>
      <c r="T807" s="1082"/>
      <c r="U807" s="1082"/>
      <c r="V807" s="1082"/>
      <c r="W807" s="1082"/>
      <c r="X807" s="1082"/>
      <c r="Y807" s="1082"/>
      <c r="Z807" s="1082"/>
    </row>
    <row r="808" spans="1:26" ht="11.25" customHeight="1">
      <c r="A808" s="1082"/>
      <c r="B808" s="1082"/>
      <c r="C808" s="1082"/>
      <c r="D808" s="1082"/>
      <c r="E808" s="1082"/>
      <c r="F808" s="1082"/>
      <c r="G808" s="1082"/>
      <c r="H808" s="1082"/>
      <c r="I808" s="1082"/>
      <c r="J808" s="1082"/>
      <c r="K808" s="1082"/>
      <c r="L808" s="1082"/>
      <c r="M808" s="1082"/>
      <c r="N808" s="1082"/>
      <c r="O808" s="1082"/>
      <c r="P808" s="1082"/>
      <c r="Q808" s="1082"/>
      <c r="R808" s="1082"/>
      <c r="S808" s="1082"/>
      <c r="T808" s="1082"/>
      <c r="U808" s="1082"/>
      <c r="V808" s="1082"/>
      <c r="W808" s="1082"/>
      <c r="X808" s="1082"/>
      <c r="Y808" s="1082"/>
      <c r="Z808" s="1082"/>
    </row>
    <row r="809" spans="1:26" ht="11.25" customHeight="1">
      <c r="A809" s="1082"/>
      <c r="B809" s="1082"/>
      <c r="C809" s="1082"/>
      <c r="D809" s="1082"/>
      <c r="E809" s="1082"/>
      <c r="F809" s="1082"/>
      <c r="G809" s="1082"/>
      <c r="H809" s="1082"/>
      <c r="I809" s="1082"/>
      <c r="J809" s="1082"/>
      <c r="K809" s="1082"/>
      <c r="L809" s="1082"/>
      <c r="M809" s="1082"/>
      <c r="N809" s="1082"/>
      <c r="O809" s="1082"/>
      <c r="P809" s="1082"/>
      <c r="Q809" s="1082"/>
      <c r="R809" s="1082"/>
      <c r="S809" s="1082"/>
      <c r="T809" s="1082"/>
      <c r="U809" s="1082"/>
      <c r="V809" s="1082"/>
      <c r="W809" s="1082"/>
      <c r="X809" s="1082"/>
      <c r="Y809" s="1082"/>
      <c r="Z809" s="1082"/>
    </row>
    <row r="810" spans="1:26" ht="11.25" customHeight="1">
      <c r="A810" s="1082"/>
      <c r="B810" s="1082"/>
      <c r="C810" s="1082"/>
      <c r="D810" s="1082"/>
      <c r="E810" s="1082"/>
      <c r="F810" s="1082"/>
      <c r="G810" s="1082"/>
      <c r="H810" s="1082"/>
      <c r="I810" s="1082"/>
      <c r="J810" s="1082"/>
      <c r="K810" s="1082"/>
      <c r="L810" s="1082"/>
      <c r="M810" s="1082"/>
      <c r="N810" s="1082"/>
      <c r="O810" s="1082"/>
      <c r="P810" s="1082"/>
      <c r="Q810" s="1082"/>
      <c r="R810" s="1082"/>
      <c r="S810" s="1082"/>
      <c r="T810" s="1082"/>
      <c r="U810" s="1082"/>
      <c r="V810" s="1082"/>
      <c r="W810" s="1082"/>
      <c r="X810" s="1082"/>
      <c r="Y810" s="1082"/>
      <c r="Z810" s="1082"/>
    </row>
    <row r="811" spans="1:26" ht="11.25" customHeight="1">
      <c r="A811" s="1082"/>
      <c r="B811" s="1082"/>
      <c r="C811" s="1082"/>
      <c r="D811" s="1082"/>
      <c r="E811" s="1082"/>
      <c r="F811" s="1082"/>
      <c r="G811" s="1082"/>
      <c r="H811" s="1082"/>
      <c r="I811" s="1082"/>
      <c r="J811" s="1082"/>
      <c r="K811" s="1082"/>
      <c r="L811" s="1082"/>
      <c r="M811" s="1082"/>
      <c r="N811" s="1082"/>
      <c r="O811" s="1082"/>
      <c r="P811" s="1082"/>
      <c r="Q811" s="1082"/>
      <c r="R811" s="1082"/>
      <c r="S811" s="1082"/>
      <c r="T811" s="1082"/>
      <c r="U811" s="1082"/>
      <c r="V811" s="1082"/>
      <c r="W811" s="1082"/>
      <c r="X811" s="1082"/>
      <c r="Y811" s="1082"/>
      <c r="Z811" s="1082"/>
    </row>
    <row r="812" spans="1:26" ht="11.25" customHeight="1">
      <c r="A812" s="1082"/>
      <c r="B812" s="1082"/>
      <c r="C812" s="1082"/>
      <c r="D812" s="1082"/>
      <c r="E812" s="1082"/>
      <c r="F812" s="1082"/>
      <c r="G812" s="1082"/>
      <c r="H812" s="1082"/>
      <c r="I812" s="1082"/>
      <c r="J812" s="1082"/>
      <c r="K812" s="1082"/>
      <c r="L812" s="1082"/>
      <c r="M812" s="1082"/>
      <c r="N812" s="1082"/>
      <c r="O812" s="1082"/>
      <c r="P812" s="1082"/>
      <c r="Q812" s="1082"/>
      <c r="R812" s="1082"/>
      <c r="S812" s="1082"/>
      <c r="T812" s="1082"/>
      <c r="U812" s="1082"/>
      <c r="V812" s="1082"/>
      <c r="W812" s="1082"/>
      <c r="X812" s="1082"/>
      <c r="Y812" s="1082"/>
      <c r="Z812" s="1082"/>
    </row>
    <row r="813" spans="1:26" ht="11.25" customHeight="1">
      <c r="A813" s="1082"/>
      <c r="B813" s="1082"/>
      <c r="C813" s="1082"/>
      <c r="D813" s="1082"/>
      <c r="E813" s="1082"/>
      <c r="F813" s="1082"/>
      <c r="G813" s="1082"/>
      <c r="H813" s="1082"/>
      <c r="I813" s="1082"/>
      <c r="J813" s="1082"/>
      <c r="K813" s="1082"/>
      <c r="L813" s="1082"/>
      <c r="M813" s="1082"/>
      <c r="N813" s="1082"/>
      <c r="O813" s="1082"/>
      <c r="P813" s="1082"/>
      <c r="Q813" s="1082"/>
      <c r="R813" s="1082"/>
      <c r="S813" s="1082"/>
      <c r="T813" s="1082"/>
      <c r="U813" s="1082"/>
      <c r="V813" s="1082"/>
      <c r="W813" s="1082"/>
      <c r="X813" s="1082"/>
      <c r="Y813" s="1082"/>
      <c r="Z813" s="1082"/>
    </row>
    <row r="814" spans="1:26" ht="11.25" customHeight="1">
      <c r="A814" s="1082"/>
      <c r="B814" s="1082"/>
      <c r="C814" s="1082"/>
      <c r="D814" s="1082"/>
      <c r="E814" s="1082"/>
      <c r="F814" s="1082"/>
      <c r="G814" s="1082"/>
      <c r="H814" s="1082"/>
      <c r="I814" s="1082"/>
      <c r="J814" s="1082"/>
      <c r="K814" s="1082"/>
      <c r="L814" s="1082"/>
      <c r="M814" s="1082"/>
      <c r="N814" s="1082"/>
      <c r="O814" s="1082"/>
      <c r="P814" s="1082"/>
      <c r="Q814" s="1082"/>
      <c r="R814" s="1082"/>
      <c r="S814" s="1082"/>
      <c r="T814" s="1082"/>
      <c r="U814" s="1082"/>
      <c r="V814" s="1082"/>
      <c r="W814" s="1082"/>
      <c r="X814" s="1082"/>
      <c r="Y814" s="1082"/>
      <c r="Z814" s="1082"/>
    </row>
    <row r="815" spans="1:26" ht="11.25" customHeight="1">
      <c r="A815" s="1082"/>
      <c r="B815" s="1082"/>
      <c r="C815" s="1082"/>
      <c r="D815" s="1082"/>
      <c r="E815" s="1082"/>
      <c r="F815" s="1082"/>
      <c r="G815" s="1082"/>
      <c r="H815" s="1082"/>
      <c r="I815" s="1082"/>
      <c r="J815" s="1082"/>
      <c r="K815" s="1082"/>
      <c r="L815" s="1082"/>
      <c r="M815" s="1082"/>
      <c r="N815" s="1082"/>
      <c r="O815" s="1082"/>
      <c r="P815" s="1082"/>
      <c r="Q815" s="1082"/>
      <c r="R815" s="1082"/>
      <c r="S815" s="1082"/>
      <c r="T815" s="1082"/>
      <c r="U815" s="1082"/>
      <c r="V815" s="1082"/>
      <c r="W815" s="1082"/>
      <c r="X815" s="1082"/>
      <c r="Y815" s="1082"/>
      <c r="Z815" s="1082"/>
    </row>
    <row r="816" spans="1:26" ht="11.25" customHeight="1">
      <c r="A816" s="1082"/>
      <c r="B816" s="1082"/>
      <c r="C816" s="1082"/>
      <c r="D816" s="1082"/>
      <c r="E816" s="1082"/>
      <c r="F816" s="1082"/>
      <c r="G816" s="1082"/>
      <c r="H816" s="1082"/>
      <c r="I816" s="1082"/>
      <c r="J816" s="1082"/>
      <c r="K816" s="1082"/>
      <c r="L816" s="1082"/>
      <c r="M816" s="1082"/>
      <c r="N816" s="1082"/>
      <c r="O816" s="1082"/>
      <c r="P816" s="1082"/>
      <c r="Q816" s="1082"/>
      <c r="R816" s="1082"/>
      <c r="S816" s="1082"/>
      <c r="T816" s="1082"/>
      <c r="U816" s="1082"/>
      <c r="V816" s="1082"/>
      <c r="W816" s="1082"/>
      <c r="X816" s="1082"/>
      <c r="Y816" s="1082"/>
      <c r="Z816" s="1082"/>
    </row>
    <row r="817" spans="1:26" ht="11.25" customHeight="1">
      <c r="A817" s="1082"/>
      <c r="B817" s="1082"/>
      <c r="C817" s="1082"/>
      <c r="D817" s="1082"/>
      <c r="E817" s="1082"/>
      <c r="F817" s="1082"/>
      <c r="G817" s="1082"/>
      <c r="H817" s="1082"/>
      <c r="I817" s="1082"/>
      <c r="J817" s="1082"/>
      <c r="K817" s="1082"/>
      <c r="L817" s="1082"/>
      <c r="M817" s="1082"/>
      <c r="N817" s="1082"/>
      <c r="O817" s="1082"/>
      <c r="P817" s="1082"/>
      <c r="Q817" s="1082"/>
      <c r="R817" s="1082"/>
      <c r="S817" s="1082"/>
      <c r="T817" s="1082"/>
      <c r="U817" s="1082"/>
      <c r="V817" s="1082"/>
      <c r="W817" s="1082"/>
      <c r="X817" s="1082"/>
      <c r="Y817" s="1082"/>
      <c r="Z817" s="1082"/>
    </row>
    <row r="818" spans="1:26" ht="11.25" customHeight="1">
      <c r="A818" s="1082"/>
      <c r="B818" s="1082"/>
      <c r="C818" s="1082"/>
      <c r="D818" s="1082"/>
      <c r="E818" s="1082"/>
      <c r="F818" s="1082"/>
      <c r="G818" s="1082"/>
      <c r="H818" s="1082"/>
      <c r="I818" s="1082"/>
      <c r="J818" s="1082"/>
      <c r="K818" s="1082"/>
      <c r="L818" s="1082"/>
      <c r="M818" s="1082"/>
      <c r="N818" s="1082"/>
      <c r="O818" s="1082"/>
      <c r="P818" s="1082"/>
      <c r="Q818" s="1082"/>
      <c r="R818" s="1082"/>
      <c r="S818" s="1082"/>
      <c r="T818" s="1082"/>
      <c r="U818" s="1082"/>
      <c r="V818" s="1082"/>
      <c r="W818" s="1082"/>
      <c r="X818" s="1082"/>
      <c r="Y818" s="1082"/>
      <c r="Z818" s="1082"/>
    </row>
    <row r="819" spans="1:26" ht="11.25" customHeight="1">
      <c r="A819" s="1082"/>
      <c r="B819" s="1082"/>
      <c r="C819" s="1082"/>
      <c r="D819" s="1082"/>
      <c r="E819" s="1082"/>
      <c r="F819" s="1082"/>
      <c r="G819" s="1082"/>
      <c r="H819" s="1082"/>
      <c r="I819" s="1082"/>
      <c r="J819" s="1082"/>
      <c r="K819" s="1082"/>
      <c r="L819" s="1082"/>
      <c r="M819" s="1082"/>
      <c r="N819" s="1082"/>
      <c r="O819" s="1082"/>
      <c r="P819" s="1082"/>
      <c r="Q819" s="1082"/>
      <c r="R819" s="1082"/>
      <c r="S819" s="1082"/>
      <c r="T819" s="1082"/>
      <c r="U819" s="1082"/>
      <c r="V819" s="1082"/>
      <c r="W819" s="1082"/>
      <c r="X819" s="1082"/>
      <c r="Y819" s="1082"/>
      <c r="Z819" s="1082"/>
    </row>
    <row r="820" spans="1:26" ht="11.25" customHeight="1">
      <c r="A820" s="1082"/>
      <c r="B820" s="1082"/>
      <c r="C820" s="1082"/>
      <c r="D820" s="1082"/>
      <c r="E820" s="1082"/>
      <c r="F820" s="1082"/>
      <c r="G820" s="1082"/>
      <c r="H820" s="1082"/>
      <c r="I820" s="1082"/>
      <c r="J820" s="1082"/>
      <c r="K820" s="1082"/>
      <c r="L820" s="1082"/>
      <c r="M820" s="1082"/>
      <c r="N820" s="1082"/>
      <c r="O820" s="1082"/>
      <c r="P820" s="1082"/>
      <c r="Q820" s="1082"/>
      <c r="R820" s="1082"/>
      <c r="S820" s="1082"/>
      <c r="T820" s="1082"/>
      <c r="U820" s="1082"/>
      <c r="V820" s="1082"/>
      <c r="W820" s="1082"/>
      <c r="X820" s="1082"/>
      <c r="Y820" s="1082"/>
      <c r="Z820" s="1082"/>
    </row>
    <row r="821" spans="1:26" ht="11.25" customHeight="1">
      <c r="A821" s="1082"/>
      <c r="B821" s="1082"/>
      <c r="C821" s="1082"/>
      <c r="D821" s="1082"/>
      <c r="E821" s="1082"/>
      <c r="F821" s="1082"/>
      <c r="G821" s="1082"/>
      <c r="H821" s="1082"/>
      <c r="I821" s="1082"/>
      <c r="J821" s="1082"/>
      <c r="K821" s="1082"/>
      <c r="L821" s="1082"/>
      <c r="M821" s="1082"/>
      <c r="N821" s="1082"/>
      <c r="O821" s="1082"/>
      <c r="P821" s="1082"/>
      <c r="Q821" s="1082"/>
      <c r="R821" s="1082"/>
      <c r="S821" s="1082"/>
      <c r="T821" s="1082"/>
      <c r="U821" s="1082"/>
      <c r="V821" s="1082"/>
      <c r="W821" s="1082"/>
      <c r="X821" s="1082"/>
      <c r="Y821" s="1082"/>
      <c r="Z821" s="1082"/>
    </row>
    <row r="822" spans="1:26" ht="11.25" customHeight="1">
      <c r="A822" s="1082"/>
      <c r="B822" s="1082"/>
      <c r="C822" s="1082"/>
      <c r="D822" s="1082"/>
      <c r="E822" s="1082"/>
      <c r="F822" s="1082"/>
      <c r="G822" s="1082"/>
      <c r="H822" s="1082"/>
      <c r="I822" s="1082"/>
      <c r="J822" s="1082"/>
      <c r="K822" s="1082"/>
      <c r="L822" s="1082"/>
      <c r="M822" s="1082"/>
      <c r="N822" s="1082"/>
      <c r="O822" s="1082"/>
      <c r="P822" s="1082"/>
      <c r="Q822" s="1082"/>
      <c r="R822" s="1082"/>
      <c r="S822" s="1082"/>
      <c r="T822" s="1082"/>
      <c r="U822" s="1082"/>
      <c r="V822" s="1082"/>
      <c r="W822" s="1082"/>
      <c r="X822" s="1082"/>
      <c r="Y822" s="1082"/>
      <c r="Z822" s="1082"/>
    </row>
    <row r="823" spans="1:26" ht="11.25" customHeight="1">
      <c r="A823" s="1082"/>
      <c r="B823" s="1082"/>
      <c r="C823" s="1082"/>
      <c r="D823" s="1082"/>
      <c r="E823" s="1082"/>
      <c r="F823" s="1082"/>
      <c r="G823" s="1082"/>
      <c r="H823" s="1082"/>
      <c r="I823" s="1082"/>
      <c r="J823" s="1082"/>
      <c r="K823" s="1082"/>
      <c r="L823" s="1082"/>
      <c r="M823" s="1082"/>
      <c r="N823" s="1082"/>
      <c r="O823" s="1082"/>
      <c r="P823" s="1082"/>
      <c r="Q823" s="1082"/>
      <c r="R823" s="1082"/>
      <c r="S823" s="1082"/>
      <c r="T823" s="1082"/>
      <c r="U823" s="1082"/>
      <c r="V823" s="1082"/>
      <c r="W823" s="1082"/>
      <c r="X823" s="1082"/>
      <c r="Y823" s="1082"/>
      <c r="Z823" s="1082"/>
    </row>
    <row r="824" spans="1:26" ht="11.25" customHeight="1">
      <c r="A824" s="1082"/>
      <c r="B824" s="1082"/>
      <c r="C824" s="1082"/>
      <c r="D824" s="1082"/>
      <c r="E824" s="1082"/>
      <c r="F824" s="1082"/>
      <c r="G824" s="1082"/>
      <c r="H824" s="1082"/>
      <c r="I824" s="1082"/>
      <c r="J824" s="1082"/>
      <c r="K824" s="1082"/>
      <c r="L824" s="1082"/>
      <c r="M824" s="1082"/>
      <c r="N824" s="1082"/>
      <c r="O824" s="1082"/>
      <c r="P824" s="1082"/>
      <c r="Q824" s="1082"/>
      <c r="R824" s="1082"/>
      <c r="S824" s="1082"/>
      <c r="T824" s="1082"/>
      <c r="U824" s="1082"/>
      <c r="V824" s="1082"/>
      <c r="W824" s="1082"/>
      <c r="X824" s="1082"/>
      <c r="Y824" s="1082"/>
      <c r="Z824" s="1082"/>
    </row>
    <row r="825" spans="1:26" ht="11.25" customHeight="1">
      <c r="A825" s="1082"/>
      <c r="B825" s="1082"/>
      <c r="C825" s="1082"/>
      <c r="D825" s="1082"/>
      <c r="E825" s="1082"/>
      <c r="F825" s="1082"/>
      <c r="G825" s="1082"/>
      <c r="H825" s="1082"/>
      <c r="I825" s="1082"/>
      <c r="J825" s="1082"/>
      <c r="K825" s="1082"/>
      <c r="L825" s="1082"/>
      <c r="M825" s="1082"/>
      <c r="N825" s="1082"/>
      <c r="O825" s="1082"/>
      <c r="P825" s="1082"/>
      <c r="Q825" s="1082"/>
      <c r="R825" s="1082"/>
      <c r="S825" s="1082"/>
      <c r="T825" s="1082"/>
      <c r="U825" s="1082"/>
      <c r="V825" s="1082"/>
      <c r="W825" s="1082"/>
      <c r="X825" s="1082"/>
      <c r="Y825" s="1082"/>
      <c r="Z825" s="1082"/>
    </row>
    <row r="826" spans="1:26" ht="11.25" customHeight="1">
      <c r="A826" s="1082"/>
      <c r="B826" s="1082"/>
      <c r="C826" s="1082"/>
      <c r="D826" s="1082"/>
      <c r="E826" s="1082"/>
      <c r="F826" s="1082"/>
      <c r="G826" s="1082"/>
      <c r="H826" s="1082"/>
      <c r="I826" s="1082"/>
      <c r="J826" s="1082"/>
      <c r="K826" s="1082"/>
      <c r="L826" s="1082"/>
      <c r="M826" s="1082"/>
      <c r="N826" s="1082"/>
      <c r="O826" s="1082"/>
      <c r="P826" s="1082"/>
      <c r="Q826" s="1082"/>
      <c r="R826" s="1082"/>
      <c r="S826" s="1082"/>
      <c r="T826" s="1082"/>
      <c r="U826" s="1082"/>
      <c r="V826" s="1082"/>
      <c r="W826" s="1082"/>
      <c r="X826" s="1082"/>
      <c r="Y826" s="1082"/>
      <c r="Z826" s="1082"/>
    </row>
    <row r="827" spans="1:26" ht="11.25" customHeight="1">
      <c r="A827" s="1082"/>
      <c r="B827" s="1082"/>
      <c r="C827" s="1082"/>
      <c r="D827" s="1082"/>
      <c r="E827" s="1082"/>
      <c r="F827" s="1082"/>
      <c r="G827" s="1082"/>
      <c r="H827" s="1082"/>
      <c r="I827" s="1082"/>
      <c r="J827" s="1082"/>
      <c r="K827" s="1082"/>
      <c r="L827" s="1082"/>
      <c r="M827" s="1082"/>
      <c r="N827" s="1082"/>
      <c r="O827" s="1082"/>
      <c r="P827" s="1082"/>
      <c r="Q827" s="1082"/>
      <c r="R827" s="1082"/>
      <c r="S827" s="1082"/>
      <c r="T827" s="1082"/>
      <c r="U827" s="1082"/>
      <c r="V827" s="1082"/>
      <c r="W827" s="1082"/>
      <c r="X827" s="1082"/>
      <c r="Y827" s="1082"/>
      <c r="Z827" s="1082"/>
    </row>
    <row r="828" spans="1:26" ht="11.25" customHeight="1">
      <c r="A828" s="1082"/>
      <c r="B828" s="1082"/>
      <c r="C828" s="1082"/>
      <c r="D828" s="1082"/>
      <c r="E828" s="1082"/>
      <c r="F828" s="1082"/>
      <c r="G828" s="1082"/>
      <c r="H828" s="1082"/>
      <c r="I828" s="1082"/>
      <c r="J828" s="1082"/>
      <c r="K828" s="1082"/>
      <c r="L828" s="1082"/>
      <c r="M828" s="1082"/>
      <c r="N828" s="1082"/>
      <c r="O828" s="1082"/>
      <c r="P828" s="1082"/>
      <c r="Q828" s="1082"/>
      <c r="R828" s="1082"/>
      <c r="S828" s="1082"/>
      <c r="T828" s="1082"/>
      <c r="U828" s="1082"/>
      <c r="V828" s="1082"/>
      <c r="W828" s="1082"/>
      <c r="X828" s="1082"/>
      <c r="Y828" s="1082"/>
      <c r="Z828" s="1082"/>
    </row>
    <row r="829" spans="1:26" ht="11.25" customHeight="1">
      <c r="A829" s="1082"/>
      <c r="B829" s="1082"/>
      <c r="C829" s="1082"/>
      <c r="D829" s="1082"/>
      <c r="E829" s="1082"/>
      <c r="F829" s="1082"/>
      <c r="G829" s="1082"/>
      <c r="H829" s="1082"/>
      <c r="I829" s="1082"/>
      <c r="J829" s="1082"/>
      <c r="K829" s="1082"/>
      <c r="L829" s="1082"/>
      <c r="M829" s="1082"/>
      <c r="N829" s="1082"/>
      <c r="O829" s="1082"/>
      <c r="P829" s="1082"/>
      <c r="Q829" s="1082"/>
      <c r="R829" s="1082"/>
      <c r="S829" s="1082"/>
      <c r="T829" s="1082"/>
      <c r="U829" s="1082"/>
      <c r="V829" s="1082"/>
      <c r="W829" s="1082"/>
      <c r="X829" s="1082"/>
      <c r="Y829" s="1082"/>
      <c r="Z829" s="1082"/>
    </row>
    <row r="830" spans="1:26" ht="11.25" customHeight="1">
      <c r="A830" s="1082"/>
      <c r="B830" s="1082"/>
      <c r="C830" s="1082"/>
      <c r="D830" s="1082"/>
      <c r="E830" s="1082"/>
      <c r="F830" s="1082"/>
      <c r="G830" s="1082"/>
      <c r="H830" s="1082"/>
      <c r="I830" s="1082"/>
      <c r="J830" s="1082"/>
      <c r="K830" s="1082"/>
      <c r="L830" s="1082"/>
      <c r="M830" s="1082"/>
      <c r="N830" s="1082"/>
      <c r="O830" s="1082"/>
      <c r="P830" s="1082"/>
      <c r="Q830" s="1082"/>
      <c r="R830" s="1082"/>
      <c r="S830" s="1082"/>
      <c r="T830" s="1082"/>
      <c r="U830" s="1082"/>
      <c r="V830" s="1082"/>
      <c r="W830" s="1082"/>
      <c r="X830" s="1082"/>
      <c r="Y830" s="1082"/>
      <c r="Z830" s="1082"/>
    </row>
    <row r="831" spans="1:26" ht="11.25" customHeight="1">
      <c r="A831" s="1082"/>
      <c r="B831" s="1082"/>
      <c r="C831" s="1082"/>
      <c r="D831" s="1082"/>
      <c r="E831" s="1082"/>
      <c r="F831" s="1082"/>
      <c r="G831" s="1082"/>
      <c r="H831" s="1082"/>
      <c r="I831" s="1082"/>
      <c r="J831" s="1082"/>
      <c r="K831" s="1082"/>
      <c r="L831" s="1082"/>
      <c r="M831" s="1082"/>
      <c r="N831" s="1082"/>
      <c r="O831" s="1082"/>
      <c r="P831" s="1082"/>
      <c r="Q831" s="1082"/>
      <c r="R831" s="1082"/>
      <c r="S831" s="1082"/>
      <c r="T831" s="1082"/>
      <c r="U831" s="1082"/>
      <c r="V831" s="1082"/>
      <c r="W831" s="1082"/>
      <c r="X831" s="1082"/>
      <c r="Y831" s="1082"/>
      <c r="Z831" s="1082"/>
    </row>
    <row r="832" spans="1:26" ht="11.25" customHeight="1">
      <c r="A832" s="1082"/>
      <c r="B832" s="1082"/>
      <c r="C832" s="1082"/>
      <c r="D832" s="1082"/>
      <c r="E832" s="1082"/>
      <c r="F832" s="1082"/>
      <c r="G832" s="1082"/>
      <c r="H832" s="1082"/>
      <c r="I832" s="1082"/>
      <c r="J832" s="1082"/>
      <c r="K832" s="1082"/>
      <c r="L832" s="1082"/>
      <c r="M832" s="1082"/>
      <c r="N832" s="1082"/>
      <c r="O832" s="1082"/>
      <c r="P832" s="1082"/>
      <c r="Q832" s="1082"/>
      <c r="R832" s="1082"/>
      <c r="S832" s="1082"/>
      <c r="T832" s="1082"/>
      <c r="U832" s="1082"/>
      <c r="V832" s="1082"/>
      <c r="W832" s="1082"/>
      <c r="X832" s="1082"/>
      <c r="Y832" s="1082"/>
      <c r="Z832" s="1082"/>
    </row>
    <row r="833" spans="1:26" ht="11.25" customHeight="1">
      <c r="A833" s="1082"/>
      <c r="B833" s="1082"/>
      <c r="C833" s="1082"/>
      <c r="D833" s="1082"/>
      <c r="E833" s="1082"/>
      <c r="F833" s="1082"/>
      <c r="G833" s="1082"/>
      <c r="H833" s="1082"/>
      <c r="I833" s="1082"/>
      <c r="J833" s="1082"/>
      <c r="K833" s="1082"/>
      <c r="L833" s="1082"/>
      <c r="M833" s="1082"/>
      <c r="N833" s="1082"/>
      <c r="O833" s="1082"/>
      <c r="P833" s="1082"/>
      <c r="Q833" s="1082"/>
      <c r="R833" s="1082"/>
      <c r="S833" s="1082"/>
      <c r="T833" s="1082"/>
      <c r="U833" s="1082"/>
      <c r="V833" s="1082"/>
      <c r="W833" s="1082"/>
      <c r="X833" s="1082"/>
      <c r="Y833" s="1082"/>
      <c r="Z833" s="1082"/>
    </row>
    <row r="834" spans="1:26" ht="11.25" customHeight="1">
      <c r="A834" s="1082"/>
      <c r="B834" s="1082"/>
      <c r="C834" s="1082"/>
      <c r="D834" s="1082"/>
      <c r="E834" s="1082"/>
      <c r="F834" s="1082"/>
      <c r="G834" s="1082"/>
      <c r="H834" s="1082"/>
      <c r="I834" s="1082"/>
      <c r="J834" s="1082"/>
      <c r="K834" s="1082"/>
      <c r="L834" s="1082"/>
      <c r="M834" s="1082"/>
      <c r="N834" s="1082"/>
      <c r="O834" s="1082"/>
      <c r="P834" s="1082"/>
      <c r="Q834" s="1082"/>
      <c r="R834" s="1082"/>
      <c r="S834" s="1082"/>
      <c r="T834" s="1082"/>
      <c r="U834" s="1082"/>
      <c r="V834" s="1082"/>
      <c r="W834" s="1082"/>
      <c r="X834" s="1082"/>
      <c r="Y834" s="1082"/>
      <c r="Z834" s="1082"/>
    </row>
    <row r="835" spans="1:26" ht="11.25" customHeight="1">
      <c r="A835" s="1082"/>
      <c r="B835" s="1082"/>
      <c r="C835" s="1082"/>
      <c r="D835" s="1082"/>
      <c r="E835" s="1082"/>
      <c r="F835" s="1082"/>
      <c r="G835" s="1082"/>
      <c r="H835" s="1082"/>
      <c r="I835" s="1082"/>
      <c r="J835" s="1082"/>
      <c r="K835" s="1082"/>
      <c r="L835" s="1082"/>
      <c r="M835" s="1082"/>
      <c r="N835" s="1082"/>
      <c r="O835" s="1082"/>
      <c r="P835" s="1082"/>
      <c r="Q835" s="1082"/>
      <c r="R835" s="1082"/>
      <c r="S835" s="1082"/>
      <c r="T835" s="1082"/>
      <c r="U835" s="1082"/>
      <c r="V835" s="1082"/>
      <c r="W835" s="1082"/>
      <c r="X835" s="1082"/>
      <c r="Y835" s="1082"/>
      <c r="Z835" s="1082"/>
    </row>
    <row r="836" spans="1:26" ht="11.25" customHeight="1">
      <c r="A836" s="1082"/>
      <c r="B836" s="1082"/>
      <c r="C836" s="1082"/>
      <c r="D836" s="1082"/>
      <c r="E836" s="1082"/>
      <c r="F836" s="1082"/>
      <c r="G836" s="1082"/>
      <c r="H836" s="1082"/>
      <c r="I836" s="1082"/>
      <c r="J836" s="1082"/>
      <c r="K836" s="1082"/>
      <c r="L836" s="1082"/>
      <c r="M836" s="1082"/>
      <c r="N836" s="1082"/>
      <c r="O836" s="1082"/>
      <c r="P836" s="1082"/>
      <c r="Q836" s="1082"/>
      <c r="R836" s="1082"/>
      <c r="S836" s="1082"/>
      <c r="T836" s="1082"/>
      <c r="U836" s="1082"/>
      <c r="V836" s="1082"/>
      <c r="W836" s="1082"/>
      <c r="X836" s="1082"/>
      <c r="Y836" s="1082"/>
      <c r="Z836" s="1082"/>
    </row>
    <row r="837" spans="1:26" ht="11.25" customHeight="1">
      <c r="A837" s="1082"/>
      <c r="B837" s="1082"/>
      <c r="C837" s="1082"/>
      <c r="D837" s="1082"/>
      <c r="E837" s="1082"/>
      <c r="F837" s="1082"/>
      <c r="G837" s="1082"/>
      <c r="H837" s="1082"/>
      <c r="I837" s="1082"/>
      <c r="J837" s="1082"/>
      <c r="K837" s="1082"/>
      <c r="L837" s="1082"/>
      <c r="M837" s="1082"/>
      <c r="N837" s="1082"/>
      <c r="O837" s="1082"/>
      <c r="P837" s="1082"/>
      <c r="Q837" s="1082"/>
      <c r="R837" s="1082"/>
      <c r="S837" s="1082"/>
      <c r="T837" s="1082"/>
      <c r="U837" s="1082"/>
      <c r="V837" s="1082"/>
      <c r="W837" s="1082"/>
      <c r="X837" s="1082"/>
      <c r="Y837" s="1082"/>
      <c r="Z837" s="1082"/>
    </row>
    <row r="838" spans="1:26" ht="11.25" customHeight="1">
      <c r="A838" s="1082"/>
      <c r="B838" s="1082"/>
      <c r="C838" s="1082"/>
      <c r="D838" s="1082"/>
      <c r="E838" s="1082"/>
      <c r="F838" s="1082"/>
      <c r="G838" s="1082"/>
      <c r="H838" s="1082"/>
      <c r="I838" s="1082"/>
      <c r="J838" s="1082"/>
      <c r="K838" s="1082"/>
      <c r="L838" s="1082"/>
      <c r="M838" s="1082"/>
      <c r="N838" s="1082"/>
      <c r="O838" s="1082"/>
      <c r="P838" s="1082"/>
      <c r="Q838" s="1082"/>
      <c r="R838" s="1082"/>
      <c r="S838" s="1082"/>
      <c r="T838" s="1082"/>
      <c r="U838" s="1082"/>
      <c r="V838" s="1082"/>
      <c r="W838" s="1082"/>
      <c r="X838" s="1082"/>
      <c r="Y838" s="1082"/>
      <c r="Z838" s="1082"/>
    </row>
    <row r="839" spans="1:26" ht="11.25" customHeight="1">
      <c r="A839" s="1082"/>
      <c r="B839" s="1082"/>
      <c r="C839" s="1082"/>
      <c r="D839" s="1082"/>
      <c r="E839" s="1082"/>
      <c r="F839" s="1082"/>
      <c r="G839" s="1082"/>
      <c r="H839" s="1082"/>
      <c r="I839" s="1082"/>
      <c r="J839" s="1082"/>
      <c r="K839" s="1082"/>
      <c r="L839" s="1082"/>
      <c r="M839" s="1082"/>
      <c r="N839" s="1082"/>
      <c r="O839" s="1082"/>
      <c r="P839" s="1082"/>
      <c r="Q839" s="1082"/>
      <c r="R839" s="1082"/>
      <c r="S839" s="1082"/>
      <c r="T839" s="1082"/>
      <c r="U839" s="1082"/>
      <c r="V839" s="1082"/>
      <c r="W839" s="1082"/>
      <c r="X839" s="1082"/>
      <c r="Y839" s="1082"/>
      <c r="Z839" s="1082"/>
    </row>
    <row r="840" spans="1:26" ht="11.25" customHeight="1">
      <c r="A840" s="1082"/>
      <c r="B840" s="1082"/>
      <c r="C840" s="1082"/>
      <c r="D840" s="1082"/>
      <c r="E840" s="1082"/>
      <c r="F840" s="1082"/>
      <c r="G840" s="1082"/>
      <c r="H840" s="1082"/>
      <c r="I840" s="1082"/>
      <c r="J840" s="1082"/>
      <c r="K840" s="1082"/>
      <c r="L840" s="1082"/>
      <c r="M840" s="1082"/>
      <c r="N840" s="1082"/>
      <c r="O840" s="1082"/>
      <c r="P840" s="1082"/>
      <c r="Q840" s="1082"/>
      <c r="R840" s="1082"/>
      <c r="S840" s="1082"/>
      <c r="T840" s="1082"/>
      <c r="U840" s="1082"/>
      <c r="V840" s="1082"/>
      <c r="W840" s="1082"/>
      <c r="X840" s="1082"/>
      <c r="Y840" s="1082"/>
      <c r="Z840" s="1082"/>
    </row>
    <row r="841" spans="1:26" ht="11.25" customHeight="1">
      <c r="A841" s="1082"/>
      <c r="B841" s="1082"/>
      <c r="C841" s="1082"/>
      <c r="D841" s="1082"/>
      <c r="E841" s="1082"/>
      <c r="F841" s="1082"/>
      <c r="G841" s="1082"/>
      <c r="H841" s="1082"/>
      <c r="I841" s="1082"/>
      <c r="J841" s="1082"/>
      <c r="K841" s="1082"/>
      <c r="L841" s="1082"/>
      <c r="M841" s="1082"/>
      <c r="N841" s="1082"/>
      <c r="O841" s="1082"/>
      <c r="P841" s="1082"/>
      <c r="Q841" s="1082"/>
      <c r="R841" s="1082"/>
      <c r="S841" s="1082"/>
      <c r="T841" s="1082"/>
      <c r="U841" s="1082"/>
      <c r="V841" s="1082"/>
      <c r="W841" s="1082"/>
      <c r="X841" s="1082"/>
      <c r="Y841" s="1082"/>
      <c r="Z841" s="1082"/>
    </row>
    <row r="842" spans="1:26" ht="11.25" customHeight="1">
      <c r="A842" s="1082"/>
      <c r="B842" s="1082"/>
      <c r="C842" s="1082"/>
      <c r="D842" s="1082"/>
      <c r="E842" s="1082"/>
      <c r="F842" s="1082"/>
      <c r="G842" s="1082"/>
      <c r="H842" s="1082"/>
      <c r="I842" s="1082"/>
      <c r="J842" s="1082"/>
      <c r="K842" s="1082"/>
      <c r="L842" s="1082"/>
      <c r="M842" s="1082"/>
      <c r="N842" s="1082"/>
      <c r="O842" s="1082"/>
      <c r="P842" s="1082"/>
      <c r="Q842" s="1082"/>
      <c r="R842" s="1082"/>
      <c r="S842" s="1082"/>
      <c r="T842" s="1082"/>
      <c r="U842" s="1082"/>
      <c r="V842" s="1082"/>
      <c r="W842" s="1082"/>
      <c r="X842" s="1082"/>
      <c r="Y842" s="1082"/>
      <c r="Z842" s="1082"/>
    </row>
    <row r="843" spans="1:26" ht="11.25" customHeight="1">
      <c r="A843" s="1082"/>
      <c r="B843" s="1082"/>
      <c r="C843" s="1082"/>
      <c r="D843" s="1082"/>
      <c r="E843" s="1082"/>
      <c r="F843" s="1082"/>
      <c r="G843" s="1082"/>
      <c r="H843" s="1082"/>
      <c r="I843" s="1082"/>
      <c r="J843" s="1082"/>
      <c r="K843" s="1082"/>
      <c r="L843" s="1082"/>
      <c r="M843" s="1082"/>
      <c r="N843" s="1082"/>
      <c r="O843" s="1082"/>
      <c r="P843" s="1082"/>
      <c r="Q843" s="1082"/>
      <c r="R843" s="1082"/>
      <c r="S843" s="1082"/>
      <c r="T843" s="1082"/>
      <c r="U843" s="1082"/>
      <c r="V843" s="1082"/>
      <c r="W843" s="1082"/>
      <c r="X843" s="1082"/>
      <c r="Y843" s="1082"/>
      <c r="Z843" s="1082"/>
    </row>
    <row r="844" spans="1:26" ht="11.25" customHeight="1">
      <c r="A844" s="1082"/>
      <c r="B844" s="1082"/>
      <c r="C844" s="1082"/>
      <c r="D844" s="1082"/>
      <c r="E844" s="1082"/>
      <c r="F844" s="1082"/>
      <c r="G844" s="1082"/>
      <c r="H844" s="1082"/>
      <c r="I844" s="1082"/>
      <c r="J844" s="1082"/>
      <c r="K844" s="1082"/>
      <c r="L844" s="1082"/>
      <c r="M844" s="1082"/>
      <c r="N844" s="1082"/>
      <c r="O844" s="1082"/>
      <c r="P844" s="1082"/>
      <c r="Q844" s="1082"/>
      <c r="R844" s="1082"/>
      <c r="S844" s="1082"/>
      <c r="T844" s="1082"/>
      <c r="U844" s="1082"/>
      <c r="V844" s="1082"/>
      <c r="W844" s="1082"/>
      <c r="X844" s="1082"/>
      <c r="Y844" s="1082"/>
      <c r="Z844" s="1082"/>
    </row>
    <row r="845" spans="1:26" ht="11.25" customHeight="1">
      <c r="A845" s="1082"/>
      <c r="B845" s="1082"/>
      <c r="C845" s="1082"/>
      <c r="D845" s="1082"/>
      <c r="E845" s="1082"/>
      <c r="F845" s="1082"/>
      <c r="G845" s="1082"/>
      <c r="H845" s="1082"/>
      <c r="I845" s="1082"/>
      <c r="J845" s="1082"/>
      <c r="K845" s="1082"/>
      <c r="L845" s="1082"/>
      <c r="M845" s="1082"/>
      <c r="N845" s="1082"/>
      <c r="O845" s="1082"/>
      <c r="P845" s="1082"/>
      <c r="Q845" s="1082"/>
      <c r="R845" s="1082"/>
      <c r="S845" s="1082"/>
      <c r="T845" s="1082"/>
      <c r="U845" s="1082"/>
      <c r="V845" s="1082"/>
      <c r="W845" s="1082"/>
      <c r="X845" s="1082"/>
      <c r="Y845" s="1082"/>
      <c r="Z845" s="1082"/>
    </row>
    <row r="846" spans="1:26" ht="11.25" customHeight="1">
      <c r="A846" s="1082"/>
      <c r="B846" s="1082"/>
      <c r="C846" s="1082"/>
      <c r="D846" s="1082"/>
      <c r="E846" s="1082"/>
      <c r="F846" s="1082"/>
      <c r="G846" s="1082"/>
      <c r="H846" s="1082"/>
      <c r="I846" s="1082"/>
      <c r="J846" s="1082"/>
      <c r="K846" s="1082"/>
      <c r="L846" s="1082"/>
      <c r="M846" s="1082"/>
      <c r="N846" s="1082"/>
      <c r="O846" s="1082"/>
      <c r="P846" s="1082"/>
      <c r="Q846" s="1082"/>
      <c r="R846" s="1082"/>
      <c r="S846" s="1082"/>
      <c r="T846" s="1082"/>
      <c r="U846" s="1082"/>
      <c r="V846" s="1082"/>
      <c r="W846" s="1082"/>
      <c r="X846" s="1082"/>
      <c r="Y846" s="1082"/>
      <c r="Z846" s="1082"/>
    </row>
    <row r="847" spans="1:26" ht="11.25" customHeight="1">
      <c r="A847" s="1082"/>
      <c r="B847" s="1082"/>
      <c r="C847" s="1082"/>
      <c r="D847" s="1082"/>
      <c r="E847" s="1082"/>
      <c r="F847" s="1082"/>
      <c r="G847" s="1082"/>
      <c r="H847" s="1082"/>
      <c r="I847" s="1082"/>
      <c r="J847" s="1082"/>
      <c r="K847" s="1082"/>
      <c r="L847" s="1082"/>
      <c r="M847" s="1082"/>
      <c r="N847" s="1082"/>
      <c r="O847" s="1082"/>
      <c r="P847" s="1082"/>
      <c r="Q847" s="1082"/>
      <c r="R847" s="1082"/>
      <c r="S847" s="1082"/>
      <c r="T847" s="1082"/>
      <c r="U847" s="1082"/>
      <c r="V847" s="1082"/>
      <c r="W847" s="1082"/>
      <c r="X847" s="1082"/>
      <c r="Y847" s="1082"/>
      <c r="Z847" s="1082"/>
    </row>
    <row r="848" spans="1:26" ht="11.25" customHeight="1">
      <c r="A848" s="1082"/>
      <c r="B848" s="1082"/>
      <c r="C848" s="1082"/>
      <c r="D848" s="1082"/>
      <c r="E848" s="1082"/>
      <c r="F848" s="1082"/>
      <c r="G848" s="1082"/>
      <c r="H848" s="1082"/>
      <c r="I848" s="1082"/>
      <c r="J848" s="1082"/>
      <c r="K848" s="1082"/>
      <c r="L848" s="1082"/>
      <c r="M848" s="1082"/>
      <c r="N848" s="1082"/>
      <c r="O848" s="1082"/>
      <c r="P848" s="1082"/>
      <c r="Q848" s="1082"/>
      <c r="R848" s="1082"/>
      <c r="S848" s="1082"/>
      <c r="T848" s="1082"/>
      <c r="U848" s="1082"/>
      <c r="V848" s="1082"/>
      <c r="W848" s="1082"/>
      <c r="X848" s="1082"/>
      <c r="Y848" s="1082"/>
      <c r="Z848" s="1082"/>
    </row>
    <row r="849" spans="1:26" ht="11.25" customHeight="1">
      <c r="A849" s="1082"/>
      <c r="B849" s="1082"/>
      <c r="C849" s="1082"/>
      <c r="D849" s="1082"/>
      <c r="E849" s="1082"/>
      <c r="F849" s="1082"/>
      <c r="G849" s="1082"/>
      <c r="H849" s="1082"/>
      <c r="I849" s="1082"/>
      <c r="J849" s="1082"/>
      <c r="K849" s="1082"/>
      <c r="L849" s="1082"/>
      <c r="M849" s="1082"/>
      <c r="N849" s="1082"/>
      <c r="O849" s="1082"/>
      <c r="P849" s="1082"/>
      <c r="Q849" s="1082"/>
      <c r="R849" s="1082"/>
      <c r="S849" s="1082"/>
      <c r="T849" s="1082"/>
      <c r="U849" s="1082"/>
      <c r="V849" s="1082"/>
      <c r="W849" s="1082"/>
      <c r="X849" s="1082"/>
      <c r="Y849" s="1082"/>
      <c r="Z849" s="1082"/>
    </row>
    <row r="850" spans="1:26" ht="11.25" customHeight="1">
      <c r="A850" s="1082"/>
      <c r="B850" s="1082"/>
      <c r="C850" s="1082"/>
      <c r="D850" s="1082"/>
      <c r="E850" s="1082"/>
      <c r="F850" s="1082"/>
      <c r="G850" s="1082"/>
      <c r="H850" s="1082"/>
      <c r="I850" s="1082"/>
      <c r="J850" s="1082"/>
      <c r="K850" s="1082"/>
      <c r="L850" s="1082"/>
      <c r="M850" s="1082"/>
      <c r="N850" s="1082"/>
      <c r="O850" s="1082"/>
      <c r="P850" s="1082"/>
      <c r="Q850" s="1082"/>
      <c r="R850" s="1082"/>
      <c r="S850" s="1082"/>
      <c r="T850" s="1082"/>
      <c r="U850" s="1082"/>
      <c r="V850" s="1082"/>
      <c r="W850" s="1082"/>
      <c r="X850" s="1082"/>
      <c r="Y850" s="1082"/>
      <c r="Z850" s="1082"/>
    </row>
    <row r="851" spans="1:26" ht="11.25" customHeight="1">
      <c r="A851" s="1082"/>
      <c r="B851" s="1082"/>
      <c r="C851" s="1082"/>
      <c r="D851" s="1082"/>
      <c r="E851" s="1082"/>
      <c r="F851" s="1082"/>
      <c r="G851" s="1082"/>
      <c r="H851" s="1082"/>
      <c r="I851" s="1082"/>
      <c r="J851" s="1082"/>
      <c r="K851" s="1082"/>
      <c r="L851" s="1082"/>
      <c r="M851" s="1082"/>
      <c r="N851" s="1082"/>
      <c r="O851" s="1082"/>
      <c r="P851" s="1082"/>
      <c r="Q851" s="1082"/>
      <c r="R851" s="1082"/>
      <c r="S851" s="1082"/>
      <c r="T851" s="1082"/>
      <c r="U851" s="1082"/>
      <c r="V851" s="1082"/>
      <c r="W851" s="1082"/>
      <c r="X851" s="1082"/>
      <c r="Y851" s="1082"/>
      <c r="Z851" s="1082"/>
    </row>
    <row r="852" spans="1:26" ht="11.25" customHeight="1">
      <c r="A852" s="1082"/>
      <c r="B852" s="1082"/>
      <c r="C852" s="1082"/>
      <c r="D852" s="1082"/>
      <c r="E852" s="1082"/>
      <c r="F852" s="1082"/>
      <c r="G852" s="1082"/>
      <c r="H852" s="1082"/>
      <c r="I852" s="1082"/>
      <c r="J852" s="1082"/>
      <c r="K852" s="1082"/>
      <c r="L852" s="1082"/>
      <c r="M852" s="1082"/>
      <c r="N852" s="1082"/>
      <c r="O852" s="1082"/>
      <c r="P852" s="1082"/>
      <c r="Q852" s="1082"/>
      <c r="R852" s="1082"/>
      <c r="S852" s="1082"/>
      <c r="T852" s="1082"/>
      <c r="U852" s="1082"/>
      <c r="V852" s="1082"/>
      <c r="W852" s="1082"/>
      <c r="X852" s="1082"/>
      <c r="Y852" s="1082"/>
      <c r="Z852" s="1082"/>
    </row>
    <row r="853" spans="1:26" ht="11.25" customHeight="1">
      <c r="A853" s="1082"/>
      <c r="B853" s="1082"/>
      <c r="C853" s="1082"/>
      <c r="D853" s="1082"/>
      <c r="E853" s="1082"/>
      <c r="F853" s="1082"/>
      <c r="G853" s="1082"/>
      <c r="H853" s="1082"/>
      <c r="I853" s="1082"/>
      <c r="J853" s="1082"/>
      <c r="K853" s="1082"/>
      <c r="L853" s="1082"/>
      <c r="M853" s="1082"/>
      <c r="N853" s="1082"/>
      <c r="O853" s="1082"/>
      <c r="P853" s="1082"/>
      <c r="Q853" s="1082"/>
      <c r="R853" s="1082"/>
      <c r="S853" s="1082"/>
      <c r="T853" s="1082"/>
      <c r="U853" s="1082"/>
      <c r="V853" s="1082"/>
      <c r="W853" s="1082"/>
      <c r="X853" s="1082"/>
      <c r="Y853" s="1082"/>
      <c r="Z853" s="1082"/>
    </row>
    <row r="854" spans="1:26" ht="11.25" customHeight="1">
      <c r="A854" s="1082"/>
      <c r="B854" s="1082"/>
      <c r="C854" s="1082"/>
      <c r="D854" s="1082"/>
      <c r="E854" s="1082"/>
      <c r="F854" s="1082"/>
      <c r="G854" s="1082"/>
      <c r="H854" s="1082"/>
      <c r="I854" s="1082"/>
      <c r="J854" s="1082"/>
      <c r="K854" s="1082"/>
      <c r="L854" s="1082"/>
      <c r="M854" s="1082"/>
      <c r="N854" s="1082"/>
      <c r="O854" s="1082"/>
      <c r="P854" s="1082"/>
      <c r="Q854" s="1082"/>
      <c r="R854" s="1082"/>
      <c r="S854" s="1082"/>
      <c r="T854" s="1082"/>
      <c r="U854" s="1082"/>
      <c r="V854" s="1082"/>
      <c r="W854" s="1082"/>
      <c r="X854" s="1082"/>
      <c r="Y854" s="1082"/>
      <c r="Z854" s="1082"/>
    </row>
    <row r="855" spans="1:26" ht="11.25" customHeight="1">
      <c r="A855" s="1082"/>
      <c r="B855" s="1082"/>
      <c r="C855" s="1082"/>
      <c r="D855" s="1082"/>
      <c r="E855" s="1082"/>
      <c r="F855" s="1082"/>
      <c r="G855" s="1082"/>
      <c r="H855" s="1082"/>
      <c r="I855" s="1082"/>
      <c r="J855" s="1082"/>
      <c r="K855" s="1082"/>
      <c r="L855" s="1082"/>
      <c r="M855" s="1082"/>
      <c r="N855" s="1082"/>
      <c r="O855" s="1082"/>
      <c r="P855" s="1082"/>
      <c r="Q855" s="1082"/>
      <c r="R855" s="1082"/>
      <c r="S855" s="1082"/>
      <c r="T855" s="1082"/>
      <c r="U855" s="1082"/>
      <c r="V855" s="1082"/>
      <c r="W855" s="1082"/>
      <c r="X855" s="1082"/>
      <c r="Y855" s="1082"/>
      <c r="Z855" s="1082"/>
    </row>
    <row r="856" spans="1:26" ht="11.25" customHeight="1">
      <c r="A856" s="1082"/>
      <c r="B856" s="1082"/>
      <c r="C856" s="1082"/>
      <c r="D856" s="1082"/>
      <c r="E856" s="1082"/>
      <c r="F856" s="1082"/>
      <c r="G856" s="1082"/>
      <c r="H856" s="1082"/>
      <c r="I856" s="1082"/>
      <c r="J856" s="1082"/>
      <c r="K856" s="1082"/>
      <c r="L856" s="1082"/>
      <c r="M856" s="1082"/>
      <c r="N856" s="1082"/>
      <c r="O856" s="1082"/>
      <c r="P856" s="1082"/>
      <c r="Q856" s="1082"/>
      <c r="R856" s="1082"/>
      <c r="S856" s="1082"/>
      <c r="T856" s="1082"/>
      <c r="U856" s="1082"/>
      <c r="V856" s="1082"/>
      <c r="W856" s="1082"/>
      <c r="X856" s="1082"/>
      <c r="Y856" s="1082"/>
      <c r="Z856" s="1082"/>
    </row>
    <row r="857" spans="1:26" ht="11.25" customHeight="1">
      <c r="A857" s="1082"/>
      <c r="B857" s="1082"/>
      <c r="C857" s="1082"/>
      <c r="D857" s="1082"/>
      <c r="E857" s="1082"/>
      <c r="F857" s="1082"/>
      <c r="G857" s="1082"/>
      <c r="H857" s="1082"/>
      <c r="I857" s="1082"/>
      <c r="J857" s="1082"/>
      <c r="K857" s="1082"/>
      <c r="L857" s="1082"/>
      <c r="M857" s="1082"/>
      <c r="N857" s="1082"/>
      <c r="O857" s="1082"/>
      <c r="P857" s="1082"/>
      <c r="Q857" s="1082"/>
      <c r="R857" s="1082"/>
      <c r="S857" s="1082"/>
      <c r="T857" s="1082"/>
      <c r="U857" s="1082"/>
      <c r="V857" s="1082"/>
      <c r="W857" s="1082"/>
      <c r="X857" s="1082"/>
      <c r="Y857" s="1082"/>
      <c r="Z857" s="1082"/>
    </row>
    <row r="858" spans="1:26" ht="11.25" customHeight="1">
      <c r="A858" s="1082"/>
      <c r="B858" s="1082"/>
      <c r="C858" s="1082"/>
      <c r="D858" s="1082"/>
      <c r="E858" s="1082"/>
      <c r="F858" s="1082"/>
      <c r="G858" s="1082"/>
      <c r="H858" s="1082"/>
      <c r="I858" s="1082"/>
      <c r="J858" s="1082"/>
      <c r="K858" s="1082"/>
      <c r="L858" s="1082"/>
      <c r="M858" s="1082"/>
      <c r="N858" s="1082"/>
      <c r="O858" s="1082"/>
      <c r="P858" s="1082"/>
      <c r="Q858" s="1082"/>
      <c r="R858" s="1082"/>
      <c r="S858" s="1082"/>
      <c r="T858" s="1082"/>
      <c r="U858" s="1082"/>
      <c r="V858" s="1082"/>
      <c r="W858" s="1082"/>
      <c r="X858" s="1082"/>
      <c r="Y858" s="1082"/>
      <c r="Z858" s="1082"/>
    </row>
    <row r="859" spans="1:26" ht="11.25" customHeight="1">
      <c r="A859" s="1082"/>
      <c r="B859" s="1082"/>
      <c r="C859" s="1082"/>
      <c r="D859" s="1082"/>
      <c r="E859" s="1082"/>
      <c r="F859" s="1082"/>
      <c r="G859" s="1082"/>
      <c r="H859" s="1082"/>
      <c r="I859" s="1082"/>
      <c r="J859" s="1082"/>
      <c r="K859" s="1082"/>
      <c r="L859" s="1082"/>
      <c r="M859" s="1082"/>
      <c r="N859" s="1082"/>
      <c r="O859" s="1082"/>
      <c r="P859" s="1082"/>
      <c r="Q859" s="1082"/>
      <c r="R859" s="1082"/>
      <c r="S859" s="1082"/>
      <c r="T859" s="1082"/>
      <c r="U859" s="1082"/>
      <c r="V859" s="1082"/>
      <c r="W859" s="1082"/>
      <c r="X859" s="1082"/>
      <c r="Y859" s="1082"/>
      <c r="Z859" s="1082"/>
    </row>
    <row r="860" spans="1:26" ht="11.25" customHeight="1">
      <c r="A860" s="1082"/>
      <c r="B860" s="1082"/>
      <c r="C860" s="1082"/>
      <c r="D860" s="1082"/>
      <c r="E860" s="1082"/>
      <c r="F860" s="1082"/>
      <c r="G860" s="1082"/>
      <c r="H860" s="1082"/>
      <c r="I860" s="1082"/>
      <c r="J860" s="1082"/>
      <c r="K860" s="1082"/>
      <c r="L860" s="1082"/>
      <c r="M860" s="1082"/>
      <c r="N860" s="1082"/>
      <c r="O860" s="1082"/>
      <c r="P860" s="1082"/>
      <c r="Q860" s="1082"/>
      <c r="R860" s="1082"/>
      <c r="S860" s="1082"/>
      <c r="T860" s="1082"/>
      <c r="U860" s="1082"/>
      <c r="V860" s="1082"/>
      <c r="W860" s="1082"/>
      <c r="X860" s="1082"/>
      <c r="Y860" s="1082"/>
      <c r="Z860" s="1082"/>
    </row>
    <row r="861" spans="1:26" ht="11.25" customHeight="1">
      <c r="A861" s="1082"/>
      <c r="B861" s="1082"/>
      <c r="C861" s="1082"/>
      <c r="D861" s="1082"/>
      <c r="E861" s="1082"/>
      <c r="F861" s="1082"/>
      <c r="G861" s="1082"/>
      <c r="H861" s="1082"/>
      <c r="I861" s="1082"/>
      <c r="J861" s="1082"/>
      <c r="K861" s="1082"/>
      <c r="L861" s="1082"/>
      <c r="M861" s="1082"/>
      <c r="N861" s="1082"/>
      <c r="O861" s="1082"/>
      <c r="P861" s="1082"/>
      <c r="Q861" s="1082"/>
      <c r="R861" s="1082"/>
      <c r="S861" s="1082"/>
      <c r="T861" s="1082"/>
      <c r="U861" s="1082"/>
      <c r="V861" s="1082"/>
      <c r="W861" s="1082"/>
      <c r="X861" s="1082"/>
      <c r="Y861" s="1082"/>
      <c r="Z861" s="1082"/>
    </row>
    <row r="862" spans="1:26" ht="11.25" customHeight="1">
      <c r="A862" s="1082"/>
      <c r="B862" s="1082"/>
      <c r="C862" s="1082"/>
      <c r="D862" s="1082"/>
      <c r="E862" s="1082"/>
      <c r="F862" s="1082"/>
      <c r="G862" s="1082"/>
      <c r="H862" s="1082"/>
      <c r="I862" s="1082"/>
      <c r="J862" s="1082"/>
      <c r="K862" s="1082"/>
      <c r="L862" s="1082"/>
      <c r="M862" s="1082"/>
      <c r="N862" s="1082"/>
      <c r="O862" s="1082"/>
      <c r="P862" s="1082"/>
      <c r="Q862" s="1082"/>
      <c r="R862" s="1082"/>
      <c r="S862" s="1082"/>
      <c r="T862" s="1082"/>
      <c r="U862" s="1082"/>
      <c r="V862" s="1082"/>
      <c r="W862" s="1082"/>
      <c r="X862" s="1082"/>
      <c r="Y862" s="1082"/>
      <c r="Z862" s="1082"/>
    </row>
    <row r="863" spans="1:26" ht="11.25" customHeight="1">
      <c r="A863" s="1082"/>
      <c r="B863" s="1082"/>
      <c r="C863" s="1082"/>
      <c r="D863" s="1082"/>
      <c r="E863" s="1082"/>
      <c r="F863" s="1082"/>
      <c r="G863" s="1082"/>
      <c r="H863" s="1082"/>
      <c r="I863" s="1082"/>
      <c r="J863" s="1082"/>
      <c r="K863" s="1082"/>
      <c r="L863" s="1082"/>
      <c r="M863" s="1082"/>
      <c r="N863" s="1082"/>
      <c r="O863" s="1082"/>
      <c r="P863" s="1082"/>
      <c r="Q863" s="1082"/>
      <c r="R863" s="1082"/>
      <c r="S863" s="1082"/>
      <c r="T863" s="1082"/>
      <c r="U863" s="1082"/>
      <c r="V863" s="1082"/>
      <c r="W863" s="1082"/>
      <c r="X863" s="1082"/>
      <c r="Y863" s="1082"/>
      <c r="Z863" s="1082"/>
    </row>
    <row r="864" spans="1:26" ht="11.25" customHeight="1">
      <c r="A864" s="1082"/>
      <c r="B864" s="1082"/>
      <c r="C864" s="1082"/>
      <c r="D864" s="1082"/>
      <c r="E864" s="1082"/>
      <c r="F864" s="1082"/>
      <c r="G864" s="1082"/>
      <c r="H864" s="1082"/>
      <c r="I864" s="1082"/>
      <c r="J864" s="1082"/>
      <c r="K864" s="1082"/>
      <c r="L864" s="1082"/>
      <c r="M864" s="1082"/>
      <c r="N864" s="1082"/>
      <c r="O864" s="1082"/>
      <c r="P864" s="1082"/>
      <c r="Q864" s="1082"/>
      <c r="R864" s="1082"/>
      <c r="S864" s="1082"/>
      <c r="T864" s="1082"/>
      <c r="U864" s="1082"/>
      <c r="V864" s="1082"/>
      <c r="W864" s="1082"/>
      <c r="X864" s="1082"/>
      <c r="Y864" s="1082"/>
      <c r="Z864" s="1082"/>
    </row>
    <row r="865" spans="1:26" ht="11.25" customHeight="1">
      <c r="A865" s="1082"/>
      <c r="B865" s="1082"/>
      <c r="C865" s="1082"/>
      <c r="D865" s="1082"/>
      <c r="E865" s="1082"/>
      <c r="F865" s="1082"/>
      <c r="G865" s="1082"/>
      <c r="H865" s="1082"/>
      <c r="I865" s="1082"/>
      <c r="J865" s="1082"/>
      <c r="K865" s="1082"/>
      <c r="L865" s="1082"/>
      <c r="M865" s="1082"/>
      <c r="N865" s="1082"/>
      <c r="O865" s="1082"/>
      <c r="P865" s="1082"/>
      <c r="Q865" s="1082"/>
      <c r="R865" s="1082"/>
      <c r="S865" s="1082"/>
      <c r="T865" s="1082"/>
      <c r="U865" s="1082"/>
      <c r="V865" s="1082"/>
      <c r="W865" s="1082"/>
      <c r="X865" s="1082"/>
      <c r="Y865" s="1082"/>
      <c r="Z865" s="1082"/>
    </row>
    <row r="866" spans="1:26" ht="11.25" customHeight="1">
      <c r="A866" s="1082"/>
      <c r="B866" s="1082"/>
      <c r="C866" s="1082"/>
      <c r="D866" s="1082"/>
      <c r="E866" s="1082"/>
      <c r="F866" s="1082"/>
      <c r="G866" s="1082"/>
      <c r="H866" s="1082"/>
      <c r="I866" s="1082"/>
      <c r="J866" s="1082"/>
      <c r="K866" s="1082"/>
      <c r="L866" s="1082"/>
      <c r="M866" s="1082"/>
      <c r="N866" s="1082"/>
      <c r="O866" s="1082"/>
      <c r="P866" s="1082"/>
      <c r="Q866" s="1082"/>
      <c r="R866" s="1082"/>
      <c r="S866" s="1082"/>
      <c r="T866" s="1082"/>
      <c r="U866" s="1082"/>
      <c r="V866" s="1082"/>
      <c r="W866" s="1082"/>
      <c r="X866" s="1082"/>
      <c r="Y866" s="1082"/>
      <c r="Z866" s="1082"/>
    </row>
    <row r="867" spans="1:26" ht="11.25" customHeight="1">
      <c r="A867" s="1082"/>
      <c r="B867" s="1082"/>
      <c r="C867" s="1082"/>
      <c r="D867" s="1082"/>
      <c r="E867" s="1082"/>
      <c r="F867" s="1082"/>
      <c r="G867" s="1082"/>
      <c r="H867" s="1082"/>
      <c r="I867" s="1082"/>
      <c r="J867" s="1082"/>
      <c r="K867" s="1082"/>
      <c r="L867" s="1082"/>
      <c r="M867" s="1082"/>
      <c r="N867" s="1082"/>
      <c r="O867" s="1082"/>
      <c r="P867" s="1082"/>
      <c r="Q867" s="1082"/>
      <c r="R867" s="1082"/>
      <c r="S867" s="1082"/>
      <c r="T867" s="1082"/>
      <c r="U867" s="1082"/>
      <c r="V867" s="1082"/>
      <c r="W867" s="1082"/>
      <c r="X867" s="1082"/>
      <c r="Y867" s="1082"/>
      <c r="Z867" s="1082"/>
    </row>
    <row r="868" spans="1:26" ht="11.25" customHeight="1">
      <c r="A868" s="1082"/>
      <c r="B868" s="1082"/>
      <c r="C868" s="1082"/>
      <c r="D868" s="1082"/>
      <c r="E868" s="1082"/>
      <c r="F868" s="1082"/>
      <c r="G868" s="1082"/>
      <c r="H868" s="1082"/>
      <c r="I868" s="1082"/>
      <c r="J868" s="1082"/>
      <c r="K868" s="1082"/>
      <c r="L868" s="1082"/>
      <c r="M868" s="1082"/>
      <c r="N868" s="1082"/>
      <c r="O868" s="1082"/>
      <c r="P868" s="1082"/>
      <c r="Q868" s="1082"/>
      <c r="R868" s="1082"/>
      <c r="S868" s="1082"/>
      <c r="T868" s="1082"/>
      <c r="U868" s="1082"/>
      <c r="V868" s="1082"/>
      <c r="W868" s="1082"/>
      <c r="X868" s="1082"/>
      <c r="Y868" s="1082"/>
      <c r="Z868" s="1082"/>
    </row>
    <row r="869" spans="1:26" ht="11.25" customHeight="1">
      <c r="A869" s="1082"/>
      <c r="B869" s="1082"/>
      <c r="C869" s="1082"/>
      <c r="D869" s="1082"/>
      <c r="E869" s="1082"/>
      <c r="F869" s="1082"/>
      <c r="G869" s="1082"/>
      <c r="H869" s="1082"/>
      <c r="I869" s="1082"/>
      <c r="J869" s="1082"/>
      <c r="K869" s="1082"/>
      <c r="L869" s="1082"/>
      <c r="M869" s="1082"/>
      <c r="N869" s="1082"/>
      <c r="O869" s="1082"/>
      <c r="P869" s="1082"/>
      <c r="Q869" s="1082"/>
      <c r="R869" s="1082"/>
      <c r="S869" s="1082"/>
      <c r="T869" s="1082"/>
      <c r="U869" s="1082"/>
      <c r="V869" s="1082"/>
      <c r="W869" s="1082"/>
      <c r="X869" s="1082"/>
      <c r="Y869" s="1082"/>
      <c r="Z869" s="1082"/>
    </row>
    <row r="870" spans="1:26" ht="11.25" customHeight="1">
      <c r="A870" s="1082"/>
      <c r="B870" s="1082"/>
      <c r="C870" s="1082"/>
      <c r="D870" s="1082"/>
      <c r="E870" s="1082"/>
      <c r="F870" s="1082"/>
      <c r="G870" s="1082"/>
      <c r="H870" s="1082"/>
      <c r="I870" s="1082"/>
      <c r="J870" s="1082"/>
      <c r="K870" s="1082"/>
      <c r="L870" s="1082"/>
      <c r="M870" s="1082"/>
      <c r="N870" s="1082"/>
      <c r="O870" s="1082"/>
      <c r="P870" s="1082"/>
      <c r="Q870" s="1082"/>
      <c r="R870" s="1082"/>
      <c r="S870" s="1082"/>
      <c r="T870" s="1082"/>
      <c r="U870" s="1082"/>
      <c r="V870" s="1082"/>
      <c r="W870" s="1082"/>
      <c r="X870" s="1082"/>
      <c r="Y870" s="1082"/>
      <c r="Z870" s="1082"/>
    </row>
    <row r="871" spans="1:26" ht="11.25" customHeight="1">
      <c r="A871" s="1082"/>
      <c r="B871" s="1082"/>
      <c r="C871" s="1082"/>
      <c r="D871" s="1082"/>
      <c r="E871" s="1082"/>
      <c r="F871" s="1082"/>
      <c r="G871" s="1082"/>
      <c r="H871" s="1082"/>
      <c r="I871" s="1082"/>
      <c r="J871" s="1082"/>
      <c r="K871" s="1082"/>
      <c r="L871" s="1082"/>
      <c r="M871" s="1082"/>
      <c r="N871" s="1082"/>
      <c r="O871" s="1082"/>
      <c r="P871" s="1082"/>
      <c r="Q871" s="1082"/>
      <c r="R871" s="1082"/>
      <c r="S871" s="1082"/>
      <c r="T871" s="1082"/>
      <c r="U871" s="1082"/>
      <c r="V871" s="1082"/>
      <c r="W871" s="1082"/>
      <c r="X871" s="1082"/>
      <c r="Y871" s="1082"/>
      <c r="Z871" s="1082"/>
    </row>
    <row r="872" spans="1:26" ht="11.25" customHeight="1">
      <c r="A872" s="1082"/>
      <c r="B872" s="1082"/>
      <c r="C872" s="1082"/>
      <c r="D872" s="1082"/>
      <c r="E872" s="1082"/>
      <c r="F872" s="1082"/>
      <c r="G872" s="1082"/>
      <c r="H872" s="1082"/>
      <c r="I872" s="1082"/>
      <c r="J872" s="1082"/>
      <c r="K872" s="1082"/>
      <c r="L872" s="1082"/>
      <c r="M872" s="1082"/>
      <c r="N872" s="1082"/>
      <c r="O872" s="1082"/>
      <c r="P872" s="1082"/>
      <c r="Q872" s="1082"/>
      <c r="R872" s="1082"/>
      <c r="S872" s="1082"/>
      <c r="T872" s="1082"/>
      <c r="U872" s="1082"/>
      <c r="V872" s="1082"/>
      <c r="W872" s="1082"/>
      <c r="X872" s="1082"/>
      <c r="Y872" s="1082"/>
      <c r="Z872" s="1082"/>
    </row>
    <row r="873" spans="1:26" ht="11.25" customHeight="1">
      <c r="A873" s="1082"/>
      <c r="B873" s="1082"/>
      <c r="C873" s="1082"/>
      <c r="D873" s="1082"/>
      <c r="E873" s="1082"/>
      <c r="F873" s="1082"/>
      <c r="G873" s="1082"/>
      <c r="H873" s="1082"/>
      <c r="I873" s="1082"/>
      <c r="J873" s="1082"/>
      <c r="K873" s="1082"/>
      <c r="L873" s="1082"/>
      <c r="M873" s="1082"/>
      <c r="N873" s="1082"/>
      <c r="O873" s="1082"/>
      <c r="P873" s="1082"/>
      <c r="Q873" s="1082"/>
      <c r="R873" s="1082"/>
      <c r="S873" s="1082"/>
      <c r="T873" s="1082"/>
      <c r="U873" s="1082"/>
      <c r="V873" s="1082"/>
      <c r="W873" s="1082"/>
      <c r="X873" s="1082"/>
      <c r="Y873" s="1082"/>
      <c r="Z873" s="1082"/>
    </row>
    <row r="874" spans="1:26" ht="11.25" customHeight="1">
      <c r="A874" s="1082"/>
      <c r="B874" s="1082"/>
      <c r="C874" s="1082"/>
      <c r="D874" s="1082"/>
      <c r="E874" s="1082"/>
      <c r="F874" s="1082"/>
      <c r="G874" s="1082"/>
      <c r="H874" s="1082"/>
      <c r="I874" s="1082"/>
      <c r="J874" s="1082"/>
      <c r="K874" s="1082"/>
      <c r="L874" s="1082"/>
      <c r="M874" s="1082"/>
      <c r="N874" s="1082"/>
      <c r="O874" s="1082"/>
      <c r="P874" s="1082"/>
      <c r="Q874" s="1082"/>
      <c r="R874" s="1082"/>
      <c r="S874" s="1082"/>
      <c r="T874" s="1082"/>
      <c r="U874" s="1082"/>
      <c r="V874" s="1082"/>
      <c r="W874" s="1082"/>
      <c r="X874" s="1082"/>
      <c r="Y874" s="1082"/>
      <c r="Z874" s="1082"/>
    </row>
    <row r="875" spans="1:26" ht="11.25" customHeight="1">
      <c r="A875" s="1082"/>
      <c r="B875" s="1082"/>
      <c r="C875" s="1082"/>
      <c r="D875" s="1082"/>
      <c r="E875" s="1082"/>
      <c r="F875" s="1082"/>
      <c r="G875" s="1082"/>
      <c r="H875" s="1082"/>
      <c r="I875" s="1082"/>
      <c r="J875" s="1082"/>
      <c r="K875" s="1082"/>
      <c r="L875" s="1082"/>
      <c r="M875" s="1082"/>
      <c r="N875" s="1082"/>
      <c r="O875" s="1082"/>
      <c r="P875" s="1082"/>
      <c r="Q875" s="1082"/>
      <c r="R875" s="1082"/>
      <c r="S875" s="1082"/>
      <c r="T875" s="1082"/>
      <c r="U875" s="1082"/>
      <c r="V875" s="1082"/>
      <c r="W875" s="1082"/>
      <c r="X875" s="1082"/>
      <c r="Y875" s="1082"/>
      <c r="Z875" s="1082"/>
    </row>
    <row r="876" spans="1:26" ht="11.25" customHeight="1">
      <c r="A876" s="1082"/>
      <c r="B876" s="1082"/>
      <c r="C876" s="1082"/>
      <c r="D876" s="1082"/>
      <c r="E876" s="1082"/>
      <c r="F876" s="1082"/>
      <c r="G876" s="1082"/>
      <c r="H876" s="1082"/>
      <c r="I876" s="1082"/>
      <c r="J876" s="1082"/>
      <c r="K876" s="1082"/>
      <c r="L876" s="1082"/>
      <c r="M876" s="1082"/>
      <c r="N876" s="1082"/>
      <c r="O876" s="1082"/>
      <c r="P876" s="1082"/>
      <c r="Q876" s="1082"/>
      <c r="R876" s="1082"/>
      <c r="S876" s="1082"/>
      <c r="T876" s="1082"/>
      <c r="U876" s="1082"/>
      <c r="V876" s="1082"/>
      <c r="W876" s="1082"/>
      <c r="X876" s="1082"/>
      <c r="Y876" s="1082"/>
      <c r="Z876" s="1082"/>
    </row>
    <row r="877" spans="1:26" ht="11.25" customHeight="1">
      <c r="A877" s="1082"/>
      <c r="B877" s="1082"/>
      <c r="C877" s="1082"/>
      <c r="D877" s="1082"/>
      <c r="E877" s="1082"/>
      <c r="F877" s="1082"/>
      <c r="G877" s="1082"/>
      <c r="H877" s="1082"/>
      <c r="I877" s="1082"/>
      <c r="J877" s="1082"/>
      <c r="K877" s="1082"/>
      <c r="L877" s="1082"/>
      <c r="M877" s="1082"/>
      <c r="N877" s="1082"/>
      <c r="O877" s="1082"/>
      <c r="P877" s="1082"/>
      <c r="Q877" s="1082"/>
      <c r="R877" s="1082"/>
      <c r="S877" s="1082"/>
      <c r="T877" s="1082"/>
      <c r="U877" s="1082"/>
      <c r="V877" s="1082"/>
      <c r="W877" s="1082"/>
      <c r="X877" s="1082"/>
      <c r="Y877" s="1082"/>
      <c r="Z877" s="1082"/>
    </row>
    <row r="878" spans="1:26" ht="11.25" customHeight="1">
      <c r="A878" s="1082"/>
      <c r="B878" s="1082"/>
      <c r="C878" s="1082"/>
      <c r="D878" s="1082"/>
      <c r="E878" s="1082"/>
      <c r="F878" s="1082"/>
      <c r="G878" s="1082"/>
      <c r="H878" s="1082"/>
      <c r="I878" s="1082"/>
      <c r="J878" s="1082"/>
      <c r="K878" s="1082"/>
      <c r="L878" s="1082"/>
      <c r="M878" s="1082"/>
      <c r="N878" s="1082"/>
      <c r="O878" s="1082"/>
      <c r="P878" s="1082"/>
      <c r="Q878" s="1082"/>
      <c r="R878" s="1082"/>
      <c r="S878" s="1082"/>
      <c r="T878" s="1082"/>
      <c r="U878" s="1082"/>
      <c r="V878" s="1082"/>
      <c r="W878" s="1082"/>
      <c r="X878" s="1082"/>
      <c r="Y878" s="1082"/>
      <c r="Z878" s="1082"/>
    </row>
    <row r="879" spans="1:26" ht="11.25" customHeight="1">
      <c r="A879" s="1082"/>
      <c r="B879" s="1082"/>
      <c r="C879" s="1082"/>
      <c r="D879" s="1082"/>
      <c r="E879" s="1082"/>
      <c r="F879" s="1082"/>
      <c r="G879" s="1082"/>
      <c r="H879" s="1082"/>
      <c r="I879" s="1082"/>
      <c r="J879" s="1082"/>
      <c r="K879" s="1082"/>
      <c r="L879" s="1082"/>
      <c r="M879" s="1082"/>
      <c r="N879" s="1082"/>
      <c r="O879" s="1082"/>
      <c r="P879" s="1082"/>
      <c r="Q879" s="1082"/>
      <c r="R879" s="1082"/>
      <c r="S879" s="1082"/>
      <c r="T879" s="1082"/>
      <c r="U879" s="1082"/>
      <c r="V879" s="1082"/>
      <c r="W879" s="1082"/>
      <c r="X879" s="1082"/>
      <c r="Y879" s="1082"/>
      <c r="Z879" s="1082"/>
    </row>
    <row r="880" spans="1:26" ht="11.25" customHeight="1">
      <c r="A880" s="1082"/>
      <c r="B880" s="1082"/>
      <c r="C880" s="1082"/>
      <c r="D880" s="1082"/>
      <c r="E880" s="1082"/>
      <c r="F880" s="1082"/>
      <c r="G880" s="1082"/>
      <c r="H880" s="1082"/>
      <c r="I880" s="1082"/>
      <c r="J880" s="1082"/>
      <c r="K880" s="1082"/>
      <c r="L880" s="1082"/>
      <c r="M880" s="1082"/>
      <c r="N880" s="1082"/>
      <c r="O880" s="1082"/>
      <c r="P880" s="1082"/>
      <c r="Q880" s="1082"/>
      <c r="R880" s="1082"/>
      <c r="S880" s="1082"/>
      <c r="T880" s="1082"/>
      <c r="U880" s="1082"/>
      <c r="V880" s="1082"/>
      <c r="W880" s="1082"/>
      <c r="X880" s="1082"/>
      <c r="Y880" s="1082"/>
      <c r="Z880" s="1082"/>
    </row>
    <row r="881" spans="1:26" ht="11.25" customHeight="1">
      <c r="A881" s="1082"/>
      <c r="B881" s="1082"/>
      <c r="C881" s="1082"/>
      <c r="D881" s="1082"/>
      <c r="E881" s="1082"/>
      <c r="F881" s="1082"/>
      <c r="G881" s="1082"/>
      <c r="H881" s="1082"/>
      <c r="I881" s="1082"/>
      <c r="J881" s="1082"/>
      <c r="K881" s="1082"/>
      <c r="L881" s="1082"/>
      <c r="M881" s="1082"/>
      <c r="N881" s="1082"/>
      <c r="O881" s="1082"/>
      <c r="P881" s="1082"/>
      <c r="Q881" s="1082"/>
      <c r="R881" s="1082"/>
      <c r="S881" s="1082"/>
      <c r="T881" s="1082"/>
      <c r="U881" s="1082"/>
      <c r="V881" s="1082"/>
      <c r="W881" s="1082"/>
      <c r="X881" s="1082"/>
      <c r="Y881" s="1082"/>
      <c r="Z881" s="1082"/>
    </row>
    <row r="882" spans="1:26" ht="11.25" customHeight="1">
      <c r="A882" s="1082"/>
      <c r="B882" s="1082"/>
      <c r="C882" s="1082"/>
      <c r="D882" s="1082"/>
      <c r="E882" s="1082"/>
      <c r="F882" s="1082"/>
      <c r="G882" s="1082"/>
      <c r="H882" s="1082"/>
      <c r="I882" s="1082"/>
      <c r="J882" s="1082"/>
      <c r="K882" s="1082"/>
      <c r="L882" s="1082"/>
      <c r="M882" s="1082"/>
      <c r="N882" s="1082"/>
      <c r="O882" s="1082"/>
      <c r="P882" s="1082"/>
      <c r="Q882" s="1082"/>
      <c r="R882" s="1082"/>
      <c r="S882" s="1082"/>
      <c r="T882" s="1082"/>
      <c r="U882" s="1082"/>
      <c r="V882" s="1082"/>
      <c r="W882" s="1082"/>
      <c r="X882" s="1082"/>
      <c r="Y882" s="1082"/>
      <c r="Z882" s="1082"/>
    </row>
    <row r="883" spans="1:26" ht="11.25" customHeight="1">
      <c r="A883" s="1082"/>
      <c r="B883" s="1082"/>
      <c r="C883" s="1082"/>
      <c r="D883" s="1082"/>
      <c r="E883" s="1082"/>
      <c r="F883" s="1082"/>
      <c r="G883" s="1082"/>
      <c r="H883" s="1082"/>
      <c r="I883" s="1082"/>
      <c r="J883" s="1082"/>
      <c r="K883" s="1082"/>
      <c r="L883" s="1082"/>
      <c r="M883" s="1082"/>
      <c r="N883" s="1082"/>
      <c r="O883" s="1082"/>
      <c r="P883" s="1082"/>
      <c r="Q883" s="1082"/>
      <c r="R883" s="1082"/>
      <c r="S883" s="1082"/>
      <c r="T883" s="1082"/>
      <c r="U883" s="1082"/>
      <c r="V883" s="1082"/>
      <c r="W883" s="1082"/>
      <c r="X883" s="1082"/>
      <c r="Y883" s="1082"/>
      <c r="Z883" s="1082"/>
    </row>
    <row r="884" spans="1:26" ht="11.25" customHeight="1">
      <c r="A884" s="1082"/>
      <c r="B884" s="1082"/>
      <c r="C884" s="1082"/>
      <c r="D884" s="1082"/>
      <c r="E884" s="1082"/>
      <c r="F884" s="1082"/>
      <c r="G884" s="1082"/>
      <c r="H884" s="1082"/>
      <c r="I884" s="1082"/>
      <c r="J884" s="1082"/>
      <c r="K884" s="1082"/>
      <c r="L884" s="1082"/>
      <c r="M884" s="1082"/>
      <c r="N884" s="1082"/>
      <c r="O884" s="1082"/>
      <c r="P884" s="1082"/>
      <c r="Q884" s="1082"/>
      <c r="R884" s="1082"/>
      <c r="S884" s="1082"/>
      <c r="T884" s="1082"/>
      <c r="U884" s="1082"/>
      <c r="V884" s="1082"/>
      <c r="W884" s="1082"/>
      <c r="X884" s="1082"/>
      <c r="Y884" s="1082"/>
      <c r="Z884" s="1082"/>
    </row>
    <row r="885" spans="1:26" ht="11.25" customHeight="1">
      <c r="A885" s="1082"/>
      <c r="B885" s="1082"/>
      <c r="C885" s="1082"/>
      <c r="D885" s="1082"/>
      <c r="E885" s="1082"/>
      <c r="F885" s="1082"/>
      <c r="G885" s="1082"/>
      <c r="H885" s="1082"/>
      <c r="I885" s="1082"/>
      <c r="J885" s="1082"/>
      <c r="K885" s="1082"/>
      <c r="L885" s="1082"/>
      <c r="M885" s="1082"/>
      <c r="N885" s="1082"/>
      <c r="O885" s="1082"/>
      <c r="P885" s="1082"/>
      <c r="Q885" s="1082"/>
      <c r="R885" s="1082"/>
      <c r="S885" s="1082"/>
      <c r="T885" s="1082"/>
      <c r="U885" s="1082"/>
      <c r="V885" s="1082"/>
      <c r="W885" s="1082"/>
      <c r="X885" s="1082"/>
      <c r="Y885" s="1082"/>
      <c r="Z885" s="1082"/>
    </row>
    <row r="886" spans="1:26" ht="11.25" customHeight="1">
      <c r="A886" s="1082"/>
      <c r="B886" s="1082"/>
      <c r="C886" s="1082"/>
      <c r="D886" s="1082"/>
      <c r="E886" s="1082"/>
      <c r="F886" s="1082"/>
      <c r="G886" s="1082"/>
      <c r="H886" s="1082"/>
      <c r="I886" s="1082"/>
      <c r="J886" s="1082"/>
      <c r="K886" s="1082"/>
      <c r="L886" s="1082"/>
      <c r="M886" s="1082"/>
      <c r="N886" s="1082"/>
      <c r="O886" s="1082"/>
      <c r="P886" s="1082"/>
      <c r="Q886" s="1082"/>
      <c r="R886" s="1082"/>
      <c r="S886" s="1082"/>
      <c r="T886" s="1082"/>
      <c r="U886" s="1082"/>
      <c r="V886" s="1082"/>
      <c r="W886" s="1082"/>
      <c r="X886" s="1082"/>
      <c r="Y886" s="1082"/>
      <c r="Z886" s="1082"/>
    </row>
    <row r="887" spans="1:26" ht="11.25" customHeight="1">
      <c r="A887" s="1082"/>
      <c r="B887" s="1082"/>
      <c r="C887" s="1082"/>
      <c r="D887" s="1082"/>
      <c r="E887" s="1082"/>
      <c r="F887" s="1082"/>
      <c r="G887" s="1082"/>
      <c r="H887" s="1082"/>
      <c r="I887" s="1082"/>
      <c r="J887" s="1082"/>
      <c r="K887" s="1082"/>
      <c r="L887" s="1082"/>
      <c r="M887" s="1082"/>
      <c r="N887" s="1082"/>
      <c r="O887" s="1082"/>
      <c r="P887" s="1082"/>
      <c r="Q887" s="1082"/>
      <c r="R887" s="1082"/>
      <c r="S887" s="1082"/>
      <c r="T887" s="1082"/>
      <c r="U887" s="1082"/>
      <c r="V887" s="1082"/>
      <c r="W887" s="1082"/>
      <c r="X887" s="1082"/>
      <c r="Y887" s="1082"/>
      <c r="Z887" s="1082"/>
    </row>
    <row r="888" spans="1:26" ht="11.25" customHeight="1">
      <c r="A888" s="1082"/>
      <c r="B888" s="1082"/>
      <c r="C888" s="1082"/>
      <c r="D888" s="1082"/>
      <c r="E888" s="1082"/>
      <c r="F888" s="1082"/>
      <c r="G888" s="1082"/>
      <c r="H888" s="1082"/>
      <c r="I888" s="1082"/>
      <c r="J888" s="1082"/>
      <c r="K888" s="1082"/>
      <c r="L888" s="1082"/>
      <c r="M888" s="1082"/>
      <c r="N888" s="1082"/>
      <c r="O888" s="1082"/>
      <c r="P888" s="1082"/>
      <c r="Q888" s="1082"/>
      <c r="R888" s="1082"/>
      <c r="S888" s="1082"/>
      <c r="T888" s="1082"/>
      <c r="U888" s="1082"/>
      <c r="V888" s="1082"/>
      <c r="W888" s="1082"/>
      <c r="X888" s="1082"/>
      <c r="Y888" s="1082"/>
      <c r="Z888" s="1082"/>
    </row>
    <row r="889" spans="1:26" ht="11.25" customHeight="1">
      <c r="A889" s="1082"/>
      <c r="B889" s="1082"/>
      <c r="C889" s="1082"/>
      <c r="D889" s="1082"/>
      <c r="E889" s="1082"/>
      <c r="F889" s="1082"/>
      <c r="G889" s="1082"/>
      <c r="H889" s="1082"/>
      <c r="I889" s="1082"/>
      <c r="J889" s="1082"/>
      <c r="K889" s="1082"/>
      <c r="L889" s="1082"/>
      <c r="M889" s="1082"/>
      <c r="N889" s="1082"/>
      <c r="O889" s="1082"/>
      <c r="P889" s="1082"/>
      <c r="Q889" s="1082"/>
      <c r="R889" s="1082"/>
      <c r="S889" s="1082"/>
      <c r="T889" s="1082"/>
      <c r="U889" s="1082"/>
      <c r="V889" s="1082"/>
      <c r="W889" s="1082"/>
      <c r="X889" s="1082"/>
      <c r="Y889" s="1082"/>
      <c r="Z889" s="1082"/>
    </row>
    <row r="890" spans="1:26" ht="11.25" customHeight="1">
      <c r="A890" s="1082"/>
      <c r="B890" s="1082"/>
      <c r="C890" s="1082"/>
      <c r="D890" s="1082"/>
      <c r="E890" s="1082"/>
      <c r="F890" s="1082"/>
      <c r="G890" s="1082"/>
      <c r="H890" s="1082"/>
      <c r="I890" s="1082"/>
      <c r="J890" s="1082"/>
      <c r="K890" s="1082"/>
      <c r="L890" s="1082"/>
      <c r="M890" s="1082"/>
      <c r="N890" s="1082"/>
      <c r="O890" s="1082"/>
      <c r="P890" s="1082"/>
      <c r="Q890" s="1082"/>
      <c r="R890" s="1082"/>
      <c r="S890" s="1082"/>
      <c r="T890" s="1082"/>
      <c r="U890" s="1082"/>
      <c r="V890" s="1082"/>
      <c r="W890" s="1082"/>
      <c r="X890" s="1082"/>
      <c r="Y890" s="1082"/>
      <c r="Z890" s="1082"/>
    </row>
    <row r="891" spans="1:26" ht="11.25" customHeight="1">
      <c r="A891" s="1082"/>
      <c r="B891" s="1082"/>
      <c r="C891" s="1082"/>
      <c r="D891" s="1082"/>
      <c r="E891" s="1082"/>
      <c r="F891" s="1082"/>
      <c r="G891" s="1082"/>
      <c r="H891" s="1082"/>
      <c r="I891" s="1082"/>
      <c r="J891" s="1082"/>
      <c r="K891" s="1082"/>
      <c r="L891" s="1082"/>
      <c r="M891" s="1082"/>
      <c r="N891" s="1082"/>
      <c r="O891" s="1082"/>
      <c r="P891" s="1082"/>
      <c r="Q891" s="1082"/>
      <c r="R891" s="1082"/>
      <c r="S891" s="1082"/>
      <c r="T891" s="1082"/>
      <c r="U891" s="1082"/>
      <c r="V891" s="1082"/>
      <c r="W891" s="1082"/>
      <c r="X891" s="1082"/>
      <c r="Y891" s="1082"/>
      <c r="Z891" s="1082"/>
    </row>
    <row r="892" spans="1:26" ht="11.25" customHeight="1">
      <c r="A892" s="1082"/>
      <c r="B892" s="1082"/>
      <c r="C892" s="1082"/>
      <c r="D892" s="1082"/>
      <c r="E892" s="1082"/>
      <c r="F892" s="1082"/>
      <c r="G892" s="1082"/>
      <c r="H892" s="1082"/>
      <c r="I892" s="1082"/>
      <c r="J892" s="1082"/>
      <c r="K892" s="1082"/>
      <c r="L892" s="1082"/>
      <c r="M892" s="1082"/>
      <c r="N892" s="1082"/>
      <c r="O892" s="1082"/>
      <c r="P892" s="1082"/>
      <c r="Q892" s="1082"/>
      <c r="R892" s="1082"/>
      <c r="S892" s="1082"/>
      <c r="T892" s="1082"/>
      <c r="U892" s="1082"/>
      <c r="V892" s="1082"/>
      <c r="W892" s="1082"/>
      <c r="X892" s="1082"/>
      <c r="Y892" s="1082"/>
      <c r="Z892" s="1082"/>
    </row>
    <row r="893" spans="1:26" ht="11.25" customHeight="1">
      <c r="A893" s="1082"/>
      <c r="B893" s="1082"/>
      <c r="C893" s="1082"/>
      <c r="D893" s="1082"/>
      <c r="E893" s="1082"/>
      <c r="F893" s="1082"/>
      <c r="G893" s="1082"/>
      <c r="H893" s="1082"/>
      <c r="I893" s="1082"/>
      <c r="J893" s="1082"/>
      <c r="K893" s="1082"/>
      <c r="L893" s="1082"/>
      <c r="M893" s="1082"/>
      <c r="N893" s="1082"/>
      <c r="O893" s="1082"/>
      <c r="P893" s="1082"/>
      <c r="Q893" s="1082"/>
      <c r="R893" s="1082"/>
      <c r="S893" s="1082"/>
      <c r="T893" s="1082"/>
      <c r="U893" s="1082"/>
      <c r="V893" s="1082"/>
      <c r="W893" s="1082"/>
      <c r="X893" s="1082"/>
      <c r="Y893" s="1082"/>
      <c r="Z893" s="1082"/>
    </row>
    <row r="894" spans="1:26" ht="11.25" customHeight="1">
      <c r="A894" s="1082"/>
      <c r="B894" s="1082"/>
      <c r="C894" s="1082"/>
      <c r="D894" s="1082"/>
      <c r="E894" s="1082"/>
      <c r="F894" s="1082"/>
      <c r="G894" s="1082"/>
      <c r="H894" s="1082"/>
      <c r="I894" s="1082"/>
      <c r="J894" s="1082"/>
      <c r="K894" s="1082"/>
      <c r="L894" s="1082"/>
      <c r="M894" s="1082"/>
      <c r="N894" s="1082"/>
      <c r="O894" s="1082"/>
      <c r="P894" s="1082"/>
      <c r="Q894" s="1082"/>
      <c r="R894" s="1082"/>
      <c r="S894" s="1082"/>
      <c r="T894" s="1082"/>
      <c r="U894" s="1082"/>
      <c r="V894" s="1082"/>
      <c r="W894" s="1082"/>
      <c r="X894" s="1082"/>
      <c r="Y894" s="1082"/>
      <c r="Z894" s="1082"/>
    </row>
    <row r="895" spans="1:26" ht="11.25" customHeight="1">
      <c r="A895" s="1082"/>
      <c r="B895" s="1082"/>
      <c r="C895" s="1082"/>
      <c r="D895" s="1082"/>
      <c r="E895" s="1082"/>
      <c r="F895" s="1082"/>
      <c r="G895" s="1082"/>
      <c r="H895" s="1082"/>
      <c r="I895" s="1082"/>
      <c r="J895" s="1082"/>
      <c r="K895" s="1082"/>
      <c r="L895" s="1082"/>
      <c r="M895" s="1082"/>
      <c r="N895" s="1082"/>
      <c r="O895" s="1082"/>
      <c r="P895" s="1082"/>
      <c r="Q895" s="1082"/>
      <c r="R895" s="1082"/>
      <c r="S895" s="1082"/>
      <c r="T895" s="1082"/>
      <c r="U895" s="1082"/>
      <c r="V895" s="1082"/>
      <c r="W895" s="1082"/>
      <c r="X895" s="1082"/>
      <c r="Y895" s="1082"/>
      <c r="Z895" s="1082"/>
    </row>
    <row r="896" spans="1:26" ht="11.25" customHeight="1">
      <c r="A896" s="1082"/>
      <c r="B896" s="1082"/>
      <c r="C896" s="1082"/>
      <c r="D896" s="1082"/>
      <c r="E896" s="1082"/>
      <c r="F896" s="1082"/>
      <c r="G896" s="1082"/>
      <c r="H896" s="1082"/>
      <c r="I896" s="1082"/>
      <c r="J896" s="1082"/>
      <c r="K896" s="1082"/>
      <c r="L896" s="1082"/>
      <c r="M896" s="1082"/>
      <c r="N896" s="1082"/>
      <c r="O896" s="1082"/>
      <c r="P896" s="1082"/>
      <c r="Q896" s="1082"/>
      <c r="R896" s="1082"/>
      <c r="S896" s="1082"/>
      <c r="T896" s="1082"/>
      <c r="U896" s="1082"/>
      <c r="V896" s="1082"/>
      <c r="W896" s="1082"/>
      <c r="X896" s="1082"/>
      <c r="Y896" s="1082"/>
      <c r="Z896" s="1082"/>
    </row>
    <row r="897" spans="1:26" ht="11.25" customHeight="1">
      <c r="A897" s="1082"/>
      <c r="B897" s="1082"/>
      <c r="C897" s="1082"/>
      <c r="D897" s="1082"/>
      <c r="E897" s="1082"/>
      <c r="F897" s="1082"/>
      <c r="G897" s="1082"/>
      <c r="H897" s="1082"/>
      <c r="I897" s="1082"/>
      <c r="J897" s="1082"/>
      <c r="K897" s="1082"/>
      <c r="L897" s="1082"/>
      <c r="M897" s="1082"/>
      <c r="N897" s="1082"/>
      <c r="O897" s="1082"/>
      <c r="P897" s="1082"/>
      <c r="Q897" s="1082"/>
      <c r="R897" s="1082"/>
      <c r="S897" s="1082"/>
      <c r="T897" s="1082"/>
      <c r="U897" s="1082"/>
      <c r="V897" s="1082"/>
      <c r="W897" s="1082"/>
      <c r="X897" s="1082"/>
      <c r="Y897" s="1082"/>
      <c r="Z897" s="1082"/>
    </row>
    <row r="898" spans="1:26" ht="11.25" customHeight="1">
      <c r="A898" s="1082"/>
      <c r="B898" s="1082"/>
      <c r="C898" s="1082"/>
      <c r="D898" s="1082"/>
      <c r="E898" s="1082"/>
      <c r="F898" s="1082"/>
      <c r="G898" s="1082"/>
      <c r="H898" s="1082"/>
      <c r="I898" s="1082"/>
      <c r="J898" s="1082"/>
      <c r="K898" s="1082"/>
      <c r="L898" s="1082"/>
      <c r="M898" s="1082"/>
      <c r="N898" s="1082"/>
      <c r="O898" s="1082"/>
      <c r="P898" s="1082"/>
      <c r="Q898" s="1082"/>
      <c r="R898" s="1082"/>
      <c r="S898" s="1082"/>
      <c r="T898" s="1082"/>
      <c r="U898" s="1082"/>
      <c r="V898" s="1082"/>
      <c r="W898" s="1082"/>
      <c r="X898" s="1082"/>
      <c r="Y898" s="1082"/>
      <c r="Z898" s="1082"/>
    </row>
    <row r="899" spans="1:26" ht="11.25" customHeight="1">
      <c r="A899" s="1082"/>
      <c r="B899" s="1082"/>
      <c r="C899" s="1082"/>
      <c r="D899" s="1082"/>
      <c r="E899" s="1082"/>
      <c r="F899" s="1082"/>
      <c r="G899" s="1082"/>
      <c r="H899" s="1082"/>
      <c r="I899" s="1082"/>
      <c r="J899" s="1082"/>
      <c r="K899" s="1082"/>
      <c r="L899" s="1082"/>
      <c r="M899" s="1082"/>
      <c r="N899" s="1082"/>
      <c r="O899" s="1082"/>
      <c r="P899" s="1082"/>
      <c r="Q899" s="1082"/>
      <c r="R899" s="1082"/>
      <c r="S899" s="1082"/>
      <c r="T899" s="1082"/>
      <c r="U899" s="1082"/>
      <c r="V899" s="1082"/>
      <c r="W899" s="1082"/>
      <c r="X899" s="1082"/>
      <c r="Y899" s="1082"/>
      <c r="Z899" s="1082"/>
    </row>
    <row r="900" spans="1:26" ht="11.25" customHeight="1">
      <c r="A900" s="1082"/>
      <c r="B900" s="1082"/>
      <c r="C900" s="1082"/>
      <c r="D900" s="1082"/>
      <c r="E900" s="1082"/>
      <c r="F900" s="1082"/>
      <c r="G900" s="1082"/>
      <c r="H900" s="1082"/>
      <c r="I900" s="1082"/>
      <c r="J900" s="1082"/>
      <c r="K900" s="1082"/>
      <c r="L900" s="1082"/>
      <c r="M900" s="1082"/>
      <c r="N900" s="1082"/>
      <c r="O900" s="1082"/>
      <c r="P900" s="1082"/>
      <c r="Q900" s="1082"/>
      <c r="R900" s="1082"/>
      <c r="S900" s="1082"/>
      <c r="T900" s="1082"/>
      <c r="U900" s="1082"/>
      <c r="V900" s="1082"/>
      <c r="W900" s="1082"/>
      <c r="X900" s="1082"/>
      <c r="Y900" s="1082"/>
      <c r="Z900" s="1082"/>
    </row>
    <row r="901" spans="1:26" ht="11.25" customHeight="1">
      <c r="A901" s="1082"/>
      <c r="B901" s="1082"/>
      <c r="C901" s="1082"/>
      <c r="D901" s="1082"/>
      <c r="E901" s="1082"/>
      <c r="F901" s="1082"/>
      <c r="G901" s="1082"/>
      <c r="H901" s="1082"/>
      <c r="I901" s="1082"/>
      <c r="J901" s="1082"/>
      <c r="K901" s="1082"/>
      <c r="L901" s="1082"/>
      <c r="M901" s="1082"/>
      <c r="N901" s="1082"/>
      <c r="O901" s="1082"/>
      <c r="P901" s="1082"/>
      <c r="Q901" s="1082"/>
      <c r="R901" s="1082"/>
      <c r="S901" s="1082"/>
      <c r="T901" s="1082"/>
      <c r="U901" s="1082"/>
      <c r="V901" s="1082"/>
      <c r="W901" s="1082"/>
      <c r="X901" s="1082"/>
      <c r="Y901" s="1082"/>
      <c r="Z901" s="1082"/>
    </row>
    <row r="902" spans="1:26" ht="11.25" customHeight="1">
      <c r="A902" s="1082"/>
      <c r="B902" s="1082"/>
      <c r="C902" s="1082"/>
      <c r="D902" s="1082"/>
      <c r="E902" s="1082"/>
      <c r="F902" s="1082"/>
      <c r="G902" s="1082"/>
      <c r="H902" s="1082"/>
      <c r="I902" s="1082"/>
      <c r="J902" s="1082"/>
      <c r="K902" s="1082"/>
      <c r="L902" s="1082"/>
      <c r="M902" s="1082"/>
      <c r="N902" s="1082"/>
      <c r="O902" s="1082"/>
      <c r="P902" s="1082"/>
      <c r="Q902" s="1082"/>
      <c r="R902" s="1082"/>
      <c r="S902" s="1082"/>
      <c r="T902" s="1082"/>
      <c r="U902" s="1082"/>
      <c r="V902" s="1082"/>
      <c r="W902" s="1082"/>
      <c r="X902" s="1082"/>
      <c r="Y902" s="1082"/>
      <c r="Z902" s="1082"/>
    </row>
    <row r="903" spans="1:26" ht="11.25" customHeight="1">
      <c r="A903" s="1082"/>
      <c r="B903" s="1082"/>
      <c r="C903" s="1082"/>
      <c r="D903" s="1082"/>
      <c r="E903" s="1082"/>
      <c r="F903" s="1082"/>
      <c r="G903" s="1082"/>
      <c r="H903" s="1082"/>
      <c r="I903" s="1082"/>
      <c r="J903" s="1082"/>
      <c r="K903" s="1082"/>
      <c r="L903" s="1082"/>
      <c r="M903" s="1082"/>
      <c r="N903" s="1082"/>
      <c r="O903" s="1082"/>
      <c r="P903" s="1082"/>
      <c r="Q903" s="1082"/>
      <c r="R903" s="1082"/>
      <c r="S903" s="1082"/>
      <c r="T903" s="1082"/>
      <c r="U903" s="1082"/>
      <c r="V903" s="1082"/>
      <c r="W903" s="1082"/>
      <c r="X903" s="1082"/>
      <c r="Y903" s="1082"/>
      <c r="Z903" s="1082"/>
    </row>
    <row r="904" spans="1:26" ht="11.25" customHeight="1">
      <c r="A904" s="1082"/>
      <c r="B904" s="1082"/>
      <c r="C904" s="1082"/>
      <c r="D904" s="1082"/>
      <c r="E904" s="1082"/>
      <c r="F904" s="1082"/>
      <c r="G904" s="1082"/>
      <c r="H904" s="1082"/>
      <c r="I904" s="1082"/>
      <c r="J904" s="1082"/>
      <c r="K904" s="1082"/>
      <c r="L904" s="1082"/>
      <c r="M904" s="1082"/>
      <c r="N904" s="1082"/>
      <c r="O904" s="1082"/>
      <c r="P904" s="1082"/>
      <c r="Q904" s="1082"/>
      <c r="R904" s="1082"/>
      <c r="S904" s="1082"/>
      <c r="T904" s="1082"/>
      <c r="U904" s="1082"/>
      <c r="V904" s="1082"/>
      <c r="W904" s="1082"/>
      <c r="X904" s="1082"/>
      <c r="Y904" s="1082"/>
      <c r="Z904" s="1082"/>
    </row>
    <row r="905" spans="1:26" ht="11.25" customHeight="1">
      <c r="A905" s="1082"/>
      <c r="B905" s="1082"/>
      <c r="C905" s="1082"/>
      <c r="D905" s="1082"/>
      <c r="E905" s="1082"/>
      <c r="F905" s="1082"/>
      <c r="G905" s="1082"/>
      <c r="H905" s="1082"/>
      <c r="I905" s="1082"/>
      <c r="J905" s="1082"/>
      <c r="K905" s="1082"/>
      <c r="L905" s="1082"/>
      <c r="M905" s="1082"/>
      <c r="N905" s="1082"/>
      <c r="O905" s="1082"/>
      <c r="P905" s="1082"/>
      <c r="Q905" s="1082"/>
      <c r="R905" s="1082"/>
      <c r="S905" s="1082"/>
      <c r="T905" s="1082"/>
      <c r="U905" s="1082"/>
      <c r="V905" s="1082"/>
      <c r="W905" s="1082"/>
      <c r="X905" s="1082"/>
      <c r="Y905" s="1082"/>
      <c r="Z905" s="1082"/>
    </row>
    <row r="906" spans="1:26" ht="11.25" customHeight="1">
      <c r="A906" s="1082"/>
      <c r="B906" s="1082"/>
      <c r="C906" s="1082"/>
      <c r="D906" s="1082"/>
      <c r="E906" s="1082"/>
      <c r="F906" s="1082"/>
      <c r="G906" s="1082"/>
      <c r="H906" s="1082"/>
      <c r="I906" s="1082"/>
      <c r="J906" s="1082"/>
      <c r="K906" s="1082"/>
      <c r="L906" s="1082"/>
      <c r="M906" s="1082"/>
      <c r="N906" s="1082"/>
      <c r="O906" s="1082"/>
      <c r="P906" s="1082"/>
      <c r="Q906" s="1082"/>
      <c r="R906" s="1082"/>
      <c r="S906" s="1082"/>
      <c r="T906" s="1082"/>
      <c r="U906" s="1082"/>
      <c r="V906" s="1082"/>
      <c r="W906" s="1082"/>
      <c r="X906" s="1082"/>
      <c r="Y906" s="1082"/>
      <c r="Z906" s="1082"/>
    </row>
    <row r="907" spans="1:26" ht="11.25" customHeight="1">
      <c r="A907" s="1082"/>
      <c r="B907" s="1082"/>
      <c r="C907" s="1082"/>
      <c r="D907" s="1082"/>
      <c r="E907" s="1082"/>
      <c r="F907" s="1082"/>
      <c r="G907" s="1082"/>
      <c r="H907" s="1082"/>
      <c r="I907" s="1082"/>
      <c r="J907" s="1082"/>
      <c r="K907" s="1082"/>
      <c r="L907" s="1082"/>
      <c r="M907" s="1082"/>
      <c r="N907" s="1082"/>
      <c r="O907" s="1082"/>
      <c r="P907" s="1082"/>
      <c r="Q907" s="1082"/>
      <c r="R907" s="1082"/>
      <c r="S907" s="1082"/>
      <c r="T907" s="1082"/>
      <c r="U907" s="1082"/>
      <c r="V907" s="1082"/>
      <c r="W907" s="1082"/>
      <c r="X907" s="1082"/>
      <c r="Y907" s="1082"/>
      <c r="Z907" s="1082"/>
    </row>
    <row r="908" spans="1:26" ht="11.25" customHeight="1">
      <c r="A908" s="1082"/>
      <c r="B908" s="1082"/>
      <c r="C908" s="1082"/>
      <c r="D908" s="1082"/>
      <c r="E908" s="1082"/>
      <c r="F908" s="1082"/>
      <c r="G908" s="1082"/>
      <c r="H908" s="1082"/>
      <c r="I908" s="1082"/>
      <c r="J908" s="1082"/>
      <c r="K908" s="1082"/>
      <c r="L908" s="1082"/>
      <c r="M908" s="1082"/>
      <c r="N908" s="1082"/>
      <c r="O908" s="1082"/>
      <c r="P908" s="1082"/>
      <c r="Q908" s="1082"/>
      <c r="R908" s="1082"/>
      <c r="S908" s="1082"/>
      <c r="T908" s="1082"/>
      <c r="U908" s="1082"/>
      <c r="V908" s="1082"/>
      <c r="W908" s="1082"/>
      <c r="X908" s="1082"/>
      <c r="Y908" s="1082"/>
      <c r="Z908" s="1082"/>
    </row>
    <row r="909" spans="1:26" ht="11.25" customHeight="1">
      <c r="A909" s="1082"/>
      <c r="B909" s="1082"/>
      <c r="C909" s="1082"/>
      <c r="D909" s="1082"/>
      <c r="E909" s="1082"/>
      <c r="F909" s="1082"/>
      <c r="G909" s="1082"/>
      <c r="H909" s="1082"/>
      <c r="I909" s="1082"/>
      <c r="J909" s="1082"/>
      <c r="K909" s="1082"/>
      <c r="L909" s="1082"/>
      <c r="M909" s="1082"/>
      <c r="N909" s="1082"/>
      <c r="O909" s="1082"/>
      <c r="P909" s="1082"/>
      <c r="Q909" s="1082"/>
      <c r="R909" s="1082"/>
      <c r="S909" s="1082"/>
      <c r="T909" s="1082"/>
      <c r="U909" s="1082"/>
      <c r="V909" s="1082"/>
      <c r="W909" s="1082"/>
      <c r="X909" s="1082"/>
      <c r="Y909" s="1082"/>
      <c r="Z909" s="1082"/>
    </row>
    <row r="910" spans="1:26" ht="11.25" customHeight="1">
      <c r="A910" s="1082"/>
      <c r="B910" s="1082"/>
      <c r="C910" s="1082"/>
      <c r="D910" s="1082"/>
      <c r="E910" s="1082"/>
      <c r="F910" s="1082"/>
      <c r="G910" s="1082"/>
      <c r="H910" s="1082"/>
      <c r="I910" s="1082"/>
      <c r="J910" s="1082"/>
      <c r="K910" s="1082"/>
      <c r="L910" s="1082"/>
      <c r="M910" s="1082"/>
      <c r="N910" s="1082"/>
      <c r="O910" s="1082"/>
      <c r="P910" s="1082"/>
      <c r="Q910" s="1082"/>
      <c r="R910" s="1082"/>
      <c r="S910" s="1082"/>
      <c r="T910" s="1082"/>
      <c r="U910" s="1082"/>
      <c r="V910" s="1082"/>
      <c r="W910" s="1082"/>
      <c r="X910" s="1082"/>
      <c r="Y910" s="1082"/>
      <c r="Z910" s="1082"/>
    </row>
    <row r="911" spans="1:26" ht="11.25" customHeight="1">
      <c r="A911" s="1082"/>
      <c r="B911" s="1082"/>
      <c r="C911" s="1082"/>
      <c r="D911" s="1082"/>
      <c r="E911" s="1082"/>
      <c r="F911" s="1082"/>
      <c r="G911" s="1082"/>
      <c r="H911" s="1082"/>
      <c r="I911" s="1082"/>
      <c r="J911" s="1082"/>
      <c r="K911" s="1082"/>
      <c r="L911" s="1082"/>
      <c r="M911" s="1082"/>
      <c r="N911" s="1082"/>
      <c r="O911" s="1082"/>
      <c r="P911" s="1082"/>
      <c r="Q911" s="1082"/>
      <c r="R911" s="1082"/>
      <c r="S911" s="1082"/>
      <c r="T911" s="1082"/>
      <c r="U911" s="1082"/>
      <c r="V911" s="1082"/>
      <c r="W911" s="1082"/>
      <c r="X911" s="1082"/>
      <c r="Y911" s="1082"/>
      <c r="Z911" s="1082"/>
    </row>
    <row r="912" spans="1:26" ht="11.25" customHeight="1">
      <c r="A912" s="1082"/>
      <c r="B912" s="1082"/>
      <c r="C912" s="1082"/>
      <c r="D912" s="1082"/>
      <c r="E912" s="1082"/>
      <c r="F912" s="1082"/>
      <c r="G912" s="1082"/>
      <c r="H912" s="1082"/>
      <c r="I912" s="1082"/>
      <c r="J912" s="1082"/>
      <c r="K912" s="1082"/>
      <c r="L912" s="1082"/>
      <c r="M912" s="1082"/>
      <c r="N912" s="1082"/>
      <c r="O912" s="1082"/>
      <c r="P912" s="1082"/>
      <c r="Q912" s="1082"/>
      <c r="R912" s="1082"/>
      <c r="S912" s="1082"/>
      <c r="T912" s="1082"/>
      <c r="U912" s="1082"/>
      <c r="V912" s="1082"/>
      <c r="W912" s="1082"/>
      <c r="X912" s="1082"/>
      <c r="Y912" s="1082"/>
      <c r="Z912" s="1082"/>
    </row>
    <row r="913" spans="1:26" ht="11.25" customHeight="1">
      <c r="A913" s="1082"/>
      <c r="B913" s="1082"/>
      <c r="C913" s="1082"/>
      <c r="D913" s="1082"/>
      <c r="E913" s="1082"/>
      <c r="F913" s="1082"/>
      <c r="G913" s="1082"/>
      <c r="H913" s="1082"/>
      <c r="I913" s="1082"/>
      <c r="J913" s="1082"/>
      <c r="K913" s="1082"/>
      <c r="L913" s="1082"/>
      <c r="M913" s="1082"/>
      <c r="N913" s="1082"/>
      <c r="O913" s="1082"/>
      <c r="P913" s="1082"/>
      <c r="Q913" s="1082"/>
      <c r="R913" s="1082"/>
      <c r="S913" s="1082"/>
      <c r="T913" s="1082"/>
      <c r="U913" s="1082"/>
      <c r="V913" s="1082"/>
      <c r="W913" s="1082"/>
      <c r="X913" s="1082"/>
      <c r="Y913" s="1082"/>
      <c r="Z913" s="1082"/>
    </row>
    <row r="914" spans="1:26" ht="11.25" customHeight="1">
      <c r="A914" s="1082"/>
      <c r="B914" s="1082"/>
      <c r="C914" s="1082"/>
      <c r="D914" s="1082"/>
      <c r="E914" s="1082"/>
      <c r="F914" s="1082"/>
      <c r="G914" s="1082"/>
      <c r="H914" s="1082"/>
      <c r="I914" s="1082"/>
      <c r="J914" s="1082"/>
      <c r="K914" s="1082"/>
      <c r="L914" s="1082"/>
      <c r="M914" s="1082"/>
      <c r="N914" s="1082"/>
      <c r="O914" s="1082"/>
      <c r="P914" s="1082"/>
      <c r="Q914" s="1082"/>
      <c r="R914" s="1082"/>
      <c r="S914" s="1082"/>
      <c r="T914" s="1082"/>
      <c r="U914" s="1082"/>
      <c r="V914" s="1082"/>
      <c r="W914" s="1082"/>
      <c r="X914" s="1082"/>
      <c r="Y914" s="1082"/>
      <c r="Z914" s="1082"/>
    </row>
    <row r="915" spans="1:26" ht="11.25" customHeight="1">
      <c r="A915" s="1082"/>
      <c r="B915" s="1082"/>
      <c r="C915" s="1082"/>
      <c r="D915" s="1082"/>
      <c r="E915" s="1082"/>
      <c r="F915" s="1082"/>
      <c r="G915" s="1082"/>
      <c r="H915" s="1082"/>
      <c r="I915" s="1082"/>
      <c r="J915" s="1082"/>
      <c r="K915" s="1082"/>
      <c r="L915" s="1082"/>
      <c r="M915" s="1082"/>
      <c r="N915" s="1082"/>
      <c r="O915" s="1082"/>
      <c r="P915" s="1082"/>
      <c r="Q915" s="1082"/>
      <c r="R915" s="1082"/>
      <c r="S915" s="1082"/>
      <c r="T915" s="1082"/>
      <c r="U915" s="1082"/>
      <c r="V915" s="1082"/>
      <c r="W915" s="1082"/>
      <c r="X915" s="1082"/>
      <c r="Y915" s="1082"/>
      <c r="Z915" s="1082"/>
    </row>
    <row r="916" spans="1:26" ht="11.25" customHeight="1">
      <c r="A916" s="1082"/>
      <c r="B916" s="1082"/>
      <c r="C916" s="1082"/>
      <c r="D916" s="1082"/>
      <c r="E916" s="1082"/>
      <c r="F916" s="1082"/>
      <c r="G916" s="1082"/>
      <c r="H916" s="1082"/>
      <c r="I916" s="1082"/>
      <c r="J916" s="1082"/>
      <c r="K916" s="1082"/>
      <c r="L916" s="1082"/>
      <c r="M916" s="1082"/>
      <c r="N916" s="1082"/>
      <c r="O916" s="1082"/>
      <c r="P916" s="1082"/>
      <c r="Q916" s="1082"/>
      <c r="R916" s="1082"/>
      <c r="S916" s="1082"/>
      <c r="T916" s="1082"/>
      <c r="U916" s="1082"/>
      <c r="V916" s="1082"/>
      <c r="W916" s="1082"/>
      <c r="X916" s="1082"/>
      <c r="Y916" s="1082"/>
      <c r="Z916" s="1082"/>
    </row>
    <row r="917" spans="1:26" ht="11.25" customHeight="1">
      <c r="A917" s="1082"/>
      <c r="B917" s="1082"/>
      <c r="C917" s="1082"/>
      <c r="D917" s="1082"/>
      <c r="E917" s="1082"/>
      <c r="F917" s="1082"/>
      <c r="G917" s="1082"/>
      <c r="H917" s="1082"/>
      <c r="I917" s="1082"/>
      <c r="J917" s="1082"/>
      <c r="K917" s="1082"/>
      <c r="L917" s="1082"/>
      <c r="M917" s="1082"/>
      <c r="N917" s="1082"/>
      <c r="O917" s="1082"/>
      <c r="P917" s="1082"/>
      <c r="Q917" s="1082"/>
      <c r="R917" s="1082"/>
      <c r="S917" s="1082"/>
      <c r="T917" s="1082"/>
      <c r="U917" s="1082"/>
      <c r="V917" s="1082"/>
      <c r="W917" s="1082"/>
      <c r="X917" s="1082"/>
      <c r="Y917" s="1082"/>
      <c r="Z917" s="1082"/>
    </row>
    <row r="918" spans="1:26" ht="11.25" customHeight="1">
      <c r="A918" s="1082"/>
      <c r="B918" s="1082"/>
      <c r="C918" s="1082"/>
      <c r="D918" s="1082"/>
      <c r="E918" s="1082"/>
      <c r="F918" s="1082"/>
      <c r="G918" s="1082"/>
      <c r="H918" s="1082"/>
      <c r="I918" s="1082"/>
      <c r="J918" s="1082"/>
      <c r="K918" s="1082"/>
      <c r="L918" s="1082"/>
      <c r="M918" s="1082"/>
      <c r="N918" s="1082"/>
      <c r="O918" s="1082"/>
      <c r="P918" s="1082"/>
      <c r="Q918" s="1082"/>
      <c r="R918" s="1082"/>
      <c r="S918" s="1082"/>
      <c r="T918" s="1082"/>
      <c r="U918" s="1082"/>
      <c r="V918" s="1082"/>
      <c r="W918" s="1082"/>
      <c r="X918" s="1082"/>
      <c r="Y918" s="1082"/>
      <c r="Z918" s="1082"/>
    </row>
    <row r="919" spans="1:26" ht="11.25" customHeight="1">
      <c r="A919" s="1082"/>
      <c r="B919" s="1082"/>
      <c r="C919" s="1082"/>
      <c r="D919" s="1082"/>
      <c r="E919" s="1082"/>
      <c r="F919" s="1082"/>
      <c r="G919" s="1082"/>
      <c r="H919" s="1082"/>
      <c r="I919" s="1082"/>
      <c r="J919" s="1082"/>
      <c r="K919" s="1082"/>
      <c r="L919" s="1082"/>
      <c r="M919" s="1082"/>
      <c r="N919" s="1082"/>
      <c r="O919" s="1082"/>
      <c r="P919" s="1082"/>
      <c r="Q919" s="1082"/>
      <c r="R919" s="1082"/>
      <c r="S919" s="1082"/>
      <c r="T919" s="1082"/>
      <c r="U919" s="1082"/>
      <c r="V919" s="1082"/>
      <c r="W919" s="1082"/>
      <c r="X919" s="1082"/>
      <c r="Y919" s="1082"/>
      <c r="Z919" s="1082"/>
    </row>
    <row r="920" spans="1:26" ht="11.25" customHeight="1">
      <c r="A920" s="1082"/>
      <c r="B920" s="1082"/>
      <c r="C920" s="1082"/>
      <c r="D920" s="1082"/>
      <c r="E920" s="1082"/>
      <c r="F920" s="1082"/>
      <c r="G920" s="1082"/>
      <c r="H920" s="1082"/>
      <c r="I920" s="1082"/>
      <c r="J920" s="1082"/>
      <c r="K920" s="1082"/>
      <c r="L920" s="1082"/>
      <c r="M920" s="1082"/>
      <c r="N920" s="1082"/>
      <c r="O920" s="1082"/>
      <c r="P920" s="1082"/>
      <c r="Q920" s="1082"/>
      <c r="R920" s="1082"/>
      <c r="S920" s="1082"/>
      <c r="T920" s="1082"/>
      <c r="U920" s="1082"/>
      <c r="V920" s="1082"/>
      <c r="W920" s="1082"/>
      <c r="X920" s="1082"/>
      <c r="Y920" s="1082"/>
      <c r="Z920" s="1082"/>
    </row>
    <row r="921" spans="1:26" ht="11.25" customHeight="1">
      <c r="A921" s="1082"/>
      <c r="B921" s="1082"/>
      <c r="C921" s="1082"/>
      <c r="D921" s="1082"/>
      <c r="E921" s="1082"/>
      <c r="F921" s="1082"/>
      <c r="G921" s="1082"/>
      <c r="H921" s="1082"/>
      <c r="I921" s="1082"/>
      <c r="J921" s="1082"/>
      <c r="K921" s="1082"/>
      <c r="L921" s="1082"/>
      <c r="M921" s="1082"/>
      <c r="N921" s="1082"/>
      <c r="O921" s="1082"/>
      <c r="P921" s="1082"/>
      <c r="Q921" s="1082"/>
      <c r="R921" s="1082"/>
      <c r="S921" s="1082"/>
      <c r="T921" s="1082"/>
      <c r="U921" s="1082"/>
      <c r="V921" s="1082"/>
      <c r="W921" s="1082"/>
      <c r="X921" s="1082"/>
      <c r="Y921" s="1082"/>
      <c r="Z921" s="1082"/>
    </row>
    <row r="922" spans="1:26" ht="11.25" customHeight="1">
      <c r="A922" s="1082"/>
      <c r="B922" s="1082"/>
      <c r="C922" s="1082"/>
      <c r="D922" s="1082"/>
      <c r="E922" s="1082"/>
      <c r="F922" s="1082"/>
      <c r="G922" s="1082"/>
      <c r="H922" s="1082"/>
      <c r="I922" s="1082"/>
      <c r="J922" s="1082"/>
      <c r="K922" s="1082"/>
      <c r="L922" s="1082"/>
      <c r="M922" s="1082"/>
      <c r="N922" s="1082"/>
      <c r="O922" s="1082"/>
      <c r="P922" s="1082"/>
      <c r="Q922" s="1082"/>
      <c r="R922" s="1082"/>
      <c r="S922" s="1082"/>
      <c r="T922" s="1082"/>
      <c r="U922" s="1082"/>
      <c r="V922" s="1082"/>
      <c r="W922" s="1082"/>
      <c r="X922" s="1082"/>
      <c r="Y922" s="1082"/>
      <c r="Z922" s="1082"/>
    </row>
    <row r="923" spans="1:26" ht="11.25" customHeight="1">
      <c r="A923" s="1082"/>
      <c r="B923" s="1082"/>
      <c r="C923" s="1082"/>
      <c r="D923" s="1082"/>
      <c r="E923" s="1082"/>
      <c r="F923" s="1082"/>
      <c r="G923" s="1082"/>
      <c r="H923" s="1082"/>
      <c r="I923" s="1082"/>
      <c r="J923" s="1082"/>
      <c r="K923" s="1082"/>
      <c r="L923" s="1082"/>
      <c r="M923" s="1082"/>
      <c r="N923" s="1082"/>
      <c r="O923" s="1082"/>
      <c r="P923" s="1082"/>
      <c r="Q923" s="1082"/>
      <c r="R923" s="1082"/>
      <c r="S923" s="1082"/>
      <c r="T923" s="1082"/>
      <c r="U923" s="1082"/>
      <c r="V923" s="1082"/>
      <c r="W923" s="1082"/>
      <c r="X923" s="1082"/>
      <c r="Y923" s="1082"/>
      <c r="Z923" s="1082"/>
    </row>
    <row r="924" spans="1:26" ht="11.25" customHeight="1">
      <c r="A924" s="1082"/>
      <c r="B924" s="1082"/>
      <c r="C924" s="1082"/>
      <c r="D924" s="1082"/>
      <c r="E924" s="1082"/>
      <c r="F924" s="1082"/>
      <c r="G924" s="1082"/>
      <c r="H924" s="1082"/>
      <c r="I924" s="1082"/>
      <c r="J924" s="1082"/>
      <c r="K924" s="1082"/>
      <c r="L924" s="1082"/>
      <c r="M924" s="1082"/>
      <c r="N924" s="1082"/>
      <c r="O924" s="1082"/>
      <c r="P924" s="1082"/>
      <c r="Q924" s="1082"/>
      <c r="R924" s="1082"/>
      <c r="S924" s="1082"/>
      <c r="T924" s="1082"/>
      <c r="U924" s="1082"/>
      <c r="V924" s="1082"/>
      <c r="W924" s="1082"/>
      <c r="X924" s="1082"/>
      <c r="Y924" s="1082"/>
      <c r="Z924" s="1082"/>
    </row>
    <row r="925" spans="1:26" ht="11.25" customHeight="1">
      <c r="A925" s="1082"/>
      <c r="B925" s="1082"/>
      <c r="C925" s="1082"/>
      <c r="D925" s="1082"/>
      <c r="E925" s="1082"/>
      <c r="F925" s="1082"/>
      <c r="G925" s="1082"/>
      <c r="H925" s="1082"/>
      <c r="I925" s="1082"/>
      <c r="J925" s="1082"/>
      <c r="K925" s="1082"/>
      <c r="L925" s="1082"/>
      <c r="M925" s="1082"/>
      <c r="N925" s="1082"/>
      <c r="O925" s="1082"/>
      <c r="P925" s="1082"/>
      <c r="Q925" s="1082"/>
      <c r="R925" s="1082"/>
      <c r="S925" s="1082"/>
      <c r="T925" s="1082"/>
      <c r="U925" s="1082"/>
      <c r="V925" s="1082"/>
      <c r="W925" s="1082"/>
      <c r="X925" s="1082"/>
      <c r="Y925" s="1082"/>
      <c r="Z925" s="1082"/>
    </row>
    <row r="926" spans="1:26" ht="11.25" customHeight="1">
      <c r="A926" s="1082"/>
      <c r="B926" s="1082"/>
      <c r="C926" s="1082"/>
      <c r="D926" s="1082"/>
      <c r="E926" s="1082"/>
      <c r="F926" s="1082"/>
      <c r="G926" s="1082"/>
      <c r="H926" s="1082"/>
      <c r="I926" s="1082"/>
      <c r="J926" s="1082"/>
      <c r="K926" s="1082"/>
      <c r="L926" s="1082"/>
      <c r="M926" s="1082"/>
      <c r="N926" s="1082"/>
      <c r="O926" s="1082"/>
      <c r="P926" s="1082"/>
      <c r="Q926" s="1082"/>
      <c r="R926" s="1082"/>
      <c r="S926" s="1082"/>
      <c r="T926" s="1082"/>
      <c r="U926" s="1082"/>
      <c r="V926" s="1082"/>
      <c r="W926" s="1082"/>
      <c r="X926" s="1082"/>
      <c r="Y926" s="1082"/>
      <c r="Z926" s="1082"/>
    </row>
    <row r="927" spans="1:26" ht="11.25" customHeight="1">
      <c r="A927" s="1082"/>
      <c r="B927" s="1082"/>
      <c r="C927" s="1082"/>
      <c r="D927" s="1082"/>
      <c r="E927" s="1082"/>
      <c r="F927" s="1082"/>
      <c r="G927" s="1082"/>
      <c r="H927" s="1082"/>
      <c r="I927" s="1082"/>
      <c r="J927" s="1082"/>
      <c r="K927" s="1082"/>
      <c r="L927" s="1082"/>
      <c r="M927" s="1082"/>
      <c r="N927" s="1082"/>
      <c r="O927" s="1082"/>
      <c r="P927" s="1082"/>
      <c r="Q927" s="1082"/>
      <c r="R927" s="1082"/>
      <c r="S927" s="1082"/>
      <c r="T927" s="1082"/>
      <c r="U927" s="1082"/>
      <c r="V927" s="1082"/>
      <c r="W927" s="1082"/>
      <c r="X927" s="1082"/>
      <c r="Y927" s="1082"/>
      <c r="Z927" s="1082"/>
    </row>
    <row r="928" spans="1:26" ht="11.25" customHeight="1">
      <c r="A928" s="1082"/>
      <c r="B928" s="1082"/>
      <c r="C928" s="1082"/>
      <c r="D928" s="1082"/>
      <c r="E928" s="1082"/>
      <c r="F928" s="1082"/>
      <c r="G928" s="1082"/>
      <c r="H928" s="1082"/>
      <c r="I928" s="1082"/>
      <c r="J928" s="1082"/>
      <c r="K928" s="1082"/>
      <c r="L928" s="1082"/>
      <c r="M928" s="1082"/>
      <c r="N928" s="1082"/>
      <c r="O928" s="1082"/>
      <c r="P928" s="1082"/>
      <c r="Q928" s="1082"/>
      <c r="R928" s="1082"/>
      <c r="S928" s="1082"/>
      <c r="T928" s="1082"/>
      <c r="U928" s="1082"/>
      <c r="V928" s="1082"/>
      <c r="W928" s="1082"/>
      <c r="X928" s="1082"/>
      <c r="Y928" s="1082"/>
      <c r="Z928" s="1082"/>
    </row>
    <row r="929" spans="1:26" ht="11.25" customHeight="1">
      <c r="A929" s="1082"/>
      <c r="B929" s="1082"/>
      <c r="C929" s="1082"/>
      <c r="D929" s="1082"/>
      <c r="E929" s="1082"/>
      <c r="F929" s="1082"/>
      <c r="G929" s="1082"/>
      <c r="H929" s="1082"/>
      <c r="I929" s="1082"/>
      <c r="J929" s="1082"/>
      <c r="K929" s="1082"/>
      <c r="L929" s="1082"/>
      <c r="M929" s="1082"/>
      <c r="N929" s="1082"/>
      <c r="O929" s="1082"/>
      <c r="P929" s="1082"/>
      <c r="Q929" s="1082"/>
      <c r="R929" s="1082"/>
      <c r="S929" s="1082"/>
      <c r="T929" s="1082"/>
      <c r="U929" s="1082"/>
      <c r="V929" s="1082"/>
      <c r="W929" s="1082"/>
      <c r="X929" s="1082"/>
      <c r="Y929" s="1082"/>
      <c r="Z929" s="1082"/>
    </row>
    <row r="930" spans="1:26" ht="11.25" customHeight="1">
      <c r="A930" s="1082"/>
      <c r="B930" s="1082"/>
      <c r="C930" s="1082"/>
      <c r="D930" s="1082"/>
      <c r="E930" s="1082"/>
      <c r="F930" s="1082"/>
      <c r="G930" s="1082"/>
      <c r="H930" s="1082"/>
      <c r="I930" s="1082"/>
      <c r="J930" s="1082"/>
      <c r="K930" s="1082"/>
      <c r="L930" s="1082"/>
      <c r="M930" s="1082"/>
      <c r="N930" s="1082"/>
      <c r="O930" s="1082"/>
      <c r="P930" s="1082"/>
      <c r="Q930" s="1082"/>
      <c r="R930" s="1082"/>
      <c r="S930" s="1082"/>
      <c r="T930" s="1082"/>
      <c r="U930" s="1082"/>
      <c r="V930" s="1082"/>
      <c r="W930" s="1082"/>
      <c r="X930" s="1082"/>
      <c r="Y930" s="1082"/>
      <c r="Z930" s="1082"/>
    </row>
    <row r="931" spans="1:26" ht="11.25" customHeight="1">
      <c r="A931" s="1082"/>
      <c r="B931" s="1082"/>
      <c r="C931" s="1082"/>
      <c r="D931" s="1082"/>
      <c r="E931" s="1082"/>
      <c r="F931" s="1082"/>
      <c r="G931" s="1082"/>
      <c r="H931" s="1082"/>
      <c r="I931" s="1082"/>
      <c r="J931" s="1082"/>
      <c r="K931" s="1082"/>
      <c r="L931" s="1082"/>
      <c r="M931" s="1082"/>
      <c r="N931" s="1082"/>
      <c r="O931" s="1082"/>
      <c r="P931" s="1082"/>
      <c r="Q931" s="1082"/>
      <c r="R931" s="1082"/>
      <c r="S931" s="1082"/>
      <c r="T931" s="1082"/>
      <c r="U931" s="1082"/>
      <c r="V931" s="1082"/>
      <c r="W931" s="1082"/>
      <c r="X931" s="1082"/>
      <c r="Y931" s="1082"/>
      <c r="Z931" s="1082"/>
    </row>
    <row r="932" spans="1:26" ht="11.25" customHeight="1">
      <c r="A932" s="1082"/>
      <c r="B932" s="1082"/>
      <c r="C932" s="1082"/>
      <c r="D932" s="1082"/>
      <c r="E932" s="1082"/>
      <c r="F932" s="1082"/>
      <c r="G932" s="1082"/>
      <c r="H932" s="1082"/>
      <c r="I932" s="1082"/>
      <c r="J932" s="1082"/>
      <c r="K932" s="1082"/>
      <c r="L932" s="1082"/>
      <c r="M932" s="1082"/>
      <c r="N932" s="1082"/>
      <c r="O932" s="1082"/>
      <c r="P932" s="1082"/>
      <c r="Q932" s="1082"/>
      <c r="R932" s="1082"/>
      <c r="S932" s="1082"/>
      <c r="T932" s="1082"/>
      <c r="U932" s="1082"/>
      <c r="V932" s="1082"/>
      <c r="W932" s="1082"/>
      <c r="X932" s="1082"/>
      <c r="Y932" s="1082"/>
      <c r="Z932" s="1082"/>
    </row>
    <row r="933" spans="1:26" ht="11.25" customHeight="1">
      <c r="A933" s="1082"/>
      <c r="B933" s="1082"/>
      <c r="C933" s="1082"/>
      <c r="D933" s="1082"/>
      <c r="E933" s="1082"/>
      <c r="F933" s="1082"/>
      <c r="G933" s="1082"/>
      <c r="H933" s="1082"/>
      <c r="I933" s="1082"/>
      <c r="J933" s="1082"/>
      <c r="K933" s="1082"/>
      <c r="L933" s="1082"/>
      <c r="M933" s="1082"/>
      <c r="N933" s="1082"/>
      <c r="O933" s="1082"/>
      <c r="P933" s="1082"/>
      <c r="Q933" s="1082"/>
      <c r="R933" s="1082"/>
      <c r="S933" s="1082"/>
      <c r="T933" s="1082"/>
      <c r="U933" s="1082"/>
      <c r="V933" s="1082"/>
      <c r="W933" s="1082"/>
      <c r="X933" s="1082"/>
      <c r="Y933" s="1082"/>
      <c r="Z933" s="1082"/>
    </row>
    <row r="934" spans="1:26" ht="11.25" customHeight="1">
      <c r="A934" s="1082"/>
      <c r="B934" s="1082"/>
      <c r="C934" s="1082"/>
      <c r="D934" s="1082"/>
      <c r="E934" s="1082"/>
      <c r="F934" s="1082"/>
      <c r="G934" s="1082"/>
      <c r="H934" s="1082"/>
      <c r="I934" s="1082"/>
      <c r="J934" s="1082"/>
      <c r="K934" s="1082"/>
      <c r="L934" s="1082"/>
      <c r="M934" s="1082"/>
      <c r="N934" s="1082"/>
      <c r="O934" s="1082"/>
      <c r="P934" s="1082"/>
      <c r="Q934" s="1082"/>
      <c r="R934" s="1082"/>
      <c r="S934" s="1082"/>
      <c r="T934" s="1082"/>
      <c r="U934" s="1082"/>
      <c r="V934" s="1082"/>
      <c r="W934" s="1082"/>
      <c r="X934" s="1082"/>
      <c r="Y934" s="1082"/>
      <c r="Z934" s="1082"/>
    </row>
    <row r="935" spans="1:26" ht="11.25" customHeight="1">
      <c r="A935" s="1082"/>
      <c r="B935" s="1082"/>
      <c r="C935" s="1082"/>
      <c r="D935" s="1082"/>
      <c r="E935" s="1082"/>
      <c r="F935" s="1082"/>
      <c r="G935" s="1082"/>
      <c r="H935" s="1082"/>
      <c r="I935" s="1082"/>
      <c r="J935" s="1082"/>
      <c r="K935" s="1082"/>
      <c r="L935" s="1082"/>
      <c r="M935" s="1082"/>
      <c r="N935" s="1082"/>
      <c r="O935" s="1082"/>
      <c r="P935" s="1082"/>
      <c r="Q935" s="1082"/>
      <c r="R935" s="1082"/>
      <c r="S935" s="1082"/>
      <c r="T935" s="1082"/>
      <c r="U935" s="1082"/>
      <c r="V935" s="1082"/>
      <c r="W935" s="1082"/>
      <c r="X935" s="1082"/>
      <c r="Y935" s="1082"/>
      <c r="Z935" s="1082"/>
    </row>
    <row r="936" spans="1:26" ht="11.25" customHeight="1">
      <c r="A936" s="1082"/>
      <c r="B936" s="1082"/>
      <c r="C936" s="1082"/>
      <c r="D936" s="1082"/>
      <c r="E936" s="1082"/>
      <c r="F936" s="1082"/>
      <c r="G936" s="1082"/>
      <c r="H936" s="1082"/>
      <c r="I936" s="1082"/>
      <c r="J936" s="1082"/>
      <c r="K936" s="1082"/>
      <c r="L936" s="1082"/>
      <c r="M936" s="1082"/>
      <c r="N936" s="1082"/>
      <c r="O936" s="1082"/>
      <c r="P936" s="1082"/>
      <c r="Q936" s="1082"/>
      <c r="R936" s="1082"/>
      <c r="S936" s="1082"/>
      <c r="T936" s="1082"/>
      <c r="U936" s="1082"/>
      <c r="V936" s="1082"/>
      <c r="W936" s="1082"/>
      <c r="X936" s="1082"/>
      <c r="Y936" s="1082"/>
      <c r="Z936" s="1082"/>
    </row>
    <row r="937" spans="1:26" ht="11.25" customHeight="1">
      <c r="A937" s="1082"/>
      <c r="B937" s="1082"/>
      <c r="C937" s="1082"/>
      <c r="D937" s="1082"/>
      <c r="E937" s="1082"/>
      <c r="F937" s="1082"/>
      <c r="G937" s="1082"/>
      <c r="H937" s="1082"/>
      <c r="I937" s="1082"/>
      <c r="J937" s="1082"/>
      <c r="K937" s="1082"/>
      <c r="L937" s="1082"/>
      <c r="M937" s="1082"/>
      <c r="N937" s="1082"/>
      <c r="O937" s="1082"/>
      <c r="P937" s="1082"/>
      <c r="Q937" s="1082"/>
      <c r="R937" s="1082"/>
      <c r="S937" s="1082"/>
      <c r="T937" s="1082"/>
      <c r="U937" s="1082"/>
      <c r="V937" s="1082"/>
      <c r="W937" s="1082"/>
      <c r="X937" s="1082"/>
      <c r="Y937" s="1082"/>
      <c r="Z937" s="1082"/>
    </row>
    <row r="938" spans="1:26" ht="11.25" customHeight="1">
      <c r="A938" s="1082"/>
      <c r="B938" s="1082"/>
      <c r="C938" s="1082"/>
      <c r="D938" s="1082"/>
      <c r="E938" s="1082"/>
      <c r="F938" s="1082"/>
      <c r="G938" s="1082"/>
      <c r="H938" s="1082"/>
      <c r="I938" s="1082"/>
      <c r="J938" s="1082"/>
      <c r="K938" s="1082"/>
      <c r="L938" s="1082"/>
      <c r="M938" s="1082"/>
      <c r="N938" s="1082"/>
      <c r="O938" s="1082"/>
      <c r="P938" s="1082"/>
      <c r="Q938" s="1082"/>
      <c r="R938" s="1082"/>
      <c r="S938" s="1082"/>
      <c r="T938" s="1082"/>
      <c r="U938" s="1082"/>
      <c r="V938" s="1082"/>
      <c r="W938" s="1082"/>
      <c r="X938" s="1082"/>
      <c r="Y938" s="1082"/>
      <c r="Z938" s="1082"/>
    </row>
    <row r="939" spans="1:26" ht="11.25" customHeight="1">
      <c r="A939" s="1082"/>
      <c r="B939" s="1082"/>
      <c r="C939" s="1082"/>
      <c r="D939" s="1082"/>
      <c r="E939" s="1082"/>
      <c r="F939" s="1082"/>
      <c r="G939" s="1082"/>
      <c r="H939" s="1082"/>
      <c r="I939" s="1082"/>
      <c r="J939" s="1082"/>
      <c r="K939" s="1082"/>
      <c r="L939" s="1082"/>
      <c r="M939" s="1082"/>
      <c r="N939" s="1082"/>
      <c r="O939" s="1082"/>
      <c r="P939" s="1082"/>
      <c r="Q939" s="1082"/>
      <c r="R939" s="1082"/>
      <c r="S939" s="1082"/>
      <c r="T939" s="1082"/>
      <c r="U939" s="1082"/>
      <c r="V939" s="1082"/>
      <c r="W939" s="1082"/>
      <c r="X939" s="1082"/>
      <c r="Y939" s="1082"/>
      <c r="Z939" s="1082"/>
    </row>
    <row r="940" spans="1:26" ht="11.25" customHeight="1">
      <c r="A940" s="1082"/>
      <c r="B940" s="1082"/>
      <c r="C940" s="1082"/>
      <c r="D940" s="1082"/>
      <c r="E940" s="1082"/>
      <c r="F940" s="1082"/>
      <c r="G940" s="1082"/>
      <c r="H940" s="1082"/>
      <c r="I940" s="1082"/>
      <c r="J940" s="1082"/>
      <c r="K940" s="1082"/>
      <c r="L940" s="1082"/>
      <c r="M940" s="1082"/>
      <c r="N940" s="1082"/>
      <c r="O940" s="1082"/>
      <c r="P940" s="1082"/>
      <c r="Q940" s="1082"/>
      <c r="R940" s="1082"/>
      <c r="S940" s="1082"/>
      <c r="T940" s="1082"/>
      <c r="U940" s="1082"/>
      <c r="V940" s="1082"/>
      <c r="W940" s="1082"/>
      <c r="X940" s="1082"/>
      <c r="Y940" s="1082"/>
      <c r="Z940" s="1082"/>
    </row>
    <row r="941" spans="1:26" ht="11.25" customHeight="1">
      <c r="A941" s="1082"/>
      <c r="B941" s="1082"/>
      <c r="C941" s="1082"/>
      <c r="D941" s="1082"/>
      <c r="E941" s="1082"/>
      <c r="F941" s="1082"/>
      <c r="G941" s="1082"/>
      <c r="H941" s="1082"/>
      <c r="I941" s="1082"/>
      <c r="J941" s="1082"/>
      <c r="K941" s="1082"/>
      <c r="L941" s="1082"/>
      <c r="M941" s="1082"/>
      <c r="N941" s="1082"/>
      <c r="O941" s="1082"/>
      <c r="P941" s="1082"/>
      <c r="Q941" s="1082"/>
      <c r="R941" s="1082"/>
      <c r="S941" s="1082"/>
      <c r="T941" s="1082"/>
      <c r="U941" s="1082"/>
      <c r="V941" s="1082"/>
      <c r="W941" s="1082"/>
      <c r="X941" s="1082"/>
      <c r="Y941" s="1082"/>
      <c r="Z941" s="1082"/>
    </row>
    <row r="942" spans="1:26" ht="11.25" customHeight="1">
      <c r="A942" s="1082"/>
      <c r="B942" s="1082"/>
      <c r="C942" s="1082"/>
      <c r="D942" s="1082"/>
      <c r="E942" s="1082"/>
      <c r="F942" s="1082"/>
      <c r="G942" s="1082"/>
      <c r="H942" s="1082"/>
      <c r="I942" s="1082"/>
      <c r="J942" s="1082"/>
      <c r="K942" s="1082"/>
      <c r="L942" s="1082"/>
      <c r="M942" s="1082"/>
      <c r="N942" s="1082"/>
      <c r="O942" s="1082"/>
      <c r="P942" s="1082"/>
      <c r="Q942" s="1082"/>
      <c r="R942" s="1082"/>
      <c r="S942" s="1082"/>
      <c r="T942" s="1082"/>
      <c r="U942" s="1082"/>
      <c r="V942" s="1082"/>
      <c r="W942" s="1082"/>
      <c r="X942" s="1082"/>
      <c r="Y942" s="1082"/>
      <c r="Z942" s="1082"/>
    </row>
    <row r="943" spans="1:26" ht="11.25" customHeight="1">
      <c r="A943" s="1082"/>
      <c r="B943" s="1082"/>
      <c r="C943" s="1082"/>
      <c r="D943" s="1082"/>
      <c r="E943" s="1082"/>
      <c r="F943" s="1082"/>
      <c r="G943" s="1082"/>
      <c r="H943" s="1082"/>
      <c r="I943" s="1082"/>
      <c r="J943" s="1082"/>
      <c r="K943" s="1082"/>
      <c r="L943" s="1082"/>
      <c r="M943" s="1082"/>
      <c r="N943" s="1082"/>
      <c r="O943" s="1082"/>
      <c r="P943" s="1082"/>
      <c r="Q943" s="1082"/>
      <c r="R943" s="1082"/>
      <c r="S943" s="1082"/>
      <c r="T943" s="1082"/>
      <c r="U943" s="1082"/>
      <c r="V943" s="1082"/>
      <c r="W943" s="1082"/>
      <c r="X943" s="1082"/>
      <c r="Y943" s="1082"/>
      <c r="Z943" s="1082"/>
    </row>
    <row r="944" spans="1:26" ht="11.25" customHeight="1">
      <c r="A944" s="1082"/>
      <c r="B944" s="1082"/>
      <c r="C944" s="1082"/>
      <c r="D944" s="1082"/>
      <c r="E944" s="1082"/>
      <c r="F944" s="1082"/>
      <c r="G944" s="1082"/>
      <c r="H944" s="1082"/>
      <c r="I944" s="1082"/>
      <c r="J944" s="1082"/>
      <c r="K944" s="1082"/>
      <c r="L944" s="1082"/>
      <c r="M944" s="1082"/>
      <c r="N944" s="1082"/>
      <c r="O944" s="1082"/>
      <c r="P944" s="1082"/>
      <c r="Q944" s="1082"/>
      <c r="R944" s="1082"/>
      <c r="S944" s="1082"/>
      <c r="T944" s="1082"/>
      <c r="U944" s="1082"/>
      <c r="V944" s="1082"/>
      <c r="W944" s="1082"/>
      <c r="X944" s="1082"/>
      <c r="Y944" s="1082"/>
      <c r="Z944" s="1082"/>
    </row>
    <row r="945" spans="1:26" ht="11.25" customHeight="1">
      <c r="A945" s="1082"/>
      <c r="B945" s="1082"/>
      <c r="C945" s="1082"/>
      <c r="D945" s="1082"/>
      <c r="E945" s="1082"/>
      <c r="F945" s="1082"/>
      <c r="G945" s="1082"/>
      <c r="H945" s="1082"/>
      <c r="I945" s="1082"/>
      <c r="J945" s="1082"/>
      <c r="K945" s="1082"/>
      <c r="L945" s="1082"/>
      <c r="M945" s="1082"/>
      <c r="N945" s="1082"/>
      <c r="O945" s="1082"/>
      <c r="P945" s="1082"/>
      <c r="Q945" s="1082"/>
      <c r="R945" s="1082"/>
      <c r="S945" s="1082"/>
      <c r="T945" s="1082"/>
      <c r="U945" s="1082"/>
      <c r="V945" s="1082"/>
      <c r="W945" s="1082"/>
      <c r="X945" s="1082"/>
      <c r="Y945" s="1082"/>
      <c r="Z945" s="1082"/>
    </row>
    <row r="946" spans="1:26" ht="11.25" customHeight="1">
      <c r="A946" s="1082"/>
      <c r="B946" s="1082"/>
      <c r="C946" s="1082"/>
      <c r="D946" s="1082"/>
      <c r="E946" s="1082"/>
      <c r="F946" s="1082"/>
      <c r="G946" s="1082"/>
      <c r="H946" s="1082"/>
      <c r="I946" s="1082"/>
      <c r="J946" s="1082"/>
      <c r="K946" s="1082"/>
      <c r="L946" s="1082"/>
      <c r="M946" s="1082"/>
      <c r="N946" s="1082"/>
      <c r="O946" s="1082"/>
      <c r="P946" s="1082"/>
      <c r="Q946" s="1082"/>
      <c r="R946" s="1082"/>
      <c r="S946" s="1082"/>
      <c r="T946" s="1082"/>
      <c r="U946" s="1082"/>
      <c r="V946" s="1082"/>
      <c r="W946" s="1082"/>
      <c r="X946" s="1082"/>
      <c r="Y946" s="1082"/>
      <c r="Z946" s="1082"/>
    </row>
    <row r="947" spans="1:26" ht="11.25" customHeight="1">
      <c r="A947" s="1082"/>
      <c r="B947" s="1082"/>
      <c r="C947" s="1082"/>
      <c r="D947" s="1082"/>
      <c r="E947" s="1082"/>
      <c r="F947" s="1082"/>
      <c r="G947" s="1082"/>
      <c r="H947" s="1082"/>
      <c r="I947" s="1082"/>
      <c r="J947" s="1082"/>
      <c r="K947" s="1082"/>
      <c r="L947" s="1082"/>
      <c r="M947" s="1082"/>
      <c r="N947" s="1082"/>
      <c r="O947" s="1082"/>
      <c r="P947" s="1082"/>
      <c r="Q947" s="1082"/>
      <c r="R947" s="1082"/>
      <c r="S947" s="1082"/>
      <c r="T947" s="1082"/>
      <c r="U947" s="1082"/>
      <c r="V947" s="1082"/>
      <c r="W947" s="1082"/>
      <c r="X947" s="1082"/>
      <c r="Y947" s="1082"/>
      <c r="Z947" s="1082"/>
    </row>
    <row r="948" spans="1:26" ht="11.25" customHeight="1">
      <c r="A948" s="1082"/>
      <c r="B948" s="1082"/>
      <c r="C948" s="1082"/>
      <c r="D948" s="1082"/>
      <c r="E948" s="1082"/>
      <c r="F948" s="1082"/>
      <c r="G948" s="1082"/>
      <c r="H948" s="1082"/>
      <c r="I948" s="1082"/>
      <c r="J948" s="1082"/>
      <c r="K948" s="1082"/>
      <c r="L948" s="1082"/>
      <c r="M948" s="1082"/>
      <c r="N948" s="1082"/>
      <c r="O948" s="1082"/>
      <c r="P948" s="1082"/>
      <c r="Q948" s="1082"/>
      <c r="R948" s="1082"/>
      <c r="S948" s="1082"/>
      <c r="T948" s="1082"/>
      <c r="U948" s="1082"/>
      <c r="V948" s="1082"/>
      <c r="W948" s="1082"/>
      <c r="X948" s="1082"/>
      <c r="Y948" s="1082"/>
      <c r="Z948" s="1082"/>
    </row>
    <row r="949" spans="1:26" ht="11.25" customHeight="1">
      <c r="A949" s="1082"/>
      <c r="B949" s="1082"/>
      <c r="C949" s="1082"/>
      <c r="D949" s="1082"/>
      <c r="E949" s="1082"/>
      <c r="F949" s="1082"/>
      <c r="G949" s="1082"/>
      <c r="H949" s="1082"/>
      <c r="I949" s="1082"/>
      <c r="J949" s="1082"/>
      <c r="K949" s="1082"/>
      <c r="L949" s="1082"/>
      <c r="M949" s="1082"/>
      <c r="N949" s="1082"/>
      <c r="O949" s="1082"/>
      <c r="P949" s="1082"/>
      <c r="Q949" s="1082"/>
      <c r="R949" s="1082"/>
      <c r="S949" s="1082"/>
      <c r="T949" s="1082"/>
      <c r="U949" s="1082"/>
      <c r="V949" s="1082"/>
      <c r="W949" s="1082"/>
      <c r="X949" s="1082"/>
      <c r="Y949" s="1082"/>
      <c r="Z949" s="1082"/>
    </row>
    <row r="950" spans="1:26" ht="11.25" customHeight="1">
      <c r="A950" s="1082"/>
      <c r="B950" s="1082"/>
      <c r="C950" s="1082"/>
      <c r="D950" s="1082"/>
      <c r="E950" s="1082"/>
      <c r="F950" s="1082"/>
      <c r="G950" s="1082"/>
      <c r="H950" s="1082"/>
      <c r="I950" s="1082"/>
      <c r="J950" s="1082"/>
      <c r="K950" s="1082"/>
      <c r="L950" s="1082"/>
      <c r="M950" s="1082"/>
      <c r="N950" s="1082"/>
      <c r="O950" s="1082"/>
      <c r="P950" s="1082"/>
      <c r="Q950" s="1082"/>
      <c r="R950" s="1082"/>
      <c r="S950" s="1082"/>
      <c r="T950" s="1082"/>
      <c r="U950" s="1082"/>
      <c r="V950" s="1082"/>
      <c r="W950" s="1082"/>
      <c r="X950" s="1082"/>
      <c r="Y950" s="1082"/>
      <c r="Z950" s="1082"/>
    </row>
    <row r="951" spans="1:26" ht="11.25" customHeight="1">
      <c r="A951" s="1082"/>
      <c r="B951" s="1082"/>
      <c r="C951" s="1082"/>
      <c r="D951" s="1082"/>
      <c r="E951" s="1082"/>
      <c r="F951" s="1082"/>
      <c r="G951" s="1082"/>
      <c r="H951" s="1082"/>
      <c r="I951" s="1082"/>
      <c r="J951" s="1082"/>
      <c r="K951" s="1082"/>
      <c r="L951" s="1082"/>
      <c r="M951" s="1082"/>
      <c r="N951" s="1082"/>
      <c r="O951" s="1082"/>
      <c r="P951" s="1082"/>
      <c r="Q951" s="1082"/>
      <c r="R951" s="1082"/>
      <c r="S951" s="1082"/>
      <c r="T951" s="1082"/>
      <c r="U951" s="1082"/>
      <c r="V951" s="1082"/>
      <c r="W951" s="1082"/>
      <c r="X951" s="1082"/>
      <c r="Y951" s="1082"/>
      <c r="Z951" s="1082"/>
    </row>
    <row r="952" spans="1:26" ht="11.25" customHeight="1">
      <c r="A952" s="1082"/>
      <c r="B952" s="1082"/>
      <c r="C952" s="1082"/>
      <c r="D952" s="1082"/>
      <c r="E952" s="1082"/>
      <c r="F952" s="1082"/>
      <c r="G952" s="1082"/>
      <c r="H952" s="1082"/>
      <c r="I952" s="1082"/>
      <c r="J952" s="1082"/>
      <c r="K952" s="1082"/>
      <c r="L952" s="1082"/>
      <c r="M952" s="1082"/>
      <c r="N952" s="1082"/>
      <c r="O952" s="1082"/>
      <c r="P952" s="1082"/>
      <c r="Q952" s="1082"/>
      <c r="R952" s="1082"/>
      <c r="S952" s="1082"/>
      <c r="T952" s="1082"/>
      <c r="U952" s="1082"/>
      <c r="V952" s="1082"/>
      <c r="W952" s="1082"/>
      <c r="X952" s="1082"/>
      <c r="Y952" s="1082"/>
      <c r="Z952" s="1082"/>
    </row>
    <row r="953" spans="1:26" ht="11.25" customHeight="1">
      <c r="A953" s="1082"/>
      <c r="B953" s="1082"/>
      <c r="C953" s="1082"/>
      <c r="D953" s="1082"/>
      <c r="E953" s="1082"/>
      <c r="F953" s="1082"/>
      <c r="G953" s="1082"/>
      <c r="H953" s="1082"/>
      <c r="I953" s="1082"/>
      <c r="J953" s="1082"/>
      <c r="K953" s="1082"/>
      <c r="L953" s="1082"/>
      <c r="M953" s="1082"/>
      <c r="N953" s="1082"/>
      <c r="O953" s="1082"/>
      <c r="P953" s="1082"/>
      <c r="Q953" s="1082"/>
      <c r="R953" s="1082"/>
      <c r="S953" s="1082"/>
      <c r="T953" s="1082"/>
      <c r="U953" s="1082"/>
      <c r="V953" s="1082"/>
      <c r="W953" s="1082"/>
      <c r="X953" s="1082"/>
      <c r="Y953" s="1082"/>
      <c r="Z953" s="1082"/>
    </row>
    <row r="954" spans="1:26" ht="11.25" customHeight="1">
      <c r="A954" s="1082"/>
      <c r="B954" s="1082"/>
      <c r="C954" s="1082"/>
      <c r="D954" s="1082"/>
      <c r="E954" s="1082"/>
      <c r="F954" s="1082"/>
      <c r="G954" s="1082"/>
      <c r="H954" s="1082"/>
      <c r="I954" s="1082"/>
      <c r="J954" s="1082"/>
      <c r="K954" s="1082"/>
      <c r="L954" s="1082"/>
      <c r="M954" s="1082"/>
      <c r="N954" s="1082"/>
      <c r="O954" s="1082"/>
      <c r="P954" s="1082"/>
      <c r="Q954" s="1082"/>
      <c r="R954" s="1082"/>
      <c r="S954" s="1082"/>
      <c r="T954" s="1082"/>
      <c r="U954" s="1082"/>
      <c r="V954" s="1082"/>
      <c r="W954" s="1082"/>
      <c r="X954" s="1082"/>
      <c r="Y954" s="1082"/>
      <c r="Z954" s="1082"/>
    </row>
    <row r="955" spans="1:26" ht="11.25" customHeight="1">
      <c r="A955" s="1082"/>
      <c r="B955" s="1082"/>
      <c r="C955" s="1082"/>
      <c r="D955" s="1082"/>
      <c r="E955" s="1082"/>
      <c r="F955" s="1082"/>
      <c r="G955" s="1082"/>
      <c r="H955" s="1082"/>
      <c r="I955" s="1082"/>
      <c r="J955" s="1082"/>
      <c r="K955" s="1082"/>
      <c r="L955" s="1082"/>
      <c r="M955" s="1082"/>
      <c r="N955" s="1082"/>
      <c r="O955" s="1082"/>
      <c r="P955" s="1082"/>
      <c r="Q955" s="1082"/>
      <c r="R955" s="1082"/>
      <c r="S955" s="1082"/>
      <c r="T955" s="1082"/>
      <c r="U955" s="1082"/>
      <c r="V955" s="1082"/>
      <c r="W955" s="1082"/>
      <c r="X955" s="1082"/>
      <c r="Y955" s="1082"/>
      <c r="Z955" s="1082"/>
    </row>
    <row r="956" spans="1:26" ht="11.25" customHeight="1">
      <c r="A956" s="1082"/>
      <c r="B956" s="1082"/>
      <c r="C956" s="1082"/>
      <c r="D956" s="1082"/>
      <c r="E956" s="1082"/>
      <c r="F956" s="1082"/>
      <c r="G956" s="1082"/>
      <c r="H956" s="1082"/>
      <c r="I956" s="1082"/>
      <c r="J956" s="1082"/>
      <c r="K956" s="1082"/>
      <c r="L956" s="1082"/>
      <c r="M956" s="1082"/>
      <c r="N956" s="1082"/>
      <c r="O956" s="1082"/>
      <c r="P956" s="1082"/>
      <c r="Q956" s="1082"/>
      <c r="R956" s="1082"/>
      <c r="S956" s="1082"/>
      <c r="T956" s="1082"/>
      <c r="U956" s="1082"/>
      <c r="V956" s="1082"/>
      <c r="W956" s="1082"/>
      <c r="X956" s="1082"/>
      <c r="Y956" s="1082"/>
      <c r="Z956" s="1082"/>
    </row>
    <row r="957" spans="1:26" ht="11.25" customHeight="1">
      <c r="A957" s="1082"/>
      <c r="B957" s="1082"/>
      <c r="C957" s="1082"/>
      <c r="D957" s="1082"/>
      <c r="E957" s="1082"/>
      <c r="F957" s="1082"/>
      <c r="G957" s="1082"/>
      <c r="H957" s="1082"/>
      <c r="I957" s="1082"/>
      <c r="J957" s="1082"/>
      <c r="K957" s="1082"/>
      <c r="L957" s="1082"/>
      <c r="M957" s="1082"/>
      <c r="N957" s="1082"/>
      <c r="O957" s="1082"/>
      <c r="P957" s="1082"/>
      <c r="Q957" s="1082"/>
      <c r="R957" s="1082"/>
      <c r="S957" s="1082"/>
      <c r="T957" s="1082"/>
      <c r="U957" s="1082"/>
      <c r="V957" s="1082"/>
      <c r="W957" s="1082"/>
      <c r="X957" s="1082"/>
      <c r="Y957" s="1082"/>
      <c r="Z957" s="1082"/>
    </row>
    <row r="958" spans="1:26" ht="11.25" customHeight="1">
      <c r="A958" s="1082"/>
      <c r="B958" s="1082"/>
      <c r="C958" s="1082"/>
      <c r="D958" s="1082"/>
      <c r="E958" s="1082"/>
      <c r="F958" s="1082"/>
      <c r="G958" s="1082"/>
      <c r="H958" s="1082"/>
      <c r="I958" s="1082"/>
      <c r="J958" s="1082"/>
      <c r="K958" s="1082"/>
      <c r="L958" s="1082"/>
      <c r="M958" s="1082"/>
      <c r="N958" s="1082"/>
      <c r="O958" s="1082"/>
      <c r="P958" s="1082"/>
      <c r="Q958" s="1082"/>
      <c r="R958" s="1082"/>
      <c r="S958" s="1082"/>
      <c r="T958" s="1082"/>
      <c r="U958" s="1082"/>
      <c r="V958" s="1082"/>
      <c r="W958" s="1082"/>
      <c r="X958" s="1082"/>
      <c r="Y958" s="1082"/>
      <c r="Z958" s="1082"/>
    </row>
    <row r="959" spans="1:26" ht="11.25" customHeight="1">
      <c r="A959" s="1082"/>
      <c r="B959" s="1082"/>
      <c r="C959" s="1082"/>
      <c r="D959" s="1082"/>
      <c r="E959" s="1082"/>
      <c r="F959" s="1082"/>
      <c r="G959" s="1082"/>
      <c r="H959" s="1082"/>
      <c r="I959" s="1082"/>
      <c r="J959" s="1082"/>
      <c r="K959" s="1082"/>
      <c r="L959" s="1082"/>
      <c r="M959" s="1082"/>
      <c r="N959" s="1082"/>
      <c r="O959" s="1082"/>
      <c r="P959" s="1082"/>
      <c r="Q959" s="1082"/>
      <c r="R959" s="1082"/>
      <c r="S959" s="1082"/>
      <c r="T959" s="1082"/>
      <c r="U959" s="1082"/>
      <c r="V959" s="1082"/>
      <c r="W959" s="1082"/>
      <c r="X959" s="1082"/>
      <c r="Y959" s="1082"/>
      <c r="Z959" s="1082"/>
    </row>
    <row r="960" spans="1:26" ht="11.25" customHeight="1">
      <c r="A960" s="1082"/>
      <c r="B960" s="1082"/>
      <c r="C960" s="1082"/>
      <c r="D960" s="1082"/>
      <c r="E960" s="1082"/>
      <c r="F960" s="1082"/>
      <c r="G960" s="1082"/>
      <c r="H960" s="1082"/>
      <c r="I960" s="1082"/>
      <c r="J960" s="1082"/>
      <c r="K960" s="1082"/>
      <c r="L960" s="1082"/>
      <c r="M960" s="1082"/>
      <c r="N960" s="1082"/>
      <c r="O960" s="1082"/>
      <c r="P960" s="1082"/>
      <c r="Q960" s="1082"/>
      <c r="R960" s="1082"/>
      <c r="S960" s="1082"/>
      <c r="T960" s="1082"/>
      <c r="U960" s="1082"/>
      <c r="V960" s="1082"/>
      <c r="W960" s="1082"/>
      <c r="X960" s="1082"/>
      <c r="Y960" s="1082"/>
      <c r="Z960" s="1082"/>
    </row>
    <row r="961" spans="1:26" ht="11.25" customHeight="1">
      <c r="A961" s="1082"/>
      <c r="B961" s="1082"/>
      <c r="C961" s="1082"/>
      <c r="D961" s="1082"/>
      <c r="E961" s="1082"/>
      <c r="F961" s="1082"/>
      <c r="G961" s="1082"/>
      <c r="H961" s="1082"/>
      <c r="I961" s="1082"/>
      <c r="J961" s="1082"/>
      <c r="K961" s="1082"/>
      <c r="L961" s="1082"/>
      <c r="M961" s="1082"/>
      <c r="N961" s="1082"/>
      <c r="O961" s="1082"/>
      <c r="P961" s="1082"/>
      <c r="Q961" s="1082"/>
      <c r="R961" s="1082"/>
      <c r="S961" s="1082"/>
      <c r="T961" s="1082"/>
      <c r="U961" s="1082"/>
      <c r="V961" s="1082"/>
      <c r="W961" s="1082"/>
      <c r="X961" s="1082"/>
      <c r="Y961" s="1082"/>
      <c r="Z961" s="1082"/>
    </row>
    <row r="962" spans="1:26" ht="11.25" customHeight="1">
      <c r="A962" s="1082"/>
      <c r="B962" s="1082"/>
      <c r="C962" s="1082"/>
      <c r="D962" s="1082"/>
      <c r="E962" s="1082"/>
      <c r="F962" s="1082"/>
      <c r="G962" s="1082"/>
      <c r="H962" s="1082"/>
      <c r="I962" s="1082"/>
      <c r="J962" s="1082"/>
      <c r="K962" s="1082"/>
      <c r="L962" s="1082"/>
      <c r="M962" s="1082"/>
      <c r="N962" s="1082"/>
      <c r="O962" s="1082"/>
      <c r="P962" s="1082"/>
      <c r="Q962" s="1082"/>
      <c r="R962" s="1082"/>
      <c r="S962" s="1082"/>
      <c r="T962" s="1082"/>
      <c r="U962" s="1082"/>
      <c r="V962" s="1082"/>
      <c r="W962" s="1082"/>
      <c r="X962" s="1082"/>
      <c r="Y962" s="1082"/>
      <c r="Z962" s="1082"/>
    </row>
    <row r="963" spans="1:26" ht="11.25" customHeight="1">
      <c r="A963" s="1082"/>
      <c r="B963" s="1082"/>
      <c r="C963" s="1082"/>
      <c r="D963" s="1082"/>
      <c r="E963" s="1082"/>
      <c r="F963" s="1082"/>
      <c r="G963" s="1082"/>
      <c r="H963" s="1082"/>
      <c r="I963" s="1082"/>
      <c r="J963" s="1082"/>
      <c r="K963" s="1082"/>
      <c r="L963" s="1082"/>
      <c r="M963" s="1082"/>
      <c r="N963" s="1082"/>
      <c r="O963" s="1082"/>
      <c r="P963" s="1082"/>
      <c r="Q963" s="1082"/>
      <c r="R963" s="1082"/>
      <c r="S963" s="1082"/>
      <c r="T963" s="1082"/>
      <c r="U963" s="1082"/>
      <c r="V963" s="1082"/>
      <c r="W963" s="1082"/>
      <c r="X963" s="1082"/>
      <c r="Y963" s="1082"/>
      <c r="Z963" s="1082"/>
    </row>
    <row r="964" spans="1:26" ht="11.25" customHeight="1">
      <c r="A964" s="1082"/>
      <c r="B964" s="1082"/>
      <c r="C964" s="1082"/>
      <c r="D964" s="1082"/>
      <c r="E964" s="1082"/>
      <c r="F964" s="1082"/>
      <c r="G964" s="1082"/>
      <c r="H964" s="1082"/>
      <c r="I964" s="1082"/>
      <c r="J964" s="1082"/>
      <c r="K964" s="1082"/>
      <c r="L964" s="1082"/>
      <c r="M964" s="1082"/>
      <c r="N964" s="1082"/>
      <c r="O964" s="1082"/>
      <c r="P964" s="1082"/>
      <c r="Q964" s="1082"/>
      <c r="R964" s="1082"/>
      <c r="S964" s="1082"/>
      <c r="T964" s="1082"/>
      <c r="U964" s="1082"/>
      <c r="V964" s="1082"/>
      <c r="W964" s="1082"/>
      <c r="X964" s="1082"/>
      <c r="Y964" s="1082"/>
      <c r="Z964" s="1082"/>
    </row>
    <row r="965" spans="1:26" ht="11.25" customHeight="1">
      <c r="A965" s="1082"/>
      <c r="B965" s="1082"/>
      <c r="C965" s="1082"/>
      <c r="D965" s="1082"/>
      <c r="E965" s="1082"/>
      <c r="F965" s="1082"/>
      <c r="G965" s="1082"/>
      <c r="H965" s="1082"/>
      <c r="I965" s="1082"/>
      <c r="J965" s="1082"/>
      <c r="K965" s="1082"/>
      <c r="L965" s="1082"/>
      <c r="M965" s="1082"/>
      <c r="N965" s="1082"/>
      <c r="O965" s="1082"/>
      <c r="P965" s="1082"/>
      <c r="Q965" s="1082"/>
      <c r="R965" s="1082"/>
      <c r="S965" s="1082"/>
      <c r="T965" s="1082"/>
      <c r="U965" s="1082"/>
      <c r="V965" s="1082"/>
      <c r="W965" s="1082"/>
      <c r="X965" s="1082"/>
      <c r="Y965" s="1082"/>
      <c r="Z965" s="1082"/>
    </row>
    <row r="966" spans="1:26" ht="11.25" customHeight="1">
      <c r="A966" s="1082"/>
      <c r="B966" s="1082"/>
      <c r="C966" s="1082"/>
      <c r="D966" s="1082"/>
      <c r="E966" s="1082"/>
      <c r="F966" s="1082"/>
      <c r="G966" s="1082"/>
      <c r="H966" s="1082"/>
      <c r="I966" s="1082"/>
      <c r="J966" s="1082"/>
      <c r="K966" s="1082"/>
      <c r="L966" s="1082"/>
      <c r="M966" s="1082"/>
      <c r="N966" s="1082"/>
      <c r="O966" s="1082"/>
      <c r="P966" s="1082"/>
      <c r="Q966" s="1082"/>
      <c r="R966" s="1082"/>
      <c r="S966" s="1082"/>
      <c r="T966" s="1082"/>
      <c r="U966" s="1082"/>
      <c r="V966" s="1082"/>
      <c r="W966" s="1082"/>
      <c r="X966" s="1082"/>
      <c r="Y966" s="1082"/>
      <c r="Z966" s="1082"/>
    </row>
    <row r="967" spans="1:26" ht="11.25" customHeight="1">
      <c r="A967" s="1082"/>
      <c r="B967" s="1082"/>
      <c r="C967" s="1082"/>
      <c r="D967" s="1082"/>
      <c r="E967" s="1082"/>
      <c r="F967" s="1082"/>
      <c r="G967" s="1082"/>
      <c r="H967" s="1082"/>
      <c r="I967" s="1082"/>
      <c r="J967" s="1082"/>
      <c r="K967" s="1082"/>
      <c r="L967" s="1082"/>
      <c r="M967" s="1082"/>
      <c r="N967" s="1082"/>
      <c r="O967" s="1082"/>
      <c r="P967" s="1082"/>
      <c r="Q967" s="1082"/>
      <c r="R967" s="1082"/>
      <c r="S967" s="1082"/>
      <c r="T967" s="1082"/>
      <c r="U967" s="1082"/>
      <c r="V967" s="1082"/>
      <c r="W967" s="1082"/>
      <c r="X967" s="1082"/>
      <c r="Y967" s="1082"/>
      <c r="Z967" s="1082"/>
    </row>
    <row r="968" spans="1:26" ht="11.25" customHeight="1">
      <c r="A968" s="1082"/>
      <c r="B968" s="1082"/>
      <c r="C968" s="1082"/>
      <c r="D968" s="1082"/>
      <c r="E968" s="1082"/>
      <c r="F968" s="1082"/>
      <c r="G968" s="1082"/>
      <c r="H968" s="1082"/>
      <c r="I968" s="1082"/>
      <c r="J968" s="1082"/>
      <c r="K968" s="1082"/>
      <c r="L968" s="1082"/>
      <c r="M968" s="1082"/>
      <c r="N968" s="1082"/>
      <c r="O968" s="1082"/>
      <c r="P968" s="1082"/>
      <c r="Q968" s="1082"/>
      <c r="R968" s="1082"/>
      <c r="S968" s="1082"/>
      <c r="T968" s="1082"/>
      <c r="U968" s="1082"/>
      <c r="V968" s="1082"/>
      <c r="W968" s="1082"/>
      <c r="X968" s="1082"/>
      <c r="Y968" s="1082"/>
      <c r="Z968" s="1082"/>
    </row>
    <row r="969" spans="1:26" ht="11.25" customHeight="1">
      <c r="A969" s="1082"/>
      <c r="B969" s="1082"/>
      <c r="C969" s="1082"/>
      <c r="D969" s="1082"/>
      <c r="E969" s="1082"/>
      <c r="F969" s="1082"/>
      <c r="G969" s="1082"/>
      <c r="H969" s="1082"/>
      <c r="I969" s="1082"/>
      <c r="J969" s="1082"/>
      <c r="K969" s="1082"/>
      <c r="L969" s="1082"/>
      <c r="M969" s="1082"/>
      <c r="N969" s="1082"/>
      <c r="O969" s="1082"/>
      <c r="P969" s="1082"/>
      <c r="Q969" s="1082"/>
      <c r="R969" s="1082"/>
      <c r="S969" s="1082"/>
      <c r="T969" s="1082"/>
      <c r="U969" s="1082"/>
      <c r="V969" s="1082"/>
      <c r="W969" s="1082"/>
      <c r="X969" s="1082"/>
      <c r="Y969" s="1082"/>
      <c r="Z969" s="1082"/>
    </row>
    <row r="970" spans="1:26" ht="11.25" customHeight="1">
      <c r="A970" s="1082"/>
      <c r="B970" s="1082"/>
      <c r="C970" s="1082"/>
      <c r="D970" s="1082"/>
      <c r="E970" s="1082"/>
      <c r="F970" s="1082"/>
      <c r="G970" s="1082"/>
      <c r="H970" s="1082"/>
      <c r="I970" s="1082"/>
      <c r="J970" s="1082"/>
      <c r="K970" s="1082"/>
      <c r="L970" s="1082"/>
      <c r="M970" s="1082"/>
      <c r="N970" s="1082"/>
      <c r="O970" s="1082"/>
      <c r="P970" s="1082"/>
      <c r="Q970" s="1082"/>
      <c r="R970" s="1082"/>
      <c r="S970" s="1082"/>
      <c r="T970" s="1082"/>
      <c r="U970" s="1082"/>
      <c r="V970" s="1082"/>
      <c r="W970" s="1082"/>
      <c r="X970" s="1082"/>
      <c r="Y970" s="1082"/>
      <c r="Z970" s="1082"/>
    </row>
    <row r="971" spans="1:26" ht="11.25" customHeight="1">
      <c r="A971" s="1082"/>
      <c r="B971" s="1082"/>
      <c r="C971" s="1082"/>
      <c r="D971" s="1082"/>
      <c r="E971" s="1082"/>
      <c r="F971" s="1082"/>
      <c r="G971" s="1082"/>
      <c r="H971" s="1082"/>
      <c r="I971" s="1082"/>
      <c r="J971" s="1082"/>
      <c r="K971" s="1082"/>
      <c r="L971" s="1082"/>
      <c r="M971" s="1082"/>
      <c r="N971" s="1082"/>
      <c r="O971" s="1082"/>
      <c r="P971" s="1082"/>
      <c r="Q971" s="1082"/>
      <c r="R971" s="1082"/>
      <c r="S971" s="1082"/>
      <c r="T971" s="1082"/>
      <c r="U971" s="1082"/>
      <c r="V971" s="1082"/>
      <c r="W971" s="1082"/>
      <c r="X971" s="1082"/>
      <c r="Y971" s="1082"/>
      <c r="Z971" s="1082"/>
    </row>
    <row r="972" spans="1:26" ht="11.25" customHeight="1">
      <c r="A972" s="1082"/>
      <c r="B972" s="1082"/>
      <c r="C972" s="1082"/>
      <c r="D972" s="1082"/>
      <c r="E972" s="1082"/>
      <c r="F972" s="1082"/>
      <c r="G972" s="1082"/>
      <c r="H972" s="1082"/>
      <c r="I972" s="1082"/>
      <c r="J972" s="1082"/>
      <c r="K972" s="1082"/>
      <c r="L972" s="1082"/>
      <c r="M972" s="1082"/>
      <c r="N972" s="1082"/>
      <c r="O972" s="1082"/>
      <c r="P972" s="1082"/>
      <c r="Q972" s="1082"/>
      <c r="R972" s="1082"/>
      <c r="S972" s="1082"/>
      <c r="T972" s="1082"/>
      <c r="U972" s="1082"/>
      <c r="V972" s="1082"/>
      <c r="W972" s="1082"/>
      <c r="X972" s="1082"/>
      <c r="Y972" s="1082"/>
      <c r="Z972" s="1082"/>
    </row>
    <row r="973" spans="1:26" ht="11.25" customHeight="1">
      <c r="A973" s="1082"/>
      <c r="B973" s="1082"/>
      <c r="C973" s="1082"/>
      <c r="D973" s="1082"/>
      <c r="E973" s="1082"/>
      <c r="F973" s="1082"/>
      <c r="G973" s="1082"/>
      <c r="H973" s="1082"/>
      <c r="I973" s="1082"/>
      <c r="J973" s="1082"/>
      <c r="K973" s="1082"/>
      <c r="L973" s="1082"/>
      <c r="M973" s="1082"/>
      <c r="N973" s="1082"/>
      <c r="O973" s="1082"/>
      <c r="P973" s="1082"/>
      <c r="Q973" s="1082"/>
      <c r="R973" s="1082"/>
      <c r="S973" s="1082"/>
      <c r="T973" s="1082"/>
      <c r="U973" s="1082"/>
      <c r="V973" s="1082"/>
      <c r="W973" s="1082"/>
      <c r="X973" s="1082"/>
      <c r="Y973" s="1082"/>
      <c r="Z973" s="1082"/>
    </row>
    <row r="974" spans="1:26" ht="11.25" customHeight="1">
      <c r="A974" s="1082"/>
      <c r="B974" s="1082"/>
      <c r="C974" s="1082"/>
      <c r="D974" s="1082"/>
      <c r="E974" s="1082"/>
      <c r="F974" s="1082"/>
      <c r="G974" s="1082"/>
      <c r="H974" s="1082"/>
      <c r="I974" s="1082"/>
      <c r="J974" s="1082"/>
      <c r="K974" s="1082"/>
      <c r="L974" s="1082"/>
      <c r="M974" s="1082"/>
      <c r="N974" s="1082"/>
      <c r="O974" s="1082"/>
      <c r="P974" s="1082"/>
      <c r="Q974" s="1082"/>
      <c r="R974" s="1082"/>
      <c r="S974" s="1082"/>
      <c r="T974" s="1082"/>
      <c r="U974" s="1082"/>
      <c r="V974" s="1082"/>
      <c r="W974" s="1082"/>
      <c r="X974" s="1082"/>
      <c r="Y974" s="1082"/>
      <c r="Z974" s="1082"/>
    </row>
    <row r="975" spans="1:26" ht="11.25" customHeight="1">
      <c r="A975" s="1082"/>
      <c r="B975" s="1082"/>
      <c r="C975" s="1082"/>
      <c r="D975" s="1082"/>
      <c r="E975" s="1082"/>
      <c r="F975" s="1082"/>
      <c r="G975" s="1082"/>
      <c r="H975" s="1082"/>
      <c r="I975" s="1082"/>
      <c r="J975" s="1082"/>
      <c r="K975" s="1082"/>
      <c r="L975" s="1082"/>
      <c r="M975" s="1082"/>
      <c r="N975" s="1082"/>
      <c r="O975" s="1082"/>
      <c r="P975" s="1082"/>
      <c r="Q975" s="1082"/>
      <c r="R975" s="1082"/>
      <c r="S975" s="1082"/>
      <c r="T975" s="1082"/>
      <c r="U975" s="1082"/>
      <c r="V975" s="1082"/>
      <c r="W975" s="1082"/>
      <c r="X975" s="1082"/>
      <c r="Y975" s="1082"/>
      <c r="Z975" s="1082"/>
    </row>
    <row r="976" spans="1:26" ht="11.25" customHeight="1">
      <c r="A976" s="1082"/>
      <c r="B976" s="1082"/>
      <c r="C976" s="1082"/>
      <c r="D976" s="1082"/>
      <c r="E976" s="1082"/>
      <c r="F976" s="1082"/>
      <c r="G976" s="1082"/>
      <c r="H976" s="1082"/>
      <c r="I976" s="1082"/>
      <c r="J976" s="1082"/>
      <c r="K976" s="1082"/>
      <c r="L976" s="1082"/>
      <c r="M976" s="1082"/>
      <c r="N976" s="1082"/>
      <c r="O976" s="1082"/>
      <c r="P976" s="1082"/>
      <c r="Q976" s="1082"/>
      <c r="R976" s="1082"/>
      <c r="S976" s="1082"/>
      <c r="T976" s="1082"/>
      <c r="U976" s="1082"/>
      <c r="V976" s="1082"/>
      <c r="W976" s="1082"/>
      <c r="X976" s="1082"/>
      <c r="Y976" s="1082"/>
      <c r="Z976" s="1082"/>
    </row>
    <row r="977" spans="1:26" ht="11.25" customHeight="1">
      <c r="A977" s="1082"/>
      <c r="B977" s="1082"/>
      <c r="C977" s="1082"/>
      <c r="D977" s="1082"/>
      <c r="E977" s="1082"/>
      <c r="F977" s="1082"/>
      <c r="G977" s="1082"/>
      <c r="H977" s="1082"/>
      <c r="I977" s="1082"/>
      <c r="J977" s="1082"/>
      <c r="K977" s="1082"/>
      <c r="L977" s="1082"/>
      <c r="M977" s="1082"/>
      <c r="N977" s="1082"/>
      <c r="O977" s="1082"/>
      <c r="P977" s="1082"/>
      <c r="Q977" s="1082"/>
      <c r="R977" s="1082"/>
      <c r="S977" s="1082"/>
      <c r="T977" s="1082"/>
      <c r="U977" s="1082"/>
      <c r="V977" s="1082"/>
      <c r="W977" s="1082"/>
      <c r="X977" s="1082"/>
      <c r="Y977" s="1082"/>
      <c r="Z977" s="1082"/>
    </row>
    <row r="978" spans="1:26" ht="11.25" customHeight="1">
      <c r="A978" s="1082"/>
      <c r="B978" s="1082"/>
      <c r="C978" s="1082"/>
      <c r="D978" s="1082"/>
      <c r="E978" s="1082"/>
      <c r="F978" s="1082"/>
      <c r="G978" s="1082"/>
      <c r="H978" s="1082"/>
      <c r="I978" s="1082"/>
      <c r="J978" s="1082"/>
      <c r="K978" s="1082"/>
      <c r="L978" s="1082"/>
      <c r="M978" s="1082"/>
      <c r="N978" s="1082"/>
      <c r="O978" s="1082"/>
      <c r="P978" s="1082"/>
      <c r="Q978" s="1082"/>
      <c r="R978" s="1082"/>
      <c r="S978" s="1082"/>
      <c r="T978" s="1082"/>
      <c r="U978" s="1082"/>
      <c r="V978" s="1082"/>
      <c r="W978" s="1082"/>
      <c r="X978" s="1082"/>
      <c r="Y978" s="1082"/>
      <c r="Z978" s="1082"/>
    </row>
    <row r="979" spans="1:26" ht="11.25" customHeight="1">
      <c r="A979" s="1082"/>
      <c r="B979" s="1082"/>
      <c r="C979" s="1082"/>
      <c r="D979" s="1082"/>
      <c r="E979" s="1082"/>
      <c r="F979" s="1082"/>
      <c r="G979" s="1082"/>
      <c r="H979" s="1082"/>
      <c r="I979" s="1082"/>
      <c r="J979" s="1082"/>
      <c r="K979" s="1082"/>
      <c r="L979" s="1082"/>
      <c r="M979" s="1082"/>
      <c r="N979" s="1082"/>
      <c r="O979" s="1082"/>
      <c r="P979" s="1082"/>
      <c r="Q979" s="1082"/>
      <c r="R979" s="1082"/>
      <c r="S979" s="1082"/>
      <c r="T979" s="1082"/>
      <c r="U979" s="1082"/>
      <c r="V979" s="1082"/>
      <c r="W979" s="1082"/>
      <c r="X979" s="1082"/>
      <c r="Y979" s="1082"/>
      <c r="Z979" s="1082"/>
    </row>
    <row r="980" spans="1:26" ht="11.25" customHeight="1">
      <c r="A980" s="1082"/>
      <c r="B980" s="1082"/>
      <c r="C980" s="1082"/>
      <c r="D980" s="1082"/>
      <c r="E980" s="1082"/>
      <c r="F980" s="1082"/>
      <c r="G980" s="1082"/>
      <c r="H980" s="1082"/>
      <c r="I980" s="1082"/>
      <c r="J980" s="1082"/>
      <c r="K980" s="1082"/>
      <c r="L980" s="1082"/>
      <c r="M980" s="1082"/>
      <c r="N980" s="1082"/>
      <c r="O980" s="1082"/>
      <c r="P980" s="1082"/>
      <c r="Q980" s="1082"/>
      <c r="R980" s="1082"/>
      <c r="S980" s="1082"/>
      <c r="T980" s="1082"/>
      <c r="U980" s="1082"/>
      <c r="V980" s="1082"/>
      <c r="W980" s="1082"/>
      <c r="X980" s="1082"/>
      <c r="Y980" s="1082"/>
      <c r="Z980" s="1082"/>
    </row>
    <row r="981" spans="1:26" ht="11.25" customHeight="1">
      <c r="A981" s="1082"/>
      <c r="B981" s="1082"/>
      <c r="C981" s="1082"/>
      <c r="D981" s="1082"/>
      <c r="E981" s="1082"/>
      <c r="F981" s="1082"/>
      <c r="G981" s="1082"/>
      <c r="H981" s="1082"/>
      <c r="I981" s="1082"/>
      <c r="J981" s="1082"/>
      <c r="K981" s="1082"/>
      <c r="L981" s="1082"/>
      <c r="M981" s="1082"/>
      <c r="N981" s="1082"/>
      <c r="O981" s="1082"/>
      <c r="P981" s="1082"/>
      <c r="Q981" s="1082"/>
      <c r="R981" s="1082"/>
      <c r="S981" s="1082"/>
      <c r="T981" s="1082"/>
      <c r="U981" s="1082"/>
      <c r="V981" s="1082"/>
      <c r="W981" s="1082"/>
      <c r="X981" s="1082"/>
      <c r="Y981" s="1082"/>
      <c r="Z981" s="1082"/>
    </row>
    <row r="982" spans="1:26" ht="11.25" customHeight="1">
      <c r="A982" s="1082"/>
      <c r="B982" s="1082"/>
      <c r="C982" s="1082"/>
      <c r="D982" s="1082"/>
      <c r="E982" s="1082"/>
      <c r="F982" s="1082"/>
      <c r="G982" s="1082"/>
      <c r="H982" s="1082"/>
      <c r="I982" s="1082"/>
      <c r="J982" s="1082"/>
      <c r="K982" s="1082"/>
      <c r="L982" s="1082"/>
      <c r="M982" s="1082"/>
      <c r="N982" s="1082"/>
      <c r="O982" s="1082"/>
      <c r="P982" s="1082"/>
      <c r="Q982" s="1082"/>
      <c r="R982" s="1082"/>
      <c r="S982" s="1082"/>
      <c r="T982" s="1082"/>
      <c r="U982" s="1082"/>
      <c r="V982" s="1082"/>
      <c r="W982" s="1082"/>
      <c r="X982" s="1082"/>
      <c r="Y982" s="1082"/>
      <c r="Z982" s="1082"/>
    </row>
    <row r="983" spans="1:26" ht="11.25" customHeight="1">
      <c r="A983" s="1082"/>
      <c r="B983" s="1082"/>
      <c r="C983" s="1082"/>
      <c r="D983" s="1082"/>
      <c r="E983" s="1082"/>
      <c r="F983" s="1082"/>
      <c r="G983" s="1082"/>
      <c r="H983" s="1082"/>
      <c r="I983" s="1082"/>
      <c r="J983" s="1082"/>
      <c r="K983" s="1082"/>
      <c r="L983" s="1082"/>
      <c r="M983" s="1082"/>
      <c r="N983" s="1082"/>
      <c r="O983" s="1082"/>
      <c r="P983" s="1082"/>
      <c r="Q983" s="1082"/>
      <c r="R983" s="1082"/>
      <c r="S983" s="1082"/>
      <c r="T983" s="1082"/>
      <c r="U983" s="1082"/>
      <c r="V983" s="1082"/>
      <c r="W983" s="1082"/>
      <c r="X983" s="1082"/>
      <c r="Y983" s="1082"/>
      <c r="Z983" s="1082"/>
    </row>
    <row r="984" spans="1:26" ht="11.25" customHeight="1">
      <c r="A984" s="1082"/>
      <c r="B984" s="1082"/>
      <c r="C984" s="1082"/>
      <c r="D984" s="1082"/>
      <c r="E984" s="1082"/>
      <c r="F984" s="1082"/>
      <c r="G984" s="1082"/>
      <c r="H984" s="1082"/>
      <c r="I984" s="1082"/>
      <c r="J984" s="1082"/>
      <c r="K984" s="1082"/>
      <c r="L984" s="1082"/>
      <c r="M984" s="1082"/>
      <c r="N984" s="1082"/>
      <c r="O984" s="1082"/>
      <c r="P984" s="1082"/>
      <c r="Q984" s="1082"/>
      <c r="R984" s="1082"/>
      <c r="S984" s="1082"/>
      <c r="T984" s="1082"/>
      <c r="U984" s="1082"/>
      <c r="V984" s="1082"/>
      <c r="W984" s="1082"/>
      <c r="X984" s="1082"/>
      <c r="Y984" s="1082"/>
      <c r="Z984" s="1082"/>
    </row>
    <row r="985" spans="1:26" ht="11.25" customHeight="1">
      <c r="A985" s="1082"/>
      <c r="B985" s="1082"/>
      <c r="C985" s="1082"/>
      <c r="D985" s="1082"/>
      <c r="E985" s="1082"/>
      <c r="F985" s="1082"/>
      <c r="G985" s="1082"/>
      <c r="H985" s="1082"/>
      <c r="I985" s="1082"/>
      <c r="J985" s="1082"/>
      <c r="K985" s="1082"/>
      <c r="L985" s="1082"/>
      <c r="M985" s="1082"/>
      <c r="N985" s="1082"/>
      <c r="O985" s="1082"/>
      <c r="P985" s="1082"/>
      <c r="Q985" s="1082"/>
      <c r="R985" s="1082"/>
      <c r="S985" s="1082"/>
      <c r="T985" s="1082"/>
      <c r="U985" s="1082"/>
      <c r="V985" s="1082"/>
      <c r="W985" s="1082"/>
      <c r="X985" s="1082"/>
      <c r="Y985" s="1082"/>
      <c r="Z985" s="1082"/>
    </row>
    <row r="986" spans="1:26" ht="11.25" customHeight="1">
      <c r="A986" s="1082"/>
      <c r="B986" s="1082"/>
      <c r="C986" s="1082"/>
      <c r="D986" s="1082"/>
      <c r="E986" s="1082"/>
      <c r="F986" s="1082"/>
      <c r="G986" s="1082"/>
      <c r="H986" s="1082"/>
      <c r="I986" s="1082"/>
      <c r="J986" s="1082"/>
      <c r="K986" s="1082"/>
      <c r="L986" s="1082"/>
      <c r="M986" s="1082"/>
      <c r="N986" s="1082"/>
      <c r="O986" s="1082"/>
      <c r="P986" s="1082"/>
      <c r="Q986" s="1082"/>
      <c r="R986" s="1082"/>
      <c r="S986" s="1082"/>
      <c r="T986" s="1082"/>
      <c r="U986" s="1082"/>
      <c r="V986" s="1082"/>
      <c r="W986" s="1082"/>
      <c r="X986" s="1082"/>
      <c r="Y986" s="1082"/>
      <c r="Z986" s="1082"/>
    </row>
    <row r="987" spans="1:26" ht="11.25" customHeight="1">
      <c r="A987" s="1082"/>
      <c r="B987" s="1082"/>
      <c r="C987" s="1082"/>
      <c r="D987" s="1082"/>
      <c r="E987" s="1082"/>
      <c r="F987" s="1082"/>
      <c r="G987" s="1082"/>
      <c r="H987" s="1082"/>
      <c r="I987" s="1082"/>
      <c r="J987" s="1082"/>
      <c r="K987" s="1082"/>
      <c r="L987" s="1082"/>
      <c r="M987" s="1082"/>
      <c r="N987" s="1082"/>
      <c r="O987" s="1082"/>
      <c r="P987" s="1082"/>
      <c r="Q987" s="1082"/>
      <c r="R987" s="1082"/>
      <c r="S987" s="1082"/>
      <c r="T987" s="1082"/>
      <c r="U987" s="1082"/>
      <c r="V987" s="1082"/>
      <c r="W987" s="1082"/>
      <c r="X987" s="1082"/>
      <c r="Y987" s="1082"/>
      <c r="Z987" s="1082"/>
    </row>
    <row r="988" spans="1:26" ht="11.25" customHeight="1">
      <c r="A988" s="1082"/>
      <c r="B988" s="1082"/>
      <c r="C988" s="1082"/>
      <c r="D988" s="1082"/>
      <c r="E988" s="1082"/>
      <c r="F988" s="1082"/>
      <c r="G988" s="1082"/>
      <c r="H988" s="1082"/>
      <c r="I988" s="1082"/>
      <c r="J988" s="1082"/>
      <c r="K988" s="1082"/>
      <c r="L988" s="1082"/>
      <c r="M988" s="1082"/>
      <c r="N988" s="1082"/>
      <c r="O988" s="1082"/>
      <c r="P988" s="1082"/>
      <c r="Q988" s="1082"/>
      <c r="R988" s="1082"/>
      <c r="S988" s="1082"/>
      <c r="T988" s="1082"/>
      <c r="U988" s="1082"/>
      <c r="V988" s="1082"/>
      <c r="W988" s="1082"/>
      <c r="X988" s="1082"/>
      <c r="Y988" s="1082"/>
      <c r="Z988" s="1082"/>
    </row>
    <row r="989" spans="1:26" ht="11.25" customHeight="1">
      <c r="A989" s="1082"/>
      <c r="B989" s="1082"/>
      <c r="C989" s="1082"/>
      <c r="D989" s="1082"/>
      <c r="E989" s="1082"/>
      <c r="F989" s="1082"/>
      <c r="G989" s="1082"/>
      <c r="H989" s="1082"/>
      <c r="I989" s="1082"/>
      <c r="J989" s="1082"/>
      <c r="K989" s="1082"/>
      <c r="L989" s="1082"/>
      <c r="M989" s="1082"/>
      <c r="N989" s="1082"/>
      <c r="O989" s="1082"/>
      <c r="P989" s="1082"/>
      <c r="Q989" s="1082"/>
      <c r="R989" s="1082"/>
      <c r="S989" s="1082"/>
      <c r="T989" s="1082"/>
      <c r="U989" s="1082"/>
      <c r="V989" s="1082"/>
      <c r="W989" s="1082"/>
      <c r="X989" s="1082"/>
      <c r="Y989" s="1082"/>
      <c r="Z989" s="1082"/>
    </row>
    <row r="990" spans="1:26" ht="11.25" customHeight="1">
      <c r="A990" s="1082"/>
      <c r="B990" s="1082"/>
      <c r="C990" s="1082"/>
      <c r="D990" s="1082"/>
      <c r="E990" s="1082"/>
      <c r="F990" s="1082"/>
      <c r="G990" s="1082"/>
      <c r="H990" s="1082"/>
      <c r="I990" s="1082"/>
      <c r="J990" s="1082"/>
      <c r="K990" s="1082"/>
      <c r="L990" s="1082"/>
      <c r="M990" s="1082"/>
      <c r="N990" s="1082"/>
      <c r="O990" s="1082"/>
      <c r="P990" s="1082"/>
      <c r="Q990" s="1082"/>
      <c r="R990" s="1082"/>
      <c r="S990" s="1082"/>
      <c r="T990" s="1082"/>
      <c r="U990" s="1082"/>
      <c r="V990" s="1082"/>
      <c r="W990" s="1082"/>
      <c r="X990" s="1082"/>
      <c r="Y990" s="1082"/>
      <c r="Z990" s="1082"/>
    </row>
    <row r="991" spans="1:26" ht="11.25" customHeight="1">
      <c r="A991" s="1082"/>
      <c r="B991" s="1082"/>
      <c r="C991" s="1082"/>
      <c r="D991" s="1082"/>
      <c r="E991" s="1082"/>
      <c r="F991" s="1082"/>
      <c r="G991" s="1082"/>
      <c r="H991" s="1082"/>
      <c r="I991" s="1082"/>
      <c r="J991" s="1082"/>
      <c r="K991" s="1082"/>
      <c r="L991" s="1082"/>
      <c r="M991" s="1082"/>
      <c r="N991" s="1082"/>
      <c r="O991" s="1082"/>
      <c r="P991" s="1082"/>
      <c r="Q991" s="1082"/>
      <c r="R991" s="1082"/>
      <c r="S991" s="1082"/>
      <c r="T991" s="1082"/>
      <c r="U991" s="1082"/>
      <c r="V991" s="1082"/>
      <c r="W991" s="1082"/>
      <c r="X991" s="1082"/>
      <c r="Y991" s="1082"/>
      <c r="Z991" s="1082"/>
    </row>
  </sheetData>
  <mergeCells count="9">
    <mergeCell ref="A19:D19"/>
    <mergeCell ref="A12:A13"/>
    <mergeCell ref="B12:B13"/>
    <mergeCell ref="C12:C13"/>
    <mergeCell ref="E12:E13"/>
    <mergeCell ref="A15:A16"/>
    <mergeCell ref="C15:C16"/>
    <mergeCell ref="D15:D16"/>
    <mergeCell ref="E15:E16"/>
  </mergeCells>
  <hyperlinks>
    <hyperlink ref="E1" location="Índice!A1" display="(Voltar ao índice)"/>
  </hyperlinks>
  <pageMargins left="0.7" right="0.7" top="0.75" bottom="0.75" header="0" footer="0"/>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zoomScaleNormal="100" workbookViewId="0"/>
  </sheetViews>
  <sheetFormatPr defaultColWidth="9.140625" defaultRowHeight="11.25"/>
  <cols>
    <col min="1" max="1" width="16.85546875" style="277" customWidth="1"/>
    <col min="2" max="4" width="12.140625" style="277" customWidth="1"/>
    <col min="5" max="5" width="13.140625" style="277" customWidth="1"/>
    <col min="6" max="8" width="11.140625" style="277" customWidth="1"/>
    <col min="9" max="9" width="11.5703125" style="277" customWidth="1"/>
    <col min="10" max="10" width="9" style="2" customWidth="1"/>
    <col min="11" max="16384" width="9.140625" style="2"/>
  </cols>
  <sheetData>
    <row r="1" spans="1:9">
      <c r="A1" s="1" t="s">
        <v>1422</v>
      </c>
      <c r="I1" s="155" t="s">
        <v>226</v>
      </c>
    </row>
    <row r="2" spans="1:9">
      <c r="A2" s="2" t="s">
        <v>1367</v>
      </c>
    </row>
    <row r="3" spans="1:9">
      <c r="A3" s="2" t="s">
        <v>325</v>
      </c>
      <c r="F3" s="157"/>
      <c r="G3" s="157"/>
    </row>
    <row r="4" spans="1:9">
      <c r="A4" s="2"/>
    </row>
    <row r="5" spans="1:9" ht="17.25" customHeight="1">
      <c r="A5" s="1386" t="s">
        <v>2</v>
      </c>
      <c r="B5" s="1400" t="s">
        <v>1368</v>
      </c>
      <c r="C5" s="1401"/>
      <c r="D5" s="1400" t="s">
        <v>1369</v>
      </c>
      <c r="E5" s="1401"/>
      <c r="F5" s="1376" t="s">
        <v>310</v>
      </c>
      <c r="G5" s="1376"/>
      <c r="H5" s="1376"/>
      <c r="I5" s="1376"/>
    </row>
    <row r="6" spans="1:9" ht="27" customHeight="1">
      <c r="A6" s="1387"/>
      <c r="B6" s="1404"/>
      <c r="C6" s="1405"/>
      <c r="D6" s="1404"/>
      <c r="E6" s="1405"/>
      <c r="F6" s="1378" t="s">
        <v>10</v>
      </c>
      <c r="G6" s="1379"/>
      <c r="H6" s="1378" t="s">
        <v>1370</v>
      </c>
      <c r="I6" s="1379"/>
    </row>
    <row r="7" spans="1:9" ht="27" customHeight="1">
      <c r="A7" s="1388"/>
      <c r="B7" s="4">
        <v>2018</v>
      </c>
      <c r="C7" s="4">
        <v>2019</v>
      </c>
      <c r="D7" s="4">
        <v>2018</v>
      </c>
      <c r="E7" s="4">
        <v>2019</v>
      </c>
      <c r="F7" s="4">
        <v>2018</v>
      </c>
      <c r="G7" s="4">
        <v>2019</v>
      </c>
      <c r="H7" s="4">
        <v>2018</v>
      </c>
      <c r="I7" s="4">
        <v>2019</v>
      </c>
    </row>
    <row r="8" spans="1:9" ht="15.95" customHeight="1">
      <c r="A8" s="1153"/>
      <c r="B8" s="341"/>
      <c r="C8" s="341"/>
      <c r="D8" s="341"/>
      <c r="E8" s="341"/>
      <c r="F8" s="341"/>
      <c r="G8" s="341"/>
      <c r="H8" s="341"/>
      <c r="I8" s="341"/>
    </row>
    <row r="9" spans="1:9">
      <c r="A9" s="345" t="s">
        <v>1371</v>
      </c>
      <c r="B9" s="543">
        <v>725332</v>
      </c>
      <c r="C9" s="543">
        <v>748009</v>
      </c>
      <c r="D9" s="543">
        <v>18884</v>
      </c>
      <c r="E9" s="1154">
        <v>7265</v>
      </c>
      <c r="F9" s="1154">
        <v>744216</v>
      </c>
      <c r="G9" s="1154">
        <v>755274</v>
      </c>
      <c r="H9" s="1155">
        <v>356.94686057069021</v>
      </c>
      <c r="I9" s="1155">
        <v>359.40249004120324</v>
      </c>
    </row>
    <row r="10" spans="1:9">
      <c r="A10" s="1156"/>
      <c r="B10" s="1157"/>
      <c r="C10" s="1157"/>
      <c r="D10" s="1157"/>
      <c r="E10" s="1157"/>
      <c r="F10" s="1157"/>
      <c r="G10" s="1157"/>
      <c r="H10" s="1158"/>
      <c r="I10" s="1157"/>
    </row>
    <row r="11" spans="1:9">
      <c r="A11" s="349" t="s">
        <v>72</v>
      </c>
      <c r="B11" s="258">
        <v>7901</v>
      </c>
      <c r="C11" s="258">
        <v>8414</v>
      </c>
      <c r="D11" s="258">
        <v>13</v>
      </c>
      <c r="E11" s="1159" t="s">
        <v>15</v>
      </c>
      <c r="F11" s="258">
        <v>7914</v>
      </c>
      <c r="G11" s="258">
        <v>8414</v>
      </c>
      <c r="H11" s="1160">
        <v>910.42432399786026</v>
      </c>
      <c r="I11" s="1160">
        <v>954.03856293264244</v>
      </c>
    </row>
    <row r="12" spans="1:9">
      <c r="A12" s="255" t="s">
        <v>16</v>
      </c>
      <c r="B12" s="262">
        <v>8581</v>
      </c>
      <c r="C12" s="262">
        <v>9161</v>
      </c>
      <c r="D12" s="262">
        <v>207</v>
      </c>
      <c r="E12" s="1161">
        <v>221</v>
      </c>
      <c r="F12" s="262">
        <v>8788</v>
      </c>
      <c r="G12" s="262">
        <v>9382</v>
      </c>
      <c r="H12" s="1162">
        <v>264.47415147374824</v>
      </c>
      <c r="I12" s="1162">
        <v>281.12065925221663</v>
      </c>
    </row>
    <row r="13" spans="1:9">
      <c r="A13" s="255" t="s">
        <v>17</v>
      </c>
      <c r="B13" s="262">
        <v>2963</v>
      </c>
      <c r="C13" s="262">
        <v>2750</v>
      </c>
      <c r="D13" s="95" t="s">
        <v>15</v>
      </c>
      <c r="E13" s="1161" t="s">
        <v>15</v>
      </c>
      <c r="F13" s="96">
        <v>2693</v>
      </c>
      <c r="G13" s="96">
        <v>2750</v>
      </c>
      <c r="H13" s="1162">
        <v>324.65575398978172</v>
      </c>
      <c r="I13" s="1162">
        <v>325.16249256560297</v>
      </c>
    </row>
    <row r="14" spans="1:9">
      <c r="A14" s="261" t="s">
        <v>18</v>
      </c>
      <c r="B14" s="262">
        <v>9133</v>
      </c>
      <c r="C14" s="262">
        <v>10890</v>
      </c>
      <c r="D14" s="262">
        <v>1402</v>
      </c>
      <c r="E14" s="1161">
        <v>1179</v>
      </c>
      <c r="F14" s="262">
        <v>10535</v>
      </c>
      <c r="G14" s="262">
        <v>12069</v>
      </c>
      <c r="H14" s="1162">
        <v>258.17212177294039</v>
      </c>
      <c r="I14" s="1162">
        <v>291.19839637002104</v>
      </c>
    </row>
    <row r="15" spans="1:9">
      <c r="A15" s="261" t="s">
        <v>19</v>
      </c>
      <c r="B15" s="262">
        <v>14896</v>
      </c>
      <c r="C15" s="262">
        <v>15108</v>
      </c>
      <c r="D15" s="262">
        <v>1820</v>
      </c>
      <c r="E15" s="1163">
        <v>1619</v>
      </c>
      <c r="F15" s="1163">
        <v>16716</v>
      </c>
      <c r="G15" s="1163">
        <v>16727</v>
      </c>
      <c r="H15" s="1162">
        <v>112.849741541282</v>
      </c>
      <c r="I15" s="1162">
        <v>112.46505763708137</v>
      </c>
    </row>
    <row r="16" spans="1:9">
      <c r="A16" s="261" t="s">
        <v>20</v>
      </c>
      <c r="B16" s="262">
        <v>29888</v>
      </c>
      <c r="C16" s="262">
        <v>31569</v>
      </c>
      <c r="D16" s="262" t="s">
        <v>24</v>
      </c>
      <c r="E16" s="1163">
        <v>207</v>
      </c>
      <c r="F16" s="1163">
        <v>29888</v>
      </c>
      <c r="G16" s="1163">
        <v>31776</v>
      </c>
      <c r="H16" s="1162">
        <v>329.32080119008566</v>
      </c>
      <c r="I16" s="1162">
        <v>347.96023424241451</v>
      </c>
    </row>
    <row r="17" spans="1:9">
      <c r="A17" s="261" t="s">
        <v>21</v>
      </c>
      <c r="B17" s="262">
        <v>16356</v>
      </c>
      <c r="C17" s="262">
        <v>16586</v>
      </c>
      <c r="D17" s="262">
        <v>125</v>
      </c>
      <c r="E17" s="1163">
        <v>187</v>
      </c>
      <c r="F17" s="1163">
        <v>16481</v>
      </c>
      <c r="G17" s="1163">
        <v>16773</v>
      </c>
      <c r="H17" s="1162">
        <v>554.03850401199713</v>
      </c>
      <c r="I17" s="1162">
        <v>556.26896183025849</v>
      </c>
    </row>
    <row r="18" spans="1:9">
      <c r="A18" s="255" t="s">
        <v>22</v>
      </c>
      <c r="B18" s="262">
        <v>22993</v>
      </c>
      <c r="C18" s="262">
        <v>23427</v>
      </c>
      <c r="D18" s="262">
        <v>51</v>
      </c>
      <c r="E18" s="1161">
        <v>43</v>
      </c>
      <c r="F18" s="262">
        <v>23044</v>
      </c>
      <c r="G18" s="262">
        <v>23470</v>
      </c>
      <c r="H18" s="1162">
        <v>580.10446109493842</v>
      </c>
      <c r="I18" s="1162">
        <v>584.02697423264033</v>
      </c>
    </row>
    <row r="19" spans="1:9">
      <c r="A19" s="261" t="s">
        <v>57</v>
      </c>
      <c r="B19" s="262">
        <v>23075</v>
      </c>
      <c r="C19" s="262">
        <v>25761</v>
      </c>
      <c r="D19" s="262">
        <v>83</v>
      </c>
      <c r="E19" s="1163">
        <v>189</v>
      </c>
      <c r="F19" s="1163">
        <v>23158</v>
      </c>
      <c r="G19" s="1163">
        <v>25950</v>
      </c>
      <c r="H19" s="1162">
        <v>334.59704231703324</v>
      </c>
      <c r="I19" s="1162">
        <v>369.74481480985429</v>
      </c>
    </row>
    <row r="20" spans="1:9">
      <c r="A20" s="261" t="s">
        <v>25</v>
      </c>
      <c r="B20" s="262">
        <v>11359</v>
      </c>
      <c r="C20" s="262">
        <v>12346</v>
      </c>
      <c r="D20" s="262">
        <v>39</v>
      </c>
      <c r="E20" s="1163">
        <v>41</v>
      </c>
      <c r="F20" s="1163">
        <v>11398</v>
      </c>
      <c r="G20" s="1163">
        <v>12387</v>
      </c>
      <c r="H20" s="1162">
        <v>162.0172123743169</v>
      </c>
      <c r="I20" s="1162">
        <v>175.07679308840298</v>
      </c>
    </row>
    <row r="21" spans="1:9">
      <c r="A21" s="265" t="s">
        <v>76</v>
      </c>
      <c r="B21" s="262">
        <v>12760</v>
      </c>
      <c r="C21" s="262">
        <v>12519</v>
      </c>
      <c r="D21" s="262" t="s">
        <v>15</v>
      </c>
      <c r="E21" s="1164">
        <v>43</v>
      </c>
      <c r="F21" s="262">
        <v>12760</v>
      </c>
      <c r="G21" s="262">
        <v>12562</v>
      </c>
      <c r="H21" s="1162">
        <v>370.71491616206634</v>
      </c>
      <c r="I21" s="1162">
        <v>360.51435140994346</v>
      </c>
    </row>
    <row r="22" spans="1:9">
      <c r="A22" s="255" t="s">
        <v>77</v>
      </c>
      <c r="B22" s="262">
        <v>15011</v>
      </c>
      <c r="C22" s="262">
        <v>17423</v>
      </c>
      <c r="D22" s="262">
        <v>567</v>
      </c>
      <c r="E22" s="1161">
        <v>411</v>
      </c>
      <c r="F22" s="262">
        <v>15578</v>
      </c>
      <c r="G22" s="262">
        <v>17834</v>
      </c>
      <c r="H22" s="1162">
        <v>566.88026264700113</v>
      </c>
      <c r="I22" s="1162">
        <v>641.74486665280074</v>
      </c>
    </row>
    <row r="23" spans="1:9">
      <c r="A23" s="265" t="s">
        <v>78</v>
      </c>
      <c r="B23" s="262">
        <v>78728</v>
      </c>
      <c r="C23" s="262">
        <v>74712</v>
      </c>
      <c r="D23" s="262">
        <v>116</v>
      </c>
      <c r="E23" s="1164">
        <v>132</v>
      </c>
      <c r="F23" s="262">
        <v>78844</v>
      </c>
      <c r="G23" s="262">
        <v>74844</v>
      </c>
      <c r="H23" s="1162">
        <v>374.72205009519189</v>
      </c>
      <c r="I23" s="1162">
        <v>353.55821690525454</v>
      </c>
    </row>
    <row r="24" spans="1:9">
      <c r="A24" s="261" t="s">
        <v>29</v>
      </c>
      <c r="B24" s="262">
        <v>19079</v>
      </c>
      <c r="C24" s="262">
        <v>20825</v>
      </c>
      <c r="D24" s="262">
        <v>445</v>
      </c>
      <c r="E24" s="1163">
        <v>454</v>
      </c>
      <c r="F24" s="262">
        <v>19524</v>
      </c>
      <c r="G24" s="262">
        <v>21279</v>
      </c>
      <c r="H24" s="1162">
        <v>229.32996863685983</v>
      </c>
      <c r="I24" s="1162">
        <v>247.34783121669349</v>
      </c>
    </row>
    <row r="25" spans="1:9">
      <c r="A25" s="261" t="s">
        <v>79</v>
      </c>
      <c r="B25" s="262">
        <v>12924</v>
      </c>
      <c r="C25" s="262">
        <v>13326</v>
      </c>
      <c r="D25" s="262" t="s">
        <v>15</v>
      </c>
      <c r="E25" s="1163">
        <v>35</v>
      </c>
      <c r="F25" s="262">
        <v>12924</v>
      </c>
      <c r="G25" s="262">
        <v>13361</v>
      </c>
      <c r="H25" s="1162">
        <v>323.38328375657073</v>
      </c>
      <c r="I25" s="1162">
        <v>332.51811105024802</v>
      </c>
    </row>
    <row r="26" spans="1:9">
      <c r="A26" s="255" t="s">
        <v>31</v>
      </c>
      <c r="B26" s="262">
        <v>23198</v>
      </c>
      <c r="C26" s="262">
        <v>29690</v>
      </c>
      <c r="D26" s="262">
        <v>11323</v>
      </c>
      <c r="E26" s="1163">
        <v>77</v>
      </c>
      <c r="F26" s="262">
        <v>34521</v>
      </c>
      <c r="G26" s="262">
        <v>29767</v>
      </c>
      <c r="H26" s="1162">
        <v>304.17826797346748</v>
      </c>
      <c r="I26" s="1162">
        <v>260.33856870373046</v>
      </c>
    </row>
    <row r="27" spans="1:9">
      <c r="A27" s="356" t="s">
        <v>80</v>
      </c>
      <c r="B27" s="262">
        <v>32188</v>
      </c>
      <c r="C27" s="262">
        <v>33641</v>
      </c>
      <c r="D27" s="262" t="s">
        <v>15</v>
      </c>
      <c r="E27" s="545">
        <v>65</v>
      </c>
      <c r="F27" s="262">
        <v>32188</v>
      </c>
      <c r="G27" s="262">
        <v>33706</v>
      </c>
      <c r="H27" s="1162">
        <v>338.95328009010677</v>
      </c>
      <c r="I27" s="1162">
        <v>352.68127651243776</v>
      </c>
    </row>
    <row r="28" spans="1:9">
      <c r="A28" s="356" t="s">
        <v>81</v>
      </c>
      <c r="B28" s="262">
        <v>4514</v>
      </c>
      <c r="C28" s="262">
        <v>4433</v>
      </c>
      <c r="D28" s="262" t="s">
        <v>15</v>
      </c>
      <c r="E28" s="1165">
        <v>83</v>
      </c>
      <c r="F28" s="262">
        <v>4514</v>
      </c>
      <c r="G28" s="262">
        <v>4516</v>
      </c>
      <c r="H28" s="1162">
        <v>138.27407367245095</v>
      </c>
      <c r="I28" s="1162">
        <v>137.96782196896214</v>
      </c>
    </row>
    <row r="29" spans="1:9">
      <c r="A29" s="265" t="s">
        <v>34</v>
      </c>
      <c r="B29" s="262">
        <v>52873</v>
      </c>
      <c r="C29" s="262">
        <v>50822</v>
      </c>
      <c r="D29" s="262">
        <v>233</v>
      </c>
      <c r="E29" s="1164">
        <v>207</v>
      </c>
      <c r="F29" s="262">
        <v>53106</v>
      </c>
      <c r="G29" s="262">
        <v>51029</v>
      </c>
      <c r="H29" s="1162">
        <v>309.47624586537495</v>
      </c>
      <c r="I29" s="1162">
        <v>295.56425410729707</v>
      </c>
    </row>
    <row r="30" spans="1:9">
      <c r="A30" s="261" t="s">
        <v>35</v>
      </c>
      <c r="B30" s="262">
        <v>8872</v>
      </c>
      <c r="C30" s="262">
        <v>10155</v>
      </c>
      <c r="D30" s="262">
        <v>3</v>
      </c>
      <c r="E30" s="1164">
        <v>25</v>
      </c>
      <c r="F30" s="262">
        <v>8875</v>
      </c>
      <c r="G30" s="262">
        <v>10180</v>
      </c>
      <c r="H30" s="1162">
        <v>255.10130755588517</v>
      </c>
      <c r="I30" s="1162">
        <v>290.28875747001655</v>
      </c>
    </row>
    <row r="31" spans="1:9">
      <c r="A31" s="265" t="s">
        <v>82</v>
      </c>
      <c r="B31" s="262">
        <v>38888</v>
      </c>
      <c r="C31" s="262">
        <v>41189</v>
      </c>
      <c r="D31" s="262">
        <v>61</v>
      </c>
      <c r="E31" s="1164">
        <v>83</v>
      </c>
      <c r="F31" s="262">
        <v>38949</v>
      </c>
      <c r="G31" s="262">
        <v>41272</v>
      </c>
      <c r="H31" s="1162">
        <v>343.78074081135219</v>
      </c>
      <c r="I31" s="1162">
        <v>362.75936543127909</v>
      </c>
    </row>
    <row r="32" spans="1:9">
      <c r="A32" s="356" t="s">
        <v>83</v>
      </c>
      <c r="B32" s="262">
        <v>12025</v>
      </c>
      <c r="C32" s="262">
        <v>13419</v>
      </c>
      <c r="D32" s="262" t="s">
        <v>15</v>
      </c>
      <c r="E32" s="1165" t="s">
        <v>15</v>
      </c>
      <c r="F32" s="262">
        <v>12025</v>
      </c>
      <c r="G32" s="262">
        <v>13419</v>
      </c>
      <c r="H32" s="1162">
        <v>684.17587957139006</v>
      </c>
      <c r="I32" s="1162">
        <v>755.05352445526023</v>
      </c>
    </row>
    <row r="33" spans="1:10">
      <c r="A33" s="265" t="s">
        <v>38</v>
      </c>
      <c r="B33" s="262">
        <v>3188</v>
      </c>
      <c r="C33" s="262">
        <v>3688</v>
      </c>
      <c r="D33" s="262" t="s">
        <v>24</v>
      </c>
      <c r="E33" s="1164">
        <v>23</v>
      </c>
      <c r="F33" s="262">
        <v>3188</v>
      </c>
      <c r="G33" s="262">
        <v>3711</v>
      </c>
      <c r="H33" s="1162">
        <v>552.92697478875004</v>
      </c>
      <c r="I33" s="1162">
        <v>612.61784763297737</v>
      </c>
    </row>
    <row r="34" spans="1:10">
      <c r="A34" s="265" t="s">
        <v>39</v>
      </c>
      <c r="B34" s="262">
        <v>24248</v>
      </c>
      <c r="C34" s="262">
        <v>23470</v>
      </c>
      <c r="D34" s="262">
        <v>23</v>
      </c>
      <c r="E34" s="1164">
        <v>13</v>
      </c>
      <c r="F34" s="262">
        <v>24271</v>
      </c>
      <c r="G34" s="262">
        <v>23483</v>
      </c>
      <c r="H34" s="1162">
        <v>343.02905210576108</v>
      </c>
      <c r="I34" s="1162">
        <v>327.75568516472504</v>
      </c>
    </row>
    <row r="35" spans="1:10">
      <c r="A35" s="255" t="s">
        <v>67</v>
      </c>
      <c r="B35" s="262">
        <v>229562</v>
      </c>
      <c r="C35" s="262">
        <v>231287</v>
      </c>
      <c r="D35" s="262">
        <v>2247</v>
      </c>
      <c r="E35" s="1161">
        <v>1802</v>
      </c>
      <c r="F35" s="262">
        <v>231809</v>
      </c>
      <c r="G35" s="262">
        <v>233089</v>
      </c>
      <c r="H35" s="1162">
        <v>509.03473019220303</v>
      </c>
      <c r="I35" s="1162">
        <v>507.60850905252852</v>
      </c>
    </row>
    <row r="36" spans="1:10">
      <c r="A36" s="261" t="s">
        <v>41</v>
      </c>
      <c r="B36" s="262">
        <v>5384</v>
      </c>
      <c r="C36" s="262">
        <v>6244</v>
      </c>
      <c r="D36" s="262">
        <v>126</v>
      </c>
      <c r="E36" s="1164">
        <v>116</v>
      </c>
      <c r="F36" s="262">
        <v>5510</v>
      </c>
      <c r="G36" s="262">
        <v>6360</v>
      </c>
      <c r="H36" s="1162">
        <v>241.84614196149073</v>
      </c>
      <c r="I36" s="1162">
        <v>276.67860386932415</v>
      </c>
    </row>
    <row r="37" spans="1:10">
      <c r="A37" s="350" t="s">
        <v>42</v>
      </c>
      <c r="B37" s="268">
        <v>4347</v>
      </c>
      <c r="C37" s="268">
        <v>4481</v>
      </c>
      <c r="D37" s="268" t="s">
        <v>15</v>
      </c>
      <c r="E37" s="1166">
        <v>10</v>
      </c>
      <c r="F37" s="268">
        <v>4347</v>
      </c>
      <c r="G37" s="268">
        <v>4491</v>
      </c>
      <c r="H37" s="1167">
        <v>279.50867685723449</v>
      </c>
      <c r="I37" s="1167">
        <v>285.52972726220793</v>
      </c>
    </row>
    <row r="38" spans="1:10">
      <c r="A38" s="261"/>
      <c r="B38" s="262"/>
      <c r="C38" s="262"/>
      <c r="D38" s="262"/>
      <c r="E38" s="1164"/>
      <c r="F38" s="262"/>
      <c r="G38" s="262"/>
      <c r="H38" s="1162"/>
      <c r="I38" s="1162"/>
    </row>
    <row r="39" spans="1:10">
      <c r="A39" s="1168" t="s">
        <v>1372</v>
      </c>
    </row>
    <row r="40" spans="1:10">
      <c r="A40" s="313" t="s">
        <v>1373</v>
      </c>
    </row>
    <row r="41" spans="1:10" ht="36" customHeight="1">
      <c r="A41" s="1399" t="s">
        <v>1374</v>
      </c>
      <c r="B41" s="1399"/>
      <c r="C41" s="1399"/>
      <c r="D41" s="1399"/>
      <c r="E41" s="1399"/>
      <c r="F41" s="1399"/>
      <c r="G41" s="1399"/>
      <c r="H41" s="1399"/>
      <c r="I41" s="1399"/>
    </row>
    <row r="42" spans="1:10">
      <c r="A42" s="1169" t="s">
        <v>45</v>
      </c>
    </row>
    <row r="43" spans="1:10">
      <c r="A43" s="1169" t="s">
        <v>44</v>
      </c>
    </row>
    <row r="44" spans="1:10">
      <c r="A44" s="313"/>
    </row>
    <row r="45" spans="1:10">
      <c r="A45" s="313"/>
    </row>
    <row r="46" spans="1:10" ht="11.25" customHeight="1">
      <c r="A46" s="1399"/>
      <c r="B46" s="1399"/>
      <c r="C46" s="1399"/>
      <c r="D46" s="1399"/>
      <c r="E46" s="1399"/>
      <c r="F46" s="1399"/>
      <c r="G46" s="1399"/>
      <c r="H46" s="1399"/>
      <c r="I46" s="1399"/>
      <c r="J46" s="245"/>
    </row>
    <row r="47" spans="1:10">
      <c r="A47" s="1399"/>
      <c r="B47" s="1399"/>
      <c r="C47" s="1399"/>
      <c r="D47" s="1399"/>
      <c r="E47" s="1399"/>
      <c r="F47" s="1399"/>
      <c r="G47" s="1399"/>
      <c r="H47" s="1399"/>
      <c r="I47" s="1399"/>
      <c r="J47" s="245"/>
    </row>
    <row r="48" spans="1:10">
      <c r="A48" s="245"/>
      <c r="B48" s="245"/>
      <c r="C48" s="245"/>
      <c r="D48" s="245"/>
      <c r="E48" s="245"/>
      <c r="F48" s="245"/>
      <c r="G48" s="245"/>
      <c r="H48" s="245"/>
      <c r="I48" s="245"/>
    </row>
  </sheetData>
  <mergeCells count="8">
    <mergeCell ref="A41:I41"/>
    <mergeCell ref="A46:I47"/>
    <mergeCell ref="A5:A7"/>
    <mergeCell ref="B5:C6"/>
    <mergeCell ref="D5:E6"/>
    <mergeCell ref="F5:I5"/>
    <mergeCell ref="F6:G6"/>
    <mergeCell ref="H6:I6"/>
  </mergeCells>
  <hyperlinks>
    <hyperlink ref="I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zoomScaleNormal="100" workbookViewId="0">
      <selection activeCell="I1" sqref="I1"/>
    </sheetView>
  </sheetViews>
  <sheetFormatPr defaultColWidth="9.140625" defaultRowHeight="11.25"/>
  <cols>
    <col min="1" max="1" width="16.140625" style="120" customWidth="1"/>
    <col min="2" max="2" width="9.140625" style="120" customWidth="1"/>
    <col min="3" max="3" width="8.140625" style="120" customWidth="1"/>
    <col min="4" max="4" width="9.42578125" style="25" customWidth="1"/>
    <col min="5" max="5" width="8.85546875" style="25" customWidth="1"/>
    <col min="6" max="6" width="9.85546875" style="25" customWidth="1"/>
    <col min="7" max="7" width="8.140625" style="25" customWidth="1"/>
    <col min="8" max="8" width="7.42578125" style="25" customWidth="1"/>
    <col min="9" max="9" width="8.140625" style="25" customWidth="1"/>
    <col min="10" max="10" width="9.85546875" style="25" bestFit="1" customWidth="1"/>
    <col min="11" max="16384" width="9.140625" style="25"/>
  </cols>
  <sheetData>
    <row r="1" spans="1:9">
      <c r="A1" s="39" t="s">
        <v>1423</v>
      </c>
      <c r="I1" s="155" t="s">
        <v>226</v>
      </c>
    </row>
    <row r="2" spans="1:9">
      <c r="A2" s="25" t="s">
        <v>1375</v>
      </c>
    </row>
    <row r="3" spans="1:9">
      <c r="A3" s="25" t="s">
        <v>325</v>
      </c>
    </row>
    <row r="4" spans="1:9">
      <c r="A4" s="25"/>
    </row>
    <row r="5" spans="1:9" ht="40.5" customHeight="1">
      <c r="A5" s="1385" t="s">
        <v>2</v>
      </c>
      <c r="B5" s="1392" t="s">
        <v>1376</v>
      </c>
      <c r="C5" s="1394"/>
      <c r="D5" s="1392" t="s">
        <v>1377</v>
      </c>
      <c r="E5" s="1394"/>
      <c r="F5" s="1392" t="s">
        <v>1378</v>
      </c>
      <c r="G5" s="1394"/>
      <c r="H5" s="1610" t="s">
        <v>1379</v>
      </c>
      <c r="I5" s="1611"/>
    </row>
    <row r="6" spans="1:9" ht="15.75" customHeight="1">
      <c r="A6" s="1385"/>
      <c r="B6" s="1389" t="s">
        <v>10</v>
      </c>
      <c r="C6" s="1391"/>
      <c r="D6" s="1389" t="s">
        <v>10</v>
      </c>
      <c r="E6" s="1391"/>
      <c r="F6" s="1389" t="s">
        <v>10</v>
      </c>
      <c r="G6" s="1391"/>
      <c r="H6" s="1565"/>
      <c r="I6" s="1567"/>
    </row>
    <row r="7" spans="1:9" ht="15.75" customHeight="1">
      <c r="A7" s="336"/>
      <c r="B7" s="80">
        <v>2018</v>
      </c>
      <c r="C7" s="80">
        <v>2019</v>
      </c>
      <c r="D7" s="80">
        <v>2018</v>
      </c>
      <c r="E7" s="80">
        <v>2019</v>
      </c>
      <c r="F7" s="80">
        <v>2018</v>
      </c>
      <c r="G7" s="80">
        <v>2019</v>
      </c>
      <c r="H7" s="80">
        <v>2018</v>
      </c>
      <c r="I7" s="336">
        <v>2019</v>
      </c>
    </row>
    <row r="8" spans="1:9">
      <c r="A8" s="336"/>
      <c r="B8" s="80"/>
      <c r="C8" s="80"/>
      <c r="D8" s="80"/>
      <c r="E8" s="80"/>
      <c r="F8" s="80"/>
      <c r="G8" s="80"/>
      <c r="H8" s="80"/>
      <c r="I8" s="336"/>
    </row>
    <row r="9" spans="1:9">
      <c r="A9" s="1202" t="s">
        <v>1371</v>
      </c>
      <c r="B9" s="1154">
        <v>725332</v>
      </c>
      <c r="C9" s="1154">
        <v>748009</v>
      </c>
      <c r="D9" s="1154">
        <v>454833</v>
      </c>
      <c r="E9" s="1154">
        <v>442349</v>
      </c>
      <c r="F9" s="1154">
        <v>270499</v>
      </c>
      <c r="G9" s="1154">
        <v>305660</v>
      </c>
      <c r="H9" s="47">
        <v>1.594721579129043</v>
      </c>
      <c r="I9" s="1155">
        <v>1.69099285857999</v>
      </c>
    </row>
    <row r="10" spans="1:9">
      <c r="A10" s="1170"/>
      <c r="B10" s="262"/>
      <c r="C10" s="262"/>
      <c r="D10" s="262"/>
      <c r="E10" s="262"/>
      <c r="F10" s="262"/>
      <c r="G10" s="262"/>
      <c r="H10" s="262"/>
      <c r="I10" s="1162"/>
    </row>
    <row r="11" spans="1:9">
      <c r="A11" s="1171" t="s">
        <v>72</v>
      </c>
      <c r="B11" s="258">
        <v>7901</v>
      </c>
      <c r="C11" s="258">
        <v>8414</v>
      </c>
      <c r="D11" s="258">
        <v>4740</v>
      </c>
      <c r="E11" s="258">
        <v>4069</v>
      </c>
      <c r="F11" s="258">
        <v>3161</v>
      </c>
      <c r="G11" s="258">
        <v>4345</v>
      </c>
      <c r="H11" s="1160">
        <v>1.6668776371308016</v>
      </c>
      <c r="I11" s="1160">
        <v>2.0678299336446302</v>
      </c>
    </row>
    <row r="12" spans="1:9">
      <c r="A12" s="1170" t="s">
        <v>16</v>
      </c>
      <c r="B12" s="262">
        <v>8581</v>
      </c>
      <c r="C12" s="262">
        <v>9161</v>
      </c>
      <c r="D12" s="262">
        <v>4099</v>
      </c>
      <c r="E12" s="262">
        <v>3724</v>
      </c>
      <c r="F12" s="262">
        <v>4482</v>
      </c>
      <c r="G12" s="262">
        <v>5437</v>
      </c>
      <c r="H12" s="1162">
        <v>2.0934374237618933</v>
      </c>
      <c r="I12" s="1162">
        <v>2.4599892588614392</v>
      </c>
    </row>
    <row r="13" spans="1:9">
      <c r="A13" s="1170" t="s">
        <v>17</v>
      </c>
      <c r="B13" s="262">
        <v>2963</v>
      </c>
      <c r="C13" s="262">
        <v>2750</v>
      </c>
      <c r="D13" s="262">
        <v>1422</v>
      </c>
      <c r="E13" s="262">
        <v>1546</v>
      </c>
      <c r="F13" s="262">
        <v>1541</v>
      </c>
      <c r="G13" s="262">
        <v>1204</v>
      </c>
      <c r="H13" s="1162">
        <v>2.0836849507735584</v>
      </c>
      <c r="I13" s="1162">
        <v>1.778783958602846</v>
      </c>
    </row>
    <row r="14" spans="1:9">
      <c r="A14" s="1170" t="s">
        <v>18</v>
      </c>
      <c r="B14" s="262">
        <v>9133</v>
      </c>
      <c r="C14" s="262">
        <v>10890</v>
      </c>
      <c r="D14" s="262">
        <v>3832</v>
      </c>
      <c r="E14" s="262">
        <v>3511</v>
      </c>
      <c r="F14" s="262">
        <v>5301</v>
      </c>
      <c r="G14" s="262">
        <v>7379</v>
      </c>
      <c r="H14" s="1162">
        <v>2.3833507306889352</v>
      </c>
      <c r="I14" s="1162">
        <v>3.1016804329250927</v>
      </c>
    </row>
    <row r="15" spans="1:9">
      <c r="A15" s="1170" t="s">
        <v>19</v>
      </c>
      <c r="B15" s="262">
        <v>14896</v>
      </c>
      <c r="C15" s="262">
        <v>15108</v>
      </c>
      <c r="D15" s="262">
        <v>11983</v>
      </c>
      <c r="E15" s="262">
        <v>11983</v>
      </c>
      <c r="F15" s="262">
        <v>2913</v>
      </c>
      <c r="G15" s="262">
        <v>3125</v>
      </c>
      <c r="H15" s="1162">
        <v>1.2430943837102562</v>
      </c>
      <c r="I15" s="1162">
        <v>1.2607861136610197</v>
      </c>
    </row>
    <row r="16" spans="1:9">
      <c r="A16" s="1170" t="s">
        <v>20</v>
      </c>
      <c r="B16" s="262">
        <v>29888</v>
      </c>
      <c r="C16" s="262">
        <v>31569</v>
      </c>
      <c r="D16" s="262">
        <v>13254</v>
      </c>
      <c r="E16" s="262">
        <v>11867</v>
      </c>
      <c r="F16" s="262">
        <v>16634</v>
      </c>
      <c r="G16" s="262">
        <v>19702</v>
      </c>
      <c r="H16" s="1162">
        <v>2.2550173532518487</v>
      </c>
      <c r="I16" s="1162">
        <v>2.6602342630824976</v>
      </c>
    </row>
    <row r="17" spans="1:9">
      <c r="A17" s="1170" t="s">
        <v>21</v>
      </c>
      <c r="B17" s="262">
        <v>16356</v>
      </c>
      <c r="C17" s="262">
        <v>16586</v>
      </c>
      <c r="D17" s="262">
        <v>7397</v>
      </c>
      <c r="E17" s="262">
        <v>7398</v>
      </c>
      <c r="F17" s="262">
        <v>8959</v>
      </c>
      <c r="G17" s="262">
        <v>9188</v>
      </c>
      <c r="H17" s="1162">
        <v>2.2111666891983237</v>
      </c>
      <c r="I17" s="1162">
        <v>2.241957285752906</v>
      </c>
    </row>
    <row r="18" spans="1:9">
      <c r="A18" s="1170" t="s">
        <v>22</v>
      </c>
      <c r="B18" s="262">
        <v>22993</v>
      </c>
      <c r="C18" s="262">
        <v>23427</v>
      </c>
      <c r="D18" s="262">
        <v>13961</v>
      </c>
      <c r="E18" s="262">
        <v>13784</v>
      </c>
      <c r="F18" s="262">
        <v>9032</v>
      </c>
      <c r="G18" s="262">
        <v>9643</v>
      </c>
      <c r="H18" s="1162">
        <v>1.6469450612420313</v>
      </c>
      <c r="I18" s="1162">
        <v>1.6995792222867092</v>
      </c>
    </row>
    <row r="19" spans="1:9">
      <c r="A19" s="1170" t="s">
        <v>57</v>
      </c>
      <c r="B19" s="96">
        <v>23075</v>
      </c>
      <c r="C19" s="262">
        <v>25761</v>
      </c>
      <c r="D19" s="48">
        <v>15758</v>
      </c>
      <c r="E19" s="48">
        <v>14108</v>
      </c>
      <c r="F19" s="25">
        <v>7317</v>
      </c>
      <c r="G19" s="262">
        <v>11653</v>
      </c>
      <c r="H19" s="1162">
        <v>1.4643355755806575</v>
      </c>
      <c r="I19" s="1162">
        <v>1.8259852565920045</v>
      </c>
    </row>
    <row r="20" spans="1:9">
      <c r="A20" s="1170" t="s">
        <v>25</v>
      </c>
      <c r="B20" s="262">
        <v>11359</v>
      </c>
      <c r="C20" s="262">
        <v>12346</v>
      </c>
      <c r="D20" s="262">
        <v>8338</v>
      </c>
      <c r="E20" s="262">
        <v>9345</v>
      </c>
      <c r="F20" s="262">
        <v>3021</v>
      </c>
      <c r="G20" s="262">
        <v>3001</v>
      </c>
      <c r="H20" s="1162">
        <v>1.3623171024226433</v>
      </c>
      <c r="I20" s="1162">
        <v>1.3211342964151953</v>
      </c>
    </row>
    <row r="21" spans="1:9">
      <c r="A21" s="1170" t="s">
        <v>76</v>
      </c>
      <c r="B21" s="262">
        <v>12670</v>
      </c>
      <c r="C21" s="262">
        <v>12519</v>
      </c>
      <c r="D21" s="262">
        <v>8843</v>
      </c>
      <c r="E21" s="262">
        <v>8709</v>
      </c>
      <c r="F21" s="262">
        <v>3827</v>
      </c>
      <c r="G21" s="262">
        <v>3810</v>
      </c>
      <c r="H21" s="1162">
        <v>1.4327716838177089</v>
      </c>
      <c r="I21" s="1162">
        <v>1.4374784705477093</v>
      </c>
    </row>
    <row r="22" spans="1:9">
      <c r="A22" s="1170" t="s">
        <v>77</v>
      </c>
      <c r="B22" s="262">
        <v>15011</v>
      </c>
      <c r="C22" s="262">
        <v>17423</v>
      </c>
      <c r="D22" s="262">
        <v>9188</v>
      </c>
      <c r="E22" s="262">
        <v>8048</v>
      </c>
      <c r="F22" s="262">
        <v>5823</v>
      </c>
      <c r="G22" s="262">
        <v>9375</v>
      </c>
      <c r="H22" s="1162">
        <v>1.6337614279494994</v>
      </c>
      <c r="I22" s="1162">
        <v>2.1648856858846917</v>
      </c>
    </row>
    <row r="23" spans="1:9">
      <c r="A23" s="1170" t="s">
        <v>78</v>
      </c>
      <c r="B23" s="262">
        <v>78728</v>
      </c>
      <c r="C23" s="262">
        <v>74712</v>
      </c>
      <c r="D23" s="262">
        <v>53295</v>
      </c>
      <c r="E23" s="262">
        <v>41573</v>
      </c>
      <c r="F23" s="262">
        <v>25433</v>
      </c>
      <c r="G23" s="262">
        <v>33139</v>
      </c>
      <c r="H23" s="1162">
        <v>1.4772117459423961</v>
      </c>
      <c r="I23" s="1162">
        <v>1.7971279436172516</v>
      </c>
    </row>
    <row r="24" spans="1:9">
      <c r="A24" s="1170" t="s">
        <v>29</v>
      </c>
      <c r="B24" s="262">
        <v>19079</v>
      </c>
      <c r="C24" s="262">
        <v>20825</v>
      </c>
      <c r="D24" s="262">
        <v>11661</v>
      </c>
      <c r="E24" s="262">
        <v>10199</v>
      </c>
      <c r="F24" s="262">
        <v>7418</v>
      </c>
      <c r="G24" s="262">
        <v>10626</v>
      </c>
      <c r="H24" s="1162">
        <v>1.6361375525255124</v>
      </c>
      <c r="I24" s="1162">
        <v>2.0418668496911461</v>
      </c>
    </row>
    <row r="25" spans="1:9">
      <c r="A25" s="1170" t="s">
        <v>79</v>
      </c>
      <c r="B25" s="262">
        <v>12924</v>
      </c>
      <c r="C25" s="262">
        <v>13326</v>
      </c>
      <c r="D25" s="262">
        <v>8416</v>
      </c>
      <c r="E25" s="262">
        <v>7912</v>
      </c>
      <c r="F25" s="262">
        <v>4508</v>
      </c>
      <c r="G25" s="262">
        <v>5414</v>
      </c>
      <c r="H25" s="1162">
        <v>1.5356463878326996</v>
      </c>
      <c r="I25" s="1162">
        <v>1.6842770475227502</v>
      </c>
    </row>
    <row r="26" spans="1:9">
      <c r="A26" s="1170" t="s">
        <v>31</v>
      </c>
      <c r="B26" s="262">
        <v>23198</v>
      </c>
      <c r="C26" s="262">
        <v>29690</v>
      </c>
      <c r="D26" s="262">
        <v>19094</v>
      </c>
      <c r="E26" s="48">
        <v>21616</v>
      </c>
      <c r="F26" s="262">
        <v>4104</v>
      </c>
      <c r="G26" s="25">
        <v>8074</v>
      </c>
      <c r="H26" s="1162">
        <v>1.2149366293076358</v>
      </c>
      <c r="I26" s="1162">
        <v>1.373519615099926</v>
      </c>
    </row>
    <row r="27" spans="1:9">
      <c r="A27" s="1170" t="s">
        <v>80</v>
      </c>
      <c r="B27" s="262">
        <v>32188</v>
      </c>
      <c r="C27" s="262">
        <v>33641</v>
      </c>
      <c r="D27" s="262">
        <v>11033</v>
      </c>
      <c r="E27" s="262">
        <v>12696</v>
      </c>
      <c r="F27" s="262">
        <v>21155</v>
      </c>
      <c r="G27" s="262">
        <v>20945</v>
      </c>
      <c r="H27" s="1162">
        <v>2.917429529593039</v>
      </c>
      <c r="I27" s="1162">
        <v>2.6497321991178322</v>
      </c>
    </row>
    <row r="28" spans="1:9">
      <c r="A28" s="1170" t="s">
        <v>81</v>
      </c>
      <c r="B28" s="262">
        <v>4514</v>
      </c>
      <c r="C28" s="262">
        <v>4433</v>
      </c>
      <c r="D28" s="262">
        <v>2595</v>
      </c>
      <c r="E28" s="262">
        <v>2419</v>
      </c>
      <c r="F28" s="262">
        <v>1919</v>
      </c>
      <c r="G28" s="262">
        <v>2014</v>
      </c>
      <c r="H28" s="1162">
        <v>1.7394990366088632</v>
      </c>
      <c r="I28" s="1162">
        <v>1.8325754443985118</v>
      </c>
    </row>
    <row r="29" spans="1:9">
      <c r="A29" s="1170" t="s">
        <v>34</v>
      </c>
      <c r="B29" s="262">
        <v>52873</v>
      </c>
      <c r="C29" s="262">
        <v>50822</v>
      </c>
      <c r="D29" s="262">
        <v>29288</v>
      </c>
      <c r="E29" s="262">
        <v>31485</v>
      </c>
      <c r="F29" s="262">
        <v>23585</v>
      </c>
      <c r="G29" s="262">
        <v>19337</v>
      </c>
      <c r="H29" s="1162">
        <v>1.8052786124009834</v>
      </c>
      <c r="I29" s="1162">
        <v>1.6141654756233126</v>
      </c>
    </row>
    <row r="30" spans="1:9">
      <c r="A30" s="1170" t="s">
        <v>35</v>
      </c>
      <c r="B30" s="262">
        <v>8872</v>
      </c>
      <c r="C30" s="262">
        <v>10155</v>
      </c>
      <c r="D30" s="262">
        <v>7324</v>
      </c>
      <c r="E30" s="262">
        <v>7389</v>
      </c>
      <c r="F30" s="262">
        <v>1548</v>
      </c>
      <c r="G30" s="262">
        <v>2766</v>
      </c>
      <c r="H30" s="1162">
        <v>1.2113599126160568</v>
      </c>
      <c r="I30" s="1162">
        <v>1.3743402354851806</v>
      </c>
    </row>
    <row r="31" spans="1:9">
      <c r="A31" s="1170" t="s">
        <v>82</v>
      </c>
      <c r="B31" s="262">
        <v>38888</v>
      </c>
      <c r="C31" s="262">
        <v>41189</v>
      </c>
      <c r="D31" s="262">
        <v>32525</v>
      </c>
      <c r="E31" s="262">
        <v>27733</v>
      </c>
      <c r="F31" s="262">
        <v>6363</v>
      </c>
      <c r="G31" s="262">
        <v>13456</v>
      </c>
      <c r="H31" s="1162">
        <v>1.1956341275941584</v>
      </c>
      <c r="I31" s="1162">
        <v>1.4851981394007139</v>
      </c>
    </row>
    <row r="32" spans="1:9">
      <c r="A32" s="1170" t="s">
        <v>83</v>
      </c>
      <c r="B32" s="262">
        <v>12025</v>
      </c>
      <c r="C32" s="262">
        <v>13419</v>
      </c>
      <c r="D32" s="262">
        <v>6032</v>
      </c>
      <c r="E32" s="262">
        <v>7110</v>
      </c>
      <c r="F32" s="262">
        <v>5993</v>
      </c>
      <c r="G32" s="262">
        <v>6309</v>
      </c>
      <c r="H32" s="1162">
        <v>1.9935344827586208</v>
      </c>
      <c r="I32" s="1162">
        <v>1.8873417721518988</v>
      </c>
    </row>
    <row r="33" spans="1:10">
      <c r="A33" s="1170" t="s">
        <v>38</v>
      </c>
      <c r="B33" s="262">
        <v>3188</v>
      </c>
      <c r="C33" s="262">
        <v>3688</v>
      </c>
      <c r="D33" s="262">
        <v>1320</v>
      </c>
      <c r="E33" s="262">
        <v>924</v>
      </c>
      <c r="F33" s="262">
        <v>1868</v>
      </c>
      <c r="G33" s="262">
        <v>2764</v>
      </c>
      <c r="H33" s="1162">
        <v>2.415151515151515</v>
      </c>
      <c r="I33" s="1162">
        <v>3.9913419913419914</v>
      </c>
    </row>
    <row r="34" spans="1:10">
      <c r="A34" s="1170" t="s">
        <v>39</v>
      </c>
      <c r="B34" s="262">
        <v>24248</v>
      </c>
      <c r="C34" s="262">
        <v>23470</v>
      </c>
      <c r="D34" s="262">
        <v>18927</v>
      </c>
      <c r="E34" s="262">
        <v>19033</v>
      </c>
      <c r="F34" s="262">
        <v>5321</v>
      </c>
      <c r="G34" s="262">
        <v>4437</v>
      </c>
      <c r="H34" s="1162">
        <v>1.2811327732868389</v>
      </c>
      <c r="I34" s="1162">
        <v>1.2331214206903798</v>
      </c>
    </row>
    <row r="35" spans="1:10">
      <c r="A35" s="1170" t="s">
        <v>67</v>
      </c>
      <c r="B35" s="262">
        <v>229562</v>
      </c>
      <c r="C35" s="262">
        <v>231287</v>
      </c>
      <c r="D35" s="262">
        <v>143146</v>
      </c>
      <c r="E35" s="262">
        <v>147942</v>
      </c>
      <c r="F35" s="262">
        <v>86416</v>
      </c>
      <c r="G35" s="262">
        <v>83345</v>
      </c>
      <c r="H35" s="1162">
        <v>1.6036913361183687</v>
      </c>
      <c r="I35" s="1162">
        <v>1.563362669154128</v>
      </c>
    </row>
    <row r="36" spans="1:10">
      <c r="A36" s="1170" t="s">
        <v>41</v>
      </c>
      <c r="B36" s="262">
        <v>5384</v>
      </c>
      <c r="C36" s="262">
        <v>6244</v>
      </c>
      <c r="D36" s="262">
        <v>3087</v>
      </c>
      <c r="E36" s="262">
        <v>3089</v>
      </c>
      <c r="F36" s="262">
        <v>2297</v>
      </c>
      <c r="G36" s="262">
        <v>3155</v>
      </c>
      <c r="H36" s="1162">
        <v>1.7440881114350502</v>
      </c>
      <c r="I36" s="1162">
        <v>2.0213661379087084</v>
      </c>
    </row>
    <row r="37" spans="1:10">
      <c r="A37" s="1172" t="s">
        <v>42</v>
      </c>
      <c r="B37" s="268">
        <v>4347</v>
      </c>
      <c r="C37" s="268">
        <v>4481</v>
      </c>
      <c r="D37" s="268">
        <v>3384</v>
      </c>
      <c r="E37" s="268">
        <v>2097</v>
      </c>
      <c r="F37" s="268">
        <v>963</v>
      </c>
      <c r="G37" s="268">
        <v>2384</v>
      </c>
      <c r="H37" s="1167">
        <v>1.2845744680851063</v>
      </c>
      <c r="I37" s="1167">
        <v>2.1368621840724846</v>
      </c>
    </row>
    <row r="38" spans="1:10">
      <c r="A38" s="1170"/>
      <c r="B38" s="262"/>
      <c r="C38" s="262"/>
      <c r="D38" s="262"/>
      <c r="E38" s="262"/>
      <c r="F38" s="262"/>
      <c r="G38" s="262"/>
      <c r="H38" s="1162"/>
      <c r="I38" s="1162"/>
    </row>
    <row r="39" spans="1:10" ht="11.25" customHeight="1">
      <c r="A39" s="335" t="s">
        <v>1380</v>
      </c>
      <c r="B39" s="1173"/>
      <c r="C39" s="1173"/>
      <c r="D39" s="1173"/>
      <c r="E39" s="1173"/>
      <c r="F39" s="1173"/>
      <c r="G39" s="1173"/>
      <c r="H39" s="1173"/>
      <c r="I39" s="1173"/>
    </row>
    <row r="40" spans="1:10" ht="11.25" customHeight="1">
      <c r="A40" s="78" t="s">
        <v>1381</v>
      </c>
      <c r="B40" s="374"/>
      <c r="C40" s="374"/>
      <c r="D40" s="374"/>
      <c r="E40" s="374"/>
      <c r="F40" s="374"/>
      <c r="G40" s="374"/>
      <c r="H40" s="374"/>
      <c r="I40" s="374"/>
      <c r="J40" s="374"/>
    </row>
    <row r="41" spans="1:10">
      <c r="A41" s="78" t="s">
        <v>1382</v>
      </c>
      <c r="B41" s="374"/>
      <c r="C41" s="374"/>
      <c r="D41" s="374"/>
      <c r="E41" s="374"/>
      <c r="F41" s="374"/>
      <c r="G41" s="374"/>
      <c r="H41" s="374"/>
      <c r="I41" s="374"/>
      <c r="J41" s="374"/>
    </row>
    <row r="42" spans="1:10">
      <c r="A42" s="374"/>
      <c r="B42" s="374"/>
      <c r="C42" s="374"/>
      <c r="D42" s="374"/>
      <c r="E42" s="374"/>
      <c r="F42" s="374"/>
      <c r="G42" s="374"/>
      <c r="H42" s="374"/>
      <c r="I42" s="374"/>
    </row>
  </sheetData>
  <mergeCells count="8">
    <mergeCell ref="A5:A6"/>
    <mergeCell ref="B5:C5"/>
    <mergeCell ref="D5:E5"/>
    <mergeCell ref="F5:G5"/>
    <mergeCell ref="H5:I6"/>
    <mergeCell ref="B6:C6"/>
    <mergeCell ref="D6:E6"/>
    <mergeCell ref="F6:G6"/>
  </mergeCells>
  <hyperlinks>
    <hyperlink ref="I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zoomScaleNormal="100" workbookViewId="0">
      <selection activeCell="S1" sqref="S1"/>
    </sheetView>
  </sheetViews>
  <sheetFormatPr defaultColWidth="9.140625" defaultRowHeight="11.25"/>
  <cols>
    <col min="1" max="1" width="17.140625" style="25" customWidth="1"/>
    <col min="2" max="9" width="9.140625" style="25"/>
    <col min="10" max="13" width="9.140625" style="25" customWidth="1"/>
    <col min="14" max="16384" width="9.140625" style="25"/>
  </cols>
  <sheetData>
    <row r="1" spans="1:22">
      <c r="A1" s="39" t="s">
        <v>1424</v>
      </c>
      <c r="S1" s="155" t="s">
        <v>226</v>
      </c>
    </row>
    <row r="2" spans="1:22">
      <c r="A2" s="25" t="s">
        <v>1383</v>
      </c>
    </row>
    <row r="3" spans="1:22">
      <c r="A3" s="25" t="s">
        <v>325</v>
      </c>
      <c r="J3" s="48"/>
      <c r="M3" s="48"/>
    </row>
    <row r="5" spans="1:22" ht="15" customHeight="1">
      <c r="A5" s="1612" t="s">
        <v>2</v>
      </c>
      <c r="B5" s="1385" t="s">
        <v>1384</v>
      </c>
      <c r="C5" s="1385"/>
      <c r="D5" s="1385"/>
      <c r="E5" s="1385"/>
      <c r="F5" s="1385"/>
      <c r="G5" s="1385"/>
      <c r="H5" s="1385" t="s">
        <v>1385</v>
      </c>
      <c r="I5" s="1385"/>
      <c r="J5" s="1385"/>
      <c r="K5" s="1385"/>
      <c r="L5" s="1385"/>
      <c r="M5" s="1385"/>
      <c r="N5" s="1385" t="s">
        <v>1386</v>
      </c>
      <c r="O5" s="1385"/>
      <c r="P5" s="1385"/>
      <c r="Q5" s="1385"/>
      <c r="R5" s="1385"/>
      <c r="S5" s="1385"/>
    </row>
    <row r="6" spans="1:22" ht="22.5" customHeight="1">
      <c r="A6" s="1613"/>
      <c r="B6" s="1385"/>
      <c r="C6" s="1385"/>
      <c r="D6" s="1385"/>
      <c r="E6" s="1385"/>
      <c r="F6" s="1385"/>
      <c r="G6" s="1385"/>
      <c r="H6" s="1385"/>
      <c r="I6" s="1385"/>
      <c r="J6" s="1385"/>
      <c r="K6" s="1385"/>
      <c r="L6" s="1385"/>
      <c r="M6" s="1385"/>
      <c r="N6" s="1385"/>
      <c r="O6" s="1385"/>
      <c r="P6" s="1385"/>
      <c r="Q6" s="1385"/>
      <c r="R6" s="1385"/>
      <c r="S6" s="1385"/>
    </row>
    <row r="7" spans="1:22" ht="15" customHeight="1">
      <c r="A7" s="1613"/>
      <c r="B7" s="1389" t="s">
        <v>685</v>
      </c>
      <c r="C7" s="1391"/>
      <c r="D7" s="1389" t="s">
        <v>686</v>
      </c>
      <c r="E7" s="1391"/>
      <c r="F7" s="1389" t="s">
        <v>310</v>
      </c>
      <c r="G7" s="1391"/>
      <c r="H7" s="1389" t="s">
        <v>685</v>
      </c>
      <c r="I7" s="1391"/>
      <c r="J7" s="1389" t="s">
        <v>686</v>
      </c>
      <c r="K7" s="1391"/>
      <c r="L7" s="1389" t="s">
        <v>310</v>
      </c>
      <c r="M7" s="1391"/>
      <c r="N7" s="1389" t="s">
        <v>685</v>
      </c>
      <c r="O7" s="1391"/>
      <c r="P7" s="1389" t="s">
        <v>686</v>
      </c>
      <c r="Q7" s="1391"/>
      <c r="R7" s="1389" t="s">
        <v>310</v>
      </c>
      <c r="S7" s="1391"/>
    </row>
    <row r="8" spans="1:22">
      <c r="A8" s="1613"/>
      <c r="B8" s="542">
        <v>2018</v>
      </c>
      <c r="C8" s="542">
        <v>2019</v>
      </c>
      <c r="D8" s="542">
        <v>2018</v>
      </c>
      <c r="E8" s="542">
        <v>2019</v>
      </c>
      <c r="F8" s="542">
        <v>2018</v>
      </c>
      <c r="G8" s="542">
        <v>2019</v>
      </c>
      <c r="H8" s="542">
        <v>2018</v>
      </c>
      <c r="I8" s="542">
        <v>2019</v>
      </c>
      <c r="J8" s="542">
        <v>2018</v>
      </c>
      <c r="K8" s="542">
        <v>2019</v>
      </c>
      <c r="L8" s="542">
        <v>2018</v>
      </c>
      <c r="M8" s="542">
        <v>2019</v>
      </c>
      <c r="N8" s="542">
        <v>2018</v>
      </c>
      <c r="O8" s="542">
        <v>2019</v>
      </c>
      <c r="P8" s="542">
        <v>2018</v>
      </c>
      <c r="Q8" s="542">
        <v>2019</v>
      </c>
      <c r="R8" s="542">
        <v>2018</v>
      </c>
      <c r="S8" s="542">
        <v>2019</v>
      </c>
    </row>
    <row r="9" spans="1:22">
      <c r="A9" s="77"/>
      <c r="B9" s="42"/>
      <c r="C9" s="42"/>
      <c r="D9" s="42"/>
      <c r="E9" s="42"/>
      <c r="F9" s="42"/>
      <c r="G9" s="42"/>
      <c r="H9" s="42"/>
      <c r="I9" s="42"/>
      <c r="J9" s="42"/>
      <c r="K9" s="42"/>
      <c r="L9" s="42"/>
      <c r="M9" s="42"/>
      <c r="N9" s="42"/>
      <c r="O9" s="362"/>
      <c r="P9" s="42"/>
      <c r="Q9" s="42"/>
      <c r="R9" s="42"/>
      <c r="S9" s="42"/>
    </row>
    <row r="10" spans="1:22">
      <c r="A10" s="80" t="s">
        <v>13</v>
      </c>
      <c r="B10" s="362">
        <v>17844</v>
      </c>
      <c r="C10" s="362">
        <v>6997</v>
      </c>
      <c r="D10" s="362">
        <v>1018</v>
      </c>
      <c r="E10" s="362">
        <v>268</v>
      </c>
      <c r="F10" s="362" t="s">
        <v>1387</v>
      </c>
      <c r="G10" s="362">
        <v>7265</v>
      </c>
      <c r="H10" s="362">
        <v>690002</v>
      </c>
      <c r="I10" s="362">
        <v>711080</v>
      </c>
      <c r="J10" s="362">
        <v>35330</v>
      </c>
      <c r="K10" s="362">
        <v>36929</v>
      </c>
      <c r="L10" s="362">
        <v>725332</v>
      </c>
      <c r="M10" s="362">
        <v>748009</v>
      </c>
      <c r="N10" s="362">
        <v>707846</v>
      </c>
      <c r="O10" s="362">
        <v>718077</v>
      </c>
      <c r="P10" s="362">
        <v>36348</v>
      </c>
      <c r="Q10" s="362">
        <v>37197</v>
      </c>
      <c r="R10" s="362">
        <v>744194</v>
      </c>
      <c r="S10" s="362">
        <v>755274</v>
      </c>
      <c r="U10" s="48"/>
      <c r="V10" s="48"/>
    </row>
    <row r="11" spans="1:22">
      <c r="A11" s="42"/>
      <c r="B11" s="96"/>
      <c r="C11" s="96"/>
      <c r="D11" s="96"/>
      <c r="E11" s="96"/>
      <c r="F11" s="96"/>
      <c r="G11" s="96"/>
      <c r="H11" s="96"/>
      <c r="I11" s="96"/>
      <c r="J11" s="96"/>
      <c r="K11" s="96"/>
      <c r="L11" s="96"/>
      <c r="M11" s="96"/>
      <c r="N11" s="96"/>
      <c r="O11" s="96"/>
      <c r="P11" s="96"/>
      <c r="Q11" s="96"/>
      <c r="R11" s="96"/>
      <c r="S11" s="96"/>
      <c r="U11" s="48"/>
      <c r="V11" s="48"/>
    </row>
    <row r="12" spans="1:22">
      <c r="A12" s="1171" t="s">
        <v>72</v>
      </c>
      <c r="B12" s="74">
        <v>13</v>
      </c>
      <c r="C12" s="74" t="s">
        <v>15</v>
      </c>
      <c r="D12" s="74" t="s">
        <v>15</v>
      </c>
      <c r="E12" s="74" t="s">
        <v>15</v>
      </c>
      <c r="F12" s="258">
        <v>13</v>
      </c>
      <c r="G12" s="74" t="s">
        <v>15</v>
      </c>
      <c r="H12" s="74">
        <v>7477</v>
      </c>
      <c r="I12" s="74">
        <v>7980</v>
      </c>
      <c r="J12" s="74">
        <v>424</v>
      </c>
      <c r="K12" s="74">
        <v>434</v>
      </c>
      <c r="L12" s="74">
        <v>7901</v>
      </c>
      <c r="M12" s="74">
        <v>8414</v>
      </c>
      <c r="N12" s="74">
        <v>7490</v>
      </c>
      <c r="O12" s="74">
        <v>7980</v>
      </c>
      <c r="P12" s="74">
        <v>424</v>
      </c>
      <c r="Q12" s="74">
        <v>434</v>
      </c>
      <c r="R12" s="74">
        <v>7914</v>
      </c>
      <c r="S12" s="74">
        <v>8414</v>
      </c>
      <c r="U12" s="48"/>
      <c r="V12" s="48"/>
    </row>
    <row r="13" spans="1:22">
      <c r="A13" s="1170" t="s">
        <v>16</v>
      </c>
      <c r="B13" s="96">
        <v>205</v>
      </c>
      <c r="C13" s="96">
        <v>218</v>
      </c>
      <c r="D13" s="96">
        <v>2</v>
      </c>
      <c r="E13" s="96">
        <v>3</v>
      </c>
      <c r="F13" s="262">
        <v>207</v>
      </c>
      <c r="G13" s="96">
        <v>221</v>
      </c>
      <c r="H13" s="96">
        <v>8188</v>
      </c>
      <c r="I13" s="96">
        <v>8726</v>
      </c>
      <c r="J13" s="96">
        <v>393</v>
      </c>
      <c r="K13" s="96">
        <v>435</v>
      </c>
      <c r="L13" s="96">
        <v>8581</v>
      </c>
      <c r="M13" s="96">
        <v>9161</v>
      </c>
      <c r="N13" s="96">
        <v>8393</v>
      </c>
      <c r="O13" s="96">
        <v>8944</v>
      </c>
      <c r="P13" s="96">
        <v>395</v>
      </c>
      <c r="Q13" s="96">
        <v>438</v>
      </c>
      <c r="R13" s="96">
        <v>8788</v>
      </c>
      <c r="S13" s="96">
        <v>9382</v>
      </c>
      <c r="U13" s="48"/>
      <c r="V13" s="48"/>
    </row>
    <row r="14" spans="1:22">
      <c r="A14" s="1170" t="s">
        <v>17</v>
      </c>
      <c r="B14" s="96" t="s">
        <v>15</v>
      </c>
      <c r="C14" s="96" t="s">
        <v>15</v>
      </c>
      <c r="D14" s="96" t="s">
        <v>15</v>
      </c>
      <c r="E14" s="96" t="s">
        <v>15</v>
      </c>
      <c r="F14" s="95" t="s">
        <v>15</v>
      </c>
      <c r="G14" s="96" t="s">
        <v>15</v>
      </c>
      <c r="H14" s="96">
        <v>2850</v>
      </c>
      <c r="I14" s="96">
        <v>2639</v>
      </c>
      <c r="J14" s="96">
        <v>113</v>
      </c>
      <c r="K14" s="96">
        <v>111</v>
      </c>
      <c r="L14" s="96">
        <v>2963</v>
      </c>
      <c r="M14" s="96">
        <v>2750</v>
      </c>
      <c r="N14" s="96">
        <v>2850</v>
      </c>
      <c r="O14" s="96">
        <v>2639</v>
      </c>
      <c r="P14" s="96">
        <v>113</v>
      </c>
      <c r="Q14" s="96">
        <v>111</v>
      </c>
      <c r="R14" s="96">
        <v>2963</v>
      </c>
      <c r="S14" s="96">
        <v>2750</v>
      </c>
      <c r="U14" s="48"/>
      <c r="V14" s="48"/>
    </row>
    <row r="15" spans="1:22">
      <c r="A15" s="1170" t="s">
        <v>18</v>
      </c>
      <c r="B15" s="96">
        <v>1373</v>
      </c>
      <c r="C15" s="96">
        <v>1154</v>
      </c>
      <c r="D15" s="96">
        <v>29</v>
      </c>
      <c r="E15" s="96">
        <v>25</v>
      </c>
      <c r="F15" s="262">
        <v>1402</v>
      </c>
      <c r="G15" s="96">
        <v>1179</v>
      </c>
      <c r="H15" s="96">
        <v>8671</v>
      </c>
      <c r="I15" s="96">
        <v>10368</v>
      </c>
      <c r="J15" s="96">
        <v>462</v>
      </c>
      <c r="K15" s="96">
        <v>522</v>
      </c>
      <c r="L15" s="96">
        <v>9133</v>
      </c>
      <c r="M15" s="96">
        <v>10890</v>
      </c>
      <c r="N15" s="96">
        <v>10044</v>
      </c>
      <c r="O15" s="96">
        <v>11522</v>
      </c>
      <c r="P15" s="96">
        <v>491</v>
      </c>
      <c r="Q15" s="96">
        <v>547</v>
      </c>
      <c r="R15" s="96">
        <v>10535</v>
      </c>
      <c r="S15" s="96">
        <v>12069</v>
      </c>
      <c r="U15" s="48"/>
      <c r="V15" s="48"/>
    </row>
    <row r="16" spans="1:22">
      <c r="A16" s="1170" t="s">
        <v>19</v>
      </c>
      <c r="B16" s="96">
        <v>1750</v>
      </c>
      <c r="C16" s="96">
        <v>1560</v>
      </c>
      <c r="D16" s="96">
        <v>50</v>
      </c>
      <c r="E16" s="96">
        <v>59</v>
      </c>
      <c r="F16" s="262">
        <v>1820</v>
      </c>
      <c r="G16" s="96">
        <v>1619</v>
      </c>
      <c r="H16" s="96">
        <v>14447</v>
      </c>
      <c r="I16" s="96">
        <v>14687</v>
      </c>
      <c r="J16" s="96">
        <v>449</v>
      </c>
      <c r="K16" s="96">
        <v>421</v>
      </c>
      <c r="L16" s="96">
        <v>14896</v>
      </c>
      <c r="M16" s="96">
        <v>15108</v>
      </c>
      <c r="N16" s="96">
        <v>16197</v>
      </c>
      <c r="O16" s="96">
        <v>16247</v>
      </c>
      <c r="P16" s="96">
        <v>499</v>
      </c>
      <c r="Q16" s="96">
        <v>480</v>
      </c>
      <c r="R16" s="96">
        <v>16716</v>
      </c>
      <c r="S16" s="96">
        <v>16727</v>
      </c>
      <c r="U16" s="48"/>
      <c r="V16" s="48"/>
    </row>
    <row r="17" spans="1:22">
      <c r="A17" s="1170" t="s">
        <v>20</v>
      </c>
      <c r="B17" s="96" t="s">
        <v>24</v>
      </c>
      <c r="C17" s="96">
        <v>206</v>
      </c>
      <c r="D17" s="96" t="s">
        <v>24</v>
      </c>
      <c r="E17" s="96">
        <v>1</v>
      </c>
      <c r="F17" s="262" t="s">
        <v>24</v>
      </c>
      <c r="G17" s="96">
        <v>207</v>
      </c>
      <c r="H17" s="96">
        <v>28247</v>
      </c>
      <c r="I17" s="96">
        <v>29761</v>
      </c>
      <c r="J17" s="96">
        <v>1641</v>
      </c>
      <c r="K17" s="96">
        <v>1808</v>
      </c>
      <c r="L17" s="96">
        <v>29888</v>
      </c>
      <c r="M17" s="96">
        <v>31569</v>
      </c>
      <c r="N17" s="96">
        <v>28247</v>
      </c>
      <c r="O17" s="96">
        <v>29967</v>
      </c>
      <c r="P17" s="96">
        <v>1641</v>
      </c>
      <c r="Q17" s="96">
        <v>1809</v>
      </c>
      <c r="R17" s="96">
        <v>29888</v>
      </c>
      <c r="S17" s="96">
        <v>31776</v>
      </c>
      <c r="U17" s="48"/>
      <c r="V17" s="48"/>
    </row>
    <row r="18" spans="1:22">
      <c r="A18" s="1170" t="s">
        <v>21</v>
      </c>
      <c r="B18" s="96">
        <v>125</v>
      </c>
      <c r="C18" s="96">
        <v>181</v>
      </c>
      <c r="D18" s="96" t="s">
        <v>15</v>
      </c>
      <c r="E18" s="96">
        <v>6</v>
      </c>
      <c r="F18" s="262">
        <v>125</v>
      </c>
      <c r="G18" s="96">
        <v>187</v>
      </c>
      <c r="H18" s="96">
        <v>15676</v>
      </c>
      <c r="I18" s="96">
        <v>15945</v>
      </c>
      <c r="J18" s="96">
        <v>680</v>
      </c>
      <c r="K18" s="96">
        <v>641</v>
      </c>
      <c r="L18" s="96">
        <v>16356</v>
      </c>
      <c r="M18" s="96">
        <v>16586</v>
      </c>
      <c r="N18" s="96">
        <v>15801</v>
      </c>
      <c r="O18" s="96">
        <v>16126</v>
      </c>
      <c r="P18" s="96">
        <v>680</v>
      </c>
      <c r="Q18" s="96">
        <v>647</v>
      </c>
      <c r="R18" s="96">
        <v>16481</v>
      </c>
      <c r="S18" s="96">
        <v>16773</v>
      </c>
      <c r="U18" s="48"/>
      <c r="V18" s="48"/>
    </row>
    <row r="19" spans="1:22">
      <c r="A19" s="1170" t="s">
        <v>22</v>
      </c>
      <c r="B19" s="96">
        <v>51</v>
      </c>
      <c r="C19" s="96">
        <v>43</v>
      </c>
      <c r="D19" s="96" t="s">
        <v>15</v>
      </c>
      <c r="E19" s="96" t="s">
        <v>15</v>
      </c>
      <c r="F19" s="262">
        <v>51</v>
      </c>
      <c r="G19" s="96">
        <v>43</v>
      </c>
      <c r="H19" s="96">
        <v>21792</v>
      </c>
      <c r="I19" s="96">
        <v>22177</v>
      </c>
      <c r="J19" s="96">
        <v>1201</v>
      </c>
      <c r="K19" s="96">
        <v>1250</v>
      </c>
      <c r="L19" s="96">
        <v>22993</v>
      </c>
      <c r="M19" s="96">
        <v>23427</v>
      </c>
      <c r="N19" s="96">
        <v>21843</v>
      </c>
      <c r="O19" s="96">
        <v>22220</v>
      </c>
      <c r="P19" s="96">
        <v>1201</v>
      </c>
      <c r="Q19" s="96">
        <v>1250</v>
      </c>
      <c r="R19" s="96">
        <v>23044</v>
      </c>
      <c r="S19" s="96">
        <v>23470</v>
      </c>
      <c r="U19" s="48"/>
      <c r="V19" s="48"/>
    </row>
    <row r="20" spans="1:22">
      <c r="A20" s="1170" t="s">
        <v>57</v>
      </c>
      <c r="B20" s="96">
        <v>76</v>
      </c>
      <c r="C20" s="96">
        <v>182</v>
      </c>
      <c r="D20" s="96">
        <v>7</v>
      </c>
      <c r="E20" s="96">
        <v>7</v>
      </c>
      <c r="F20" s="262">
        <v>83</v>
      </c>
      <c r="G20" s="96">
        <v>189</v>
      </c>
      <c r="H20" s="96">
        <v>21801</v>
      </c>
      <c r="I20" s="96">
        <v>24464</v>
      </c>
      <c r="J20" s="96">
        <v>1274</v>
      </c>
      <c r="K20" s="96">
        <v>1297</v>
      </c>
      <c r="L20" s="96">
        <v>23075</v>
      </c>
      <c r="M20" s="96">
        <v>25761</v>
      </c>
      <c r="N20" s="96">
        <v>21877</v>
      </c>
      <c r="O20" s="96">
        <v>24646</v>
      </c>
      <c r="P20" s="96">
        <v>1281</v>
      </c>
      <c r="Q20" s="96">
        <v>1304</v>
      </c>
      <c r="R20" s="96">
        <v>23158</v>
      </c>
      <c r="S20" s="96">
        <v>25950</v>
      </c>
      <c r="U20" s="48"/>
      <c r="V20" s="48"/>
    </row>
    <row r="21" spans="1:22">
      <c r="A21" s="1170" t="s">
        <v>25</v>
      </c>
      <c r="B21" s="96">
        <v>39</v>
      </c>
      <c r="C21" s="96">
        <v>41</v>
      </c>
      <c r="D21" s="96" t="s">
        <v>15</v>
      </c>
      <c r="E21" s="96" t="s">
        <v>15</v>
      </c>
      <c r="F21" s="262">
        <v>39</v>
      </c>
      <c r="G21" s="96">
        <v>41</v>
      </c>
      <c r="H21" s="96">
        <v>10993</v>
      </c>
      <c r="I21" s="96">
        <v>11947</v>
      </c>
      <c r="J21" s="96">
        <v>366</v>
      </c>
      <c r="K21" s="96">
        <v>399</v>
      </c>
      <c r="L21" s="96">
        <v>11359</v>
      </c>
      <c r="M21" s="96">
        <v>12346</v>
      </c>
      <c r="N21" s="96">
        <v>11032</v>
      </c>
      <c r="O21" s="96">
        <v>11988</v>
      </c>
      <c r="P21" s="96">
        <v>366</v>
      </c>
      <c r="Q21" s="96">
        <v>399</v>
      </c>
      <c r="R21" s="96">
        <v>11398</v>
      </c>
      <c r="S21" s="96">
        <v>12387</v>
      </c>
      <c r="U21" s="48"/>
      <c r="V21" s="48"/>
    </row>
    <row r="22" spans="1:22">
      <c r="A22" s="1170" t="s">
        <v>76</v>
      </c>
      <c r="B22" s="96" t="s">
        <v>15</v>
      </c>
      <c r="C22" s="96">
        <v>41</v>
      </c>
      <c r="D22" s="96" t="s">
        <v>15</v>
      </c>
      <c r="E22" s="96">
        <v>2</v>
      </c>
      <c r="F22" s="262" t="s">
        <v>15</v>
      </c>
      <c r="G22" s="96">
        <v>43</v>
      </c>
      <c r="H22" s="96">
        <v>12175</v>
      </c>
      <c r="I22" s="96">
        <v>11924</v>
      </c>
      <c r="J22" s="96">
        <v>495</v>
      </c>
      <c r="K22" s="96">
        <v>595</v>
      </c>
      <c r="L22" s="96">
        <v>12670</v>
      </c>
      <c r="M22" s="96">
        <v>12519</v>
      </c>
      <c r="N22" s="96">
        <v>12175</v>
      </c>
      <c r="O22" s="96">
        <v>11965</v>
      </c>
      <c r="P22" s="96">
        <v>495</v>
      </c>
      <c r="Q22" s="96">
        <v>597</v>
      </c>
      <c r="R22" s="96">
        <v>12670</v>
      </c>
      <c r="S22" s="96">
        <v>12562</v>
      </c>
      <c r="U22" s="48"/>
      <c r="V22" s="48"/>
    </row>
    <row r="23" spans="1:22">
      <c r="A23" s="1170" t="s">
        <v>77</v>
      </c>
      <c r="B23" s="96">
        <v>532</v>
      </c>
      <c r="C23" s="96">
        <v>385</v>
      </c>
      <c r="D23" s="96">
        <v>35</v>
      </c>
      <c r="E23" s="96">
        <v>26</v>
      </c>
      <c r="F23" s="262">
        <v>567</v>
      </c>
      <c r="G23" s="96">
        <v>411</v>
      </c>
      <c r="H23" s="96">
        <v>13977</v>
      </c>
      <c r="I23" s="96">
        <v>16241</v>
      </c>
      <c r="J23" s="96">
        <v>1034</v>
      </c>
      <c r="K23" s="96">
        <v>1182</v>
      </c>
      <c r="L23" s="96">
        <v>15011</v>
      </c>
      <c r="M23" s="96">
        <v>17423</v>
      </c>
      <c r="N23" s="96">
        <v>14509</v>
      </c>
      <c r="O23" s="96">
        <v>16626</v>
      </c>
      <c r="P23" s="96">
        <v>1069</v>
      </c>
      <c r="Q23" s="96">
        <v>1208</v>
      </c>
      <c r="R23" s="96">
        <v>15578</v>
      </c>
      <c r="S23" s="96">
        <v>17834</v>
      </c>
      <c r="U23" s="48"/>
      <c r="V23" s="48"/>
    </row>
    <row r="24" spans="1:22">
      <c r="A24" s="1170" t="s">
        <v>78</v>
      </c>
      <c r="B24" s="96">
        <v>116</v>
      </c>
      <c r="C24" s="96">
        <v>129</v>
      </c>
      <c r="D24" s="96" t="s">
        <v>15</v>
      </c>
      <c r="E24" s="96">
        <v>3</v>
      </c>
      <c r="F24" s="262">
        <v>116</v>
      </c>
      <c r="G24" s="96">
        <v>132</v>
      </c>
      <c r="H24" s="96">
        <v>75262</v>
      </c>
      <c r="I24" s="96">
        <v>71579</v>
      </c>
      <c r="J24" s="96">
        <v>3466</v>
      </c>
      <c r="K24" s="96">
        <v>3133</v>
      </c>
      <c r="L24" s="96">
        <v>78728</v>
      </c>
      <c r="M24" s="96">
        <v>74712</v>
      </c>
      <c r="N24" s="96">
        <v>75378</v>
      </c>
      <c r="O24" s="96">
        <v>71708</v>
      </c>
      <c r="P24" s="96">
        <v>3466</v>
      </c>
      <c r="Q24" s="96">
        <v>3136</v>
      </c>
      <c r="R24" s="96">
        <v>78844</v>
      </c>
      <c r="S24" s="96">
        <v>74844</v>
      </c>
      <c r="U24" s="48"/>
      <c r="V24" s="48"/>
    </row>
    <row r="25" spans="1:22" ht="9.6" customHeight="1">
      <c r="A25" s="1170" t="s">
        <v>29</v>
      </c>
      <c r="B25" s="96">
        <v>445</v>
      </c>
      <c r="C25" s="96">
        <v>426</v>
      </c>
      <c r="D25" s="96">
        <v>1</v>
      </c>
      <c r="E25" s="96">
        <v>28</v>
      </c>
      <c r="F25" s="262">
        <v>445</v>
      </c>
      <c r="G25" s="96">
        <v>454</v>
      </c>
      <c r="H25" s="96">
        <v>17956</v>
      </c>
      <c r="I25" s="96">
        <v>19599</v>
      </c>
      <c r="J25" s="96">
        <v>1123</v>
      </c>
      <c r="K25" s="96">
        <v>1226</v>
      </c>
      <c r="L25" s="96">
        <v>19079</v>
      </c>
      <c r="M25" s="96">
        <v>20825</v>
      </c>
      <c r="N25" s="96">
        <v>18401</v>
      </c>
      <c r="O25" s="96">
        <v>20025</v>
      </c>
      <c r="P25" s="96">
        <v>1124</v>
      </c>
      <c r="Q25" s="96">
        <v>1254</v>
      </c>
      <c r="R25" s="96">
        <v>19525</v>
      </c>
      <c r="S25" s="96">
        <v>21279</v>
      </c>
      <c r="U25" s="48"/>
      <c r="V25" s="48"/>
    </row>
    <row r="26" spans="1:22">
      <c r="A26" s="1170" t="s">
        <v>79</v>
      </c>
      <c r="B26" s="96" t="s">
        <v>15</v>
      </c>
      <c r="C26" s="96">
        <v>32</v>
      </c>
      <c r="D26" s="96" t="s">
        <v>15</v>
      </c>
      <c r="E26" s="96">
        <v>3</v>
      </c>
      <c r="F26" s="262" t="s">
        <v>15</v>
      </c>
      <c r="G26" s="96">
        <v>35</v>
      </c>
      <c r="H26" s="96">
        <v>12300</v>
      </c>
      <c r="I26" s="96">
        <v>12646</v>
      </c>
      <c r="J26" s="96">
        <v>624</v>
      </c>
      <c r="K26" s="96">
        <v>680</v>
      </c>
      <c r="L26" s="96">
        <v>12924</v>
      </c>
      <c r="M26" s="96">
        <v>13326</v>
      </c>
      <c r="N26" s="96">
        <v>12300</v>
      </c>
      <c r="O26" s="96">
        <v>12678</v>
      </c>
      <c r="P26" s="96">
        <v>624</v>
      </c>
      <c r="Q26" s="96">
        <v>683</v>
      </c>
      <c r="R26" s="96">
        <v>12924</v>
      </c>
      <c r="S26" s="96">
        <v>13361</v>
      </c>
      <c r="U26" s="48"/>
      <c r="V26" s="48"/>
    </row>
    <row r="27" spans="1:22">
      <c r="A27" s="1170" t="s">
        <v>31</v>
      </c>
      <c r="B27" s="96">
        <v>10510</v>
      </c>
      <c r="C27" s="96">
        <v>76</v>
      </c>
      <c r="D27" s="96">
        <v>813</v>
      </c>
      <c r="E27" s="96">
        <v>1</v>
      </c>
      <c r="F27" s="262">
        <v>11323</v>
      </c>
      <c r="G27" s="96">
        <v>77</v>
      </c>
      <c r="H27" s="96">
        <v>21814</v>
      </c>
      <c r="I27" s="96">
        <v>28096</v>
      </c>
      <c r="J27" s="96">
        <v>1384</v>
      </c>
      <c r="K27" s="96">
        <v>1594</v>
      </c>
      <c r="L27" s="96">
        <v>23198</v>
      </c>
      <c r="M27" s="96">
        <v>29690</v>
      </c>
      <c r="N27" s="96">
        <v>32324</v>
      </c>
      <c r="O27" s="96">
        <v>28172</v>
      </c>
      <c r="P27" s="96">
        <v>2197</v>
      </c>
      <c r="Q27" s="96">
        <v>1595</v>
      </c>
      <c r="R27" s="96">
        <v>34521</v>
      </c>
      <c r="S27" s="96">
        <v>29767</v>
      </c>
      <c r="U27" s="48"/>
      <c r="V27" s="48"/>
    </row>
    <row r="28" spans="1:22">
      <c r="A28" s="1170" t="s">
        <v>80</v>
      </c>
      <c r="B28" s="96" t="s">
        <v>15</v>
      </c>
      <c r="C28" s="96">
        <v>63</v>
      </c>
      <c r="D28" s="96" t="s">
        <v>15</v>
      </c>
      <c r="E28" s="96">
        <v>2</v>
      </c>
      <c r="F28" s="262" t="s">
        <v>15</v>
      </c>
      <c r="G28" s="96">
        <v>65</v>
      </c>
      <c r="H28" s="96">
        <v>30765</v>
      </c>
      <c r="I28" s="96">
        <v>32173</v>
      </c>
      <c r="J28" s="96">
        <v>1423</v>
      </c>
      <c r="K28" s="96">
        <v>1468</v>
      </c>
      <c r="L28" s="96">
        <v>32188</v>
      </c>
      <c r="M28" s="96">
        <v>33641</v>
      </c>
      <c r="N28" s="96">
        <v>30765</v>
      </c>
      <c r="O28" s="96">
        <v>32236</v>
      </c>
      <c r="P28" s="96">
        <v>1423</v>
      </c>
      <c r="Q28" s="96">
        <v>1470</v>
      </c>
      <c r="R28" s="96">
        <v>32188</v>
      </c>
      <c r="S28" s="96">
        <v>33706</v>
      </c>
      <c r="U28" s="48"/>
      <c r="V28" s="48"/>
    </row>
    <row r="29" spans="1:22">
      <c r="A29" s="1170" t="s">
        <v>81</v>
      </c>
      <c r="B29" s="96" t="s">
        <v>15</v>
      </c>
      <c r="C29" s="96">
        <v>83</v>
      </c>
      <c r="D29" s="96" t="s">
        <v>15</v>
      </c>
      <c r="E29" s="96" t="s">
        <v>15</v>
      </c>
      <c r="F29" s="262" t="s">
        <v>15</v>
      </c>
      <c r="G29" s="96">
        <v>83</v>
      </c>
      <c r="H29" s="96">
        <v>4317</v>
      </c>
      <c r="I29" s="96">
        <v>4252</v>
      </c>
      <c r="J29" s="96">
        <v>197</v>
      </c>
      <c r="K29" s="96">
        <v>181</v>
      </c>
      <c r="L29" s="96">
        <v>4514</v>
      </c>
      <c r="M29" s="96">
        <v>4433</v>
      </c>
      <c r="N29" s="96">
        <v>4317</v>
      </c>
      <c r="O29" s="96">
        <v>4335</v>
      </c>
      <c r="P29" s="96">
        <v>197</v>
      </c>
      <c r="Q29" s="96">
        <v>181</v>
      </c>
      <c r="R29" s="96">
        <v>4514</v>
      </c>
      <c r="S29" s="96">
        <v>4516</v>
      </c>
      <c r="U29" s="48"/>
      <c r="V29" s="48"/>
    </row>
    <row r="30" spans="1:22">
      <c r="A30" s="1170" t="s">
        <v>34</v>
      </c>
      <c r="B30" s="96">
        <v>232</v>
      </c>
      <c r="C30" s="96">
        <v>205</v>
      </c>
      <c r="D30" s="96">
        <v>1</v>
      </c>
      <c r="E30" s="96">
        <v>2</v>
      </c>
      <c r="F30" s="262">
        <v>233</v>
      </c>
      <c r="G30" s="96">
        <v>207</v>
      </c>
      <c r="H30" s="96">
        <v>50923</v>
      </c>
      <c r="I30" s="96">
        <v>48463</v>
      </c>
      <c r="J30" s="96">
        <v>1950</v>
      </c>
      <c r="K30" s="96">
        <v>2359</v>
      </c>
      <c r="L30" s="96">
        <v>52873</v>
      </c>
      <c r="M30" s="96">
        <v>50822</v>
      </c>
      <c r="N30" s="96">
        <v>51155</v>
      </c>
      <c r="O30" s="96">
        <v>48668</v>
      </c>
      <c r="P30" s="96">
        <v>1951</v>
      </c>
      <c r="Q30" s="96">
        <v>2361</v>
      </c>
      <c r="R30" s="96">
        <v>53106</v>
      </c>
      <c r="S30" s="96">
        <v>51029</v>
      </c>
      <c r="U30" s="48"/>
      <c r="V30" s="48"/>
    </row>
    <row r="31" spans="1:22">
      <c r="A31" s="1170" t="s">
        <v>35</v>
      </c>
      <c r="B31" s="96">
        <v>3</v>
      </c>
      <c r="C31" s="96">
        <v>25</v>
      </c>
      <c r="D31" s="96" t="s">
        <v>15</v>
      </c>
      <c r="E31" s="96" t="s">
        <v>15</v>
      </c>
      <c r="F31" s="262">
        <v>3</v>
      </c>
      <c r="G31" s="96">
        <v>25</v>
      </c>
      <c r="H31" s="96">
        <v>8319</v>
      </c>
      <c r="I31" s="96">
        <v>9549</v>
      </c>
      <c r="J31" s="96">
        <v>553</v>
      </c>
      <c r="K31" s="96">
        <v>606</v>
      </c>
      <c r="L31" s="96">
        <v>8872</v>
      </c>
      <c r="M31" s="96">
        <v>10155</v>
      </c>
      <c r="N31" s="96">
        <v>8322</v>
      </c>
      <c r="O31" s="96">
        <v>9574</v>
      </c>
      <c r="P31" s="96">
        <v>533</v>
      </c>
      <c r="Q31" s="96">
        <v>606</v>
      </c>
      <c r="R31" s="96">
        <v>8875</v>
      </c>
      <c r="S31" s="96">
        <v>10180</v>
      </c>
      <c r="U31" s="48"/>
      <c r="V31" s="48"/>
    </row>
    <row r="32" spans="1:22">
      <c r="A32" s="1170" t="s">
        <v>82</v>
      </c>
      <c r="B32" s="96">
        <v>61</v>
      </c>
      <c r="C32" s="96">
        <v>82</v>
      </c>
      <c r="D32" s="96" t="s">
        <v>15</v>
      </c>
      <c r="E32" s="96">
        <v>1</v>
      </c>
      <c r="F32" s="262">
        <v>61</v>
      </c>
      <c r="G32" s="96">
        <v>83</v>
      </c>
      <c r="H32" s="96">
        <v>36933</v>
      </c>
      <c r="I32" s="96">
        <v>39110</v>
      </c>
      <c r="J32" s="96">
        <v>1955</v>
      </c>
      <c r="K32" s="96">
        <v>2079</v>
      </c>
      <c r="L32" s="96">
        <v>38888</v>
      </c>
      <c r="M32" s="96">
        <v>41189</v>
      </c>
      <c r="N32" s="96">
        <v>36994</v>
      </c>
      <c r="O32" s="96">
        <v>39192</v>
      </c>
      <c r="P32" s="96">
        <v>1955</v>
      </c>
      <c r="Q32" s="96">
        <v>2080</v>
      </c>
      <c r="R32" s="96">
        <v>38949</v>
      </c>
      <c r="S32" s="96">
        <v>41272</v>
      </c>
      <c r="U32" s="48"/>
      <c r="V32" s="48"/>
    </row>
    <row r="33" spans="1:22">
      <c r="A33" s="1170" t="s">
        <v>83</v>
      </c>
      <c r="B33" s="96" t="s">
        <v>15</v>
      </c>
      <c r="C33" s="96" t="s">
        <v>15</v>
      </c>
      <c r="D33" s="96" t="s">
        <v>15</v>
      </c>
      <c r="E33" s="96" t="s">
        <v>15</v>
      </c>
      <c r="F33" s="262" t="s">
        <v>15</v>
      </c>
      <c r="G33" s="96" t="s">
        <v>15</v>
      </c>
      <c r="H33" s="96">
        <v>11154</v>
      </c>
      <c r="I33" s="96">
        <v>12585</v>
      </c>
      <c r="J33" s="96">
        <v>871</v>
      </c>
      <c r="K33" s="96">
        <v>834</v>
      </c>
      <c r="L33" s="96">
        <v>12025</v>
      </c>
      <c r="M33" s="96">
        <v>13419</v>
      </c>
      <c r="N33" s="96">
        <v>11154</v>
      </c>
      <c r="O33" s="96">
        <v>12585</v>
      </c>
      <c r="P33" s="96">
        <v>871</v>
      </c>
      <c r="Q33" s="96">
        <v>834</v>
      </c>
      <c r="R33" s="96">
        <v>12025</v>
      </c>
      <c r="S33" s="96">
        <v>13419</v>
      </c>
      <c r="U33" s="48"/>
      <c r="V33" s="48"/>
    </row>
    <row r="34" spans="1:22">
      <c r="A34" s="1170" t="s">
        <v>38</v>
      </c>
      <c r="B34" s="96" t="s">
        <v>24</v>
      </c>
      <c r="C34" s="96">
        <v>21</v>
      </c>
      <c r="D34" s="96" t="s">
        <v>24</v>
      </c>
      <c r="E34" s="96">
        <v>2</v>
      </c>
      <c r="F34" s="262" t="s">
        <v>24</v>
      </c>
      <c r="G34" s="96">
        <v>23</v>
      </c>
      <c r="H34" s="96">
        <v>2896</v>
      </c>
      <c r="I34" s="96">
        <v>3355</v>
      </c>
      <c r="J34" s="96">
        <v>292</v>
      </c>
      <c r="K34" s="96">
        <v>333</v>
      </c>
      <c r="L34" s="96">
        <v>3188</v>
      </c>
      <c r="M34" s="96">
        <v>3688</v>
      </c>
      <c r="N34" s="96">
        <v>2896</v>
      </c>
      <c r="O34" s="96">
        <v>3376</v>
      </c>
      <c r="P34" s="96">
        <v>292</v>
      </c>
      <c r="Q34" s="96">
        <v>335</v>
      </c>
      <c r="R34" s="96">
        <v>3188</v>
      </c>
      <c r="S34" s="96">
        <v>3711</v>
      </c>
      <c r="U34" s="48"/>
      <c r="V34" s="48"/>
    </row>
    <row r="35" spans="1:22">
      <c r="A35" s="1170" t="s">
        <v>39</v>
      </c>
      <c r="B35" s="96">
        <v>17</v>
      </c>
      <c r="C35" s="96">
        <v>12</v>
      </c>
      <c r="D35" s="96">
        <v>3</v>
      </c>
      <c r="E35" s="96">
        <v>1</v>
      </c>
      <c r="F35" s="262">
        <v>23</v>
      </c>
      <c r="G35" s="96">
        <v>13</v>
      </c>
      <c r="H35" s="96">
        <v>22991</v>
      </c>
      <c r="I35" s="96">
        <v>22154</v>
      </c>
      <c r="J35" s="96">
        <v>1257</v>
      </c>
      <c r="K35" s="96">
        <v>1316</v>
      </c>
      <c r="L35" s="96">
        <v>24248</v>
      </c>
      <c r="M35" s="96">
        <v>23470</v>
      </c>
      <c r="N35" s="96">
        <v>23008</v>
      </c>
      <c r="O35" s="96">
        <v>22166</v>
      </c>
      <c r="P35" s="96">
        <v>1260</v>
      </c>
      <c r="Q35" s="96">
        <v>1317</v>
      </c>
      <c r="R35" s="96">
        <v>24271</v>
      </c>
      <c r="S35" s="96">
        <v>23483</v>
      </c>
      <c r="U35" s="48"/>
      <c r="V35" s="48"/>
    </row>
    <row r="36" spans="1:22">
      <c r="A36" s="1170" t="s">
        <v>67</v>
      </c>
      <c r="B36" s="96">
        <v>2172</v>
      </c>
      <c r="C36" s="96">
        <v>1713</v>
      </c>
      <c r="D36" s="96">
        <v>75</v>
      </c>
      <c r="E36" s="96">
        <v>89</v>
      </c>
      <c r="F36" s="262">
        <v>2247</v>
      </c>
      <c r="G36" s="96">
        <v>1802</v>
      </c>
      <c r="H36" s="96">
        <v>218335</v>
      </c>
      <c r="I36" s="96">
        <v>219860</v>
      </c>
      <c r="J36" s="96">
        <v>11227</v>
      </c>
      <c r="K36" s="96">
        <v>11427</v>
      </c>
      <c r="L36" s="96">
        <v>229562</v>
      </c>
      <c r="M36" s="96">
        <v>231287</v>
      </c>
      <c r="N36" s="96">
        <v>220507</v>
      </c>
      <c r="O36" s="96">
        <v>221573</v>
      </c>
      <c r="P36" s="96">
        <v>11302</v>
      </c>
      <c r="Q36" s="96">
        <v>11516</v>
      </c>
      <c r="R36" s="96">
        <v>231809</v>
      </c>
      <c r="S36" s="96">
        <v>233089</v>
      </c>
      <c r="U36" s="48"/>
      <c r="V36" s="48"/>
    </row>
    <row r="37" spans="1:22">
      <c r="A37" s="1170" t="s">
        <v>41</v>
      </c>
      <c r="B37" s="96">
        <v>124</v>
      </c>
      <c r="C37" s="96">
        <v>109</v>
      </c>
      <c r="D37" s="96">
        <v>2</v>
      </c>
      <c r="E37" s="96">
        <v>7</v>
      </c>
      <c r="F37" s="262">
        <v>126</v>
      </c>
      <c r="G37" s="96">
        <v>116</v>
      </c>
      <c r="H37" s="96">
        <v>5156</v>
      </c>
      <c r="I37" s="96">
        <v>5888</v>
      </c>
      <c r="J37" s="96">
        <v>228</v>
      </c>
      <c r="K37" s="96">
        <v>356</v>
      </c>
      <c r="L37" s="96">
        <v>5384</v>
      </c>
      <c r="M37" s="96">
        <v>6244</v>
      </c>
      <c r="N37" s="96">
        <v>5280</v>
      </c>
      <c r="O37" s="96">
        <v>5997</v>
      </c>
      <c r="P37" s="96">
        <v>230</v>
      </c>
      <c r="Q37" s="96">
        <v>363</v>
      </c>
      <c r="R37" s="96">
        <v>5510</v>
      </c>
      <c r="S37" s="96">
        <v>6360</v>
      </c>
      <c r="U37" s="48"/>
      <c r="V37" s="48"/>
    </row>
    <row r="38" spans="1:22">
      <c r="A38" s="1172" t="s">
        <v>42</v>
      </c>
      <c r="B38" s="89" t="s">
        <v>15</v>
      </c>
      <c r="C38" s="89">
        <v>10</v>
      </c>
      <c r="D38" s="89" t="s">
        <v>15</v>
      </c>
      <c r="E38" s="89" t="s">
        <v>15</v>
      </c>
      <c r="F38" s="89" t="s">
        <v>15</v>
      </c>
      <c r="G38" s="89">
        <v>10</v>
      </c>
      <c r="H38" s="89">
        <v>4099</v>
      </c>
      <c r="I38" s="89">
        <v>4239</v>
      </c>
      <c r="J38" s="89">
        <v>248</v>
      </c>
      <c r="K38" s="89">
        <v>242</v>
      </c>
      <c r="L38" s="89">
        <v>4347</v>
      </c>
      <c r="M38" s="89">
        <v>4481</v>
      </c>
      <c r="N38" s="89">
        <v>4099</v>
      </c>
      <c r="O38" s="89">
        <v>4249</v>
      </c>
      <c r="P38" s="89">
        <v>248</v>
      </c>
      <c r="Q38" s="89">
        <v>242</v>
      </c>
      <c r="R38" s="89">
        <v>4347</v>
      </c>
      <c r="S38" s="89">
        <v>4491</v>
      </c>
      <c r="U38" s="48"/>
      <c r="V38" s="48"/>
    </row>
    <row r="39" spans="1:22">
      <c r="A39" s="1170"/>
      <c r="B39" s="75"/>
      <c r="C39" s="75"/>
      <c r="D39" s="75"/>
      <c r="E39" s="75"/>
      <c r="F39" s="75"/>
      <c r="G39" s="75"/>
      <c r="H39" s="75"/>
      <c r="I39" s="75"/>
      <c r="J39" s="75"/>
      <c r="K39" s="75"/>
      <c r="L39" s="75"/>
      <c r="M39" s="75"/>
      <c r="N39" s="75"/>
      <c r="O39" s="75"/>
      <c r="P39" s="75"/>
      <c r="Q39" s="75"/>
      <c r="R39" s="75"/>
      <c r="S39" s="75"/>
      <c r="U39" s="48"/>
      <c r="V39" s="48"/>
    </row>
    <row r="40" spans="1:22">
      <c r="A40" s="335" t="s">
        <v>1380</v>
      </c>
      <c r="B40" s="1173"/>
      <c r="C40" s="1173"/>
      <c r="D40" s="1173"/>
      <c r="E40" s="1173"/>
      <c r="F40" s="1173"/>
      <c r="G40" s="1173"/>
    </row>
    <row r="41" spans="1:22">
      <c r="A41" s="335" t="s">
        <v>336</v>
      </c>
      <c r="B41" s="1173"/>
      <c r="C41" s="1173"/>
      <c r="D41" s="1173"/>
      <c r="E41" s="1173"/>
      <c r="F41" s="1173"/>
      <c r="G41" s="1173"/>
    </row>
    <row r="42" spans="1:22">
      <c r="A42" s="335" t="s">
        <v>245</v>
      </c>
      <c r="B42" s="1173"/>
      <c r="C42" s="1173"/>
      <c r="D42" s="1173"/>
      <c r="E42" s="1173"/>
      <c r="F42" s="1173"/>
      <c r="G42" s="1173"/>
    </row>
    <row r="43" spans="1:22">
      <c r="A43" s="1170" t="s">
        <v>1388</v>
      </c>
    </row>
    <row r="44" spans="1:22">
      <c r="A44" s="1170"/>
    </row>
  </sheetData>
  <mergeCells count="13">
    <mergeCell ref="N7:O7"/>
    <mergeCell ref="P7:Q7"/>
    <mergeCell ref="R7:S7"/>
    <mergeCell ref="A5:A8"/>
    <mergeCell ref="B5:G6"/>
    <mergeCell ref="H5:M6"/>
    <mergeCell ref="N5:S6"/>
    <mergeCell ref="B7:C7"/>
    <mergeCell ref="D7:E7"/>
    <mergeCell ref="F7:G7"/>
    <mergeCell ref="H7:I7"/>
    <mergeCell ref="J7:K7"/>
    <mergeCell ref="L7:M7"/>
  </mergeCells>
  <hyperlinks>
    <hyperlink ref="S1" location="Índice!A1" display="(Voltar ao índice)"/>
  </hyperlinks>
  <pageMargins left="0.511811024" right="0.511811024" top="0.78740157499999996" bottom="0.78740157499999996" header="0.31496062000000002" footer="0.31496062000000002"/>
  <pageSetup paperSize="9" orientation="portrait" horizontalDpi="4294967294" verticalDpi="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zoomScaleNormal="100" workbookViewId="0">
      <selection activeCell="K1" sqref="K1"/>
    </sheetView>
  </sheetViews>
  <sheetFormatPr defaultColWidth="9.140625" defaultRowHeight="11.25"/>
  <cols>
    <col min="1" max="1" width="15.85546875" style="2" customWidth="1"/>
    <col min="2" max="4" width="9.140625" style="2" customWidth="1"/>
    <col min="5" max="5" width="9.140625" style="2"/>
    <col min="6" max="8" width="9.140625" style="2" customWidth="1"/>
    <col min="9" max="16384" width="9.140625" style="2"/>
  </cols>
  <sheetData>
    <row r="1" spans="1:12">
      <c r="A1" s="1" t="s">
        <v>1425</v>
      </c>
      <c r="K1" s="155" t="s">
        <v>226</v>
      </c>
    </row>
    <row r="2" spans="1:12">
      <c r="A2" s="1174" t="s">
        <v>1389</v>
      </c>
    </row>
    <row r="3" spans="1:12">
      <c r="A3" s="1174" t="s">
        <v>264</v>
      </c>
    </row>
    <row r="5" spans="1:12" ht="32.1" customHeight="1">
      <c r="A5" s="1614" t="s">
        <v>2</v>
      </c>
      <c r="B5" s="1617" t="s">
        <v>1390</v>
      </c>
      <c r="C5" s="1617"/>
      <c r="D5" s="1617"/>
      <c r="E5" s="1617"/>
      <c r="F5" s="1617" t="s">
        <v>1391</v>
      </c>
      <c r="G5" s="1617"/>
      <c r="H5" s="1617"/>
      <c r="I5" s="1617"/>
      <c r="J5" s="1618" t="s">
        <v>310</v>
      </c>
      <c r="K5" s="1619"/>
    </row>
    <row r="6" spans="1:12" ht="21" customHeight="1">
      <c r="A6" s="1615"/>
      <c r="B6" s="1622" t="s">
        <v>10</v>
      </c>
      <c r="C6" s="1623"/>
      <c r="D6" s="1622" t="s">
        <v>1059</v>
      </c>
      <c r="E6" s="1623"/>
      <c r="F6" s="1622" t="s">
        <v>10</v>
      </c>
      <c r="G6" s="1623"/>
      <c r="H6" s="1622" t="s">
        <v>1059</v>
      </c>
      <c r="I6" s="1623"/>
      <c r="J6" s="1620"/>
      <c r="K6" s="1621"/>
    </row>
    <row r="7" spans="1:12">
      <c r="A7" s="1616"/>
      <c r="B7" s="1175">
        <v>2018</v>
      </c>
      <c r="C7" s="1175">
        <v>2019</v>
      </c>
      <c r="D7" s="1175">
        <v>2018</v>
      </c>
      <c r="E7" s="1175">
        <v>2019</v>
      </c>
      <c r="F7" s="1175">
        <v>2018</v>
      </c>
      <c r="G7" s="1175">
        <v>2019</v>
      </c>
      <c r="H7" s="1175">
        <v>2018</v>
      </c>
      <c r="I7" s="1175">
        <v>2019</v>
      </c>
      <c r="J7" s="1175">
        <v>2018</v>
      </c>
      <c r="K7" s="1175">
        <v>2019</v>
      </c>
    </row>
    <row r="8" spans="1:12">
      <c r="A8" s="1176"/>
      <c r="B8" s="198"/>
      <c r="C8" s="198"/>
      <c r="D8" s="198"/>
      <c r="E8" s="198"/>
      <c r="F8" s="198"/>
      <c r="G8" s="198"/>
      <c r="H8" s="198"/>
      <c r="I8" s="198"/>
      <c r="J8" s="198"/>
      <c r="K8" s="198"/>
      <c r="L8" s="9"/>
    </row>
    <row r="9" spans="1:12">
      <c r="A9" s="1177" t="s">
        <v>13</v>
      </c>
      <c r="B9" s="1178">
        <v>483199</v>
      </c>
      <c r="C9" s="1178">
        <v>525451</v>
      </c>
      <c r="D9" s="1179">
        <v>64.927252303094789</v>
      </c>
      <c r="E9" s="1180">
        <v>69.570910689365718</v>
      </c>
      <c r="F9" s="1181">
        <v>261017</v>
      </c>
      <c r="G9" s="1181">
        <v>229823</v>
      </c>
      <c r="H9" s="1182">
        <v>35.072747696905196</v>
      </c>
      <c r="I9" s="1180">
        <v>30.429089310634289</v>
      </c>
      <c r="J9" s="104">
        <v>744216</v>
      </c>
      <c r="K9" s="1181">
        <v>755274</v>
      </c>
    </row>
    <row r="10" spans="1:12" s="25" customFormat="1">
      <c r="A10" s="1183"/>
      <c r="B10" s="1184"/>
      <c r="C10" s="1184"/>
      <c r="D10" s="1184"/>
      <c r="E10" s="1185"/>
      <c r="F10" s="1184"/>
      <c r="G10" s="1184"/>
      <c r="H10" s="1184"/>
      <c r="I10" s="1185"/>
      <c r="J10" s="1186"/>
      <c r="K10" s="1184"/>
    </row>
    <row r="11" spans="1:12">
      <c r="A11" s="1187" t="s">
        <v>72</v>
      </c>
      <c r="B11" s="1188">
        <v>5136</v>
      </c>
      <c r="C11" s="1188">
        <v>6196</v>
      </c>
      <c r="D11" s="32">
        <v>64.900000000000006</v>
      </c>
      <c r="E11" s="1189">
        <v>73.599999999999994</v>
      </c>
      <c r="F11" s="504">
        <v>2778</v>
      </c>
      <c r="G11" s="504">
        <v>2218</v>
      </c>
      <c r="H11" s="505">
        <v>35.1</v>
      </c>
      <c r="I11" s="1189">
        <v>23.4</v>
      </c>
      <c r="J11" s="504">
        <v>7914</v>
      </c>
      <c r="K11" s="504">
        <v>8414</v>
      </c>
    </row>
    <row r="12" spans="1:12">
      <c r="A12" s="1174" t="s">
        <v>16</v>
      </c>
      <c r="B12" s="1190">
        <v>5212</v>
      </c>
      <c r="C12" s="1190">
        <v>6098</v>
      </c>
      <c r="D12" s="2">
        <v>59.3</v>
      </c>
      <c r="E12" s="1191">
        <v>65</v>
      </c>
      <c r="F12" s="156">
        <v>3576</v>
      </c>
      <c r="G12" s="156">
        <v>3284</v>
      </c>
      <c r="H12" s="507">
        <v>40.700000000000003</v>
      </c>
      <c r="I12" s="1191">
        <v>35</v>
      </c>
      <c r="J12" s="72">
        <v>8788</v>
      </c>
      <c r="K12" s="72">
        <v>9382</v>
      </c>
    </row>
    <row r="13" spans="1:12">
      <c r="A13" s="1174" t="s">
        <v>17</v>
      </c>
      <c r="B13" s="1190">
        <v>2200</v>
      </c>
      <c r="C13" s="1190">
        <v>2061</v>
      </c>
      <c r="D13" s="2">
        <v>74.2</v>
      </c>
      <c r="E13" s="1191">
        <v>74.900000000000006</v>
      </c>
      <c r="F13" s="156">
        <v>763</v>
      </c>
      <c r="G13" s="156">
        <v>689</v>
      </c>
      <c r="H13" s="507">
        <v>25.8</v>
      </c>
      <c r="I13" s="1191">
        <v>25.1</v>
      </c>
      <c r="J13" s="72">
        <v>2963</v>
      </c>
      <c r="K13" s="72">
        <v>2750</v>
      </c>
    </row>
    <row r="14" spans="1:12">
      <c r="A14" s="1174" t="s">
        <v>18</v>
      </c>
      <c r="B14" s="1190">
        <v>4913</v>
      </c>
      <c r="C14" s="1190">
        <v>7826</v>
      </c>
      <c r="D14" s="2">
        <v>46.6</v>
      </c>
      <c r="E14" s="1191">
        <v>64.8</v>
      </c>
      <c r="F14" s="156">
        <v>5622</v>
      </c>
      <c r="G14" s="156">
        <v>4243</v>
      </c>
      <c r="H14" s="507">
        <v>53.4</v>
      </c>
      <c r="I14" s="1191">
        <v>35.200000000000003</v>
      </c>
      <c r="J14" s="72">
        <v>10535</v>
      </c>
      <c r="K14" s="72">
        <v>12069</v>
      </c>
    </row>
    <row r="15" spans="1:12">
      <c r="A15" s="1174" t="s">
        <v>19</v>
      </c>
      <c r="B15" s="1190">
        <v>7644</v>
      </c>
      <c r="C15" s="1190">
        <v>7772</v>
      </c>
      <c r="D15" s="2">
        <v>45.7</v>
      </c>
      <c r="E15" s="1191">
        <v>46.5</v>
      </c>
      <c r="F15" s="156">
        <v>9072</v>
      </c>
      <c r="G15" s="156">
        <v>8955</v>
      </c>
      <c r="H15" s="507">
        <v>54.3</v>
      </c>
      <c r="I15" s="1191">
        <v>53.5</v>
      </c>
      <c r="J15" s="72">
        <v>16716</v>
      </c>
      <c r="K15" s="72">
        <v>16727</v>
      </c>
    </row>
    <row r="16" spans="1:12">
      <c r="A16" s="1174" t="s">
        <v>20</v>
      </c>
      <c r="B16" s="1190">
        <v>14675</v>
      </c>
      <c r="C16" s="1190">
        <v>17013</v>
      </c>
      <c r="D16" s="2">
        <v>49.1</v>
      </c>
      <c r="E16" s="1191">
        <v>53.5</v>
      </c>
      <c r="F16" s="156">
        <v>15213</v>
      </c>
      <c r="G16" s="156">
        <v>14763</v>
      </c>
      <c r="H16" s="507">
        <v>50.9</v>
      </c>
      <c r="I16" s="1191">
        <v>46.5</v>
      </c>
      <c r="J16" s="72">
        <v>29888</v>
      </c>
      <c r="K16" s="72">
        <v>31776</v>
      </c>
    </row>
    <row r="17" spans="1:11">
      <c r="A17" s="1174" t="s">
        <v>21</v>
      </c>
      <c r="B17" s="1190">
        <v>12942</v>
      </c>
      <c r="C17" s="1190">
        <v>13692</v>
      </c>
      <c r="D17" s="2">
        <v>78.5</v>
      </c>
      <c r="E17" s="1191">
        <v>81.599999999999994</v>
      </c>
      <c r="F17" s="156">
        <v>3539</v>
      </c>
      <c r="G17" s="156">
        <v>3081</v>
      </c>
      <c r="H17" s="507">
        <v>21.5</v>
      </c>
      <c r="I17" s="1191">
        <v>18.399999999999999</v>
      </c>
      <c r="J17" s="72">
        <v>16481</v>
      </c>
      <c r="K17" s="72">
        <v>16773</v>
      </c>
    </row>
    <row r="18" spans="1:11">
      <c r="A18" s="1174" t="s">
        <v>22</v>
      </c>
      <c r="B18" s="1190">
        <v>13821</v>
      </c>
      <c r="C18" s="1190">
        <v>15592</v>
      </c>
      <c r="D18" s="28">
        <v>60</v>
      </c>
      <c r="E18" s="1191">
        <v>66.400000000000006</v>
      </c>
      <c r="F18" s="156">
        <v>9223</v>
      </c>
      <c r="G18" s="156">
        <v>7878</v>
      </c>
      <c r="H18" s="507">
        <v>40</v>
      </c>
      <c r="I18" s="1191">
        <v>33.6</v>
      </c>
      <c r="J18" s="72">
        <v>23044</v>
      </c>
      <c r="K18" s="72">
        <v>23470</v>
      </c>
    </row>
    <row r="19" spans="1:11">
      <c r="A19" s="1174" t="s">
        <v>57</v>
      </c>
      <c r="B19" s="1190">
        <v>12879</v>
      </c>
      <c r="C19" s="1190">
        <v>15241</v>
      </c>
      <c r="D19" s="2">
        <v>55.6</v>
      </c>
      <c r="E19" s="1191">
        <v>58.7</v>
      </c>
      <c r="F19" s="156">
        <v>10279</v>
      </c>
      <c r="G19" s="156">
        <v>10709</v>
      </c>
      <c r="H19" s="507">
        <v>44.4</v>
      </c>
      <c r="I19" s="1191">
        <v>41.3</v>
      </c>
      <c r="J19" s="72">
        <v>23158</v>
      </c>
      <c r="K19" s="72">
        <v>25950</v>
      </c>
    </row>
    <row r="20" spans="1:11">
      <c r="A20" s="1174" t="s">
        <v>25</v>
      </c>
      <c r="B20" s="1190">
        <v>6314</v>
      </c>
      <c r="C20" s="1190">
        <v>7913</v>
      </c>
      <c r="D20" s="2">
        <v>55.4</v>
      </c>
      <c r="E20" s="1191">
        <v>63.9</v>
      </c>
      <c r="F20" s="156">
        <v>5084</v>
      </c>
      <c r="G20" s="156">
        <v>4474</v>
      </c>
      <c r="H20" s="507">
        <v>44.6</v>
      </c>
      <c r="I20" s="1191">
        <v>36.1</v>
      </c>
      <c r="J20" s="72">
        <v>11398</v>
      </c>
      <c r="K20" s="72">
        <v>12387</v>
      </c>
    </row>
    <row r="21" spans="1:11">
      <c r="A21" s="1174" t="s">
        <v>76</v>
      </c>
      <c r="B21" s="1190">
        <v>6400</v>
      </c>
      <c r="C21" s="1190">
        <v>6858</v>
      </c>
      <c r="D21" s="2">
        <v>50.5</v>
      </c>
      <c r="E21" s="1191">
        <v>54.6</v>
      </c>
      <c r="F21" s="156">
        <v>6270</v>
      </c>
      <c r="G21" s="156">
        <v>5704</v>
      </c>
      <c r="H21" s="507">
        <v>49.5</v>
      </c>
      <c r="I21" s="1191">
        <v>45.4</v>
      </c>
      <c r="J21" s="72">
        <v>12670</v>
      </c>
      <c r="K21" s="72">
        <v>12562</v>
      </c>
    </row>
    <row r="22" spans="1:11">
      <c r="A22" s="1174" t="s">
        <v>77</v>
      </c>
      <c r="B22" s="1190">
        <v>11173</v>
      </c>
      <c r="C22" s="1190">
        <v>13241</v>
      </c>
      <c r="D22" s="2">
        <v>74.400000000000006</v>
      </c>
      <c r="E22" s="1191">
        <v>74.2</v>
      </c>
      <c r="F22" s="156">
        <v>3838</v>
      </c>
      <c r="G22" s="156">
        <v>4593</v>
      </c>
      <c r="H22" s="507">
        <v>25.6</v>
      </c>
      <c r="I22" s="1191">
        <v>25.8</v>
      </c>
      <c r="J22" s="72">
        <v>15011</v>
      </c>
      <c r="K22" s="72">
        <v>17834</v>
      </c>
    </row>
    <row r="23" spans="1:11">
      <c r="A23" s="1174" t="s">
        <v>78</v>
      </c>
      <c r="B23" s="1190">
        <v>41750</v>
      </c>
      <c r="C23" s="1190">
        <v>45630</v>
      </c>
      <c r="D23" s="28">
        <v>53</v>
      </c>
      <c r="E23" s="1191">
        <v>61</v>
      </c>
      <c r="F23" s="156">
        <v>37094</v>
      </c>
      <c r="G23" s="156">
        <v>29214</v>
      </c>
      <c r="H23" s="507">
        <v>47</v>
      </c>
      <c r="I23" s="1191">
        <v>39</v>
      </c>
      <c r="J23" s="72">
        <v>78844</v>
      </c>
      <c r="K23" s="72">
        <v>74844</v>
      </c>
    </row>
    <row r="24" spans="1:11">
      <c r="A24" s="1174" t="s">
        <v>29</v>
      </c>
      <c r="B24" s="1190">
        <v>12283</v>
      </c>
      <c r="C24" s="1190">
        <v>15002</v>
      </c>
      <c r="D24" s="2">
        <v>62.9</v>
      </c>
      <c r="E24" s="1191">
        <v>70.5</v>
      </c>
      <c r="F24" s="156">
        <v>7242</v>
      </c>
      <c r="G24" s="156">
        <v>6277</v>
      </c>
      <c r="H24" s="507">
        <v>37.1</v>
      </c>
      <c r="I24" s="1191">
        <v>29.5</v>
      </c>
      <c r="J24" s="72">
        <v>19525</v>
      </c>
      <c r="K24" s="72">
        <v>21279</v>
      </c>
    </row>
    <row r="25" spans="1:11">
      <c r="A25" s="1174" t="s">
        <v>79</v>
      </c>
      <c r="B25" s="1190">
        <v>8515</v>
      </c>
      <c r="C25" s="1190">
        <v>9109</v>
      </c>
      <c r="D25" s="2">
        <v>65.900000000000006</v>
      </c>
      <c r="E25" s="1191">
        <v>68.2</v>
      </c>
      <c r="F25" s="156">
        <v>4409</v>
      </c>
      <c r="G25" s="156">
        <v>4252</v>
      </c>
      <c r="H25" s="507">
        <v>34.1</v>
      </c>
      <c r="I25" s="1191">
        <v>31.8</v>
      </c>
      <c r="J25" s="72">
        <v>12924</v>
      </c>
      <c r="K25" s="72">
        <v>13361</v>
      </c>
    </row>
    <row r="26" spans="1:11">
      <c r="A26" s="1174" t="s">
        <v>31</v>
      </c>
      <c r="B26" s="1190">
        <v>18239</v>
      </c>
      <c r="C26" s="1190">
        <v>21093</v>
      </c>
      <c r="D26" s="2">
        <v>52.8</v>
      </c>
      <c r="E26" s="1191">
        <v>70.900000000000006</v>
      </c>
      <c r="F26" s="156">
        <v>16282</v>
      </c>
      <c r="G26" s="156">
        <v>8674</v>
      </c>
      <c r="H26" s="507">
        <v>47.2</v>
      </c>
      <c r="I26" s="1191">
        <v>29.1</v>
      </c>
      <c r="J26" s="72">
        <v>34521</v>
      </c>
      <c r="K26" s="72">
        <v>29767</v>
      </c>
    </row>
    <row r="27" spans="1:11">
      <c r="A27" s="1174" t="s">
        <v>80</v>
      </c>
      <c r="B27" s="1190">
        <v>17633</v>
      </c>
      <c r="C27" s="1190">
        <v>21392</v>
      </c>
      <c r="D27" s="2">
        <v>54.8</v>
      </c>
      <c r="E27" s="1191">
        <v>63.5</v>
      </c>
      <c r="F27" s="156">
        <v>14555</v>
      </c>
      <c r="G27" s="156">
        <v>12314</v>
      </c>
      <c r="H27" s="507">
        <v>45.2</v>
      </c>
      <c r="I27" s="1191">
        <v>36.5</v>
      </c>
      <c r="J27" s="72">
        <v>32188</v>
      </c>
      <c r="K27" s="72">
        <v>33706</v>
      </c>
    </row>
    <row r="28" spans="1:11">
      <c r="A28" s="1174" t="s">
        <v>81</v>
      </c>
      <c r="B28" s="1190">
        <v>2020</v>
      </c>
      <c r="C28" s="1190">
        <v>2450</v>
      </c>
      <c r="D28" s="2">
        <v>44.7</v>
      </c>
      <c r="E28" s="1191">
        <v>54.3</v>
      </c>
      <c r="F28" s="156">
        <v>2495</v>
      </c>
      <c r="G28" s="156">
        <v>2066</v>
      </c>
      <c r="H28" s="507">
        <v>55.3</v>
      </c>
      <c r="I28" s="1191">
        <v>45.7</v>
      </c>
      <c r="J28" s="72">
        <v>4514</v>
      </c>
      <c r="K28" s="72">
        <v>4516</v>
      </c>
    </row>
    <row r="29" spans="1:11">
      <c r="A29" s="1174" t="s">
        <v>34</v>
      </c>
      <c r="B29" s="1190">
        <v>31970</v>
      </c>
      <c r="C29" s="1190">
        <v>31070</v>
      </c>
      <c r="D29" s="2">
        <v>60.2</v>
      </c>
      <c r="E29" s="1191">
        <v>60.9</v>
      </c>
      <c r="F29" s="156">
        <v>21136</v>
      </c>
      <c r="G29" s="156">
        <v>19959</v>
      </c>
      <c r="H29" s="507">
        <v>39.799999999999997</v>
      </c>
      <c r="I29" s="1191">
        <v>39.1</v>
      </c>
      <c r="J29" s="72">
        <v>53106</v>
      </c>
      <c r="K29" s="72">
        <v>51029</v>
      </c>
    </row>
    <row r="30" spans="1:11">
      <c r="A30" s="1174" t="s">
        <v>35</v>
      </c>
      <c r="B30" s="1190">
        <v>6550</v>
      </c>
      <c r="C30" s="1190">
        <v>7281</v>
      </c>
      <c r="D30" s="2">
        <v>73.8</v>
      </c>
      <c r="E30" s="1191">
        <v>71.5</v>
      </c>
      <c r="F30" s="156">
        <v>2325</v>
      </c>
      <c r="G30" s="156">
        <v>2899</v>
      </c>
      <c r="H30" s="507">
        <v>26.2</v>
      </c>
      <c r="I30" s="1191">
        <v>28.5</v>
      </c>
      <c r="J30" s="72">
        <v>8875</v>
      </c>
      <c r="K30" s="72">
        <v>10180</v>
      </c>
    </row>
    <row r="31" spans="1:11">
      <c r="A31" s="1174" t="s">
        <v>82</v>
      </c>
      <c r="B31" s="1190">
        <v>26859</v>
      </c>
      <c r="C31" s="1190">
        <v>28951</v>
      </c>
      <c r="D31" s="28">
        <v>69</v>
      </c>
      <c r="E31" s="1191">
        <v>70.099999999999994</v>
      </c>
      <c r="F31" s="156">
        <v>12090</v>
      </c>
      <c r="G31" s="156">
        <v>12321</v>
      </c>
      <c r="H31" s="507">
        <v>31</v>
      </c>
      <c r="I31" s="1191">
        <v>29.9</v>
      </c>
      <c r="J31" s="72">
        <v>38949</v>
      </c>
      <c r="K31" s="72">
        <v>41272</v>
      </c>
    </row>
    <row r="32" spans="1:11">
      <c r="A32" s="1174" t="s">
        <v>83</v>
      </c>
      <c r="B32" s="1190">
        <v>10225</v>
      </c>
      <c r="C32" s="1190">
        <v>11647</v>
      </c>
      <c r="D32" s="28">
        <v>85</v>
      </c>
      <c r="E32" s="1191">
        <v>86.8</v>
      </c>
      <c r="F32" s="156">
        <v>1800</v>
      </c>
      <c r="G32" s="156">
        <v>1772</v>
      </c>
      <c r="H32" s="507">
        <v>15</v>
      </c>
      <c r="I32" s="1191">
        <v>13.2</v>
      </c>
      <c r="J32" s="72">
        <v>12025</v>
      </c>
      <c r="K32" s="72">
        <v>13419</v>
      </c>
    </row>
    <row r="33" spans="1:11">
      <c r="A33" s="1174" t="s">
        <v>38</v>
      </c>
      <c r="B33" s="1190">
        <v>1763</v>
      </c>
      <c r="C33" s="1190">
        <v>2671</v>
      </c>
      <c r="D33" s="2">
        <v>55.3</v>
      </c>
      <c r="E33" s="1191">
        <v>72</v>
      </c>
      <c r="F33" s="156">
        <v>1425</v>
      </c>
      <c r="G33" s="156">
        <v>1040</v>
      </c>
      <c r="H33" s="507">
        <v>44.7</v>
      </c>
      <c r="I33" s="1191">
        <v>28</v>
      </c>
      <c r="J33" s="72">
        <v>3188</v>
      </c>
      <c r="K33" s="72">
        <v>3711</v>
      </c>
    </row>
    <row r="34" spans="1:11">
      <c r="A34" s="1174" t="s">
        <v>39</v>
      </c>
      <c r="B34" s="1190">
        <v>18179</v>
      </c>
      <c r="C34" s="1190">
        <v>17784</v>
      </c>
      <c r="D34" s="2">
        <v>74.900000000000006</v>
      </c>
      <c r="E34" s="1191">
        <v>75.7</v>
      </c>
      <c r="F34" s="156">
        <v>6092</v>
      </c>
      <c r="G34" s="156">
        <v>5699</v>
      </c>
      <c r="H34" s="507">
        <v>25.1</v>
      </c>
      <c r="I34" s="1191">
        <v>24.3</v>
      </c>
      <c r="J34" s="72">
        <v>24271</v>
      </c>
      <c r="K34" s="72">
        <v>23483</v>
      </c>
    </row>
    <row r="35" spans="1:11">
      <c r="A35" s="1174" t="s">
        <v>67</v>
      </c>
      <c r="B35" s="1190">
        <v>177684</v>
      </c>
      <c r="C35" s="1190">
        <v>184989</v>
      </c>
      <c r="D35" s="2">
        <v>76.7</v>
      </c>
      <c r="E35" s="1191">
        <v>79.400000000000006</v>
      </c>
      <c r="F35" s="156">
        <v>54125</v>
      </c>
      <c r="G35" s="156">
        <v>48100</v>
      </c>
      <c r="H35" s="507">
        <v>23.3</v>
      </c>
      <c r="I35" s="1191">
        <v>20.6</v>
      </c>
      <c r="J35" s="72">
        <v>231809</v>
      </c>
      <c r="K35" s="72">
        <v>233089</v>
      </c>
    </row>
    <row r="36" spans="1:11">
      <c r="A36" s="1174" t="s">
        <v>41</v>
      </c>
      <c r="B36" s="1190">
        <v>3153</v>
      </c>
      <c r="C36" s="1190">
        <v>3417</v>
      </c>
      <c r="D36" s="2">
        <v>57.2</v>
      </c>
      <c r="E36" s="1191">
        <v>53.7</v>
      </c>
      <c r="F36" s="156">
        <v>2357</v>
      </c>
      <c r="G36" s="156">
        <v>2943</v>
      </c>
      <c r="H36" s="507">
        <v>42.8</v>
      </c>
      <c r="I36" s="1191">
        <v>46.3</v>
      </c>
      <c r="J36" s="72">
        <v>5510</v>
      </c>
      <c r="K36" s="72">
        <v>6360</v>
      </c>
    </row>
    <row r="37" spans="1:11">
      <c r="A37" s="1192" t="s">
        <v>42</v>
      </c>
      <c r="B37" s="1193">
        <v>2620</v>
      </c>
      <c r="C37" s="1193">
        <v>2888</v>
      </c>
      <c r="D37" s="33">
        <v>60.3</v>
      </c>
      <c r="E37" s="1194">
        <v>64.3</v>
      </c>
      <c r="F37" s="76">
        <v>1727</v>
      </c>
      <c r="G37" s="76">
        <v>1603</v>
      </c>
      <c r="H37" s="509">
        <v>39.700000000000003</v>
      </c>
      <c r="I37" s="1194">
        <v>35.700000000000003</v>
      </c>
      <c r="J37" s="76">
        <v>4347</v>
      </c>
      <c r="K37" s="76">
        <v>4491</v>
      </c>
    </row>
    <row r="38" spans="1:11">
      <c r="A38" s="1174"/>
      <c r="B38" s="1190"/>
      <c r="C38" s="1190"/>
      <c r="D38" s="1190"/>
      <c r="E38" s="1195"/>
      <c r="F38" s="156"/>
      <c r="G38" s="156"/>
      <c r="H38" s="156"/>
      <c r="I38" s="1195"/>
      <c r="J38" s="1195"/>
      <c r="K38" s="156"/>
    </row>
    <row r="39" spans="1:11">
      <c r="A39" s="1168" t="s">
        <v>1380</v>
      </c>
    </row>
    <row r="40" spans="1:11">
      <c r="A40" s="156"/>
    </row>
  </sheetData>
  <mergeCells count="8">
    <mergeCell ref="A5:A7"/>
    <mergeCell ref="B5:E5"/>
    <mergeCell ref="F5:I5"/>
    <mergeCell ref="J5:K6"/>
    <mergeCell ref="B6:C6"/>
    <mergeCell ref="D6:E6"/>
    <mergeCell ref="F6:G6"/>
    <mergeCell ref="H6:I6"/>
  </mergeCells>
  <hyperlinks>
    <hyperlink ref="K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workbookViewId="0">
      <selection activeCell="D1" sqref="D1"/>
    </sheetView>
  </sheetViews>
  <sheetFormatPr defaultColWidth="9.140625" defaultRowHeight="15"/>
  <cols>
    <col min="1" max="1" width="15.5703125" style="102" customWidth="1"/>
    <col min="2" max="2" width="9.7109375" style="111" customWidth="1"/>
    <col min="3" max="3" width="9.7109375" style="102" customWidth="1"/>
    <col min="4" max="4" width="9.7109375" style="111" customWidth="1"/>
    <col min="5" max="16384" width="9.140625" style="102"/>
  </cols>
  <sheetData>
    <row r="1" spans="1:4" ht="11.25" customHeight="1">
      <c r="A1" s="53" t="s">
        <v>148</v>
      </c>
      <c r="B1" s="101"/>
      <c r="C1" s="26"/>
      <c r="D1" s="155" t="s">
        <v>226</v>
      </c>
    </row>
    <row r="2" spans="1:4" ht="11.25" customHeight="1">
      <c r="A2" s="3" t="s">
        <v>140</v>
      </c>
      <c r="B2" s="101"/>
      <c r="C2" s="26"/>
      <c r="D2" s="101"/>
    </row>
    <row r="3" spans="1:4" ht="11.25" customHeight="1">
      <c r="A3" s="3" t="s">
        <v>1</v>
      </c>
      <c r="B3" s="101"/>
      <c r="C3" s="26"/>
      <c r="D3" s="101"/>
    </row>
    <row r="4" spans="1:4" ht="11.25" customHeight="1">
      <c r="A4" s="3"/>
      <c r="B4" s="101"/>
      <c r="C4" s="26"/>
      <c r="D4" s="101"/>
    </row>
    <row r="5" spans="1:4" ht="30" customHeight="1">
      <c r="A5" s="1376" t="s">
        <v>2</v>
      </c>
      <c r="B5" s="1378" t="s">
        <v>141</v>
      </c>
      <c r="C5" s="1384"/>
      <c r="D5" s="1379"/>
    </row>
    <row r="6" spans="1:4" ht="15" customHeight="1">
      <c r="A6" s="1376"/>
      <c r="B6" s="1376" t="s">
        <v>10</v>
      </c>
      <c r="C6" s="1376"/>
      <c r="D6" s="1376"/>
    </row>
    <row r="7" spans="1:4" ht="15.75" customHeight="1">
      <c r="A7" s="1376"/>
      <c r="B7" s="1378" t="s">
        <v>12</v>
      </c>
      <c r="C7" s="1384"/>
      <c r="D7" s="1379"/>
    </row>
    <row r="8" spans="1:4" ht="25.5" customHeight="1">
      <c r="A8" s="1376"/>
      <c r="B8" s="4">
        <v>2019</v>
      </c>
      <c r="C8" s="4">
        <v>2020</v>
      </c>
      <c r="D8" s="4" t="s">
        <v>11</v>
      </c>
    </row>
    <row r="9" spans="1:4" ht="11.25" customHeight="1">
      <c r="A9" s="26"/>
      <c r="B9" s="101"/>
      <c r="C9" s="26"/>
      <c r="D9" s="101"/>
    </row>
    <row r="10" spans="1:4" ht="11.25" customHeight="1">
      <c r="A10" s="54" t="s">
        <v>13</v>
      </c>
      <c r="B10" s="103">
        <v>142005</v>
      </c>
      <c r="C10" s="104">
        <v>147379</v>
      </c>
      <c r="D10" s="105">
        <v>3.7843737896552998</v>
      </c>
    </row>
    <row r="11" spans="1:4" ht="11.25" customHeight="1">
      <c r="A11" s="56"/>
      <c r="B11" s="106"/>
      <c r="C11" s="106"/>
      <c r="D11" s="107"/>
    </row>
    <row r="12" spans="1:4" s="79" customFormat="1" ht="11.25" customHeight="1">
      <c r="A12" s="85" t="s">
        <v>72</v>
      </c>
      <c r="B12" s="74" t="s">
        <v>24</v>
      </c>
      <c r="C12" s="74" t="s">
        <v>24</v>
      </c>
      <c r="D12" s="108" t="s">
        <v>24</v>
      </c>
    </row>
    <row r="13" spans="1:4" s="79" customFormat="1" ht="11.25" customHeight="1">
      <c r="A13" s="66" t="s">
        <v>16</v>
      </c>
      <c r="B13" s="96">
        <v>2762</v>
      </c>
      <c r="C13" s="96">
        <v>4454</v>
      </c>
      <c r="D13" s="107">
        <v>61.259956553222302</v>
      </c>
    </row>
    <row r="14" spans="1:4" ht="11.25" customHeight="1">
      <c r="A14" s="66" t="s">
        <v>17</v>
      </c>
      <c r="B14" s="106" t="s">
        <v>24</v>
      </c>
      <c r="C14" s="106" t="s">
        <v>24</v>
      </c>
      <c r="D14" s="107" t="s">
        <v>24</v>
      </c>
    </row>
    <row r="15" spans="1:4" ht="11.25" customHeight="1">
      <c r="A15" s="66" t="s">
        <v>18</v>
      </c>
      <c r="B15" s="106" t="s">
        <v>24</v>
      </c>
      <c r="C15" s="106" t="s">
        <v>24</v>
      </c>
      <c r="D15" s="107" t="s">
        <v>24</v>
      </c>
    </row>
    <row r="16" spans="1:4" ht="11.25" customHeight="1">
      <c r="A16" s="66" t="s">
        <v>19</v>
      </c>
      <c r="B16" s="106" t="s">
        <v>24</v>
      </c>
      <c r="C16" s="106" t="s">
        <v>24</v>
      </c>
      <c r="D16" s="107" t="s">
        <v>24</v>
      </c>
    </row>
    <row r="17" spans="1:4" ht="11.25" customHeight="1">
      <c r="A17" s="66" t="s">
        <v>20</v>
      </c>
      <c r="B17" s="106" t="s">
        <v>24</v>
      </c>
      <c r="C17" s="106" t="s">
        <v>24</v>
      </c>
      <c r="D17" s="107" t="s">
        <v>24</v>
      </c>
    </row>
    <row r="18" spans="1:4" ht="11.25" customHeight="1">
      <c r="A18" s="66" t="s">
        <v>21</v>
      </c>
      <c r="B18" s="106" t="s">
        <v>24</v>
      </c>
      <c r="C18" s="106" t="s">
        <v>24</v>
      </c>
      <c r="D18" s="107" t="s">
        <v>24</v>
      </c>
    </row>
    <row r="19" spans="1:4" ht="11.25" customHeight="1">
      <c r="A19" s="66" t="s">
        <v>22</v>
      </c>
      <c r="B19" s="106">
        <v>5801</v>
      </c>
      <c r="C19" s="106">
        <v>5559</v>
      </c>
      <c r="D19" s="107">
        <v>-4.1716945354249297</v>
      </c>
    </row>
    <row r="20" spans="1:4" ht="11.25" customHeight="1">
      <c r="A20" s="66" t="s">
        <v>57</v>
      </c>
      <c r="B20" s="106">
        <v>993</v>
      </c>
      <c r="C20" s="106">
        <v>640</v>
      </c>
      <c r="D20" s="107">
        <v>-35.548841893252799</v>
      </c>
    </row>
    <row r="21" spans="1:4" ht="11.25" customHeight="1">
      <c r="A21" s="66" t="s">
        <v>25</v>
      </c>
      <c r="B21" s="106" t="s">
        <v>24</v>
      </c>
      <c r="C21" s="106" t="s">
        <v>24</v>
      </c>
      <c r="D21" s="107" t="s">
        <v>24</v>
      </c>
    </row>
    <row r="22" spans="1:4" ht="11.25" customHeight="1">
      <c r="A22" s="66" t="s">
        <v>142</v>
      </c>
      <c r="B22" s="106" t="s">
        <v>24</v>
      </c>
      <c r="C22" s="106" t="s">
        <v>24</v>
      </c>
      <c r="D22" s="107" t="s">
        <v>24</v>
      </c>
    </row>
    <row r="23" spans="1:4" ht="11.25" customHeight="1">
      <c r="A23" s="66" t="s">
        <v>77</v>
      </c>
      <c r="B23" s="106">
        <v>6985</v>
      </c>
      <c r="C23" s="106">
        <v>7002</v>
      </c>
      <c r="D23" s="107">
        <v>0.24337866857551127</v>
      </c>
    </row>
    <row r="24" spans="1:4" ht="11.25" customHeight="1">
      <c r="A24" s="66" t="s">
        <v>78</v>
      </c>
      <c r="B24" s="106">
        <v>49108</v>
      </c>
      <c r="C24" s="106">
        <v>47423</v>
      </c>
      <c r="D24" s="107">
        <v>-3.4312128370122985</v>
      </c>
    </row>
    <row r="25" spans="1:4" ht="11.25" customHeight="1">
      <c r="A25" s="66" t="s">
        <v>29</v>
      </c>
      <c r="B25" s="106" t="s">
        <v>24</v>
      </c>
      <c r="C25" s="106" t="s">
        <v>24</v>
      </c>
      <c r="D25" s="107" t="s">
        <v>24</v>
      </c>
    </row>
    <row r="26" spans="1:4" ht="11.25" customHeight="1">
      <c r="A26" s="66" t="s">
        <v>79</v>
      </c>
      <c r="B26" s="106">
        <v>1853</v>
      </c>
      <c r="C26" s="106">
        <v>1944</v>
      </c>
      <c r="D26" s="107">
        <v>4.9109552077711838</v>
      </c>
    </row>
    <row r="27" spans="1:4" ht="11.25" customHeight="1">
      <c r="A27" s="66" t="s">
        <v>31</v>
      </c>
      <c r="B27" s="106">
        <v>15606</v>
      </c>
      <c r="C27" s="106">
        <v>16933</v>
      </c>
      <c r="D27" s="107">
        <v>8.5031398180187132</v>
      </c>
    </row>
    <row r="28" spans="1:4" ht="11.25" customHeight="1">
      <c r="A28" s="66" t="s">
        <v>80</v>
      </c>
      <c r="B28" s="106" t="s">
        <v>24</v>
      </c>
      <c r="C28" s="106" t="s">
        <v>24</v>
      </c>
      <c r="D28" s="107" t="s">
        <v>24</v>
      </c>
    </row>
    <row r="29" spans="1:4" ht="11.25" customHeight="1">
      <c r="A29" s="66" t="s">
        <v>81</v>
      </c>
      <c r="B29" s="106" t="s">
        <v>24</v>
      </c>
      <c r="C29" s="106" t="s">
        <v>24</v>
      </c>
      <c r="D29" s="107" t="s">
        <v>24</v>
      </c>
    </row>
    <row r="30" spans="1:4" ht="11.25" customHeight="1">
      <c r="A30" s="66" t="s">
        <v>143</v>
      </c>
      <c r="B30" s="106">
        <v>44363</v>
      </c>
      <c r="C30" s="106">
        <v>47542</v>
      </c>
      <c r="D30" s="107">
        <v>7.1658814778080782</v>
      </c>
    </row>
    <row r="31" spans="1:4" ht="11.25" customHeight="1">
      <c r="A31" s="66" t="s">
        <v>35</v>
      </c>
      <c r="B31" s="106">
        <v>1681</v>
      </c>
      <c r="C31" s="106">
        <v>1711</v>
      </c>
      <c r="D31" s="107">
        <v>1.7846519928613969</v>
      </c>
    </row>
    <row r="32" spans="1:4" ht="11.25" customHeight="1">
      <c r="A32" s="66" t="s">
        <v>82</v>
      </c>
      <c r="B32" s="106" t="s">
        <v>24</v>
      </c>
      <c r="C32" s="106" t="s">
        <v>24</v>
      </c>
      <c r="D32" s="107" t="s">
        <v>24</v>
      </c>
    </row>
    <row r="33" spans="1:4" ht="11.25" customHeight="1">
      <c r="A33" s="66" t="s">
        <v>83</v>
      </c>
      <c r="B33" s="106">
        <v>181</v>
      </c>
      <c r="C33" s="106">
        <v>431</v>
      </c>
      <c r="D33" s="107">
        <v>138.12154696132595</v>
      </c>
    </row>
    <row r="34" spans="1:4" ht="11.25" customHeight="1">
      <c r="A34" s="66" t="s">
        <v>38</v>
      </c>
      <c r="B34" s="106" t="s">
        <v>24</v>
      </c>
      <c r="C34" s="106" t="s">
        <v>24</v>
      </c>
      <c r="D34" s="107" t="s">
        <v>24</v>
      </c>
    </row>
    <row r="35" spans="1:4" ht="11.25" customHeight="1">
      <c r="A35" s="66" t="s">
        <v>39</v>
      </c>
      <c r="B35" s="106">
        <v>10940</v>
      </c>
      <c r="C35" s="106">
        <v>12182</v>
      </c>
      <c r="D35" s="107">
        <v>11.352833638025594</v>
      </c>
    </row>
    <row r="36" spans="1:4" ht="11.25" customHeight="1">
      <c r="A36" s="66" t="s">
        <v>67</v>
      </c>
      <c r="B36" s="106" t="s">
        <v>24</v>
      </c>
      <c r="C36" s="106" t="s">
        <v>24</v>
      </c>
      <c r="D36" s="107" t="s">
        <v>24</v>
      </c>
    </row>
    <row r="37" spans="1:4" ht="11.25" customHeight="1">
      <c r="A37" s="66" t="s">
        <v>41</v>
      </c>
      <c r="B37" s="106" t="s">
        <v>24</v>
      </c>
      <c r="C37" s="106" t="s">
        <v>24</v>
      </c>
      <c r="D37" s="107" t="s">
        <v>24</v>
      </c>
    </row>
    <row r="38" spans="1:4" ht="11.25" customHeight="1">
      <c r="A38" s="88" t="s">
        <v>42</v>
      </c>
      <c r="B38" s="109">
        <v>1732</v>
      </c>
      <c r="C38" s="109">
        <v>1558</v>
      </c>
      <c r="D38" s="110">
        <v>-10.046189376443415</v>
      </c>
    </row>
    <row r="39" spans="1:4" ht="11.25" customHeight="1">
      <c r="A39" s="26"/>
      <c r="B39" s="101"/>
      <c r="C39" s="101"/>
      <c r="D39" s="107"/>
    </row>
    <row r="40" spans="1:4" ht="11.25" customHeight="1">
      <c r="A40" s="3" t="s">
        <v>121</v>
      </c>
      <c r="B40" s="101"/>
      <c r="C40" s="26"/>
      <c r="D40" s="101"/>
    </row>
    <row r="41" spans="1:4" ht="11.25" customHeight="1">
      <c r="A41" s="3" t="s">
        <v>45</v>
      </c>
      <c r="B41" s="101"/>
      <c r="C41" s="26"/>
      <c r="D41" s="101"/>
    </row>
  </sheetData>
  <mergeCells count="4">
    <mergeCell ref="A5:A8"/>
    <mergeCell ref="B5:D5"/>
    <mergeCell ref="B6:D6"/>
    <mergeCell ref="B7:D7"/>
  </mergeCells>
  <hyperlinks>
    <hyperlink ref="D1" location="Índice!A1" display="(Voltar ao índice)"/>
  </hyperlinks>
  <pageMargins left="0.511811024" right="0.511811024" top="0.78740157499999996" bottom="0.78740157499999996" header="0.31496062000000002" footer="0.3149606200000000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
  <sheetViews>
    <sheetView zoomScaleNormal="100" workbookViewId="0"/>
  </sheetViews>
  <sheetFormatPr defaultColWidth="9.140625" defaultRowHeight="11.25"/>
  <cols>
    <col min="1" max="1" width="27" style="2" customWidth="1"/>
    <col min="2" max="21" width="9.140625" style="2"/>
    <col min="22" max="22" width="12.140625" style="2" customWidth="1"/>
    <col min="23" max="16384" width="9.140625" style="2"/>
  </cols>
  <sheetData>
    <row r="1" spans="1:22">
      <c r="A1" s="1" t="s">
        <v>1427</v>
      </c>
      <c r="L1" s="1196"/>
      <c r="V1" s="155" t="s">
        <v>226</v>
      </c>
    </row>
    <row r="2" spans="1:22">
      <c r="A2" s="2" t="s">
        <v>1392</v>
      </c>
      <c r="L2" s="1196"/>
    </row>
    <row r="3" spans="1:22">
      <c r="A3" s="2" t="s">
        <v>1393</v>
      </c>
      <c r="L3" s="1196"/>
    </row>
    <row r="4" spans="1:22">
      <c r="L4" s="1196"/>
    </row>
    <row r="5" spans="1:22" ht="33.75">
      <c r="A5" s="1197"/>
      <c r="B5" s="1198">
        <v>2000</v>
      </c>
      <c r="C5" s="1198">
        <v>2001</v>
      </c>
      <c r="D5" s="1198">
        <v>2002</v>
      </c>
      <c r="E5" s="1198">
        <v>2003</v>
      </c>
      <c r="F5" s="1198">
        <v>2004</v>
      </c>
      <c r="G5" s="1198">
        <v>2005</v>
      </c>
      <c r="H5" s="1198">
        <v>2006</v>
      </c>
      <c r="I5" s="1198">
        <v>2007</v>
      </c>
      <c r="J5" s="1198">
        <v>2008</v>
      </c>
      <c r="K5" s="1198">
        <v>2009</v>
      </c>
      <c r="L5" s="1198">
        <v>2010</v>
      </c>
      <c r="M5" s="1198">
        <v>2011</v>
      </c>
      <c r="N5" s="1198">
        <v>2012</v>
      </c>
      <c r="O5" s="1198">
        <v>2013</v>
      </c>
      <c r="P5" s="1198">
        <v>2014</v>
      </c>
      <c r="Q5" s="1198">
        <v>2015</v>
      </c>
      <c r="R5" s="1199" t="s">
        <v>1394</v>
      </c>
      <c r="S5" s="1199" t="s">
        <v>1426</v>
      </c>
      <c r="T5" s="1198">
        <v>2018</v>
      </c>
      <c r="U5" s="1198">
        <v>2019</v>
      </c>
      <c r="V5" s="161" t="s">
        <v>1395</v>
      </c>
    </row>
    <row r="6" spans="1:22">
      <c r="A6" s="32" t="s">
        <v>1396</v>
      </c>
      <c r="B6" s="758">
        <v>174980</v>
      </c>
      <c r="C6" s="758">
        <v>171366</v>
      </c>
      <c r="D6" s="758">
        <v>181019</v>
      </c>
      <c r="E6" s="758">
        <v>240203</v>
      </c>
      <c r="F6" s="758">
        <v>262710</v>
      </c>
      <c r="G6" s="758">
        <v>296919</v>
      </c>
      <c r="H6" s="758">
        <v>339580</v>
      </c>
      <c r="I6" s="758">
        <v>366359</v>
      </c>
      <c r="J6" s="758">
        <v>393698</v>
      </c>
      <c r="K6" s="758">
        <v>417112</v>
      </c>
      <c r="L6" s="758">
        <v>445705</v>
      </c>
      <c r="M6" s="758">
        <v>471254</v>
      </c>
      <c r="N6" s="758">
        <v>513713</v>
      </c>
      <c r="O6" s="758">
        <v>557286</v>
      </c>
      <c r="P6" s="758">
        <v>584758</v>
      </c>
      <c r="Q6" s="758">
        <v>663155</v>
      </c>
      <c r="R6" s="758">
        <v>702385</v>
      </c>
      <c r="S6" s="758">
        <v>704576</v>
      </c>
      <c r="T6" s="758">
        <v>725332</v>
      </c>
      <c r="U6" s="13">
        <v>748009</v>
      </c>
      <c r="V6" s="29">
        <f>(U6/B6-1)*100</f>
        <v>327.48256943650699</v>
      </c>
    </row>
    <row r="7" spans="1:22">
      <c r="A7" s="2" t="s">
        <v>1397</v>
      </c>
      <c r="B7" s="9">
        <v>57775</v>
      </c>
      <c r="C7" s="9">
        <v>62493</v>
      </c>
      <c r="D7" s="9">
        <v>58326</v>
      </c>
      <c r="E7" s="9">
        <v>68101</v>
      </c>
      <c r="F7" s="9">
        <v>73648</v>
      </c>
      <c r="G7" s="9">
        <v>64483</v>
      </c>
      <c r="H7" s="9">
        <v>61656</v>
      </c>
      <c r="I7" s="9">
        <v>56014</v>
      </c>
      <c r="J7" s="9">
        <v>57731</v>
      </c>
      <c r="K7" s="9">
        <v>56514</v>
      </c>
      <c r="L7" s="9">
        <v>50546</v>
      </c>
      <c r="M7" s="9">
        <v>43328</v>
      </c>
      <c r="N7" s="9">
        <v>34290</v>
      </c>
      <c r="O7" s="9">
        <v>24221</v>
      </c>
      <c r="P7" s="9">
        <v>37444</v>
      </c>
      <c r="Q7" s="9">
        <v>35463</v>
      </c>
      <c r="R7" s="9">
        <v>19735</v>
      </c>
      <c r="S7" s="9">
        <v>18140</v>
      </c>
      <c r="T7" s="9">
        <v>18884</v>
      </c>
      <c r="U7" s="48">
        <v>7265</v>
      </c>
      <c r="V7" s="28">
        <f>(U7/B7-1)*100</f>
        <v>-87.42535698831675</v>
      </c>
    </row>
    <row r="8" spans="1:22">
      <c r="A8" s="33" t="s">
        <v>1398</v>
      </c>
      <c r="B8" s="176">
        <v>232755</v>
      </c>
      <c r="C8" s="176">
        <v>233859</v>
      </c>
      <c r="D8" s="176">
        <v>239345</v>
      </c>
      <c r="E8" s="176">
        <v>308304</v>
      </c>
      <c r="F8" s="176">
        <v>336358</v>
      </c>
      <c r="G8" s="176">
        <v>361402</v>
      </c>
      <c r="H8" s="176">
        <v>401236</v>
      </c>
      <c r="I8" s="176">
        <v>422373</v>
      </c>
      <c r="J8" s="176">
        <v>451429</v>
      </c>
      <c r="K8" s="176">
        <v>473626</v>
      </c>
      <c r="L8" s="176">
        <v>496251</v>
      </c>
      <c r="M8" s="176">
        <v>514582</v>
      </c>
      <c r="N8" s="176">
        <v>548003</v>
      </c>
      <c r="O8" s="176">
        <v>581507</v>
      </c>
      <c r="P8" s="176">
        <v>622202</v>
      </c>
      <c r="Q8" s="176">
        <v>698616</v>
      </c>
      <c r="R8" s="176">
        <v>722120</v>
      </c>
      <c r="S8" s="176">
        <v>722716</v>
      </c>
      <c r="T8" s="176">
        <v>744216</v>
      </c>
      <c r="U8" s="21">
        <v>755274</v>
      </c>
      <c r="V8" s="31">
        <f>(U8/B8-1)*100</f>
        <v>224.49313655990207</v>
      </c>
    </row>
    <row r="9" spans="1:22">
      <c r="B9" s="9"/>
      <c r="C9" s="9"/>
      <c r="D9" s="9"/>
      <c r="E9" s="9"/>
      <c r="F9" s="9"/>
      <c r="G9" s="9"/>
      <c r="H9" s="9"/>
      <c r="I9" s="9"/>
      <c r="J9" s="9"/>
      <c r="K9" s="9"/>
      <c r="L9" s="9"/>
      <c r="M9" s="9"/>
      <c r="N9" s="9"/>
      <c r="O9" s="9"/>
      <c r="P9" s="9"/>
      <c r="Q9" s="9"/>
      <c r="R9" s="9"/>
      <c r="S9" s="9"/>
      <c r="T9" s="9"/>
      <c r="U9" s="9"/>
      <c r="V9" s="28"/>
    </row>
    <row r="10" spans="1:22">
      <c r="A10" s="2" t="s">
        <v>1399</v>
      </c>
      <c r="B10" s="9"/>
      <c r="C10" s="9"/>
      <c r="D10" s="9"/>
      <c r="E10" s="9"/>
      <c r="F10" s="9"/>
      <c r="G10" s="9"/>
      <c r="H10" s="9"/>
      <c r="I10" s="9"/>
      <c r="J10" s="9"/>
      <c r="K10" s="9"/>
      <c r="L10" s="9"/>
      <c r="M10" s="9"/>
      <c r="N10" s="9"/>
      <c r="O10" s="9"/>
      <c r="P10" s="9"/>
      <c r="Q10" s="9"/>
      <c r="R10" s="9"/>
      <c r="S10" s="9"/>
      <c r="T10" s="9"/>
      <c r="U10" s="9"/>
    </row>
    <row r="11" spans="1:22">
      <c r="A11" s="25" t="s">
        <v>1400</v>
      </c>
    </row>
  </sheetData>
  <hyperlinks>
    <hyperlink ref="V1" location="Índice!A1" display="(Voltar ao índice)"/>
  </hyperlinks>
  <pageMargins left="0.511811024" right="0.511811024" top="0.78740157499999996" bottom="0.78740157499999996" header="0.31496062000000002" footer="0.31496062000000002"/>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
  <sheetViews>
    <sheetView zoomScaleNormal="100" workbookViewId="0">
      <selection activeCell="A10" sqref="A10"/>
    </sheetView>
  </sheetViews>
  <sheetFormatPr defaultColWidth="9.140625" defaultRowHeight="11.25"/>
  <cols>
    <col min="1" max="1" width="27" style="25" customWidth="1"/>
    <col min="2" max="21" width="9.140625" style="25"/>
    <col min="22" max="22" width="13.140625" style="25" customWidth="1"/>
    <col min="23" max="16384" width="9.140625" style="25"/>
  </cols>
  <sheetData>
    <row r="1" spans="1:22">
      <c r="A1" s="39" t="s">
        <v>1428</v>
      </c>
      <c r="V1" s="155" t="s">
        <v>226</v>
      </c>
    </row>
    <row r="2" spans="1:22">
      <c r="A2" s="25" t="s">
        <v>1401</v>
      </c>
    </row>
    <row r="3" spans="1:22">
      <c r="A3" s="25" t="s">
        <v>1402</v>
      </c>
    </row>
    <row r="5" spans="1:22" ht="37.5" customHeight="1">
      <c r="A5" s="1203"/>
      <c r="B5" s="1199">
        <v>2000</v>
      </c>
      <c r="C5" s="1199">
        <v>2001</v>
      </c>
      <c r="D5" s="1199">
        <v>2002</v>
      </c>
      <c r="E5" s="1199">
        <v>2003</v>
      </c>
      <c r="F5" s="1199">
        <v>2004</v>
      </c>
      <c r="G5" s="1199">
        <v>2005</v>
      </c>
      <c r="H5" s="1199">
        <v>2006</v>
      </c>
      <c r="I5" s="1199">
        <v>2007</v>
      </c>
      <c r="J5" s="1199">
        <v>2008</v>
      </c>
      <c r="K5" s="1199">
        <v>2009</v>
      </c>
      <c r="L5" s="1199">
        <v>2010</v>
      </c>
      <c r="M5" s="1199">
        <v>2011</v>
      </c>
      <c r="N5" s="1199">
        <v>2012</v>
      </c>
      <c r="O5" s="1199">
        <v>2013</v>
      </c>
      <c r="P5" s="1199">
        <v>2014</v>
      </c>
      <c r="Q5" s="1199">
        <v>2015</v>
      </c>
      <c r="R5" s="1199" t="s">
        <v>1394</v>
      </c>
      <c r="S5" s="1199" t="s">
        <v>1426</v>
      </c>
      <c r="T5" s="1199">
        <v>2018</v>
      </c>
      <c r="U5" s="1199">
        <v>2019</v>
      </c>
      <c r="V5" s="1204" t="s">
        <v>1395</v>
      </c>
    </row>
    <row r="6" spans="1:22">
      <c r="A6" s="11" t="s">
        <v>1403</v>
      </c>
      <c r="B6" s="13">
        <v>232755</v>
      </c>
      <c r="C6" s="13">
        <v>233859</v>
      </c>
      <c r="D6" s="13">
        <v>239345</v>
      </c>
      <c r="E6" s="13">
        <v>308304</v>
      </c>
      <c r="F6" s="13">
        <v>336358</v>
      </c>
      <c r="G6" s="13">
        <v>361402</v>
      </c>
      <c r="H6" s="13">
        <v>401236</v>
      </c>
      <c r="I6" s="13">
        <v>422373</v>
      </c>
      <c r="J6" s="13">
        <v>451429</v>
      </c>
      <c r="K6" s="13">
        <v>473626</v>
      </c>
      <c r="L6" s="13">
        <v>496251</v>
      </c>
      <c r="M6" s="13">
        <v>514582</v>
      </c>
      <c r="N6" s="13">
        <v>548003</v>
      </c>
      <c r="O6" s="13">
        <v>581507</v>
      </c>
      <c r="P6" s="13">
        <v>612535</v>
      </c>
      <c r="Q6" s="13">
        <v>698618</v>
      </c>
      <c r="R6" s="13">
        <v>722120</v>
      </c>
      <c r="S6" s="13">
        <v>722716</v>
      </c>
      <c r="T6" s="13">
        <v>744216</v>
      </c>
      <c r="U6" s="13">
        <v>755274</v>
      </c>
      <c r="V6" s="50">
        <f>(U6/B6-1)*100</f>
        <v>224.49313655990207</v>
      </c>
    </row>
    <row r="7" spans="1:22">
      <c r="A7" s="25" t="s">
        <v>1404</v>
      </c>
      <c r="B7" s="48">
        <v>135710</v>
      </c>
      <c r="C7" s="48">
        <v>141297</v>
      </c>
      <c r="D7" s="48">
        <v>156432</v>
      </c>
      <c r="E7" s="48">
        <v>179489</v>
      </c>
      <c r="F7" s="48">
        <v>200417</v>
      </c>
      <c r="G7" s="48">
        <v>206559</v>
      </c>
      <c r="H7" s="48">
        <v>236148</v>
      </c>
      <c r="I7" s="48">
        <v>249515</v>
      </c>
      <c r="J7" s="48">
        <v>266946</v>
      </c>
      <c r="K7" s="48">
        <v>278726</v>
      </c>
      <c r="L7" s="48">
        <v>281520</v>
      </c>
      <c r="M7" s="48">
        <v>295413</v>
      </c>
      <c r="N7" s="48">
        <v>310687</v>
      </c>
      <c r="O7" s="48">
        <v>341253</v>
      </c>
      <c r="P7" s="48">
        <v>370860</v>
      </c>
      <c r="Q7" s="48">
        <v>371201</v>
      </c>
      <c r="R7" s="48">
        <v>446874</v>
      </c>
      <c r="S7" s="48">
        <v>430137</v>
      </c>
      <c r="T7" s="48">
        <v>454833</v>
      </c>
      <c r="U7" s="48">
        <v>442349</v>
      </c>
      <c r="V7" s="49">
        <f t="shared" ref="V7:V8" si="0">(U7/B7-1)*100</f>
        <v>225.95166163141994</v>
      </c>
    </row>
    <row r="8" spans="1:22">
      <c r="A8" s="19" t="s">
        <v>1952</v>
      </c>
      <c r="B8" s="21">
        <v>97045</v>
      </c>
      <c r="C8" s="21">
        <v>92562</v>
      </c>
      <c r="D8" s="21">
        <v>82913</v>
      </c>
      <c r="E8" s="21">
        <v>128815</v>
      </c>
      <c r="F8" s="21">
        <v>135941</v>
      </c>
      <c r="G8" s="21">
        <v>154843</v>
      </c>
      <c r="H8" s="21">
        <v>165088</v>
      </c>
      <c r="I8" s="21">
        <v>172858</v>
      </c>
      <c r="J8" s="21">
        <v>184483</v>
      </c>
      <c r="K8" s="21">
        <v>194900</v>
      </c>
      <c r="L8" s="21">
        <v>214731</v>
      </c>
      <c r="M8" s="21">
        <v>219169</v>
      </c>
      <c r="N8" s="21">
        <v>237316</v>
      </c>
      <c r="O8" s="21">
        <v>240254</v>
      </c>
      <c r="P8" s="21">
        <v>241675</v>
      </c>
      <c r="Q8" s="21">
        <v>327417</v>
      </c>
      <c r="R8" s="21">
        <f>R6-R7</f>
        <v>275246</v>
      </c>
      <c r="S8" s="21">
        <f>S6-S7</f>
        <v>292579</v>
      </c>
      <c r="T8" s="21">
        <f>T6-T7</f>
        <v>289383</v>
      </c>
      <c r="U8" s="21">
        <f>U6-U7</f>
        <v>312925</v>
      </c>
      <c r="V8" s="52">
        <f t="shared" si="0"/>
        <v>222.45350095316607</v>
      </c>
    </row>
    <row r="9" spans="1:22">
      <c r="B9" s="48"/>
      <c r="C9" s="48"/>
      <c r="D9" s="48"/>
      <c r="E9" s="48"/>
      <c r="F9" s="48"/>
      <c r="G9" s="48"/>
      <c r="H9" s="48"/>
      <c r="I9" s="48"/>
      <c r="J9" s="48"/>
      <c r="K9" s="48"/>
      <c r="L9" s="48"/>
      <c r="M9" s="48"/>
      <c r="N9" s="48"/>
      <c r="O9" s="48"/>
      <c r="P9" s="48"/>
      <c r="Q9" s="48"/>
      <c r="R9" s="48"/>
      <c r="S9" s="48"/>
      <c r="T9" s="48"/>
      <c r="U9" s="48"/>
      <c r="V9" s="41"/>
    </row>
    <row r="10" spans="1:22">
      <c r="A10" s="25" t="s">
        <v>1399</v>
      </c>
      <c r="B10" s="41"/>
      <c r="C10" s="41"/>
      <c r="D10" s="41"/>
      <c r="E10" s="41"/>
      <c r="F10" s="41"/>
      <c r="G10" s="41"/>
      <c r="H10" s="41"/>
      <c r="I10" s="41"/>
      <c r="J10" s="41"/>
      <c r="K10" s="41"/>
      <c r="L10" s="41"/>
      <c r="M10" s="41"/>
      <c r="N10" s="41"/>
      <c r="O10" s="41"/>
      <c r="P10" s="41"/>
      <c r="Q10" s="41"/>
      <c r="R10" s="41"/>
      <c r="S10" s="41"/>
      <c r="T10" s="41"/>
      <c r="U10" s="41"/>
    </row>
    <row r="12" spans="1:22">
      <c r="A12" s="25" t="s">
        <v>1400</v>
      </c>
    </row>
    <row r="13" spans="1:22">
      <c r="A13" s="25" t="s">
        <v>1934</v>
      </c>
    </row>
  </sheetData>
  <hyperlinks>
    <hyperlink ref="V1" location="Índice!A1" display="(Voltar ao índice)"/>
  </hyperlinks>
  <pageMargins left="0.511811024" right="0.511811024" top="0.78740157499999996" bottom="0.78740157499999996" header="0.31496062000000002" footer="0.31496062000000002"/>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zoomScaleNormal="100" workbookViewId="0"/>
  </sheetViews>
  <sheetFormatPr defaultColWidth="9.140625" defaultRowHeight="11.25"/>
  <cols>
    <col min="1" max="1" width="12" style="2" customWidth="1"/>
    <col min="2" max="2" width="12.140625" style="2" customWidth="1"/>
    <col min="3" max="3" width="13" style="2" customWidth="1"/>
    <col min="4" max="4" width="12.85546875" style="2" customWidth="1"/>
    <col min="5" max="19" width="9.140625" style="2"/>
    <col min="20" max="20" width="10.140625" style="2" customWidth="1"/>
    <col min="21" max="16384" width="9.140625" style="2"/>
  </cols>
  <sheetData>
    <row r="1" spans="1:13">
      <c r="A1" s="1" t="s">
        <v>1964</v>
      </c>
      <c r="L1" s="1196"/>
      <c r="M1" s="155" t="s">
        <v>226</v>
      </c>
    </row>
    <row r="2" spans="1:13">
      <c r="A2" s="2" t="s">
        <v>1392</v>
      </c>
      <c r="L2" s="1196"/>
    </row>
    <row r="3" spans="1:13">
      <c r="A3" s="2" t="s">
        <v>1393</v>
      </c>
      <c r="L3" s="1196"/>
    </row>
    <row r="4" spans="1:13">
      <c r="L4" s="1196"/>
    </row>
    <row r="5" spans="1:13" ht="33.75">
      <c r="A5" s="277"/>
      <c r="B5" s="159" t="s">
        <v>1396</v>
      </c>
      <c r="C5" s="159" t="s">
        <v>1397</v>
      </c>
      <c r="D5" s="159" t="s">
        <v>1398</v>
      </c>
    </row>
    <row r="6" spans="1:13">
      <c r="A6" s="1200">
        <v>2000</v>
      </c>
      <c r="B6" s="9">
        <v>174980</v>
      </c>
      <c r="C6" s="9">
        <v>57775</v>
      </c>
      <c r="D6" s="9">
        <v>232755</v>
      </c>
    </row>
    <row r="7" spans="1:13">
      <c r="A7" s="1200">
        <v>2001</v>
      </c>
      <c r="B7" s="9">
        <v>171366</v>
      </c>
      <c r="C7" s="9">
        <v>62493</v>
      </c>
      <c r="D7" s="9">
        <v>233859</v>
      </c>
    </row>
    <row r="8" spans="1:13">
      <c r="A8" s="1200">
        <v>2002</v>
      </c>
      <c r="B8" s="9">
        <v>181019</v>
      </c>
      <c r="C8" s="9">
        <v>58326</v>
      </c>
      <c r="D8" s="9">
        <v>239345</v>
      </c>
    </row>
    <row r="9" spans="1:13">
      <c r="A9" s="1200">
        <v>2003</v>
      </c>
      <c r="B9" s="9">
        <v>240203</v>
      </c>
      <c r="C9" s="9">
        <v>68101</v>
      </c>
      <c r="D9" s="9">
        <v>308304</v>
      </c>
    </row>
    <row r="10" spans="1:13">
      <c r="A10" s="1200">
        <v>2004</v>
      </c>
      <c r="B10" s="9">
        <v>262710</v>
      </c>
      <c r="C10" s="9">
        <v>73648</v>
      </c>
      <c r="D10" s="9">
        <v>336358</v>
      </c>
    </row>
    <row r="11" spans="1:13">
      <c r="A11" s="1200">
        <v>2005</v>
      </c>
      <c r="B11" s="9">
        <v>296919</v>
      </c>
      <c r="C11" s="9">
        <v>64483</v>
      </c>
      <c r="D11" s="9">
        <v>361402</v>
      </c>
    </row>
    <row r="12" spans="1:13">
      <c r="A12" s="1200">
        <v>2006</v>
      </c>
      <c r="B12" s="9">
        <v>339580</v>
      </c>
      <c r="C12" s="9">
        <v>61656</v>
      </c>
      <c r="D12" s="9">
        <v>401236</v>
      </c>
    </row>
    <row r="13" spans="1:13">
      <c r="A13" s="1200">
        <v>2007</v>
      </c>
      <c r="B13" s="9">
        <v>366359</v>
      </c>
      <c r="C13" s="9">
        <v>56014</v>
      </c>
      <c r="D13" s="9">
        <v>422373</v>
      </c>
    </row>
    <row r="14" spans="1:13">
      <c r="A14" s="1200">
        <v>2008</v>
      </c>
      <c r="B14" s="9">
        <v>393698</v>
      </c>
      <c r="C14" s="9">
        <v>57731</v>
      </c>
      <c r="D14" s="9">
        <v>451429</v>
      </c>
    </row>
    <row r="15" spans="1:13">
      <c r="A15" s="1200">
        <v>2009</v>
      </c>
      <c r="B15" s="9">
        <v>417112</v>
      </c>
      <c r="C15" s="9">
        <v>56514</v>
      </c>
      <c r="D15" s="9">
        <v>473626</v>
      </c>
    </row>
    <row r="16" spans="1:13">
      <c r="A16" s="1200">
        <v>2010</v>
      </c>
      <c r="B16" s="9">
        <v>445705</v>
      </c>
      <c r="C16" s="9">
        <v>50546</v>
      </c>
      <c r="D16" s="9">
        <v>496251</v>
      </c>
    </row>
    <row r="17" spans="1:4">
      <c r="A17" s="1200">
        <v>2011</v>
      </c>
      <c r="B17" s="9">
        <v>471254</v>
      </c>
      <c r="C17" s="9">
        <v>43328</v>
      </c>
      <c r="D17" s="9">
        <v>514582</v>
      </c>
    </row>
    <row r="18" spans="1:4">
      <c r="A18" s="1200">
        <v>2012</v>
      </c>
      <c r="B18" s="9">
        <v>513713</v>
      </c>
      <c r="C18" s="9">
        <v>34290</v>
      </c>
      <c r="D18" s="9">
        <v>548003</v>
      </c>
    </row>
    <row r="19" spans="1:4">
      <c r="A19" s="1200">
        <v>2013</v>
      </c>
      <c r="B19" s="9">
        <v>557286</v>
      </c>
      <c r="C19" s="9">
        <v>24221</v>
      </c>
      <c r="D19" s="9">
        <v>581507</v>
      </c>
    </row>
    <row r="20" spans="1:4">
      <c r="A20" s="1200">
        <v>2014</v>
      </c>
      <c r="B20" s="48">
        <v>584758</v>
      </c>
      <c r="C20" s="48">
        <v>37444</v>
      </c>
      <c r="D20" s="48">
        <v>622202</v>
      </c>
    </row>
    <row r="21" spans="1:4">
      <c r="A21" s="1200">
        <v>2015</v>
      </c>
      <c r="B21" s="48">
        <v>663155</v>
      </c>
      <c r="C21" s="48">
        <v>35463</v>
      </c>
      <c r="D21" s="48">
        <v>698618</v>
      </c>
    </row>
    <row r="22" spans="1:4">
      <c r="A22" s="1200">
        <v>2016</v>
      </c>
      <c r="B22" s="48">
        <v>702385</v>
      </c>
      <c r="C22" s="48">
        <v>19735</v>
      </c>
      <c r="D22" s="48">
        <v>722120</v>
      </c>
    </row>
    <row r="23" spans="1:4">
      <c r="A23" s="1200">
        <v>2017</v>
      </c>
      <c r="B23" s="48">
        <v>704576</v>
      </c>
      <c r="C23" s="48">
        <v>18140</v>
      </c>
      <c r="D23" s="48">
        <v>722716</v>
      </c>
    </row>
    <row r="24" spans="1:4">
      <c r="A24" s="1200">
        <v>2018</v>
      </c>
      <c r="B24" s="48">
        <v>725332</v>
      </c>
      <c r="C24" s="48">
        <v>18884</v>
      </c>
      <c r="D24" s="48">
        <v>744216</v>
      </c>
    </row>
    <row r="25" spans="1:4">
      <c r="A25" s="1200">
        <v>2019</v>
      </c>
      <c r="B25" s="48">
        <v>748009</v>
      </c>
      <c r="C25" s="48">
        <v>7265</v>
      </c>
      <c r="D25" s="48">
        <v>755274</v>
      </c>
    </row>
    <row r="26" spans="1:4">
      <c r="B26" s="25"/>
      <c r="C26" s="25"/>
      <c r="D26" s="25"/>
    </row>
    <row r="27" spans="1:4" ht="9.6" customHeight="1"/>
    <row r="33" spans="1:1">
      <c r="A33" s="2" t="s">
        <v>1399</v>
      </c>
    </row>
  </sheetData>
  <hyperlinks>
    <hyperlink ref="M1" location="Índice!A1" display="(Voltar ao índice)"/>
  </hyperlinks>
  <pageMargins left="0.511811024" right="0.511811024" top="0.78740157499999996" bottom="0.78740157499999996" header="0.31496062000000002" footer="0.31496062000000002"/>
  <pageSetup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6"/>
  <sheetViews>
    <sheetView zoomScaleNormal="100" workbookViewId="0">
      <selection activeCell="M1" sqref="M1"/>
    </sheetView>
  </sheetViews>
  <sheetFormatPr defaultColWidth="9.140625" defaultRowHeight="11.25"/>
  <cols>
    <col min="1" max="1" width="12.85546875" style="25" customWidth="1"/>
    <col min="2" max="2" width="12.140625" style="25" customWidth="1"/>
    <col min="3" max="3" width="13" style="25" customWidth="1"/>
    <col min="4" max="4" width="12.85546875" style="25" customWidth="1"/>
    <col min="5" max="19" width="9.140625" style="25"/>
    <col min="20" max="20" width="10.140625" style="25" customWidth="1"/>
    <col min="21" max="16384" width="9.140625" style="25"/>
  </cols>
  <sheetData>
    <row r="1" spans="1:13">
      <c r="A1" s="39" t="s">
        <v>1965</v>
      </c>
      <c r="L1" s="1205"/>
      <c r="M1" s="155" t="s">
        <v>226</v>
      </c>
    </row>
    <row r="2" spans="1:13">
      <c r="A2" s="25" t="s">
        <v>1405</v>
      </c>
      <c r="L2" s="1205"/>
    </row>
    <row r="3" spans="1:13">
      <c r="A3" s="25" t="s">
        <v>1953</v>
      </c>
      <c r="L3" s="1205"/>
    </row>
    <row r="4" spans="1:13">
      <c r="L4" s="1205"/>
    </row>
    <row r="5" spans="1:13" ht="56.25">
      <c r="A5" s="120"/>
      <c r="B5" s="43" t="s">
        <v>1406</v>
      </c>
      <c r="C5" s="43" t="s">
        <v>1407</v>
      </c>
      <c r="D5" s="43" t="s">
        <v>1408</v>
      </c>
    </row>
    <row r="6" spans="1:13">
      <c r="A6" s="1206">
        <v>2008</v>
      </c>
      <c r="B6" s="48">
        <v>21604</v>
      </c>
      <c r="C6" s="48">
        <v>371884</v>
      </c>
      <c r="D6" s="48">
        <v>393488</v>
      </c>
    </row>
    <row r="7" spans="1:13">
      <c r="A7" s="1206">
        <v>2009</v>
      </c>
      <c r="B7" s="48">
        <v>24292</v>
      </c>
      <c r="C7" s="48">
        <v>392820</v>
      </c>
      <c r="D7" s="48">
        <v>417112</v>
      </c>
    </row>
    <row r="8" spans="1:13">
      <c r="A8" s="1206">
        <v>2010</v>
      </c>
      <c r="B8" s="48">
        <v>28188</v>
      </c>
      <c r="C8" s="48">
        <v>417517</v>
      </c>
      <c r="D8" s="48">
        <v>445705</v>
      </c>
    </row>
    <row r="9" spans="1:13">
      <c r="A9" s="1206">
        <v>2011</v>
      </c>
      <c r="B9" s="48">
        <v>29347</v>
      </c>
      <c r="C9" s="48">
        <v>441907</v>
      </c>
      <c r="D9" s="48">
        <v>471254</v>
      </c>
    </row>
    <row r="10" spans="1:13">
      <c r="A10" s="1206">
        <v>2012</v>
      </c>
      <c r="B10" s="48">
        <v>31640</v>
      </c>
      <c r="C10" s="48">
        <v>482037</v>
      </c>
      <c r="D10" s="48">
        <v>513677</v>
      </c>
    </row>
    <row r="11" spans="1:13">
      <c r="A11" s="1206">
        <v>2013</v>
      </c>
      <c r="B11" s="48">
        <v>32657</v>
      </c>
      <c r="C11" s="48">
        <v>505133</v>
      </c>
      <c r="D11" s="48">
        <v>537790</v>
      </c>
    </row>
    <row r="12" spans="1:13">
      <c r="A12" s="1206">
        <v>2014</v>
      </c>
      <c r="B12" s="48">
        <v>33793</v>
      </c>
      <c r="C12" s="48">
        <v>550695</v>
      </c>
      <c r="D12" s="48">
        <v>584488</v>
      </c>
    </row>
    <row r="13" spans="1:13">
      <c r="A13" s="1206">
        <v>2015</v>
      </c>
      <c r="B13" s="48">
        <v>37380</v>
      </c>
      <c r="C13" s="48">
        <v>625775</v>
      </c>
      <c r="D13" s="48">
        <v>663155</v>
      </c>
    </row>
    <row r="14" spans="1:13">
      <c r="A14" s="1206">
        <v>2016</v>
      </c>
      <c r="B14" s="48">
        <v>39751</v>
      </c>
      <c r="C14" s="48">
        <v>662634</v>
      </c>
      <c r="D14" s="48">
        <v>702385</v>
      </c>
    </row>
    <row r="15" spans="1:13">
      <c r="A15" s="1206">
        <v>2017</v>
      </c>
      <c r="B15" s="48">
        <v>37540</v>
      </c>
      <c r="C15" s="48">
        <v>667036</v>
      </c>
      <c r="D15" s="48">
        <v>704576</v>
      </c>
      <c r="E15" s="1207"/>
    </row>
    <row r="16" spans="1:13">
      <c r="A16" s="1206">
        <v>2018</v>
      </c>
      <c r="B16" s="48">
        <v>35330</v>
      </c>
      <c r="C16" s="48">
        <v>690002</v>
      </c>
      <c r="D16" s="48">
        <v>725332</v>
      </c>
      <c r="E16" s="1207"/>
    </row>
    <row r="17" spans="1:5">
      <c r="A17" s="1206">
        <v>2019</v>
      </c>
      <c r="B17" s="48">
        <v>36929</v>
      </c>
      <c r="C17" s="48">
        <v>711080</v>
      </c>
      <c r="D17" s="48">
        <v>748009</v>
      </c>
      <c r="E17" s="1207"/>
    </row>
    <row r="18" spans="1:5" ht="33.75">
      <c r="A18" s="1208" t="s">
        <v>1395</v>
      </c>
      <c r="B18" s="1209">
        <f>(B17/B6-1)*100</f>
        <v>70.935937789298279</v>
      </c>
      <c r="C18" s="1209">
        <f>(C17/C6-1)*100</f>
        <v>91.210162308676885</v>
      </c>
      <c r="D18" s="1209">
        <f>(D17/D6-1)*100</f>
        <v>90.097029642581219</v>
      </c>
      <c r="E18" s="1207"/>
    </row>
    <row r="19" spans="1:5">
      <c r="E19" s="1207"/>
    </row>
    <row r="26" spans="1:5" ht="32.1" customHeight="1"/>
    <row r="27" spans="1:5" ht="9.6" customHeight="1"/>
    <row r="32" spans="1:5">
      <c r="A32" s="25" t="s">
        <v>1429</v>
      </c>
    </row>
    <row r="61" spans="1:1">
      <c r="A61" s="25" t="s">
        <v>1409</v>
      </c>
    </row>
    <row r="62" spans="1:1">
      <c r="A62" s="25" t="s">
        <v>1410</v>
      </c>
    </row>
    <row r="63" spans="1:1">
      <c r="A63" s="25" t="s">
        <v>1411</v>
      </c>
    </row>
    <row r="64" spans="1:1">
      <c r="A64" s="25" t="s">
        <v>1412</v>
      </c>
    </row>
    <row r="65" spans="1:1">
      <c r="A65" s="25" t="s">
        <v>1413</v>
      </c>
    </row>
    <row r="66" spans="1:1">
      <c r="A66" s="25" t="s">
        <v>1414</v>
      </c>
    </row>
  </sheetData>
  <hyperlinks>
    <hyperlink ref="M1" location="Índice!A1" display="(Voltar ao índice)"/>
  </hyperlinks>
  <pageMargins left="0.511811024" right="0.511811024" top="0.78740157499999996" bottom="0.78740157499999996" header="0.31496062000000002" footer="0.31496062000000002"/>
  <pageSetup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zoomScaleNormal="100" workbookViewId="0">
      <selection activeCell="A3" sqref="A3"/>
    </sheetView>
  </sheetViews>
  <sheetFormatPr defaultColWidth="11.5703125" defaultRowHeight="11.25"/>
  <cols>
    <col min="1" max="1" width="17.28515625" style="277" customWidth="1"/>
    <col min="2" max="2" width="10.42578125" style="277" customWidth="1"/>
    <col min="3" max="3" width="10.7109375" style="277" customWidth="1"/>
    <col min="4" max="4" width="11.140625" style="776" customWidth="1"/>
    <col min="5" max="5" width="13" style="776" customWidth="1"/>
    <col min="6" max="6" width="11.85546875" style="776" customWidth="1"/>
    <col min="7" max="7" width="12.28515625" style="776" customWidth="1"/>
    <col min="8" max="8" width="12.85546875" style="776" customWidth="1"/>
    <col min="9" max="9" width="10.28515625" style="776" customWidth="1"/>
    <col min="10" max="10" width="13.140625" style="776" customWidth="1"/>
    <col min="11" max="11" width="13" style="776" customWidth="1"/>
    <col min="12" max="12" width="7.42578125" style="776" customWidth="1"/>
    <col min="13" max="16384" width="11.5703125" style="776"/>
  </cols>
  <sheetData>
    <row r="1" spans="1:12">
      <c r="A1" s="1" t="s">
        <v>1571</v>
      </c>
      <c r="K1" s="893" t="s">
        <v>226</v>
      </c>
    </row>
    <row r="2" spans="1:12">
      <c r="A2" s="2" t="s">
        <v>1466</v>
      </c>
    </row>
    <row r="3" spans="1:12">
      <c r="A3" s="2" t="s">
        <v>1467</v>
      </c>
    </row>
    <row r="4" spans="1:12">
      <c r="A4" s="1"/>
    </row>
    <row r="5" spans="1:12" ht="15" customHeight="1">
      <c r="A5" s="1386" t="s">
        <v>2</v>
      </c>
      <c r="B5" s="1376" t="s">
        <v>1446</v>
      </c>
      <c r="C5" s="1376"/>
      <c r="D5" s="1376"/>
      <c r="E5" s="1376"/>
      <c r="F5" s="1376"/>
      <c r="G5" s="1376" t="s">
        <v>1447</v>
      </c>
      <c r="H5" s="1376"/>
      <c r="I5" s="1376"/>
      <c r="J5" s="1376"/>
      <c r="K5" s="1376"/>
      <c r="L5" s="159"/>
    </row>
    <row r="6" spans="1:12">
      <c r="A6" s="1387"/>
      <c r="B6" s="1376"/>
      <c r="C6" s="1376"/>
      <c r="D6" s="1376"/>
      <c r="E6" s="1376"/>
      <c r="F6" s="1376"/>
      <c r="G6" s="1376"/>
      <c r="H6" s="1376"/>
      <c r="I6" s="1376"/>
      <c r="J6" s="1376"/>
      <c r="K6" s="1376"/>
      <c r="L6" s="159"/>
    </row>
    <row r="7" spans="1:12" ht="30.75" customHeight="1">
      <c r="A7" s="1388"/>
      <c r="B7" s="4" t="s">
        <v>1431</v>
      </c>
      <c r="C7" s="4" t="s">
        <v>1432</v>
      </c>
      <c r="D7" s="4" t="s">
        <v>1433</v>
      </c>
      <c r="E7" s="4" t="s">
        <v>1448</v>
      </c>
      <c r="F7" s="4" t="s">
        <v>1449</v>
      </c>
      <c r="G7" s="4" t="s">
        <v>1431</v>
      </c>
      <c r="H7" s="4" t="s">
        <v>1432</v>
      </c>
      <c r="I7" s="4" t="s">
        <v>1433</v>
      </c>
      <c r="J7" s="4" t="s">
        <v>1448</v>
      </c>
      <c r="K7" s="4" t="s">
        <v>1449</v>
      </c>
      <c r="L7" s="159"/>
    </row>
    <row r="8" spans="1:12">
      <c r="A8" s="1221" t="s">
        <v>310</v>
      </c>
      <c r="B8" s="1042">
        <v>27207</v>
      </c>
      <c r="C8" s="1042">
        <v>113</v>
      </c>
      <c r="D8" s="1211">
        <v>4.153342889697504E-3</v>
      </c>
      <c r="E8" s="1042">
        <v>3637.2557014688327</v>
      </c>
      <c r="F8" s="1212">
        <v>15.106770105707284</v>
      </c>
      <c r="G8" s="1042">
        <v>4717991</v>
      </c>
      <c r="H8" s="1042">
        <v>141406</v>
      </c>
      <c r="I8" s="1211">
        <v>2.997165530837172E-2</v>
      </c>
      <c r="J8" s="1042">
        <v>2245.0894819522277</v>
      </c>
      <c r="K8" s="1222">
        <v>67.289048089522993</v>
      </c>
      <c r="L8" s="1213"/>
    </row>
    <row r="9" spans="1:12">
      <c r="A9" s="1223" t="s">
        <v>72</v>
      </c>
      <c r="B9" s="258">
        <v>232</v>
      </c>
      <c r="C9" s="258">
        <v>3</v>
      </c>
      <c r="D9" s="1214">
        <v>1.2931034482758621E-2</v>
      </c>
      <c r="E9" s="258">
        <v>2757.3092464939386</v>
      </c>
      <c r="F9" s="1160">
        <v>35.654860946042312</v>
      </c>
      <c r="G9" s="258">
        <v>27859</v>
      </c>
      <c r="H9" s="258">
        <v>656</v>
      </c>
      <c r="I9" s="1214">
        <v>2.3547148138842025E-2</v>
      </c>
      <c r="J9" s="258">
        <v>3158.8495750820639</v>
      </c>
      <c r="K9" s="1224">
        <v>74.381898892775538</v>
      </c>
      <c r="L9" s="262"/>
    </row>
    <row r="10" spans="1:12">
      <c r="A10" s="1225" t="s">
        <v>16</v>
      </c>
      <c r="B10" s="262">
        <v>44</v>
      </c>
      <c r="C10" s="1220" t="s">
        <v>15</v>
      </c>
      <c r="D10" s="1220" t="s">
        <v>15</v>
      </c>
      <c r="E10" s="262">
        <v>480.29691081759631</v>
      </c>
      <c r="F10" s="1220" t="s">
        <v>15</v>
      </c>
      <c r="G10" s="262">
        <v>86124</v>
      </c>
      <c r="H10" s="262">
        <v>2052</v>
      </c>
      <c r="I10" s="1215">
        <v>2.3826111188518878E-2</v>
      </c>
      <c r="J10" s="262">
        <v>2580.6049517627271</v>
      </c>
      <c r="K10" s="1226">
        <v>61.485780514341137</v>
      </c>
      <c r="L10" s="262"/>
    </row>
    <row r="11" spans="1:12">
      <c r="A11" s="1225" t="s">
        <v>1450</v>
      </c>
      <c r="B11" s="262">
        <v>190</v>
      </c>
      <c r="C11" s="1220" t="s">
        <v>15</v>
      </c>
      <c r="D11" s="1220" t="s">
        <v>15</v>
      </c>
      <c r="E11" s="800">
        <v>6909.090909090909</v>
      </c>
      <c r="F11" s="1220" t="s">
        <v>15</v>
      </c>
      <c r="G11" s="262">
        <v>47745</v>
      </c>
      <c r="H11" s="262">
        <v>702</v>
      </c>
      <c r="I11" s="1215">
        <v>1.470311027332705E-2</v>
      </c>
      <c r="J11" s="262">
        <v>5645.4120754708056</v>
      </c>
      <c r="K11" s="1226">
        <v>83.00511628401938</v>
      </c>
      <c r="L11" s="262"/>
    </row>
    <row r="12" spans="1:12">
      <c r="A12" s="1227" t="s">
        <v>1451</v>
      </c>
      <c r="B12" s="262">
        <v>217</v>
      </c>
      <c r="C12" s="262">
        <v>1</v>
      </c>
      <c r="D12" s="1215">
        <v>4.608294930875576E-3</v>
      </c>
      <c r="E12" s="262">
        <v>1992.653810835629</v>
      </c>
      <c r="F12" s="1162">
        <v>9.1827364554637274</v>
      </c>
      <c r="G12" s="262">
        <v>136169</v>
      </c>
      <c r="H12" s="262">
        <v>4022</v>
      </c>
      <c r="I12" s="1215">
        <v>2.9536825562352664E-2</v>
      </c>
      <c r="J12" s="262">
        <v>3285.4581519023441</v>
      </c>
      <c r="K12" s="1226">
        <v>97.042004325149108</v>
      </c>
      <c r="L12" s="262"/>
    </row>
    <row r="13" spans="1:12">
      <c r="A13" s="1227" t="s">
        <v>19</v>
      </c>
      <c r="B13" s="262">
        <v>520</v>
      </c>
      <c r="C13" s="1220" t="s">
        <v>15</v>
      </c>
      <c r="D13" s="1220" t="s">
        <v>15</v>
      </c>
      <c r="E13" s="800">
        <v>3441.8850939899389</v>
      </c>
      <c r="F13" s="1220" t="s">
        <v>15</v>
      </c>
      <c r="G13" s="262">
        <v>305186</v>
      </c>
      <c r="H13" s="262">
        <v>6552</v>
      </c>
      <c r="I13" s="1215">
        <v>2.1468874719023808E-2</v>
      </c>
      <c r="J13" s="262">
        <v>2051.9376505069836</v>
      </c>
      <c r="K13" s="1226">
        <v>44.052792349982489</v>
      </c>
      <c r="L13" s="262"/>
    </row>
    <row r="14" spans="1:12">
      <c r="A14" s="1227" t="s">
        <v>20</v>
      </c>
      <c r="B14" s="262">
        <v>632</v>
      </c>
      <c r="C14" s="262">
        <v>3</v>
      </c>
      <c r="D14" s="1215">
        <v>4.7468354430379748E-3</v>
      </c>
      <c r="E14" s="262">
        <v>2001.9639519782065</v>
      </c>
      <c r="F14" s="1162">
        <v>9.5029934429345246</v>
      </c>
      <c r="G14" s="262">
        <v>238568</v>
      </c>
      <c r="H14" s="262">
        <v>8913</v>
      </c>
      <c r="I14" s="1215">
        <v>3.7360417155695651E-2</v>
      </c>
      <c r="J14" s="262">
        <v>2612.4174585455798</v>
      </c>
      <c r="K14" s="1226">
        <v>97.60100603608511</v>
      </c>
      <c r="L14" s="262"/>
    </row>
    <row r="15" spans="1:12">
      <c r="A15" s="1227" t="s">
        <v>21</v>
      </c>
      <c r="B15" s="262">
        <v>1801</v>
      </c>
      <c r="C15" s="262">
        <v>4</v>
      </c>
      <c r="D15" s="1215">
        <v>2.2209883398112162E-3</v>
      </c>
      <c r="E15" s="800">
        <v>10825.919692233711</v>
      </c>
      <c r="F15" s="1162">
        <v>24.044241404183698</v>
      </c>
      <c r="G15" s="262">
        <v>188608</v>
      </c>
      <c r="H15" s="262">
        <v>3183</v>
      </c>
      <c r="I15" s="1215">
        <v>1.6876272480488633E-2</v>
      </c>
      <c r="J15" s="262">
        <v>6255.0990492387409</v>
      </c>
      <c r="K15" s="1226">
        <v>105.56275594739837</v>
      </c>
      <c r="L15" s="262"/>
    </row>
    <row r="16" spans="1:12">
      <c r="A16" s="1225" t="s">
        <v>22</v>
      </c>
      <c r="B16" s="262">
        <v>1883</v>
      </c>
      <c r="C16" s="262">
        <v>5</v>
      </c>
      <c r="D16" s="1215">
        <v>2.6553372278279343E-3</v>
      </c>
      <c r="E16" s="800">
        <v>8037.734238272079</v>
      </c>
      <c r="F16" s="1162">
        <v>21.342894950271056</v>
      </c>
      <c r="G16" s="262">
        <v>128710</v>
      </c>
      <c r="H16" s="262">
        <v>3490</v>
      </c>
      <c r="I16" s="1215">
        <v>2.711522026260586E-2</v>
      </c>
      <c r="J16" s="262">
        <v>3202.8168663605938</v>
      </c>
      <c r="K16" s="1226">
        <v>86.84508479215657</v>
      </c>
      <c r="L16" s="262"/>
    </row>
    <row r="17" spans="1:12">
      <c r="A17" s="1227" t="s">
        <v>1452</v>
      </c>
      <c r="B17" s="262">
        <v>1312</v>
      </c>
      <c r="C17" s="262">
        <v>5</v>
      </c>
      <c r="D17" s="1215">
        <v>3.8109756097560975E-3</v>
      </c>
      <c r="E17" s="800">
        <v>5092.9699934008777</v>
      </c>
      <c r="F17" s="1162">
        <v>19.409184426070418</v>
      </c>
      <c r="G17" s="262">
        <v>199601</v>
      </c>
      <c r="H17" s="262">
        <v>4500</v>
      </c>
      <c r="I17" s="1215">
        <v>2.2544977229572997E-2</v>
      </c>
      <c r="J17" s="262">
        <v>2843.9859260447679</v>
      </c>
      <c r="K17" s="1226">
        <v>64.117597943905366</v>
      </c>
      <c r="L17" s="262"/>
    </row>
    <row r="18" spans="1:12">
      <c r="A18" s="1227" t="s">
        <v>25</v>
      </c>
      <c r="B18" s="262">
        <v>245</v>
      </c>
      <c r="C18" s="262">
        <v>1</v>
      </c>
      <c r="D18" s="1215">
        <v>4.0816326530612249E-3</v>
      </c>
      <c r="E18" s="262">
        <v>1984.448404341487</v>
      </c>
      <c r="F18" s="1162">
        <v>8.0997894054754571</v>
      </c>
      <c r="G18" s="262">
        <v>171480</v>
      </c>
      <c r="H18" s="262">
        <v>3714</v>
      </c>
      <c r="I18" s="1215">
        <v>2.1658502449265222E-2</v>
      </c>
      <c r="J18" s="262">
        <v>2423.6835778476902</v>
      </c>
      <c r="K18" s="1226">
        <v>52.493356707058098</v>
      </c>
      <c r="L18" s="262"/>
    </row>
    <row r="19" spans="1:12">
      <c r="A19" s="1228" t="s">
        <v>1453</v>
      </c>
      <c r="B19" s="262">
        <v>1500</v>
      </c>
      <c r="C19" s="262">
        <v>2</v>
      </c>
      <c r="D19" s="1215">
        <v>1.3333333333333333E-3</v>
      </c>
      <c r="E19" s="800">
        <v>11981.787682722263</v>
      </c>
      <c r="F19" s="1162">
        <v>15.975716910296349</v>
      </c>
      <c r="G19" s="262">
        <v>119765</v>
      </c>
      <c r="H19" s="262">
        <v>3344</v>
      </c>
      <c r="I19" s="1215">
        <v>2.7921345969189663E-2</v>
      </c>
      <c r="J19" s="262">
        <v>3437.1120280697241</v>
      </c>
      <c r="K19" s="1226">
        <v>95.968794070597909</v>
      </c>
      <c r="L19" s="262"/>
    </row>
    <row r="20" spans="1:12">
      <c r="A20" s="1225" t="s">
        <v>1454</v>
      </c>
      <c r="B20" s="262">
        <v>1877</v>
      </c>
      <c r="C20" s="262">
        <v>2</v>
      </c>
      <c r="D20" s="1215">
        <v>1.0655301012253596E-3</v>
      </c>
      <c r="E20" s="800">
        <v>10678.120377744908</v>
      </c>
      <c r="F20" s="1162">
        <v>11.377858686995108</v>
      </c>
      <c r="G20" s="262">
        <v>67834</v>
      </c>
      <c r="H20" s="262">
        <v>1249</v>
      </c>
      <c r="I20" s="1215">
        <v>1.8412595453607336E-2</v>
      </c>
      <c r="J20" s="262">
        <v>2440.9622790471058</v>
      </c>
      <c r="K20" s="1226">
        <v>44.944450961609739</v>
      </c>
      <c r="L20" s="262"/>
    </row>
    <row r="21" spans="1:12">
      <c r="A21" s="1228" t="s">
        <v>78</v>
      </c>
      <c r="B21" s="262">
        <v>327</v>
      </c>
      <c r="C21" s="262">
        <v>10</v>
      </c>
      <c r="D21" s="1215">
        <v>3.0581039755351681E-2</v>
      </c>
      <c r="E21" s="262">
        <v>437.68069386443943</v>
      </c>
      <c r="F21" s="1162">
        <v>13.384730699218332</v>
      </c>
      <c r="G21" s="262">
        <v>286350</v>
      </c>
      <c r="H21" s="262">
        <v>7181</v>
      </c>
      <c r="I21" s="1215">
        <v>2.507770211279902E-2</v>
      </c>
      <c r="J21" s="262">
        <v>1352.6988858267814</v>
      </c>
      <c r="K21" s="1226">
        <v>33.922579707079159</v>
      </c>
      <c r="L21" s="262"/>
    </row>
    <row r="22" spans="1:12">
      <c r="A22" s="1227" t="s">
        <v>29</v>
      </c>
      <c r="B22" s="262">
        <v>662</v>
      </c>
      <c r="C22" s="1220" t="s">
        <v>15</v>
      </c>
      <c r="D22" s="1220" t="s">
        <v>15</v>
      </c>
      <c r="E22" s="800">
        <v>3178.8715486194478</v>
      </c>
      <c r="F22" s="1220" t="s">
        <v>15</v>
      </c>
      <c r="G22" s="262">
        <v>226826</v>
      </c>
      <c r="H22" s="262">
        <v>6534</v>
      </c>
      <c r="I22" s="1215">
        <v>2.8806221508998087E-2</v>
      </c>
      <c r="J22" s="262">
        <v>2636.6332611287053</v>
      </c>
      <c r="K22" s="1226">
        <v>75.951441758065485</v>
      </c>
      <c r="L22" s="262"/>
    </row>
    <row r="23" spans="1:12">
      <c r="A23" s="1227" t="s">
        <v>79</v>
      </c>
      <c r="B23" s="262">
        <v>259</v>
      </c>
      <c r="C23" s="262">
        <v>2</v>
      </c>
      <c r="D23" s="1215">
        <v>7.7220077220077222E-3</v>
      </c>
      <c r="E23" s="262">
        <v>1943.5689629296112</v>
      </c>
      <c r="F23" s="1162">
        <v>15.008254539996999</v>
      </c>
      <c r="G23" s="262">
        <v>119731</v>
      </c>
      <c r="H23" s="262">
        <v>2788</v>
      </c>
      <c r="I23" s="1215">
        <v>2.3285531733636233E-2</v>
      </c>
      <c r="J23" s="262">
        <v>2979.771420863502</v>
      </c>
      <c r="K23" s="1226">
        <v>69.3855619794994</v>
      </c>
      <c r="L23" s="262"/>
    </row>
    <row r="24" spans="1:12">
      <c r="A24" s="1225" t="s">
        <v>1455</v>
      </c>
      <c r="B24" s="262">
        <v>626</v>
      </c>
      <c r="C24" s="262">
        <v>3</v>
      </c>
      <c r="D24" s="1215">
        <v>4.7923322683706068E-3</v>
      </c>
      <c r="E24" s="262">
        <v>2098.4881499111661</v>
      </c>
      <c r="F24" s="1162">
        <v>10.056652475612617</v>
      </c>
      <c r="G24" s="262">
        <v>174011</v>
      </c>
      <c r="H24" s="262">
        <v>4344</v>
      </c>
      <c r="I24" s="1215">
        <v>2.4963939061323711E-2</v>
      </c>
      <c r="J24" s="262">
        <v>1521.8790835053867</v>
      </c>
      <c r="K24" s="1226">
        <v>37.992096699331647</v>
      </c>
      <c r="L24" s="262"/>
    </row>
    <row r="25" spans="1:12">
      <c r="A25" s="1229" t="s">
        <v>80</v>
      </c>
      <c r="B25" s="262">
        <v>1424</v>
      </c>
      <c r="C25" s="262">
        <v>8</v>
      </c>
      <c r="D25" s="1215">
        <v>5.6179775280898875E-3</v>
      </c>
      <c r="E25" s="800">
        <v>4232.9300555869322</v>
      </c>
      <c r="F25" s="1162">
        <v>23.780505930263665</v>
      </c>
      <c r="G25" s="262">
        <v>144940</v>
      </c>
      <c r="H25" s="262">
        <v>8156</v>
      </c>
      <c r="I25" s="1215">
        <v>5.6271560645784466E-2</v>
      </c>
      <c r="J25" s="262">
        <v>1516.5734355222432</v>
      </c>
      <c r="K25" s="1226">
        <v>85.339954050775603</v>
      </c>
      <c r="L25" s="262"/>
    </row>
    <row r="26" spans="1:12">
      <c r="A26" s="1229" t="s">
        <v>81</v>
      </c>
      <c r="B26" s="262">
        <v>531</v>
      </c>
      <c r="C26" s="1220" t="s">
        <v>15</v>
      </c>
      <c r="D26" s="1220" t="s">
        <v>15</v>
      </c>
      <c r="E26" s="800">
        <v>11978.344236408753</v>
      </c>
      <c r="F26" s="1220" t="s">
        <v>15</v>
      </c>
      <c r="G26" s="262">
        <v>94179</v>
      </c>
      <c r="H26" s="262">
        <v>2091</v>
      </c>
      <c r="I26" s="1215">
        <v>2.2202401809320548E-2</v>
      </c>
      <c r="J26" s="262">
        <v>2877.252326221188</v>
      </c>
      <c r="K26" s="1226">
        <v>63.881912253565062</v>
      </c>
      <c r="L26" s="262"/>
    </row>
    <row r="27" spans="1:12">
      <c r="A27" s="1228" t="s">
        <v>34</v>
      </c>
      <c r="B27" s="262">
        <v>422</v>
      </c>
      <c r="C27" s="262">
        <v>16</v>
      </c>
      <c r="D27" s="1215">
        <v>3.7914691943127965E-2</v>
      </c>
      <c r="E27" s="262">
        <v>830.34906143008936</v>
      </c>
      <c r="F27" s="1162">
        <v>31.482428869387274</v>
      </c>
      <c r="G27" s="262">
        <v>259670</v>
      </c>
      <c r="H27" s="262">
        <v>18247</v>
      </c>
      <c r="I27" s="1215">
        <v>7.0269958023645399E-2</v>
      </c>
      <c r="J27" s="262">
        <v>1504.0304506073376</v>
      </c>
      <c r="K27" s="1226">
        <v>105.68815663046209</v>
      </c>
      <c r="L27" s="262"/>
    </row>
    <row r="28" spans="1:12">
      <c r="A28" s="1227" t="s">
        <v>35</v>
      </c>
      <c r="B28" s="262">
        <v>529</v>
      </c>
      <c r="C28" s="1220" t="s">
        <v>15</v>
      </c>
      <c r="D28" s="1220" t="s">
        <v>15</v>
      </c>
      <c r="E28" s="800">
        <v>5140.9135082604471</v>
      </c>
      <c r="F28" s="1220" t="s">
        <v>15</v>
      </c>
      <c r="G28" s="262">
        <v>68500</v>
      </c>
      <c r="H28" s="262">
        <v>2372</v>
      </c>
      <c r="I28" s="1215">
        <v>3.4627737226277371E-2</v>
      </c>
      <c r="J28" s="262">
        <v>1953.3182599897971</v>
      </c>
      <c r="K28" s="1226">
        <v>67.638991426216037</v>
      </c>
      <c r="L28" s="262"/>
    </row>
    <row r="29" spans="1:12">
      <c r="A29" s="1228" t="s">
        <v>82</v>
      </c>
      <c r="B29" s="262">
        <v>1382</v>
      </c>
      <c r="C29" s="262">
        <v>8</v>
      </c>
      <c r="D29" s="1215">
        <v>5.7887120115774236E-3</v>
      </c>
      <c r="E29" s="800">
        <v>3355.2647551530749</v>
      </c>
      <c r="F29" s="1162">
        <v>19.422661390176987</v>
      </c>
      <c r="G29" s="262">
        <v>185119</v>
      </c>
      <c r="H29" s="262">
        <v>4615</v>
      </c>
      <c r="I29" s="1215">
        <v>2.4929909949816063E-2</v>
      </c>
      <c r="J29" s="262">
        <v>1627.0995098195617</v>
      </c>
      <c r="K29" s="1226">
        <v>40.563444259191535</v>
      </c>
      <c r="L29" s="262"/>
    </row>
    <row r="30" spans="1:12">
      <c r="A30" s="1229" t="s">
        <v>83</v>
      </c>
      <c r="B30" s="262">
        <v>547</v>
      </c>
      <c r="C30" s="262">
        <v>2</v>
      </c>
      <c r="D30" s="1215">
        <v>3.6563071297989031E-3</v>
      </c>
      <c r="E30" s="800">
        <v>4018.808316802586</v>
      </c>
      <c r="F30" s="1162">
        <v>14.693997502020425</v>
      </c>
      <c r="G30" s="262">
        <v>64923</v>
      </c>
      <c r="H30" s="262">
        <v>1333</v>
      </c>
      <c r="I30" s="1215">
        <v>2.0532014848358825E-2</v>
      </c>
      <c r="J30" s="262">
        <v>3653.054621671426</v>
      </c>
      <c r="K30" s="1226">
        <v>75.004571734023543</v>
      </c>
      <c r="L30" s="262"/>
    </row>
    <row r="31" spans="1:12">
      <c r="A31" s="1228" t="s">
        <v>38</v>
      </c>
      <c r="B31" s="262">
        <v>212</v>
      </c>
      <c r="C31" s="262">
        <v>8</v>
      </c>
      <c r="D31" s="1215">
        <v>3.7735849056603772E-2</v>
      </c>
      <c r="E31" s="262">
        <v>5748.3731019522775</v>
      </c>
      <c r="F31" s="795">
        <v>216.91973969631238</v>
      </c>
      <c r="G31" s="262">
        <v>49681</v>
      </c>
      <c r="H31" s="262">
        <v>637</v>
      </c>
      <c r="I31" s="1215">
        <v>1.2821803103802258E-2</v>
      </c>
      <c r="J31" s="262">
        <v>8201.4193716663831</v>
      </c>
      <c r="K31" s="1226">
        <v>105.156984355216</v>
      </c>
      <c r="L31" s="262"/>
    </row>
    <row r="32" spans="1:12">
      <c r="A32" s="1228" t="s">
        <v>1456</v>
      </c>
      <c r="B32" s="262">
        <v>1582</v>
      </c>
      <c r="C32" s="262">
        <v>2</v>
      </c>
      <c r="D32" s="1215">
        <v>1.2642225031605564E-3</v>
      </c>
      <c r="E32" s="800">
        <v>6740.5198125266297</v>
      </c>
      <c r="F32" s="1162">
        <v>8.5215168299957398</v>
      </c>
      <c r="G32" s="262">
        <v>212091</v>
      </c>
      <c r="H32" s="262">
        <v>2736</v>
      </c>
      <c r="I32" s="1215">
        <v>1.2900123060384457E-2</v>
      </c>
      <c r="J32" s="262">
        <v>2960.1852839190774</v>
      </c>
      <c r="K32" s="1226">
        <v>38.186754444095207</v>
      </c>
      <c r="L32" s="262"/>
    </row>
    <row r="33" spans="1:12">
      <c r="A33" s="1225" t="s">
        <v>1457</v>
      </c>
      <c r="B33" s="262">
        <v>7800</v>
      </c>
      <c r="C33" s="262">
        <v>27</v>
      </c>
      <c r="D33" s="1215">
        <v>3.4615384615384616E-3</v>
      </c>
      <c r="E33" s="800">
        <v>3372.4333836315918</v>
      </c>
      <c r="F33" s="1162">
        <v>11.673807866417048</v>
      </c>
      <c r="G33" s="262">
        <v>970888</v>
      </c>
      <c r="H33" s="262">
        <v>35063</v>
      </c>
      <c r="I33" s="1215">
        <v>3.6114361285750775E-2</v>
      </c>
      <c r="J33" s="262">
        <v>2114.3469238659536</v>
      </c>
      <c r="K33" s="1226">
        <v>76.358288691910843</v>
      </c>
      <c r="L33" s="262"/>
    </row>
    <row r="34" spans="1:12">
      <c r="A34" s="1227" t="s">
        <v>41</v>
      </c>
      <c r="B34" s="262">
        <v>14</v>
      </c>
      <c r="C34" s="262">
        <v>1</v>
      </c>
      <c r="D34" s="1215">
        <v>7.1428571428571425E-2</v>
      </c>
      <c r="E34" s="262">
        <v>224.2152466367713</v>
      </c>
      <c r="F34" s="1162">
        <v>16.015374759769379</v>
      </c>
      <c r="G34" s="262">
        <v>76917</v>
      </c>
      <c r="H34" s="262">
        <v>2015</v>
      </c>
      <c r="I34" s="1215">
        <v>2.619706956849591E-2</v>
      </c>
      <c r="J34" s="262">
        <v>3346.1144927384917</v>
      </c>
      <c r="K34" s="1226">
        <v>87.65839415042268</v>
      </c>
      <c r="L34" s="262"/>
    </row>
    <row r="35" spans="1:12">
      <c r="A35" s="1230" t="s">
        <v>42</v>
      </c>
      <c r="B35" s="268">
        <v>437</v>
      </c>
      <c r="C35" s="1210" t="s">
        <v>15</v>
      </c>
      <c r="D35" s="1210" t="s">
        <v>15</v>
      </c>
      <c r="E35" s="805">
        <v>9752.287435840215</v>
      </c>
      <c r="F35" s="1210" t="s">
        <v>15</v>
      </c>
      <c r="G35" s="268">
        <v>66516</v>
      </c>
      <c r="H35" s="268">
        <v>917</v>
      </c>
      <c r="I35" s="1216">
        <v>1.3786156714174033E-2</v>
      </c>
      <c r="J35" s="268">
        <v>4228.9680112609722</v>
      </c>
      <c r="K35" s="1231">
        <v>58.301215742472657</v>
      </c>
      <c r="L35" s="262"/>
    </row>
    <row r="36" spans="1:12">
      <c r="A36" s="261"/>
      <c r="B36" s="262"/>
      <c r="C36" s="1220"/>
      <c r="D36" s="1220"/>
      <c r="E36" s="800"/>
      <c r="F36" s="1220"/>
      <c r="G36" s="262"/>
      <c r="H36" s="262"/>
      <c r="I36" s="1215"/>
      <c r="J36" s="262"/>
      <c r="K36" s="1162"/>
      <c r="L36" s="262"/>
    </row>
    <row r="37" spans="1:12">
      <c r="A37" s="1168" t="s">
        <v>1458</v>
      </c>
    </row>
    <row r="38" spans="1:12">
      <c r="A38" s="313" t="s">
        <v>1434</v>
      </c>
    </row>
    <row r="39" spans="1:12">
      <c r="A39" s="313" t="s">
        <v>1435</v>
      </c>
      <c r="B39" s="776"/>
      <c r="C39" s="776"/>
    </row>
    <row r="40" spans="1:12">
      <c r="A40" s="313" t="s">
        <v>1436</v>
      </c>
      <c r="B40" s="776"/>
      <c r="C40" s="776"/>
    </row>
    <row r="41" spans="1:12">
      <c r="A41" s="313" t="s">
        <v>1437</v>
      </c>
    </row>
    <row r="42" spans="1:12">
      <c r="A42" s="313" t="s">
        <v>1438</v>
      </c>
    </row>
    <row r="43" spans="1:12">
      <c r="A43" s="313" t="s">
        <v>1439</v>
      </c>
    </row>
    <row r="44" spans="1:12">
      <c r="A44" s="313" t="s">
        <v>1440</v>
      </c>
      <c r="B44" s="776"/>
      <c r="C44" s="776"/>
    </row>
    <row r="45" spans="1:12">
      <c r="A45" s="313" t="s">
        <v>1441</v>
      </c>
      <c r="B45" s="776"/>
      <c r="C45" s="776"/>
    </row>
    <row r="46" spans="1:12">
      <c r="A46" s="313" t="s">
        <v>1442</v>
      </c>
      <c r="B46" s="245"/>
    </row>
    <row r="47" spans="1:12">
      <c r="A47" s="313" t="s">
        <v>1443</v>
      </c>
    </row>
    <row r="48" spans="1:12">
      <c r="A48" s="313" t="s">
        <v>1444</v>
      </c>
      <c r="H48" s="1217"/>
      <c r="J48" s="1218"/>
      <c r="L48" s="1218"/>
    </row>
    <row r="49" spans="1:12">
      <c r="A49" s="313" t="s">
        <v>1445</v>
      </c>
      <c r="H49" s="990"/>
      <c r="J49" s="1218"/>
      <c r="L49" s="1218"/>
    </row>
    <row r="50" spans="1:12">
      <c r="A50" s="1169" t="s">
        <v>44</v>
      </c>
    </row>
    <row r="51" spans="1:12">
      <c r="H51" s="277"/>
      <c r="J51" s="1219"/>
      <c r="L51" s="1218"/>
    </row>
    <row r="52" spans="1:12">
      <c r="H52" s="277"/>
      <c r="L52" s="1218"/>
    </row>
    <row r="53" spans="1:12">
      <c r="H53" s="277"/>
      <c r="L53" s="1218"/>
    </row>
    <row r="54" spans="1:12">
      <c r="H54" s="277"/>
      <c r="L54" s="1218"/>
    </row>
    <row r="55" spans="1:12">
      <c r="H55" s="277"/>
      <c r="L55" s="1218"/>
    </row>
    <row r="56" spans="1:12">
      <c r="H56" s="277"/>
      <c r="L56" s="1218"/>
    </row>
    <row r="57" spans="1:12">
      <c r="H57" s="277"/>
      <c r="L57" s="1218"/>
    </row>
    <row r="58" spans="1:12">
      <c r="H58" s="277"/>
      <c r="L58" s="1219"/>
    </row>
  </sheetData>
  <mergeCells count="3">
    <mergeCell ref="A5:A7"/>
    <mergeCell ref="B5:F6"/>
    <mergeCell ref="G5:K6"/>
  </mergeCells>
  <hyperlinks>
    <hyperlink ref="K1" location="Índice!A1" display="(Voltar ao índice)"/>
  </hyperlinks>
  <pageMargins left="0.511811024" right="0.511811024" top="0.78740157499999996" bottom="0.78740157499999996" header="0.31496062000000002" footer="0.3149606200000000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6"/>
  <sheetViews>
    <sheetView zoomScaleNormal="100" workbookViewId="0">
      <selection activeCell="A3" sqref="A3"/>
    </sheetView>
  </sheetViews>
  <sheetFormatPr defaultColWidth="11.5703125" defaultRowHeight="11.25"/>
  <cols>
    <col min="1" max="1" width="16.7109375" style="277" customWidth="1"/>
    <col min="2" max="2" width="15.42578125" style="277" customWidth="1"/>
    <col min="3" max="3" width="16.28515625" style="277" customWidth="1"/>
    <col min="4" max="4" width="18.42578125" style="277" customWidth="1"/>
    <col min="5" max="7" width="16.42578125" style="277" customWidth="1"/>
    <col min="8" max="16384" width="11.5703125" style="776"/>
  </cols>
  <sheetData>
    <row r="1" spans="1:7">
      <c r="A1" s="1004" t="s">
        <v>1572</v>
      </c>
      <c r="F1" s="893" t="s">
        <v>226</v>
      </c>
    </row>
    <row r="2" spans="1:7">
      <c r="A2" s="313" t="s">
        <v>1574</v>
      </c>
    </row>
    <row r="3" spans="1:7">
      <c r="A3" s="313" t="s">
        <v>1467</v>
      </c>
    </row>
    <row r="4" spans="1:7">
      <c r="A4" s="1004"/>
    </row>
    <row r="5" spans="1:7" ht="21.6" customHeight="1">
      <c r="A5" s="1386" t="s">
        <v>2</v>
      </c>
      <c r="B5" s="1376" t="s">
        <v>1462</v>
      </c>
      <c r="C5" s="1376"/>
      <c r="D5" s="1376" t="s">
        <v>1463</v>
      </c>
      <c r="E5" s="1378"/>
      <c r="F5" s="1376" t="s">
        <v>1059</v>
      </c>
      <c r="G5" s="159"/>
    </row>
    <row r="6" spans="1:7">
      <c r="A6" s="1387"/>
      <c r="B6" s="1376"/>
      <c r="C6" s="1376"/>
      <c r="D6" s="1376"/>
      <c r="E6" s="1378"/>
      <c r="F6" s="1376"/>
      <c r="G6" s="159"/>
    </row>
    <row r="7" spans="1:7" ht="22.5">
      <c r="A7" s="1388"/>
      <c r="B7" s="4" t="s">
        <v>10</v>
      </c>
      <c r="C7" s="4" t="s">
        <v>1464</v>
      </c>
      <c r="D7" s="4" t="s">
        <v>10</v>
      </c>
      <c r="E7" s="1232" t="s">
        <v>1464</v>
      </c>
      <c r="F7" s="1376"/>
      <c r="G7" s="159"/>
    </row>
    <row r="8" spans="1:7">
      <c r="A8" s="1221" t="s">
        <v>310</v>
      </c>
      <c r="B8" s="1042">
        <v>664</v>
      </c>
      <c r="C8" s="1212">
        <v>88.768985399908289</v>
      </c>
      <c r="D8" s="1042">
        <v>113</v>
      </c>
      <c r="E8" s="1212">
        <v>15.106770105707284</v>
      </c>
      <c r="F8" s="1234">
        <v>0.17018072289156627</v>
      </c>
      <c r="G8" s="1233"/>
    </row>
    <row r="9" spans="1:7">
      <c r="A9" s="1223" t="s">
        <v>72</v>
      </c>
      <c r="B9" s="258">
        <v>27</v>
      </c>
      <c r="C9" s="1160">
        <v>320.89374851438077</v>
      </c>
      <c r="D9" s="258">
        <v>3</v>
      </c>
      <c r="E9" s="1160">
        <v>35.654860946042312</v>
      </c>
      <c r="F9" s="1235">
        <v>0.1111111111111111</v>
      </c>
      <c r="G9" s="1162"/>
    </row>
    <row r="10" spans="1:7">
      <c r="A10" s="1225" t="s">
        <v>16</v>
      </c>
      <c r="B10" s="262">
        <v>6</v>
      </c>
      <c r="C10" s="1162">
        <v>65.495033293308595</v>
      </c>
      <c r="D10" s="1220" t="s">
        <v>15</v>
      </c>
      <c r="E10" s="1220" t="s">
        <v>15</v>
      </c>
      <c r="F10" s="1236" t="s">
        <v>15</v>
      </c>
      <c r="G10" s="101"/>
    </row>
    <row r="11" spans="1:7">
      <c r="A11" s="1225" t="s">
        <v>17</v>
      </c>
      <c r="B11" s="1220" t="s">
        <v>15</v>
      </c>
      <c r="C11" s="1220" t="s">
        <v>15</v>
      </c>
      <c r="D11" s="1220" t="s">
        <v>15</v>
      </c>
      <c r="E11" s="1220" t="s">
        <v>15</v>
      </c>
      <c r="F11" s="1236" t="s">
        <v>15</v>
      </c>
      <c r="G11" s="101"/>
    </row>
    <row r="12" spans="1:7">
      <c r="A12" s="1227" t="s">
        <v>18</v>
      </c>
      <c r="B12" s="262">
        <v>5</v>
      </c>
      <c r="C12" s="1162">
        <v>45.913682277318642</v>
      </c>
      <c r="D12" s="262">
        <v>1</v>
      </c>
      <c r="E12" s="1162">
        <v>9.1827364554637274</v>
      </c>
      <c r="F12" s="1237">
        <v>0.2</v>
      </c>
      <c r="G12" s="1162"/>
    </row>
    <row r="13" spans="1:7">
      <c r="A13" s="1227" t="s">
        <v>19</v>
      </c>
      <c r="B13" s="262">
        <v>12</v>
      </c>
      <c r="C13" s="1162">
        <v>79.428117553613973</v>
      </c>
      <c r="D13" s="1220" t="s">
        <v>15</v>
      </c>
      <c r="E13" s="1220" t="s">
        <v>15</v>
      </c>
      <c r="F13" s="1236" t="s">
        <v>15</v>
      </c>
      <c r="G13" s="101"/>
    </row>
    <row r="14" spans="1:7">
      <c r="A14" s="1227" t="s">
        <v>20</v>
      </c>
      <c r="B14" s="262">
        <v>13</v>
      </c>
      <c r="C14" s="1162">
        <v>41.179638252716273</v>
      </c>
      <c r="D14" s="262">
        <v>3</v>
      </c>
      <c r="E14" s="1162">
        <v>9.5029934429345246</v>
      </c>
      <c r="F14" s="1237">
        <v>0.23076923076923078</v>
      </c>
      <c r="G14" s="1162"/>
    </row>
    <row r="15" spans="1:7">
      <c r="A15" s="1227" t="s">
        <v>21</v>
      </c>
      <c r="B15" s="262">
        <v>17</v>
      </c>
      <c r="C15" s="1162">
        <v>102.18802596778072</v>
      </c>
      <c r="D15" s="262">
        <v>4</v>
      </c>
      <c r="E15" s="1162">
        <v>24.044241404183698</v>
      </c>
      <c r="F15" s="1237">
        <v>0.23529411764705882</v>
      </c>
      <c r="G15" s="1162"/>
    </row>
    <row r="16" spans="1:7">
      <c r="A16" s="1225" t="s">
        <v>22</v>
      </c>
      <c r="B16" s="262">
        <v>21</v>
      </c>
      <c r="C16" s="1162">
        <v>89.640158791138433</v>
      </c>
      <c r="D16" s="262">
        <v>5</v>
      </c>
      <c r="E16" s="1162">
        <v>21.342894950271056</v>
      </c>
      <c r="F16" s="1237">
        <v>0.23809523809523808</v>
      </c>
      <c r="G16" s="1162"/>
    </row>
    <row r="17" spans="1:7">
      <c r="A17" s="1227" t="s">
        <v>57</v>
      </c>
      <c r="B17" s="262">
        <v>21</v>
      </c>
      <c r="C17" s="1162">
        <v>81.518574589495756</v>
      </c>
      <c r="D17" s="262">
        <v>5</v>
      </c>
      <c r="E17" s="1162">
        <v>19.409184426070418</v>
      </c>
      <c r="F17" s="1237">
        <v>0.23809523809523808</v>
      </c>
      <c r="G17" s="1162"/>
    </row>
    <row r="18" spans="1:7">
      <c r="A18" s="1227" t="s">
        <v>25</v>
      </c>
      <c r="B18" s="262">
        <v>8</v>
      </c>
      <c r="C18" s="1162">
        <v>64.798315243803657</v>
      </c>
      <c r="D18" s="262">
        <v>1</v>
      </c>
      <c r="E18" s="1162">
        <v>8.0997894054754571</v>
      </c>
      <c r="F18" s="1237">
        <v>0.125</v>
      </c>
      <c r="G18" s="1162"/>
    </row>
    <row r="19" spans="1:7">
      <c r="A19" s="1228" t="s">
        <v>76</v>
      </c>
      <c r="B19" s="262">
        <v>15</v>
      </c>
      <c r="C19" s="1162">
        <v>119.81787682722262</v>
      </c>
      <c r="D19" s="262">
        <v>2</v>
      </c>
      <c r="E19" s="1162">
        <v>15.975716910296349</v>
      </c>
      <c r="F19" s="1237">
        <v>0.13333333333333333</v>
      </c>
      <c r="G19" s="1162"/>
    </row>
    <row r="20" spans="1:7">
      <c r="A20" s="1225" t="s">
        <v>77</v>
      </c>
      <c r="B20" s="262">
        <v>14</v>
      </c>
      <c r="C20" s="1162">
        <v>79.64501080896575</v>
      </c>
      <c r="D20" s="262">
        <v>2</v>
      </c>
      <c r="E20" s="1162">
        <v>11.377858686995108</v>
      </c>
      <c r="F20" s="1237">
        <v>0.14285714285714285</v>
      </c>
      <c r="G20" s="1162"/>
    </row>
    <row r="21" spans="1:7">
      <c r="A21" s="1228" t="s">
        <v>78</v>
      </c>
      <c r="B21" s="262">
        <v>39</v>
      </c>
      <c r="C21" s="1162">
        <v>52.200449726951497</v>
      </c>
      <c r="D21" s="262">
        <v>10</v>
      </c>
      <c r="E21" s="1162">
        <v>13.384730699218332</v>
      </c>
      <c r="F21" s="1237">
        <v>0.25641025641025639</v>
      </c>
      <c r="G21" s="1162"/>
    </row>
    <row r="22" spans="1:7">
      <c r="A22" s="1227" t="s">
        <v>29</v>
      </c>
      <c r="B22" s="262">
        <v>20</v>
      </c>
      <c r="C22" s="1162">
        <v>96.038415366146452</v>
      </c>
      <c r="D22" s="1220" t="s">
        <v>15</v>
      </c>
      <c r="E22" s="1220" t="s">
        <v>15</v>
      </c>
      <c r="F22" s="1236" t="s">
        <v>15</v>
      </c>
      <c r="G22" s="101"/>
    </row>
    <row r="23" spans="1:7">
      <c r="A23" s="1227" t="s">
        <v>79</v>
      </c>
      <c r="B23" s="262">
        <v>13</v>
      </c>
      <c r="C23" s="1162">
        <v>97.55365450998049</v>
      </c>
      <c r="D23" s="262">
        <v>2</v>
      </c>
      <c r="E23" s="1162">
        <v>15.008254539996999</v>
      </c>
      <c r="F23" s="1237">
        <v>0.15384615384615385</v>
      </c>
      <c r="G23" s="1162"/>
    </row>
    <row r="24" spans="1:7">
      <c r="A24" s="1225" t="s">
        <v>31</v>
      </c>
      <c r="B24" s="262">
        <v>19</v>
      </c>
      <c r="C24" s="1162">
        <v>63.692132345546582</v>
      </c>
      <c r="D24" s="262">
        <v>3</v>
      </c>
      <c r="E24" s="1162">
        <v>10.056652475612617</v>
      </c>
      <c r="F24" s="1237">
        <v>0.15789473684210525</v>
      </c>
      <c r="G24" s="1162"/>
    </row>
    <row r="25" spans="1:7">
      <c r="A25" s="1229" t="s">
        <v>80</v>
      </c>
      <c r="B25" s="262">
        <v>28</v>
      </c>
      <c r="C25" s="1162">
        <v>83.231770755922838</v>
      </c>
      <c r="D25" s="262">
        <v>8</v>
      </c>
      <c r="E25" s="1162">
        <v>23.780505930263665</v>
      </c>
      <c r="F25" s="1237">
        <v>0.2857142857142857</v>
      </c>
      <c r="G25" s="1162"/>
    </row>
    <row r="26" spans="1:7">
      <c r="A26" s="1229" t="s">
        <v>81</v>
      </c>
      <c r="B26" s="262">
        <v>3</v>
      </c>
      <c r="C26" s="1162">
        <v>67.674261222648326</v>
      </c>
      <c r="D26" s="1220" t="s">
        <v>15</v>
      </c>
      <c r="E26" s="1220" t="s">
        <v>15</v>
      </c>
      <c r="F26" s="1236" t="s">
        <v>15</v>
      </c>
      <c r="G26" s="101"/>
    </row>
    <row r="27" spans="1:7">
      <c r="A27" s="1228" t="s">
        <v>34</v>
      </c>
      <c r="B27" s="262">
        <v>133</v>
      </c>
      <c r="C27" s="1162">
        <v>261.6976899767817</v>
      </c>
      <c r="D27" s="262">
        <v>16</v>
      </c>
      <c r="E27" s="1162">
        <v>31.482428869387274</v>
      </c>
      <c r="F27" s="1237">
        <v>0.12030075187969924</v>
      </c>
      <c r="G27" s="1162"/>
    </row>
    <row r="28" spans="1:7">
      <c r="A28" s="1227" t="s">
        <v>35</v>
      </c>
      <c r="B28" s="262">
        <v>9</v>
      </c>
      <c r="C28" s="1162">
        <v>87.463556851311949</v>
      </c>
      <c r="D28" s="1220" t="s">
        <v>15</v>
      </c>
      <c r="E28" s="1220" t="s">
        <v>15</v>
      </c>
      <c r="F28" s="1236" t="s">
        <v>15</v>
      </c>
      <c r="G28" s="101"/>
    </row>
    <row r="29" spans="1:7">
      <c r="A29" s="1228" t="s">
        <v>82</v>
      </c>
      <c r="B29" s="262">
        <v>23</v>
      </c>
      <c r="C29" s="1162">
        <v>55.840151496758843</v>
      </c>
      <c r="D29" s="262">
        <v>8</v>
      </c>
      <c r="E29" s="1162">
        <v>19.422661390176987</v>
      </c>
      <c r="F29" s="1237">
        <v>0.34782608695652173</v>
      </c>
      <c r="G29" s="1162"/>
    </row>
    <row r="30" spans="1:7">
      <c r="A30" s="1229" t="s">
        <v>83</v>
      </c>
      <c r="B30" s="262">
        <v>4</v>
      </c>
      <c r="C30" s="1162">
        <v>29.38799500404085</v>
      </c>
      <c r="D30" s="262">
        <v>2</v>
      </c>
      <c r="E30" s="1162">
        <v>14.693997502020425</v>
      </c>
      <c r="F30" s="1237">
        <v>0.5</v>
      </c>
      <c r="G30" s="1162"/>
    </row>
    <row r="31" spans="1:7">
      <c r="A31" s="1228" t="s">
        <v>38</v>
      </c>
      <c r="B31" s="1220" t="s">
        <v>15</v>
      </c>
      <c r="C31" s="1220" t="s">
        <v>15</v>
      </c>
      <c r="D31" s="262">
        <v>8</v>
      </c>
      <c r="E31" s="795">
        <v>216.91973969631238</v>
      </c>
      <c r="F31" s="1236" t="s">
        <v>15</v>
      </c>
      <c r="G31" s="795"/>
    </row>
    <row r="32" spans="1:7">
      <c r="A32" s="1228" t="s">
        <v>39</v>
      </c>
      <c r="B32" s="262">
        <v>17</v>
      </c>
      <c r="C32" s="1162">
        <v>72.432893054963785</v>
      </c>
      <c r="D32" s="262">
        <v>2</v>
      </c>
      <c r="E32" s="1162">
        <v>8.5215168299957398</v>
      </c>
      <c r="F32" s="1237">
        <v>0.11764705882352941</v>
      </c>
      <c r="G32" s="1162"/>
    </row>
    <row r="33" spans="1:7">
      <c r="A33" s="1225" t="s">
        <v>67</v>
      </c>
      <c r="B33" s="262">
        <v>191</v>
      </c>
      <c r="C33" s="1162">
        <v>82.581381573542828</v>
      </c>
      <c r="D33" s="262">
        <v>27</v>
      </c>
      <c r="E33" s="1162">
        <v>11.673807866417048</v>
      </c>
      <c r="F33" s="1237">
        <v>0.14136125654450263</v>
      </c>
      <c r="G33" s="1162"/>
    </row>
    <row r="34" spans="1:7">
      <c r="A34" s="1227" t="s">
        <v>41</v>
      </c>
      <c r="B34" s="262">
        <v>4</v>
      </c>
      <c r="C34" s="1162">
        <v>64.061499039077518</v>
      </c>
      <c r="D34" s="262">
        <v>1</v>
      </c>
      <c r="E34" s="1162">
        <v>16.015374759769379</v>
      </c>
      <c r="F34" s="1237">
        <v>0.25</v>
      </c>
      <c r="G34" s="1162"/>
    </row>
    <row r="35" spans="1:7">
      <c r="A35" s="1230" t="s">
        <v>42</v>
      </c>
      <c r="B35" s="268">
        <v>2</v>
      </c>
      <c r="C35" s="1167">
        <v>44.632894443204641</v>
      </c>
      <c r="D35" s="1210" t="s">
        <v>15</v>
      </c>
      <c r="E35" s="1210" t="s">
        <v>15</v>
      </c>
      <c r="F35" s="1238" t="s">
        <v>15</v>
      </c>
      <c r="G35" s="101"/>
    </row>
    <row r="36" spans="1:7">
      <c r="A36" s="261"/>
      <c r="B36" s="262"/>
      <c r="C36" s="1162"/>
      <c r="D36" s="1220"/>
      <c r="E36" s="1220"/>
      <c r="F36" s="1220"/>
      <c r="G36" s="101"/>
    </row>
    <row r="37" spans="1:7" ht="30" customHeight="1">
      <c r="A37" s="1624" t="s">
        <v>1465</v>
      </c>
      <c r="B37" s="1624"/>
      <c r="C37" s="1624"/>
      <c r="D37" s="1624"/>
      <c r="E37" s="1624"/>
      <c r="F37" s="1624"/>
    </row>
    <row r="38" spans="1:7">
      <c r="A38" s="313" t="s">
        <v>1459</v>
      </c>
    </row>
    <row r="39" spans="1:7">
      <c r="A39" s="313" t="s">
        <v>1460</v>
      </c>
      <c r="B39" s="776"/>
      <c r="C39" s="776"/>
      <c r="D39" s="776"/>
      <c r="E39" s="776"/>
      <c r="F39" s="776"/>
      <c r="G39" s="776"/>
    </row>
    <row r="40" spans="1:7">
      <c r="A40" s="313" t="s">
        <v>1461</v>
      </c>
    </row>
    <row r="41" spans="1:7">
      <c r="A41" s="1169" t="s">
        <v>44</v>
      </c>
    </row>
    <row r="42" spans="1:7">
      <c r="A42" s="313"/>
    </row>
    <row r="43" spans="1:7">
      <c r="A43" s="313"/>
    </row>
    <row r="44" spans="1:7">
      <c r="A44" s="776"/>
      <c r="B44" s="776"/>
      <c r="C44" s="776"/>
      <c r="D44" s="776"/>
      <c r="E44" s="776"/>
      <c r="F44" s="776"/>
      <c r="G44" s="776"/>
    </row>
    <row r="45" spans="1:7">
      <c r="A45" s="776"/>
      <c r="B45" s="776"/>
      <c r="C45" s="776"/>
      <c r="D45" s="776"/>
      <c r="E45" s="776"/>
      <c r="F45" s="776"/>
      <c r="G45" s="776"/>
    </row>
    <row r="46" spans="1:7">
      <c r="A46" s="245"/>
      <c r="B46" s="245"/>
      <c r="C46" s="245"/>
      <c r="D46" s="245"/>
      <c r="E46" s="245"/>
      <c r="F46" s="245"/>
      <c r="G46" s="245"/>
    </row>
  </sheetData>
  <mergeCells count="5">
    <mergeCell ref="A5:A7"/>
    <mergeCell ref="B5:C6"/>
    <mergeCell ref="D5:E6"/>
    <mergeCell ref="F5:F7"/>
    <mergeCell ref="A37:F37"/>
  </mergeCells>
  <hyperlinks>
    <hyperlink ref="F1" location="Índice!A1" display="(Voltar ao índice)"/>
  </hyperlinks>
  <pageMargins left="0.511811024" right="0.511811024" top="0.78740157499999996" bottom="0.78740157499999996" header="0.31496062000000002" footer="0.3149606200000000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zoomScaleNormal="100" workbookViewId="0"/>
  </sheetViews>
  <sheetFormatPr defaultColWidth="11.5703125" defaultRowHeight="11.25"/>
  <cols>
    <col min="1" max="16384" width="11.5703125" style="2"/>
  </cols>
  <sheetData>
    <row r="1" spans="1:7">
      <c r="A1" s="1" t="s">
        <v>1966</v>
      </c>
      <c r="G1" s="893" t="s">
        <v>226</v>
      </c>
    </row>
    <row r="2" spans="1:7">
      <c r="A2" s="2" t="s">
        <v>1468</v>
      </c>
    </row>
    <row r="3" spans="1:7">
      <c r="A3" s="2" t="s">
        <v>677</v>
      </c>
    </row>
    <row r="9" spans="1:7">
      <c r="B9" s="2" t="s">
        <v>1469</v>
      </c>
      <c r="C9" s="2">
        <v>174198</v>
      </c>
    </row>
    <row r="10" spans="1:7">
      <c r="B10" s="2" t="s">
        <v>1470</v>
      </c>
      <c r="C10" s="2">
        <v>160834</v>
      </c>
    </row>
    <row r="11" spans="1:7">
      <c r="B11" s="2" t="s">
        <v>1471</v>
      </c>
      <c r="C11" s="2">
        <v>129589</v>
      </c>
    </row>
    <row r="12" spans="1:7">
      <c r="B12" s="2" t="s">
        <v>1472</v>
      </c>
      <c r="C12" s="2">
        <v>147019</v>
      </c>
    </row>
    <row r="13" spans="1:7">
      <c r="B13" s="2" t="s">
        <v>1473</v>
      </c>
      <c r="C13" s="2">
        <v>53696</v>
      </c>
    </row>
    <row r="14" spans="1:7">
      <c r="B14" s="2" t="s">
        <v>1474</v>
      </c>
      <c r="C14" s="2">
        <v>10273</v>
      </c>
    </row>
    <row r="15" spans="1:7">
      <c r="B15" s="2" t="s">
        <v>1475</v>
      </c>
      <c r="C15" s="2">
        <v>72400</v>
      </c>
    </row>
    <row r="16" spans="1:7">
      <c r="B16" s="2" t="s">
        <v>1476</v>
      </c>
      <c r="C16" s="2">
        <v>748009</v>
      </c>
    </row>
    <row r="28" spans="1:1">
      <c r="A28" s="1168" t="s">
        <v>1380</v>
      </c>
    </row>
    <row r="29" spans="1:1">
      <c r="A29" s="26" t="s">
        <v>1381</v>
      </c>
    </row>
    <row r="30" spans="1:1">
      <c r="A30" s="26" t="s">
        <v>1382</v>
      </c>
    </row>
  </sheetData>
  <hyperlinks>
    <hyperlink ref="G1" location="Índice!A1" display="(Voltar ao índice)"/>
  </hyperlinks>
  <pageMargins left="0.511811024" right="0.511811024" top="0.78740157499999996" bottom="0.78740157499999996" header="0.31496062000000002" footer="0.31496062000000002"/>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
  <sheetViews>
    <sheetView zoomScaleNormal="100" workbookViewId="0">
      <selection activeCell="B23" sqref="B23"/>
    </sheetView>
  </sheetViews>
  <sheetFormatPr defaultColWidth="9.140625" defaultRowHeight="11.25"/>
  <cols>
    <col min="1" max="1" width="10.42578125" style="2" customWidth="1"/>
    <col min="2" max="3" width="12.140625" style="2" customWidth="1"/>
    <col min="4" max="4" width="13" style="2" customWidth="1"/>
    <col min="5" max="5" width="9.5703125" style="2" customWidth="1"/>
    <col min="6" max="11" width="12.85546875" style="2" customWidth="1"/>
    <col min="12" max="12" width="13.28515625" style="2" customWidth="1"/>
    <col min="13" max="13" width="11.85546875" style="2" customWidth="1"/>
    <col min="14" max="14" width="18.140625" style="2" customWidth="1"/>
    <col min="15" max="26" width="9.140625" style="2"/>
    <col min="27" max="27" width="10.140625" style="2" customWidth="1"/>
    <col min="28" max="16384" width="9.140625" style="2"/>
  </cols>
  <sheetData>
    <row r="1" spans="1:19">
      <c r="A1" s="1" t="s">
        <v>1430</v>
      </c>
      <c r="N1" s="155" t="s">
        <v>226</v>
      </c>
      <c r="S1" s="1196"/>
    </row>
    <row r="2" spans="1:19">
      <c r="A2" s="2" t="s">
        <v>1415</v>
      </c>
      <c r="S2" s="1196"/>
    </row>
    <row r="3" spans="1:19">
      <c r="A3" s="2" t="s">
        <v>1416</v>
      </c>
      <c r="S3" s="1196"/>
    </row>
    <row r="4" spans="1:19">
      <c r="S4" s="1196"/>
    </row>
    <row r="5" spans="1:19" ht="45" customHeight="1">
      <c r="A5" s="1625" t="s">
        <v>1193</v>
      </c>
      <c r="B5" s="1378" t="s">
        <v>1417</v>
      </c>
      <c r="C5" s="1379"/>
      <c r="D5" s="1378" t="s">
        <v>691</v>
      </c>
      <c r="E5" s="1379"/>
      <c r="F5" s="1378" t="s">
        <v>692</v>
      </c>
      <c r="G5" s="1379"/>
      <c r="H5" s="1378" t="s">
        <v>693</v>
      </c>
      <c r="I5" s="1379"/>
      <c r="J5" s="1378" t="s">
        <v>1307</v>
      </c>
      <c r="K5" s="1379"/>
      <c r="L5" s="1386" t="s">
        <v>1418</v>
      </c>
      <c r="M5" s="1386" t="s">
        <v>1398</v>
      </c>
      <c r="N5" s="1386" t="s">
        <v>1419</v>
      </c>
    </row>
    <row r="6" spans="1:19" ht="21" customHeight="1">
      <c r="A6" s="1626"/>
      <c r="B6" s="4" t="s">
        <v>10</v>
      </c>
      <c r="C6" s="4" t="s">
        <v>1059</v>
      </c>
      <c r="D6" s="4" t="s">
        <v>10</v>
      </c>
      <c r="E6" s="4" t="s">
        <v>1059</v>
      </c>
      <c r="F6" s="4" t="s">
        <v>10</v>
      </c>
      <c r="G6" s="4" t="s">
        <v>1059</v>
      </c>
      <c r="H6" s="4" t="s">
        <v>10</v>
      </c>
      <c r="I6" s="4" t="s">
        <v>1059</v>
      </c>
      <c r="J6" s="4" t="s">
        <v>10</v>
      </c>
      <c r="K6" s="4" t="s">
        <v>1059</v>
      </c>
      <c r="L6" s="1388"/>
      <c r="M6" s="1388"/>
      <c r="N6" s="1388"/>
    </row>
    <row r="7" spans="1:19">
      <c r="A7" s="1200">
        <v>2005</v>
      </c>
      <c r="B7" s="9">
        <v>91843</v>
      </c>
      <c r="C7" s="28">
        <v>58.446608120147637</v>
      </c>
      <c r="D7" s="9">
        <v>62574</v>
      </c>
      <c r="E7" s="10">
        <v>39.820542191676211</v>
      </c>
      <c r="F7" s="9">
        <v>1046</v>
      </c>
      <c r="G7" s="28">
        <v>0.66564846633575159</v>
      </c>
      <c r="H7" s="2">
        <v>279</v>
      </c>
      <c r="I7" s="28">
        <v>0.17754868270332189</v>
      </c>
      <c r="J7" s="32">
        <v>1398</v>
      </c>
      <c r="K7" s="29">
        <v>0.8896525391370752</v>
      </c>
      <c r="L7" s="9">
        <v>157140</v>
      </c>
      <c r="M7" s="9">
        <v>361402</v>
      </c>
      <c r="N7" s="28">
        <v>43.480666958124189</v>
      </c>
    </row>
    <row r="8" spans="1:19">
      <c r="A8" s="1200">
        <v>2006</v>
      </c>
      <c r="B8" s="9">
        <v>135426</v>
      </c>
      <c r="C8" s="28">
        <v>56.657434756051636</v>
      </c>
      <c r="D8" s="9">
        <v>97422</v>
      </c>
      <c r="E8" s="10">
        <v>40.757909181427962</v>
      </c>
      <c r="F8" s="9">
        <v>1587</v>
      </c>
      <c r="G8" s="28">
        <v>0.66394450812882277</v>
      </c>
      <c r="H8" s="2">
        <v>602</v>
      </c>
      <c r="I8" s="28">
        <v>0.25185544668780802</v>
      </c>
      <c r="J8" s="8">
        <v>3989</v>
      </c>
      <c r="K8" s="30">
        <v>1.6688561077037645</v>
      </c>
      <c r="L8" s="9">
        <v>239026</v>
      </c>
      <c r="M8" s="9">
        <v>401236</v>
      </c>
      <c r="N8" s="28">
        <v>59.572421218435032</v>
      </c>
    </row>
    <row r="9" spans="1:19">
      <c r="A9" s="1200">
        <v>2007</v>
      </c>
      <c r="B9" s="9">
        <v>199842</v>
      </c>
      <c r="C9" s="28">
        <v>58.07604677655592</v>
      </c>
      <c r="D9" s="9">
        <v>137436</v>
      </c>
      <c r="E9" s="10">
        <v>39.940250621905008</v>
      </c>
      <c r="F9" s="9">
        <v>2234</v>
      </c>
      <c r="G9" s="28">
        <v>0.64922232813335501</v>
      </c>
      <c r="H9" s="2">
        <v>539</v>
      </c>
      <c r="I9" s="28">
        <v>0.15663869062841465</v>
      </c>
      <c r="J9" s="8">
        <v>4053</v>
      </c>
      <c r="K9" s="30">
        <v>1.1778415827772999</v>
      </c>
      <c r="L9" s="9">
        <v>344104</v>
      </c>
      <c r="M9" s="9">
        <v>422373</v>
      </c>
      <c r="N9" s="28">
        <v>81.469222701261685</v>
      </c>
    </row>
    <row r="10" spans="1:19">
      <c r="A10" s="1200">
        <v>2008</v>
      </c>
      <c r="B10" s="9">
        <v>217160</v>
      </c>
      <c r="C10" s="28">
        <v>56.769848925696756</v>
      </c>
      <c r="D10" s="9">
        <v>147438</v>
      </c>
      <c r="E10" s="10">
        <v>38.543161659177002</v>
      </c>
      <c r="F10" s="9">
        <v>2733</v>
      </c>
      <c r="G10" s="28">
        <v>0.71445937149534544</v>
      </c>
      <c r="H10" s="9">
        <v>511</v>
      </c>
      <c r="I10" s="28">
        <v>0.13358534168829914</v>
      </c>
      <c r="J10" s="116">
        <v>14685</v>
      </c>
      <c r="K10" s="30">
        <v>3.8389447019426077</v>
      </c>
      <c r="L10" s="9">
        <v>382527</v>
      </c>
      <c r="M10" s="9">
        <v>451429</v>
      </c>
      <c r="N10" s="28">
        <v>84.736913224449466</v>
      </c>
    </row>
    <row r="11" spans="1:19">
      <c r="A11" s="1200">
        <v>2009</v>
      </c>
      <c r="B11" s="9">
        <v>240351</v>
      </c>
      <c r="C11" s="28">
        <v>59.03210832291547</v>
      </c>
      <c r="D11" s="9">
        <v>156197</v>
      </c>
      <c r="E11" s="10">
        <v>38.363219723298123</v>
      </c>
      <c r="F11" s="9">
        <v>2026</v>
      </c>
      <c r="G11" s="28">
        <v>0.49760163869601842</v>
      </c>
      <c r="H11" s="9">
        <v>521</v>
      </c>
      <c r="I11" s="28">
        <v>0.12796172446230286</v>
      </c>
      <c r="J11" s="116">
        <v>8058</v>
      </c>
      <c r="K11" s="30">
        <v>1.9791085906280932</v>
      </c>
      <c r="L11" s="9">
        <v>407153</v>
      </c>
      <c r="M11" s="9">
        <v>473626</v>
      </c>
      <c r="N11" s="28">
        <v>85.965086376170234</v>
      </c>
    </row>
    <row r="12" spans="1:19">
      <c r="A12" s="1200">
        <v>2010</v>
      </c>
      <c r="B12" s="9">
        <v>252796</v>
      </c>
      <c r="C12" s="28">
        <v>59.795019052867858</v>
      </c>
      <c r="D12" s="9">
        <v>156535</v>
      </c>
      <c r="E12" s="10">
        <v>37.025954949606287</v>
      </c>
      <c r="F12" s="9">
        <v>2006</v>
      </c>
      <c r="G12" s="28">
        <v>0.47448855290452752</v>
      </c>
      <c r="H12" s="9">
        <v>748</v>
      </c>
      <c r="I12" s="28">
        <v>0.17692793498134923</v>
      </c>
      <c r="J12" s="116">
        <v>10686</v>
      </c>
      <c r="K12" s="30">
        <v>2.5276095096399707</v>
      </c>
      <c r="L12" s="9">
        <v>422771</v>
      </c>
      <c r="M12" s="9">
        <v>496251</v>
      </c>
      <c r="N12" s="28">
        <v>85.192976941104405</v>
      </c>
    </row>
    <row r="13" spans="1:19">
      <c r="A13" s="1200">
        <v>2011</v>
      </c>
      <c r="B13" s="9">
        <v>274058</v>
      </c>
      <c r="C13" s="28">
        <v>60.344463136014937</v>
      </c>
      <c r="D13" s="9">
        <v>166340</v>
      </c>
      <c r="E13" s="10">
        <v>36.626181312148248</v>
      </c>
      <c r="F13" s="9">
        <v>2180</v>
      </c>
      <c r="G13" s="28">
        <v>0.48001127365927126</v>
      </c>
      <c r="H13" s="9">
        <v>769</v>
      </c>
      <c r="I13" s="28">
        <v>0.16932507772659616</v>
      </c>
      <c r="J13" s="116">
        <v>10809</v>
      </c>
      <c r="K13" s="30">
        <v>2.3800192004509464</v>
      </c>
      <c r="L13" s="9">
        <v>454156</v>
      </c>
      <c r="M13" s="9">
        <v>514582</v>
      </c>
      <c r="N13" s="28">
        <v>88.257265120039179</v>
      </c>
    </row>
    <row r="14" spans="1:19">
      <c r="A14" s="1200">
        <v>2012</v>
      </c>
      <c r="B14" s="9">
        <v>294999</v>
      </c>
      <c r="C14" s="28">
        <v>60.747005368406093</v>
      </c>
      <c r="D14" s="9">
        <v>173463</v>
      </c>
      <c r="E14" s="10">
        <v>35.719978007450287</v>
      </c>
      <c r="F14" s="9">
        <v>2314</v>
      </c>
      <c r="G14" s="28">
        <v>0.47650524382283233</v>
      </c>
      <c r="H14" s="9">
        <v>847</v>
      </c>
      <c r="I14" s="28">
        <v>0.17441656936816721</v>
      </c>
      <c r="J14" s="116">
        <v>13996</v>
      </c>
      <c r="K14" s="30">
        <v>2.8820948109526192</v>
      </c>
      <c r="L14" s="9">
        <v>485619</v>
      </c>
      <c r="M14" s="9">
        <v>548003</v>
      </c>
      <c r="N14" s="28">
        <v>88.61612071466763</v>
      </c>
    </row>
    <row r="15" spans="1:19">
      <c r="A15" s="1200">
        <v>2013</v>
      </c>
      <c r="B15" s="9">
        <v>307715</v>
      </c>
      <c r="C15" s="28">
        <v>61.679064015217563</v>
      </c>
      <c r="D15" s="9">
        <v>176137</v>
      </c>
      <c r="E15" s="10">
        <v>35.305283455302401</v>
      </c>
      <c r="F15" s="9">
        <v>2755</v>
      </c>
      <c r="G15" s="28">
        <v>0.55221819333449584</v>
      </c>
      <c r="H15" s="9">
        <v>763</v>
      </c>
      <c r="I15" s="28">
        <v>0.15293737985997111</v>
      </c>
      <c r="J15" s="116">
        <v>11527</v>
      </c>
      <c r="K15" s="30">
        <v>2.310496956285566</v>
      </c>
      <c r="L15" s="9">
        <v>498897</v>
      </c>
      <c r="M15" s="9">
        <v>581507</v>
      </c>
      <c r="N15" s="28">
        <v>85.793808157081514</v>
      </c>
    </row>
    <row r="16" spans="1:19">
      <c r="A16" s="1200">
        <v>2014</v>
      </c>
      <c r="B16" s="9">
        <v>312625</v>
      </c>
      <c r="C16" s="28">
        <v>61.673170173562752</v>
      </c>
      <c r="D16" s="48">
        <v>188695</v>
      </c>
      <c r="E16" s="10">
        <v>37.224850366734664</v>
      </c>
      <c r="F16" s="9">
        <v>3312</v>
      </c>
      <c r="G16" s="28">
        <v>0.65337557653687273</v>
      </c>
      <c r="H16" s="9">
        <v>666</v>
      </c>
      <c r="I16" s="28">
        <v>0.13138530615143634</v>
      </c>
      <c r="J16" s="116">
        <v>1608</v>
      </c>
      <c r="K16" s="30">
        <v>0.3172185770142788</v>
      </c>
      <c r="L16" s="9">
        <v>506906</v>
      </c>
      <c r="M16" s="48">
        <v>622202</v>
      </c>
      <c r="N16" s="28">
        <v>81.469683478998775</v>
      </c>
    </row>
    <row r="17" spans="1:14">
      <c r="A17" s="1200">
        <v>2015</v>
      </c>
      <c r="B17" s="9">
        <v>289799</v>
      </c>
      <c r="C17" s="28">
        <v>63.506731999789622</v>
      </c>
      <c r="D17" s="48">
        <v>162731</v>
      </c>
      <c r="E17" s="10">
        <v>35.660971932469629</v>
      </c>
      <c r="F17" s="9">
        <v>3028</v>
      </c>
      <c r="G17" s="28">
        <v>0.66355779176381902</v>
      </c>
      <c r="H17" s="9">
        <v>770</v>
      </c>
      <c r="I17" s="28">
        <v>0.16873827597692889</v>
      </c>
      <c r="J17" s="305" t="s">
        <v>15</v>
      </c>
      <c r="K17" s="35" t="s">
        <v>15</v>
      </c>
      <c r="L17" s="9">
        <v>456328</v>
      </c>
      <c r="M17" s="48">
        <v>698618</v>
      </c>
      <c r="N17" s="28">
        <v>65.318672006733294</v>
      </c>
    </row>
    <row r="18" spans="1:14">
      <c r="A18" s="1200">
        <v>2016</v>
      </c>
      <c r="B18" s="9">
        <v>340611</v>
      </c>
      <c r="C18" s="28">
        <v>63.577193584995818</v>
      </c>
      <c r="D18" s="48">
        <v>188741</v>
      </c>
      <c r="E18" s="10">
        <v>35.229699259347747</v>
      </c>
      <c r="F18" s="9">
        <v>3111</v>
      </c>
      <c r="G18" s="28">
        <v>0.58068779118384906</v>
      </c>
      <c r="H18" s="9">
        <v>654</v>
      </c>
      <c r="I18" s="28">
        <v>0.12207322900489785</v>
      </c>
      <c r="J18" s="116">
        <v>2627</v>
      </c>
      <c r="K18" s="30">
        <v>0.49034613546768602</v>
      </c>
      <c r="L18" s="9">
        <v>535744</v>
      </c>
      <c r="M18" s="48">
        <v>722120</v>
      </c>
      <c r="N18" s="28">
        <v>74.19043926217249</v>
      </c>
    </row>
    <row r="19" spans="1:14">
      <c r="A19" s="1200">
        <v>2017</v>
      </c>
      <c r="B19" s="9">
        <v>370976</v>
      </c>
      <c r="C19" s="28">
        <v>64.480334832757435</v>
      </c>
      <c r="D19" s="48">
        <v>198244</v>
      </c>
      <c r="E19" s="10">
        <v>34.457322033191268</v>
      </c>
      <c r="F19" s="9">
        <v>5022</v>
      </c>
      <c r="G19" s="28">
        <v>0.87288730680720006</v>
      </c>
      <c r="H19" s="9">
        <v>1090</v>
      </c>
      <c r="I19" s="28">
        <v>0.18945582724409557</v>
      </c>
      <c r="J19" s="305" t="s">
        <v>15</v>
      </c>
      <c r="K19" s="305" t="s">
        <v>15</v>
      </c>
      <c r="L19" s="9">
        <v>575332</v>
      </c>
      <c r="M19" s="48">
        <v>722716</v>
      </c>
      <c r="N19" s="28">
        <v>79.606927202386558</v>
      </c>
    </row>
    <row r="20" spans="1:14">
      <c r="A20" s="1200">
        <v>2018</v>
      </c>
      <c r="B20" s="9">
        <v>399657</v>
      </c>
      <c r="C20" s="28">
        <v>66.03892369923858</v>
      </c>
      <c r="D20" s="48">
        <v>198804</v>
      </c>
      <c r="E20" s="10">
        <v>32.85017449238579</v>
      </c>
      <c r="F20" s="9">
        <v>5522</v>
      </c>
      <c r="G20" s="28">
        <v>0.91244976734348571</v>
      </c>
      <c r="H20" s="9">
        <v>1201</v>
      </c>
      <c r="I20" s="28">
        <v>0.19845204103214892</v>
      </c>
      <c r="J20" s="305" t="s">
        <v>15</v>
      </c>
      <c r="K20" s="35" t="s">
        <v>15</v>
      </c>
      <c r="L20" s="9">
        <v>605184</v>
      </c>
      <c r="M20" s="48">
        <v>744216</v>
      </c>
      <c r="N20" s="28">
        <v>81.318326937340771</v>
      </c>
    </row>
    <row r="21" spans="1:14">
      <c r="A21" s="1200">
        <v>2019</v>
      </c>
      <c r="B21" s="9">
        <v>438719</v>
      </c>
      <c r="C21" s="28">
        <v>66.690431166051525</v>
      </c>
      <c r="D21" s="48">
        <v>212444</v>
      </c>
      <c r="E21" s="10">
        <v>32.293978511622818</v>
      </c>
      <c r="F21" s="9">
        <v>5291</v>
      </c>
      <c r="G21" s="28">
        <v>0.80429402715537412</v>
      </c>
      <c r="H21" s="9">
        <v>1390</v>
      </c>
      <c r="I21" s="28">
        <v>0.21129629517028353</v>
      </c>
      <c r="J21" s="305" t="s">
        <v>15</v>
      </c>
      <c r="K21" s="305" t="s">
        <v>15</v>
      </c>
      <c r="L21" s="9">
        <v>657844</v>
      </c>
      <c r="M21" s="48">
        <v>755274</v>
      </c>
      <c r="N21" s="28">
        <v>87.100045811189048</v>
      </c>
    </row>
    <row r="22" spans="1:14" ht="36.75" customHeight="1">
      <c r="A22" s="1201" t="s">
        <v>1420</v>
      </c>
      <c r="B22" s="52">
        <v>377.68365580392623</v>
      </c>
      <c r="C22" s="52">
        <v>14.104878471231741</v>
      </c>
      <c r="D22" s="52">
        <v>239.50842202831848</v>
      </c>
      <c r="E22" s="52">
        <v>-18.901208436149041</v>
      </c>
      <c r="F22" s="52">
        <v>405.83173996175913</v>
      </c>
      <c r="G22" s="52">
        <v>20.828645723896265</v>
      </c>
      <c r="H22" s="52">
        <v>398.2078853046595</v>
      </c>
      <c r="I22" s="52">
        <v>19.007526247520978</v>
      </c>
      <c r="J22" s="844" t="s">
        <v>15</v>
      </c>
      <c r="K22" s="844" t="s">
        <v>15</v>
      </c>
      <c r="L22" s="114" t="s">
        <v>15</v>
      </c>
      <c r="M22" s="52">
        <v>108.98445498364704</v>
      </c>
      <c r="N22" s="33"/>
    </row>
    <row r="23" spans="1:14" ht="9.6" customHeight="1"/>
    <row r="24" spans="1:14">
      <c r="A24" s="25" t="s">
        <v>1429</v>
      </c>
    </row>
    <row r="25" spans="1:14">
      <c r="A25" s="2" t="s">
        <v>1421</v>
      </c>
    </row>
  </sheetData>
  <mergeCells count="9">
    <mergeCell ref="M5:M6"/>
    <mergeCell ref="N5:N6"/>
    <mergeCell ref="A5:A6"/>
    <mergeCell ref="B5:C5"/>
    <mergeCell ref="D5:E5"/>
    <mergeCell ref="F5:G5"/>
    <mergeCell ref="H5:I5"/>
    <mergeCell ref="J5:K5"/>
    <mergeCell ref="L5:L6"/>
  </mergeCells>
  <hyperlinks>
    <hyperlink ref="N1" location="Índice!A1" display="(Voltar ao índice)"/>
  </hyperlinks>
  <pageMargins left="0.511811024" right="0.511811024" top="0.78740157499999996" bottom="0.78740157499999996" header="0.31496062000000002" footer="0.31496062000000002"/>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zoomScaleNormal="100" workbookViewId="0">
      <selection activeCell="B9" sqref="B9"/>
    </sheetView>
  </sheetViews>
  <sheetFormatPr defaultColWidth="9.140625" defaultRowHeight="11.25"/>
  <cols>
    <col min="1" max="1" width="16.42578125" style="2" customWidth="1"/>
    <col min="2" max="16384" width="9.140625" style="2"/>
  </cols>
  <sheetData>
    <row r="1" spans="1:6">
      <c r="A1" s="1239" t="s">
        <v>1494</v>
      </c>
      <c r="B1" s="1240"/>
      <c r="C1" s="1241"/>
      <c r="D1" s="1241"/>
      <c r="E1" s="1242"/>
      <c r="F1" s="155" t="s">
        <v>226</v>
      </c>
    </row>
    <row r="2" spans="1:6">
      <c r="A2" s="1243" t="s">
        <v>1477</v>
      </c>
      <c r="B2" s="1240"/>
      <c r="C2" s="1241"/>
      <c r="D2" s="1241"/>
      <c r="E2" s="1241"/>
    </row>
    <row r="3" spans="1:6">
      <c r="A3" s="1244" t="s">
        <v>1478</v>
      </c>
      <c r="B3" s="1240"/>
      <c r="C3" s="1241"/>
      <c r="D3" s="1241"/>
      <c r="E3" s="1241"/>
    </row>
    <row r="4" spans="1:6">
      <c r="A4" s="1241"/>
      <c r="B4" s="1240"/>
      <c r="C4" s="1241"/>
      <c r="D4" s="1241"/>
      <c r="E4" s="1241"/>
    </row>
    <row r="5" spans="1:6" ht="24" customHeight="1">
      <c r="A5" s="1627" t="s">
        <v>2</v>
      </c>
      <c r="B5" s="1627" t="s">
        <v>1496</v>
      </c>
      <c r="C5" s="1627"/>
      <c r="D5" s="1627"/>
      <c r="E5" s="1627"/>
      <c r="F5" s="1627"/>
    </row>
    <row r="6" spans="1:6" ht="13.5" customHeight="1">
      <c r="A6" s="1627"/>
      <c r="B6" s="1627" t="s">
        <v>10</v>
      </c>
      <c r="C6" s="1627"/>
      <c r="D6" s="1627" t="s">
        <v>476</v>
      </c>
      <c r="E6" s="1627"/>
      <c r="F6" s="1385" t="s">
        <v>11</v>
      </c>
    </row>
    <row r="7" spans="1:6" ht="13.5" customHeight="1">
      <c r="A7" s="1627"/>
      <c r="B7" s="1245">
        <v>2016</v>
      </c>
      <c r="C7" s="1246">
        <v>2017</v>
      </c>
      <c r="D7" s="1246">
        <v>2016</v>
      </c>
      <c r="E7" s="1246">
        <v>2017</v>
      </c>
      <c r="F7" s="1385"/>
    </row>
    <row r="8" spans="1:6">
      <c r="A8" s="1247"/>
      <c r="B8" s="1248"/>
      <c r="C8" s="25"/>
      <c r="D8" s="1248"/>
      <c r="E8" s="546"/>
      <c r="F8" s="25"/>
    </row>
    <row r="9" spans="1:6">
      <c r="A9" s="1249" t="s">
        <v>13</v>
      </c>
      <c r="B9" s="1250">
        <v>26450</v>
      </c>
      <c r="C9" s="1250">
        <v>26109</v>
      </c>
      <c r="D9" s="1251">
        <v>78.003205815387702</v>
      </c>
      <c r="E9" s="47">
        <v>77.347883259730281</v>
      </c>
      <c r="F9" s="47">
        <v>-0.84012259343339002</v>
      </c>
    </row>
    <row r="10" spans="1:6">
      <c r="A10" s="1252"/>
      <c r="B10" s="1253"/>
      <c r="C10" s="11"/>
      <c r="D10" s="1254"/>
      <c r="E10" s="41"/>
      <c r="F10" s="1255"/>
    </row>
    <row r="11" spans="1:6">
      <c r="A11" s="1256" t="s">
        <v>72</v>
      </c>
      <c r="B11" s="1253">
        <v>424</v>
      </c>
      <c r="C11" s="11">
        <v>931</v>
      </c>
      <c r="D11" s="1257">
        <v>251.45500472195394</v>
      </c>
      <c r="E11" s="50">
        <v>546.10578515203963</v>
      </c>
      <c r="F11" s="50">
        <v>117.17833206616643</v>
      </c>
    </row>
    <row r="12" spans="1:6">
      <c r="A12" s="1258" t="s">
        <v>16</v>
      </c>
      <c r="B12" s="1259">
        <v>289</v>
      </c>
      <c r="C12" s="15">
        <v>235</v>
      </c>
      <c r="D12" s="1260">
        <v>45.733128816452108</v>
      </c>
      <c r="E12" s="49">
        <v>37.26879245276757</v>
      </c>
      <c r="F12" s="49">
        <v>-18.508106886051422</v>
      </c>
    </row>
    <row r="13" spans="1:6">
      <c r="A13" s="1258" t="s">
        <v>17</v>
      </c>
      <c r="B13" s="1259">
        <v>354</v>
      </c>
      <c r="C13" s="15">
        <v>158</v>
      </c>
      <c r="D13" s="1260">
        <v>211.40511745967464</v>
      </c>
      <c r="E13" s="49">
        <v>92.847667814320786</v>
      </c>
      <c r="F13" s="49">
        <v>-56.080690510232614</v>
      </c>
    </row>
    <row r="14" spans="1:6">
      <c r="A14" s="1258" t="s">
        <v>18</v>
      </c>
      <c r="B14" s="1259">
        <v>198</v>
      </c>
      <c r="C14" s="15">
        <v>211</v>
      </c>
      <c r="D14" s="1260">
        <v>24.368584418145719</v>
      </c>
      <c r="E14" s="49">
        <v>25.823619390696408</v>
      </c>
      <c r="F14" s="49">
        <v>5.9709458193526244</v>
      </c>
    </row>
    <row r="15" spans="1:6">
      <c r="A15" s="1258" t="s">
        <v>19</v>
      </c>
      <c r="B15" s="1259">
        <v>621</v>
      </c>
      <c r="C15" s="15">
        <v>703</v>
      </c>
      <c r="D15" s="1260">
        <v>24.392842950287452</v>
      </c>
      <c r="E15" s="49">
        <v>27.852885545570135</v>
      </c>
      <c r="F15" s="49">
        <v>14.184663109315476</v>
      </c>
    </row>
    <row r="16" spans="1:6">
      <c r="A16" s="1258" t="s">
        <v>20</v>
      </c>
      <c r="B16" s="1259">
        <v>856</v>
      </c>
      <c r="C16" s="15">
        <v>935</v>
      </c>
      <c r="D16" s="1260">
        <v>52.942387336482163</v>
      </c>
      <c r="E16" s="49">
        <v>58.264861493352839</v>
      </c>
      <c r="F16" s="49">
        <v>10.053332357385036</v>
      </c>
    </row>
    <row r="17" spans="1:6">
      <c r="A17" s="1258" t="s">
        <v>21</v>
      </c>
      <c r="B17" s="1259">
        <v>981</v>
      </c>
      <c r="C17" s="15">
        <v>798</v>
      </c>
      <c r="D17" s="1260">
        <v>201.65858066329153</v>
      </c>
      <c r="E17" s="49">
        <v>164.32630993248156</v>
      </c>
      <c r="F17" s="49">
        <v>-18.512612063427891</v>
      </c>
    </row>
    <row r="18" spans="1:6">
      <c r="A18" s="1258" t="s">
        <v>22</v>
      </c>
      <c r="B18" s="1259">
        <v>1123</v>
      </c>
      <c r="C18" s="15">
        <v>945</v>
      </c>
      <c r="D18" s="1260">
        <v>176.7852333426552</v>
      </c>
      <c r="E18" s="49">
        <v>149.2695292025862</v>
      </c>
      <c r="F18" s="49">
        <v>-15.564481048446222</v>
      </c>
    </row>
    <row r="19" spans="1:6">
      <c r="A19" s="1258" t="s">
        <v>57</v>
      </c>
      <c r="B19" s="1259">
        <v>477</v>
      </c>
      <c r="C19" s="15">
        <v>387</v>
      </c>
      <c r="D19" s="1260">
        <v>42.236957773991726</v>
      </c>
      <c r="E19" s="49">
        <v>34.235877020038842</v>
      </c>
      <c r="F19" s="49">
        <v>-18.943316885572937</v>
      </c>
    </row>
    <row r="20" spans="1:6">
      <c r="A20" s="1258" t="s">
        <v>25</v>
      </c>
      <c r="B20" s="1259">
        <v>276</v>
      </c>
      <c r="C20" s="15">
        <v>317</v>
      </c>
      <c r="D20" s="1260">
        <v>20.682321485222367</v>
      </c>
      <c r="E20" s="49">
        <v>23.633322161113124</v>
      </c>
      <c r="F20" s="49">
        <v>14.268227471462836</v>
      </c>
    </row>
    <row r="21" spans="1:6">
      <c r="A21" s="1258" t="s">
        <v>76</v>
      </c>
      <c r="B21" s="1259">
        <v>142</v>
      </c>
      <c r="C21" s="15">
        <v>122</v>
      </c>
      <c r="D21" s="1260">
        <v>25.261659114352032</v>
      </c>
      <c r="E21" s="49">
        <v>21.701070981964566</v>
      </c>
      <c r="F21" s="49">
        <v>-14.094830890836352</v>
      </c>
    </row>
    <row r="22" spans="1:6">
      <c r="A22" s="1258" t="s">
        <v>77</v>
      </c>
      <c r="B22" s="1259">
        <v>301</v>
      </c>
      <c r="C22" s="15">
        <v>39</v>
      </c>
      <c r="D22" s="1260">
        <v>67.150209657904412</v>
      </c>
      <c r="E22" s="49">
        <v>8.702532827927401</v>
      </c>
      <c r="F22" s="49">
        <v>-87.040200064508653</v>
      </c>
    </row>
    <row r="23" spans="1:6">
      <c r="A23" s="1258" t="s">
        <v>78</v>
      </c>
      <c r="B23" s="1259">
        <v>1964</v>
      </c>
      <c r="C23" s="17">
        <v>1839</v>
      </c>
      <c r="D23" s="1260">
        <v>59.736182662507808</v>
      </c>
      <c r="E23" s="49">
        <v>56.44703730296574</v>
      </c>
      <c r="F23" s="49">
        <v>-5.5061190938912041</v>
      </c>
    </row>
    <row r="24" spans="1:6">
      <c r="A24" s="1258" t="s">
        <v>29</v>
      </c>
      <c r="B24" s="1259">
        <v>475</v>
      </c>
      <c r="C24" s="15">
        <v>411</v>
      </c>
      <c r="D24" s="1260">
        <v>29.452268431718093</v>
      </c>
      <c r="E24" s="49">
        <v>25.426778543147396</v>
      </c>
      <c r="F24" s="49">
        <v>-13.667843269537494</v>
      </c>
    </row>
    <row r="25" spans="1:6">
      <c r="A25" s="1258" t="s">
        <v>79</v>
      </c>
      <c r="B25" s="1259">
        <v>603</v>
      </c>
      <c r="C25" s="15">
        <v>545</v>
      </c>
      <c r="D25" s="1260">
        <v>89.849436892690917</v>
      </c>
      <c r="E25" s="49">
        <v>81.19121392822386</v>
      </c>
      <c r="F25" s="49">
        <v>-9.6363686450341994</v>
      </c>
    </row>
    <row r="26" spans="1:6">
      <c r="A26" s="1258" t="s">
        <v>31</v>
      </c>
      <c r="B26" s="1259">
        <v>1062</v>
      </c>
      <c r="C26" s="15">
        <v>902</v>
      </c>
      <c r="D26" s="1260">
        <v>59.233891934666126</v>
      </c>
      <c r="E26" s="49">
        <v>50.788713616071405</v>
      </c>
      <c r="F26" s="49">
        <v>-14.257341604211305</v>
      </c>
    </row>
    <row r="27" spans="1:6">
      <c r="A27" s="1258" t="s">
        <v>80</v>
      </c>
      <c r="B27" s="1259">
        <v>1615</v>
      </c>
      <c r="C27" s="17">
        <v>1246</v>
      </c>
      <c r="D27" s="1260">
        <v>99.137156205071264</v>
      </c>
      <c r="E27" s="49">
        <v>76.554712438489972</v>
      </c>
      <c r="F27" s="49">
        <v>-22.778990875901396</v>
      </c>
    </row>
    <row r="28" spans="1:6">
      <c r="A28" s="1258" t="s">
        <v>81</v>
      </c>
      <c r="B28" s="1259">
        <v>269</v>
      </c>
      <c r="C28" s="15">
        <v>295</v>
      </c>
      <c r="D28" s="1260">
        <v>46.821594180075152</v>
      </c>
      <c r="E28" s="49">
        <v>51.332865879554127</v>
      </c>
      <c r="F28" s="49">
        <v>9.6350237074984904</v>
      </c>
    </row>
    <row r="29" spans="1:6">
      <c r="A29" s="1258" t="s">
        <v>34</v>
      </c>
      <c r="B29" s="1259">
        <v>2293</v>
      </c>
      <c r="C29" s="17">
        <v>1931</v>
      </c>
      <c r="D29" s="1260">
        <v>90.456977359904485</v>
      </c>
      <c r="E29" s="49">
        <v>77.019092647822561</v>
      </c>
      <c r="F29" s="49">
        <v>-14.85555355074062</v>
      </c>
    </row>
    <row r="30" spans="1:6">
      <c r="A30" s="1258" t="s">
        <v>35</v>
      </c>
      <c r="B30" s="1259">
        <v>192</v>
      </c>
      <c r="C30" s="17">
        <v>1606</v>
      </c>
      <c r="D30" s="1260">
        <v>32.328687044045871</v>
      </c>
      <c r="E30" s="49">
        <v>270.6384107798205</v>
      </c>
      <c r="F30" s="49">
        <v>737.14631036853473</v>
      </c>
    </row>
    <row r="31" spans="1:6">
      <c r="A31" s="1258" t="s">
        <v>82</v>
      </c>
      <c r="B31" s="1259">
        <v>1348</v>
      </c>
      <c r="C31" s="17">
        <v>1369</v>
      </c>
      <c r="D31" s="1260">
        <v>80.727646207182801</v>
      </c>
      <c r="E31" s="49">
        <v>83.07938974941959</v>
      </c>
      <c r="F31" s="49">
        <v>2.9131823516830524</v>
      </c>
    </row>
    <row r="32" spans="1:6">
      <c r="A32" s="1258" t="s">
        <v>83</v>
      </c>
      <c r="B32" s="1259">
        <v>189</v>
      </c>
      <c r="C32" s="15">
        <v>315</v>
      </c>
      <c r="D32" s="1260">
        <v>58.57453778907589</v>
      </c>
      <c r="E32" s="49">
        <v>97.933722939563737</v>
      </c>
      <c r="F32" s="49">
        <v>67.195041798227066</v>
      </c>
    </row>
    <row r="33" spans="1:6">
      <c r="A33" s="1258" t="s">
        <v>38</v>
      </c>
      <c r="B33" s="1259">
        <v>99</v>
      </c>
      <c r="C33" s="15">
        <v>100</v>
      </c>
      <c r="D33" s="1260">
        <v>92.091583115003971</v>
      </c>
      <c r="E33" s="49">
        <v>92.160154566828098</v>
      </c>
      <c r="F33" s="49">
        <v>7.4460064106496304E-2</v>
      </c>
    </row>
    <row r="34" spans="1:6">
      <c r="A34" s="1258" t="s">
        <v>39</v>
      </c>
      <c r="B34" s="1259">
        <v>304</v>
      </c>
      <c r="C34" s="15">
        <v>340</v>
      </c>
      <c r="D34" s="1260">
        <v>27.968597567276134</v>
      </c>
      <c r="E34" s="49">
        <v>31.533178425605481</v>
      </c>
      <c r="F34" s="49">
        <v>12.744939569297475</v>
      </c>
    </row>
    <row r="35" spans="1:6">
      <c r="A35" s="1258" t="s">
        <v>67</v>
      </c>
      <c r="B35" s="1259">
        <v>9572</v>
      </c>
      <c r="C35" s="17">
        <v>9021</v>
      </c>
      <c r="D35" s="1260">
        <v>141.06093847612397</v>
      </c>
      <c r="E35" s="49">
        <v>133.53003652890621</v>
      </c>
      <c r="F35" s="49">
        <v>-5.3387578649155554</v>
      </c>
    </row>
    <row r="36" spans="1:6">
      <c r="A36" s="1258" t="s">
        <v>41</v>
      </c>
      <c r="B36" s="1259">
        <v>296</v>
      </c>
      <c r="C36" s="15">
        <v>264</v>
      </c>
      <c r="D36" s="1260">
        <v>71.518587798277792</v>
      </c>
      <c r="E36" s="49">
        <v>63.771881715116415</v>
      </c>
      <c r="F36" s="49">
        <v>-10.831738044117145</v>
      </c>
    </row>
    <row r="37" spans="1:6">
      <c r="A37" s="1261" t="s">
        <v>42</v>
      </c>
      <c r="B37" s="1262">
        <v>127</v>
      </c>
      <c r="C37" s="19">
        <v>144</v>
      </c>
      <c r="D37" s="1263">
        <v>44.308245574896951</v>
      </c>
      <c r="E37" s="52">
        <v>50.114249119528139</v>
      </c>
      <c r="F37" s="52">
        <v>13.1036638199022</v>
      </c>
    </row>
    <row r="38" spans="1:6">
      <c r="A38" s="1258"/>
      <c r="B38" s="1259"/>
      <c r="C38" s="15"/>
      <c r="D38" s="1260"/>
      <c r="E38" s="49"/>
      <c r="F38" s="49"/>
    </row>
    <row r="39" spans="1:6">
      <c r="A39" s="1264" t="s">
        <v>1479</v>
      </c>
      <c r="B39" s="1265"/>
      <c r="C39" s="1241"/>
      <c r="D39" s="1266"/>
      <c r="E39" s="1266"/>
    </row>
    <row r="40" spans="1:6">
      <c r="A40" s="2" t="s">
        <v>1480</v>
      </c>
      <c r="B40" s="1240"/>
      <c r="C40" s="1241"/>
      <c r="D40" s="1241"/>
      <c r="E40" s="1241"/>
    </row>
    <row r="41" spans="1:6">
      <c r="A41" s="1244" t="s">
        <v>1481</v>
      </c>
      <c r="B41" s="1240"/>
      <c r="C41" s="1241"/>
      <c r="D41" s="1241"/>
      <c r="E41" s="1241"/>
    </row>
  </sheetData>
  <mergeCells count="5">
    <mergeCell ref="A5:A7"/>
    <mergeCell ref="B5:F5"/>
    <mergeCell ref="B6:C6"/>
    <mergeCell ref="D6:E6"/>
    <mergeCell ref="F6:F7"/>
  </mergeCells>
  <hyperlinks>
    <hyperlink ref="F1" location="Índice!A1" display="(Voltar ao índice)"/>
  </hyperlinks>
  <pageMargins left="0.7" right="0.7" top="0.75" bottom="0.75" header="0.3" footer="0.3"/>
  <pageSetup paperSize="9"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workbookViewId="0">
      <selection activeCell="J34" sqref="J34"/>
    </sheetView>
  </sheetViews>
  <sheetFormatPr defaultColWidth="9.140625" defaultRowHeight="11.25"/>
  <cols>
    <col min="1" max="1" width="16.42578125" style="2" customWidth="1"/>
    <col min="2" max="2" width="8.85546875" style="2" customWidth="1"/>
    <col min="3" max="3" width="9.28515625" style="1280" customWidth="1"/>
    <col min="4" max="16384" width="9.140625" style="2"/>
  </cols>
  <sheetData>
    <row r="1" spans="1:16">
      <c r="A1" s="1" t="s">
        <v>1495</v>
      </c>
      <c r="G1" s="155" t="s">
        <v>226</v>
      </c>
    </row>
    <row r="2" spans="1:16">
      <c r="A2" s="1241" t="s">
        <v>1482</v>
      </c>
      <c r="B2" s="1241"/>
    </row>
    <row r="3" spans="1:16">
      <c r="A3" s="1244" t="s">
        <v>1483</v>
      </c>
      <c r="B3" s="1241"/>
    </row>
    <row r="5" spans="1:16" ht="25.9" customHeight="1">
      <c r="A5" s="1628" t="s">
        <v>2</v>
      </c>
      <c r="B5" s="1629" t="s">
        <v>1484</v>
      </c>
      <c r="C5" s="1630"/>
      <c r="D5" s="1630"/>
      <c r="E5" s="1630"/>
      <c r="F5" s="1630"/>
      <c r="G5" s="1631"/>
    </row>
    <row r="6" spans="1:16" ht="34.15" customHeight="1">
      <c r="A6" s="1628"/>
      <c r="B6" s="1629" t="s">
        <v>1485</v>
      </c>
      <c r="C6" s="1631"/>
      <c r="D6" s="1629" t="s">
        <v>1497</v>
      </c>
      <c r="E6" s="1631"/>
      <c r="F6" s="1629" t="s">
        <v>1486</v>
      </c>
      <c r="G6" s="1631"/>
      <c r="J6" s="1628" t="s">
        <v>2</v>
      </c>
      <c r="K6" s="1629" t="s">
        <v>1484</v>
      </c>
      <c r="L6" s="1630"/>
      <c r="M6" s="1630"/>
      <c r="N6" s="1630"/>
      <c r="O6" s="1630"/>
      <c r="P6" s="1631"/>
    </row>
    <row r="7" spans="1:16">
      <c r="A7" s="1628"/>
      <c r="B7" s="1267" t="s">
        <v>393</v>
      </c>
      <c r="C7" s="1268" t="s">
        <v>1059</v>
      </c>
      <c r="D7" s="1267" t="s">
        <v>393</v>
      </c>
      <c r="E7" s="1267" t="s">
        <v>1059</v>
      </c>
      <c r="F7" s="1267" t="s">
        <v>393</v>
      </c>
      <c r="G7" s="1267" t="s">
        <v>1059</v>
      </c>
      <c r="J7" s="1628"/>
      <c r="K7" s="1629" t="s">
        <v>1485</v>
      </c>
      <c r="L7" s="1631"/>
      <c r="M7" s="1629" t="s">
        <v>1497</v>
      </c>
      <c r="N7" s="1631"/>
      <c r="O7" s="1629" t="s">
        <v>1486</v>
      </c>
      <c r="P7" s="1631"/>
    </row>
    <row r="8" spans="1:16">
      <c r="A8" s="1269"/>
      <c r="J8" s="1628"/>
      <c r="K8" s="1339" t="s">
        <v>393</v>
      </c>
      <c r="L8" s="1268" t="s">
        <v>1059</v>
      </c>
      <c r="M8" s="1339" t="s">
        <v>393</v>
      </c>
      <c r="N8" s="1339" t="s">
        <v>1059</v>
      </c>
      <c r="O8" s="1339" t="s">
        <v>393</v>
      </c>
      <c r="P8" s="1339" t="s">
        <v>1059</v>
      </c>
    </row>
    <row r="9" spans="1:16">
      <c r="A9" s="1249" t="s">
        <v>13</v>
      </c>
      <c r="B9" s="1250">
        <v>26109</v>
      </c>
      <c r="C9" s="1270">
        <v>18.2</v>
      </c>
      <c r="D9" s="1250">
        <v>117207</v>
      </c>
      <c r="E9" s="1251">
        <v>81.8</v>
      </c>
      <c r="F9" s="1250">
        <v>143316</v>
      </c>
      <c r="G9" s="1250">
        <v>100</v>
      </c>
      <c r="J9" s="1269"/>
      <c r="L9" s="1280"/>
    </row>
    <row r="10" spans="1:16">
      <c r="A10" s="1252"/>
      <c r="B10" s="546"/>
      <c r="C10" s="1281"/>
      <c r="D10" s="1282"/>
      <c r="E10" s="1283"/>
      <c r="F10" s="546"/>
      <c r="G10" s="11"/>
      <c r="J10" s="1249" t="s">
        <v>13</v>
      </c>
      <c r="K10" s="1250">
        <v>26109</v>
      </c>
      <c r="L10" s="1270">
        <v>18.2</v>
      </c>
      <c r="M10" s="1250">
        <v>117207</v>
      </c>
      <c r="N10" s="1251">
        <v>81.8</v>
      </c>
      <c r="O10" s="1250">
        <v>143316</v>
      </c>
      <c r="P10" s="1250">
        <v>100</v>
      </c>
    </row>
    <row r="11" spans="1:16">
      <c r="A11" s="1256" t="s">
        <v>72</v>
      </c>
      <c r="B11" s="25">
        <v>931</v>
      </c>
      <c r="C11" s="41">
        <v>40.1</v>
      </c>
      <c r="D11" s="48">
        <v>1389</v>
      </c>
      <c r="E11" s="41">
        <v>59.9</v>
      </c>
      <c r="F11" s="48">
        <v>2320</v>
      </c>
      <c r="G11" s="13">
        <v>100</v>
      </c>
    </row>
    <row r="12" spans="1:16">
      <c r="A12" s="1271" t="s">
        <v>16</v>
      </c>
      <c r="B12" s="25">
        <v>235</v>
      </c>
      <c r="C12" s="41">
        <v>9.9</v>
      </c>
      <c r="D12" s="48">
        <v>2143</v>
      </c>
      <c r="E12" s="41">
        <v>90.1</v>
      </c>
      <c r="F12" s="48">
        <v>2378</v>
      </c>
      <c r="G12" s="17">
        <v>100</v>
      </c>
    </row>
    <row r="13" spans="1:16">
      <c r="A13" s="1271" t="s">
        <v>17</v>
      </c>
      <c r="B13" s="25">
        <v>158</v>
      </c>
      <c r="C13" s="41">
        <v>18.399999999999999</v>
      </c>
      <c r="D13" s="25">
        <v>702</v>
      </c>
      <c r="E13" s="41">
        <v>81.599999999999994</v>
      </c>
      <c r="F13" s="48">
        <v>860</v>
      </c>
      <c r="G13" s="17">
        <v>100</v>
      </c>
    </row>
    <row r="14" spans="1:16">
      <c r="A14" s="1271" t="s">
        <v>18</v>
      </c>
      <c r="B14" s="25">
        <v>211</v>
      </c>
      <c r="C14" s="41">
        <v>12.7</v>
      </c>
      <c r="D14" s="48">
        <v>1450</v>
      </c>
      <c r="E14" s="41">
        <v>87.3</v>
      </c>
      <c r="F14" s="48">
        <v>1661</v>
      </c>
      <c r="G14" s="17">
        <v>100</v>
      </c>
      <c r="K14" s="2" t="s">
        <v>1960</v>
      </c>
    </row>
    <row r="15" spans="1:16" ht="22.5">
      <c r="A15" s="1271" t="s">
        <v>19</v>
      </c>
      <c r="B15" s="25">
        <v>703</v>
      </c>
      <c r="C15" s="41">
        <v>28.4</v>
      </c>
      <c r="D15" s="48">
        <v>1774</v>
      </c>
      <c r="E15" s="41">
        <v>71.599999999999994</v>
      </c>
      <c r="F15" s="48">
        <v>2477</v>
      </c>
      <c r="G15" s="17">
        <v>100</v>
      </c>
      <c r="J15" s="1249" t="s">
        <v>1961</v>
      </c>
      <c r="K15" s="1250">
        <v>26109</v>
      </c>
    </row>
    <row r="16" spans="1:16">
      <c r="A16" s="1271" t="s">
        <v>20</v>
      </c>
      <c r="B16" s="25">
        <v>935</v>
      </c>
      <c r="C16" s="41">
        <v>36.4</v>
      </c>
      <c r="D16" s="48">
        <v>1631</v>
      </c>
      <c r="E16" s="41">
        <v>63.6</v>
      </c>
      <c r="F16" s="48">
        <v>2566</v>
      </c>
      <c r="G16" s="17">
        <v>100</v>
      </c>
      <c r="J16" s="2" t="s">
        <v>1962</v>
      </c>
      <c r="K16" s="1250">
        <v>117207</v>
      </c>
    </row>
    <row r="17" spans="1:7">
      <c r="A17" s="1271" t="s">
        <v>21</v>
      </c>
      <c r="B17" s="25">
        <v>798</v>
      </c>
      <c r="C17" s="51" t="s">
        <v>1487</v>
      </c>
      <c r="D17" s="273" t="s">
        <v>1487</v>
      </c>
      <c r="E17" s="51" t="s">
        <v>1487</v>
      </c>
      <c r="F17" s="48">
        <v>798</v>
      </c>
      <c r="G17" s="17">
        <v>100</v>
      </c>
    </row>
    <row r="18" spans="1:7">
      <c r="A18" s="1271" t="s">
        <v>22</v>
      </c>
      <c r="B18" s="25">
        <v>945</v>
      </c>
      <c r="C18" s="41">
        <v>25.5</v>
      </c>
      <c r="D18" s="48">
        <v>2767</v>
      </c>
      <c r="E18" s="41">
        <v>74.5</v>
      </c>
      <c r="F18" s="48">
        <v>3712</v>
      </c>
      <c r="G18" s="17">
        <v>100</v>
      </c>
    </row>
    <row r="19" spans="1:7">
      <c r="A19" s="1271" t="s">
        <v>57</v>
      </c>
      <c r="B19" s="25">
        <v>387</v>
      </c>
      <c r="C19" s="41">
        <v>8.3000000000000007</v>
      </c>
      <c r="D19" s="48">
        <v>4297</v>
      </c>
      <c r="E19" s="41">
        <v>91.7</v>
      </c>
      <c r="F19" s="48">
        <v>4684</v>
      </c>
      <c r="G19" s="17">
        <v>100</v>
      </c>
    </row>
    <row r="20" spans="1:7">
      <c r="A20" s="1271" t="s">
        <v>25</v>
      </c>
      <c r="B20" s="25">
        <v>317</v>
      </c>
      <c r="C20" s="41">
        <v>25.3</v>
      </c>
      <c r="D20" s="25">
        <v>938</v>
      </c>
      <c r="E20" s="41">
        <v>74.7</v>
      </c>
      <c r="F20" s="48">
        <v>1255</v>
      </c>
      <c r="G20" s="17">
        <v>100</v>
      </c>
    </row>
    <row r="21" spans="1:7">
      <c r="A21" s="1271" t="s">
        <v>76</v>
      </c>
      <c r="B21" s="25">
        <v>122</v>
      </c>
      <c r="C21" s="41">
        <v>6.4</v>
      </c>
      <c r="D21" s="48">
        <v>1785</v>
      </c>
      <c r="E21" s="41">
        <v>93.6</v>
      </c>
      <c r="F21" s="48">
        <v>1907</v>
      </c>
      <c r="G21" s="17">
        <v>100</v>
      </c>
    </row>
    <row r="22" spans="1:7">
      <c r="A22" s="1271" t="s">
        <v>77</v>
      </c>
      <c r="B22" s="25">
        <v>39</v>
      </c>
      <c r="C22" s="41">
        <v>1.9</v>
      </c>
      <c r="D22" s="48">
        <v>2062</v>
      </c>
      <c r="E22" s="41">
        <v>98.1</v>
      </c>
      <c r="F22" s="48">
        <v>2101</v>
      </c>
      <c r="G22" s="17">
        <v>100</v>
      </c>
    </row>
    <row r="23" spans="1:7">
      <c r="A23" s="1271" t="s">
        <v>78</v>
      </c>
      <c r="B23" s="48">
        <v>1839</v>
      </c>
      <c r="C23" s="41">
        <v>14.5</v>
      </c>
      <c r="D23" s="48">
        <v>10832</v>
      </c>
      <c r="E23" s="41">
        <v>85.5</v>
      </c>
      <c r="F23" s="48">
        <v>12671</v>
      </c>
      <c r="G23" s="17">
        <v>100</v>
      </c>
    </row>
    <row r="24" spans="1:7">
      <c r="A24" s="1271" t="s">
        <v>29</v>
      </c>
      <c r="B24" s="25">
        <v>411</v>
      </c>
      <c r="C24" s="41">
        <v>17.899999999999999</v>
      </c>
      <c r="D24" s="48">
        <v>1887</v>
      </c>
      <c r="E24" s="41">
        <v>82.1</v>
      </c>
      <c r="F24" s="48">
        <v>2298</v>
      </c>
      <c r="G24" s="17">
        <v>100</v>
      </c>
    </row>
    <row r="25" spans="1:7">
      <c r="A25" s="1271" t="s">
        <v>79</v>
      </c>
      <c r="B25" s="25">
        <v>545</v>
      </c>
      <c r="C25" s="41">
        <v>38.299999999999997</v>
      </c>
      <c r="D25" s="25">
        <v>879</v>
      </c>
      <c r="E25" s="41">
        <v>61.7</v>
      </c>
      <c r="F25" s="48">
        <v>1424</v>
      </c>
      <c r="G25" s="17">
        <v>100</v>
      </c>
    </row>
    <row r="26" spans="1:7">
      <c r="A26" s="1271" t="s">
        <v>31</v>
      </c>
      <c r="B26" s="25">
        <v>902</v>
      </c>
      <c r="C26" s="41">
        <v>7.8</v>
      </c>
      <c r="D26" s="48">
        <v>10661</v>
      </c>
      <c r="E26" s="41">
        <v>92.2</v>
      </c>
      <c r="F26" s="48">
        <v>11563</v>
      </c>
      <c r="G26" s="17">
        <v>100</v>
      </c>
    </row>
    <row r="27" spans="1:7">
      <c r="A27" s="1271" t="s">
        <v>80</v>
      </c>
      <c r="B27" s="48">
        <v>1246</v>
      </c>
      <c r="C27" s="41">
        <v>33.1</v>
      </c>
      <c r="D27" s="48">
        <v>2513</v>
      </c>
      <c r="E27" s="41">
        <v>66.900000000000006</v>
      </c>
      <c r="F27" s="48">
        <v>3759</v>
      </c>
      <c r="G27" s="17">
        <v>100</v>
      </c>
    </row>
    <row r="28" spans="1:7">
      <c r="A28" s="1271" t="s">
        <v>81</v>
      </c>
      <c r="B28" s="25">
        <v>295</v>
      </c>
      <c r="C28" s="41">
        <v>33.1</v>
      </c>
      <c r="D28" s="25">
        <v>597</v>
      </c>
      <c r="E28" s="41">
        <v>66.900000000000006</v>
      </c>
      <c r="F28" s="48">
        <v>892</v>
      </c>
      <c r="G28" s="17">
        <v>100</v>
      </c>
    </row>
    <row r="29" spans="1:7">
      <c r="A29" s="1271" t="s">
        <v>34</v>
      </c>
      <c r="B29" s="48">
        <v>1931</v>
      </c>
      <c r="C29" s="41">
        <v>32.200000000000003</v>
      </c>
      <c r="D29" s="48">
        <v>4053</v>
      </c>
      <c r="E29" s="41">
        <v>67.7</v>
      </c>
      <c r="F29" s="48">
        <v>5984</v>
      </c>
      <c r="G29" s="17">
        <v>100</v>
      </c>
    </row>
    <row r="30" spans="1:7">
      <c r="A30" s="1271" t="s">
        <v>35</v>
      </c>
      <c r="B30" s="48">
        <v>1606</v>
      </c>
      <c r="C30" s="41">
        <v>59.9</v>
      </c>
      <c r="D30" s="48">
        <v>1077</v>
      </c>
      <c r="E30" s="41">
        <v>40.1</v>
      </c>
      <c r="F30" s="48">
        <v>2683</v>
      </c>
      <c r="G30" s="17">
        <v>100</v>
      </c>
    </row>
    <row r="31" spans="1:7">
      <c r="A31" s="1271" t="s">
        <v>82</v>
      </c>
      <c r="B31" s="48">
        <v>1369</v>
      </c>
      <c r="C31" s="41">
        <v>19.8</v>
      </c>
      <c r="D31" s="48">
        <v>5481</v>
      </c>
      <c r="E31" s="41">
        <v>80</v>
      </c>
      <c r="F31" s="48">
        <v>6850</v>
      </c>
      <c r="G31" s="17">
        <v>100</v>
      </c>
    </row>
    <row r="32" spans="1:7">
      <c r="A32" s="1271" t="s">
        <v>83</v>
      </c>
      <c r="B32" s="25">
        <v>315</v>
      </c>
      <c r="C32" s="41">
        <v>19.8</v>
      </c>
      <c r="D32" s="48">
        <v>1277</v>
      </c>
      <c r="E32" s="41">
        <v>80.2</v>
      </c>
      <c r="F32" s="48">
        <v>1592</v>
      </c>
      <c r="G32" s="17">
        <v>100</v>
      </c>
    </row>
    <row r="33" spans="1:7">
      <c r="A33" s="1271" t="s">
        <v>38</v>
      </c>
      <c r="B33" s="25">
        <v>100</v>
      </c>
      <c r="C33" s="41">
        <v>65.400000000000006</v>
      </c>
      <c r="D33" s="25">
        <v>53</v>
      </c>
      <c r="E33" s="41">
        <v>34.6</v>
      </c>
      <c r="F33" s="48">
        <v>153</v>
      </c>
      <c r="G33" s="17">
        <v>100</v>
      </c>
    </row>
    <row r="34" spans="1:7">
      <c r="A34" s="1271" t="s">
        <v>39</v>
      </c>
      <c r="B34" s="25">
        <v>340</v>
      </c>
      <c r="C34" s="41">
        <v>6.2</v>
      </c>
      <c r="D34" s="48">
        <v>5111</v>
      </c>
      <c r="E34" s="41">
        <v>93.8</v>
      </c>
      <c r="F34" s="48">
        <v>5451</v>
      </c>
      <c r="G34" s="17">
        <v>100</v>
      </c>
    </row>
    <row r="35" spans="1:7">
      <c r="A35" s="1271" t="s">
        <v>67</v>
      </c>
      <c r="B35" s="48">
        <v>9021</v>
      </c>
      <c r="C35" s="41">
        <v>15</v>
      </c>
      <c r="D35" s="48">
        <v>50942</v>
      </c>
      <c r="E35" s="41">
        <v>85</v>
      </c>
      <c r="F35" s="48">
        <v>59963</v>
      </c>
      <c r="G35" s="17">
        <v>100</v>
      </c>
    </row>
    <row r="36" spans="1:7">
      <c r="A36" s="1271" t="s">
        <v>41</v>
      </c>
      <c r="B36" s="25">
        <v>264</v>
      </c>
      <c r="C36" s="41">
        <v>35.299999999999997</v>
      </c>
      <c r="D36" s="25">
        <v>484</v>
      </c>
      <c r="E36" s="41">
        <v>64.7</v>
      </c>
      <c r="F36" s="48">
        <v>748</v>
      </c>
      <c r="G36" s="17">
        <v>100</v>
      </c>
    </row>
    <row r="37" spans="1:7">
      <c r="A37" s="1261" t="s">
        <v>42</v>
      </c>
      <c r="B37" s="19">
        <v>144</v>
      </c>
      <c r="C37" s="52">
        <v>25.4</v>
      </c>
      <c r="D37" s="19">
        <v>422</v>
      </c>
      <c r="E37" s="52">
        <v>74.599999999999994</v>
      </c>
      <c r="F37" s="21">
        <v>566</v>
      </c>
      <c r="G37" s="21">
        <v>100</v>
      </c>
    </row>
    <row r="38" spans="1:7">
      <c r="A38" s="1258"/>
      <c r="B38" s="15"/>
      <c r="C38" s="49"/>
      <c r="D38" s="15"/>
      <c r="E38" s="49"/>
      <c r="F38" s="17"/>
      <c r="G38" s="17"/>
    </row>
    <row r="39" spans="1:7">
      <c r="A39" s="1264" t="s">
        <v>1479</v>
      </c>
    </row>
    <row r="40" spans="1:7">
      <c r="A40" s="1264" t="s">
        <v>45</v>
      </c>
    </row>
    <row r="41" spans="1:7">
      <c r="A41" s="2" t="s">
        <v>1480</v>
      </c>
    </row>
    <row r="42" spans="1:7">
      <c r="A42" s="2" t="s">
        <v>1488</v>
      </c>
    </row>
    <row r="43" spans="1:7">
      <c r="A43" s="2" t="s">
        <v>1489</v>
      </c>
    </row>
  </sheetData>
  <mergeCells count="10">
    <mergeCell ref="J6:J8"/>
    <mergeCell ref="K6:P6"/>
    <mergeCell ref="K7:L7"/>
    <mergeCell ref="M7:N7"/>
    <mergeCell ref="O7:P7"/>
    <mergeCell ref="A5:A7"/>
    <mergeCell ref="B5:G5"/>
    <mergeCell ref="B6:C6"/>
    <mergeCell ref="D6:E6"/>
    <mergeCell ref="F6:G6"/>
  </mergeCells>
  <hyperlinks>
    <hyperlink ref="G1" location="Índice!A1" display="(Voltar ao índice)"/>
  </hyperlinks>
  <pageMargins left="0.511811024" right="0.511811024" top="0.78740157499999996" bottom="0.78740157499999996" header="0.31496062000000002" footer="0.31496062000000002"/>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A14" sqref="A14"/>
    </sheetView>
  </sheetViews>
  <sheetFormatPr defaultColWidth="9.140625" defaultRowHeight="11.25"/>
  <cols>
    <col min="1" max="1" width="18.28515625" style="2" customWidth="1"/>
    <col min="2" max="2" width="24.28515625" style="2" customWidth="1"/>
    <col min="3" max="3" width="22.7109375" style="2" customWidth="1"/>
    <col min="4" max="4" width="25.140625" style="2" customWidth="1"/>
    <col min="5" max="5" width="21.7109375" style="2" customWidth="1"/>
    <col min="6" max="6" width="25.28515625" style="2" customWidth="1"/>
    <col min="7" max="7" width="21.85546875" style="2" customWidth="1"/>
    <col min="8" max="16384" width="9.140625" style="2"/>
  </cols>
  <sheetData>
    <row r="1" spans="1:7">
      <c r="A1" s="1" t="s">
        <v>667</v>
      </c>
      <c r="G1" s="155" t="s">
        <v>226</v>
      </c>
    </row>
    <row r="2" spans="1:7">
      <c r="A2" s="2" t="s">
        <v>875</v>
      </c>
    </row>
    <row r="4" spans="1:7" ht="18.75" customHeight="1">
      <c r="A4" s="1377" t="s">
        <v>875</v>
      </c>
      <c r="B4" s="1395"/>
      <c r="C4" s="1395"/>
      <c r="D4" s="1395"/>
      <c r="E4" s="1395"/>
      <c r="F4" s="1395"/>
      <c r="G4" s="1395"/>
    </row>
    <row r="5" spans="1:7" ht="31.5" customHeight="1">
      <c r="A5" s="719" t="s">
        <v>876</v>
      </c>
      <c r="B5" s="720" t="s">
        <v>877</v>
      </c>
      <c r="C5" s="720" t="s">
        <v>878</v>
      </c>
      <c r="D5" s="720" t="s">
        <v>879</v>
      </c>
      <c r="E5" s="720" t="s">
        <v>880</v>
      </c>
      <c r="F5" s="720" t="s">
        <v>881</v>
      </c>
      <c r="G5" s="720" t="s">
        <v>13</v>
      </c>
    </row>
    <row r="6" spans="1:7" ht="58.5" customHeight="1">
      <c r="A6" s="719" t="s">
        <v>882</v>
      </c>
      <c r="B6" s="721" t="s">
        <v>883</v>
      </c>
      <c r="C6" s="721" t="s">
        <v>883</v>
      </c>
      <c r="D6" s="721" t="s">
        <v>883</v>
      </c>
      <c r="E6" s="722" t="s">
        <v>15</v>
      </c>
      <c r="F6" s="722" t="s">
        <v>15</v>
      </c>
      <c r="G6" s="722" t="s">
        <v>15</v>
      </c>
    </row>
    <row r="7" spans="1:7" ht="84" customHeight="1">
      <c r="A7" s="719" t="s">
        <v>884</v>
      </c>
      <c r="B7" s="721" t="s">
        <v>885</v>
      </c>
      <c r="C7" s="722" t="s">
        <v>15</v>
      </c>
      <c r="D7" s="721" t="s">
        <v>885</v>
      </c>
      <c r="E7" s="722" t="s">
        <v>15</v>
      </c>
      <c r="F7" s="721" t="s">
        <v>885</v>
      </c>
      <c r="G7" s="721" t="s">
        <v>15</v>
      </c>
    </row>
    <row r="8" spans="1:7" ht="87" customHeight="1">
      <c r="A8" s="719" t="s">
        <v>886</v>
      </c>
      <c r="B8" s="721" t="s">
        <v>887</v>
      </c>
      <c r="C8" s="721" t="s">
        <v>888</v>
      </c>
      <c r="D8" s="721" t="s">
        <v>889</v>
      </c>
      <c r="E8" s="722" t="s">
        <v>15</v>
      </c>
      <c r="F8" s="722" t="s">
        <v>15</v>
      </c>
      <c r="G8" s="721" t="s">
        <v>890</v>
      </c>
    </row>
    <row r="9" spans="1:7" ht="57" customHeight="1">
      <c r="A9" s="719" t="s">
        <v>891</v>
      </c>
      <c r="B9" s="721" t="s">
        <v>892</v>
      </c>
      <c r="C9" s="722" t="s">
        <v>15</v>
      </c>
      <c r="D9" s="721" t="s">
        <v>15</v>
      </c>
      <c r="E9" s="722" t="s">
        <v>15</v>
      </c>
      <c r="F9" s="722" t="s">
        <v>15</v>
      </c>
      <c r="G9" s="722" t="s">
        <v>15</v>
      </c>
    </row>
    <row r="10" spans="1:7" ht="56.25">
      <c r="A10" s="719" t="s">
        <v>893</v>
      </c>
      <c r="B10" s="722" t="s">
        <v>15</v>
      </c>
      <c r="C10" s="722" t="s">
        <v>15</v>
      </c>
      <c r="D10" s="721" t="s">
        <v>894</v>
      </c>
      <c r="E10" s="721" t="s">
        <v>894</v>
      </c>
      <c r="F10" s="721" t="s">
        <v>894</v>
      </c>
      <c r="G10" s="722" t="s">
        <v>15</v>
      </c>
    </row>
    <row r="12" spans="1:7">
      <c r="A12" s="2" t="s">
        <v>1939</v>
      </c>
    </row>
    <row r="13" spans="1:7">
      <c r="A13" s="2" t="s">
        <v>1938</v>
      </c>
    </row>
  </sheetData>
  <mergeCells count="1">
    <mergeCell ref="A4:G4"/>
  </mergeCells>
  <hyperlinks>
    <hyperlink ref="G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2"/>
  <sheetViews>
    <sheetView workbookViewId="0">
      <selection activeCell="B194" sqref="B194"/>
    </sheetView>
  </sheetViews>
  <sheetFormatPr defaultColWidth="9.140625" defaultRowHeight="11.25"/>
  <cols>
    <col min="1" max="16" width="9.140625" style="2"/>
    <col min="17" max="17" width="10.28515625" style="2" bestFit="1" customWidth="1"/>
    <col min="18" max="16384" width="9.140625" style="2"/>
  </cols>
  <sheetData>
    <row r="1" spans="1:18">
      <c r="A1" s="1" t="s">
        <v>1967</v>
      </c>
      <c r="R1" s="155" t="s">
        <v>226</v>
      </c>
    </row>
    <row r="2" spans="1:18">
      <c r="A2" s="1241" t="s">
        <v>1490</v>
      </c>
      <c r="B2" s="1241"/>
      <c r="C2" s="1241"/>
      <c r="D2" s="1241"/>
      <c r="E2" s="1241"/>
      <c r="F2" s="1241"/>
      <c r="G2" s="1241"/>
      <c r="H2" s="1241"/>
      <c r="I2" s="1241"/>
      <c r="J2" s="1241"/>
      <c r="K2" s="1241"/>
      <c r="L2" s="1241"/>
      <c r="M2" s="1241"/>
      <c r="N2" s="1241"/>
      <c r="O2" s="1241"/>
      <c r="P2" s="1241"/>
      <c r="Q2" s="1241"/>
    </row>
    <row r="3" spans="1:18">
      <c r="A3" s="1244" t="s">
        <v>1491</v>
      </c>
      <c r="B3" s="1241"/>
      <c r="C3" s="1241"/>
      <c r="D3" s="1241"/>
      <c r="E3" s="1241"/>
      <c r="F3" s="1241"/>
      <c r="G3" s="1241"/>
      <c r="H3" s="1241"/>
      <c r="I3" s="1241"/>
      <c r="J3" s="1241"/>
      <c r="K3" s="1241"/>
      <c r="L3" s="1241"/>
      <c r="M3" s="1241"/>
      <c r="N3" s="1241"/>
      <c r="O3" s="1241"/>
      <c r="P3" s="1241"/>
      <c r="Q3" s="1241"/>
    </row>
    <row r="4" spans="1:18">
      <c r="A4" s="1244"/>
      <c r="B4" s="1241"/>
      <c r="C4" s="1241"/>
      <c r="D4" s="1241"/>
      <c r="E4" s="1241"/>
      <c r="F4" s="1241"/>
      <c r="G4" s="1241"/>
      <c r="H4" s="1241"/>
      <c r="I4" s="1241"/>
      <c r="J4" s="1241"/>
      <c r="K4" s="1241"/>
      <c r="L4" s="1241"/>
      <c r="M4" s="1241"/>
      <c r="N4" s="1241"/>
      <c r="O4" s="1241"/>
      <c r="P4" s="1241"/>
      <c r="Q4" s="1241"/>
    </row>
    <row r="5" spans="1:18" s="26" customFormat="1" ht="33.75">
      <c r="A5" s="1272"/>
      <c r="B5" s="1284">
        <v>1996</v>
      </c>
      <c r="C5" s="1273">
        <v>1999</v>
      </c>
      <c r="D5" s="1273">
        <v>2002</v>
      </c>
      <c r="E5" s="1273">
        <v>2004</v>
      </c>
      <c r="F5" s="1273">
        <v>2006</v>
      </c>
      <c r="G5" s="1273">
        <v>2007</v>
      </c>
      <c r="H5" s="1273">
        <v>2008</v>
      </c>
      <c r="I5" s="1273">
        <v>2009</v>
      </c>
      <c r="J5" s="1273">
        <v>2010</v>
      </c>
      <c r="K5" s="1273">
        <v>2011</v>
      </c>
      <c r="L5" s="1273">
        <v>2012</v>
      </c>
      <c r="M5" s="1273">
        <v>2013</v>
      </c>
      <c r="N5" s="1273">
        <v>2014</v>
      </c>
      <c r="O5" s="1273">
        <v>2015</v>
      </c>
      <c r="P5" s="1273">
        <v>2016</v>
      </c>
      <c r="Q5" s="1273">
        <v>2017</v>
      </c>
      <c r="R5" s="1274" t="s">
        <v>1492</v>
      </c>
    </row>
    <row r="6" spans="1:18" ht="12" customHeight="1">
      <c r="A6" s="1275" t="s">
        <v>310</v>
      </c>
      <c r="B6" s="1276">
        <v>4245</v>
      </c>
      <c r="C6" s="1276">
        <v>8579</v>
      </c>
      <c r="D6" s="1276">
        <v>9555</v>
      </c>
      <c r="E6" s="1276">
        <v>13489</v>
      </c>
      <c r="F6" s="1276">
        <v>15426</v>
      </c>
      <c r="G6" s="1276">
        <v>16535</v>
      </c>
      <c r="H6" s="1276">
        <v>16868</v>
      </c>
      <c r="I6" s="1276">
        <v>16940</v>
      </c>
      <c r="J6" s="1276">
        <v>17703</v>
      </c>
      <c r="K6" s="1276">
        <v>19595</v>
      </c>
      <c r="L6" s="1276">
        <v>20532</v>
      </c>
      <c r="M6" s="1277">
        <v>23725</v>
      </c>
      <c r="N6" s="1277">
        <v>25428</v>
      </c>
      <c r="O6" s="1277">
        <v>26868</v>
      </c>
      <c r="P6" s="1277">
        <v>26450</v>
      </c>
      <c r="Q6" s="1278">
        <v>26109</v>
      </c>
      <c r="R6" s="1279">
        <v>515.05300353356893</v>
      </c>
    </row>
    <row r="31" spans="1:17" ht="11.25" customHeight="1">
      <c r="A31" s="1264" t="s">
        <v>1493</v>
      </c>
      <c r="B31" s="1264"/>
      <c r="C31" s="1264"/>
      <c r="D31" s="1264"/>
      <c r="E31" s="1264"/>
      <c r="F31" s="1264"/>
      <c r="G31" s="1264"/>
      <c r="H31" s="1264"/>
      <c r="I31" s="1264"/>
      <c r="J31" s="1264"/>
      <c r="K31" s="1264"/>
      <c r="L31" s="1264"/>
      <c r="M31" s="1264"/>
      <c r="N31" s="1264"/>
      <c r="O31" s="1264"/>
      <c r="P31" s="1264"/>
      <c r="Q31" s="1264"/>
    </row>
    <row r="32" spans="1:17">
      <c r="A32" s="2" t="s">
        <v>1480</v>
      </c>
    </row>
  </sheetData>
  <hyperlinks>
    <hyperlink ref="R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4"/>
  <sheetViews>
    <sheetView topLeftCell="A73" zoomScaleNormal="100" workbookViewId="0">
      <selection activeCell="H110" sqref="H110"/>
    </sheetView>
  </sheetViews>
  <sheetFormatPr defaultColWidth="10.140625" defaultRowHeight="11.25"/>
  <cols>
    <col min="1" max="16384" width="10.140625" style="1286"/>
  </cols>
  <sheetData>
    <row r="1" spans="1:23">
      <c r="A1" s="1285" t="s">
        <v>1565</v>
      </c>
      <c r="W1" s="155" t="s">
        <v>226</v>
      </c>
    </row>
    <row r="2" spans="1:23">
      <c r="A2" s="1286" t="s">
        <v>1520</v>
      </c>
    </row>
    <row r="3" spans="1:23">
      <c r="A3" s="1286" t="s">
        <v>677</v>
      </c>
    </row>
    <row r="6" spans="1:23">
      <c r="L6" s="1286" t="s">
        <v>1498</v>
      </c>
      <c r="O6" s="1286" t="s">
        <v>1065</v>
      </c>
    </row>
    <row r="7" spans="1:23">
      <c r="K7" s="1286" t="s">
        <v>1499</v>
      </c>
      <c r="L7" s="1287">
        <v>3.883892068683565E-2</v>
      </c>
      <c r="O7" s="1286">
        <v>0</v>
      </c>
      <c r="P7" s="1288">
        <v>8.2953131480713403E-3</v>
      </c>
      <c r="S7" s="1286" t="s">
        <v>1065</v>
      </c>
      <c r="T7" s="1286" t="s">
        <v>1500</v>
      </c>
    </row>
    <row r="8" spans="1:23">
      <c r="K8" s="1286" t="s">
        <v>1501</v>
      </c>
      <c r="L8" s="1287">
        <v>4.7628781684382664E-2</v>
      </c>
      <c r="O8" s="1286">
        <v>1</v>
      </c>
      <c r="P8" s="1288">
        <v>5.1845707175445874E-3</v>
      </c>
      <c r="S8" s="1286">
        <v>0</v>
      </c>
      <c r="T8" s="1287">
        <v>1.3695829926410465E-2</v>
      </c>
    </row>
    <row r="9" spans="1:23">
      <c r="K9" s="1286" t="s">
        <v>1502</v>
      </c>
      <c r="L9" s="1287">
        <v>0.91353229762878163</v>
      </c>
      <c r="O9" s="1286">
        <v>2</v>
      </c>
      <c r="P9" s="1288">
        <v>3.1107424305267524E-3</v>
      </c>
      <c r="S9" s="1286">
        <v>1</v>
      </c>
      <c r="T9" s="1287">
        <v>5.3147996729354047E-3</v>
      </c>
    </row>
    <row r="10" spans="1:23">
      <c r="O10" s="1286">
        <v>3</v>
      </c>
      <c r="P10" s="1288">
        <v>4.1476565740356701E-3</v>
      </c>
      <c r="S10" s="1286">
        <v>2</v>
      </c>
      <c r="T10" s="1287">
        <v>3.2706459525756338E-3</v>
      </c>
    </row>
    <row r="11" spans="1:23">
      <c r="O11" s="1286">
        <v>4</v>
      </c>
      <c r="P11" s="1288">
        <v>2.0738282870178351E-3</v>
      </c>
      <c r="S11" s="1286">
        <v>3</v>
      </c>
      <c r="T11" s="1287">
        <v>4.2927228127555188E-3</v>
      </c>
    </row>
    <row r="12" spans="1:23">
      <c r="O12" s="1286">
        <v>5</v>
      </c>
      <c r="P12" s="1288">
        <v>2.4885939444214021E-3</v>
      </c>
      <c r="S12" s="1286">
        <v>4</v>
      </c>
      <c r="T12" s="1287">
        <v>2.0441537203597709E-3</v>
      </c>
    </row>
    <row r="13" spans="1:23">
      <c r="O13" s="1286">
        <v>6</v>
      </c>
      <c r="P13" s="1288">
        <v>1.8664454583160513E-3</v>
      </c>
      <c r="S13" s="1286">
        <v>5</v>
      </c>
      <c r="T13" s="1287">
        <v>2.4529844644317253E-3</v>
      </c>
    </row>
    <row r="14" spans="1:23">
      <c r="O14" s="1286">
        <v>7</v>
      </c>
      <c r="P14" s="1288">
        <v>1.4516798009124845E-3</v>
      </c>
      <c r="S14" s="1286">
        <v>6</v>
      </c>
      <c r="T14" s="1287">
        <v>1.8397383483237939E-3</v>
      </c>
    </row>
    <row r="15" spans="1:23">
      <c r="O15" s="1286">
        <v>8</v>
      </c>
      <c r="P15" s="1288">
        <v>1.8664454583160513E-3</v>
      </c>
      <c r="S15" s="1286">
        <v>7</v>
      </c>
      <c r="T15" s="1287">
        <v>1.4309076042518397E-3</v>
      </c>
    </row>
    <row r="16" spans="1:23">
      <c r="O16" s="1286">
        <v>9</v>
      </c>
      <c r="P16" s="1288">
        <v>2.6959767731231854E-3</v>
      </c>
      <c r="S16" s="1286">
        <v>8</v>
      </c>
      <c r="T16" s="1287">
        <v>1.8397383483237939E-3</v>
      </c>
    </row>
    <row r="17" spans="1:20">
      <c r="O17" s="1286">
        <v>10</v>
      </c>
      <c r="P17" s="1288">
        <v>2.2812111157196184E-3</v>
      </c>
      <c r="S17" s="1286">
        <v>9</v>
      </c>
      <c r="T17" s="1287">
        <v>2.6573998364677024E-3</v>
      </c>
    </row>
    <row r="18" spans="1:20">
      <c r="O18" s="1286">
        <v>11</v>
      </c>
      <c r="P18" s="1288">
        <v>2.6959767731231854E-3</v>
      </c>
      <c r="S18" s="1286">
        <v>10</v>
      </c>
      <c r="T18" s="1287">
        <v>2.2485690923957483E-3</v>
      </c>
    </row>
    <row r="19" spans="1:20">
      <c r="O19" s="1286">
        <v>12</v>
      </c>
      <c r="P19" s="1288">
        <v>3.5255080879303194E-3</v>
      </c>
      <c r="S19" s="1286">
        <v>11</v>
      </c>
      <c r="T19" s="1287">
        <v>2.6573998364677024E-3</v>
      </c>
    </row>
    <row r="20" spans="1:20">
      <c r="O20" s="1286">
        <v>13</v>
      </c>
      <c r="P20" s="1288">
        <v>8.2953131480713403E-3</v>
      </c>
      <c r="S20" s="1286">
        <v>12</v>
      </c>
      <c r="T20" s="1287">
        <v>3.4750613246116108E-3</v>
      </c>
    </row>
    <row r="21" spans="1:20">
      <c r="O21" s="1286">
        <v>14</v>
      </c>
      <c r="P21" s="1288">
        <v>3.1314807133969308E-2</v>
      </c>
      <c r="S21" s="1286">
        <v>13</v>
      </c>
      <c r="T21" s="1287">
        <v>8.1766148814390836E-3</v>
      </c>
    </row>
    <row r="22" spans="1:20">
      <c r="O22" s="1286">
        <v>15</v>
      </c>
      <c r="P22" s="1288">
        <v>6.4703442554956456E-2</v>
      </c>
      <c r="S22" s="1286">
        <v>14</v>
      </c>
      <c r="T22" s="1287">
        <v>3.1071136549468518E-2</v>
      </c>
    </row>
    <row r="23" spans="1:20">
      <c r="O23" s="1286">
        <v>16</v>
      </c>
      <c r="P23" s="1288">
        <v>0.13749481542928246</v>
      </c>
      <c r="S23" s="1286">
        <v>15</v>
      </c>
      <c r="T23" s="1287">
        <v>6.4186426819296816E-2</v>
      </c>
    </row>
    <row r="24" spans="1:20">
      <c r="O24" s="1286">
        <v>17</v>
      </c>
      <c r="P24" s="1288">
        <v>0.19203649937785153</v>
      </c>
      <c r="S24" s="1286">
        <v>16</v>
      </c>
      <c r="T24" s="1287">
        <v>0.13614063777596075</v>
      </c>
    </row>
    <row r="25" spans="1:20">
      <c r="O25" s="1286">
        <v>18</v>
      </c>
      <c r="P25" s="1288">
        <v>0.24533388635420988</v>
      </c>
      <c r="S25" s="1286">
        <v>17</v>
      </c>
      <c r="T25" s="1287">
        <v>0.19031071136549468</v>
      </c>
    </row>
    <row r="26" spans="1:20">
      <c r="O26" s="1286">
        <v>19</v>
      </c>
      <c r="P26" s="1288">
        <v>0.27913728743260058</v>
      </c>
      <c r="S26" s="1286">
        <v>18</v>
      </c>
      <c r="T26" s="1287">
        <v>0.24407195421095668</v>
      </c>
    </row>
    <row r="27" spans="1:20">
      <c r="S27" s="1286">
        <v>19</v>
      </c>
      <c r="T27" s="1287">
        <v>0.27882256745707279</v>
      </c>
    </row>
    <row r="28" spans="1:20">
      <c r="L28" s="1286" t="s">
        <v>1503</v>
      </c>
      <c r="M28" s="1286" t="s">
        <v>1504</v>
      </c>
    </row>
    <row r="29" spans="1:20">
      <c r="A29" s="1286" t="s">
        <v>1505</v>
      </c>
      <c r="B29" s="1286" t="s">
        <v>1009</v>
      </c>
      <c r="C29" s="1286" t="s">
        <v>1010</v>
      </c>
      <c r="D29" s="1286" t="s">
        <v>1506</v>
      </c>
      <c r="K29" s="1286" t="s">
        <v>1499</v>
      </c>
      <c r="L29" s="1287">
        <v>1.5943491422805246E-2</v>
      </c>
      <c r="M29" s="1287">
        <v>3.6932391523713422E-2</v>
      </c>
    </row>
    <row r="30" spans="1:20">
      <c r="A30" s="1286" t="s">
        <v>1499</v>
      </c>
      <c r="B30" s="1288">
        <v>1.575795776867318E-2</v>
      </c>
      <c r="C30" s="1288">
        <v>2.0170185943901669E-2</v>
      </c>
      <c r="D30" s="1288">
        <v>0</v>
      </c>
      <c r="K30" s="1286" t="s">
        <v>1501</v>
      </c>
      <c r="L30" s="1287">
        <v>1.0696266397578204E-2</v>
      </c>
      <c r="M30" s="1287">
        <v>3.6326942482341071E-2</v>
      </c>
    </row>
    <row r="31" spans="1:20">
      <c r="A31" s="1286" t="s">
        <v>1501</v>
      </c>
      <c r="B31" s="1288">
        <v>8.5092971950835178E-3</v>
      </c>
      <c r="C31" s="1288">
        <v>3.8134257800189093E-2</v>
      </c>
      <c r="D31" s="1288">
        <v>3.1515915537346358E-4</v>
      </c>
      <c r="K31" s="1286" t="s">
        <v>1502</v>
      </c>
      <c r="L31" s="1287">
        <v>6.5993945509586274E-2</v>
      </c>
      <c r="M31" s="1287">
        <v>0.83410696266397577</v>
      </c>
    </row>
    <row r="32" spans="1:20">
      <c r="A32" s="1286" t="s">
        <v>1502</v>
      </c>
      <c r="B32" s="1288">
        <v>0.1947683580208005</v>
      </c>
      <c r="C32" s="1288">
        <v>0.69713205168610148</v>
      </c>
      <c r="D32" s="1288">
        <v>0</v>
      </c>
    </row>
    <row r="34" spans="2:22">
      <c r="R34" s="1286" t="s">
        <v>1065</v>
      </c>
      <c r="S34" s="1286" t="s">
        <v>687</v>
      </c>
      <c r="T34" s="1286" t="s">
        <v>8</v>
      </c>
      <c r="U34" s="1286" t="s">
        <v>87</v>
      </c>
      <c r="V34" s="1286" t="s">
        <v>1521</v>
      </c>
    </row>
    <row r="35" spans="2:22">
      <c r="R35" s="1286">
        <v>10</v>
      </c>
      <c r="S35" s="1286">
        <v>11</v>
      </c>
      <c r="T35" s="1286">
        <v>0</v>
      </c>
      <c r="U35" s="1286">
        <v>0</v>
      </c>
      <c r="V35" s="1286">
        <v>0</v>
      </c>
    </row>
    <row r="36" spans="2:22">
      <c r="R36" s="1286">
        <v>11</v>
      </c>
      <c r="S36" s="1286">
        <v>13</v>
      </c>
      <c r="T36" s="1286">
        <v>0</v>
      </c>
      <c r="U36" s="1286">
        <v>0</v>
      </c>
      <c r="V36" s="1286">
        <v>0</v>
      </c>
    </row>
    <row r="37" spans="2:22">
      <c r="R37" s="1286">
        <v>12</v>
      </c>
      <c r="S37" s="1286">
        <v>16</v>
      </c>
      <c r="T37" s="1286">
        <v>1</v>
      </c>
      <c r="U37" s="1286">
        <v>0</v>
      </c>
      <c r="V37" s="1286">
        <v>0</v>
      </c>
    </row>
    <row r="38" spans="2:22">
      <c r="R38" s="1286">
        <v>13</v>
      </c>
      <c r="S38" s="1286">
        <v>38</v>
      </c>
      <c r="T38" s="1286">
        <v>0</v>
      </c>
      <c r="U38" s="1286">
        <v>0</v>
      </c>
      <c r="V38" s="1286">
        <v>2</v>
      </c>
    </row>
    <row r="39" spans="2:22">
      <c r="R39" s="1286">
        <v>14</v>
      </c>
      <c r="S39" s="1286">
        <v>140</v>
      </c>
      <c r="T39" s="1286">
        <v>0</v>
      </c>
      <c r="U39" s="1286">
        <v>1</v>
      </c>
      <c r="V39" s="1286">
        <v>10</v>
      </c>
    </row>
    <row r="40" spans="2:22">
      <c r="R40" s="1286">
        <v>15</v>
      </c>
      <c r="S40" s="1286">
        <v>264</v>
      </c>
      <c r="T40" s="1286">
        <v>6</v>
      </c>
      <c r="U40" s="1286">
        <v>2</v>
      </c>
      <c r="V40" s="1286">
        <v>40</v>
      </c>
    </row>
    <row r="41" spans="2:22">
      <c r="R41" s="1286">
        <v>16</v>
      </c>
      <c r="S41" s="1286">
        <v>550</v>
      </c>
      <c r="T41" s="1286">
        <v>9</v>
      </c>
      <c r="U41" s="1286">
        <v>3</v>
      </c>
      <c r="V41" s="1286">
        <v>101</v>
      </c>
    </row>
    <row r="42" spans="2:22">
      <c r="R42" s="1286">
        <v>17</v>
      </c>
      <c r="S42" s="1286">
        <v>756</v>
      </c>
      <c r="T42" s="1286">
        <v>13</v>
      </c>
      <c r="U42" s="1286">
        <v>1</v>
      </c>
      <c r="V42" s="1286">
        <v>156</v>
      </c>
    </row>
    <row r="43" spans="2:22">
      <c r="R43" s="1286">
        <v>18</v>
      </c>
      <c r="S43" s="1286">
        <v>983</v>
      </c>
      <c r="T43" s="1286">
        <v>8</v>
      </c>
      <c r="U43" s="1286">
        <v>3</v>
      </c>
      <c r="V43" s="1286">
        <v>189</v>
      </c>
    </row>
    <row r="44" spans="2:22">
      <c r="R44" s="1286">
        <v>19</v>
      </c>
      <c r="S44" s="1286">
        <v>1098</v>
      </c>
      <c r="T44" s="1286">
        <v>10</v>
      </c>
      <c r="U44" s="1286">
        <v>7</v>
      </c>
      <c r="V44" s="1286">
        <v>231</v>
      </c>
    </row>
    <row r="45" spans="2:22">
      <c r="J45" s="1286" t="s">
        <v>1065</v>
      </c>
      <c r="K45" s="1286" t="s">
        <v>687</v>
      </c>
      <c r="L45" s="1286" t="s">
        <v>8</v>
      </c>
      <c r="M45" s="1286" t="s">
        <v>87</v>
      </c>
      <c r="N45" s="1286" t="s">
        <v>1521</v>
      </c>
    </row>
    <row r="46" spans="2:22">
      <c r="B46" s="1286" t="s">
        <v>1065</v>
      </c>
      <c r="C46" s="1286" t="s">
        <v>687</v>
      </c>
      <c r="D46" s="1286" t="s">
        <v>8</v>
      </c>
      <c r="E46" s="1286" t="s">
        <v>87</v>
      </c>
      <c r="F46" s="1286" t="s">
        <v>1507</v>
      </c>
      <c r="J46" s="1286">
        <v>0</v>
      </c>
      <c r="K46" s="1286">
        <v>36</v>
      </c>
      <c r="L46" s="1286">
        <v>0</v>
      </c>
      <c r="M46" s="1286">
        <v>4</v>
      </c>
      <c r="N46" s="1286">
        <v>0</v>
      </c>
    </row>
    <row r="47" spans="2:22">
      <c r="B47" s="1286">
        <v>0</v>
      </c>
      <c r="C47" s="1286">
        <v>36</v>
      </c>
      <c r="D47" s="1286">
        <v>0</v>
      </c>
      <c r="E47" s="1286">
        <v>4</v>
      </c>
      <c r="F47" s="1286">
        <v>0</v>
      </c>
      <c r="J47" s="1286">
        <v>1</v>
      </c>
      <c r="K47" s="1286">
        <v>23</v>
      </c>
      <c r="L47" s="1286">
        <v>0</v>
      </c>
      <c r="M47" s="1286">
        <v>2</v>
      </c>
      <c r="N47" s="1286">
        <v>0</v>
      </c>
    </row>
    <row r="48" spans="2:22">
      <c r="B48" s="1286">
        <v>1</v>
      </c>
      <c r="C48" s="1286">
        <v>23</v>
      </c>
      <c r="D48" s="1286">
        <v>0</v>
      </c>
      <c r="E48" s="1286">
        <v>2</v>
      </c>
      <c r="F48" s="1286">
        <v>0</v>
      </c>
      <c r="J48" s="1286">
        <v>2</v>
      </c>
      <c r="K48" s="1286">
        <v>12</v>
      </c>
      <c r="L48" s="1286">
        <v>0</v>
      </c>
      <c r="M48" s="1286">
        <v>3</v>
      </c>
      <c r="N48" s="1286">
        <v>0</v>
      </c>
    </row>
    <row r="49" spans="2:14">
      <c r="B49" s="1286">
        <v>2</v>
      </c>
      <c r="C49" s="1286">
        <v>12</v>
      </c>
      <c r="D49" s="1286">
        <v>0</v>
      </c>
      <c r="E49" s="1286">
        <v>3</v>
      </c>
      <c r="F49" s="1286">
        <v>0</v>
      </c>
      <c r="J49" s="1286">
        <v>3</v>
      </c>
      <c r="K49" s="1286">
        <v>20</v>
      </c>
      <c r="L49" s="1286">
        <v>0</v>
      </c>
      <c r="M49" s="1286">
        <v>0</v>
      </c>
      <c r="N49" s="1286">
        <v>0</v>
      </c>
    </row>
    <row r="50" spans="2:14">
      <c r="B50" s="1286">
        <v>3</v>
      </c>
      <c r="C50" s="1286">
        <v>20</v>
      </c>
      <c r="D50" s="1286">
        <v>0</v>
      </c>
      <c r="E50" s="1286">
        <v>0</v>
      </c>
      <c r="F50" s="1286">
        <v>0</v>
      </c>
      <c r="J50" s="1286">
        <v>4</v>
      </c>
      <c r="K50" s="1286">
        <v>10</v>
      </c>
      <c r="L50" s="1286">
        <v>0</v>
      </c>
      <c r="M50" s="1286">
        <v>0</v>
      </c>
      <c r="N50" s="1286">
        <v>0</v>
      </c>
    </row>
    <row r="51" spans="2:14">
      <c r="B51" s="1286">
        <v>4</v>
      </c>
      <c r="C51" s="1286">
        <v>10</v>
      </c>
      <c r="D51" s="1286">
        <v>0</v>
      </c>
      <c r="E51" s="1286">
        <v>0</v>
      </c>
      <c r="F51" s="1286">
        <v>0</v>
      </c>
      <c r="J51" s="1286">
        <v>5</v>
      </c>
      <c r="K51" s="1286">
        <v>12</v>
      </c>
      <c r="L51" s="1286">
        <v>0</v>
      </c>
      <c r="M51" s="1286">
        <v>0</v>
      </c>
      <c r="N51" s="1286">
        <v>0</v>
      </c>
    </row>
    <row r="52" spans="2:14">
      <c r="B52" s="1286">
        <v>5</v>
      </c>
      <c r="C52" s="1286">
        <v>12</v>
      </c>
      <c r="D52" s="1286">
        <v>0</v>
      </c>
      <c r="E52" s="1286">
        <v>0</v>
      </c>
      <c r="F52" s="1286">
        <v>0</v>
      </c>
      <c r="J52" s="1286">
        <v>6</v>
      </c>
      <c r="K52" s="1286">
        <v>9</v>
      </c>
      <c r="L52" s="1286">
        <v>0</v>
      </c>
      <c r="M52" s="1286">
        <v>0</v>
      </c>
      <c r="N52" s="1286">
        <v>0</v>
      </c>
    </row>
    <row r="53" spans="2:14">
      <c r="B53" s="1286">
        <v>6</v>
      </c>
      <c r="C53" s="1286">
        <v>9</v>
      </c>
      <c r="D53" s="1286">
        <v>0</v>
      </c>
      <c r="E53" s="1286">
        <v>0</v>
      </c>
      <c r="F53" s="1286">
        <v>0</v>
      </c>
      <c r="J53" s="1286">
        <v>7</v>
      </c>
      <c r="K53" s="1286">
        <v>7</v>
      </c>
      <c r="L53" s="1286">
        <v>0</v>
      </c>
      <c r="M53" s="1286">
        <v>0</v>
      </c>
      <c r="N53" s="1286">
        <v>0</v>
      </c>
    </row>
    <row r="54" spans="2:14">
      <c r="B54" s="1286">
        <v>7</v>
      </c>
      <c r="C54" s="1286">
        <v>7</v>
      </c>
      <c r="D54" s="1286">
        <v>0</v>
      </c>
      <c r="E54" s="1286">
        <v>0</v>
      </c>
      <c r="F54" s="1286">
        <v>0</v>
      </c>
      <c r="J54" s="1286">
        <v>8</v>
      </c>
      <c r="K54" s="1286">
        <v>9</v>
      </c>
      <c r="L54" s="1286">
        <v>0</v>
      </c>
      <c r="M54" s="1286">
        <v>0</v>
      </c>
      <c r="N54" s="1286">
        <v>0</v>
      </c>
    </row>
    <row r="55" spans="2:14">
      <c r="B55" s="1286">
        <v>8</v>
      </c>
      <c r="C55" s="1286">
        <v>9</v>
      </c>
      <c r="D55" s="1286">
        <v>0</v>
      </c>
      <c r="E55" s="1286">
        <v>0</v>
      </c>
      <c r="F55" s="1286">
        <v>0</v>
      </c>
      <c r="J55" s="1286">
        <v>9</v>
      </c>
      <c r="K55" s="1286">
        <v>13</v>
      </c>
      <c r="L55" s="1286">
        <v>0</v>
      </c>
      <c r="M55" s="1286">
        <v>0</v>
      </c>
      <c r="N55" s="1286">
        <v>0</v>
      </c>
    </row>
    <row r="56" spans="2:14">
      <c r="B56" s="1286">
        <v>9</v>
      </c>
      <c r="C56" s="1286">
        <v>13</v>
      </c>
      <c r="D56" s="1286">
        <v>0</v>
      </c>
      <c r="E56" s="1286">
        <v>0</v>
      </c>
      <c r="F56" s="1286">
        <v>0</v>
      </c>
    </row>
    <row r="57" spans="2:14">
      <c r="B57" s="1286">
        <v>10</v>
      </c>
      <c r="C57" s="1286">
        <v>11</v>
      </c>
      <c r="D57" s="1286">
        <v>0</v>
      </c>
      <c r="E57" s="1286">
        <v>0</v>
      </c>
      <c r="F57" s="1286">
        <v>0</v>
      </c>
    </row>
    <row r="58" spans="2:14">
      <c r="B58" s="1286">
        <v>11</v>
      </c>
      <c r="C58" s="1286">
        <v>13</v>
      </c>
      <c r="D58" s="1286">
        <v>0</v>
      </c>
      <c r="E58" s="1286">
        <v>0</v>
      </c>
      <c r="F58" s="1286">
        <v>0</v>
      </c>
    </row>
    <row r="59" spans="2:14">
      <c r="B59" s="1286">
        <v>12</v>
      </c>
      <c r="C59" s="1286">
        <v>16</v>
      </c>
      <c r="D59" s="1286">
        <v>1</v>
      </c>
      <c r="E59" s="1286">
        <v>0</v>
      </c>
      <c r="F59" s="1286">
        <v>0</v>
      </c>
    </row>
    <row r="60" spans="2:14">
      <c r="B60" s="1286">
        <v>13</v>
      </c>
      <c r="C60" s="1286">
        <v>38</v>
      </c>
      <c r="D60" s="1286">
        <v>0</v>
      </c>
      <c r="E60" s="1286">
        <v>0</v>
      </c>
      <c r="F60" s="1286">
        <v>2</v>
      </c>
    </row>
    <row r="61" spans="2:14">
      <c r="B61" s="1286">
        <v>14</v>
      </c>
      <c r="C61" s="1286">
        <v>140</v>
      </c>
      <c r="D61" s="1286">
        <v>0</v>
      </c>
      <c r="E61" s="1286">
        <v>1</v>
      </c>
      <c r="F61" s="1286">
        <v>10</v>
      </c>
    </row>
    <row r="62" spans="2:14">
      <c r="B62" s="1286">
        <v>15</v>
      </c>
      <c r="C62" s="1286">
        <v>264</v>
      </c>
      <c r="D62" s="1286">
        <v>6</v>
      </c>
      <c r="E62" s="1286">
        <v>2</v>
      </c>
      <c r="F62" s="1286">
        <v>40</v>
      </c>
    </row>
    <row r="63" spans="2:14">
      <c r="B63" s="1286">
        <v>16</v>
      </c>
      <c r="C63" s="1286">
        <v>550</v>
      </c>
      <c r="D63" s="1286">
        <v>9</v>
      </c>
      <c r="E63" s="1286">
        <v>3</v>
      </c>
      <c r="F63" s="1286">
        <v>101</v>
      </c>
    </row>
    <row r="64" spans="2:14">
      <c r="B64" s="1286">
        <v>17</v>
      </c>
      <c r="C64" s="1286">
        <v>756</v>
      </c>
      <c r="D64" s="1286">
        <v>13</v>
      </c>
      <c r="E64" s="1286">
        <v>1</v>
      </c>
      <c r="F64" s="1286">
        <v>156</v>
      </c>
    </row>
    <row r="65" spans="1:24">
      <c r="B65" s="1286">
        <v>18</v>
      </c>
      <c r="C65" s="1286">
        <v>983</v>
      </c>
      <c r="D65" s="1286">
        <v>8</v>
      </c>
      <c r="E65" s="1286">
        <v>3</v>
      </c>
      <c r="F65" s="1286">
        <v>189</v>
      </c>
    </row>
    <row r="66" spans="1:24">
      <c r="B66" s="1286">
        <v>19</v>
      </c>
      <c r="C66" s="1286">
        <v>1098</v>
      </c>
      <c r="D66" s="1286">
        <v>10</v>
      </c>
      <c r="E66" s="1286">
        <v>7</v>
      </c>
      <c r="F66" s="1286">
        <v>231</v>
      </c>
    </row>
    <row r="67" spans="1:24">
      <c r="R67" s="1286" t="s">
        <v>1508</v>
      </c>
      <c r="S67" s="1286" t="s">
        <v>1509</v>
      </c>
      <c r="T67" s="1286" t="s">
        <v>1510</v>
      </c>
      <c r="U67" s="1286" t="s">
        <v>1511</v>
      </c>
      <c r="V67" s="1286" t="s">
        <v>1512</v>
      </c>
      <c r="W67" s="1286" t="s">
        <v>676</v>
      </c>
      <c r="X67" s="1286" t="s">
        <v>670</v>
      </c>
    </row>
    <row r="68" spans="1:24">
      <c r="Q68" s="1286" t="s">
        <v>687</v>
      </c>
      <c r="R68" s="1287">
        <v>0.10468197879858657</v>
      </c>
      <c r="S68" s="1287">
        <v>0.1073321554770318</v>
      </c>
      <c r="T68" s="1287">
        <v>0.10512367491166077</v>
      </c>
      <c r="U68" s="1287">
        <v>0.1062279151943463</v>
      </c>
      <c r="V68" s="1287">
        <v>0.12234982332155477</v>
      </c>
      <c r="W68" s="1287">
        <v>0.13295053003533569</v>
      </c>
      <c r="X68" s="1287">
        <v>0.1521643109540636</v>
      </c>
    </row>
    <row r="69" spans="1:24">
      <c r="Q69" s="1286" t="s">
        <v>8</v>
      </c>
      <c r="R69" s="1287">
        <v>1.7667844522968198E-3</v>
      </c>
      <c r="S69" s="1287">
        <v>1.7667844522968198E-3</v>
      </c>
      <c r="T69" s="1287">
        <v>1.3250883392226149E-3</v>
      </c>
      <c r="U69" s="1287">
        <v>6.6254416961130747E-4</v>
      </c>
      <c r="V69" s="1287">
        <v>1.1042402826855124E-3</v>
      </c>
      <c r="W69" s="1287">
        <v>1.5459363957597172E-3</v>
      </c>
      <c r="X69" s="1287">
        <v>1.9876325088339221E-3</v>
      </c>
    </row>
    <row r="70" spans="1:24">
      <c r="Q70" s="1286" t="s">
        <v>87</v>
      </c>
      <c r="R70" s="1287">
        <v>8.8339222614840988E-4</v>
      </c>
      <c r="S70" s="1287">
        <v>6.6254416961130747E-4</v>
      </c>
      <c r="T70" s="1287">
        <v>8.8339222614840988E-4</v>
      </c>
      <c r="U70" s="1287">
        <v>8.8339222614840988E-4</v>
      </c>
      <c r="V70" s="1287">
        <v>8.8339222614840988E-4</v>
      </c>
      <c r="W70" s="1287">
        <v>8.8339222614840988E-4</v>
      </c>
      <c r="X70" s="1287">
        <v>6.6254416961130747E-4</v>
      </c>
    </row>
    <row r="71" spans="1:24">
      <c r="Q71" s="1286" t="s">
        <v>1521</v>
      </c>
      <c r="R71" s="1287">
        <v>2.3851590106007067E-2</v>
      </c>
      <c r="S71" s="1287">
        <v>2.2305653710247349E-2</v>
      </c>
      <c r="T71" s="1287">
        <v>1.8772084805653712E-2</v>
      </c>
      <c r="U71" s="1287">
        <v>2.848939929328622E-2</v>
      </c>
      <c r="V71" s="1287">
        <v>2.5839222614840989E-2</v>
      </c>
      <c r="W71" s="1287">
        <v>1.7446996466431094E-2</v>
      </c>
      <c r="X71" s="1287">
        <v>1.6563604240282685E-2</v>
      </c>
    </row>
    <row r="72" spans="1:24">
      <c r="B72" s="1286" t="s">
        <v>1513</v>
      </c>
      <c r="C72" s="1286" t="s">
        <v>1514</v>
      </c>
      <c r="D72" s="1286" t="s">
        <v>1515</v>
      </c>
      <c r="E72" s="1286" t="s">
        <v>1516</v>
      </c>
    </row>
    <row r="73" spans="1:24">
      <c r="A73" s="1286" t="s">
        <v>1517</v>
      </c>
      <c r="B73" s="1289">
        <v>0.43518518518518517</v>
      </c>
      <c r="C73" s="1289">
        <v>0.54629629629629628</v>
      </c>
      <c r="D73" s="1289">
        <v>0</v>
      </c>
      <c r="E73" s="1289">
        <v>1.8518518518518517E-2</v>
      </c>
      <c r="J73" s="1286" t="s">
        <v>1508</v>
      </c>
      <c r="K73" s="1286" t="s">
        <v>1509</v>
      </c>
      <c r="L73" s="1286" t="s">
        <v>1510</v>
      </c>
      <c r="M73" s="1286" t="s">
        <v>1511</v>
      </c>
      <c r="N73" s="1286" t="s">
        <v>1512</v>
      </c>
      <c r="O73" s="1286" t="s">
        <v>676</v>
      </c>
      <c r="P73" s="1286" t="s">
        <v>670</v>
      </c>
    </row>
    <row r="74" spans="1:24">
      <c r="A74" s="1286" t="s">
        <v>1518</v>
      </c>
      <c r="B74" s="1289">
        <v>0.17808219178082191</v>
      </c>
      <c r="C74" s="1289">
        <v>0.76712328767123283</v>
      </c>
      <c r="D74" s="1289">
        <v>0</v>
      </c>
      <c r="E74" s="1289">
        <v>5.4794520547945202E-2</v>
      </c>
      <c r="J74" s="1286">
        <v>594</v>
      </c>
      <c r="K74" s="1286">
        <v>598</v>
      </c>
      <c r="L74" s="1286">
        <v>571</v>
      </c>
      <c r="M74" s="1286">
        <v>617</v>
      </c>
      <c r="N74" s="1286">
        <v>680</v>
      </c>
      <c r="O74" s="1286">
        <v>692</v>
      </c>
      <c r="P74" s="1286">
        <v>776</v>
      </c>
    </row>
    <row r="75" spans="1:24">
      <c r="A75" s="1286" t="s">
        <v>1519</v>
      </c>
      <c r="B75" s="1289">
        <v>0.18120085775553968</v>
      </c>
      <c r="C75" s="1289">
        <v>0.6536812008577555</v>
      </c>
      <c r="D75" s="1289">
        <v>3.8241601143674052E-2</v>
      </c>
      <c r="E75" s="1289">
        <v>0.12687634024303074</v>
      </c>
    </row>
    <row r="103" spans="1:1">
      <c r="A103" s="1286" t="s">
        <v>933</v>
      </c>
    </row>
    <row r="104" spans="1:1">
      <c r="A104" s="1369" t="s">
        <v>2016</v>
      </c>
    </row>
  </sheetData>
  <hyperlinks>
    <hyperlink ref="W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7"/>
  <sheetViews>
    <sheetView topLeftCell="I1" zoomScaleNormal="100" workbookViewId="0">
      <selection activeCell="V1" sqref="V1"/>
    </sheetView>
  </sheetViews>
  <sheetFormatPr defaultColWidth="12.5703125" defaultRowHeight="11.25"/>
  <cols>
    <col min="1" max="16384" width="12.5703125" style="1286"/>
  </cols>
  <sheetData>
    <row r="1" spans="1:22">
      <c r="A1" s="1285" t="s">
        <v>1566</v>
      </c>
      <c r="P1" s="155"/>
      <c r="V1" s="155" t="s">
        <v>226</v>
      </c>
    </row>
    <row r="2" spans="1:22">
      <c r="A2" s="1286" t="s">
        <v>1524</v>
      </c>
    </row>
    <row r="3" spans="1:22">
      <c r="A3" s="1286" t="s">
        <v>677</v>
      </c>
    </row>
    <row r="6" spans="1:22">
      <c r="K6" s="1286" t="s">
        <v>1522</v>
      </c>
    </row>
    <row r="7" spans="1:22">
      <c r="J7" s="1286">
        <v>0</v>
      </c>
      <c r="K7" s="1286">
        <v>3.5087719298245615E-3</v>
      </c>
      <c r="Q7" s="1286" t="s">
        <v>686</v>
      </c>
      <c r="R7" s="1286" t="s">
        <v>685</v>
      </c>
    </row>
    <row r="8" spans="1:22">
      <c r="J8" s="1286">
        <v>1</v>
      </c>
      <c r="K8" s="1286">
        <v>1.0972346119536128E-2</v>
      </c>
      <c r="P8" s="1286">
        <v>0</v>
      </c>
      <c r="Q8" s="1290">
        <v>0.8035714285714286</v>
      </c>
      <c r="R8" s="1290">
        <v>0.19642857142857142</v>
      </c>
    </row>
    <row r="9" spans="1:22">
      <c r="J9" s="1286">
        <v>2</v>
      </c>
      <c r="K9" s="1286">
        <v>2.6226583407671721E-2</v>
      </c>
      <c r="P9" s="1286">
        <v>1</v>
      </c>
      <c r="Q9" s="1290">
        <v>0.8498498498498499</v>
      </c>
      <c r="R9" s="1290">
        <v>0.15015015015015015</v>
      </c>
    </row>
    <row r="10" spans="1:22">
      <c r="J10" s="1286">
        <v>3</v>
      </c>
      <c r="K10" s="1286">
        <v>4.9003865596193873E-2</v>
      </c>
      <c r="P10" s="1286">
        <v>2</v>
      </c>
      <c r="Q10" s="1290">
        <v>0.82741738066095472</v>
      </c>
      <c r="R10" s="1290">
        <v>0.17258261933904528</v>
      </c>
    </row>
    <row r="11" spans="1:22">
      <c r="J11" s="1286">
        <v>4</v>
      </c>
      <c r="K11" s="1286">
        <v>4.9628308058281299E-2</v>
      </c>
      <c r="P11" s="1286">
        <v>3</v>
      </c>
      <c r="Q11" s="1290">
        <v>0.77996070726915523</v>
      </c>
      <c r="R11" s="1290">
        <v>0.2200392927308448</v>
      </c>
    </row>
    <row r="12" spans="1:22">
      <c r="J12" s="1286">
        <v>5</v>
      </c>
      <c r="K12" s="1286">
        <v>4.849836455545644E-2</v>
      </c>
      <c r="P12" s="1286">
        <v>4</v>
      </c>
      <c r="Q12" s="1290">
        <v>0.73105298457411139</v>
      </c>
      <c r="R12" s="1290">
        <v>0.26894701542588867</v>
      </c>
    </row>
    <row r="13" spans="1:22">
      <c r="J13" s="1286">
        <v>6</v>
      </c>
      <c r="K13" s="1286">
        <v>4.3651501635444546E-2</v>
      </c>
      <c r="P13" s="1286">
        <v>5</v>
      </c>
      <c r="Q13" s="1290">
        <v>0.72695530726256985</v>
      </c>
      <c r="R13" s="1290">
        <v>0.27304469273743015</v>
      </c>
    </row>
    <row r="14" spans="1:22">
      <c r="J14" s="1286">
        <v>7</v>
      </c>
      <c r="K14" s="1286">
        <v>4.7100802854594115E-2</v>
      </c>
      <c r="P14" s="1286">
        <v>6</v>
      </c>
      <c r="Q14" s="1290">
        <v>0.72040498442367606</v>
      </c>
      <c r="R14" s="1290">
        <v>0.27959501557632399</v>
      </c>
    </row>
    <row r="15" spans="1:22">
      <c r="J15" s="1286">
        <v>8</v>
      </c>
      <c r="K15" s="1286">
        <v>4.8409158489443951E-2</v>
      </c>
      <c r="P15" s="1286">
        <v>7</v>
      </c>
      <c r="Q15" s="1290">
        <v>0.76545842217484006</v>
      </c>
      <c r="R15" s="1290">
        <v>0.23454157782515991</v>
      </c>
    </row>
    <row r="16" spans="1:22">
      <c r="J16" s="1286">
        <v>9</v>
      </c>
      <c r="K16" s="1286">
        <v>5.0401427297056198E-2</v>
      </c>
      <c r="P16" s="1286">
        <v>8</v>
      </c>
      <c r="Q16" s="1290">
        <v>0.7697642163661581</v>
      </c>
      <c r="R16" s="1290">
        <v>0.2302357836338419</v>
      </c>
    </row>
    <row r="17" spans="2:18">
      <c r="J17" s="1286">
        <v>10</v>
      </c>
      <c r="K17" s="1286">
        <v>5.4623847754980671E-2</v>
      </c>
      <c r="P17" s="1286">
        <v>9</v>
      </c>
      <c r="Q17" s="1290">
        <v>0.80052666227781433</v>
      </c>
      <c r="R17" s="1290">
        <v>0.19947333772218565</v>
      </c>
    </row>
    <row r="18" spans="2:18">
      <c r="J18" s="1286">
        <v>11</v>
      </c>
      <c r="K18" s="1286">
        <v>6.8896818316978886E-2</v>
      </c>
      <c r="P18" s="1286">
        <v>10</v>
      </c>
      <c r="Q18" s="1290">
        <v>0.84101941747572817</v>
      </c>
      <c r="R18" s="1290">
        <v>0.15898058252427186</v>
      </c>
    </row>
    <row r="19" spans="2:18">
      <c r="J19" s="1286">
        <v>12</v>
      </c>
      <c r="K19" s="1286">
        <v>0.10231935771632471</v>
      </c>
      <c r="P19" s="1286">
        <v>11</v>
      </c>
      <c r="Q19" s="1290">
        <v>0.86828087167070223</v>
      </c>
      <c r="R19" s="1290">
        <v>0.13171912832929783</v>
      </c>
    </row>
    <row r="20" spans="2:18">
      <c r="J20" s="1286">
        <v>13</v>
      </c>
      <c r="K20" s="1286">
        <v>0.13850728516205768</v>
      </c>
      <c r="P20" s="1286">
        <v>12</v>
      </c>
      <c r="Q20" s="1290">
        <v>0.91642743221690592</v>
      </c>
      <c r="R20" s="1290">
        <v>8.3572567783094104E-2</v>
      </c>
    </row>
    <row r="21" spans="2:18">
      <c r="J21" s="1286">
        <v>14</v>
      </c>
      <c r="K21" s="1286">
        <v>7.8620279512340172E-2</v>
      </c>
      <c r="P21" s="1286">
        <v>13</v>
      </c>
      <c r="Q21" s="1290">
        <v>0.93100143747005271</v>
      </c>
      <c r="R21" s="1290">
        <v>6.8998562529947294E-2</v>
      </c>
    </row>
    <row r="22" spans="2:18">
      <c r="J22" s="1286">
        <v>15</v>
      </c>
      <c r="K22" s="1286">
        <v>5.7924472197442761E-2</v>
      </c>
      <c r="P22" s="1286">
        <v>14</v>
      </c>
      <c r="Q22" s="1290">
        <v>0.9151568714096332</v>
      </c>
      <c r="R22" s="1290">
        <v>8.4843128590366773E-2</v>
      </c>
    </row>
    <row r="23" spans="2:18">
      <c r="J23" s="1286">
        <v>16</v>
      </c>
      <c r="K23" s="1286">
        <v>4.0915848944394886E-2</v>
      </c>
      <c r="P23" s="1286">
        <v>15</v>
      </c>
      <c r="Q23" s="1290">
        <v>0.91880597014925369</v>
      </c>
      <c r="R23" s="1290">
        <v>8.1194029850746266E-2</v>
      </c>
    </row>
    <row r="24" spans="2:18">
      <c r="J24" s="1286">
        <v>17</v>
      </c>
      <c r="K24" s="1286">
        <v>3.4463276836158192E-2</v>
      </c>
      <c r="P24" s="1286">
        <v>16</v>
      </c>
      <c r="Q24" s="1290">
        <v>0.9137785291631445</v>
      </c>
      <c r="R24" s="1290">
        <v>8.6221470836855454E-2</v>
      </c>
    </row>
    <row r="25" spans="2:18">
      <c r="J25" s="1286">
        <v>18</v>
      </c>
      <c r="K25" s="1286">
        <v>2.3966696402022005E-2</v>
      </c>
      <c r="P25" s="1286">
        <v>17</v>
      </c>
      <c r="Q25" s="1290">
        <v>0.90519877675840976</v>
      </c>
      <c r="R25" s="1290">
        <v>9.480122324159021E-2</v>
      </c>
    </row>
    <row r="26" spans="2:18">
      <c r="J26" s="1286">
        <v>19</v>
      </c>
      <c r="K26" s="1286">
        <v>2.2360987213797204E-2</v>
      </c>
      <c r="P26" s="1286">
        <v>18</v>
      </c>
      <c r="Q26" s="1290">
        <v>0.91310541310541316</v>
      </c>
      <c r="R26" s="1290">
        <v>8.68945868945869E-2</v>
      </c>
    </row>
    <row r="27" spans="2:18">
      <c r="P27" s="1286">
        <v>19</v>
      </c>
      <c r="Q27" s="1290">
        <v>0.91079812206572774</v>
      </c>
      <c r="R27" s="1290">
        <v>8.9201877934272297E-2</v>
      </c>
    </row>
    <row r="32" spans="2:18">
      <c r="B32" s="1286" t="s">
        <v>1523</v>
      </c>
      <c r="C32" s="1286" t="s">
        <v>686</v>
      </c>
      <c r="D32" s="1286" t="s">
        <v>685</v>
      </c>
      <c r="I32" s="1286" t="s">
        <v>1508</v>
      </c>
      <c r="J32" s="1286" t="s">
        <v>1509</v>
      </c>
      <c r="K32" s="1286" t="s">
        <v>673</v>
      </c>
      <c r="L32" s="1286" t="s">
        <v>1511</v>
      </c>
      <c r="M32" s="1286" t="s">
        <v>1512</v>
      </c>
      <c r="N32" s="1286" t="s">
        <v>676</v>
      </c>
      <c r="O32" s="1286" t="s">
        <v>670</v>
      </c>
    </row>
    <row r="33" spans="2:15">
      <c r="B33" s="1286" t="s">
        <v>1517</v>
      </c>
      <c r="C33" s="1290">
        <v>0.34195526553716732</v>
      </c>
      <c r="D33" s="1290">
        <v>0.6070615034168565</v>
      </c>
      <c r="H33" s="1286" t="s">
        <v>1517</v>
      </c>
      <c r="I33" s="548">
        <v>0.15505830444374408</v>
      </c>
      <c r="J33" s="548">
        <v>0.15017333753545539</v>
      </c>
      <c r="K33" s="548">
        <v>0.13575480617711944</v>
      </c>
      <c r="L33" s="548">
        <v>0.13567601638827609</v>
      </c>
      <c r="M33" s="548">
        <v>0.15395524739993696</v>
      </c>
      <c r="N33" s="548">
        <v>0.12921525370312006</v>
      </c>
      <c r="O33" s="548">
        <v>0.14016703435234792</v>
      </c>
    </row>
    <row r="34" spans="2:15">
      <c r="B34" s="1286" t="s">
        <v>1518</v>
      </c>
      <c r="C34" s="1290">
        <v>0.47207044302055901</v>
      </c>
      <c r="D34" s="1290">
        <v>0.29066059225512531</v>
      </c>
      <c r="H34" s="1286" t="s">
        <v>1518</v>
      </c>
      <c r="I34" s="548">
        <v>0.16305296368396321</v>
      </c>
      <c r="J34" s="548">
        <v>0.15694435121165334</v>
      </c>
      <c r="K34" s="548">
        <v>0.14949318654762703</v>
      </c>
      <c r="L34" s="548">
        <v>0.14486138148620528</v>
      </c>
      <c r="M34" s="548">
        <v>0.15627307511579513</v>
      </c>
      <c r="N34" s="548">
        <v>0.11572799892595825</v>
      </c>
      <c r="O34" s="548">
        <v>0.11364704302879775</v>
      </c>
    </row>
    <row r="35" spans="2:15">
      <c r="B35" s="1286" t="s">
        <v>1519</v>
      </c>
      <c r="C35" s="1290">
        <v>0.18597429144227368</v>
      </c>
      <c r="D35" s="1290">
        <v>0.10227790432801823</v>
      </c>
      <c r="H35" s="1286" t="s">
        <v>1519</v>
      </c>
      <c r="I35" s="548">
        <v>0.14666445952656845</v>
      </c>
      <c r="J35" s="548">
        <v>0.15361695083595431</v>
      </c>
      <c r="K35" s="548">
        <v>0.13176626386359874</v>
      </c>
      <c r="L35" s="548">
        <v>0.13921536169508358</v>
      </c>
      <c r="M35" s="548">
        <v>0.13938089720244992</v>
      </c>
      <c r="N35" s="548">
        <v>0.14087071676874691</v>
      </c>
      <c r="O35" s="548">
        <v>0.14848535010759809</v>
      </c>
    </row>
    <row r="66" spans="1:1">
      <c r="A66" s="1286" t="s">
        <v>933</v>
      </c>
    </row>
    <row r="67" spans="1:1">
      <c r="A67" s="1369" t="s">
        <v>2017</v>
      </c>
    </row>
  </sheetData>
  <hyperlinks>
    <hyperlink ref="V1" location="Índice!A1" display="(Voltar ao índice)"/>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workbookViewId="0">
      <selection activeCell="M22" sqref="M22"/>
    </sheetView>
  </sheetViews>
  <sheetFormatPr defaultColWidth="9.140625" defaultRowHeight="11.25"/>
  <cols>
    <col min="1" max="1" width="16" style="2" customWidth="1"/>
    <col min="2" max="4" width="9.140625" style="2"/>
    <col min="5" max="10" width="9.140625" style="2" customWidth="1"/>
    <col min="11" max="16384" width="9.140625" style="2"/>
  </cols>
  <sheetData>
    <row r="1" spans="1:10">
      <c r="A1" s="1" t="s">
        <v>174</v>
      </c>
      <c r="J1" s="155" t="s">
        <v>226</v>
      </c>
    </row>
    <row r="2" spans="1:10">
      <c r="A2" s="3" t="s">
        <v>149</v>
      </c>
    </row>
    <row r="3" spans="1:10">
      <c r="A3" s="3" t="s">
        <v>1</v>
      </c>
    </row>
    <row r="4" spans="1:10">
      <c r="A4" s="3"/>
    </row>
    <row r="5" spans="1:10" ht="21" customHeight="1">
      <c r="A5" s="1376" t="s">
        <v>2</v>
      </c>
      <c r="B5" s="1381" t="s">
        <v>150</v>
      </c>
      <c r="C5" s="1382"/>
      <c r="D5" s="1383"/>
      <c r="E5" s="1381" t="s">
        <v>151</v>
      </c>
      <c r="F5" s="1382"/>
      <c r="G5" s="1383"/>
      <c r="H5" s="1381" t="s">
        <v>152</v>
      </c>
      <c r="I5" s="1382"/>
      <c r="J5" s="1383"/>
    </row>
    <row r="6" spans="1:10" ht="15" customHeight="1">
      <c r="A6" s="1376"/>
      <c r="B6" s="1378" t="s">
        <v>10</v>
      </c>
      <c r="C6" s="1384"/>
      <c r="D6" s="1379"/>
      <c r="E6" s="1378" t="s">
        <v>10</v>
      </c>
      <c r="F6" s="1384"/>
      <c r="G6" s="1379"/>
      <c r="H6" s="1378" t="s">
        <v>10</v>
      </c>
      <c r="I6" s="1384"/>
      <c r="J6" s="1379"/>
    </row>
    <row r="7" spans="1:10" ht="15" customHeight="1">
      <c r="A7" s="1376"/>
      <c r="B7" s="1378" t="s">
        <v>12</v>
      </c>
      <c r="C7" s="1384"/>
      <c r="D7" s="1379"/>
      <c r="E7" s="1378" t="s">
        <v>12</v>
      </c>
      <c r="F7" s="1384"/>
      <c r="G7" s="1379"/>
      <c r="H7" s="1378" t="s">
        <v>12</v>
      </c>
      <c r="I7" s="1384"/>
      <c r="J7" s="1379"/>
    </row>
    <row r="8" spans="1:10" ht="30" customHeight="1">
      <c r="A8" s="1376"/>
      <c r="B8" s="4">
        <v>2019</v>
      </c>
      <c r="C8" s="4">
        <v>2020</v>
      </c>
      <c r="D8" s="4" t="s">
        <v>11</v>
      </c>
      <c r="E8" s="4">
        <v>2019</v>
      </c>
      <c r="F8" s="4">
        <v>2020</v>
      </c>
      <c r="G8" s="4" t="s">
        <v>11</v>
      </c>
      <c r="H8" s="4">
        <v>2019</v>
      </c>
      <c r="I8" s="4">
        <v>2020</v>
      </c>
      <c r="J8" s="4" t="s">
        <v>11</v>
      </c>
    </row>
    <row r="10" spans="1:10">
      <c r="A10" s="5" t="s">
        <v>13</v>
      </c>
      <c r="B10" s="46">
        <v>101218</v>
      </c>
      <c r="C10" s="46">
        <v>79451</v>
      </c>
      <c r="D10" s="47">
        <v>-21.50506826848979</v>
      </c>
      <c r="E10" s="46">
        <v>112444</v>
      </c>
      <c r="F10" s="46">
        <v>89882</v>
      </c>
      <c r="G10" s="47">
        <v>-20.06509907153783</v>
      </c>
      <c r="H10" s="46">
        <v>213662</v>
      </c>
      <c r="I10" s="46">
        <v>169333</v>
      </c>
      <c r="J10" s="47">
        <v>-20.74725501024983</v>
      </c>
    </row>
    <row r="11" spans="1:10">
      <c r="A11" s="8"/>
      <c r="B11" s="17"/>
      <c r="C11" s="17"/>
      <c r="D11" s="17"/>
      <c r="E11" s="17"/>
      <c r="F11" s="17"/>
      <c r="G11" s="17"/>
      <c r="H11" s="17"/>
      <c r="I11" s="17"/>
      <c r="J11" s="17"/>
    </row>
    <row r="12" spans="1:10" s="25" customFormat="1">
      <c r="A12" s="11" t="s">
        <v>72</v>
      </c>
      <c r="B12" s="13">
        <v>815</v>
      </c>
      <c r="C12" s="13">
        <v>516</v>
      </c>
      <c r="D12" s="50">
        <v>-36.687116564417174</v>
      </c>
      <c r="E12" s="13">
        <v>351</v>
      </c>
      <c r="F12" s="13">
        <v>180</v>
      </c>
      <c r="G12" s="50">
        <v>-48.717948717948723</v>
      </c>
      <c r="H12" s="13">
        <v>1166</v>
      </c>
      <c r="I12" s="13">
        <v>696</v>
      </c>
      <c r="J12" s="50">
        <v>-40.308747855917673</v>
      </c>
    </row>
    <row r="13" spans="1:10" s="25" customFormat="1">
      <c r="A13" s="15" t="s">
        <v>16</v>
      </c>
      <c r="B13" s="17">
        <v>1235</v>
      </c>
      <c r="C13" s="17">
        <v>962</v>
      </c>
      <c r="D13" s="49">
        <v>-22.10526315789474</v>
      </c>
      <c r="E13" s="16" t="s">
        <v>24</v>
      </c>
      <c r="F13" s="16" t="s">
        <v>24</v>
      </c>
      <c r="G13" s="16" t="s">
        <v>24</v>
      </c>
      <c r="H13" s="17">
        <v>1235</v>
      </c>
      <c r="I13" s="17">
        <v>962</v>
      </c>
      <c r="J13" s="49">
        <v>-22.10526315789474</v>
      </c>
    </row>
    <row r="14" spans="1:10" s="25" customFormat="1">
      <c r="A14" s="15" t="s">
        <v>17</v>
      </c>
      <c r="B14" s="17">
        <v>303</v>
      </c>
      <c r="C14" s="17">
        <v>106</v>
      </c>
      <c r="D14" s="49">
        <v>-65.016501650165011</v>
      </c>
      <c r="E14" s="17">
        <v>411</v>
      </c>
      <c r="F14" s="17">
        <v>132</v>
      </c>
      <c r="G14" s="49">
        <v>-67.883211678832112</v>
      </c>
      <c r="H14" s="17">
        <v>714</v>
      </c>
      <c r="I14" s="17">
        <v>238</v>
      </c>
      <c r="J14" s="49">
        <v>-66.666666666666671</v>
      </c>
    </row>
    <row r="15" spans="1:10" s="25" customFormat="1">
      <c r="A15" s="15" t="s">
        <v>18</v>
      </c>
      <c r="B15" s="17">
        <v>1054</v>
      </c>
      <c r="C15" s="17">
        <v>950</v>
      </c>
      <c r="D15" s="49">
        <v>-9.8671726755218181</v>
      </c>
      <c r="E15" s="16">
        <v>966</v>
      </c>
      <c r="F15" s="16">
        <v>1000</v>
      </c>
      <c r="G15" s="49">
        <v>3.5196687370600444</v>
      </c>
      <c r="H15" s="17">
        <v>2020</v>
      </c>
      <c r="I15" s="17">
        <v>1950</v>
      </c>
      <c r="J15" s="49">
        <v>-3.4653465346534684</v>
      </c>
    </row>
    <row r="16" spans="1:10" s="25" customFormat="1">
      <c r="A16" s="15" t="s">
        <v>19</v>
      </c>
      <c r="B16" s="16">
        <v>6101</v>
      </c>
      <c r="C16" s="16">
        <v>5837</v>
      </c>
      <c r="D16" s="112">
        <v>-4.3271594820521226</v>
      </c>
      <c r="E16" s="16">
        <v>2828</v>
      </c>
      <c r="F16" s="16">
        <v>2224</v>
      </c>
      <c r="G16" s="118">
        <v>-21.357850070721362</v>
      </c>
      <c r="H16" s="16">
        <v>8929</v>
      </c>
      <c r="I16" s="16">
        <v>8061</v>
      </c>
      <c r="J16" s="118">
        <v>-9.7211333855974917</v>
      </c>
    </row>
    <row r="17" spans="1:10" s="25" customFormat="1">
      <c r="A17" s="15" t="s">
        <v>20</v>
      </c>
      <c r="B17" s="17">
        <v>2609</v>
      </c>
      <c r="C17" s="17">
        <v>5201</v>
      </c>
      <c r="D17" s="49">
        <v>99.348409352242228</v>
      </c>
      <c r="E17" s="17">
        <v>2037</v>
      </c>
      <c r="F17" s="17">
        <v>2132</v>
      </c>
      <c r="G17" s="49">
        <v>4.663721158566525</v>
      </c>
      <c r="H17" s="17">
        <v>4646</v>
      </c>
      <c r="I17" s="17">
        <v>7333</v>
      </c>
      <c r="J17" s="49">
        <v>57.834696513129579</v>
      </c>
    </row>
    <row r="18" spans="1:10" s="25" customFormat="1">
      <c r="A18" s="15" t="s">
        <v>21</v>
      </c>
      <c r="B18" s="17">
        <v>1717</v>
      </c>
      <c r="C18" s="17">
        <v>1276</v>
      </c>
      <c r="D18" s="49">
        <v>-25.684333139196269</v>
      </c>
      <c r="E18" s="17">
        <v>2608</v>
      </c>
      <c r="F18" s="17">
        <v>2286</v>
      </c>
      <c r="G18" s="49">
        <v>-12.346625766871167</v>
      </c>
      <c r="H18" s="17">
        <v>4325</v>
      </c>
      <c r="I18" s="17">
        <v>3562</v>
      </c>
      <c r="J18" s="49">
        <v>-17.641618497109825</v>
      </c>
    </row>
    <row r="19" spans="1:10" s="25" customFormat="1">
      <c r="A19" s="15" t="s">
        <v>22</v>
      </c>
      <c r="B19" s="17">
        <v>1875</v>
      </c>
      <c r="C19" s="17">
        <v>1585</v>
      </c>
      <c r="D19" s="49">
        <v>-15.466666666666661</v>
      </c>
      <c r="E19" s="17">
        <v>2590</v>
      </c>
      <c r="F19" s="17">
        <v>1932</v>
      </c>
      <c r="G19" s="49">
        <v>-25.4054054054054</v>
      </c>
      <c r="H19" s="17">
        <v>4465</v>
      </c>
      <c r="I19" s="17">
        <v>3517</v>
      </c>
      <c r="J19" s="49">
        <v>-21.23180291153416</v>
      </c>
    </row>
    <row r="20" spans="1:10" s="25" customFormat="1">
      <c r="A20" s="15" t="s">
        <v>57</v>
      </c>
      <c r="B20" s="17">
        <v>2462</v>
      </c>
      <c r="C20" s="17">
        <v>1516</v>
      </c>
      <c r="D20" s="49">
        <v>-38.424045491470352</v>
      </c>
      <c r="E20" s="17">
        <v>4079</v>
      </c>
      <c r="F20" s="17">
        <v>3076</v>
      </c>
      <c r="G20" s="49">
        <v>-24.589360137288551</v>
      </c>
      <c r="H20" s="17">
        <v>6541</v>
      </c>
      <c r="I20" s="17">
        <v>4592</v>
      </c>
      <c r="J20" s="49">
        <v>-29.796667176272742</v>
      </c>
    </row>
    <row r="21" spans="1:10" s="25" customFormat="1">
      <c r="A21" s="15" t="s">
        <v>25</v>
      </c>
      <c r="B21" s="17">
        <v>1956</v>
      </c>
      <c r="C21" s="17">
        <v>1213</v>
      </c>
      <c r="D21" s="49">
        <v>-37.985685071574636</v>
      </c>
      <c r="E21" s="17">
        <v>1370</v>
      </c>
      <c r="F21" s="17">
        <v>866</v>
      </c>
      <c r="G21" s="49">
        <v>-36.788321167883211</v>
      </c>
      <c r="H21" s="17">
        <v>3326</v>
      </c>
      <c r="I21" s="17">
        <v>2079</v>
      </c>
      <c r="J21" s="49">
        <v>-37.492483463619962</v>
      </c>
    </row>
    <row r="22" spans="1:10" s="25" customFormat="1">
      <c r="A22" s="15" t="s">
        <v>76</v>
      </c>
      <c r="B22" s="17">
        <v>1074</v>
      </c>
      <c r="C22" s="17">
        <v>765</v>
      </c>
      <c r="D22" s="49">
        <v>-28.770949720670391</v>
      </c>
      <c r="E22" s="17">
        <v>1261</v>
      </c>
      <c r="F22" s="17">
        <v>995</v>
      </c>
      <c r="G22" s="49">
        <v>-21.094369547977799</v>
      </c>
      <c r="H22" s="17">
        <v>2335</v>
      </c>
      <c r="I22" s="17">
        <v>1760</v>
      </c>
      <c r="J22" s="49">
        <v>-24.625267665952887</v>
      </c>
    </row>
    <row r="23" spans="1:10" s="25" customFormat="1">
      <c r="A23" s="15" t="s">
        <v>77</v>
      </c>
      <c r="B23" s="17">
        <v>287</v>
      </c>
      <c r="C23" s="17">
        <v>217</v>
      </c>
      <c r="D23" s="49">
        <v>-24.390243902439025</v>
      </c>
      <c r="E23" s="17">
        <v>1521</v>
      </c>
      <c r="F23" s="17">
        <v>1633</v>
      </c>
      <c r="G23" s="49">
        <v>7.3635765943458331</v>
      </c>
      <c r="H23" s="17">
        <v>1808</v>
      </c>
      <c r="I23" s="17">
        <v>1850</v>
      </c>
      <c r="J23" s="49">
        <v>2.3230088495575174</v>
      </c>
    </row>
    <row r="24" spans="1:10" s="25" customFormat="1">
      <c r="A24" s="15" t="s">
        <v>78</v>
      </c>
      <c r="B24" s="17">
        <v>5518</v>
      </c>
      <c r="C24" s="17">
        <v>4330</v>
      </c>
      <c r="D24" s="49">
        <v>-21.529539688292864</v>
      </c>
      <c r="E24" s="17">
        <v>11812</v>
      </c>
      <c r="F24" s="17">
        <v>10771</v>
      </c>
      <c r="G24" s="49">
        <v>-8.8130714527599014</v>
      </c>
      <c r="H24" s="17">
        <v>17330</v>
      </c>
      <c r="I24" s="17">
        <v>15101</v>
      </c>
      <c r="J24" s="49">
        <v>-12.862088863242926</v>
      </c>
    </row>
    <row r="25" spans="1:10" s="25" customFormat="1">
      <c r="A25" s="15" t="s">
        <v>29</v>
      </c>
      <c r="B25" s="17">
        <v>3191</v>
      </c>
      <c r="C25" s="17">
        <v>1988</v>
      </c>
      <c r="D25" s="49">
        <v>-37.6997806330304</v>
      </c>
      <c r="E25" s="17">
        <v>33</v>
      </c>
      <c r="F25" s="17">
        <v>28</v>
      </c>
      <c r="G25" s="49">
        <v>-15.151515151515149</v>
      </c>
      <c r="H25" s="17">
        <v>3224</v>
      </c>
      <c r="I25" s="17">
        <v>2016</v>
      </c>
      <c r="J25" s="49">
        <v>-37.468982630272954</v>
      </c>
    </row>
    <row r="26" spans="1:10" s="25" customFormat="1">
      <c r="A26" s="15" t="s">
        <v>79</v>
      </c>
      <c r="B26" s="17">
        <v>1699</v>
      </c>
      <c r="C26" s="17">
        <v>1972</v>
      </c>
      <c r="D26" s="49">
        <v>16.068275456150683</v>
      </c>
      <c r="E26" s="17">
        <v>539</v>
      </c>
      <c r="F26" s="17">
        <v>606</v>
      </c>
      <c r="G26" s="49">
        <v>12.430426716141007</v>
      </c>
      <c r="H26" s="17">
        <v>2238</v>
      </c>
      <c r="I26" s="17">
        <v>2578</v>
      </c>
      <c r="J26" s="49">
        <v>15.192135835567466</v>
      </c>
    </row>
    <row r="27" spans="1:10" s="25" customFormat="1">
      <c r="A27" s="15" t="s">
        <v>31</v>
      </c>
      <c r="B27" s="17">
        <v>3065</v>
      </c>
      <c r="C27" s="17">
        <v>2522</v>
      </c>
      <c r="D27" s="49">
        <v>-17.716150081566074</v>
      </c>
      <c r="E27" s="17">
        <v>7882</v>
      </c>
      <c r="F27" s="17">
        <v>6733</v>
      </c>
      <c r="G27" s="49">
        <v>-14.5775183963461</v>
      </c>
      <c r="H27" s="17">
        <v>10947</v>
      </c>
      <c r="I27" s="17">
        <v>9255</v>
      </c>
      <c r="J27" s="49">
        <v>-15.456289394354616</v>
      </c>
    </row>
    <row r="28" spans="1:10" s="25" customFormat="1">
      <c r="A28" s="15" t="s">
        <v>80</v>
      </c>
      <c r="B28" s="17">
        <v>6546</v>
      </c>
      <c r="C28" s="17">
        <v>5343</v>
      </c>
      <c r="D28" s="49">
        <v>-18.377635197066912</v>
      </c>
      <c r="E28" s="17">
        <v>3177</v>
      </c>
      <c r="F28" s="17">
        <v>2502</v>
      </c>
      <c r="G28" s="49">
        <v>-21.246458923512744</v>
      </c>
      <c r="H28" s="17">
        <v>9723</v>
      </c>
      <c r="I28" s="17">
        <v>7845</v>
      </c>
      <c r="J28" s="49">
        <v>-19.315026226473307</v>
      </c>
    </row>
    <row r="29" spans="1:10" s="25" customFormat="1">
      <c r="A29" s="15" t="s">
        <v>81</v>
      </c>
      <c r="B29" s="17">
        <v>2164</v>
      </c>
      <c r="C29" s="17">
        <v>2133</v>
      </c>
      <c r="D29" s="49">
        <v>-1.4325323475046225</v>
      </c>
      <c r="E29" s="17">
        <v>1399</v>
      </c>
      <c r="F29" s="17">
        <v>1146</v>
      </c>
      <c r="G29" s="49">
        <v>-18.084345961401006</v>
      </c>
      <c r="H29" s="17">
        <v>3563</v>
      </c>
      <c r="I29" s="17">
        <v>3279</v>
      </c>
      <c r="J29" s="49">
        <v>-7.9708111142295817</v>
      </c>
    </row>
    <row r="30" spans="1:10" s="25" customFormat="1">
      <c r="A30" s="15" t="s">
        <v>34</v>
      </c>
      <c r="B30" s="17">
        <v>21633</v>
      </c>
      <c r="C30" s="17">
        <v>13795</v>
      </c>
      <c r="D30" s="49">
        <v>-36.23168307678084</v>
      </c>
      <c r="E30" s="17">
        <v>8098</v>
      </c>
      <c r="F30" s="17">
        <v>6441</v>
      </c>
      <c r="G30" s="49">
        <v>-20.46184243022968</v>
      </c>
      <c r="H30" s="17">
        <v>29731</v>
      </c>
      <c r="I30" s="17">
        <v>20236</v>
      </c>
      <c r="J30" s="49">
        <v>-31.936362719047462</v>
      </c>
    </row>
    <row r="31" spans="1:10" s="25" customFormat="1">
      <c r="A31" s="15" t="s">
        <v>35</v>
      </c>
      <c r="B31" s="17">
        <v>3070</v>
      </c>
      <c r="C31" s="17">
        <v>3185</v>
      </c>
      <c r="D31" s="49">
        <v>3.7459283387622166</v>
      </c>
      <c r="E31" s="17">
        <v>447</v>
      </c>
      <c r="F31" s="17">
        <v>290</v>
      </c>
      <c r="G31" s="49">
        <v>-35.123042505592835</v>
      </c>
      <c r="H31" s="17">
        <v>3517</v>
      </c>
      <c r="I31" s="17">
        <v>3475</v>
      </c>
      <c r="J31" s="49">
        <v>-1.1941996019334655</v>
      </c>
    </row>
    <row r="32" spans="1:10" s="25" customFormat="1">
      <c r="A32" s="15" t="s">
        <v>82</v>
      </c>
      <c r="B32" s="17">
        <v>6057</v>
      </c>
      <c r="C32" s="17">
        <v>4859</v>
      </c>
      <c r="D32" s="49">
        <v>-19.778768367178468</v>
      </c>
      <c r="E32" s="17">
        <v>6660</v>
      </c>
      <c r="F32" s="17">
        <v>5328</v>
      </c>
      <c r="G32" s="49">
        <v>-19.999999999999996</v>
      </c>
      <c r="H32" s="17">
        <v>12717</v>
      </c>
      <c r="I32" s="17">
        <v>10187</v>
      </c>
      <c r="J32" s="49">
        <v>-19.894629236455142</v>
      </c>
    </row>
    <row r="33" spans="1:10" s="25" customFormat="1">
      <c r="A33" s="15" t="s">
        <v>83</v>
      </c>
      <c r="B33" s="17">
        <v>1053</v>
      </c>
      <c r="C33" s="17">
        <v>848</v>
      </c>
      <c r="D33" s="49">
        <v>-19.468186134852804</v>
      </c>
      <c r="E33" s="17">
        <v>1317</v>
      </c>
      <c r="F33" s="17">
        <v>962</v>
      </c>
      <c r="G33" s="49">
        <v>-26.955201214882308</v>
      </c>
      <c r="H33" s="17">
        <v>2370</v>
      </c>
      <c r="I33" s="17">
        <v>1810</v>
      </c>
      <c r="J33" s="49">
        <v>-23.628691983122362</v>
      </c>
    </row>
    <row r="34" spans="1:10" s="25" customFormat="1">
      <c r="A34" s="15" t="s">
        <v>38</v>
      </c>
      <c r="B34" s="36" t="s">
        <v>24</v>
      </c>
      <c r="C34" s="36" t="s">
        <v>24</v>
      </c>
      <c r="D34" s="49"/>
      <c r="E34" s="16" t="s">
        <v>24</v>
      </c>
      <c r="F34" s="16" t="s">
        <v>24</v>
      </c>
      <c r="G34" s="16" t="s">
        <v>24</v>
      </c>
      <c r="H34" s="16" t="s">
        <v>24</v>
      </c>
      <c r="I34" s="16" t="s">
        <v>24</v>
      </c>
      <c r="J34" s="16" t="s">
        <v>24</v>
      </c>
    </row>
    <row r="35" spans="1:10" s="25" customFormat="1">
      <c r="A35" s="15" t="s">
        <v>39</v>
      </c>
      <c r="B35" s="17">
        <v>800</v>
      </c>
      <c r="C35" s="17">
        <v>789</v>
      </c>
      <c r="D35" s="49">
        <v>-1.375000000000004</v>
      </c>
      <c r="E35" s="17">
        <v>4391</v>
      </c>
      <c r="F35" s="17">
        <v>4258</v>
      </c>
      <c r="G35" s="49">
        <v>-3.0289227966294741</v>
      </c>
      <c r="H35" s="17">
        <v>5191</v>
      </c>
      <c r="I35" s="17">
        <v>5047</v>
      </c>
      <c r="J35" s="49">
        <v>-2.7740319784241962</v>
      </c>
    </row>
    <row r="36" spans="1:10" s="25" customFormat="1">
      <c r="A36" s="15" t="s">
        <v>67</v>
      </c>
      <c r="B36" s="17">
        <v>23658</v>
      </c>
      <c r="C36" s="17">
        <v>16222</v>
      </c>
      <c r="D36" s="49">
        <v>-31.43122833713754</v>
      </c>
      <c r="E36" s="17">
        <v>45334</v>
      </c>
      <c r="F36" s="17">
        <v>33101</v>
      </c>
      <c r="G36" s="49">
        <v>-26.984161997617683</v>
      </c>
      <c r="H36" s="17">
        <v>68992</v>
      </c>
      <c r="I36" s="17">
        <v>49323</v>
      </c>
      <c r="J36" s="49">
        <v>-28.509102504638218</v>
      </c>
    </row>
    <row r="37" spans="1:10" s="25" customFormat="1">
      <c r="A37" s="15" t="s">
        <v>41</v>
      </c>
      <c r="B37" s="17">
        <v>918</v>
      </c>
      <c r="C37" s="17">
        <v>1045</v>
      </c>
      <c r="D37" s="49">
        <v>13.834422657952071</v>
      </c>
      <c r="E37" s="17">
        <v>405</v>
      </c>
      <c r="F37" s="17">
        <v>413</v>
      </c>
      <c r="G37" s="49">
        <v>1.9753086419753041</v>
      </c>
      <c r="H37" s="17">
        <v>1323</v>
      </c>
      <c r="I37" s="17">
        <v>1458</v>
      </c>
      <c r="J37" s="49">
        <v>10.20408163265305</v>
      </c>
    </row>
    <row r="38" spans="1:10" s="25" customFormat="1">
      <c r="A38" s="19" t="s">
        <v>42</v>
      </c>
      <c r="B38" s="20">
        <v>358</v>
      </c>
      <c r="C38" s="20">
        <v>276</v>
      </c>
      <c r="D38" s="52">
        <v>-22.905027932960898</v>
      </c>
      <c r="E38" s="21">
        <v>928</v>
      </c>
      <c r="F38" s="21">
        <v>847</v>
      </c>
      <c r="G38" s="113">
        <v>-8.7284482758620658</v>
      </c>
      <c r="H38" s="20">
        <v>1286</v>
      </c>
      <c r="I38" s="20">
        <v>1123</v>
      </c>
      <c r="J38" s="114">
        <v>-12.67496111975117</v>
      </c>
    </row>
    <row r="39" spans="1:10">
      <c r="H39" s="9"/>
      <c r="I39" s="9"/>
    </row>
    <row r="40" spans="1:10">
      <c r="A40" s="3" t="s">
        <v>121</v>
      </c>
    </row>
    <row r="41" spans="1:10">
      <c r="A41" s="3" t="s">
        <v>45</v>
      </c>
    </row>
    <row r="42" spans="1:10">
      <c r="A42" s="25" t="s">
        <v>1991</v>
      </c>
    </row>
  </sheetData>
  <mergeCells count="10">
    <mergeCell ref="A5:A8"/>
    <mergeCell ref="B5:D5"/>
    <mergeCell ref="E5:G5"/>
    <mergeCell ref="H5:J5"/>
    <mergeCell ref="B6:D6"/>
    <mergeCell ref="E6:G6"/>
    <mergeCell ref="H6:J6"/>
    <mergeCell ref="B7:D7"/>
    <mergeCell ref="E7:G7"/>
    <mergeCell ref="H7:J7"/>
  </mergeCells>
  <hyperlinks>
    <hyperlink ref="J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0"/>
  <sheetViews>
    <sheetView workbookViewId="0">
      <pane xSplit="1" topLeftCell="B1" activePane="topRight" state="frozen"/>
      <selection activeCell="C36" sqref="C36"/>
      <selection pane="topRight" activeCell="G55" sqref="G55"/>
    </sheetView>
  </sheetViews>
  <sheetFormatPr defaultColWidth="9.140625" defaultRowHeight="11.25"/>
  <cols>
    <col min="1" max="1" width="17.28515625" style="2" customWidth="1"/>
    <col min="2" max="2" width="9.140625" style="2" customWidth="1"/>
    <col min="3" max="3" width="9.140625" style="2"/>
    <col min="4" max="19" width="9.140625" style="2" customWidth="1"/>
    <col min="20" max="16384" width="9.140625" style="2"/>
  </cols>
  <sheetData>
    <row r="1" spans="1:22">
      <c r="A1" s="1" t="s">
        <v>175</v>
      </c>
      <c r="S1" s="155" t="s">
        <v>226</v>
      </c>
    </row>
    <row r="2" spans="1:22">
      <c r="A2" s="3" t="s">
        <v>153</v>
      </c>
    </row>
    <row r="3" spans="1:22">
      <c r="A3" s="3" t="s">
        <v>1</v>
      </c>
    </row>
    <row r="4" spans="1:22">
      <c r="A4" s="3"/>
    </row>
    <row r="5" spans="1:22" ht="28.5" customHeight="1">
      <c r="A5" s="1376" t="s">
        <v>2</v>
      </c>
      <c r="B5" s="1376" t="s">
        <v>154</v>
      </c>
      <c r="C5" s="1376"/>
      <c r="D5" s="1376"/>
      <c r="E5" s="1377" t="s">
        <v>155</v>
      </c>
      <c r="F5" s="1377"/>
      <c r="G5" s="1377"/>
      <c r="H5" s="1377" t="s">
        <v>156</v>
      </c>
      <c r="I5" s="1377"/>
      <c r="J5" s="1377"/>
      <c r="K5" s="1377" t="s">
        <v>157</v>
      </c>
      <c r="L5" s="1377"/>
      <c r="M5" s="1377"/>
      <c r="N5" s="1377" t="s">
        <v>158</v>
      </c>
      <c r="O5" s="1377"/>
      <c r="P5" s="1377"/>
      <c r="Q5" s="1377" t="s">
        <v>159</v>
      </c>
      <c r="R5" s="1377"/>
      <c r="S5" s="1377"/>
    </row>
    <row r="6" spans="1:22" ht="15" customHeight="1">
      <c r="A6" s="1376"/>
      <c r="B6" s="1376" t="s">
        <v>10</v>
      </c>
      <c r="C6" s="1376"/>
      <c r="D6" s="1376"/>
      <c r="E6" s="1376" t="s">
        <v>10</v>
      </c>
      <c r="F6" s="1376"/>
      <c r="G6" s="1376"/>
      <c r="H6" s="1376" t="s">
        <v>10</v>
      </c>
      <c r="I6" s="1376"/>
      <c r="J6" s="1376"/>
      <c r="K6" s="1376" t="s">
        <v>10</v>
      </c>
      <c r="L6" s="1376"/>
      <c r="M6" s="1376"/>
      <c r="N6" s="1376" t="s">
        <v>10</v>
      </c>
      <c r="O6" s="1376"/>
      <c r="P6" s="1376"/>
      <c r="Q6" s="1376" t="s">
        <v>10</v>
      </c>
      <c r="R6" s="1376"/>
      <c r="S6" s="1376"/>
    </row>
    <row r="7" spans="1:22" ht="13.5" customHeight="1">
      <c r="A7" s="1376"/>
      <c r="B7" s="1376" t="s">
        <v>12</v>
      </c>
      <c r="C7" s="1376"/>
      <c r="D7" s="1376"/>
      <c r="E7" s="1376" t="s">
        <v>12</v>
      </c>
      <c r="F7" s="1376"/>
      <c r="G7" s="1376"/>
      <c r="H7" s="1376" t="s">
        <v>12</v>
      </c>
      <c r="I7" s="1376"/>
      <c r="J7" s="1376"/>
      <c r="K7" s="1376" t="s">
        <v>12</v>
      </c>
      <c r="L7" s="1376"/>
      <c r="M7" s="1376"/>
      <c r="N7" s="1376" t="s">
        <v>12</v>
      </c>
      <c r="O7" s="1376"/>
      <c r="P7" s="1376"/>
      <c r="Q7" s="1376" t="s">
        <v>12</v>
      </c>
      <c r="R7" s="1376"/>
      <c r="S7" s="1376"/>
    </row>
    <row r="8" spans="1:22" ht="26.25" customHeight="1">
      <c r="A8" s="1376"/>
      <c r="B8" s="4">
        <v>2019</v>
      </c>
      <c r="C8" s="4">
        <v>2020</v>
      </c>
      <c r="D8" s="4" t="s">
        <v>11</v>
      </c>
      <c r="E8" s="4">
        <v>2019</v>
      </c>
      <c r="F8" s="4">
        <v>2020</v>
      </c>
      <c r="G8" s="4" t="s">
        <v>11</v>
      </c>
      <c r="H8" s="4">
        <v>2019</v>
      </c>
      <c r="I8" s="4">
        <v>2020</v>
      </c>
      <c r="J8" s="4" t="s">
        <v>11</v>
      </c>
      <c r="K8" s="4">
        <v>2019</v>
      </c>
      <c r="L8" s="4">
        <v>2020</v>
      </c>
      <c r="M8" s="4" t="s">
        <v>11</v>
      </c>
      <c r="N8" s="4">
        <v>2019</v>
      </c>
      <c r="O8" s="4">
        <v>2020</v>
      </c>
      <c r="P8" s="4" t="s">
        <v>11</v>
      </c>
      <c r="Q8" s="4">
        <v>2019</v>
      </c>
      <c r="R8" s="4">
        <v>2020</v>
      </c>
      <c r="S8" s="4" t="s">
        <v>11</v>
      </c>
    </row>
    <row r="10" spans="1:22">
      <c r="A10" s="45" t="s">
        <v>13</v>
      </c>
      <c r="B10" s="46">
        <v>29697</v>
      </c>
      <c r="C10" s="46">
        <v>24073</v>
      </c>
      <c r="D10" s="47">
        <v>-18.937939859245045</v>
      </c>
      <c r="E10" s="46">
        <v>19464</v>
      </c>
      <c r="F10" s="46">
        <v>16170</v>
      </c>
      <c r="G10" s="47">
        <v>-16.923551171393335</v>
      </c>
      <c r="H10" s="46">
        <v>354183</v>
      </c>
      <c r="I10" s="46">
        <v>237416</v>
      </c>
      <c r="J10" s="47">
        <v>-32.9679854764345</v>
      </c>
      <c r="K10" s="46">
        <v>258</v>
      </c>
      <c r="L10" s="46">
        <v>224</v>
      </c>
      <c r="M10" s="47">
        <v>-13.178294573643413</v>
      </c>
      <c r="N10" s="46">
        <v>8926</v>
      </c>
      <c r="O10" s="46">
        <v>6673</v>
      </c>
      <c r="P10" s="47">
        <v>-25.240869370378672</v>
      </c>
      <c r="Q10" s="46">
        <v>727234</v>
      </c>
      <c r="R10" s="46">
        <v>554468</v>
      </c>
      <c r="S10" s="47">
        <v>-23.756590038419546</v>
      </c>
    </row>
    <row r="11" spans="1:22">
      <c r="A11" s="8"/>
      <c r="B11" s="116"/>
      <c r="C11" s="116"/>
      <c r="D11" s="116"/>
      <c r="E11" s="116"/>
      <c r="F11" s="116"/>
      <c r="G11" s="116"/>
      <c r="H11" s="116"/>
      <c r="I11" s="116"/>
      <c r="J11" s="116"/>
      <c r="K11" s="116"/>
      <c r="L11" s="116"/>
      <c r="M11" s="116"/>
      <c r="N11" s="116"/>
      <c r="O11" s="116"/>
      <c r="P11" s="116"/>
      <c r="Q11" s="116"/>
      <c r="R11" s="116"/>
      <c r="S11" s="116"/>
    </row>
    <row r="12" spans="1:22" s="25" customFormat="1">
      <c r="A12" s="11" t="s">
        <v>72</v>
      </c>
      <c r="B12" s="13">
        <v>185</v>
      </c>
      <c r="C12" s="13">
        <v>194</v>
      </c>
      <c r="D12" s="50">
        <v>4.8648648648648596</v>
      </c>
      <c r="E12" s="13">
        <v>280</v>
      </c>
      <c r="F12" s="13">
        <v>223</v>
      </c>
      <c r="G12" s="50">
        <v>-20.357142857142861</v>
      </c>
      <c r="H12" s="12" t="s">
        <v>24</v>
      </c>
      <c r="I12" s="12" t="s">
        <v>24</v>
      </c>
      <c r="J12" s="12" t="s">
        <v>24</v>
      </c>
      <c r="K12" s="11">
        <v>3</v>
      </c>
      <c r="L12" s="11">
        <v>0</v>
      </c>
      <c r="M12" s="50">
        <v>-100</v>
      </c>
      <c r="N12" s="12" t="s">
        <v>24</v>
      </c>
      <c r="O12" s="12" t="s">
        <v>24</v>
      </c>
      <c r="P12" s="117" t="s">
        <v>24</v>
      </c>
      <c r="Q12" s="13">
        <v>4660</v>
      </c>
      <c r="R12" s="13">
        <v>2877</v>
      </c>
      <c r="S12" s="50">
        <v>-38.261802575107296</v>
      </c>
    </row>
    <row r="13" spans="1:22" s="25" customFormat="1">
      <c r="A13" s="15" t="s">
        <v>16</v>
      </c>
      <c r="B13" s="17">
        <v>189</v>
      </c>
      <c r="C13" s="17">
        <v>107</v>
      </c>
      <c r="D13" s="49">
        <v>-43.386243386243386</v>
      </c>
      <c r="E13" s="17">
        <v>116</v>
      </c>
      <c r="F13" s="17">
        <v>78</v>
      </c>
      <c r="G13" s="49">
        <v>-32.758620689655174</v>
      </c>
      <c r="H13" s="17">
        <v>4494</v>
      </c>
      <c r="I13" s="17">
        <v>3167</v>
      </c>
      <c r="J13" s="49">
        <v>-29.52825990209168</v>
      </c>
      <c r="K13" s="15">
        <v>3</v>
      </c>
      <c r="L13" s="15">
        <v>0</v>
      </c>
      <c r="M13" s="49">
        <v>-100</v>
      </c>
      <c r="N13" s="17">
        <v>31</v>
      </c>
      <c r="O13" s="17">
        <v>13</v>
      </c>
      <c r="P13" s="49">
        <v>-58.064516129032249</v>
      </c>
      <c r="Q13" s="17">
        <v>6997</v>
      </c>
      <c r="R13" s="17">
        <v>5018</v>
      </c>
      <c r="S13" s="49">
        <v>-28.283550092896959</v>
      </c>
    </row>
    <row r="14" spans="1:22" s="25" customFormat="1">
      <c r="A14" s="15" t="s">
        <v>160</v>
      </c>
      <c r="B14" s="17">
        <v>305</v>
      </c>
      <c r="C14" s="17">
        <v>219</v>
      </c>
      <c r="D14" s="49">
        <v>-28.196721311475414</v>
      </c>
      <c r="E14" s="17">
        <v>304</v>
      </c>
      <c r="F14" s="17">
        <v>196</v>
      </c>
      <c r="G14" s="49">
        <v>-35.526315789473685</v>
      </c>
      <c r="H14" s="17">
        <v>3760</v>
      </c>
      <c r="I14" s="17">
        <v>2095</v>
      </c>
      <c r="J14" s="49">
        <v>-44.281914893617028</v>
      </c>
      <c r="K14" s="15">
        <v>4</v>
      </c>
      <c r="L14" s="15">
        <v>1</v>
      </c>
      <c r="M14" s="49">
        <v>-75</v>
      </c>
      <c r="N14" s="17">
        <v>6</v>
      </c>
      <c r="O14" s="17">
        <v>0</v>
      </c>
      <c r="P14" s="49">
        <v>-100</v>
      </c>
      <c r="Q14" s="17">
        <v>4864</v>
      </c>
      <c r="R14" s="17">
        <v>2734</v>
      </c>
      <c r="S14" s="49">
        <v>-43.79111842105263</v>
      </c>
    </row>
    <row r="15" spans="1:22" s="25" customFormat="1">
      <c r="A15" s="15" t="s">
        <v>18</v>
      </c>
      <c r="B15" s="17">
        <v>1254</v>
      </c>
      <c r="C15" s="17">
        <v>1246</v>
      </c>
      <c r="D15" s="49">
        <v>-0.63795853269537073</v>
      </c>
      <c r="E15" s="17">
        <v>508</v>
      </c>
      <c r="F15" s="17">
        <v>477</v>
      </c>
      <c r="G15" s="49">
        <v>-6.1023622047244093</v>
      </c>
      <c r="H15" s="17">
        <v>15826</v>
      </c>
      <c r="I15" s="17">
        <v>12639</v>
      </c>
      <c r="J15" s="49">
        <v>-20.137748009604451</v>
      </c>
      <c r="K15" s="15">
        <v>25</v>
      </c>
      <c r="L15" s="15">
        <v>51</v>
      </c>
      <c r="M15" s="49">
        <v>104</v>
      </c>
      <c r="N15" s="17">
        <v>2</v>
      </c>
      <c r="O15" s="17">
        <v>9</v>
      </c>
      <c r="P15" s="49">
        <v>350</v>
      </c>
      <c r="Q15" s="17">
        <v>20390</v>
      </c>
      <c r="R15" s="17">
        <v>17081</v>
      </c>
      <c r="S15" s="49">
        <v>-16.228543403629224</v>
      </c>
    </row>
    <row r="16" spans="1:22" s="25" customFormat="1">
      <c r="A16" s="15" t="s">
        <v>19</v>
      </c>
      <c r="B16" s="16">
        <v>783</v>
      </c>
      <c r="C16" s="16">
        <v>552</v>
      </c>
      <c r="D16" s="118">
        <v>-29.501915708812266</v>
      </c>
      <c r="E16" s="16">
        <v>422</v>
      </c>
      <c r="F16" s="16">
        <v>343</v>
      </c>
      <c r="G16" s="49">
        <v>-18.720379146919431</v>
      </c>
      <c r="H16" s="16">
        <v>17844</v>
      </c>
      <c r="I16" s="16">
        <v>15337</v>
      </c>
      <c r="J16" s="118">
        <v>-14.049540461779875</v>
      </c>
      <c r="K16" s="36">
        <v>3</v>
      </c>
      <c r="L16" s="36">
        <v>3</v>
      </c>
      <c r="M16" s="112" t="s">
        <v>15</v>
      </c>
      <c r="N16" s="16">
        <v>118</v>
      </c>
      <c r="O16" s="16">
        <v>126</v>
      </c>
      <c r="P16" s="49">
        <v>6.7796610169491567</v>
      </c>
      <c r="Q16" s="16">
        <v>36930</v>
      </c>
      <c r="R16" s="16">
        <v>32497</v>
      </c>
      <c r="S16" s="112">
        <v>-12.003790955862447</v>
      </c>
      <c r="U16" s="48"/>
      <c r="V16" s="48"/>
    </row>
    <row r="17" spans="1:19" s="25" customFormat="1">
      <c r="A17" s="15" t="s">
        <v>20</v>
      </c>
      <c r="B17" s="16" t="s">
        <v>24</v>
      </c>
      <c r="C17" s="16" t="s">
        <v>24</v>
      </c>
      <c r="D17" s="16" t="s">
        <v>24</v>
      </c>
      <c r="E17" s="16" t="s">
        <v>24</v>
      </c>
      <c r="F17" s="16" t="s">
        <v>24</v>
      </c>
      <c r="G17" s="49"/>
      <c r="H17" s="16" t="s">
        <v>24</v>
      </c>
      <c r="I17" s="16" t="s">
        <v>24</v>
      </c>
      <c r="J17" s="16" t="s">
        <v>24</v>
      </c>
      <c r="K17" s="36" t="s">
        <v>24</v>
      </c>
      <c r="L17" s="36" t="s">
        <v>24</v>
      </c>
      <c r="M17" s="49"/>
      <c r="N17" s="16" t="s">
        <v>24</v>
      </c>
      <c r="O17" s="16" t="s">
        <v>24</v>
      </c>
      <c r="P17" s="49"/>
      <c r="Q17" s="17">
        <v>24700</v>
      </c>
      <c r="R17" s="17">
        <v>29447</v>
      </c>
      <c r="S17" s="49">
        <v>19.218623481781382</v>
      </c>
    </row>
    <row r="18" spans="1:19" s="25" customFormat="1">
      <c r="A18" s="15" t="s">
        <v>21</v>
      </c>
      <c r="B18" s="17">
        <v>575</v>
      </c>
      <c r="C18" s="17">
        <v>461</v>
      </c>
      <c r="D18" s="49">
        <v>-19.826086956521738</v>
      </c>
      <c r="E18" s="17">
        <v>225</v>
      </c>
      <c r="F18" s="17">
        <v>226</v>
      </c>
      <c r="G18" s="49">
        <v>0.44444444444444731</v>
      </c>
      <c r="H18" s="17">
        <v>14651</v>
      </c>
      <c r="I18" s="17">
        <v>10807</v>
      </c>
      <c r="J18" s="49">
        <v>-26.237116920346736</v>
      </c>
      <c r="K18" s="15">
        <v>0</v>
      </c>
      <c r="L18" s="15">
        <v>0</v>
      </c>
      <c r="M18" s="49">
        <v>0</v>
      </c>
      <c r="N18" s="17">
        <v>19</v>
      </c>
      <c r="O18" s="17">
        <v>17</v>
      </c>
      <c r="P18" s="49">
        <v>-10.526315789473683</v>
      </c>
      <c r="Q18" s="17">
        <v>18925</v>
      </c>
      <c r="R18" s="17">
        <v>14370</v>
      </c>
      <c r="S18" s="49">
        <v>-24.068692206076612</v>
      </c>
    </row>
    <row r="19" spans="1:19" s="25" customFormat="1">
      <c r="A19" s="15" t="s">
        <v>22</v>
      </c>
      <c r="B19" s="17">
        <v>916</v>
      </c>
      <c r="C19" s="17">
        <v>537</v>
      </c>
      <c r="D19" s="49">
        <v>-41.375545851528386</v>
      </c>
      <c r="E19" s="17">
        <v>230</v>
      </c>
      <c r="F19" s="17">
        <v>168</v>
      </c>
      <c r="G19" s="49">
        <v>-26.956521739130434</v>
      </c>
      <c r="H19" s="17">
        <v>14684</v>
      </c>
      <c r="I19" s="17">
        <v>7390</v>
      </c>
      <c r="J19" s="49">
        <v>-49.673113593026422</v>
      </c>
      <c r="K19" s="15">
        <v>24</v>
      </c>
      <c r="L19" s="15">
        <v>19</v>
      </c>
      <c r="M19" s="49">
        <v>-20.833333333333336</v>
      </c>
      <c r="N19" s="17">
        <v>10</v>
      </c>
      <c r="O19" s="17">
        <v>8</v>
      </c>
      <c r="P19" s="49">
        <v>-19.999999999999996</v>
      </c>
      <c r="Q19" s="17">
        <v>18954</v>
      </c>
      <c r="R19" s="17">
        <v>10591</v>
      </c>
      <c r="S19" s="49">
        <v>-44.122612641131163</v>
      </c>
    </row>
    <row r="20" spans="1:19" s="25" customFormat="1">
      <c r="A20" s="15" t="s">
        <v>91</v>
      </c>
      <c r="B20" s="17">
        <v>1114</v>
      </c>
      <c r="C20" s="17">
        <v>917</v>
      </c>
      <c r="D20" s="49">
        <v>-17.68402154398564</v>
      </c>
      <c r="E20" s="17">
        <v>1236</v>
      </c>
      <c r="F20" s="17">
        <v>916</v>
      </c>
      <c r="G20" s="49">
        <v>-25.889967637540458</v>
      </c>
      <c r="H20" s="17">
        <v>14616</v>
      </c>
      <c r="I20" s="17">
        <v>10463</v>
      </c>
      <c r="J20" s="49">
        <v>-28.414066776135737</v>
      </c>
      <c r="K20" s="15">
        <v>5</v>
      </c>
      <c r="L20" s="15">
        <v>0</v>
      </c>
      <c r="M20" s="49">
        <v>-100</v>
      </c>
      <c r="N20" s="17">
        <v>103</v>
      </c>
      <c r="O20" s="17">
        <v>63</v>
      </c>
      <c r="P20" s="49">
        <v>-38.834951456310684</v>
      </c>
      <c r="Q20" s="16">
        <v>23061</v>
      </c>
      <c r="R20" s="16">
        <v>13309</v>
      </c>
      <c r="S20" s="118">
        <v>-42.28784527990981</v>
      </c>
    </row>
    <row r="21" spans="1:19" s="25" customFormat="1">
      <c r="A21" s="15" t="s">
        <v>25</v>
      </c>
      <c r="B21" s="17">
        <v>754</v>
      </c>
      <c r="C21" s="17">
        <v>740</v>
      </c>
      <c r="D21" s="49">
        <v>-1.8567639257294433</v>
      </c>
      <c r="E21" s="17">
        <v>1061</v>
      </c>
      <c r="F21" s="17">
        <v>983</v>
      </c>
      <c r="G21" s="49">
        <v>-7.3515551366635234</v>
      </c>
      <c r="H21" s="17">
        <v>16892</v>
      </c>
      <c r="I21" s="17">
        <v>14918</v>
      </c>
      <c r="J21" s="49">
        <v>-11.686005209566662</v>
      </c>
      <c r="K21" s="15">
        <v>11</v>
      </c>
      <c r="L21" s="15">
        <v>18</v>
      </c>
      <c r="M21" s="49">
        <v>63.636363636363647</v>
      </c>
      <c r="N21" s="17">
        <v>23</v>
      </c>
      <c r="O21" s="17">
        <v>13</v>
      </c>
      <c r="P21" s="49">
        <v>-43.478260869565219</v>
      </c>
      <c r="Q21" s="17">
        <v>25935</v>
      </c>
      <c r="R21" s="17">
        <v>21757</v>
      </c>
      <c r="S21" s="49">
        <v>-16.10950453055716</v>
      </c>
    </row>
    <row r="22" spans="1:19" s="25" customFormat="1">
      <c r="A22" s="15" t="s">
        <v>76</v>
      </c>
      <c r="B22" s="17">
        <v>724</v>
      </c>
      <c r="C22" s="17">
        <v>692</v>
      </c>
      <c r="D22" s="49">
        <v>-4.4198895027624303</v>
      </c>
      <c r="E22" s="17">
        <v>720</v>
      </c>
      <c r="F22" s="17">
        <v>644</v>
      </c>
      <c r="G22" s="49">
        <v>-10.555555555555552</v>
      </c>
      <c r="H22" s="17">
        <v>2530</v>
      </c>
      <c r="I22" s="17">
        <v>1468</v>
      </c>
      <c r="J22" s="49">
        <v>-41.976284584980242</v>
      </c>
      <c r="K22" s="15">
        <v>2</v>
      </c>
      <c r="L22" s="15">
        <v>0</v>
      </c>
      <c r="M22" s="49">
        <v>-100</v>
      </c>
      <c r="N22" s="17">
        <v>66</v>
      </c>
      <c r="O22" s="17">
        <v>56</v>
      </c>
      <c r="P22" s="49">
        <v>-15.151515151515149</v>
      </c>
      <c r="Q22" s="17">
        <v>7437</v>
      </c>
      <c r="R22" s="17">
        <v>5528</v>
      </c>
      <c r="S22" s="49">
        <v>-25.668952534624179</v>
      </c>
    </row>
    <row r="23" spans="1:19" s="25" customFormat="1">
      <c r="A23" s="15" t="s">
        <v>161</v>
      </c>
      <c r="B23" s="17">
        <v>197</v>
      </c>
      <c r="C23" s="17">
        <v>167</v>
      </c>
      <c r="D23" s="49">
        <v>-15.228426395939088</v>
      </c>
      <c r="E23" s="17">
        <v>187</v>
      </c>
      <c r="F23" s="17">
        <v>137</v>
      </c>
      <c r="G23" s="49">
        <v>-26.737967914438499</v>
      </c>
      <c r="H23" s="17">
        <v>3882</v>
      </c>
      <c r="I23" s="17">
        <v>2248</v>
      </c>
      <c r="J23" s="49">
        <v>-42.091705306543012</v>
      </c>
      <c r="K23" s="36" t="s">
        <v>24</v>
      </c>
      <c r="L23" s="36" t="s">
        <v>24</v>
      </c>
      <c r="M23" s="112" t="s">
        <v>24</v>
      </c>
      <c r="N23" s="17">
        <v>0</v>
      </c>
      <c r="O23" s="17">
        <v>1</v>
      </c>
      <c r="P23" s="49">
        <v>100</v>
      </c>
      <c r="Q23" s="17">
        <v>3885</v>
      </c>
      <c r="R23" s="17">
        <v>2828</v>
      </c>
      <c r="S23" s="49">
        <v>-27.207207207207208</v>
      </c>
    </row>
    <row r="24" spans="1:19" s="25" customFormat="1">
      <c r="A24" s="15" t="s">
        <v>162</v>
      </c>
      <c r="B24" s="17">
        <v>3019</v>
      </c>
      <c r="C24" s="17">
        <v>2525</v>
      </c>
      <c r="D24" s="49">
        <v>-16.363034117257371</v>
      </c>
      <c r="E24" s="17">
        <v>1622</v>
      </c>
      <c r="F24" s="17">
        <v>1352</v>
      </c>
      <c r="G24" s="49">
        <v>-16.646115906288529</v>
      </c>
      <c r="H24" s="17">
        <v>15995</v>
      </c>
      <c r="I24" s="17">
        <v>9075</v>
      </c>
      <c r="J24" s="49">
        <v>-43.263519849953113</v>
      </c>
      <c r="K24" s="15">
        <v>22</v>
      </c>
      <c r="L24" s="15">
        <v>14</v>
      </c>
      <c r="M24" s="49">
        <v>-36.363636363636367</v>
      </c>
      <c r="N24" s="17">
        <v>192</v>
      </c>
      <c r="O24" s="17">
        <v>175</v>
      </c>
      <c r="P24" s="49">
        <v>-8.8541666666666625</v>
      </c>
      <c r="Q24" s="17">
        <v>29567</v>
      </c>
      <c r="R24" s="17">
        <v>19766</v>
      </c>
      <c r="S24" s="49">
        <v>-33.148442520377451</v>
      </c>
    </row>
    <row r="25" spans="1:19" s="25" customFormat="1">
      <c r="A25" s="15" t="s">
        <v>29</v>
      </c>
      <c r="B25" s="17">
        <v>822</v>
      </c>
      <c r="C25" s="17">
        <v>563</v>
      </c>
      <c r="D25" s="49">
        <v>-31.508515815085158</v>
      </c>
      <c r="E25" s="17">
        <v>1169</v>
      </c>
      <c r="F25" s="17">
        <v>1054</v>
      </c>
      <c r="G25" s="49">
        <v>-9.8374679213002576</v>
      </c>
      <c r="H25" s="17">
        <v>36990</v>
      </c>
      <c r="I25" s="17">
        <v>24279</v>
      </c>
      <c r="J25" s="49">
        <v>-34.363341443633409</v>
      </c>
      <c r="K25" s="15">
        <v>28</v>
      </c>
      <c r="L25" s="15">
        <v>9</v>
      </c>
      <c r="M25" s="49">
        <v>-67.857142857142861</v>
      </c>
      <c r="N25" s="17">
        <v>10</v>
      </c>
      <c r="O25" s="17">
        <v>8</v>
      </c>
      <c r="P25" s="49">
        <v>-19.999999999999996</v>
      </c>
      <c r="Q25" s="17">
        <v>99320</v>
      </c>
      <c r="R25" s="17">
        <v>71799</v>
      </c>
      <c r="S25" s="49">
        <v>-27.70942408376963</v>
      </c>
    </row>
    <row r="26" spans="1:19" s="25" customFormat="1">
      <c r="A26" s="15" t="s">
        <v>79</v>
      </c>
      <c r="B26" s="17">
        <v>570</v>
      </c>
      <c r="C26" s="17">
        <v>492</v>
      </c>
      <c r="D26" s="49">
        <v>-13.684210526315788</v>
      </c>
      <c r="E26" s="17">
        <v>233</v>
      </c>
      <c r="F26" s="17">
        <v>229</v>
      </c>
      <c r="G26" s="49">
        <v>-1.7167381974248941</v>
      </c>
      <c r="H26" s="17">
        <v>2632</v>
      </c>
      <c r="I26" s="17">
        <v>1994</v>
      </c>
      <c r="J26" s="49">
        <v>-24.240121580547115</v>
      </c>
      <c r="K26" s="15">
        <v>2</v>
      </c>
      <c r="L26" s="15">
        <v>0</v>
      </c>
      <c r="M26" s="49">
        <v>-100</v>
      </c>
      <c r="N26" s="17">
        <v>8</v>
      </c>
      <c r="O26" s="17">
        <v>4</v>
      </c>
      <c r="P26" s="49">
        <v>-50</v>
      </c>
      <c r="Q26" s="17">
        <v>5279</v>
      </c>
      <c r="R26" s="17">
        <v>4736</v>
      </c>
      <c r="S26" s="49">
        <v>-10.286039022542148</v>
      </c>
    </row>
    <row r="27" spans="1:19" s="25" customFormat="1">
      <c r="A27" s="15" t="s">
        <v>163</v>
      </c>
      <c r="B27" s="17">
        <v>3406</v>
      </c>
      <c r="C27" s="17">
        <v>3062</v>
      </c>
      <c r="D27" s="49">
        <v>-10.099823840281852</v>
      </c>
      <c r="E27" s="17">
        <v>2002</v>
      </c>
      <c r="F27" s="17">
        <v>1756</v>
      </c>
      <c r="G27" s="49">
        <v>-12.287712287712282</v>
      </c>
      <c r="H27" s="17">
        <v>18157</v>
      </c>
      <c r="I27" s="17">
        <v>12729</v>
      </c>
      <c r="J27" s="49">
        <v>-29.894806410750675</v>
      </c>
      <c r="K27" s="15">
        <v>7</v>
      </c>
      <c r="L27" s="15">
        <v>3</v>
      </c>
      <c r="M27" s="49">
        <v>-57.142857142857139</v>
      </c>
      <c r="N27" s="17">
        <v>305</v>
      </c>
      <c r="O27" s="17">
        <v>228</v>
      </c>
      <c r="P27" s="49">
        <v>-25.245901639344261</v>
      </c>
      <c r="Q27" s="17">
        <v>25602</v>
      </c>
      <c r="R27" s="17">
        <v>19008</v>
      </c>
      <c r="S27" s="49">
        <v>-25.755800328099365</v>
      </c>
    </row>
    <row r="28" spans="1:19" s="25" customFormat="1">
      <c r="A28" s="15" t="s">
        <v>80</v>
      </c>
      <c r="B28" s="17">
        <v>1758</v>
      </c>
      <c r="C28" s="17">
        <v>1190</v>
      </c>
      <c r="D28" s="49">
        <v>-32.309442548350397</v>
      </c>
      <c r="E28" s="17">
        <v>997</v>
      </c>
      <c r="F28" s="17">
        <v>637</v>
      </c>
      <c r="G28" s="49">
        <v>-36.108324974924777</v>
      </c>
      <c r="H28" s="17">
        <v>28392</v>
      </c>
      <c r="I28" s="17">
        <v>18040</v>
      </c>
      <c r="J28" s="49">
        <v>-36.460974922513387</v>
      </c>
      <c r="K28" s="15">
        <v>9</v>
      </c>
      <c r="L28" s="15">
        <v>5</v>
      </c>
      <c r="M28" s="49">
        <v>-44.444444444444443</v>
      </c>
      <c r="N28" s="17">
        <v>262</v>
      </c>
      <c r="O28" s="17">
        <v>326</v>
      </c>
      <c r="P28" s="49">
        <v>24.427480916030532</v>
      </c>
      <c r="Q28" s="17">
        <v>42440</v>
      </c>
      <c r="R28" s="17">
        <v>28087</v>
      </c>
      <c r="S28" s="49">
        <v>-33.81950989632422</v>
      </c>
    </row>
    <row r="29" spans="1:19" s="25" customFormat="1">
      <c r="A29" s="15" t="s">
        <v>81</v>
      </c>
      <c r="B29" s="17">
        <v>359</v>
      </c>
      <c r="C29" s="17">
        <v>420</v>
      </c>
      <c r="D29" s="49">
        <v>16.991643454039007</v>
      </c>
      <c r="E29" s="17">
        <v>497</v>
      </c>
      <c r="F29" s="17">
        <v>570</v>
      </c>
      <c r="G29" s="49">
        <v>14.68812877263581</v>
      </c>
      <c r="H29" s="17">
        <v>6724</v>
      </c>
      <c r="I29" s="17">
        <v>5306</v>
      </c>
      <c r="J29" s="49">
        <v>-21.088637715645454</v>
      </c>
      <c r="K29" s="15">
        <v>5</v>
      </c>
      <c r="L29" s="15">
        <v>1</v>
      </c>
      <c r="M29" s="49">
        <v>-80</v>
      </c>
      <c r="N29" s="17">
        <v>7</v>
      </c>
      <c r="O29" s="17">
        <v>6</v>
      </c>
      <c r="P29" s="49">
        <v>-14.28571428571429</v>
      </c>
      <c r="Q29" s="17">
        <v>14412</v>
      </c>
      <c r="R29" s="17">
        <v>11830</v>
      </c>
      <c r="S29" s="49">
        <v>-17.915625867332775</v>
      </c>
    </row>
    <row r="30" spans="1:19" s="25" customFormat="1">
      <c r="A30" s="15" t="s">
        <v>34</v>
      </c>
      <c r="B30" s="17">
        <v>2737</v>
      </c>
      <c r="C30" s="17">
        <v>1641</v>
      </c>
      <c r="D30" s="49">
        <v>-40.043843624406286</v>
      </c>
      <c r="E30" s="17">
        <v>629</v>
      </c>
      <c r="F30" s="17">
        <v>346</v>
      </c>
      <c r="G30" s="49">
        <v>-44.992050874403809</v>
      </c>
      <c r="H30" s="17">
        <v>42628</v>
      </c>
      <c r="I30" s="17">
        <v>24119</v>
      </c>
      <c r="J30" s="49">
        <v>-43.419817960026272</v>
      </c>
      <c r="K30" s="15">
        <v>43</v>
      </c>
      <c r="L30" s="15">
        <v>43</v>
      </c>
      <c r="M30" s="49">
        <v>0</v>
      </c>
      <c r="N30" s="17">
        <v>3999</v>
      </c>
      <c r="O30" s="17">
        <v>2556</v>
      </c>
      <c r="P30" s="49">
        <v>-36.084021005251309</v>
      </c>
      <c r="Q30" s="17">
        <v>108682</v>
      </c>
      <c r="R30" s="17">
        <v>65457</v>
      </c>
      <c r="S30" s="49">
        <v>-39.771995362617538</v>
      </c>
    </row>
    <row r="31" spans="1:19" s="25" customFormat="1">
      <c r="A31" s="15" t="s">
        <v>35</v>
      </c>
      <c r="B31" s="17">
        <v>260</v>
      </c>
      <c r="C31" s="17">
        <v>472</v>
      </c>
      <c r="D31" s="49">
        <v>81.538461538461533</v>
      </c>
      <c r="E31" s="17">
        <v>394</v>
      </c>
      <c r="F31" s="17">
        <v>659</v>
      </c>
      <c r="G31" s="49">
        <v>67.258883248730967</v>
      </c>
      <c r="H31" s="17">
        <v>3205</v>
      </c>
      <c r="I31" s="17">
        <v>6344</v>
      </c>
      <c r="J31" s="49">
        <v>97.940717628705158</v>
      </c>
      <c r="K31" s="36" t="s">
        <v>24</v>
      </c>
      <c r="L31" s="36" t="s">
        <v>24</v>
      </c>
      <c r="M31" s="112" t="s">
        <v>24</v>
      </c>
      <c r="N31" s="17">
        <v>15</v>
      </c>
      <c r="O31" s="17">
        <v>2</v>
      </c>
      <c r="P31" s="49">
        <v>-86.666666666666671</v>
      </c>
      <c r="Q31" s="17">
        <v>12210</v>
      </c>
      <c r="R31" s="17">
        <v>9723</v>
      </c>
      <c r="S31" s="49">
        <v>-20.368550368550366</v>
      </c>
    </row>
    <row r="32" spans="1:19" s="25" customFormat="1">
      <c r="A32" s="15" t="s">
        <v>82</v>
      </c>
      <c r="B32" s="17">
        <v>1781</v>
      </c>
      <c r="C32" s="17">
        <v>1347</v>
      </c>
      <c r="D32" s="49">
        <v>-24.368332397529478</v>
      </c>
      <c r="E32" s="17">
        <v>747</v>
      </c>
      <c r="F32" s="17">
        <v>646</v>
      </c>
      <c r="G32" s="49">
        <v>-13.52074966532798</v>
      </c>
      <c r="H32" s="17">
        <v>24913</v>
      </c>
      <c r="I32" s="17">
        <v>17809</v>
      </c>
      <c r="J32" s="49">
        <v>-28.51523301087785</v>
      </c>
      <c r="K32" s="15">
        <v>29</v>
      </c>
      <c r="L32" s="15">
        <v>7</v>
      </c>
      <c r="M32" s="49">
        <v>-75.862068965517238</v>
      </c>
      <c r="N32" s="17">
        <v>172</v>
      </c>
      <c r="O32" s="17">
        <v>107</v>
      </c>
      <c r="P32" s="49">
        <v>-37.790697674418603</v>
      </c>
      <c r="Q32" s="17">
        <v>34746</v>
      </c>
      <c r="R32" s="17">
        <v>24957</v>
      </c>
      <c r="S32" s="49">
        <v>-28.173027111034365</v>
      </c>
    </row>
    <row r="33" spans="1:19" s="25" customFormat="1">
      <c r="A33" s="15" t="s">
        <v>83</v>
      </c>
      <c r="B33" s="17">
        <v>738</v>
      </c>
      <c r="C33" s="17">
        <v>690</v>
      </c>
      <c r="D33" s="49">
        <v>-6.5040650406504081</v>
      </c>
      <c r="E33" s="17">
        <v>968</v>
      </c>
      <c r="F33" s="17">
        <v>900</v>
      </c>
      <c r="G33" s="49">
        <v>-7.0247933884297513</v>
      </c>
      <c r="H33" s="17">
        <v>1604</v>
      </c>
      <c r="I33" s="17">
        <v>2259</v>
      </c>
      <c r="J33" s="49">
        <v>40.835411471321706</v>
      </c>
      <c r="K33" s="15">
        <v>12</v>
      </c>
      <c r="L33" s="15">
        <v>31</v>
      </c>
      <c r="M33" s="49">
        <v>158.33333333333334</v>
      </c>
      <c r="N33" s="17">
        <v>2</v>
      </c>
      <c r="O33" s="17">
        <v>0</v>
      </c>
      <c r="P33" s="112" t="s">
        <v>15</v>
      </c>
      <c r="Q33" s="17">
        <v>12173</v>
      </c>
      <c r="R33" s="17">
        <v>9798</v>
      </c>
      <c r="S33" s="49">
        <v>-19.510391850817388</v>
      </c>
    </row>
    <row r="34" spans="1:19" s="25" customFormat="1">
      <c r="A34" s="15" t="s">
        <v>38</v>
      </c>
      <c r="B34" s="16" t="s">
        <v>24</v>
      </c>
      <c r="C34" s="16" t="s">
        <v>24</v>
      </c>
      <c r="D34" s="16" t="s">
        <v>24</v>
      </c>
      <c r="E34" s="16" t="s">
        <v>24</v>
      </c>
      <c r="F34" s="16" t="s">
        <v>24</v>
      </c>
      <c r="G34" s="16" t="s">
        <v>24</v>
      </c>
      <c r="H34" s="16" t="s">
        <v>24</v>
      </c>
      <c r="I34" s="16" t="s">
        <v>24</v>
      </c>
      <c r="J34" s="16" t="s">
        <v>24</v>
      </c>
      <c r="K34" s="36" t="s">
        <v>24</v>
      </c>
      <c r="L34" s="36" t="s">
        <v>24</v>
      </c>
      <c r="M34" s="49"/>
      <c r="N34" s="16" t="s">
        <v>24</v>
      </c>
      <c r="O34" s="16" t="s">
        <v>24</v>
      </c>
      <c r="P34" s="112" t="s">
        <v>24</v>
      </c>
      <c r="Q34" s="16" t="s">
        <v>24</v>
      </c>
      <c r="R34" s="16" t="s">
        <v>24</v>
      </c>
      <c r="S34" s="16" t="s">
        <v>24</v>
      </c>
    </row>
    <row r="35" spans="1:19" s="25" customFormat="1">
      <c r="A35" s="15" t="s">
        <v>164</v>
      </c>
      <c r="B35" s="17">
        <v>633</v>
      </c>
      <c r="C35" s="17">
        <v>632</v>
      </c>
      <c r="D35" s="49">
        <v>-0.15797788309637184</v>
      </c>
      <c r="E35" s="17">
        <v>609</v>
      </c>
      <c r="F35" s="17">
        <v>615</v>
      </c>
      <c r="G35" s="49">
        <v>0.98522167487684609</v>
      </c>
      <c r="H35" s="17">
        <v>3550</v>
      </c>
      <c r="I35" s="17">
        <v>3257</v>
      </c>
      <c r="J35" s="49">
        <v>-8.2535211267605657</v>
      </c>
      <c r="K35" s="15">
        <v>9</v>
      </c>
      <c r="L35" s="15">
        <v>5</v>
      </c>
      <c r="M35" s="49">
        <v>-44.444444444444443</v>
      </c>
      <c r="N35" s="17">
        <v>40</v>
      </c>
      <c r="O35" s="17">
        <v>10</v>
      </c>
      <c r="P35" s="49">
        <v>-75</v>
      </c>
      <c r="Q35" s="17">
        <v>5500</v>
      </c>
      <c r="R35" s="17">
        <v>5129</v>
      </c>
      <c r="S35" s="49">
        <v>-6.7454545454545434</v>
      </c>
    </row>
    <row r="36" spans="1:19" s="25" customFormat="1">
      <c r="A36" s="15" t="s">
        <v>40</v>
      </c>
      <c r="B36" s="17">
        <v>5884</v>
      </c>
      <c r="C36" s="17">
        <v>4701</v>
      </c>
      <c r="D36" s="49">
        <v>-20.105370496261045</v>
      </c>
      <c r="E36" s="17">
        <v>3239</v>
      </c>
      <c r="F36" s="17">
        <v>2317</v>
      </c>
      <c r="G36" s="49">
        <v>-28.465575794998454</v>
      </c>
      <c r="H36" s="17">
        <v>57877</v>
      </c>
      <c r="I36" s="17">
        <v>29509</v>
      </c>
      <c r="J36" s="49">
        <v>-49.014288923060981</v>
      </c>
      <c r="K36" s="15">
        <v>11</v>
      </c>
      <c r="L36" s="15">
        <v>14</v>
      </c>
      <c r="M36" s="49">
        <v>27.27272727272727</v>
      </c>
      <c r="N36" s="17">
        <v>3536</v>
      </c>
      <c r="O36" s="17">
        <v>2945</v>
      </c>
      <c r="P36" s="49">
        <v>-16.713800904977372</v>
      </c>
      <c r="Q36" s="17">
        <v>126528</v>
      </c>
      <c r="R36" s="17">
        <v>116084</v>
      </c>
      <c r="S36" s="49">
        <v>-8.2542994436014201</v>
      </c>
    </row>
    <row r="37" spans="1:19" s="25" customFormat="1">
      <c r="A37" s="15" t="s">
        <v>41</v>
      </c>
      <c r="B37" s="17">
        <v>389</v>
      </c>
      <c r="C37" s="17">
        <v>236</v>
      </c>
      <c r="D37" s="49">
        <v>-39.331619537275067</v>
      </c>
      <c r="E37" s="17">
        <v>560</v>
      </c>
      <c r="F37" s="17">
        <v>342</v>
      </c>
      <c r="G37" s="49">
        <v>-38.928571428571423</v>
      </c>
      <c r="H37" s="16" t="s">
        <v>24</v>
      </c>
      <c r="I37" s="16" t="s">
        <v>24</v>
      </c>
      <c r="J37" s="16" t="s">
        <v>24</v>
      </c>
      <c r="K37" s="15">
        <v>1</v>
      </c>
      <c r="L37" s="15">
        <v>0</v>
      </c>
      <c r="M37" s="49">
        <v>-100</v>
      </c>
      <c r="N37" s="16" t="s">
        <v>24</v>
      </c>
      <c r="O37" s="16" t="s">
        <v>24</v>
      </c>
      <c r="P37" s="112" t="s">
        <v>24</v>
      </c>
      <c r="Q37" s="17">
        <v>9693</v>
      </c>
      <c r="R37" s="17">
        <v>6622</v>
      </c>
      <c r="S37" s="49">
        <v>-31.682657587950068</v>
      </c>
    </row>
    <row r="38" spans="1:19" s="25" customFormat="1">
      <c r="A38" s="19" t="s">
        <v>165</v>
      </c>
      <c r="B38" s="20">
        <v>345</v>
      </c>
      <c r="C38" s="20">
        <v>270</v>
      </c>
      <c r="D38" s="113">
        <v>-21.739130434782606</v>
      </c>
      <c r="E38" s="20">
        <v>509</v>
      </c>
      <c r="F38" s="20">
        <v>356</v>
      </c>
      <c r="G38" s="113">
        <v>-30.058939096267189</v>
      </c>
      <c r="H38" s="20">
        <v>2337</v>
      </c>
      <c r="I38" s="20">
        <v>2164</v>
      </c>
      <c r="J38" s="113">
        <v>-7.4026529738981601</v>
      </c>
      <c r="K38" s="38" t="s">
        <v>24</v>
      </c>
      <c r="L38" s="38" t="s">
        <v>24</v>
      </c>
      <c r="M38" s="114" t="s">
        <v>24</v>
      </c>
      <c r="N38" s="20" t="s">
        <v>24</v>
      </c>
      <c r="O38" s="20" t="s">
        <v>24</v>
      </c>
      <c r="P38" s="114" t="s">
        <v>24</v>
      </c>
      <c r="Q38" s="21">
        <v>4344</v>
      </c>
      <c r="R38" s="21">
        <v>3435</v>
      </c>
      <c r="S38" s="52">
        <v>-12.639877924720244</v>
      </c>
    </row>
    <row r="39" spans="1:19">
      <c r="S39" s="28"/>
    </row>
    <row r="40" spans="1:19">
      <c r="A40" s="3" t="s">
        <v>121</v>
      </c>
    </row>
    <row r="41" spans="1:19">
      <c r="A41" s="3" t="s">
        <v>45</v>
      </c>
    </row>
    <row r="42" spans="1:19">
      <c r="A42" s="2" t="s">
        <v>166</v>
      </c>
    </row>
    <row r="43" spans="1:19">
      <c r="A43" s="2" t="s">
        <v>167</v>
      </c>
    </row>
    <row r="44" spans="1:19">
      <c r="A44" s="2" t="s">
        <v>168</v>
      </c>
    </row>
    <row r="45" spans="1:19">
      <c r="A45" s="2" t="s">
        <v>169</v>
      </c>
    </row>
    <row r="46" spans="1:19">
      <c r="A46" s="2" t="s">
        <v>170</v>
      </c>
    </row>
    <row r="47" spans="1:19">
      <c r="A47" s="2" t="s">
        <v>171</v>
      </c>
    </row>
    <row r="48" spans="1:19">
      <c r="A48" s="25" t="s">
        <v>172</v>
      </c>
    </row>
    <row r="49" spans="1:1">
      <c r="A49" s="2" t="s">
        <v>173</v>
      </c>
    </row>
    <row r="50" spans="1:1">
      <c r="A50" s="25" t="s">
        <v>1992</v>
      </c>
    </row>
  </sheetData>
  <mergeCells count="19">
    <mergeCell ref="N7:P7"/>
    <mergeCell ref="Q7:S7"/>
    <mergeCell ref="Q5:S5"/>
    <mergeCell ref="B6:D6"/>
    <mergeCell ref="E6:G6"/>
    <mergeCell ref="H6:J6"/>
    <mergeCell ref="K6:M6"/>
    <mergeCell ref="N6:P6"/>
    <mergeCell ref="Q6:S6"/>
    <mergeCell ref="N5:P5"/>
    <mergeCell ref="A5:A8"/>
    <mergeCell ref="B5:D5"/>
    <mergeCell ref="E5:G5"/>
    <mergeCell ref="H5:J5"/>
    <mergeCell ref="K5:M5"/>
    <mergeCell ref="B7:D7"/>
    <mergeCell ref="E7:G7"/>
    <mergeCell ref="H7:J7"/>
    <mergeCell ref="K7:M7"/>
  </mergeCells>
  <hyperlinks>
    <hyperlink ref="S1" location="Índice!A1" display="(Voltar ao índice)"/>
  </hyperlinks>
  <pageMargins left="0.511811024" right="0.511811024" top="0.78740157499999996" bottom="0.78740157499999996" header="0.31496062000000002" footer="0.31496062000000002"/>
  <pageSetup paperSize="9" orientation="portrait"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workbookViewId="0">
      <selection activeCell="I18" sqref="I18"/>
    </sheetView>
  </sheetViews>
  <sheetFormatPr defaultColWidth="9.140625" defaultRowHeight="11.25"/>
  <cols>
    <col min="1" max="1" width="16" style="25" customWidth="1"/>
    <col min="2" max="16384" width="9.140625" style="25"/>
  </cols>
  <sheetData>
    <row r="1" spans="1:4">
      <c r="A1" s="39" t="s">
        <v>220</v>
      </c>
      <c r="D1" s="155" t="s">
        <v>226</v>
      </c>
    </row>
    <row r="2" spans="1:4">
      <c r="A2" s="40" t="s">
        <v>176</v>
      </c>
    </row>
    <row r="3" spans="1:4">
      <c r="A3" s="40" t="s">
        <v>1</v>
      </c>
    </row>
    <row r="4" spans="1:4">
      <c r="A4" s="40"/>
    </row>
    <row r="5" spans="1:4" ht="21" customHeight="1">
      <c r="A5" s="1385" t="s">
        <v>2</v>
      </c>
      <c r="B5" s="1396" t="s">
        <v>177</v>
      </c>
      <c r="C5" s="1396"/>
      <c r="D5" s="1396"/>
    </row>
    <row r="6" spans="1:4" ht="15" customHeight="1">
      <c r="A6" s="1385"/>
      <c r="B6" s="1385" t="s">
        <v>10</v>
      </c>
      <c r="C6" s="1385"/>
      <c r="D6" s="1385"/>
    </row>
    <row r="7" spans="1:4" ht="13.5" customHeight="1">
      <c r="A7" s="1385"/>
      <c r="B7" s="1385" t="s">
        <v>12</v>
      </c>
      <c r="C7" s="1385"/>
      <c r="D7" s="1385"/>
    </row>
    <row r="8" spans="1:4" ht="25.5" customHeight="1">
      <c r="A8" s="1385"/>
      <c r="B8" s="44">
        <v>2019</v>
      </c>
      <c r="C8" s="44">
        <v>2020</v>
      </c>
      <c r="D8" s="44" t="s">
        <v>11</v>
      </c>
    </row>
    <row r="10" spans="1:4">
      <c r="A10" s="45" t="s">
        <v>13</v>
      </c>
      <c r="B10" s="46">
        <v>53913</v>
      </c>
      <c r="C10" s="46">
        <v>52703</v>
      </c>
      <c r="D10" s="47">
        <v>-2.2443566486747168</v>
      </c>
    </row>
    <row r="11" spans="1:4">
      <c r="A11" s="15"/>
      <c r="D11" s="41"/>
    </row>
    <row r="12" spans="1:4">
      <c r="A12" s="11" t="s">
        <v>72</v>
      </c>
      <c r="B12" s="13">
        <v>149</v>
      </c>
      <c r="C12" s="13">
        <v>106</v>
      </c>
      <c r="D12" s="50">
        <v>-28.859060402684566</v>
      </c>
    </row>
    <row r="13" spans="1:4">
      <c r="A13" s="15" t="s">
        <v>16</v>
      </c>
      <c r="B13" s="17">
        <v>799</v>
      </c>
      <c r="C13" s="17">
        <v>844</v>
      </c>
      <c r="D13" s="49">
        <v>5.63204005006257</v>
      </c>
    </row>
    <row r="14" spans="1:4">
      <c r="A14" s="15" t="s">
        <v>73</v>
      </c>
      <c r="B14" s="17">
        <v>261</v>
      </c>
      <c r="C14" s="17">
        <v>169</v>
      </c>
      <c r="D14" s="49">
        <v>-35.249042145593869</v>
      </c>
    </row>
    <row r="15" spans="1:4">
      <c r="A15" s="15" t="s">
        <v>18</v>
      </c>
      <c r="B15" s="17">
        <v>707</v>
      </c>
      <c r="C15" s="17">
        <v>559</v>
      </c>
      <c r="D15" s="49">
        <v>-20.933521923620933</v>
      </c>
    </row>
    <row r="16" spans="1:4">
      <c r="A16" s="15" t="s">
        <v>56</v>
      </c>
      <c r="B16" s="16" t="s">
        <v>24</v>
      </c>
      <c r="C16" s="16" t="s">
        <v>24</v>
      </c>
      <c r="D16" s="112" t="s">
        <v>24</v>
      </c>
    </row>
    <row r="17" spans="1:4">
      <c r="A17" s="15" t="s">
        <v>20</v>
      </c>
      <c r="B17" s="17">
        <v>2757</v>
      </c>
      <c r="C17" s="17">
        <v>2854.0000000000009</v>
      </c>
      <c r="D17" s="49">
        <v>3.5183170112441431</v>
      </c>
    </row>
    <row r="18" spans="1:4">
      <c r="A18" s="15" t="s">
        <v>21</v>
      </c>
      <c r="B18" s="17">
        <v>718</v>
      </c>
      <c r="C18" s="17">
        <v>816</v>
      </c>
      <c r="D18" s="49">
        <v>13.649025069637876</v>
      </c>
    </row>
    <row r="19" spans="1:4">
      <c r="A19" s="15" t="s">
        <v>22</v>
      </c>
      <c r="B19" s="17">
        <v>1519</v>
      </c>
      <c r="C19" s="17">
        <v>1726</v>
      </c>
      <c r="D19" s="49">
        <v>13.627386438446344</v>
      </c>
    </row>
    <row r="20" spans="1:4">
      <c r="A20" s="15" t="s">
        <v>57</v>
      </c>
      <c r="B20" s="17">
        <v>3286</v>
      </c>
      <c r="C20" s="17">
        <v>3124</v>
      </c>
      <c r="D20" s="49">
        <v>-4.9300060864272632</v>
      </c>
    </row>
    <row r="21" spans="1:4">
      <c r="A21" s="15" t="s">
        <v>25</v>
      </c>
      <c r="B21" s="17">
        <v>1377</v>
      </c>
      <c r="C21" s="17">
        <v>974</v>
      </c>
      <c r="D21" s="49">
        <v>-29.266521423384173</v>
      </c>
    </row>
    <row r="22" spans="1:4">
      <c r="A22" s="15" t="s">
        <v>142</v>
      </c>
      <c r="B22" s="17">
        <v>1122</v>
      </c>
      <c r="C22" s="17">
        <v>1088</v>
      </c>
      <c r="D22" s="49">
        <v>-3.0303030303030276</v>
      </c>
    </row>
    <row r="23" spans="1:4">
      <c r="A23" s="15" t="s">
        <v>77</v>
      </c>
      <c r="B23" s="17">
        <v>348</v>
      </c>
      <c r="C23" s="17">
        <v>333</v>
      </c>
      <c r="D23" s="49">
        <v>-4.31034482758621</v>
      </c>
    </row>
    <row r="24" spans="1:4">
      <c r="A24" s="15" t="s">
        <v>78</v>
      </c>
      <c r="B24" s="17">
        <v>12628</v>
      </c>
      <c r="C24" s="17">
        <v>14808</v>
      </c>
      <c r="D24" s="49">
        <v>17.263224580297742</v>
      </c>
    </row>
    <row r="25" spans="1:4">
      <c r="A25" s="15" t="s">
        <v>29</v>
      </c>
      <c r="B25" s="17">
        <v>1587</v>
      </c>
      <c r="C25" s="17">
        <v>779</v>
      </c>
      <c r="D25" s="49">
        <v>-50.913673597983625</v>
      </c>
    </row>
    <row r="26" spans="1:4">
      <c r="A26" s="15" t="s">
        <v>79</v>
      </c>
      <c r="B26" s="17">
        <v>1954</v>
      </c>
      <c r="C26" s="17">
        <v>1656</v>
      </c>
      <c r="D26" s="49">
        <v>-15.250767656090069</v>
      </c>
    </row>
    <row r="27" spans="1:4">
      <c r="A27" s="15" t="s">
        <v>31</v>
      </c>
      <c r="B27" s="17">
        <v>3110</v>
      </c>
      <c r="C27" s="17">
        <v>3632</v>
      </c>
      <c r="D27" s="49">
        <v>16.784565916398719</v>
      </c>
    </row>
    <row r="28" spans="1:4">
      <c r="A28" s="15" t="s">
        <v>80</v>
      </c>
      <c r="B28" s="17">
        <v>3032</v>
      </c>
      <c r="C28" s="17">
        <v>3021</v>
      </c>
      <c r="D28" s="49">
        <v>-0.36279683377308247</v>
      </c>
    </row>
    <row r="29" spans="1:4">
      <c r="A29" s="15" t="s">
        <v>81</v>
      </c>
      <c r="B29" s="17">
        <v>371</v>
      </c>
      <c r="C29" s="17">
        <v>298</v>
      </c>
      <c r="D29" s="49">
        <v>-19.676549865229109</v>
      </c>
    </row>
    <row r="30" spans="1:4">
      <c r="A30" s="15" t="s">
        <v>143</v>
      </c>
      <c r="B30" s="17">
        <v>4368</v>
      </c>
      <c r="C30" s="17">
        <v>3360</v>
      </c>
      <c r="D30" s="49">
        <v>-23.076923076923073</v>
      </c>
    </row>
    <row r="31" spans="1:4">
      <c r="A31" s="15" t="s">
        <v>35</v>
      </c>
      <c r="B31" s="17">
        <v>261</v>
      </c>
      <c r="C31" s="17">
        <v>307</v>
      </c>
      <c r="D31" s="49">
        <v>17.624521072796927</v>
      </c>
    </row>
    <row r="32" spans="1:4">
      <c r="A32" s="15" t="s">
        <v>82</v>
      </c>
      <c r="B32" s="17">
        <v>4869</v>
      </c>
      <c r="C32" s="17">
        <v>4487</v>
      </c>
      <c r="D32" s="49">
        <v>-7.845553501745739</v>
      </c>
    </row>
    <row r="33" spans="1:4">
      <c r="A33" s="15" t="s">
        <v>83</v>
      </c>
      <c r="B33" s="17">
        <v>236</v>
      </c>
      <c r="C33" s="17">
        <v>400</v>
      </c>
      <c r="D33" s="49">
        <v>69.491525423728802</v>
      </c>
    </row>
    <row r="34" spans="1:4">
      <c r="A34" s="15" t="s">
        <v>38</v>
      </c>
      <c r="B34" s="16" t="s">
        <v>24</v>
      </c>
      <c r="C34" s="16" t="s">
        <v>24</v>
      </c>
      <c r="D34" s="112" t="s">
        <v>24</v>
      </c>
    </row>
    <row r="35" spans="1:4">
      <c r="A35" s="15" t="s">
        <v>39</v>
      </c>
      <c r="B35" s="17">
        <v>1516</v>
      </c>
      <c r="C35" s="17">
        <v>1165</v>
      </c>
      <c r="D35" s="49">
        <v>-23.153034300791553</v>
      </c>
    </row>
    <row r="36" spans="1:4">
      <c r="A36" s="15" t="s">
        <v>67</v>
      </c>
      <c r="B36" s="17">
        <v>6605</v>
      </c>
      <c r="C36" s="17">
        <v>5894</v>
      </c>
      <c r="D36" s="49">
        <v>-10.764572293716878</v>
      </c>
    </row>
    <row r="37" spans="1:4">
      <c r="A37" s="15" t="s">
        <v>41</v>
      </c>
      <c r="B37" s="17">
        <v>333</v>
      </c>
      <c r="C37" s="17">
        <v>303</v>
      </c>
      <c r="D37" s="49">
        <v>-9.0090090090090058</v>
      </c>
    </row>
    <row r="38" spans="1:4">
      <c r="A38" s="19" t="s">
        <v>42</v>
      </c>
      <c r="B38" s="20" t="s">
        <v>24</v>
      </c>
      <c r="C38" s="20" t="s">
        <v>24</v>
      </c>
      <c r="D38" s="114" t="s">
        <v>24</v>
      </c>
    </row>
    <row r="40" spans="1:4">
      <c r="A40" s="40" t="s">
        <v>43</v>
      </c>
    </row>
    <row r="41" spans="1:4">
      <c r="A41" s="40" t="s">
        <v>45</v>
      </c>
    </row>
    <row r="42" spans="1:4">
      <c r="A42" s="25" t="s">
        <v>178</v>
      </c>
    </row>
    <row r="43" spans="1:4">
      <c r="A43" s="25" t="s">
        <v>179</v>
      </c>
    </row>
  </sheetData>
  <mergeCells count="4">
    <mergeCell ref="A5:A8"/>
    <mergeCell ref="B5:D5"/>
    <mergeCell ref="B6:D6"/>
    <mergeCell ref="B7:D7"/>
  </mergeCells>
  <hyperlinks>
    <hyperlink ref="D1" location="Índice!A1" display="(Voltar ao índice)"/>
  </hyperlinks>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zoomScaleNormal="100" workbookViewId="0">
      <pane xSplit="1" topLeftCell="B1" activePane="topRight" state="frozen"/>
      <selection activeCell="C36" sqref="C36"/>
      <selection pane="topRight" activeCell="J28" sqref="J28"/>
    </sheetView>
  </sheetViews>
  <sheetFormatPr defaultColWidth="9.140625" defaultRowHeight="11.25"/>
  <cols>
    <col min="1" max="1" width="16" style="2" customWidth="1"/>
    <col min="2" max="16384" width="9.140625" style="2"/>
  </cols>
  <sheetData>
    <row r="1" spans="1:7">
      <c r="A1" s="1" t="s">
        <v>221</v>
      </c>
      <c r="G1" s="155" t="s">
        <v>226</v>
      </c>
    </row>
    <row r="2" spans="1:7">
      <c r="A2" s="3" t="s">
        <v>180</v>
      </c>
    </row>
    <row r="3" spans="1:7">
      <c r="A3" s="3" t="s">
        <v>1</v>
      </c>
    </row>
    <row r="4" spans="1:7">
      <c r="A4" s="3"/>
    </row>
    <row r="5" spans="1:7" ht="21" customHeight="1">
      <c r="A5" s="1376" t="s">
        <v>2</v>
      </c>
      <c r="B5" s="1377" t="s">
        <v>181</v>
      </c>
      <c r="C5" s="1377"/>
      <c r="D5" s="1377"/>
      <c r="E5" s="1381" t="s">
        <v>182</v>
      </c>
      <c r="F5" s="1382"/>
      <c r="G5" s="1383"/>
    </row>
    <row r="6" spans="1:7" ht="15" customHeight="1">
      <c r="A6" s="1376"/>
      <c r="B6" s="1376" t="s">
        <v>10</v>
      </c>
      <c r="C6" s="1376"/>
      <c r="D6" s="1376"/>
      <c r="E6" s="1376" t="s">
        <v>10</v>
      </c>
      <c r="F6" s="1376"/>
      <c r="G6" s="1376"/>
    </row>
    <row r="7" spans="1:7" ht="13.5" customHeight="1">
      <c r="A7" s="1376"/>
      <c r="B7" s="1376" t="s">
        <v>12</v>
      </c>
      <c r="C7" s="1376"/>
      <c r="D7" s="1376"/>
      <c r="E7" s="1376" t="s">
        <v>12</v>
      </c>
      <c r="F7" s="1376"/>
      <c r="G7" s="1376"/>
    </row>
    <row r="8" spans="1:7" ht="26.25" customHeight="1">
      <c r="A8" s="1376"/>
      <c r="B8" s="4">
        <v>2019</v>
      </c>
      <c r="C8" s="4">
        <v>2020</v>
      </c>
      <c r="D8" s="4" t="s">
        <v>11</v>
      </c>
      <c r="E8" s="4">
        <v>2019</v>
      </c>
      <c r="F8" s="4">
        <v>2020</v>
      </c>
      <c r="G8" s="4" t="s">
        <v>11</v>
      </c>
    </row>
    <row r="10" spans="1:7">
      <c r="A10" s="5" t="s">
        <v>13</v>
      </c>
      <c r="B10" s="46">
        <v>95478</v>
      </c>
      <c r="C10" s="46">
        <v>86497</v>
      </c>
      <c r="D10" s="47">
        <v>-9.4063553907706492</v>
      </c>
      <c r="E10" s="46">
        <v>70418</v>
      </c>
      <c r="F10" s="46">
        <v>61637</v>
      </c>
      <c r="G10" s="47">
        <v>-12.469823056604845</v>
      </c>
    </row>
    <row r="11" spans="1:7">
      <c r="B11" s="9"/>
      <c r="C11" s="9"/>
      <c r="D11" s="9"/>
      <c r="E11" s="9"/>
      <c r="F11" s="9"/>
      <c r="G11" s="9"/>
    </row>
    <row r="12" spans="1:7" s="25" customFormat="1">
      <c r="A12" s="11" t="s">
        <v>72</v>
      </c>
      <c r="B12" s="13">
        <v>84</v>
      </c>
      <c r="C12" s="13">
        <v>68</v>
      </c>
      <c r="D12" s="50">
        <v>-19.047619047619047</v>
      </c>
      <c r="E12" s="13">
        <v>30</v>
      </c>
      <c r="F12" s="13">
        <v>24</v>
      </c>
      <c r="G12" s="50">
        <v>-19.999999999999996</v>
      </c>
    </row>
    <row r="13" spans="1:7" s="25" customFormat="1">
      <c r="A13" s="15" t="s">
        <v>16</v>
      </c>
      <c r="B13" s="17">
        <v>895</v>
      </c>
      <c r="C13" s="17">
        <v>795</v>
      </c>
      <c r="D13" s="49">
        <v>-11.173184357541899</v>
      </c>
      <c r="E13" s="17">
        <v>281</v>
      </c>
      <c r="F13" s="17">
        <v>120</v>
      </c>
      <c r="G13" s="49">
        <v>-57.295373665480433</v>
      </c>
    </row>
    <row r="14" spans="1:7" s="25" customFormat="1">
      <c r="A14" s="15" t="s">
        <v>17</v>
      </c>
      <c r="B14" s="17">
        <v>329</v>
      </c>
      <c r="C14" s="17">
        <v>280</v>
      </c>
      <c r="D14" s="49">
        <v>-14.893617021276595</v>
      </c>
      <c r="E14" s="17">
        <v>86</v>
      </c>
      <c r="F14" s="17">
        <v>79</v>
      </c>
      <c r="G14" s="49">
        <v>-8.139534883720934</v>
      </c>
    </row>
    <row r="15" spans="1:7" s="25" customFormat="1">
      <c r="A15" s="15" t="s">
        <v>18</v>
      </c>
      <c r="B15" s="17">
        <v>1870</v>
      </c>
      <c r="C15" s="17">
        <v>955</v>
      </c>
      <c r="D15" s="49">
        <v>-48.930481283422452</v>
      </c>
      <c r="E15" s="17">
        <v>441</v>
      </c>
      <c r="F15" s="17">
        <v>208</v>
      </c>
      <c r="G15" s="49">
        <v>-52.834467120181408</v>
      </c>
    </row>
    <row r="16" spans="1:7" s="25" customFormat="1">
      <c r="A16" s="15" t="s">
        <v>19</v>
      </c>
      <c r="B16" s="16">
        <v>3795</v>
      </c>
      <c r="C16" s="16">
        <v>2855</v>
      </c>
      <c r="D16" s="112">
        <v>-24.769433465085644</v>
      </c>
      <c r="E16" s="16">
        <v>2660</v>
      </c>
      <c r="F16" s="16">
        <v>1422</v>
      </c>
      <c r="G16" s="112">
        <v>-46.541353383458649</v>
      </c>
    </row>
    <row r="17" spans="1:7" s="25" customFormat="1">
      <c r="A17" s="15" t="s">
        <v>20</v>
      </c>
      <c r="B17" s="16" t="s">
        <v>24</v>
      </c>
      <c r="C17" s="16" t="s">
        <v>24</v>
      </c>
      <c r="D17" s="119" t="s">
        <v>24</v>
      </c>
      <c r="E17" s="16" t="s">
        <v>24</v>
      </c>
      <c r="F17" s="16" t="s">
        <v>24</v>
      </c>
      <c r="G17" s="119" t="s">
        <v>24</v>
      </c>
    </row>
    <row r="18" spans="1:7" s="25" customFormat="1">
      <c r="A18" s="15" t="s">
        <v>21</v>
      </c>
      <c r="B18" s="17">
        <v>1331</v>
      </c>
      <c r="C18" s="17">
        <v>1502</v>
      </c>
      <c r="D18" s="49">
        <v>12.84748309541699</v>
      </c>
      <c r="E18" s="17">
        <v>2824</v>
      </c>
      <c r="F18" s="17">
        <v>2507</v>
      </c>
      <c r="G18" s="49">
        <v>-11.225212464589241</v>
      </c>
    </row>
    <row r="19" spans="1:7" s="25" customFormat="1">
      <c r="A19" s="15" t="s">
        <v>22</v>
      </c>
      <c r="B19" s="17">
        <v>2332</v>
      </c>
      <c r="C19" s="17">
        <v>1966</v>
      </c>
      <c r="D19" s="49">
        <v>-15.694682675814754</v>
      </c>
      <c r="E19" s="17">
        <v>800</v>
      </c>
      <c r="F19" s="17">
        <v>543</v>
      </c>
      <c r="G19" s="49">
        <v>-32.125</v>
      </c>
    </row>
    <row r="20" spans="1:7" s="25" customFormat="1">
      <c r="A20" s="15" t="s">
        <v>183</v>
      </c>
      <c r="B20" s="17">
        <v>3453</v>
      </c>
      <c r="C20" s="17">
        <v>3081</v>
      </c>
      <c r="D20" s="49">
        <v>-10.773240660295391</v>
      </c>
      <c r="E20" s="17">
        <v>4890</v>
      </c>
      <c r="F20" s="17">
        <v>4854</v>
      </c>
      <c r="G20" s="49">
        <v>-0.73619631901840066</v>
      </c>
    </row>
    <row r="21" spans="1:7" s="25" customFormat="1">
      <c r="A21" s="15" t="s">
        <v>25</v>
      </c>
      <c r="B21" s="17">
        <v>1031</v>
      </c>
      <c r="C21" s="17">
        <v>671</v>
      </c>
      <c r="D21" s="49">
        <v>-34.917555771096019</v>
      </c>
      <c r="E21" s="17">
        <v>595</v>
      </c>
      <c r="F21" s="17">
        <v>310</v>
      </c>
      <c r="G21" s="49">
        <v>-47.899159663865539</v>
      </c>
    </row>
    <row r="22" spans="1:7" s="25" customFormat="1">
      <c r="A22" s="15" t="s">
        <v>142</v>
      </c>
      <c r="B22" s="17">
        <v>2161</v>
      </c>
      <c r="C22" s="17">
        <v>1788</v>
      </c>
      <c r="D22" s="49">
        <v>-17.260527533549286</v>
      </c>
      <c r="E22" s="17">
        <v>1446</v>
      </c>
      <c r="F22" s="17">
        <v>1057</v>
      </c>
      <c r="G22" s="49">
        <v>-26.901798063623794</v>
      </c>
    </row>
    <row r="23" spans="1:7" s="25" customFormat="1">
      <c r="A23" s="15" t="s">
        <v>77</v>
      </c>
      <c r="B23" s="17">
        <v>2212</v>
      </c>
      <c r="C23" s="17">
        <v>2085</v>
      </c>
      <c r="D23" s="49">
        <v>-5.7414104882459345</v>
      </c>
      <c r="E23" s="17">
        <v>1311</v>
      </c>
      <c r="F23" s="17">
        <v>855</v>
      </c>
      <c r="G23" s="49">
        <v>-34.782608695652172</v>
      </c>
    </row>
    <row r="24" spans="1:7" s="25" customFormat="1">
      <c r="A24" s="15" t="s">
        <v>78</v>
      </c>
      <c r="B24" s="17">
        <v>17848</v>
      </c>
      <c r="C24" s="17">
        <v>18811</v>
      </c>
      <c r="D24" s="49">
        <v>5.3955625280143416</v>
      </c>
      <c r="E24" s="17">
        <v>13158</v>
      </c>
      <c r="F24" s="17">
        <v>13825</v>
      </c>
      <c r="G24" s="49">
        <v>5.0691594467244361</v>
      </c>
    </row>
    <row r="25" spans="1:7" s="25" customFormat="1">
      <c r="A25" s="15" t="s">
        <v>29</v>
      </c>
      <c r="B25" s="17">
        <v>3340</v>
      </c>
      <c r="C25" s="17">
        <v>2511</v>
      </c>
      <c r="D25" s="49">
        <v>-24.820359281437121</v>
      </c>
      <c r="E25" s="17">
        <v>1361</v>
      </c>
      <c r="F25" s="17">
        <v>986</v>
      </c>
      <c r="G25" s="49">
        <v>-27.553269654665691</v>
      </c>
    </row>
    <row r="26" spans="1:7" s="25" customFormat="1">
      <c r="A26" s="15" t="s">
        <v>79</v>
      </c>
      <c r="B26" s="17">
        <v>464</v>
      </c>
      <c r="C26" s="17">
        <v>391</v>
      </c>
      <c r="D26" s="49">
        <v>-15.732758620689658</v>
      </c>
      <c r="E26" s="17">
        <v>256</v>
      </c>
      <c r="F26" s="17">
        <v>207</v>
      </c>
      <c r="G26" s="49">
        <v>-19.140625</v>
      </c>
    </row>
    <row r="27" spans="1:7" s="25" customFormat="1">
      <c r="A27" s="15" t="s">
        <v>31</v>
      </c>
      <c r="B27" s="17">
        <v>6327</v>
      </c>
      <c r="C27" s="17">
        <v>6279</v>
      </c>
      <c r="D27" s="49">
        <v>-0.75865339023233336</v>
      </c>
      <c r="E27" s="17">
        <v>7849</v>
      </c>
      <c r="F27" s="17">
        <v>6243</v>
      </c>
      <c r="G27" s="49">
        <v>-20.461205249076318</v>
      </c>
    </row>
    <row r="28" spans="1:7" s="25" customFormat="1">
      <c r="A28" s="15" t="s">
        <v>80</v>
      </c>
      <c r="B28" s="17">
        <v>3277</v>
      </c>
      <c r="C28" s="17">
        <v>3502</v>
      </c>
      <c r="D28" s="49">
        <v>6.8660360085444072</v>
      </c>
      <c r="E28" s="17">
        <v>4586</v>
      </c>
      <c r="F28" s="17">
        <v>3801</v>
      </c>
      <c r="G28" s="49">
        <v>-17.117313563017877</v>
      </c>
    </row>
    <row r="29" spans="1:7" s="25" customFormat="1">
      <c r="A29" s="15" t="s">
        <v>81</v>
      </c>
      <c r="B29" s="17">
        <v>482</v>
      </c>
      <c r="C29" s="17">
        <v>364</v>
      </c>
      <c r="D29" s="49">
        <v>-24.481327800829877</v>
      </c>
      <c r="E29" s="17">
        <v>225</v>
      </c>
      <c r="F29" s="17">
        <v>170</v>
      </c>
      <c r="G29" s="49">
        <v>-24.444444444444446</v>
      </c>
    </row>
    <row r="30" spans="1:7" s="25" customFormat="1">
      <c r="A30" s="15" t="s">
        <v>143</v>
      </c>
      <c r="B30" s="17">
        <v>6386</v>
      </c>
      <c r="C30" s="17">
        <v>5239</v>
      </c>
      <c r="D30" s="49">
        <v>-17.961165048543691</v>
      </c>
      <c r="E30" s="17">
        <v>4573</v>
      </c>
      <c r="F30" s="17">
        <v>3623</v>
      </c>
      <c r="G30" s="49">
        <v>-20.774108900065603</v>
      </c>
    </row>
    <row r="31" spans="1:7" s="25" customFormat="1">
      <c r="A31" s="15" t="s">
        <v>35</v>
      </c>
      <c r="B31" s="17">
        <v>200</v>
      </c>
      <c r="C31" s="17">
        <v>314</v>
      </c>
      <c r="D31" s="49">
        <v>57.000000000000007</v>
      </c>
      <c r="E31" s="17">
        <v>105</v>
      </c>
      <c r="F31" s="17">
        <v>149</v>
      </c>
      <c r="G31" s="49">
        <v>41.904761904761912</v>
      </c>
    </row>
    <row r="32" spans="1:7" s="25" customFormat="1">
      <c r="A32" s="15" t="s">
        <v>82</v>
      </c>
      <c r="B32" s="17">
        <v>6205</v>
      </c>
      <c r="C32" s="17">
        <v>7054</v>
      </c>
      <c r="D32" s="49">
        <v>13.68251410153103</v>
      </c>
      <c r="E32" s="17">
        <v>6693</v>
      </c>
      <c r="F32" s="17">
        <v>6432</v>
      </c>
      <c r="G32" s="49">
        <v>-3.8995965934558452</v>
      </c>
    </row>
    <row r="33" spans="1:7" s="25" customFormat="1">
      <c r="A33" s="15" t="s">
        <v>83</v>
      </c>
      <c r="B33" s="17">
        <v>722</v>
      </c>
      <c r="C33" s="17">
        <v>733</v>
      </c>
      <c r="D33" s="49">
        <v>1.5235457063711877</v>
      </c>
      <c r="E33" s="17">
        <v>540</v>
      </c>
      <c r="F33" s="17">
        <v>473</v>
      </c>
      <c r="G33" s="49">
        <v>-12.407407407407412</v>
      </c>
    </row>
    <row r="34" spans="1:7" s="25" customFormat="1">
      <c r="A34" s="15" t="s">
        <v>38</v>
      </c>
      <c r="B34" s="16" t="s">
        <v>24</v>
      </c>
      <c r="C34" s="16" t="s">
        <v>24</v>
      </c>
      <c r="D34" s="119" t="s">
        <v>24</v>
      </c>
      <c r="E34" s="16" t="s">
        <v>24</v>
      </c>
      <c r="F34" s="16" t="s">
        <v>24</v>
      </c>
      <c r="G34" s="119" t="s">
        <v>24</v>
      </c>
    </row>
    <row r="35" spans="1:7" s="25" customFormat="1">
      <c r="A35" s="15" t="s">
        <v>39</v>
      </c>
      <c r="B35" s="17">
        <v>4814</v>
      </c>
      <c r="C35" s="17">
        <v>3594</v>
      </c>
      <c r="D35" s="49">
        <v>-25.342750311591189</v>
      </c>
      <c r="E35" s="17">
        <v>5843</v>
      </c>
      <c r="F35" s="17">
        <v>6932</v>
      </c>
      <c r="G35" s="49">
        <v>18.637686120143758</v>
      </c>
    </row>
    <row r="36" spans="1:7" s="25" customFormat="1">
      <c r="A36" s="15" t="s">
        <v>67</v>
      </c>
      <c r="B36" s="17">
        <v>24884</v>
      </c>
      <c r="C36" s="17">
        <v>20770</v>
      </c>
      <c r="D36" s="49">
        <v>-16.532711782671594</v>
      </c>
      <c r="E36" s="17">
        <v>9460</v>
      </c>
      <c r="F36" s="17">
        <v>6488</v>
      </c>
      <c r="G36" s="49">
        <v>-31.416490486257931</v>
      </c>
    </row>
    <row r="37" spans="1:7">
      <c r="A37" s="8" t="s">
        <v>41</v>
      </c>
      <c r="B37" s="116">
        <v>638</v>
      </c>
      <c r="C37" s="116">
        <v>480</v>
      </c>
      <c r="D37" s="30">
        <v>-24.764890282131656</v>
      </c>
      <c r="E37" s="116">
        <v>204</v>
      </c>
      <c r="F37" s="116">
        <v>157</v>
      </c>
      <c r="G37" s="30">
        <v>-23.039215686274506</v>
      </c>
    </row>
    <row r="38" spans="1:7">
      <c r="A38" s="19" t="s">
        <v>42</v>
      </c>
      <c r="B38" s="21">
        <v>398</v>
      </c>
      <c r="C38" s="21">
        <v>409</v>
      </c>
      <c r="D38" s="52">
        <f>(C38/B38-1)*100</f>
        <v>2.7638190954773822</v>
      </c>
      <c r="E38" s="19">
        <v>201</v>
      </c>
      <c r="F38" s="19">
        <v>172</v>
      </c>
      <c r="G38" s="52">
        <f>(F38/E38-1)*100</f>
        <v>-14.427860696517413</v>
      </c>
    </row>
    <row r="40" spans="1:7">
      <c r="A40" s="3" t="s">
        <v>121</v>
      </c>
    </row>
    <row r="41" spans="1:7">
      <c r="A41" s="3" t="s">
        <v>45</v>
      </c>
    </row>
    <row r="42" spans="1:7">
      <c r="A42" s="2" t="s">
        <v>184</v>
      </c>
    </row>
    <row r="43" spans="1:7">
      <c r="A43" s="1375" t="s">
        <v>1993</v>
      </c>
      <c r="B43" s="1375"/>
      <c r="C43" s="1375"/>
      <c r="D43" s="1375"/>
      <c r="E43" s="1375"/>
      <c r="F43" s="1375"/>
      <c r="G43" s="1375"/>
    </row>
    <row r="44" spans="1:7">
      <c r="A44" s="1375"/>
      <c r="B44" s="1375"/>
      <c r="C44" s="1375"/>
      <c r="D44" s="1375"/>
      <c r="E44" s="1375"/>
      <c r="F44" s="1375"/>
      <c r="G44" s="1375"/>
    </row>
    <row r="45" spans="1:7">
      <c r="A45" s="1375"/>
      <c r="B45" s="1375"/>
      <c r="C45" s="1375"/>
      <c r="D45" s="1375"/>
      <c r="E45" s="1375"/>
      <c r="F45" s="1375"/>
      <c r="G45" s="1375"/>
    </row>
  </sheetData>
  <mergeCells count="8">
    <mergeCell ref="A43:G45"/>
    <mergeCell ref="A5:A8"/>
    <mergeCell ref="B5:D5"/>
    <mergeCell ref="E5:G5"/>
    <mergeCell ref="B6:D6"/>
    <mergeCell ref="E6:G6"/>
    <mergeCell ref="B7:D7"/>
    <mergeCell ref="E7:G7"/>
  </mergeCells>
  <hyperlinks>
    <hyperlink ref="G1" location="Índice!A1" display="(Voltar ao índice)"/>
  </hyperlinks>
  <pageMargins left="0.511811024" right="0.511811024" top="0.78740157499999996" bottom="0.78740157499999996" header="0.31496062000000002" footer="0.31496062000000002"/>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workbookViewId="0">
      <selection activeCell="G1" sqref="G1"/>
    </sheetView>
  </sheetViews>
  <sheetFormatPr defaultColWidth="9.140625" defaultRowHeight="11.25"/>
  <cols>
    <col min="1" max="1" width="26" style="25" customWidth="1"/>
    <col min="2" max="5" width="9.140625" style="25" customWidth="1"/>
    <col min="6" max="6" width="9.140625" style="131" customWidth="1"/>
    <col min="7" max="7" width="9.140625" style="25" customWidth="1"/>
    <col min="8" max="16384" width="9.140625" style="25"/>
  </cols>
  <sheetData>
    <row r="1" spans="1:8" ht="11.25" customHeight="1">
      <c r="A1" s="77" t="s">
        <v>222</v>
      </c>
      <c r="B1" s="78"/>
      <c r="C1" s="78"/>
      <c r="D1" s="78"/>
      <c r="E1" s="78"/>
      <c r="F1" s="120"/>
      <c r="G1" s="155" t="s">
        <v>226</v>
      </c>
      <c r="H1" s="78"/>
    </row>
    <row r="2" spans="1:8" ht="11.25" customHeight="1">
      <c r="A2" s="78" t="s">
        <v>185</v>
      </c>
      <c r="B2" s="78"/>
      <c r="C2" s="78"/>
      <c r="D2" s="78"/>
      <c r="E2" s="78"/>
      <c r="F2" s="120"/>
      <c r="G2" s="78"/>
      <c r="H2" s="78"/>
    </row>
    <row r="3" spans="1:8" ht="11.25" customHeight="1">
      <c r="A3" s="78" t="s">
        <v>186</v>
      </c>
      <c r="B3" s="78"/>
      <c r="C3" s="78"/>
      <c r="D3" s="78"/>
      <c r="E3" s="78"/>
      <c r="F3" s="120"/>
      <c r="G3" s="78"/>
      <c r="H3" s="78"/>
    </row>
    <row r="4" spans="1:8" ht="11.25" customHeight="1">
      <c r="A4" s="78"/>
      <c r="B4" s="78"/>
      <c r="C4" s="78"/>
      <c r="D4" s="78"/>
      <c r="E4" s="78"/>
      <c r="F4" s="120"/>
      <c r="G4" s="78"/>
      <c r="H4" s="78"/>
    </row>
    <row r="5" spans="1:8" ht="27.75" customHeight="1">
      <c r="A5" s="1385" t="s">
        <v>187</v>
      </c>
      <c r="B5" s="1385" t="s">
        <v>188</v>
      </c>
      <c r="C5" s="1385"/>
      <c r="D5" s="1385"/>
      <c r="E5" s="1385" t="s">
        <v>189</v>
      </c>
      <c r="F5" s="1385"/>
      <c r="G5" s="1385"/>
      <c r="H5" s="78"/>
    </row>
    <row r="6" spans="1:8" ht="11.25" customHeight="1">
      <c r="A6" s="1385"/>
      <c r="B6" s="1385" t="s">
        <v>12</v>
      </c>
      <c r="C6" s="1385"/>
      <c r="D6" s="1385"/>
      <c r="E6" s="1385" t="s">
        <v>12</v>
      </c>
      <c r="F6" s="1385"/>
      <c r="G6" s="1385"/>
      <c r="H6" s="78"/>
    </row>
    <row r="7" spans="1:8">
      <c r="A7" s="1385"/>
      <c r="B7" s="44">
        <v>2019</v>
      </c>
      <c r="C7" s="44">
        <v>2020</v>
      </c>
      <c r="D7" s="44" t="s">
        <v>190</v>
      </c>
      <c r="E7" s="44">
        <v>2019</v>
      </c>
      <c r="F7" s="44">
        <v>2020</v>
      </c>
      <c r="G7" s="44" t="s">
        <v>190</v>
      </c>
      <c r="H7" s="78"/>
    </row>
    <row r="8" spans="1:8">
      <c r="A8" s="121"/>
      <c r="B8" s="122"/>
      <c r="C8" s="122"/>
      <c r="D8" s="122"/>
      <c r="E8" s="122"/>
      <c r="F8" s="122"/>
      <c r="G8" s="122"/>
      <c r="H8" s="78"/>
    </row>
    <row r="9" spans="1:8" ht="11.25" customHeight="1">
      <c r="A9" s="123" t="s">
        <v>191</v>
      </c>
      <c r="B9" s="74">
        <v>527750</v>
      </c>
      <c r="C9" s="74">
        <v>444199</v>
      </c>
      <c r="D9" s="86">
        <v>-15.831549028896251</v>
      </c>
      <c r="E9" s="74">
        <v>112</v>
      </c>
      <c r="F9" s="74">
        <v>54</v>
      </c>
      <c r="G9" s="86">
        <v>-51.785714285714278</v>
      </c>
      <c r="H9" s="78"/>
    </row>
    <row r="10" spans="1:8" ht="11.25" customHeight="1">
      <c r="A10" s="124" t="s">
        <v>192</v>
      </c>
      <c r="B10" s="75">
        <v>105054.08416999999</v>
      </c>
      <c r="C10" s="75">
        <v>217092.79825999998</v>
      </c>
      <c r="D10" s="87">
        <v>106.6486038835933</v>
      </c>
      <c r="E10" s="75">
        <v>659</v>
      </c>
      <c r="F10" s="75">
        <v>605</v>
      </c>
      <c r="G10" s="87">
        <v>-8.1942336874051609</v>
      </c>
      <c r="H10" s="78"/>
    </row>
    <row r="11" spans="1:8" ht="11.25" customHeight="1">
      <c r="A11" s="124" t="s">
        <v>193</v>
      </c>
      <c r="B11" s="75">
        <v>48916</v>
      </c>
      <c r="C11" s="75">
        <v>127869</v>
      </c>
      <c r="D11" s="87">
        <v>161.40526617057813</v>
      </c>
      <c r="E11" s="75">
        <v>12</v>
      </c>
      <c r="F11" s="75">
        <v>3</v>
      </c>
      <c r="G11" s="87">
        <v>-75</v>
      </c>
      <c r="H11" s="78"/>
    </row>
    <row r="12" spans="1:8" ht="11.25" customHeight="1">
      <c r="A12" s="125" t="s">
        <v>194</v>
      </c>
      <c r="B12" s="75">
        <v>409273</v>
      </c>
      <c r="C12" s="75">
        <v>74285</v>
      </c>
      <c r="D12" s="87">
        <v>-81.849523423240726</v>
      </c>
      <c r="E12" s="75">
        <v>35</v>
      </c>
      <c r="F12" s="126">
        <v>11</v>
      </c>
      <c r="G12" s="87">
        <v>-68.571428571428569</v>
      </c>
      <c r="H12" s="78"/>
    </row>
    <row r="13" spans="1:8" ht="11.25" customHeight="1">
      <c r="A13" s="124" t="s">
        <v>195</v>
      </c>
      <c r="B13" s="75">
        <v>374061.8</v>
      </c>
      <c r="C13" s="75">
        <v>67502</v>
      </c>
      <c r="D13" s="87">
        <v>-81.954318778340905</v>
      </c>
      <c r="E13" s="75">
        <v>231</v>
      </c>
      <c r="F13" s="75">
        <v>53</v>
      </c>
      <c r="G13" s="87">
        <v>-77.056277056277054</v>
      </c>
      <c r="H13" s="78"/>
    </row>
    <row r="14" spans="1:8" ht="11.25" customHeight="1">
      <c r="A14" s="125" t="s">
        <v>196</v>
      </c>
      <c r="B14" s="75">
        <v>45195.148880000001</v>
      </c>
      <c r="C14" s="75">
        <v>44137.259549999988</v>
      </c>
      <c r="D14" s="87">
        <v>-2.3407143381889761</v>
      </c>
      <c r="E14" s="75">
        <v>782</v>
      </c>
      <c r="F14" s="126">
        <v>715</v>
      </c>
      <c r="G14" s="87">
        <v>-8.5677749360613795</v>
      </c>
      <c r="H14" s="78"/>
    </row>
    <row r="15" spans="1:8" ht="11.25" customHeight="1">
      <c r="A15" s="124" t="s">
        <v>197</v>
      </c>
      <c r="B15" s="75">
        <v>2699.5</v>
      </c>
      <c r="C15" s="75">
        <v>14470</v>
      </c>
      <c r="D15" s="87">
        <v>436.02518984997226</v>
      </c>
      <c r="E15" s="75">
        <v>2</v>
      </c>
      <c r="F15" s="75">
        <v>7</v>
      </c>
      <c r="G15" s="87">
        <v>250</v>
      </c>
      <c r="H15" s="78"/>
    </row>
    <row r="16" spans="1:8" ht="11.25" customHeight="1">
      <c r="A16" s="124" t="s">
        <v>198</v>
      </c>
      <c r="B16" s="75">
        <v>2221.0299999999997</v>
      </c>
      <c r="C16" s="75">
        <v>3915.13</v>
      </c>
      <c r="D16" s="87">
        <v>76.275421763776279</v>
      </c>
      <c r="E16" s="75">
        <v>16</v>
      </c>
      <c r="F16" s="75">
        <v>12</v>
      </c>
      <c r="G16" s="87">
        <v>-25</v>
      </c>
      <c r="H16" s="78"/>
    </row>
    <row r="17" spans="1:8" ht="11.25" customHeight="1">
      <c r="A17" s="125" t="s">
        <v>199</v>
      </c>
      <c r="B17" s="75">
        <v>1302.09313</v>
      </c>
      <c r="C17" s="75">
        <v>474.49486000000002</v>
      </c>
      <c r="D17" s="87">
        <v>-63.559068927734842</v>
      </c>
      <c r="E17" s="75">
        <v>31</v>
      </c>
      <c r="F17" s="126">
        <v>31</v>
      </c>
      <c r="G17" s="87">
        <v>0</v>
      </c>
      <c r="H17" s="78"/>
    </row>
    <row r="18" spans="1:8" ht="11.25" customHeight="1">
      <c r="A18" s="124" t="s">
        <v>200</v>
      </c>
      <c r="B18" s="75">
        <v>3786</v>
      </c>
      <c r="C18" s="75">
        <v>465</v>
      </c>
      <c r="D18" s="87">
        <v>-87.717908082408869</v>
      </c>
      <c r="E18" s="75">
        <v>5</v>
      </c>
      <c r="F18" s="75">
        <v>2</v>
      </c>
      <c r="G18" s="87">
        <v>-60</v>
      </c>
      <c r="H18" s="78"/>
    </row>
    <row r="19" spans="1:8" ht="11.25" customHeight="1">
      <c r="A19" s="124" t="s">
        <v>201</v>
      </c>
      <c r="B19" s="75">
        <v>915.19399999999996</v>
      </c>
      <c r="C19" s="75">
        <v>302.16220000000004</v>
      </c>
      <c r="D19" s="87">
        <v>-66.983808897348538</v>
      </c>
      <c r="E19" s="75">
        <v>20</v>
      </c>
      <c r="F19" s="75">
        <v>17</v>
      </c>
      <c r="G19" s="87">
        <v>-15.000000000000002</v>
      </c>
      <c r="H19" s="78"/>
    </row>
    <row r="20" spans="1:8" ht="11.25" customHeight="1">
      <c r="A20" s="125" t="s">
        <v>202</v>
      </c>
      <c r="B20" s="75">
        <v>179.58051999999998</v>
      </c>
      <c r="C20" s="75">
        <v>216.08878999999999</v>
      </c>
      <c r="D20" s="87">
        <v>20.329749574174304</v>
      </c>
      <c r="E20" s="75">
        <v>24</v>
      </c>
      <c r="F20" s="126">
        <v>18</v>
      </c>
      <c r="G20" s="87">
        <v>-25</v>
      </c>
      <c r="H20" s="78"/>
    </row>
    <row r="21" spans="1:8" ht="11.25" customHeight="1">
      <c r="A21" s="124" t="s">
        <v>203</v>
      </c>
      <c r="B21" s="75">
        <v>9238.35</v>
      </c>
      <c r="C21" s="75">
        <v>157.97999999999999</v>
      </c>
      <c r="D21" s="87">
        <v>-98.289954374969554</v>
      </c>
      <c r="E21" s="75">
        <v>32</v>
      </c>
      <c r="F21" s="75">
        <v>13</v>
      </c>
      <c r="G21" s="87">
        <v>-59.375</v>
      </c>
      <c r="H21" s="78"/>
    </row>
    <row r="22" spans="1:8" ht="11.25" customHeight="1">
      <c r="A22" s="125" t="s">
        <v>204</v>
      </c>
      <c r="B22" s="75">
        <v>202</v>
      </c>
      <c r="C22" s="75">
        <v>118</v>
      </c>
      <c r="D22" s="87">
        <v>-41.584158415841586</v>
      </c>
      <c r="E22" s="75">
        <v>4</v>
      </c>
      <c r="F22" s="126">
        <v>26</v>
      </c>
      <c r="G22" s="87">
        <v>550</v>
      </c>
      <c r="H22" s="78"/>
    </row>
    <row r="23" spans="1:8" ht="11.25" customHeight="1">
      <c r="A23" s="124" t="s">
        <v>205</v>
      </c>
      <c r="B23" s="75">
        <v>3692.3345900000004</v>
      </c>
      <c r="C23" s="75">
        <v>114.92516000000001</v>
      </c>
      <c r="D23" s="87">
        <v>-96.887466257493202</v>
      </c>
      <c r="E23" s="75">
        <v>113</v>
      </c>
      <c r="F23" s="75">
        <v>44</v>
      </c>
      <c r="G23" s="87">
        <v>-61.061946902654874</v>
      </c>
      <c r="H23" s="78"/>
    </row>
    <row r="24" spans="1:8" ht="11.25" customHeight="1">
      <c r="A24" s="125" t="s">
        <v>206</v>
      </c>
      <c r="B24" s="75" t="s">
        <v>24</v>
      </c>
      <c r="C24" s="75">
        <v>4</v>
      </c>
      <c r="D24" s="87" t="s">
        <v>24</v>
      </c>
      <c r="E24" s="75" t="s">
        <v>24</v>
      </c>
      <c r="F24" s="126">
        <v>1</v>
      </c>
      <c r="G24" s="87" t="s">
        <v>24</v>
      </c>
      <c r="H24" s="78"/>
    </row>
    <row r="25" spans="1:8" ht="11.25" customHeight="1">
      <c r="A25" s="127" t="s">
        <v>207</v>
      </c>
      <c r="B25" s="89">
        <v>5168</v>
      </c>
      <c r="C25" s="128" t="s">
        <v>24</v>
      </c>
      <c r="D25" s="90" t="s">
        <v>24</v>
      </c>
      <c r="E25" s="89">
        <v>2</v>
      </c>
      <c r="F25" s="129" t="s">
        <v>24</v>
      </c>
      <c r="G25" s="90" t="s">
        <v>24</v>
      </c>
      <c r="H25" s="78"/>
    </row>
    <row r="26" spans="1:8" ht="11.25" customHeight="1">
      <c r="A26" s="124"/>
      <c r="B26" s="75"/>
      <c r="C26" s="130"/>
      <c r="D26" s="87"/>
      <c r="E26" s="75"/>
      <c r="F26" s="126"/>
      <c r="G26" s="87"/>
      <c r="H26" s="78"/>
    </row>
    <row r="27" spans="1:8" ht="11.25" customHeight="1">
      <c r="A27" s="125" t="s">
        <v>224</v>
      </c>
      <c r="B27" s="78"/>
      <c r="C27" s="78"/>
      <c r="D27" s="78"/>
      <c r="E27" s="78"/>
      <c r="F27" s="120"/>
      <c r="G27" s="78"/>
      <c r="H27" s="78"/>
    </row>
    <row r="28" spans="1:8">
      <c r="A28" s="17" t="s">
        <v>45</v>
      </c>
    </row>
  </sheetData>
  <mergeCells count="5">
    <mergeCell ref="A5:A7"/>
    <mergeCell ref="B5:D5"/>
    <mergeCell ref="E5:G5"/>
    <mergeCell ref="B6:D6"/>
    <mergeCell ref="E6:G6"/>
  </mergeCells>
  <hyperlinks>
    <hyperlink ref="G1" location="Índice!A1" display="(Voltar ao índice)"/>
  </hyperlinks>
  <pageMargins left="0.511811024" right="0.511811024" top="0.78740157499999996" bottom="0.78740157499999996" header="0.31496062000000002" footer="0.31496062000000002"/>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
  <sheetViews>
    <sheetView topLeftCell="A10" workbookViewId="0">
      <pane xSplit="1" topLeftCell="B1" activePane="topRight" state="frozen"/>
      <selection activeCell="C36" sqref="C36"/>
      <selection pane="topRight" activeCell="Q27" sqref="Q27"/>
    </sheetView>
  </sheetViews>
  <sheetFormatPr defaultColWidth="9.140625" defaultRowHeight="11.25"/>
  <cols>
    <col min="1" max="1" width="16.42578125" style="2" customWidth="1"/>
    <col min="2" max="16384" width="9.140625" style="2"/>
  </cols>
  <sheetData>
    <row r="1" spans="1:19">
      <c r="A1" s="1" t="s">
        <v>106</v>
      </c>
      <c r="N1" s="155" t="s">
        <v>226</v>
      </c>
    </row>
    <row r="2" spans="1:19">
      <c r="A2" s="3" t="s">
        <v>0</v>
      </c>
    </row>
    <row r="3" spans="1:19">
      <c r="A3" s="3" t="s">
        <v>1</v>
      </c>
    </row>
    <row r="4" spans="1:19">
      <c r="A4" s="3"/>
    </row>
    <row r="5" spans="1:19" ht="21" customHeight="1">
      <c r="A5" s="1378" t="s">
        <v>2</v>
      </c>
      <c r="B5" s="1377" t="s">
        <v>3</v>
      </c>
      <c r="C5" s="1377"/>
      <c r="D5" s="1377"/>
      <c r="E5" s="1377"/>
      <c r="F5" s="1377"/>
      <c r="G5" s="1377"/>
      <c r="H5" s="1376" t="s">
        <v>4</v>
      </c>
      <c r="I5" s="1376"/>
      <c r="J5" s="1376" t="s">
        <v>5</v>
      </c>
      <c r="K5" s="1376"/>
      <c r="L5" s="1376" t="s">
        <v>6</v>
      </c>
      <c r="M5" s="1376"/>
      <c r="N5" s="1376"/>
    </row>
    <row r="6" spans="1:19" ht="29.25" customHeight="1">
      <c r="A6" s="1378"/>
      <c r="B6" s="1377" t="s">
        <v>7</v>
      </c>
      <c r="C6" s="1377"/>
      <c r="D6" s="1377" t="s">
        <v>8</v>
      </c>
      <c r="E6" s="1377"/>
      <c r="F6" s="1376" t="s">
        <v>9</v>
      </c>
      <c r="G6" s="1376"/>
      <c r="H6" s="1376"/>
      <c r="I6" s="1376"/>
      <c r="J6" s="1376"/>
      <c r="K6" s="1376"/>
      <c r="L6" s="1376"/>
      <c r="M6" s="1376"/>
      <c r="N6" s="1376"/>
    </row>
    <row r="7" spans="1:19" ht="15" customHeight="1">
      <c r="A7" s="1378"/>
      <c r="B7" s="1378" t="s">
        <v>10</v>
      </c>
      <c r="C7" s="1379"/>
      <c r="D7" s="1378" t="s">
        <v>10</v>
      </c>
      <c r="E7" s="1379"/>
      <c r="F7" s="1378" t="s">
        <v>10</v>
      </c>
      <c r="G7" s="1379"/>
      <c r="H7" s="1378" t="s">
        <v>10</v>
      </c>
      <c r="I7" s="1379"/>
      <c r="J7" s="1378" t="s">
        <v>10</v>
      </c>
      <c r="K7" s="1379"/>
      <c r="L7" s="1378" t="s">
        <v>10</v>
      </c>
      <c r="M7" s="1379"/>
      <c r="N7" s="1376" t="s">
        <v>11</v>
      </c>
    </row>
    <row r="8" spans="1:19" ht="15" customHeight="1">
      <c r="A8" s="1378"/>
      <c r="B8" s="1378" t="s">
        <v>12</v>
      </c>
      <c r="C8" s="1379"/>
      <c r="D8" s="1378" t="s">
        <v>12</v>
      </c>
      <c r="E8" s="1379"/>
      <c r="F8" s="1378" t="s">
        <v>12</v>
      </c>
      <c r="G8" s="1379"/>
      <c r="H8" s="1378" t="s">
        <v>12</v>
      </c>
      <c r="I8" s="1379"/>
      <c r="J8" s="1378" t="s">
        <v>12</v>
      </c>
      <c r="K8" s="1379"/>
      <c r="L8" s="1378" t="s">
        <v>12</v>
      </c>
      <c r="M8" s="1379"/>
      <c r="N8" s="1376"/>
    </row>
    <row r="9" spans="1:19" ht="26.25" customHeight="1">
      <c r="A9" s="1378"/>
      <c r="B9" s="4">
        <v>2019</v>
      </c>
      <c r="C9" s="4">
        <v>2020</v>
      </c>
      <c r="D9" s="4">
        <v>2019</v>
      </c>
      <c r="E9" s="4">
        <v>2020</v>
      </c>
      <c r="F9" s="4">
        <v>2019</v>
      </c>
      <c r="G9" s="4">
        <v>2020</v>
      </c>
      <c r="H9" s="4">
        <v>2019</v>
      </c>
      <c r="I9" s="4">
        <v>2020</v>
      </c>
      <c r="J9" s="4">
        <v>2019</v>
      </c>
      <c r="K9" s="4">
        <v>2020</v>
      </c>
      <c r="L9" s="4">
        <v>2019</v>
      </c>
      <c r="M9" s="4">
        <v>2020</v>
      </c>
      <c r="N9" s="1376"/>
    </row>
    <row r="10" spans="1:19">
      <c r="L10" s="25"/>
      <c r="M10" s="25"/>
      <c r="N10" s="25"/>
    </row>
    <row r="11" spans="1:19">
      <c r="A11" s="5" t="s">
        <v>13</v>
      </c>
      <c r="B11" s="46">
        <v>20038</v>
      </c>
      <c r="C11" s="46">
        <v>21721</v>
      </c>
      <c r="D11" s="46">
        <v>836</v>
      </c>
      <c r="E11" s="46">
        <v>723</v>
      </c>
      <c r="F11" s="46">
        <v>408</v>
      </c>
      <c r="G11" s="46">
        <v>379</v>
      </c>
      <c r="H11" s="46">
        <v>92</v>
      </c>
      <c r="I11" s="46">
        <v>110</v>
      </c>
      <c r="J11" s="46">
        <v>3005</v>
      </c>
      <c r="K11" s="46">
        <v>3203</v>
      </c>
      <c r="L11" s="46">
        <v>23953</v>
      </c>
      <c r="M11" s="46">
        <v>25699</v>
      </c>
      <c r="N11" s="905">
        <v>7.2892748298751808</v>
      </c>
      <c r="P11" s="9"/>
    </row>
    <row r="12" spans="1:19">
      <c r="A12" s="8"/>
      <c r="B12" s="9"/>
      <c r="C12" s="9"/>
      <c r="D12" s="9"/>
      <c r="E12" s="9"/>
      <c r="F12" s="9"/>
      <c r="G12" s="9"/>
      <c r="H12" s="9"/>
      <c r="I12" s="9"/>
      <c r="J12" s="9"/>
      <c r="K12" s="9"/>
      <c r="L12" s="9"/>
      <c r="M12" s="9"/>
      <c r="N12" s="10"/>
      <c r="P12" s="9"/>
    </row>
    <row r="13" spans="1:19">
      <c r="A13" s="11" t="s">
        <v>14</v>
      </c>
      <c r="B13" s="12">
        <v>149</v>
      </c>
      <c r="C13" s="12">
        <v>160</v>
      </c>
      <c r="D13" s="12">
        <v>6</v>
      </c>
      <c r="E13" s="12">
        <v>4</v>
      </c>
      <c r="F13" s="12">
        <v>1</v>
      </c>
      <c r="G13" s="12" t="s">
        <v>15</v>
      </c>
      <c r="H13" s="12" t="s">
        <v>15</v>
      </c>
      <c r="I13" s="12" t="s">
        <v>15</v>
      </c>
      <c r="J13" s="13">
        <v>12</v>
      </c>
      <c r="K13" s="13">
        <v>16</v>
      </c>
      <c r="L13" s="13">
        <v>156</v>
      </c>
      <c r="M13" s="13">
        <v>164</v>
      </c>
      <c r="N13" s="14">
        <v>5.1282051282051322</v>
      </c>
      <c r="P13" s="9"/>
      <c r="Q13" s="9"/>
    </row>
    <row r="14" spans="1:19">
      <c r="A14" s="15" t="s">
        <v>16</v>
      </c>
      <c r="B14" s="16">
        <v>550</v>
      </c>
      <c r="C14" s="16">
        <v>637</v>
      </c>
      <c r="D14" s="16">
        <v>10</v>
      </c>
      <c r="E14" s="16">
        <v>11</v>
      </c>
      <c r="F14" s="16">
        <v>3</v>
      </c>
      <c r="G14" s="16">
        <v>2</v>
      </c>
      <c r="H14" s="16">
        <v>2</v>
      </c>
      <c r="I14" s="16">
        <v>2</v>
      </c>
      <c r="J14" s="17">
        <v>51</v>
      </c>
      <c r="K14" s="17">
        <v>57</v>
      </c>
      <c r="L14" s="17">
        <v>614</v>
      </c>
      <c r="M14" s="17">
        <v>707</v>
      </c>
      <c r="N14" s="18">
        <v>15.146579804560268</v>
      </c>
    </row>
    <row r="15" spans="1:19">
      <c r="A15" s="15" t="s">
        <v>17</v>
      </c>
      <c r="B15" s="16">
        <v>124</v>
      </c>
      <c r="C15" s="16">
        <v>124</v>
      </c>
      <c r="D15" s="16">
        <v>5</v>
      </c>
      <c r="E15" s="16">
        <v>5</v>
      </c>
      <c r="F15" s="16">
        <v>6</v>
      </c>
      <c r="G15" s="16">
        <v>7</v>
      </c>
      <c r="H15" s="16" t="s">
        <v>15</v>
      </c>
      <c r="I15" s="16" t="s">
        <v>15</v>
      </c>
      <c r="J15" s="17">
        <v>61</v>
      </c>
      <c r="K15" s="17">
        <v>70</v>
      </c>
      <c r="L15" s="17">
        <v>196</v>
      </c>
      <c r="M15" s="17">
        <v>206</v>
      </c>
      <c r="N15" s="18">
        <v>5.1020408163265252</v>
      </c>
    </row>
    <row r="16" spans="1:19">
      <c r="A16" s="15" t="s">
        <v>18</v>
      </c>
      <c r="B16" s="16">
        <v>450</v>
      </c>
      <c r="C16" s="16">
        <v>456</v>
      </c>
      <c r="D16" s="16">
        <v>25</v>
      </c>
      <c r="E16" s="16">
        <v>22</v>
      </c>
      <c r="F16" s="16">
        <v>13</v>
      </c>
      <c r="G16" s="16">
        <v>12</v>
      </c>
      <c r="H16" s="16">
        <v>4</v>
      </c>
      <c r="I16" s="16">
        <v>1</v>
      </c>
      <c r="J16" s="17">
        <v>36</v>
      </c>
      <c r="K16" s="17">
        <v>54</v>
      </c>
      <c r="L16" s="17">
        <v>524</v>
      </c>
      <c r="M16" s="17">
        <v>544</v>
      </c>
      <c r="N16" s="18">
        <v>3.8167938931297662</v>
      </c>
      <c r="P16" s="9"/>
      <c r="Q16" s="9"/>
      <c r="S16" s="10"/>
    </row>
    <row r="17" spans="1:14">
      <c r="A17" s="15" t="s">
        <v>19</v>
      </c>
      <c r="B17" s="17">
        <v>2440</v>
      </c>
      <c r="C17" s="17">
        <v>2619</v>
      </c>
      <c r="D17" s="17">
        <v>69</v>
      </c>
      <c r="E17" s="15">
        <v>50</v>
      </c>
      <c r="F17" s="36">
        <v>37</v>
      </c>
      <c r="G17" s="36">
        <v>35</v>
      </c>
      <c r="H17" s="16">
        <v>6</v>
      </c>
      <c r="I17" s="16">
        <v>4</v>
      </c>
      <c r="J17" s="17">
        <v>364</v>
      </c>
      <c r="K17" s="17">
        <v>534</v>
      </c>
      <c r="L17" s="17">
        <v>2910</v>
      </c>
      <c r="M17" s="17">
        <v>3238</v>
      </c>
      <c r="N17" s="918">
        <v>11.271477663230245</v>
      </c>
    </row>
    <row r="18" spans="1:14">
      <c r="A18" s="15" t="s">
        <v>20</v>
      </c>
      <c r="B18" s="16">
        <v>1065</v>
      </c>
      <c r="C18" s="16">
        <v>2203</v>
      </c>
      <c r="D18" s="16">
        <v>21</v>
      </c>
      <c r="E18" s="16">
        <v>29</v>
      </c>
      <c r="F18" s="16">
        <v>20</v>
      </c>
      <c r="G18" s="16">
        <v>12</v>
      </c>
      <c r="H18" s="16" t="s">
        <v>15</v>
      </c>
      <c r="I18" s="16">
        <v>10</v>
      </c>
      <c r="J18" s="17">
        <v>84</v>
      </c>
      <c r="K18" s="17">
        <v>96</v>
      </c>
      <c r="L18" s="17">
        <v>1190</v>
      </c>
      <c r="M18" s="17">
        <v>2340</v>
      </c>
      <c r="N18" s="18">
        <v>96.638655462184857</v>
      </c>
    </row>
    <row r="19" spans="1:14">
      <c r="A19" s="15" t="s">
        <v>21</v>
      </c>
      <c r="B19" s="16">
        <v>215</v>
      </c>
      <c r="C19" s="16">
        <v>197</v>
      </c>
      <c r="D19" s="16">
        <v>13</v>
      </c>
      <c r="E19" s="16">
        <v>23</v>
      </c>
      <c r="F19" s="16">
        <v>3</v>
      </c>
      <c r="G19" s="16">
        <v>2</v>
      </c>
      <c r="H19" s="16" t="s">
        <v>15</v>
      </c>
      <c r="I19" s="16" t="s">
        <v>15</v>
      </c>
      <c r="J19" s="17">
        <v>4</v>
      </c>
      <c r="K19" s="17">
        <v>8</v>
      </c>
      <c r="L19" s="17">
        <v>235</v>
      </c>
      <c r="M19" s="17">
        <v>230</v>
      </c>
      <c r="N19" s="18">
        <v>-2.1276595744680882</v>
      </c>
    </row>
    <row r="20" spans="1:14">
      <c r="A20" s="15" t="s">
        <v>22</v>
      </c>
      <c r="B20" s="16">
        <v>498</v>
      </c>
      <c r="C20" s="16">
        <v>593</v>
      </c>
      <c r="D20" s="16">
        <v>20</v>
      </c>
      <c r="E20" s="16">
        <v>14</v>
      </c>
      <c r="F20" s="16">
        <v>6</v>
      </c>
      <c r="G20" s="16">
        <v>9</v>
      </c>
      <c r="H20" s="16" t="s">
        <v>15</v>
      </c>
      <c r="I20" s="16" t="s">
        <v>15</v>
      </c>
      <c r="J20" s="17">
        <v>18</v>
      </c>
      <c r="K20" s="17">
        <v>26</v>
      </c>
      <c r="L20" s="17">
        <v>542</v>
      </c>
      <c r="M20" s="17">
        <v>642</v>
      </c>
      <c r="N20" s="18">
        <v>18.450184501845012</v>
      </c>
    </row>
    <row r="21" spans="1:14">
      <c r="A21" s="15" t="s">
        <v>23</v>
      </c>
      <c r="B21" s="16">
        <v>925</v>
      </c>
      <c r="C21" s="16">
        <v>771</v>
      </c>
      <c r="D21" s="16">
        <v>35</v>
      </c>
      <c r="E21" s="16">
        <v>22</v>
      </c>
      <c r="F21" s="16">
        <v>10</v>
      </c>
      <c r="G21" s="16">
        <v>12</v>
      </c>
      <c r="H21" s="16" t="s">
        <v>24</v>
      </c>
      <c r="I21" s="16" t="s">
        <v>24</v>
      </c>
      <c r="J21" s="16" t="s">
        <v>24</v>
      </c>
      <c r="K21" s="16" t="s">
        <v>24</v>
      </c>
      <c r="L21" s="17">
        <v>970</v>
      </c>
      <c r="M21" s="17">
        <v>805</v>
      </c>
      <c r="N21" s="18">
        <v>-17.010309278350512</v>
      </c>
    </row>
    <row r="22" spans="1:14">
      <c r="A22" s="15" t="s">
        <v>25</v>
      </c>
      <c r="B22" s="16">
        <v>676</v>
      </c>
      <c r="C22" s="16">
        <v>833</v>
      </c>
      <c r="D22" s="16">
        <v>36</v>
      </c>
      <c r="E22" s="16">
        <v>33</v>
      </c>
      <c r="F22" s="16">
        <v>10</v>
      </c>
      <c r="G22" s="16">
        <v>7</v>
      </c>
      <c r="H22" s="16" t="s">
        <v>15</v>
      </c>
      <c r="I22" s="16">
        <v>1</v>
      </c>
      <c r="J22" s="17">
        <v>44</v>
      </c>
      <c r="K22" s="17">
        <v>35</v>
      </c>
      <c r="L22" s="17">
        <v>766</v>
      </c>
      <c r="M22" s="17">
        <v>908</v>
      </c>
      <c r="N22" s="18">
        <v>18.537859007832893</v>
      </c>
    </row>
    <row r="23" spans="1:14">
      <c r="A23" s="15" t="s">
        <v>26</v>
      </c>
      <c r="B23" s="16">
        <v>384</v>
      </c>
      <c r="C23" s="16">
        <v>404</v>
      </c>
      <c r="D23" s="16">
        <v>29</v>
      </c>
      <c r="E23" s="16">
        <v>15</v>
      </c>
      <c r="F23" s="16">
        <v>5</v>
      </c>
      <c r="G23" s="16">
        <v>5</v>
      </c>
      <c r="H23" s="16">
        <v>2</v>
      </c>
      <c r="I23" s="16" t="s">
        <v>15</v>
      </c>
      <c r="J23" s="17">
        <v>28</v>
      </c>
      <c r="K23" s="17">
        <v>52</v>
      </c>
      <c r="L23" s="17">
        <v>418</v>
      </c>
      <c r="M23" s="17">
        <v>424</v>
      </c>
      <c r="N23" s="18">
        <v>1.4354066985645897</v>
      </c>
    </row>
    <row r="24" spans="1:14">
      <c r="A24" s="15" t="s">
        <v>27</v>
      </c>
      <c r="B24" s="16">
        <v>246</v>
      </c>
      <c r="C24" s="16">
        <v>261</v>
      </c>
      <c r="D24" s="16">
        <v>7</v>
      </c>
      <c r="E24" s="16">
        <v>10</v>
      </c>
      <c r="F24" s="16">
        <v>5</v>
      </c>
      <c r="G24" s="16">
        <v>3</v>
      </c>
      <c r="H24" s="16">
        <v>1</v>
      </c>
      <c r="I24" s="16">
        <v>3</v>
      </c>
      <c r="J24" s="17">
        <v>32</v>
      </c>
      <c r="K24" s="17">
        <v>15</v>
      </c>
      <c r="L24" s="17">
        <v>258</v>
      </c>
      <c r="M24" s="17">
        <v>274</v>
      </c>
      <c r="N24" s="18">
        <v>6.2015503875969102</v>
      </c>
    </row>
    <row r="25" spans="1:14">
      <c r="A25" s="15" t="s">
        <v>28</v>
      </c>
      <c r="B25" s="16">
        <v>1331</v>
      </c>
      <c r="C25" s="16">
        <v>1339</v>
      </c>
      <c r="D25" s="16">
        <v>38</v>
      </c>
      <c r="E25" s="16">
        <v>55</v>
      </c>
      <c r="F25" s="16">
        <v>23</v>
      </c>
      <c r="G25" s="16">
        <v>27</v>
      </c>
      <c r="H25" s="16">
        <v>1</v>
      </c>
      <c r="I25" s="16">
        <v>2</v>
      </c>
      <c r="J25" s="17">
        <v>57</v>
      </c>
      <c r="K25" s="17">
        <v>60</v>
      </c>
      <c r="L25" s="17">
        <v>1392</v>
      </c>
      <c r="M25" s="17">
        <v>1421</v>
      </c>
      <c r="N25" s="18">
        <v>2.0833333333333259</v>
      </c>
    </row>
    <row r="26" spans="1:14">
      <c r="A26" s="15" t="s">
        <v>29</v>
      </c>
      <c r="B26" s="16">
        <v>1464</v>
      </c>
      <c r="C26" s="16">
        <v>1105</v>
      </c>
      <c r="D26" s="16">
        <v>69</v>
      </c>
      <c r="E26" s="16">
        <v>58</v>
      </c>
      <c r="F26" s="16">
        <v>21</v>
      </c>
      <c r="G26" s="16">
        <v>17</v>
      </c>
      <c r="H26" s="16">
        <v>28</v>
      </c>
      <c r="I26" s="16">
        <v>8</v>
      </c>
      <c r="J26" s="17">
        <v>367</v>
      </c>
      <c r="K26" s="17">
        <v>259</v>
      </c>
      <c r="L26" s="17">
        <v>1921</v>
      </c>
      <c r="M26" s="17">
        <v>1439</v>
      </c>
      <c r="N26" s="18">
        <v>-25.091098386257158</v>
      </c>
    </row>
    <row r="27" spans="1:14">
      <c r="A27" s="15" t="s">
        <v>30</v>
      </c>
      <c r="B27" s="16">
        <v>437</v>
      </c>
      <c r="C27" s="16">
        <v>531</v>
      </c>
      <c r="D27" s="16">
        <v>15</v>
      </c>
      <c r="E27" s="16">
        <v>11</v>
      </c>
      <c r="F27" s="16">
        <v>6</v>
      </c>
      <c r="G27" s="16">
        <v>4</v>
      </c>
      <c r="H27" s="16">
        <v>1</v>
      </c>
      <c r="I27" s="16">
        <v>1</v>
      </c>
      <c r="J27" s="17">
        <v>16</v>
      </c>
      <c r="K27" s="17">
        <v>19</v>
      </c>
      <c r="L27" s="17">
        <v>458</v>
      </c>
      <c r="M27" s="17">
        <v>546</v>
      </c>
      <c r="N27" s="18">
        <v>19.213973799126638</v>
      </c>
    </row>
    <row r="28" spans="1:14">
      <c r="A28" s="15" t="s">
        <v>31</v>
      </c>
      <c r="B28" s="16">
        <v>869</v>
      </c>
      <c r="C28" s="16">
        <v>1050</v>
      </c>
      <c r="D28" s="16">
        <v>58</v>
      </c>
      <c r="E28" s="16">
        <v>24</v>
      </c>
      <c r="F28" s="16">
        <v>32</v>
      </c>
      <c r="G28" s="16">
        <v>26</v>
      </c>
      <c r="H28" s="16" t="s">
        <v>15</v>
      </c>
      <c r="I28" s="16">
        <v>3</v>
      </c>
      <c r="J28" s="17">
        <v>155</v>
      </c>
      <c r="K28" s="17">
        <v>179</v>
      </c>
      <c r="L28" s="17">
        <v>1114</v>
      </c>
      <c r="M28" s="17">
        <v>1279</v>
      </c>
      <c r="N28" s="18">
        <v>14.811490125673243</v>
      </c>
    </row>
    <row r="29" spans="1:14">
      <c r="A29" s="15" t="s">
        <v>32</v>
      </c>
      <c r="B29" s="16">
        <v>1684</v>
      </c>
      <c r="C29" s="16">
        <v>1895</v>
      </c>
      <c r="D29" s="16">
        <v>63</v>
      </c>
      <c r="E29" s="16">
        <v>59</v>
      </c>
      <c r="F29" s="16">
        <v>8</v>
      </c>
      <c r="G29" s="16">
        <v>8</v>
      </c>
      <c r="H29" s="16">
        <v>5</v>
      </c>
      <c r="I29" s="16">
        <v>10</v>
      </c>
      <c r="J29" s="17">
        <v>32</v>
      </c>
      <c r="K29" s="17">
        <v>55</v>
      </c>
      <c r="L29" s="17">
        <v>1755</v>
      </c>
      <c r="M29" s="17">
        <v>1962</v>
      </c>
      <c r="N29" s="18">
        <v>11.794871794871797</v>
      </c>
    </row>
    <row r="30" spans="1:14">
      <c r="A30" s="15" t="s">
        <v>33</v>
      </c>
      <c r="B30" s="16">
        <v>273</v>
      </c>
      <c r="C30" s="16">
        <v>301</v>
      </c>
      <c r="D30" s="16">
        <v>26</v>
      </c>
      <c r="E30" s="16">
        <v>22</v>
      </c>
      <c r="F30" s="16">
        <v>6</v>
      </c>
      <c r="G30" s="16">
        <v>2</v>
      </c>
      <c r="H30" s="16">
        <v>1</v>
      </c>
      <c r="I30" s="16">
        <v>1</v>
      </c>
      <c r="J30" s="17">
        <v>30</v>
      </c>
      <c r="K30" s="17">
        <v>17</v>
      </c>
      <c r="L30" s="17">
        <v>305</v>
      </c>
      <c r="M30" s="17">
        <v>325</v>
      </c>
      <c r="N30" s="18">
        <v>6.5573770491803351</v>
      </c>
    </row>
    <row r="31" spans="1:14">
      <c r="A31" s="15" t="s">
        <v>34</v>
      </c>
      <c r="B31" s="16">
        <v>2090</v>
      </c>
      <c r="C31" s="16">
        <v>1898</v>
      </c>
      <c r="D31" s="16">
        <v>68</v>
      </c>
      <c r="E31" s="16">
        <v>40</v>
      </c>
      <c r="F31" s="16">
        <v>18</v>
      </c>
      <c r="G31" s="16">
        <v>15</v>
      </c>
      <c r="H31" s="16">
        <v>18</v>
      </c>
      <c r="I31" s="16">
        <v>27</v>
      </c>
      <c r="J31" s="17">
        <v>885</v>
      </c>
      <c r="K31" s="17">
        <v>775</v>
      </c>
      <c r="L31" s="17">
        <v>3061</v>
      </c>
      <c r="M31" s="17">
        <v>2728</v>
      </c>
      <c r="N31" s="18">
        <v>-10.878797778503756</v>
      </c>
    </row>
    <row r="32" spans="1:14">
      <c r="A32" s="15" t="s">
        <v>35</v>
      </c>
      <c r="B32" s="16">
        <v>535</v>
      </c>
      <c r="C32" s="16">
        <v>600</v>
      </c>
      <c r="D32" s="16">
        <v>32</v>
      </c>
      <c r="E32" s="16">
        <v>39</v>
      </c>
      <c r="F32" s="16">
        <v>83</v>
      </c>
      <c r="G32" s="16">
        <v>73</v>
      </c>
      <c r="H32" s="16">
        <v>2</v>
      </c>
      <c r="I32" s="16">
        <v>1</v>
      </c>
      <c r="J32" s="17">
        <v>63</v>
      </c>
      <c r="K32" s="17">
        <v>85</v>
      </c>
      <c r="L32" s="17">
        <v>713</v>
      </c>
      <c r="M32" s="17">
        <v>797</v>
      </c>
      <c r="N32" s="18">
        <v>11.781206171108005</v>
      </c>
    </row>
    <row r="33" spans="1:14">
      <c r="A33" s="15" t="s">
        <v>36</v>
      </c>
      <c r="B33" s="16">
        <v>981</v>
      </c>
      <c r="C33" s="16">
        <v>913</v>
      </c>
      <c r="D33" s="16">
        <v>40</v>
      </c>
      <c r="E33" s="16">
        <v>35</v>
      </c>
      <c r="F33" s="16">
        <v>14</v>
      </c>
      <c r="G33" s="16">
        <v>12</v>
      </c>
      <c r="H33" s="16">
        <v>3</v>
      </c>
      <c r="I33" s="16" t="s">
        <v>15</v>
      </c>
      <c r="J33" s="17">
        <v>117</v>
      </c>
      <c r="K33" s="17">
        <v>90</v>
      </c>
      <c r="L33" s="17">
        <v>1035</v>
      </c>
      <c r="M33" s="17">
        <v>960</v>
      </c>
      <c r="N33" s="18">
        <v>-7.2463768115942013</v>
      </c>
    </row>
    <row r="34" spans="1:14">
      <c r="A34" s="15" t="s">
        <v>37</v>
      </c>
      <c r="B34" s="16">
        <v>182</v>
      </c>
      <c r="C34" s="16">
        <v>230</v>
      </c>
      <c r="D34" s="16">
        <v>7</v>
      </c>
      <c r="E34" s="16">
        <v>5</v>
      </c>
      <c r="F34" s="16">
        <v>2</v>
      </c>
      <c r="G34" s="16" t="s">
        <v>15</v>
      </c>
      <c r="H34" s="16" t="s">
        <v>15</v>
      </c>
      <c r="I34" s="16">
        <v>2</v>
      </c>
      <c r="J34" s="17">
        <v>10</v>
      </c>
      <c r="K34" s="17">
        <v>3</v>
      </c>
      <c r="L34" s="17">
        <v>191</v>
      </c>
      <c r="M34" s="17">
        <v>235</v>
      </c>
      <c r="N34" s="918">
        <v>23.03664921465969</v>
      </c>
    </row>
    <row r="35" spans="1:14">
      <c r="A35" s="15" t="s">
        <v>38</v>
      </c>
      <c r="B35" s="16">
        <v>106</v>
      </c>
      <c r="C35" s="16">
        <v>73</v>
      </c>
      <c r="D35" s="16">
        <v>12</v>
      </c>
      <c r="E35" s="16">
        <v>12</v>
      </c>
      <c r="F35" s="16">
        <v>4</v>
      </c>
      <c r="G35" s="16">
        <v>4</v>
      </c>
      <c r="H35" s="16" t="s">
        <v>15</v>
      </c>
      <c r="I35" s="16">
        <v>1</v>
      </c>
      <c r="J35" s="17">
        <v>6</v>
      </c>
      <c r="K35" s="17">
        <v>9</v>
      </c>
      <c r="L35" s="17">
        <v>128</v>
      </c>
      <c r="M35" s="17">
        <v>98</v>
      </c>
      <c r="N35" s="18">
        <v>-23.4375</v>
      </c>
    </row>
    <row r="36" spans="1:14">
      <c r="A36" s="15" t="s">
        <v>39</v>
      </c>
      <c r="B36" s="16">
        <v>341</v>
      </c>
      <c r="C36" s="16">
        <v>396</v>
      </c>
      <c r="D36" s="16">
        <v>18</v>
      </c>
      <c r="E36" s="16">
        <v>6</v>
      </c>
      <c r="F36" s="16">
        <v>11</v>
      </c>
      <c r="G36" s="16">
        <v>8</v>
      </c>
      <c r="H36" s="16" t="s">
        <v>15</v>
      </c>
      <c r="I36" s="16">
        <v>2</v>
      </c>
      <c r="J36" s="17">
        <v>43</v>
      </c>
      <c r="K36" s="17">
        <v>61</v>
      </c>
      <c r="L36" s="17">
        <v>413</v>
      </c>
      <c r="M36" s="17">
        <v>471</v>
      </c>
      <c r="N36" s="18">
        <v>14.043583535108951</v>
      </c>
    </row>
    <row r="37" spans="1:14">
      <c r="A37" s="15" t="s">
        <v>40</v>
      </c>
      <c r="B37" s="16">
        <v>1465</v>
      </c>
      <c r="C37" s="16">
        <v>1522</v>
      </c>
      <c r="D37" s="16">
        <v>91</v>
      </c>
      <c r="E37" s="16">
        <v>95</v>
      </c>
      <c r="F37" s="16">
        <v>55</v>
      </c>
      <c r="G37" s="16">
        <v>73</v>
      </c>
      <c r="H37" s="16">
        <v>16</v>
      </c>
      <c r="I37" s="16">
        <v>28</v>
      </c>
      <c r="J37" s="17">
        <v>426</v>
      </c>
      <c r="K37" s="17">
        <v>514</v>
      </c>
      <c r="L37" s="17">
        <v>2037</v>
      </c>
      <c r="M37" s="17">
        <v>2204</v>
      </c>
      <c r="N37" s="18">
        <v>8.1983308787432421</v>
      </c>
    </row>
    <row r="38" spans="1:14">
      <c r="A38" s="15" t="s">
        <v>41</v>
      </c>
      <c r="B38" s="16">
        <v>385</v>
      </c>
      <c r="C38" s="16">
        <v>412</v>
      </c>
      <c r="D38" s="16">
        <v>13</v>
      </c>
      <c r="E38" s="16">
        <v>17</v>
      </c>
      <c r="F38" s="16">
        <v>2</v>
      </c>
      <c r="G38" s="16" t="s">
        <v>15</v>
      </c>
      <c r="H38" s="16" t="s">
        <v>15</v>
      </c>
      <c r="I38" s="16">
        <v>1</v>
      </c>
      <c r="J38" s="17">
        <v>59</v>
      </c>
      <c r="K38" s="17">
        <v>107</v>
      </c>
      <c r="L38" s="17">
        <v>459</v>
      </c>
      <c r="M38" s="17">
        <v>536</v>
      </c>
      <c r="N38" s="18">
        <v>16.775599128540296</v>
      </c>
    </row>
    <row r="39" spans="1:14">
      <c r="A39" s="19" t="s">
        <v>42</v>
      </c>
      <c r="B39" s="20">
        <v>173</v>
      </c>
      <c r="C39" s="20">
        <v>198</v>
      </c>
      <c r="D39" s="20">
        <v>10</v>
      </c>
      <c r="E39" s="20">
        <v>7</v>
      </c>
      <c r="F39" s="20">
        <v>4</v>
      </c>
      <c r="G39" s="20">
        <v>4</v>
      </c>
      <c r="H39" s="20">
        <v>2</v>
      </c>
      <c r="I39" s="20">
        <v>2</v>
      </c>
      <c r="J39" s="21">
        <v>5</v>
      </c>
      <c r="K39" s="21">
        <v>7</v>
      </c>
      <c r="L39" s="21">
        <v>192</v>
      </c>
      <c r="M39" s="21">
        <v>216</v>
      </c>
      <c r="N39" s="22">
        <v>12.5</v>
      </c>
    </row>
    <row r="40" spans="1:14">
      <c r="B40" s="9"/>
      <c r="C40" s="9"/>
      <c r="D40" s="9"/>
      <c r="E40" s="9"/>
      <c r="F40" s="9"/>
      <c r="G40" s="9"/>
      <c r="H40" s="9"/>
      <c r="I40" s="9"/>
      <c r="J40" s="9"/>
      <c r="K40" s="9"/>
      <c r="L40" s="9"/>
      <c r="M40" s="9"/>
      <c r="N40" s="9"/>
    </row>
    <row r="41" spans="1:14">
      <c r="A41" s="3" t="s">
        <v>43</v>
      </c>
    </row>
    <row r="42" spans="1:14">
      <c r="A42" s="23" t="s">
        <v>44</v>
      </c>
    </row>
    <row r="43" spans="1:14">
      <c r="A43" s="3" t="s">
        <v>45</v>
      </c>
    </row>
    <row r="44" spans="1:14">
      <c r="A44" s="1380" t="s">
        <v>46</v>
      </c>
      <c r="B44" s="1380"/>
      <c r="C44" s="1380"/>
      <c r="D44" s="1380"/>
      <c r="E44" s="1380"/>
      <c r="F44" s="1380"/>
      <c r="G44" s="1380"/>
      <c r="H44" s="1380"/>
      <c r="I44" s="1380"/>
      <c r="J44" s="1380"/>
      <c r="K44" s="1380"/>
      <c r="L44" s="1380"/>
      <c r="M44" s="1380"/>
      <c r="N44" s="1380"/>
    </row>
    <row r="45" spans="1:14">
      <c r="A45" s="1380"/>
      <c r="B45" s="1380"/>
      <c r="C45" s="1380"/>
      <c r="D45" s="1380"/>
      <c r="E45" s="1380"/>
      <c r="F45" s="1380"/>
      <c r="G45" s="1380"/>
      <c r="H45" s="1380"/>
      <c r="I45" s="1380"/>
      <c r="J45" s="1380"/>
      <c r="K45" s="1380"/>
      <c r="L45" s="1380"/>
      <c r="M45" s="1380"/>
      <c r="N45" s="1380"/>
    </row>
    <row r="46" spans="1:14">
      <c r="A46" s="1380"/>
      <c r="B46" s="1380"/>
      <c r="C46" s="1380"/>
      <c r="D46" s="1380"/>
      <c r="E46" s="1380"/>
      <c r="F46" s="1380"/>
      <c r="G46" s="1380"/>
      <c r="H46" s="1380"/>
      <c r="I46" s="1380"/>
      <c r="J46" s="1380"/>
      <c r="K46" s="1380"/>
      <c r="L46" s="1380"/>
      <c r="M46" s="1380"/>
      <c r="N46" s="1380"/>
    </row>
    <row r="47" spans="1:14">
      <c r="A47" s="24" t="s">
        <v>47</v>
      </c>
    </row>
    <row r="48" spans="1:14">
      <c r="A48" s="25" t="s">
        <v>48</v>
      </c>
    </row>
    <row r="49" spans="1:14">
      <c r="A49" s="26" t="s">
        <v>49</v>
      </c>
    </row>
    <row r="50" spans="1:14">
      <c r="A50" s="25" t="s">
        <v>50</v>
      </c>
    </row>
    <row r="51" spans="1:14">
      <c r="A51" s="25" t="s">
        <v>51</v>
      </c>
    </row>
    <row r="52" spans="1:14">
      <c r="A52" s="25" t="s">
        <v>52</v>
      </c>
    </row>
    <row r="53" spans="1:14">
      <c r="A53" s="1375" t="s">
        <v>1981</v>
      </c>
      <c r="B53" s="1375"/>
      <c r="C53" s="1375"/>
      <c r="D53" s="1375"/>
      <c r="E53" s="1375"/>
      <c r="F53" s="1375"/>
      <c r="G53" s="1375"/>
      <c r="H53" s="1375"/>
      <c r="I53" s="1375"/>
      <c r="J53" s="1375"/>
      <c r="K53" s="1375"/>
      <c r="L53" s="1375"/>
      <c r="M53" s="1375"/>
      <c r="N53" s="1375"/>
    </row>
    <row r="54" spans="1:14">
      <c r="A54" s="1375"/>
      <c r="B54" s="1375"/>
      <c r="C54" s="1375"/>
      <c r="D54" s="1375"/>
      <c r="E54" s="1375"/>
      <c r="F54" s="1375"/>
      <c r="G54" s="1375"/>
      <c r="H54" s="1375"/>
      <c r="I54" s="1375"/>
      <c r="J54" s="1375"/>
      <c r="K54" s="1375"/>
      <c r="L54" s="1375"/>
      <c r="M54" s="1375"/>
      <c r="N54" s="1375"/>
    </row>
  </sheetData>
  <mergeCells count="23">
    <mergeCell ref="F8:G8"/>
    <mergeCell ref="H8:I8"/>
    <mergeCell ref="J8:K8"/>
    <mergeCell ref="A5:A9"/>
    <mergeCell ref="B5:G5"/>
    <mergeCell ref="H5:I6"/>
    <mergeCell ref="J5:K6"/>
    <mergeCell ref="A53:N54"/>
    <mergeCell ref="L5:N6"/>
    <mergeCell ref="B6:C6"/>
    <mergeCell ref="D6:E6"/>
    <mergeCell ref="F6:G6"/>
    <mergeCell ref="B7:C7"/>
    <mergeCell ref="D7:E7"/>
    <mergeCell ref="L8:M8"/>
    <mergeCell ref="A44:N46"/>
    <mergeCell ref="F7:G7"/>
    <mergeCell ref="H7:I7"/>
    <mergeCell ref="J7:K7"/>
    <mergeCell ref="L7:M7"/>
    <mergeCell ref="N7:N9"/>
    <mergeCell ref="B8:C8"/>
    <mergeCell ref="D8:E8"/>
  </mergeCells>
  <hyperlinks>
    <hyperlink ref="N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9"/>
  <sheetViews>
    <sheetView workbookViewId="0">
      <selection activeCell="G1" sqref="G1"/>
    </sheetView>
  </sheetViews>
  <sheetFormatPr defaultColWidth="9.140625" defaultRowHeight="11.25"/>
  <cols>
    <col min="1" max="1" width="22.7109375" style="133" customWidth="1"/>
    <col min="2" max="7" width="9.140625" style="133" customWidth="1"/>
    <col min="8" max="16384" width="9.140625" style="133"/>
  </cols>
  <sheetData>
    <row r="1" spans="1:7">
      <c r="A1" s="132" t="s">
        <v>223</v>
      </c>
      <c r="G1" s="155" t="s">
        <v>226</v>
      </c>
    </row>
    <row r="2" spans="1:7">
      <c r="A2" s="133" t="s">
        <v>208</v>
      </c>
    </row>
    <row r="3" spans="1:7">
      <c r="A3" s="133" t="s">
        <v>186</v>
      </c>
    </row>
    <row r="5" spans="1:7" ht="29.25" customHeight="1">
      <c r="A5" s="1397" t="s">
        <v>187</v>
      </c>
      <c r="B5" s="1397" t="s">
        <v>188</v>
      </c>
      <c r="C5" s="1397"/>
      <c r="D5" s="1397"/>
      <c r="E5" s="1397" t="s">
        <v>189</v>
      </c>
      <c r="F5" s="1397"/>
      <c r="G5" s="1397"/>
    </row>
    <row r="6" spans="1:7">
      <c r="A6" s="1397"/>
      <c r="B6" s="1397" t="s">
        <v>12</v>
      </c>
      <c r="C6" s="1397"/>
      <c r="D6" s="1397"/>
      <c r="E6" s="1397" t="s">
        <v>12</v>
      </c>
      <c r="F6" s="1397"/>
      <c r="G6" s="1397"/>
    </row>
    <row r="7" spans="1:7">
      <c r="A7" s="1397"/>
      <c r="B7" s="134">
        <v>2019</v>
      </c>
      <c r="C7" s="134">
        <v>2020</v>
      </c>
      <c r="D7" s="134" t="s">
        <v>190</v>
      </c>
      <c r="E7" s="134">
        <v>2019</v>
      </c>
      <c r="F7" s="134">
        <v>2020</v>
      </c>
      <c r="G7" s="134" t="s">
        <v>190</v>
      </c>
    </row>
    <row r="8" spans="1:7">
      <c r="A8" s="135"/>
      <c r="B8" s="135"/>
      <c r="C8" s="135"/>
      <c r="D8" s="135"/>
      <c r="E8" s="135"/>
      <c r="F8" s="135"/>
      <c r="G8" s="135"/>
    </row>
    <row r="9" spans="1:7">
      <c r="A9" s="136" t="s">
        <v>192</v>
      </c>
      <c r="B9" s="137">
        <v>138472.57566999987</v>
      </c>
      <c r="C9" s="137">
        <v>316200.10676</v>
      </c>
      <c r="D9" s="138">
        <v>128.34854138450521</v>
      </c>
      <c r="E9" s="139">
        <v>998</v>
      </c>
      <c r="F9" s="137">
        <v>1812</v>
      </c>
      <c r="G9" s="140">
        <v>81.563126252505015</v>
      </c>
    </row>
    <row r="10" spans="1:7">
      <c r="A10" s="141" t="s">
        <v>194</v>
      </c>
      <c r="B10" s="142">
        <v>85488</v>
      </c>
      <c r="C10" s="142">
        <v>146407</v>
      </c>
      <c r="D10" s="143">
        <v>71.260293842410633</v>
      </c>
      <c r="E10" s="144">
        <v>5</v>
      </c>
      <c r="F10" s="144">
        <v>30</v>
      </c>
      <c r="G10" s="145">
        <v>500</v>
      </c>
    </row>
    <row r="11" spans="1:7">
      <c r="A11" s="141" t="s">
        <v>209</v>
      </c>
      <c r="B11" s="142">
        <v>11801</v>
      </c>
      <c r="C11" s="142">
        <v>37105</v>
      </c>
      <c r="D11" s="143">
        <v>214.42250656724005</v>
      </c>
      <c r="E11" s="144">
        <v>361</v>
      </c>
      <c r="F11" s="144">
        <v>387</v>
      </c>
      <c r="G11" s="145">
        <v>7.2022160664819923</v>
      </c>
    </row>
    <row r="12" spans="1:7">
      <c r="A12" s="141" t="s">
        <v>210</v>
      </c>
      <c r="B12" s="142">
        <v>9335.5119999999988</v>
      </c>
      <c r="C12" s="142">
        <v>14624.110619999999</v>
      </c>
      <c r="D12" s="143">
        <v>56.650332836592156</v>
      </c>
      <c r="E12" s="144">
        <v>371</v>
      </c>
      <c r="F12" s="144">
        <v>629</v>
      </c>
      <c r="G12" s="145">
        <v>69.541778975741238</v>
      </c>
    </row>
    <row r="13" spans="1:7">
      <c r="A13" s="141" t="s">
        <v>211</v>
      </c>
      <c r="B13" s="142">
        <v>6954</v>
      </c>
      <c r="C13" s="142">
        <v>11017</v>
      </c>
      <c r="D13" s="143">
        <v>58.426804716709803</v>
      </c>
      <c r="E13" s="144">
        <v>24</v>
      </c>
      <c r="F13" s="144">
        <v>30</v>
      </c>
      <c r="G13" s="145">
        <v>25</v>
      </c>
    </row>
    <row r="14" spans="1:7">
      <c r="A14" s="141" t="s">
        <v>201</v>
      </c>
      <c r="B14" s="142">
        <v>399.66899999999998</v>
      </c>
      <c r="C14" s="142">
        <v>2036.0626300000001</v>
      </c>
      <c r="D14" s="143">
        <v>409.43721679689952</v>
      </c>
      <c r="E14" s="144">
        <v>40</v>
      </c>
      <c r="F14" s="144">
        <v>173</v>
      </c>
      <c r="G14" s="145">
        <v>332.5</v>
      </c>
    </row>
    <row r="15" spans="1:7">
      <c r="A15" s="141" t="s">
        <v>202</v>
      </c>
      <c r="B15" s="142">
        <v>649.94854999999995</v>
      </c>
      <c r="C15" s="142">
        <v>614.58954999999992</v>
      </c>
      <c r="D15" s="143">
        <v>-5.4402767726768548</v>
      </c>
      <c r="E15" s="144">
        <v>76</v>
      </c>
      <c r="F15" s="144">
        <v>146</v>
      </c>
      <c r="G15" s="145">
        <v>92.10526315789474</v>
      </c>
    </row>
    <row r="16" spans="1:7">
      <c r="A16" s="141" t="s">
        <v>205</v>
      </c>
      <c r="B16" s="142">
        <v>89.464069999999992</v>
      </c>
      <c r="C16" s="142">
        <v>165.5325</v>
      </c>
      <c r="D16" s="143">
        <v>85.026793437857236</v>
      </c>
      <c r="E16" s="144">
        <v>42</v>
      </c>
      <c r="F16" s="144">
        <v>63</v>
      </c>
      <c r="G16" s="145">
        <v>50</v>
      </c>
    </row>
    <row r="17" spans="1:7">
      <c r="A17" s="141" t="s">
        <v>203</v>
      </c>
      <c r="B17" s="142">
        <v>788</v>
      </c>
      <c r="C17" s="142">
        <v>116</v>
      </c>
      <c r="D17" s="143">
        <v>-85.279187817258887</v>
      </c>
      <c r="E17" s="144">
        <v>12</v>
      </c>
      <c r="F17" s="144">
        <v>14</v>
      </c>
      <c r="G17" s="145">
        <v>16.666666666666675</v>
      </c>
    </row>
    <row r="18" spans="1:7">
      <c r="A18" s="141" t="s">
        <v>212</v>
      </c>
      <c r="B18" s="142">
        <v>4</v>
      </c>
      <c r="C18" s="142">
        <v>66</v>
      </c>
      <c r="D18" s="146">
        <v>1550</v>
      </c>
      <c r="E18" s="144">
        <v>3</v>
      </c>
      <c r="F18" s="144">
        <v>6</v>
      </c>
      <c r="G18" s="145">
        <v>100</v>
      </c>
    </row>
    <row r="19" spans="1:7">
      <c r="A19" s="141" t="s">
        <v>213</v>
      </c>
      <c r="B19" s="142">
        <v>27</v>
      </c>
      <c r="C19" s="142">
        <v>27</v>
      </c>
      <c r="D19" s="143">
        <v>0</v>
      </c>
      <c r="E19" s="144">
        <v>2</v>
      </c>
      <c r="F19" s="144">
        <v>1</v>
      </c>
      <c r="G19" s="145">
        <v>-50</v>
      </c>
    </row>
    <row r="20" spans="1:7">
      <c r="A20" s="141" t="s">
        <v>214</v>
      </c>
      <c r="B20" s="147" t="s">
        <v>15</v>
      </c>
      <c r="C20" s="142">
        <v>4.37</v>
      </c>
      <c r="D20" s="143" t="s">
        <v>24</v>
      </c>
      <c r="E20" s="144" t="s">
        <v>15</v>
      </c>
      <c r="F20" s="144">
        <v>2</v>
      </c>
      <c r="G20" s="143" t="s">
        <v>24</v>
      </c>
    </row>
    <row r="21" spans="1:7">
      <c r="A21" s="141" t="s">
        <v>215</v>
      </c>
      <c r="B21" s="142">
        <v>20.79</v>
      </c>
      <c r="C21" s="142">
        <v>4.0430000000000001</v>
      </c>
      <c r="D21" s="143">
        <v>-80.553150553150559</v>
      </c>
      <c r="E21" s="144">
        <v>6</v>
      </c>
      <c r="F21" s="144">
        <v>13</v>
      </c>
      <c r="G21" s="143">
        <v>116.66666666666666</v>
      </c>
    </row>
    <row r="22" spans="1:7">
      <c r="A22" s="141" t="s">
        <v>216</v>
      </c>
      <c r="B22" s="142">
        <v>35</v>
      </c>
      <c r="C22" s="142">
        <v>2</v>
      </c>
      <c r="D22" s="143">
        <v>-94.285714285714278</v>
      </c>
      <c r="E22" s="144">
        <v>2</v>
      </c>
      <c r="F22" s="144">
        <v>1</v>
      </c>
      <c r="G22" s="143">
        <v>-50</v>
      </c>
    </row>
    <row r="23" spans="1:7">
      <c r="A23" s="141" t="s">
        <v>217</v>
      </c>
      <c r="B23" s="147" t="s">
        <v>15</v>
      </c>
      <c r="C23" s="142">
        <v>1</v>
      </c>
      <c r="D23" s="143" t="s">
        <v>24</v>
      </c>
      <c r="E23" s="144" t="s">
        <v>15</v>
      </c>
      <c r="F23" s="144">
        <v>1</v>
      </c>
      <c r="G23" s="143" t="s">
        <v>24</v>
      </c>
    </row>
    <row r="24" spans="1:7">
      <c r="A24" s="141" t="s">
        <v>218</v>
      </c>
      <c r="B24" s="142">
        <v>33.97</v>
      </c>
      <c r="C24" s="142">
        <v>0.38905000000000001</v>
      </c>
      <c r="D24" s="143">
        <v>-98.854724757138655</v>
      </c>
      <c r="E24" s="144">
        <v>8</v>
      </c>
      <c r="F24" s="144">
        <v>8</v>
      </c>
      <c r="G24" s="143" t="s">
        <v>15</v>
      </c>
    </row>
    <row r="25" spans="1:7">
      <c r="A25" s="148" t="s">
        <v>219</v>
      </c>
      <c r="B25" s="149">
        <v>7.18</v>
      </c>
      <c r="C25" s="150" t="s">
        <v>15</v>
      </c>
      <c r="D25" s="151">
        <v>-100</v>
      </c>
      <c r="E25" s="152">
        <v>1</v>
      </c>
      <c r="F25" s="152" t="s">
        <v>15</v>
      </c>
      <c r="G25" s="151" t="s">
        <v>24</v>
      </c>
    </row>
    <row r="27" spans="1:7">
      <c r="A27" s="133" t="s">
        <v>225</v>
      </c>
    </row>
    <row r="28" spans="1:7">
      <c r="A28" s="133" t="s">
        <v>44</v>
      </c>
    </row>
    <row r="29" spans="1:7">
      <c r="A29" s="133" t="s">
        <v>45</v>
      </c>
    </row>
  </sheetData>
  <mergeCells count="5">
    <mergeCell ref="A5:A7"/>
    <mergeCell ref="B5:D5"/>
    <mergeCell ref="E5:G5"/>
    <mergeCell ref="B6:D6"/>
    <mergeCell ref="E6:G6"/>
  </mergeCells>
  <hyperlinks>
    <hyperlink ref="G1" location="Índice!A1" display="(Voltar ao índice)"/>
  </hyperlinks>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5"/>
  <sheetViews>
    <sheetView zoomScaleNormal="100" workbookViewId="0">
      <selection activeCell="H42" sqref="H42"/>
    </sheetView>
  </sheetViews>
  <sheetFormatPr defaultColWidth="9.140625" defaultRowHeight="11.25"/>
  <cols>
    <col min="1" max="1" width="17.28515625" style="26" customWidth="1"/>
    <col min="2" max="9" width="9.28515625" style="26" customWidth="1"/>
    <col min="10" max="11" width="9" style="26" customWidth="1"/>
    <col min="12" max="16" width="9.28515625" style="26" customWidth="1"/>
    <col min="17" max="16384" width="9.140625" style="26"/>
  </cols>
  <sheetData>
    <row r="1" spans="1:16">
      <c r="A1" s="153" t="s">
        <v>299</v>
      </c>
      <c r="B1" s="154"/>
      <c r="C1" s="154"/>
      <c r="D1" s="154"/>
      <c r="E1" s="154"/>
      <c r="P1" s="155" t="s">
        <v>226</v>
      </c>
    </row>
    <row r="2" spans="1:16">
      <c r="A2" s="3" t="s">
        <v>227</v>
      </c>
    </row>
    <row r="3" spans="1:16">
      <c r="A3" s="3" t="s">
        <v>228</v>
      </c>
    </row>
    <row r="4" spans="1:16">
      <c r="A4" s="3"/>
      <c r="B4" s="156"/>
      <c r="C4" s="156"/>
      <c r="J4" s="157"/>
      <c r="K4" s="157"/>
    </row>
    <row r="5" spans="1:16" ht="13.5" customHeight="1">
      <c r="A5" s="1386" t="s">
        <v>2</v>
      </c>
      <c r="B5" s="1377" t="s">
        <v>3</v>
      </c>
      <c r="C5" s="1377"/>
      <c r="D5" s="1377"/>
      <c r="E5" s="1377"/>
      <c r="F5" s="1377"/>
      <c r="G5" s="1377"/>
      <c r="H5" s="1400" t="s">
        <v>4</v>
      </c>
      <c r="I5" s="1401"/>
      <c r="J5" s="1376" t="s">
        <v>5</v>
      </c>
      <c r="K5" s="1376"/>
      <c r="L5" s="1406" t="s">
        <v>229</v>
      </c>
      <c r="M5" s="1406"/>
      <c r="N5" s="1406"/>
      <c r="O5" s="1406"/>
      <c r="P5" s="1406"/>
    </row>
    <row r="6" spans="1:16" ht="20.25" customHeight="1">
      <c r="A6" s="1387"/>
      <c r="B6" s="1376" t="s">
        <v>230</v>
      </c>
      <c r="C6" s="1376"/>
      <c r="D6" s="1376" t="s">
        <v>8</v>
      </c>
      <c r="E6" s="1376"/>
      <c r="F6" s="1376" t="s">
        <v>9</v>
      </c>
      <c r="G6" s="1376"/>
      <c r="H6" s="1402"/>
      <c r="I6" s="1403"/>
      <c r="J6" s="1376"/>
      <c r="K6" s="1376"/>
      <c r="L6" s="1406"/>
      <c r="M6" s="1406"/>
      <c r="N6" s="1406"/>
      <c r="O6" s="1406"/>
      <c r="P6" s="1406"/>
    </row>
    <row r="7" spans="1:16" ht="12.75" customHeight="1">
      <c r="A7" s="1387"/>
      <c r="B7" s="1376"/>
      <c r="C7" s="1376"/>
      <c r="D7" s="1376"/>
      <c r="E7" s="1376"/>
      <c r="F7" s="1376"/>
      <c r="G7" s="1376"/>
      <c r="H7" s="1404"/>
      <c r="I7" s="1405"/>
      <c r="J7" s="1376"/>
      <c r="K7" s="1376"/>
      <c r="L7" s="1406"/>
      <c r="M7" s="1406"/>
      <c r="N7" s="1406"/>
      <c r="O7" s="1406"/>
      <c r="P7" s="1406"/>
    </row>
    <row r="8" spans="1:16" ht="14.25" customHeight="1">
      <c r="A8" s="1387"/>
      <c r="B8" s="1376" t="s">
        <v>231</v>
      </c>
      <c r="C8" s="1376"/>
      <c r="D8" s="1376" t="s">
        <v>231</v>
      </c>
      <c r="E8" s="1376"/>
      <c r="F8" s="1376" t="s">
        <v>231</v>
      </c>
      <c r="G8" s="1376"/>
      <c r="H8" s="1376" t="s">
        <v>231</v>
      </c>
      <c r="I8" s="1376"/>
      <c r="J8" s="1376" t="s">
        <v>231</v>
      </c>
      <c r="K8" s="1376"/>
      <c r="L8" s="1376" t="s">
        <v>231</v>
      </c>
      <c r="M8" s="1376"/>
      <c r="N8" s="1376" t="s">
        <v>232</v>
      </c>
      <c r="O8" s="1376"/>
      <c r="P8" s="1376" t="s">
        <v>11</v>
      </c>
    </row>
    <row r="9" spans="1:16" ht="13.5" customHeight="1">
      <c r="A9" s="1388"/>
      <c r="B9" s="158" t="s">
        <v>233</v>
      </c>
      <c r="C9" s="158">
        <v>2019</v>
      </c>
      <c r="D9" s="158" t="s">
        <v>233</v>
      </c>
      <c r="E9" s="158">
        <v>2019</v>
      </c>
      <c r="F9" s="158" t="s">
        <v>233</v>
      </c>
      <c r="G9" s="158">
        <v>2019</v>
      </c>
      <c r="H9" s="158" t="s">
        <v>233</v>
      </c>
      <c r="I9" s="158">
        <v>2019</v>
      </c>
      <c r="J9" s="158" t="s">
        <v>233</v>
      </c>
      <c r="K9" s="158">
        <v>2019</v>
      </c>
      <c r="L9" s="158" t="s">
        <v>233</v>
      </c>
      <c r="M9" s="158">
        <v>2019</v>
      </c>
      <c r="N9" s="158">
        <v>2018</v>
      </c>
      <c r="O9" s="158">
        <v>2019</v>
      </c>
      <c r="P9" s="1376"/>
    </row>
    <row r="10" spans="1:16">
      <c r="A10" s="159"/>
      <c r="E10" s="160"/>
      <c r="G10" s="160"/>
      <c r="I10" s="160"/>
      <c r="K10" s="160"/>
      <c r="M10" s="160"/>
      <c r="P10" s="161"/>
    </row>
    <row r="11" spans="1:16">
      <c r="A11" s="54" t="s">
        <v>13</v>
      </c>
      <c r="B11" s="362">
        <v>49171</v>
      </c>
      <c r="C11" s="362">
        <v>39584</v>
      </c>
      <c r="D11" s="362">
        <v>1961</v>
      </c>
      <c r="E11" s="362">
        <v>1577</v>
      </c>
      <c r="F11" s="362">
        <v>882</v>
      </c>
      <c r="G11" s="362">
        <v>817</v>
      </c>
      <c r="H11" s="362">
        <v>313</v>
      </c>
      <c r="I11" s="362">
        <v>172</v>
      </c>
      <c r="J11" s="362">
        <v>6175</v>
      </c>
      <c r="K11" s="362">
        <v>6357</v>
      </c>
      <c r="L11" s="362">
        <v>57592</v>
      </c>
      <c r="M11" s="362">
        <v>47796</v>
      </c>
      <c r="N11" s="1351">
        <v>27.622738014215216</v>
      </c>
      <c r="O11" s="1351">
        <v>22.744065615934549</v>
      </c>
      <c r="P11" s="162">
        <v>-17.661798753512425</v>
      </c>
    </row>
    <row r="12" spans="1:16">
      <c r="A12" s="56"/>
      <c r="B12" s="163"/>
      <c r="C12" s="163"/>
      <c r="D12" s="163"/>
      <c r="E12" s="163"/>
      <c r="F12" s="163"/>
      <c r="G12" s="163"/>
      <c r="H12" s="163"/>
      <c r="I12" s="163"/>
      <c r="J12" s="163"/>
      <c r="K12" s="164"/>
      <c r="L12" s="163"/>
      <c r="M12" s="163"/>
      <c r="N12" s="165"/>
      <c r="O12" s="165"/>
      <c r="P12" s="166"/>
    </row>
    <row r="13" spans="1:16">
      <c r="A13" s="59" t="s">
        <v>234</v>
      </c>
      <c r="B13" s="74">
        <v>397</v>
      </c>
      <c r="C13" s="74">
        <v>304</v>
      </c>
      <c r="D13" s="74">
        <v>20</v>
      </c>
      <c r="E13" s="74">
        <v>13</v>
      </c>
      <c r="F13" s="74" t="s">
        <v>15</v>
      </c>
      <c r="G13" s="74">
        <v>2</v>
      </c>
      <c r="H13" s="74">
        <v>0</v>
      </c>
      <c r="I13" s="74">
        <v>0</v>
      </c>
      <c r="J13" s="74">
        <v>18</v>
      </c>
      <c r="K13" s="74">
        <v>23</v>
      </c>
      <c r="L13" s="74">
        <v>417</v>
      </c>
      <c r="M13" s="74">
        <v>319</v>
      </c>
      <c r="N13" s="167">
        <v>47.971562181843282</v>
      </c>
      <c r="O13" s="167">
        <v>36.17046607743201</v>
      </c>
      <c r="P13" s="168">
        <v>-24.600191379379055</v>
      </c>
    </row>
    <row r="14" spans="1:16">
      <c r="A14" s="56" t="s">
        <v>16</v>
      </c>
      <c r="B14" s="75">
        <v>1309</v>
      </c>
      <c r="C14" s="75">
        <v>1025</v>
      </c>
      <c r="D14" s="75">
        <v>39</v>
      </c>
      <c r="E14" s="75">
        <v>18</v>
      </c>
      <c r="F14" s="75">
        <v>9</v>
      </c>
      <c r="G14" s="75">
        <v>6</v>
      </c>
      <c r="H14" s="75">
        <v>1</v>
      </c>
      <c r="I14" s="75">
        <v>2</v>
      </c>
      <c r="J14" s="75">
        <v>142</v>
      </c>
      <c r="K14" s="75">
        <v>93</v>
      </c>
      <c r="L14" s="75">
        <v>1499</v>
      </c>
      <c r="M14" s="75">
        <v>1142</v>
      </c>
      <c r="N14" s="169">
        <v>45.112284144190781</v>
      </c>
      <c r="O14" s="169">
        <v>34.218694613731763</v>
      </c>
      <c r="P14" s="166">
        <v>-24.147723257905152</v>
      </c>
    </row>
    <row r="15" spans="1:16">
      <c r="A15" s="56" t="s">
        <v>17</v>
      </c>
      <c r="B15" s="75">
        <v>392</v>
      </c>
      <c r="C15" s="75">
        <v>264</v>
      </c>
      <c r="D15" s="75">
        <v>16</v>
      </c>
      <c r="E15" s="75">
        <v>12</v>
      </c>
      <c r="F15" s="75">
        <v>29</v>
      </c>
      <c r="G15" s="75">
        <v>18</v>
      </c>
      <c r="H15" s="75">
        <v>5</v>
      </c>
      <c r="I15" s="75">
        <v>0</v>
      </c>
      <c r="J15" s="75">
        <v>47</v>
      </c>
      <c r="K15" s="75">
        <v>121</v>
      </c>
      <c r="L15" s="75">
        <v>484</v>
      </c>
      <c r="M15" s="75">
        <v>415</v>
      </c>
      <c r="N15" s="169">
        <v>58.348824705181713</v>
      </c>
      <c r="O15" s="169">
        <v>49.06997615080919</v>
      </c>
      <c r="P15" s="166">
        <v>-15.902374385869178</v>
      </c>
    </row>
    <row r="16" spans="1:16">
      <c r="A16" s="56" t="s">
        <v>18</v>
      </c>
      <c r="B16" s="75">
        <v>1101</v>
      </c>
      <c r="C16" s="75">
        <v>994</v>
      </c>
      <c r="D16" s="75">
        <v>56</v>
      </c>
      <c r="E16" s="75">
        <v>46</v>
      </c>
      <c r="F16" s="75">
        <v>28</v>
      </c>
      <c r="G16" s="75">
        <v>24</v>
      </c>
      <c r="H16" s="75">
        <v>2</v>
      </c>
      <c r="I16" s="75">
        <v>1</v>
      </c>
      <c r="J16" s="75">
        <v>49</v>
      </c>
      <c r="K16" s="75">
        <v>88</v>
      </c>
      <c r="L16" s="75">
        <v>1234</v>
      </c>
      <c r="M16" s="75">
        <v>1152</v>
      </c>
      <c r="N16" s="169">
        <v>30.240569365715086</v>
      </c>
      <c r="O16" s="169">
        <v>27.795223516303274</v>
      </c>
      <c r="P16" s="166">
        <v>-8.086308891340499</v>
      </c>
    </row>
    <row r="17" spans="1:17">
      <c r="A17" s="56" t="s">
        <v>19</v>
      </c>
      <c r="B17" s="75">
        <v>5349</v>
      </c>
      <c r="C17" s="75">
        <v>4903</v>
      </c>
      <c r="D17" s="75">
        <v>137</v>
      </c>
      <c r="E17" s="75">
        <v>141</v>
      </c>
      <c r="F17" s="75">
        <v>72</v>
      </c>
      <c r="G17" s="75">
        <v>72</v>
      </c>
      <c r="H17" s="75">
        <v>14</v>
      </c>
      <c r="I17" s="75">
        <v>8</v>
      </c>
      <c r="J17" s="75">
        <v>790</v>
      </c>
      <c r="K17" s="75">
        <v>716</v>
      </c>
      <c r="L17" s="75">
        <v>6348</v>
      </c>
      <c r="M17" s="75">
        <v>5832</v>
      </c>
      <c r="N17" s="169">
        <v>42.855357699453108</v>
      </c>
      <c r="O17" s="169">
        <v>39.211826157676725</v>
      </c>
      <c r="P17" s="166">
        <v>-8.5019277340505734</v>
      </c>
    </row>
    <row r="18" spans="1:17">
      <c r="A18" s="56" t="s">
        <v>235</v>
      </c>
      <c r="B18" s="75">
        <v>4481</v>
      </c>
      <c r="C18" s="75">
        <v>2192</v>
      </c>
      <c r="D18" s="75">
        <v>53</v>
      </c>
      <c r="E18" s="75">
        <v>37</v>
      </c>
      <c r="F18" s="75">
        <v>33</v>
      </c>
      <c r="G18" s="75">
        <v>31</v>
      </c>
      <c r="H18" s="75">
        <v>11</v>
      </c>
      <c r="I18" s="75">
        <v>0</v>
      </c>
      <c r="J18" s="75">
        <v>221</v>
      </c>
      <c r="K18" s="75">
        <v>136</v>
      </c>
      <c r="L18" s="75">
        <v>4788</v>
      </c>
      <c r="M18" s="75">
        <v>2396</v>
      </c>
      <c r="N18" s="169">
        <v>52.756557685296116</v>
      </c>
      <c r="O18" s="169">
        <v>26.237182818631201</v>
      </c>
      <c r="P18" s="166">
        <v>-50.267447366180562</v>
      </c>
    </row>
    <row r="19" spans="1:17">
      <c r="A19" s="56" t="s">
        <v>21</v>
      </c>
      <c r="B19" s="75">
        <v>459</v>
      </c>
      <c r="C19" s="75">
        <v>415</v>
      </c>
      <c r="D19" s="75">
        <v>33</v>
      </c>
      <c r="E19" s="75">
        <v>24</v>
      </c>
      <c r="F19" s="75">
        <v>8</v>
      </c>
      <c r="G19" s="75">
        <v>4</v>
      </c>
      <c r="H19" s="75">
        <v>2</v>
      </c>
      <c r="I19" s="75">
        <v>2</v>
      </c>
      <c r="J19" s="75">
        <v>5</v>
      </c>
      <c r="K19" s="75">
        <v>10</v>
      </c>
      <c r="L19" s="75">
        <v>505</v>
      </c>
      <c r="M19" s="75">
        <v>453</v>
      </c>
      <c r="N19" s="169">
        <v>16.976484711246805</v>
      </c>
      <c r="O19" s="169">
        <v>15.02354019609534</v>
      </c>
      <c r="P19" s="166">
        <v>-11.503821600108132</v>
      </c>
    </row>
    <row r="20" spans="1:17">
      <c r="A20" s="56" t="s">
        <v>22</v>
      </c>
      <c r="B20" s="75">
        <v>1109</v>
      </c>
      <c r="C20" s="75">
        <v>984</v>
      </c>
      <c r="D20" s="75">
        <v>34</v>
      </c>
      <c r="E20" s="75">
        <v>26</v>
      </c>
      <c r="F20" s="75">
        <v>14</v>
      </c>
      <c r="G20" s="75">
        <v>11</v>
      </c>
      <c r="H20" s="75">
        <v>6</v>
      </c>
      <c r="I20" s="75">
        <v>0</v>
      </c>
      <c r="J20" s="75">
        <v>30</v>
      </c>
      <c r="K20" s="75">
        <v>32</v>
      </c>
      <c r="L20" s="75">
        <v>1187</v>
      </c>
      <c r="M20" s="75">
        <v>1053</v>
      </c>
      <c r="N20" s="169">
        <v>29.881270409637732</v>
      </c>
      <c r="O20" s="169">
        <v>26.20282930834982</v>
      </c>
      <c r="P20" s="166">
        <v>-12.310189797357108</v>
      </c>
    </row>
    <row r="21" spans="1:17">
      <c r="A21" s="56" t="s">
        <v>57</v>
      </c>
      <c r="B21" s="75">
        <v>2110</v>
      </c>
      <c r="C21" s="75">
        <v>1657</v>
      </c>
      <c r="D21" s="75">
        <v>105</v>
      </c>
      <c r="E21" s="75">
        <v>59</v>
      </c>
      <c r="F21" s="75">
        <v>61</v>
      </c>
      <c r="G21" s="75">
        <v>37</v>
      </c>
      <c r="H21" s="75" t="s">
        <v>24</v>
      </c>
      <c r="I21" s="75" t="s">
        <v>24</v>
      </c>
      <c r="J21" s="75">
        <v>429</v>
      </c>
      <c r="K21" s="75">
        <v>535</v>
      </c>
      <c r="L21" s="75">
        <v>2705</v>
      </c>
      <c r="M21" s="75">
        <v>2288</v>
      </c>
      <c r="N21" s="169">
        <v>39.083038235926026</v>
      </c>
      <c r="O21" s="169">
        <v>32.600236465701215</v>
      </c>
      <c r="P21" s="166">
        <v>-16.587251306029916</v>
      </c>
    </row>
    <row r="22" spans="1:17">
      <c r="A22" s="56" t="s">
        <v>25</v>
      </c>
      <c r="B22" s="75">
        <v>1619</v>
      </c>
      <c r="C22" s="75">
        <v>1401</v>
      </c>
      <c r="D22" s="75">
        <v>71</v>
      </c>
      <c r="E22" s="75">
        <v>76</v>
      </c>
      <c r="F22" s="75">
        <v>14</v>
      </c>
      <c r="G22" s="75">
        <v>13</v>
      </c>
      <c r="H22" s="75">
        <v>5</v>
      </c>
      <c r="I22" s="75">
        <v>2</v>
      </c>
      <c r="J22" s="75">
        <v>75</v>
      </c>
      <c r="K22" s="75">
        <v>72</v>
      </c>
      <c r="L22" s="75">
        <v>1779</v>
      </c>
      <c r="M22" s="75">
        <v>1562</v>
      </c>
      <c r="N22" s="169">
        <v>25.287648781708175</v>
      </c>
      <c r="O22" s="169">
        <v>22.077173714707794</v>
      </c>
      <c r="P22" s="166">
        <v>-12.695822750127238</v>
      </c>
    </row>
    <row r="23" spans="1:17">
      <c r="A23" s="56" t="s">
        <v>236</v>
      </c>
      <c r="B23" s="75">
        <v>916</v>
      </c>
      <c r="C23" s="75">
        <v>842</v>
      </c>
      <c r="D23" s="75">
        <v>36</v>
      </c>
      <c r="E23" s="75">
        <v>41</v>
      </c>
      <c r="F23" s="75">
        <v>26</v>
      </c>
      <c r="G23" s="75">
        <v>23</v>
      </c>
      <c r="H23" s="75">
        <v>2</v>
      </c>
      <c r="I23" s="75">
        <v>2</v>
      </c>
      <c r="J23" s="75">
        <v>68</v>
      </c>
      <c r="K23" s="75">
        <v>72</v>
      </c>
      <c r="L23" s="75">
        <v>978</v>
      </c>
      <c r="M23" s="75">
        <v>906</v>
      </c>
      <c r="N23" s="169">
        <v>28.413729467594109</v>
      </c>
      <c r="O23" s="169">
        <v>26.001114661471803</v>
      </c>
      <c r="P23" s="166">
        <v>-8.4910177274472041</v>
      </c>
    </row>
    <row r="24" spans="1:17">
      <c r="A24" s="56" t="s">
        <v>237</v>
      </c>
      <c r="B24" s="75">
        <v>546</v>
      </c>
      <c r="C24" s="75">
        <v>502</v>
      </c>
      <c r="D24" s="75">
        <v>36</v>
      </c>
      <c r="E24" s="75">
        <v>20</v>
      </c>
      <c r="F24" s="75">
        <v>8</v>
      </c>
      <c r="G24" s="75">
        <v>10</v>
      </c>
      <c r="H24" s="75">
        <v>2</v>
      </c>
      <c r="I24" s="75">
        <v>0</v>
      </c>
      <c r="J24" s="75">
        <v>53</v>
      </c>
      <c r="K24" s="75">
        <v>62</v>
      </c>
      <c r="L24" s="75">
        <v>590</v>
      </c>
      <c r="M24" s="75">
        <v>532</v>
      </c>
      <c r="N24" s="169">
        <v>21.469980418650064</v>
      </c>
      <c r="O24" s="169">
        <v>19.143673267875407</v>
      </c>
      <c r="P24" s="166">
        <v>-10.835161958293604</v>
      </c>
    </row>
    <row r="25" spans="1:17">
      <c r="A25" s="56" t="s">
        <v>238</v>
      </c>
      <c r="B25" s="75">
        <v>3077</v>
      </c>
      <c r="C25" s="75">
        <v>2696</v>
      </c>
      <c r="D25" s="75">
        <v>82</v>
      </c>
      <c r="E25" s="75">
        <v>75</v>
      </c>
      <c r="F25" s="75">
        <v>57</v>
      </c>
      <c r="G25" s="75">
        <v>56</v>
      </c>
      <c r="H25" s="75">
        <v>5</v>
      </c>
      <c r="I25" s="75">
        <v>6</v>
      </c>
      <c r="J25" s="75">
        <v>142</v>
      </c>
      <c r="K25" s="75">
        <v>105</v>
      </c>
      <c r="L25" s="75">
        <v>3216</v>
      </c>
      <c r="M25" s="75">
        <v>2827</v>
      </c>
      <c r="N25" s="169">
        <v>15.284690187029288</v>
      </c>
      <c r="O25" s="169">
        <v>13.354565218202588</v>
      </c>
      <c r="P25" s="166">
        <v>-12.627831805610423</v>
      </c>
    </row>
    <row r="26" spans="1:17">
      <c r="A26" s="56" t="s">
        <v>29</v>
      </c>
      <c r="B26" s="75">
        <v>3827</v>
      </c>
      <c r="C26" s="75">
        <v>2710</v>
      </c>
      <c r="D26" s="75">
        <v>202</v>
      </c>
      <c r="E26" s="75">
        <v>130</v>
      </c>
      <c r="F26" s="75">
        <v>22</v>
      </c>
      <c r="G26" s="75">
        <v>32</v>
      </c>
      <c r="H26" s="75">
        <v>34</v>
      </c>
      <c r="I26" s="75">
        <v>17</v>
      </c>
      <c r="J26" s="75">
        <v>669</v>
      </c>
      <c r="K26" s="75">
        <v>613</v>
      </c>
      <c r="L26" s="75">
        <v>4720</v>
      </c>
      <c r="M26" s="75">
        <v>3485</v>
      </c>
      <c r="N26" s="169">
        <v>55.441377379941521</v>
      </c>
      <c r="O26" s="169">
        <v>40.509760411211843</v>
      </c>
      <c r="P26" s="166">
        <v>-26.93226192127738</v>
      </c>
    </row>
    <row r="27" spans="1:17">
      <c r="A27" s="56" t="s">
        <v>239</v>
      </c>
      <c r="B27" s="75">
        <v>1163</v>
      </c>
      <c r="C27" s="75">
        <v>907</v>
      </c>
      <c r="D27" s="75">
        <v>34</v>
      </c>
      <c r="E27" s="75">
        <v>26</v>
      </c>
      <c r="F27" s="75">
        <v>13</v>
      </c>
      <c r="G27" s="75">
        <v>9</v>
      </c>
      <c r="H27" s="75">
        <v>5</v>
      </c>
      <c r="I27" s="75">
        <v>2</v>
      </c>
      <c r="J27" s="75">
        <v>29</v>
      </c>
      <c r="K27" s="75">
        <v>26</v>
      </c>
      <c r="L27" s="75">
        <v>1210</v>
      </c>
      <c r="M27" s="75">
        <v>942</v>
      </c>
      <c r="N27" s="169">
        <v>30.276522233476527</v>
      </c>
      <c r="O27" s="169">
        <v>23.443758746301448</v>
      </c>
      <c r="P27" s="166">
        <v>-22.567861111934917</v>
      </c>
    </row>
    <row r="28" spans="1:17">
      <c r="A28" s="56" t="s">
        <v>31</v>
      </c>
      <c r="B28" s="75">
        <v>1955</v>
      </c>
      <c r="C28" s="75">
        <v>1779</v>
      </c>
      <c r="D28" s="75">
        <v>94</v>
      </c>
      <c r="E28" s="75">
        <v>99</v>
      </c>
      <c r="F28" s="75">
        <v>39</v>
      </c>
      <c r="G28" s="75">
        <v>52</v>
      </c>
      <c r="H28" s="75">
        <v>6</v>
      </c>
      <c r="I28" s="75">
        <v>1</v>
      </c>
      <c r="J28" s="75">
        <v>321</v>
      </c>
      <c r="K28" s="75">
        <v>288</v>
      </c>
      <c r="L28" s="75">
        <v>2409</v>
      </c>
      <c r="M28" s="75">
        <v>2218</v>
      </c>
      <c r="N28" s="169">
        <v>21.226657615598711</v>
      </c>
      <c r="O28" s="169">
        <v>19.398358765911048</v>
      </c>
      <c r="P28" s="166">
        <v>-8.6132206153083253</v>
      </c>
      <c r="Q28" s="156"/>
    </row>
    <row r="29" spans="1:17">
      <c r="A29" s="56" t="s">
        <v>240</v>
      </c>
      <c r="B29" s="75">
        <v>4027</v>
      </c>
      <c r="C29" s="75">
        <v>3314</v>
      </c>
      <c r="D29" s="75">
        <v>131</v>
      </c>
      <c r="E29" s="75">
        <v>136</v>
      </c>
      <c r="F29" s="75">
        <v>15</v>
      </c>
      <c r="G29" s="75">
        <v>19</v>
      </c>
      <c r="H29" s="75">
        <v>21</v>
      </c>
      <c r="I29" s="75">
        <v>15</v>
      </c>
      <c r="J29" s="75">
        <v>108</v>
      </c>
      <c r="K29" s="75">
        <v>73</v>
      </c>
      <c r="L29" s="75">
        <v>4173</v>
      </c>
      <c r="M29" s="75">
        <v>3469</v>
      </c>
      <c r="N29" s="169">
        <v>43.943458363862788</v>
      </c>
      <c r="O29" s="169">
        <v>36.297731805068729</v>
      </c>
      <c r="P29" s="166">
        <v>-17.399009644360575</v>
      </c>
    </row>
    <row r="30" spans="1:17">
      <c r="A30" s="56" t="s">
        <v>241</v>
      </c>
      <c r="B30" s="75">
        <v>567</v>
      </c>
      <c r="C30" s="75">
        <v>536</v>
      </c>
      <c r="D30" s="75">
        <v>46</v>
      </c>
      <c r="E30" s="75">
        <v>37</v>
      </c>
      <c r="F30" s="75">
        <v>8</v>
      </c>
      <c r="G30" s="75">
        <v>11</v>
      </c>
      <c r="H30" s="75">
        <v>2</v>
      </c>
      <c r="I30" s="75">
        <v>2</v>
      </c>
      <c r="J30" s="75">
        <v>29</v>
      </c>
      <c r="K30" s="75">
        <v>42</v>
      </c>
      <c r="L30" s="75">
        <v>621</v>
      </c>
      <c r="M30" s="75">
        <v>584</v>
      </c>
      <c r="N30" s="169">
        <v>19.02264061820825</v>
      </c>
      <c r="O30" s="169">
        <v>17.841720112903872</v>
      </c>
      <c r="P30" s="166">
        <v>-6.2079735879256193</v>
      </c>
    </row>
    <row r="31" spans="1:17">
      <c r="A31" s="56" t="s">
        <v>34</v>
      </c>
      <c r="B31" s="75">
        <v>4950</v>
      </c>
      <c r="C31" s="75">
        <v>4004</v>
      </c>
      <c r="D31" s="75">
        <v>174</v>
      </c>
      <c r="E31" s="75">
        <v>117</v>
      </c>
      <c r="F31" s="75">
        <v>56</v>
      </c>
      <c r="G31" s="75">
        <v>45</v>
      </c>
      <c r="H31" s="75">
        <v>89</v>
      </c>
      <c r="I31" s="75">
        <v>48</v>
      </c>
      <c r="J31" s="75">
        <v>1534</v>
      </c>
      <c r="K31" s="75">
        <v>1810</v>
      </c>
      <c r="L31" s="75">
        <v>6714</v>
      </c>
      <c r="M31" s="75">
        <v>5976</v>
      </c>
      <c r="N31" s="169">
        <v>39.12596532859051</v>
      </c>
      <c r="O31" s="169">
        <v>34.613493945505638</v>
      </c>
      <c r="P31" s="166">
        <v>-11.533188625987645</v>
      </c>
    </row>
    <row r="32" spans="1:17">
      <c r="A32" s="56" t="s">
        <v>35</v>
      </c>
      <c r="B32" s="75">
        <v>1503</v>
      </c>
      <c r="C32" s="75">
        <v>1040</v>
      </c>
      <c r="D32" s="75">
        <v>73</v>
      </c>
      <c r="E32" s="75">
        <v>58</v>
      </c>
      <c r="F32" s="75">
        <v>216</v>
      </c>
      <c r="G32" s="75">
        <v>163</v>
      </c>
      <c r="H32" s="75">
        <v>25</v>
      </c>
      <c r="I32" s="75">
        <v>12</v>
      </c>
      <c r="J32" s="75">
        <v>134</v>
      </c>
      <c r="K32" s="75">
        <v>165</v>
      </c>
      <c r="L32" s="75">
        <v>1926</v>
      </c>
      <c r="M32" s="75">
        <v>1426</v>
      </c>
      <c r="N32" s="169">
        <v>55.36057671578984</v>
      </c>
      <c r="O32" s="169">
        <v>40.663238521831396</v>
      </c>
      <c r="P32" s="166">
        <v>-26.548383463220848</v>
      </c>
    </row>
    <row r="33" spans="1:16">
      <c r="A33" s="56" t="s">
        <v>242</v>
      </c>
      <c r="B33" s="75">
        <v>2362</v>
      </c>
      <c r="C33" s="75">
        <v>1806</v>
      </c>
      <c r="D33" s="75">
        <v>93</v>
      </c>
      <c r="E33" s="75">
        <v>75</v>
      </c>
      <c r="F33" s="75">
        <v>30</v>
      </c>
      <c r="G33" s="75">
        <v>27</v>
      </c>
      <c r="H33" s="75">
        <v>3</v>
      </c>
      <c r="I33" s="75">
        <v>8</v>
      </c>
      <c r="J33" s="75">
        <v>141</v>
      </c>
      <c r="K33" s="75">
        <v>114</v>
      </c>
      <c r="L33" s="75">
        <v>2485</v>
      </c>
      <c r="M33" s="75">
        <v>1908</v>
      </c>
      <c r="N33" s="169">
        <v>21.933686125862287</v>
      </c>
      <c r="O33" s="169">
        <v>16.770325383865099</v>
      </c>
      <c r="P33" s="166">
        <v>-23.54077975023543</v>
      </c>
    </row>
    <row r="34" spans="1:16">
      <c r="A34" s="56" t="s">
        <v>243</v>
      </c>
      <c r="B34" s="75">
        <v>419</v>
      </c>
      <c r="C34" s="75">
        <v>427</v>
      </c>
      <c r="D34" s="75">
        <v>12</v>
      </c>
      <c r="E34" s="75">
        <v>21</v>
      </c>
      <c r="F34" s="75" t="s">
        <v>15</v>
      </c>
      <c r="G34" s="75">
        <v>12</v>
      </c>
      <c r="H34" s="75">
        <v>1</v>
      </c>
      <c r="I34" s="75">
        <v>1</v>
      </c>
      <c r="J34" s="75">
        <v>9</v>
      </c>
      <c r="K34" s="75">
        <v>22</v>
      </c>
      <c r="L34" s="75">
        <v>431</v>
      </c>
      <c r="M34" s="75">
        <v>460</v>
      </c>
      <c r="N34" s="169">
        <v>24.522229030791614</v>
      </c>
      <c r="O34" s="169">
        <v>25.883048010240682</v>
      </c>
      <c r="P34" s="166">
        <v>5.549328234967299</v>
      </c>
    </row>
    <row r="35" spans="1:16">
      <c r="A35" s="56" t="s">
        <v>38</v>
      </c>
      <c r="B35" s="75">
        <v>336</v>
      </c>
      <c r="C35" s="75">
        <v>173</v>
      </c>
      <c r="D35" s="75">
        <v>14</v>
      </c>
      <c r="E35" s="75">
        <v>18</v>
      </c>
      <c r="F35" s="75">
        <v>9</v>
      </c>
      <c r="G35" s="75">
        <v>9</v>
      </c>
      <c r="H35" s="75">
        <v>4</v>
      </c>
      <c r="I35" s="75">
        <v>0</v>
      </c>
      <c r="J35" s="75">
        <v>25</v>
      </c>
      <c r="K35" s="75">
        <v>12</v>
      </c>
      <c r="L35" s="75">
        <v>384</v>
      </c>
      <c r="M35" s="75">
        <v>212</v>
      </c>
      <c r="N35" s="169">
        <v>66.600990689736506</v>
      </c>
      <c r="O35" s="169">
        <v>34.997300915707676</v>
      </c>
      <c r="P35" s="166">
        <v>-47.452281785500659</v>
      </c>
    </row>
    <row r="36" spans="1:16">
      <c r="A36" s="56" t="s">
        <v>39</v>
      </c>
      <c r="B36" s="75">
        <v>775</v>
      </c>
      <c r="C36" s="75">
        <v>696</v>
      </c>
      <c r="D36" s="75">
        <v>44</v>
      </c>
      <c r="E36" s="75">
        <v>28</v>
      </c>
      <c r="F36" s="75">
        <v>22</v>
      </c>
      <c r="G36" s="75">
        <v>14</v>
      </c>
      <c r="H36" s="75">
        <v>2</v>
      </c>
      <c r="I36" s="75">
        <v>0</v>
      </c>
      <c r="J36" s="75">
        <v>99</v>
      </c>
      <c r="K36" s="75">
        <v>78</v>
      </c>
      <c r="L36" s="75">
        <v>940</v>
      </c>
      <c r="M36" s="75">
        <v>816</v>
      </c>
      <c r="N36" s="169">
        <v>13.285291458094658</v>
      </c>
      <c r="O36" s="169">
        <v>11.389032027186291</v>
      </c>
      <c r="P36" s="166">
        <v>-14.273374708335707</v>
      </c>
    </row>
    <row r="37" spans="1:16">
      <c r="A37" s="56" t="s">
        <v>40</v>
      </c>
      <c r="B37" s="75">
        <v>3106</v>
      </c>
      <c r="C37" s="75">
        <v>2906</v>
      </c>
      <c r="D37" s="75">
        <v>278</v>
      </c>
      <c r="E37" s="75">
        <v>199</v>
      </c>
      <c r="F37" s="75">
        <v>80</v>
      </c>
      <c r="G37" s="75">
        <v>104</v>
      </c>
      <c r="H37" s="75">
        <v>60</v>
      </c>
      <c r="I37" s="75">
        <v>34</v>
      </c>
      <c r="J37" s="75">
        <v>851</v>
      </c>
      <c r="K37" s="75">
        <v>867</v>
      </c>
      <c r="L37" s="75">
        <v>4315</v>
      </c>
      <c r="M37" s="75">
        <v>4076</v>
      </c>
      <c r="N37" s="169">
        <v>9.4754080332487352</v>
      </c>
      <c r="O37" s="169">
        <v>8.8764904517077436</v>
      </c>
      <c r="P37" s="166">
        <v>-6.3207576859953596</v>
      </c>
    </row>
    <row r="38" spans="1:16">
      <c r="A38" s="56" t="s">
        <v>41</v>
      </c>
      <c r="B38" s="75">
        <v>948</v>
      </c>
      <c r="C38" s="75">
        <v>772</v>
      </c>
      <c r="D38" s="75">
        <v>32</v>
      </c>
      <c r="E38" s="75">
        <v>25</v>
      </c>
      <c r="F38" s="75">
        <v>6</v>
      </c>
      <c r="G38" s="75">
        <v>4</v>
      </c>
      <c r="H38" s="75">
        <v>5</v>
      </c>
      <c r="I38" s="75">
        <v>2</v>
      </c>
      <c r="J38" s="75">
        <v>144</v>
      </c>
      <c r="K38" s="75">
        <v>166</v>
      </c>
      <c r="L38" s="75">
        <v>1130</v>
      </c>
      <c r="M38" s="75">
        <v>967</v>
      </c>
      <c r="N38" s="169">
        <v>49.598210601902814</v>
      </c>
      <c r="O38" s="169">
        <v>42.067328607175547</v>
      </c>
      <c r="P38" s="166">
        <v>-15.183777606763794</v>
      </c>
    </row>
    <row r="39" spans="1:16">
      <c r="A39" s="69" t="s">
        <v>42</v>
      </c>
      <c r="B39" s="89">
        <v>368</v>
      </c>
      <c r="C39" s="89">
        <v>335</v>
      </c>
      <c r="D39" s="89">
        <v>16</v>
      </c>
      <c r="E39" s="89">
        <v>20</v>
      </c>
      <c r="F39" s="89">
        <v>7</v>
      </c>
      <c r="G39" s="89">
        <v>9</v>
      </c>
      <c r="H39" s="89">
        <v>1</v>
      </c>
      <c r="I39" s="89">
        <v>7</v>
      </c>
      <c r="J39" s="89">
        <v>13</v>
      </c>
      <c r="K39" s="89">
        <v>16</v>
      </c>
      <c r="L39" s="89">
        <v>404</v>
      </c>
      <c r="M39" s="89">
        <v>380</v>
      </c>
      <c r="N39" s="170">
        <v>25.97688186112785</v>
      </c>
      <c r="O39" s="170">
        <v>24.159718628287472</v>
      </c>
      <c r="P39" s="171">
        <v>-6.9953093006116518</v>
      </c>
    </row>
    <row r="40" spans="1:16">
      <c r="B40" s="106"/>
      <c r="C40" s="106"/>
      <c r="D40" s="106"/>
      <c r="E40" s="106"/>
      <c r="F40" s="106"/>
      <c r="G40" s="106"/>
      <c r="H40" s="106"/>
      <c r="I40" s="106"/>
      <c r="J40" s="106"/>
      <c r="K40" s="172"/>
      <c r="L40" s="106"/>
      <c r="M40" s="106"/>
      <c r="N40" s="173"/>
      <c r="O40" s="173"/>
      <c r="P40" s="166"/>
    </row>
    <row r="41" spans="1:16">
      <c r="A41" s="3" t="s">
        <v>244</v>
      </c>
      <c r="B41" s="3"/>
      <c r="C41" s="3"/>
      <c r="D41" s="3"/>
      <c r="E41" s="3"/>
      <c r="F41" s="3"/>
      <c r="G41" s="3"/>
      <c r="H41" s="3"/>
      <c r="I41" s="3"/>
      <c r="J41" s="3"/>
      <c r="K41" s="3"/>
      <c r="L41" s="3"/>
      <c r="M41" s="3"/>
      <c r="N41" s="3"/>
      <c r="O41" s="3"/>
      <c r="P41" s="3"/>
    </row>
    <row r="42" spans="1:16">
      <c r="A42" s="26" t="s">
        <v>45</v>
      </c>
      <c r="B42" s="156"/>
      <c r="C42" s="156"/>
    </row>
    <row r="43" spans="1:16">
      <c r="A43" s="26" t="s">
        <v>245</v>
      </c>
    </row>
    <row r="44" spans="1:16" ht="11.25" customHeight="1">
      <c r="A44" s="1399" t="s">
        <v>46</v>
      </c>
      <c r="B44" s="1399"/>
      <c r="C44" s="1399"/>
      <c r="D44" s="1399"/>
      <c r="E44" s="1399"/>
      <c r="F44" s="1399"/>
      <c r="G44" s="1399"/>
      <c r="H44" s="1399"/>
      <c r="I44" s="1399"/>
      <c r="J44" s="1399"/>
      <c r="K44" s="1399"/>
      <c r="L44" s="1399"/>
      <c r="M44" s="1399"/>
      <c r="N44" s="1399"/>
      <c r="O44" s="1399"/>
      <c r="P44" s="1399"/>
    </row>
    <row r="45" spans="1:16">
      <c r="A45" s="1399"/>
      <c r="B45" s="1399"/>
      <c r="C45" s="1399"/>
      <c r="D45" s="1399"/>
      <c r="E45" s="1399"/>
      <c r="F45" s="1399"/>
      <c r="G45" s="1399"/>
      <c r="H45" s="1399"/>
      <c r="I45" s="1399"/>
      <c r="J45" s="1399"/>
      <c r="K45" s="1399"/>
      <c r="L45" s="1399"/>
      <c r="M45" s="1399"/>
      <c r="N45" s="1399"/>
      <c r="O45" s="1399"/>
      <c r="P45" s="1399"/>
    </row>
    <row r="46" spans="1:16">
      <c r="A46" s="1399"/>
      <c r="B46" s="1399"/>
      <c r="C46" s="1399"/>
      <c r="D46" s="1399"/>
      <c r="E46" s="1399"/>
      <c r="F46" s="1399"/>
      <c r="G46" s="1399"/>
      <c r="H46" s="1399"/>
      <c r="I46" s="1399"/>
      <c r="J46" s="1399"/>
      <c r="K46" s="1399"/>
      <c r="L46" s="1399"/>
      <c r="M46" s="1399"/>
      <c r="N46" s="1399"/>
      <c r="O46" s="1399"/>
      <c r="P46" s="1399"/>
    </row>
    <row r="47" spans="1:16">
      <c r="A47" s="26" t="s">
        <v>246</v>
      </c>
    </row>
    <row r="48" spans="1:16">
      <c r="A48" s="174" t="s">
        <v>247</v>
      </c>
    </row>
    <row r="49" spans="1:16">
      <c r="A49" s="24" t="s">
        <v>248</v>
      </c>
    </row>
    <row r="50" spans="1:16">
      <c r="A50" s="175" t="s">
        <v>249</v>
      </c>
    </row>
    <row r="51" spans="1:16">
      <c r="A51" s="26" t="s">
        <v>250</v>
      </c>
    </row>
    <row r="52" spans="1:16">
      <c r="A52" s="1399" t="s">
        <v>251</v>
      </c>
      <c r="B52" s="1399"/>
      <c r="C52" s="1399"/>
      <c r="D52" s="1399"/>
      <c r="E52" s="1399"/>
      <c r="F52" s="1399"/>
      <c r="G52" s="1399"/>
      <c r="H52" s="1399"/>
      <c r="I52" s="1399"/>
      <c r="J52" s="1399"/>
      <c r="K52" s="1399"/>
      <c r="L52" s="1399"/>
      <c r="M52" s="1399"/>
      <c r="N52" s="1399"/>
      <c r="O52" s="1399"/>
      <c r="P52" s="1399"/>
    </row>
    <row r="53" spans="1:16">
      <c r="A53" s="1399"/>
      <c r="B53" s="1399"/>
      <c r="C53" s="1399"/>
      <c r="D53" s="1399"/>
      <c r="E53" s="1399"/>
      <c r="F53" s="1399"/>
      <c r="G53" s="1399"/>
      <c r="H53" s="1399"/>
      <c r="I53" s="1399"/>
      <c r="J53" s="1399"/>
      <c r="K53" s="1399"/>
      <c r="L53" s="1399"/>
      <c r="M53" s="1399"/>
      <c r="N53" s="1399"/>
      <c r="O53" s="1399"/>
      <c r="P53" s="1399"/>
    </row>
    <row r="54" spans="1:16" ht="11.25" customHeight="1">
      <c r="A54" s="1398" t="s">
        <v>1994</v>
      </c>
      <c r="B54" s="1398"/>
      <c r="C54" s="1398"/>
      <c r="D54" s="1398"/>
      <c r="E54" s="1398"/>
      <c r="F54" s="1398"/>
      <c r="G54" s="1398"/>
      <c r="H54" s="1398"/>
      <c r="I54" s="1398"/>
      <c r="J54" s="1398"/>
      <c r="K54" s="1398"/>
      <c r="L54" s="1398"/>
      <c r="M54" s="1398"/>
      <c r="N54" s="1398"/>
      <c r="O54" s="1398"/>
      <c r="P54" s="1398"/>
    </row>
    <row r="55" spans="1:16">
      <c r="A55" s="1398"/>
      <c r="B55" s="1398"/>
      <c r="C55" s="1398"/>
      <c r="D55" s="1398"/>
      <c r="E55" s="1398"/>
      <c r="F55" s="1398"/>
      <c r="G55" s="1398"/>
      <c r="H55" s="1398"/>
      <c r="I55" s="1398"/>
      <c r="J55" s="1398"/>
      <c r="K55" s="1398"/>
      <c r="L55" s="1398"/>
      <c r="M55" s="1398"/>
      <c r="N55" s="1398"/>
      <c r="O55" s="1398"/>
      <c r="P55" s="1398"/>
    </row>
  </sheetData>
  <mergeCells count="19">
    <mergeCell ref="H5:I7"/>
    <mergeCell ref="J5:K7"/>
    <mergeCell ref="L5:P7"/>
    <mergeCell ref="B6:C7"/>
    <mergeCell ref="D6:E7"/>
    <mergeCell ref="F6:G7"/>
    <mergeCell ref="A54:P55"/>
    <mergeCell ref="B8:C8"/>
    <mergeCell ref="D8:E8"/>
    <mergeCell ref="A44:P46"/>
    <mergeCell ref="A52:P53"/>
    <mergeCell ref="F8:G8"/>
    <mergeCell ref="H8:I8"/>
    <mergeCell ref="J8:K8"/>
    <mergeCell ref="L8:M8"/>
    <mergeCell ref="N8:O8"/>
    <mergeCell ref="P8:P9"/>
    <mergeCell ref="A5:A9"/>
    <mergeCell ref="B5:G5"/>
  </mergeCells>
  <hyperlinks>
    <hyperlink ref="P1" location="Índice!A1" display="(Voltar ao índice)"/>
  </hyperlinks>
  <pageMargins left="0.511811024" right="0.511811024" top="0.78740157499999996" bottom="0.78740157499999996" header="0.31496062000000002" footer="0.31496062000000002"/>
  <pageSetup paperSize="9" scale="7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2"/>
  <sheetViews>
    <sheetView workbookViewId="0">
      <pane xSplit="1" ySplit="7" topLeftCell="B14" activePane="bottomRight" state="frozen"/>
      <selection activeCell="C36" sqref="C36"/>
      <selection pane="topRight" activeCell="C36" sqref="C36"/>
      <selection pane="bottomLeft" activeCell="C36" sqref="C36"/>
      <selection pane="bottomRight" activeCell="G3" sqref="G3"/>
    </sheetView>
  </sheetViews>
  <sheetFormatPr defaultColWidth="9.140625" defaultRowHeight="11.25"/>
  <cols>
    <col min="1" max="1" width="17.7109375" style="2" customWidth="1"/>
    <col min="2" max="20" width="9.140625" style="2" customWidth="1"/>
    <col min="21" max="16384" width="9.140625" style="2"/>
  </cols>
  <sheetData>
    <row r="1" spans="1:23">
      <c r="A1" s="1" t="s">
        <v>300</v>
      </c>
      <c r="T1" s="155" t="s">
        <v>226</v>
      </c>
    </row>
    <row r="2" spans="1:23">
      <c r="A2" s="2" t="s">
        <v>252</v>
      </c>
    </row>
    <row r="3" spans="1:23">
      <c r="A3" s="2" t="s">
        <v>253</v>
      </c>
    </row>
    <row r="5" spans="1:23" ht="18.75" customHeight="1">
      <c r="A5" s="1378" t="s">
        <v>254</v>
      </c>
      <c r="B5" s="1377" t="s">
        <v>6</v>
      </c>
      <c r="C5" s="1377"/>
      <c r="D5" s="1377"/>
      <c r="E5" s="1377"/>
      <c r="F5" s="1377"/>
      <c r="G5" s="1377"/>
      <c r="H5" s="1377"/>
      <c r="I5" s="1377"/>
      <c r="J5" s="1377"/>
      <c r="K5" s="1377"/>
      <c r="L5" s="1377"/>
      <c r="M5" s="1377"/>
      <c r="N5" s="1377"/>
      <c r="O5" s="1377"/>
      <c r="P5" s="1377"/>
      <c r="Q5" s="1377"/>
      <c r="R5" s="1377"/>
      <c r="S5" s="1377"/>
      <c r="T5" s="1377"/>
    </row>
    <row r="6" spans="1:23" ht="14.25" customHeight="1">
      <c r="A6" s="1378"/>
      <c r="B6" s="1381" t="s">
        <v>10</v>
      </c>
      <c r="C6" s="1382"/>
      <c r="D6" s="1382"/>
      <c r="E6" s="1382"/>
      <c r="F6" s="1382"/>
      <c r="G6" s="1382"/>
      <c r="H6" s="1382"/>
      <c r="I6" s="1382"/>
      <c r="J6" s="1383"/>
      <c r="K6" s="1381" t="s">
        <v>255</v>
      </c>
      <c r="L6" s="1382"/>
      <c r="M6" s="1382"/>
      <c r="N6" s="1382"/>
      <c r="O6" s="1382"/>
      <c r="P6" s="1382"/>
      <c r="Q6" s="1382"/>
      <c r="R6" s="1382"/>
      <c r="S6" s="1383"/>
      <c r="T6" s="1376" t="s">
        <v>11</v>
      </c>
    </row>
    <row r="7" spans="1:23" ht="14.25" customHeight="1">
      <c r="A7" s="1378"/>
      <c r="B7" s="158">
        <v>2011</v>
      </c>
      <c r="C7" s="158">
        <v>2012</v>
      </c>
      <c r="D7" s="158">
        <v>2013</v>
      </c>
      <c r="E7" s="158">
        <v>2014</v>
      </c>
      <c r="F7" s="158">
        <v>2015</v>
      </c>
      <c r="G7" s="158">
        <v>2016</v>
      </c>
      <c r="H7" s="158">
        <v>2017</v>
      </c>
      <c r="I7" s="158">
        <v>2018</v>
      </c>
      <c r="J7" s="158">
        <v>2019</v>
      </c>
      <c r="K7" s="158">
        <v>2011</v>
      </c>
      <c r="L7" s="158">
        <v>2012</v>
      </c>
      <c r="M7" s="158">
        <v>2013</v>
      </c>
      <c r="N7" s="158">
        <v>2014</v>
      </c>
      <c r="O7" s="158">
        <v>2015</v>
      </c>
      <c r="P7" s="158">
        <v>2016</v>
      </c>
      <c r="Q7" s="158">
        <v>2017</v>
      </c>
      <c r="R7" s="158">
        <v>2018</v>
      </c>
      <c r="S7" s="158">
        <v>2019</v>
      </c>
      <c r="T7" s="1376"/>
    </row>
    <row r="8" spans="1:23">
      <c r="B8" s="1"/>
      <c r="C8" s="1"/>
      <c r="D8" s="1"/>
      <c r="E8" s="1"/>
      <c r="F8" s="1"/>
      <c r="G8" s="1"/>
      <c r="H8" s="1"/>
      <c r="I8" s="1"/>
      <c r="J8" s="1"/>
      <c r="K8" s="1"/>
      <c r="L8" s="1"/>
      <c r="M8" s="1"/>
      <c r="N8" s="1"/>
      <c r="O8" s="1"/>
      <c r="P8" s="1"/>
      <c r="Q8" s="1"/>
      <c r="R8" s="1"/>
      <c r="S8" s="1"/>
    </row>
    <row r="9" spans="1:23">
      <c r="A9" s="115" t="s">
        <v>13</v>
      </c>
      <c r="B9" s="46">
        <v>47215</v>
      </c>
      <c r="C9" s="46">
        <v>54694</v>
      </c>
      <c r="D9" s="46">
        <v>55847</v>
      </c>
      <c r="E9" s="46">
        <v>59730</v>
      </c>
      <c r="F9" s="46">
        <v>58459</v>
      </c>
      <c r="G9" s="46">
        <v>61597</v>
      </c>
      <c r="H9" s="46">
        <v>64078</v>
      </c>
      <c r="I9" s="46">
        <v>57592</v>
      </c>
      <c r="J9" s="46">
        <v>47796</v>
      </c>
      <c r="K9" s="47">
        <v>24.542662953106799</v>
      </c>
      <c r="L9" s="47">
        <v>28.196194663344063</v>
      </c>
      <c r="M9" s="47">
        <v>27.775900392986195</v>
      </c>
      <c r="N9" s="47">
        <v>29.45273272296436</v>
      </c>
      <c r="O9" s="47">
        <v>28.588760271119391</v>
      </c>
      <c r="P9" s="47">
        <v>29.884908340584051</v>
      </c>
      <c r="Q9" s="47">
        <v>30.857032330814626</v>
      </c>
      <c r="R9" s="47">
        <v>27.622738014215216</v>
      </c>
      <c r="S9" s="47">
        <v>22.744065615934549</v>
      </c>
      <c r="T9" s="905">
        <v>-17.661798753512425</v>
      </c>
      <c r="V9" s="26"/>
      <c r="W9" s="26"/>
    </row>
    <row r="10" spans="1:23">
      <c r="A10" s="8"/>
      <c r="B10" s="17"/>
      <c r="C10" s="17"/>
      <c r="D10" s="17"/>
      <c r="E10" s="17"/>
      <c r="F10" s="17"/>
      <c r="G10" s="17"/>
      <c r="H10" s="17"/>
      <c r="I10" s="17"/>
      <c r="J10" s="17"/>
      <c r="K10" s="49"/>
      <c r="L10" s="49"/>
      <c r="M10" s="49"/>
      <c r="N10" s="49"/>
      <c r="O10" s="49"/>
      <c r="P10" s="49"/>
      <c r="Q10" s="49"/>
      <c r="R10" s="49"/>
      <c r="S10" s="49"/>
      <c r="T10" s="918"/>
    </row>
    <row r="11" spans="1:23">
      <c r="A11" s="115" t="s">
        <v>256</v>
      </c>
      <c r="B11" s="46">
        <v>3303</v>
      </c>
      <c r="C11" s="46">
        <v>5833</v>
      </c>
      <c r="D11" s="46">
        <v>5902</v>
      </c>
      <c r="E11" s="46">
        <v>6261</v>
      </c>
      <c r="F11" s="46">
        <v>6742</v>
      </c>
      <c r="G11" s="46">
        <v>7422</v>
      </c>
      <c r="H11" s="46">
        <v>7872</v>
      </c>
      <c r="I11" s="46">
        <v>8074</v>
      </c>
      <c r="J11" s="46">
        <v>6423</v>
      </c>
      <c r="K11" s="47">
        <v>20.521662780308176</v>
      </c>
      <c r="L11" s="47">
        <v>35.680626765412633</v>
      </c>
      <c r="M11" s="47">
        <v>34.689978739897988</v>
      </c>
      <c r="N11" s="47">
        <v>36.270456296938768</v>
      </c>
      <c r="O11" s="47">
        <v>38.51592903882819</v>
      </c>
      <c r="P11" s="47">
        <v>41.836669237444127</v>
      </c>
      <c r="Q11" s="47">
        <v>43.888892636740636</v>
      </c>
      <c r="R11" s="47">
        <v>44.405938031991965</v>
      </c>
      <c r="S11" s="47">
        <v>34.848933697502794</v>
      </c>
      <c r="T11" s="905">
        <v>-21.521906209038733</v>
      </c>
    </row>
    <row r="12" spans="1:23">
      <c r="A12" s="8" t="s">
        <v>72</v>
      </c>
      <c r="B12" s="116">
        <v>148</v>
      </c>
      <c r="C12" s="116">
        <v>189</v>
      </c>
      <c r="D12" s="116">
        <v>215</v>
      </c>
      <c r="E12" s="116">
        <v>204</v>
      </c>
      <c r="F12" s="116">
        <v>234</v>
      </c>
      <c r="G12" s="116">
        <v>368</v>
      </c>
      <c r="H12" s="116">
        <v>530</v>
      </c>
      <c r="I12" s="17">
        <v>417</v>
      </c>
      <c r="J12" s="17">
        <v>319</v>
      </c>
      <c r="K12" s="49">
        <v>19.828882106577563</v>
      </c>
      <c r="L12" s="49">
        <v>24.908208638535765</v>
      </c>
      <c r="M12" s="49">
        <v>27.689664542933791</v>
      </c>
      <c r="N12" s="49">
        <v>25.819483838142212</v>
      </c>
      <c r="O12" s="49">
        <v>29.122117501521444</v>
      </c>
      <c r="P12" s="49">
        <v>45.060102585200944</v>
      </c>
      <c r="Q12" s="49">
        <v>63.884747094750722</v>
      </c>
      <c r="R12" s="49">
        <v>47.971562181843282</v>
      </c>
      <c r="S12" s="49">
        <v>36.17046607743201</v>
      </c>
      <c r="T12" s="918">
        <v>-24.600191379379055</v>
      </c>
      <c r="V12" s="26"/>
      <c r="W12" s="26"/>
    </row>
    <row r="13" spans="1:23">
      <c r="A13" s="8" t="s">
        <v>18</v>
      </c>
      <c r="B13" s="116">
        <v>1102</v>
      </c>
      <c r="C13" s="116">
        <v>1160</v>
      </c>
      <c r="D13" s="116">
        <v>985</v>
      </c>
      <c r="E13" s="116">
        <v>1201</v>
      </c>
      <c r="F13" s="116">
        <v>1447</v>
      </c>
      <c r="G13" s="116">
        <v>1189</v>
      </c>
      <c r="H13" s="116">
        <v>1285</v>
      </c>
      <c r="I13" s="116">
        <v>1234</v>
      </c>
      <c r="J13" s="116">
        <v>1152</v>
      </c>
      <c r="K13" s="30">
        <v>31.144134318829455</v>
      </c>
      <c r="L13" s="30">
        <v>32.303114605045693</v>
      </c>
      <c r="M13" s="30">
        <v>25.867133272985445</v>
      </c>
      <c r="N13" s="30">
        <v>31.003605556692843</v>
      </c>
      <c r="O13" s="30">
        <v>36.741405507300541</v>
      </c>
      <c r="P13" s="30">
        <v>29.71261726675408</v>
      </c>
      <c r="Q13" s="30">
        <v>31.62209796501341</v>
      </c>
      <c r="R13" s="30">
        <v>30.240569365715086</v>
      </c>
      <c r="S13" s="30">
        <v>27.795223516303274</v>
      </c>
      <c r="T13" s="18">
        <v>-10.752942330143567</v>
      </c>
    </row>
    <row r="14" spans="1:23">
      <c r="A14" s="8" t="s">
        <v>17</v>
      </c>
      <c r="B14" s="116">
        <v>26</v>
      </c>
      <c r="C14" s="116">
        <v>174</v>
      </c>
      <c r="D14" s="116">
        <v>245</v>
      </c>
      <c r="E14" s="116">
        <v>274</v>
      </c>
      <c r="F14" s="116">
        <v>250</v>
      </c>
      <c r="G14" s="116">
        <v>399</v>
      </c>
      <c r="H14" s="116">
        <v>434</v>
      </c>
      <c r="I14" s="116">
        <v>484</v>
      </c>
      <c r="J14" s="116">
        <v>415</v>
      </c>
      <c r="K14" s="30">
        <v>3.7994531710090036</v>
      </c>
      <c r="L14" s="30">
        <v>24.906885465544047</v>
      </c>
      <c r="M14" s="30">
        <v>33.333514740216273</v>
      </c>
      <c r="N14" s="30">
        <v>36.488962754623714</v>
      </c>
      <c r="O14" s="30">
        <v>32.608171085943404</v>
      </c>
      <c r="P14" s="30">
        <v>51.00377734742009</v>
      </c>
      <c r="Q14" s="30">
        <v>54.40491800401643</v>
      </c>
      <c r="R14" s="30">
        <v>58.348824705181713</v>
      </c>
      <c r="S14" s="30">
        <v>49.06997615080919</v>
      </c>
      <c r="T14" s="18">
        <v>1191.5010119147723</v>
      </c>
    </row>
    <row r="15" spans="1:23">
      <c r="A15" s="8" t="s">
        <v>29</v>
      </c>
      <c r="B15" s="116">
        <v>1269</v>
      </c>
      <c r="C15" s="116">
        <v>3401</v>
      </c>
      <c r="D15" s="116">
        <v>3536</v>
      </c>
      <c r="E15" s="116">
        <v>3611</v>
      </c>
      <c r="F15" s="116">
        <v>3772</v>
      </c>
      <c r="G15" s="116">
        <v>4207</v>
      </c>
      <c r="H15" s="116">
        <v>4527</v>
      </c>
      <c r="I15" s="116">
        <v>4720</v>
      </c>
      <c r="J15" s="116">
        <v>3485</v>
      </c>
      <c r="K15" s="30">
        <v>16.504970415263234</v>
      </c>
      <c r="L15" s="30">
        <v>43.478788909265354</v>
      </c>
      <c r="M15" s="30">
        <v>44.20149732572191</v>
      </c>
      <c r="N15" s="30">
        <v>44.553404862255825</v>
      </c>
      <c r="O15" s="30">
        <v>45.961196419169525</v>
      </c>
      <c r="P15" s="30">
        <v>50.654041565211088</v>
      </c>
      <c r="Q15" s="30">
        <v>54.107819781159151</v>
      </c>
      <c r="R15" s="30">
        <v>55.441377379941521</v>
      </c>
      <c r="S15" s="30">
        <v>40.509760411211843</v>
      </c>
      <c r="T15" s="18">
        <v>145.43976385289247</v>
      </c>
    </row>
    <row r="16" spans="1:23">
      <c r="A16" s="8" t="s">
        <v>83</v>
      </c>
      <c r="B16" s="116">
        <v>418</v>
      </c>
      <c r="C16" s="116">
        <v>515</v>
      </c>
      <c r="D16" s="116">
        <v>495</v>
      </c>
      <c r="E16" s="116">
        <v>540</v>
      </c>
      <c r="F16" s="116">
        <v>542</v>
      </c>
      <c r="G16" s="116">
        <v>586</v>
      </c>
      <c r="H16" s="116">
        <v>506</v>
      </c>
      <c r="I16" s="116">
        <v>431</v>
      </c>
      <c r="J16" s="116">
        <v>460</v>
      </c>
      <c r="K16" s="30">
        <v>26.515187556891888</v>
      </c>
      <c r="L16" s="30">
        <v>32.389713027142577</v>
      </c>
      <c r="M16" s="30">
        <v>28.64228619835275</v>
      </c>
      <c r="N16" s="30">
        <v>30.8830669859442</v>
      </c>
      <c r="O16" s="30">
        <v>30.652571762081752</v>
      </c>
      <c r="P16" s="30">
        <v>32.787270482112753</v>
      </c>
      <c r="Q16" s="30">
        <v>28.0210080031543</v>
      </c>
      <c r="R16" s="30">
        <v>24.522229030791614</v>
      </c>
      <c r="S16" s="30">
        <v>25.883048010240682</v>
      </c>
      <c r="T16" s="18">
        <v>-2.3840659067369097</v>
      </c>
    </row>
    <row r="17" spans="1:20">
      <c r="A17" s="8" t="s">
        <v>38</v>
      </c>
      <c r="B17" s="116">
        <v>60</v>
      </c>
      <c r="C17" s="116">
        <v>72</v>
      </c>
      <c r="D17" s="116">
        <v>107</v>
      </c>
      <c r="E17" s="116">
        <v>78</v>
      </c>
      <c r="F17" s="116">
        <v>102</v>
      </c>
      <c r="G17" s="116">
        <v>212</v>
      </c>
      <c r="H17" s="116">
        <v>211</v>
      </c>
      <c r="I17" s="116">
        <v>384</v>
      </c>
      <c r="J17" s="116">
        <v>212</v>
      </c>
      <c r="K17" s="30">
        <v>13.038801299533899</v>
      </c>
      <c r="L17" s="30">
        <v>15.334679377412018</v>
      </c>
      <c r="M17" s="30">
        <v>21.922994967955546</v>
      </c>
      <c r="N17" s="30">
        <v>15.696186229212616</v>
      </c>
      <c r="O17" s="30">
        <v>20.171457387796266</v>
      </c>
      <c r="P17" s="30">
        <v>41.226768618650446</v>
      </c>
      <c r="Q17" s="30">
        <v>40.372266740140361</v>
      </c>
      <c r="R17" s="30">
        <v>66.600990689736506</v>
      </c>
      <c r="S17" s="30">
        <v>34.997300915707676</v>
      </c>
      <c r="T17" s="18">
        <v>168.40888293127628</v>
      </c>
    </row>
    <row r="18" spans="1:20">
      <c r="A18" s="33" t="s">
        <v>42</v>
      </c>
      <c r="B18" s="176">
        <v>280</v>
      </c>
      <c r="C18" s="176">
        <v>322</v>
      </c>
      <c r="D18" s="176">
        <v>319</v>
      </c>
      <c r="E18" s="176">
        <v>353</v>
      </c>
      <c r="F18" s="176">
        <v>395</v>
      </c>
      <c r="G18" s="176">
        <v>461</v>
      </c>
      <c r="H18" s="176">
        <v>379</v>
      </c>
      <c r="I18" s="176">
        <v>404</v>
      </c>
      <c r="J18" s="176">
        <v>380</v>
      </c>
      <c r="K18" s="31">
        <v>19.987265256707868</v>
      </c>
      <c r="L18" s="31">
        <v>22.712940874405902</v>
      </c>
      <c r="M18" s="31">
        <v>21.580825943535359</v>
      </c>
      <c r="N18" s="31">
        <v>23.582384693495804</v>
      </c>
      <c r="O18" s="31">
        <v>26.070439026193199</v>
      </c>
      <c r="P18" s="31">
        <v>30.073677247469181</v>
      </c>
      <c r="Q18" s="31">
        <v>24.448552890799473</v>
      </c>
      <c r="R18" s="31">
        <v>25.97688186112785</v>
      </c>
      <c r="S18" s="31">
        <v>24.159718628287472</v>
      </c>
      <c r="T18" s="22">
        <v>20.875559102210328</v>
      </c>
    </row>
    <row r="19" spans="1:20">
      <c r="A19" s="8"/>
      <c r="B19" s="116"/>
      <c r="C19" s="116"/>
      <c r="D19" s="116"/>
      <c r="E19" s="116"/>
      <c r="F19" s="116"/>
      <c r="G19" s="116"/>
      <c r="H19" s="116"/>
      <c r="I19" s="116"/>
      <c r="J19" s="116"/>
      <c r="K19" s="30"/>
      <c r="L19" s="30"/>
      <c r="M19" s="30"/>
      <c r="N19" s="30"/>
      <c r="O19" s="30"/>
      <c r="P19" s="30"/>
      <c r="Q19" s="30"/>
      <c r="R19" s="30"/>
      <c r="S19" s="30"/>
      <c r="T19" s="18"/>
    </row>
    <row r="20" spans="1:20">
      <c r="A20" s="115" t="s">
        <v>257</v>
      </c>
      <c r="B20" s="6">
        <v>19934</v>
      </c>
      <c r="C20" s="6">
        <v>20724</v>
      </c>
      <c r="D20" s="6">
        <v>22274</v>
      </c>
      <c r="E20" s="6">
        <v>23737</v>
      </c>
      <c r="F20" s="6">
        <v>23500</v>
      </c>
      <c r="G20" s="6">
        <v>24814</v>
      </c>
      <c r="H20" s="6">
        <v>27288</v>
      </c>
      <c r="I20" s="6">
        <v>23474</v>
      </c>
      <c r="J20" s="6">
        <v>18320</v>
      </c>
      <c r="K20" s="27">
        <v>37.258518437649059</v>
      </c>
      <c r="L20" s="27">
        <v>38.443884172383534</v>
      </c>
      <c r="M20" s="27">
        <v>39.921349528728591</v>
      </c>
      <c r="N20" s="27">
        <v>42.247036148918447</v>
      </c>
      <c r="O20" s="27">
        <v>41.548738234657058</v>
      </c>
      <c r="P20" s="27">
        <v>43.597631426108848</v>
      </c>
      <c r="Q20" s="27">
        <v>47.661166414128971</v>
      </c>
      <c r="R20" s="27">
        <v>41.356020829875838</v>
      </c>
      <c r="S20" s="27">
        <v>32.099998363460784</v>
      </c>
      <c r="T20" s="7">
        <v>-13.845209875483622</v>
      </c>
    </row>
    <row r="21" spans="1:20">
      <c r="A21" s="8" t="s">
        <v>16</v>
      </c>
      <c r="B21" s="116">
        <v>2401</v>
      </c>
      <c r="C21" s="116">
        <v>2171</v>
      </c>
      <c r="D21" s="116">
        <v>2273</v>
      </c>
      <c r="E21" s="116">
        <v>2201</v>
      </c>
      <c r="F21" s="116">
        <v>1808</v>
      </c>
      <c r="G21" s="116">
        <v>1878</v>
      </c>
      <c r="H21" s="116">
        <v>1926</v>
      </c>
      <c r="I21" s="116">
        <v>1499</v>
      </c>
      <c r="J21" s="116">
        <v>1142</v>
      </c>
      <c r="K21" s="30">
        <v>76.382650035757649</v>
      </c>
      <c r="L21" s="30">
        <v>68.583768866064844</v>
      </c>
      <c r="M21" s="30">
        <v>68.859277750092019</v>
      </c>
      <c r="N21" s="30">
        <v>66.260653334256546</v>
      </c>
      <c r="O21" s="30">
        <v>54.116635717219033</v>
      </c>
      <c r="P21" s="30">
        <v>55.91011273419803</v>
      </c>
      <c r="Q21" s="30">
        <v>57.052754246890316</v>
      </c>
      <c r="R21" s="30">
        <v>45.112284144190781</v>
      </c>
      <c r="S21" s="30">
        <v>34.218694613731763</v>
      </c>
      <c r="T21" s="18">
        <v>-55.200959121328367</v>
      </c>
    </row>
    <row r="22" spans="1:20">
      <c r="A22" s="8" t="s">
        <v>19</v>
      </c>
      <c r="B22" s="116">
        <v>6051</v>
      </c>
      <c r="C22" s="116">
        <v>6530</v>
      </c>
      <c r="D22" s="116">
        <v>6026</v>
      </c>
      <c r="E22" s="116">
        <v>6366</v>
      </c>
      <c r="F22" s="116">
        <v>6273</v>
      </c>
      <c r="G22" s="116">
        <v>7091</v>
      </c>
      <c r="H22" s="116">
        <v>6979</v>
      </c>
      <c r="I22" s="116">
        <v>6348</v>
      </c>
      <c r="J22" s="116">
        <v>5832</v>
      </c>
      <c r="K22" s="30">
        <v>42.922400470890871</v>
      </c>
      <c r="L22" s="30">
        <v>46.065911218643699</v>
      </c>
      <c r="M22" s="30">
        <v>40.055471443792356</v>
      </c>
      <c r="N22" s="30">
        <v>42.085441379164905</v>
      </c>
      <c r="O22" s="30">
        <v>41.259058346346414</v>
      </c>
      <c r="P22" s="30">
        <v>46.417499849115309</v>
      </c>
      <c r="Q22" s="30">
        <v>45.482251657554031</v>
      </c>
      <c r="R22" s="30">
        <v>42.855357699453108</v>
      </c>
      <c r="S22" s="30">
        <v>39.211826157676725</v>
      </c>
      <c r="T22" s="18">
        <v>-8.6448434209325793</v>
      </c>
    </row>
    <row r="23" spans="1:20">
      <c r="A23" s="8" t="s">
        <v>20</v>
      </c>
      <c r="B23" s="116">
        <v>2762</v>
      </c>
      <c r="C23" s="116">
        <v>3734</v>
      </c>
      <c r="D23" s="116">
        <v>4432</v>
      </c>
      <c r="E23" s="116">
        <v>4492</v>
      </c>
      <c r="F23" s="116">
        <v>4130</v>
      </c>
      <c r="G23" s="116">
        <v>3566</v>
      </c>
      <c r="H23" s="116">
        <v>5329</v>
      </c>
      <c r="I23" s="116">
        <v>4788</v>
      </c>
      <c r="J23" s="116">
        <v>2396</v>
      </c>
      <c r="K23" s="30">
        <v>32.379247504881214</v>
      </c>
      <c r="L23" s="30">
        <v>43.38830851248634</v>
      </c>
      <c r="M23" s="30">
        <v>50.486548159974916</v>
      </c>
      <c r="N23" s="30">
        <v>50.798441351831116</v>
      </c>
      <c r="O23" s="30">
        <v>46.381256851202302</v>
      </c>
      <c r="P23" s="30">
        <v>39.782843241652436</v>
      </c>
      <c r="Q23" s="30">
        <v>59.076809830097353</v>
      </c>
      <c r="R23" s="30">
        <v>52.756557685296116</v>
      </c>
      <c r="S23" s="30">
        <v>26.237182818631201</v>
      </c>
      <c r="T23" s="18">
        <v>-18.969139679123447</v>
      </c>
    </row>
    <row r="24" spans="1:20">
      <c r="A24" s="8" t="s">
        <v>25</v>
      </c>
      <c r="B24" s="116">
        <v>1546</v>
      </c>
      <c r="C24" s="116">
        <v>1666</v>
      </c>
      <c r="D24" s="116">
        <v>1782</v>
      </c>
      <c r="E24" s="116">
        <v>2158</v>
      </c>
      <c r="F24" s="116">
        <v>2280</v>
      </c>
      <c r="G24" s="116">
        <v>2342</v>
      </c>
      <c r="H24" s="116">
        <v>2058</v>
      </c>
      <c r="I24" s="116">
        <v>1779</v>
      </c>
      <c r="J24" s="116">
        <v>1562</v>
      </c>
      <c r="K24" s="30">
        <v>23.262949118994801</v>
      </c>
      <c r="L24" s="30">
        <v>24.812661427511433</v>
      </c>
      <c r="M24" s="30">
        <v>26.227863616875382</v>
      </c>
      <c r="N24" s="30">
        <v>31.499584579157961</v>
      </c>
      <c r="O24" s="30">
        <v>33.023180969493971</v>
      </c>
      <c r="P24" s="30">
        <v>33.678284092863485</v>
      </c>
      <c r="Q24" s="30">
        <v>29.399038231463575</v>
      </c>
      <c r="R24" s="30">
        <v>25.287648781708175</v>
      </c>
      <c r="S24" s="30">
        <v>22.077173714707794</v>
      </c>
      <c r="T24" s="18">
        <v>-5.09727033413313</v>
      </c>
    </row>
    <row r="25" spans="1:20">
      <c r="A25" s="8" t="s">
        <v>79</v>
      </c>
      <c r="B25" s="116">
        <v>1667</v>
      </c>
      <c r="C25" s="116">
        <v>1540</v>
      </c>
      <c r="D25" s="116">
        <v>1537</v>
      </c>
      <c r="E25" s="116">
        <v>1513</v>
      </c>
      <c r="F25" s="116">
        <v>1502</v>
      </c>
      <c r="G25" s="116">
        <v>1324</v>
      </c>
      <c r="H25" s="116">
        <v>1286</v>
      </c>
      <c r="I25" s="116">
        <v>1210</v>
      </c>
      <c r="J25" s="116">
        <v>942</v>
      </c>
      <c r="K25" s="30">
        <v>43.968913160737102</v>
      </c>
      <c r="L25" s="30">
        <v>40.365163186656638</v>
      </c>
      <c r="M25" s="30">
        <v>39.265066276723942</v>
      </c>
      <c r="N25" s="30">
        <v>38.363187567588817</v>
      </c>
      <c r="O25" s="30">
        <v>37.812779914012431</v>
      </c>
      <c r="P25" s="30">
        <v>33.10484158308153</v>
      </c>
      <c r="Q25" s="30">
        <v>31.945881788313567</v>
      </c>
      <c r="R25" s="30">
        <v>30.276522233476527</v>
      </c>
      <c r="S25" s="30">
        <v>23.443758746301448</v>
      </c>
      <c r="T25" s="18">
        <v>-46.681059273404991</v>
      </c>
    </row>
    <row r="26" spans="1:20">
      <c r="A26" s="8" t="s">
        <v>80</v>
      </c>
      <c r="B26" s="116">
        <v>3378</v>
      </c>
      <c r="C26" s="116">
        <v>3321</v>
      </c>
      <c r="D26" s="116">
        <v>3097</v>
      </c>
      <c r="E26" s="116">
        <v>3434</v>
      </c>
      <c r="F26" s="116">
        <v>3889</v>
      </c>
      <c r="G26" s="116">
        <v>4480</v>
      </c>
      <c r="H26" s="116">
        <v>5427</v>
      </c>
      <c r="I26" s="116">
        <v>4173</v>
      </c>
      <c r="J26" s="116">
        <v>3469</v>
      </c>
      <c r="K26" s="30">
        <v>38.105310986941092</v>
      </c>
      <c r="L26" s="30">
        <v>37.18496907634821</v>
      </c>
      <c r="M26" s="30">
        <v>33.631787849335673</v>
      </c>
      <c r="N26" s="30">
        <v>37.013376228897442</v>
      </c>
      <c r="O26" s="30">
        <v>41.615066944186054</v>
      </c>
      <c r="P26" s="30">
        <v>47.607226777024749</v>
      </c>
      <c r="Q26" s="30">
        <v>57.287528926138037</v>
      </c>
      <c r="R26" s="30">
        <v>43.943458363862788</v>
      </c>
      <c r="S26" s="30">
        <v>36.297731805068729</v>
      </c>
      <c r="T26" s="18">
        <v>-4.7436410701170555</v>
      </c>
    </row>
    <row r="27" spans="1:20">
      <c r="A27" s="8" t="s">
        <v>81</v>
      </c>
      <c r="B27" s="116">
        <v>349</v>
      </c>
      <c r="C27" s="116">
        <v>529</v>
      </c>
      <c r="D27" s="116">
        <v>551</v>
      </c>
      <c r="E27" s="116">
        <v>734</v>
      </c>
      <c r="F27" s="116">
        <v>673</v>
      </c>
      <c r="G27" s="116">
        <v>703</v>
      </c>
      <c r="H27" s="116">
        <v>653</v>
      </c>
      <c r="I27" s="116">
        <v>621</v>
      </c>
      <c r="J27" s="116">
        <v>584</v>
      </c>
      <c r="K27" s="30">
        <v>11.113488782063531</v>
      </c>
      <c r="L27" s="30">
        <v>16.736544640698973</v>
      </c>
      <c r="M27" s="30">
        <v>17.304374206621137</v>
      </c>
      <c r="N27" s="30">
        <v>22.975423808924607</v>
      </c>
      <c r="O27" s="30">
        <v>21.004810195166833</v>
      </c>
      <c r="P27" s="30">
        <v>21.885448511602711</v>
      </c>
      <c r="Q27" s="30">
        <v>20.284183586461101</v>
      </c>
      <c r="R27" s="30">
        <v>19.02264061820825</v>
      </c>
      <c r="S27" s="30">
        <v>17.841720112903872</v>
      </c>
      <c r="T27" s="18">
        <v>60.541126758496233</v>
      </c>
    </row>
    <row r="28" spans="1:20">
      <c r="A28" s="8" t="s">
        <v>35</v>
      </c>
      <c r="B28" s="116">
        <v>1068</v>
      </c>
      <c r="C28" s="116">
        <v>388</v>
      </c>
      <c r="D28" s="116">
        <v>1624</v>
      </c>
      <c r="E28" s="116">
        <v>1762</v>
      </c>
      <c r="F28" s="116">
        <v>1659</v>
      </c>
      <c r="G28" s="116">
        <v>1980</v>
      </c>
      <c r="H28" s="116">
        <v>2355</v>
      </c>
      <c r="I28" s="116">
        <v>1926</v>
      </c>
      <c r="J28" s="116">
        <v>1426</v>
      </c>
      <c r="K28" s="30">
        <v>33.389012951373033</v>
      </c>
      <c r="L28" s="30">
        <v>12.019089287583972</v>
      </c>
      <c r="M28" s="30">
        <v>48.133364987541341</v>
      </c>
      <c r="N28" s="30">
        <v>51.694142015132705</v>
      </c>
      <c r="O28" s="30">
        <v>48.196271252914222</v>
      </c>
      <c r="P28" s="30">
        <v>56.978450059539604</v>
      </c>
      <c r="Q28" s="30">
        <v>67.151354019372093</v>
      </c>
      <c r="R28" s="30">
        <v>55.36057671578984</v>
      </c>
      <c r="S28" s="30">
        <v>40.663238521831396</v>
      </c>
      <c r="T28" s="18">
        <v>21.786285150304895</v>
      </c>
    </row>
    <row r="29" spans="1:20">
      <c r="A29" s="33" t="s">
        <v>41</v>
      </c>
      <c r="B29" s="176">
        <v>712</v>
      </c>
      <c r="C29" s="176">
        <v>845</v>
      </c>
      <c r="D29" s="176">
        <v>952</v>
      </c>
      <c r="E29" s="176">
        <v>1077</v>
      </c>
      <c r="F29" s="176">
        <v>1286</v>
      </c>
      <c r="G29" s="176">
        <v>1450</v>
      </c>
      <c r="H29" s="176">
        <v>1275</v>
      </c>
      <c r="I29" s="176">
        <v>1130</v>
      </c>
      <c r="J29" s="176">
        <v>967</v>
      </c>
      <c r="K29" s="31">
        <v>34.069936200216382</v>
      </c>
      <c r="L29" s="31">
        <v>40.030944630808101</v>
      </c>
      <c r="M29" s="31">
        <v>43.358221802809361</v>
      </c>
      <c r="N29" s="31">
        <v>48.522824650135568</v>
      </c>
      <c r="O29" s="31">
        <v>57.335538180519563</v>
      </c>
      <c r="P29" s="31">
        <v>63.995650061193082</v>
      </c>
      <c r="Q29" s="31">
        <v>55.722699373633155</v>
      </c>
      <c r="R29" s="31">
        <v>49.598210601902814</v>
      </c>
      <c r="S29" s="31">
        <v>42.067328607175547</v>
      </c>
      <c r="T29" s="22">
        <v>23.473458711403072</v>
      </c>
    </row>
    <row r="30" spans="1:20">
      <c r="A30" s="8"/>
      <c r="B30" s="116"/>
      <c r="C30" s="116"/>
      <c r="D30" s="116"/>
      <c r="E30" s="116"/>
      <c r="F30" s="116"/>
      <c r="G30" s="116"/>
      <c r="H30" s="116"/>
      <c r="I30" s="116"/>
      <c r="J30" s="116"/>
      <c r="K30" s="30"/>
      <c r="L30" s="30"/>
      <c r="M30" s="30"/>
      <c r="N30" s="30"/>
      <c r="O30" s="30"/>
      <c r="P30" s="30"/>
      <c r="Q30" s="30"/>
      <c r="R30" s="30"/>
      <c r="S30" s="30"/>
      <c r="T30" s="18"/>
    </row>
    <row r="31" spans="1:20">
      <c r="A31" s="115" t="s">
        <v>258</v>
      </c>
      <c r="B31" s="6">
        <v>3290</v>
      </c>
      <c r="C31" s="6">
        <v>5120</v>
      </c>
      <c r="D31" s="6">
        <v>5225</v>
      </c>
      <c r="E31" s="6">
        <v>5666</v>
      </c>
      <c r="F31" s="6">
        <v>5574</v>
      </c>
      <c r="G31" s="6">
        <v>5467</v>
      </c>
      <c r="H31" s="6">
        <v>4850</v>
      </c>
      <c r="I31" s="6">
        <v>4778</v>
      </c>
      <c r="J31" s="6">
        <v>4179</v>
      </c>
      <c r="K31" s="27">
        <v>23.097133203483921</v>
      </c>
      <c r="L31" s="27">
        <v>35.496513022228584</v>
      </c>
      <c r="M31" s="27">
        <v>34.849152525302983</v>
      </c>
      <c r="N31" s="27">
        <v>37.228291293704807</v>
      </c>
      <c r="O31" s="27">
        <v>36.09581827290252</v>
      </c>
      <c r="P31" s="27">
        <v>34.908397860977864</v>
      </c>
      <c r="Q31" s="27">
        <v>30.549435695233033</v>
      </c>
      <c r="R31" s="27">
        <v>29.703059545682443</v>
      </c>
      <c r="S31" s="27">
        <v>25.642639899653155</v>
      </c>
      <c r="T31" s="7">
        <v>11.020877239367843</v>
      </c>
    </row>
    <row r="32" spans="1:20">
      <c r="A32" s="8" t="s">
        <v>21</v>
      </c>
      <c r="B32" s="116">
        <v>761</v>
      </c>
      <c r="C32" s="116">
        <v>871</v>
      </c>
      <c r="D32" s="116">
        <v>743</v>
      </c>
      <c r="E32" s="116">
        <v>767</v>
      </c>
      <c r="F32" s="116">
        <v>694</v>
      </c>
      <c r="G32" s="116">
        <v>659</v>
      </c>
      <c r="H32" s="116">
        <v>557</v>
      </c>
      <c r="I32" s="116">
        <v>505</v>
      </c>
      <c r="J32" s="116">
        <v>453</v>
      </c>
      <c r="K32" s="30">
        <v>29.15711046521875</v>
      </c>
      <c r="L32" s="30">
        <v>32.886142210099784</v>
      </c>
      <c r="M32" s="30">
        <v>26.633105846701564</v>
      </c>
      <c r="N32" s="30">
        <v>26.889900756282842</v>
      </c>
      <c r="O32" s="30">
        <v>23.809278757251711</v>
      </c>
      <c r="P32" s="30">
        <v>22.134772888497174</v>
      </c>
      <c r="Q32" s="30">
        <v>18.325720098807544</v>
      </c>
      <c r="R32" s="30">
        <v>16.976484711246805</v>
      </c>
      <c r="S32" s="30">
        <v>15.02354019609534</v>
      </c>
      <c r="T32" s="18">
        <v>-48.473837234259612</v>
      </c>
    </row>
    <row r="33" spans="1:20">
      <c r="A33" s="8" t="s">
        <v>57</v>
      </c>
      <c r="B33" s="116">
        <v>1055</v>
      </c>
      <c r="C33" s="116">
        <v>2588</v>
      </c>
      <c r="D33" s="116">
        <v>2774</v>
      </c>
      <c r="E33" s="116">
        <v>2851</v>
      </c>
      <c r="F33" s="116">
        <v>3054</v>
      </c>
      <c r="G33" s="116">
        <v>3014</v>
      </c>
      <c r="H33" s="116">
        <v>2676</v>
      </c>
      <c r="I33" s="116">
        <v>2705</v>
      </c>
      <c r="J33" s="116">
        <v>2288</v>
      </c>
      <c r="K33" s="30">
        <v>17.349930501605403</v>
      </c>
      <c r="L33" s="30">
        <v>42.047143491238657</v>
      </c>
      <c r="M33" s="30">
        <v>43.114381490470699</v>
      </c>
      <c r="N33" s="30">
        <v>43.705395891784768</v>
      </c>
      <c r="O33" s="30">
        <v>46.197963568352485</v>
      </c>
      <c r="P33" s="30">
        <v>45.012922173493905</v>
      </c>
      <c r="Q33" s="30">
        <v>39.476176511025891</v>
      </c>
      <c r="R33" s="30">
        <v>39.083038235926026</v>
      </c>
      <c r="S33" s="30">
        <v>32.600236465701215</v>
      </c>
      <c r="T33" s="18">
        <v>87.898369176087996</v>
      </c>
    </row>
    <row r="34" spans="1:20">
      <c r="A34" s="8" t="s">
        <v>77</v>
      </c>
      <c r="B34" s="116">
        <v>459</v>
      </c>
      <c r="C34" s="116">
        <v>614</v>
      </c>
      <c r="D34" s="116">
        <v>578</v>
      </c>
      <c r="E34" s="116">
        <v>646</v>
      </c>
      <c r="F34" s="116">
        <v>600</v>
      </c>
      <c r="G34" s="116">
        <v>622</v>
      </c>
      <c r="H34" s="116">
        <v>564</v>
      </c>
      <c r="I34" s="116">
        <v>590</v>
      </c>
      <c r="J34" s="116">
        <v>532</v>
      </c>
      <c r="K34" s="30">
        <v>18.526426595391722</v>
      </c>
      <c r="L34" s="30">
        <v>24.510117009861531</v>
      </c>
      <c r="M34" s="30">
        <v>22.340158676967878</v>
      </c>
      <c r="N34" s="30">
        <v>24.659716901869214</v>
      </c>
      <c r="O34" s="30">
        <v>22.630962551414719</v>
      </c>
      <c r="P34" s="30">
        <v>23.188310705468936</v>
      </c>
      <c r="Q34" s="30">
        <v>20.787668342334566</v>
      </c>
      <c r="R34" s="30">
        <v>21.469980418650064</v>
      </c>
      <c r="S34" s="30">
        <v>19.143673267875407</v>
      </c>
      <c r="T34" s="18">
        <v>3.3317092711079965</v>
      </c>
    </row>
    <row r="35" spans="1:20">
      <c r="A35" s="33" t="s">
        <v>76</v>
      </c>
      <c r="B35" s="176">
        <v>1015</v>
      </c>
      <c r="C35" s="176">
        <v>1047</v>
      </c>
      <c r="D35" s="176">
        <v>1130</v>
      </c>
      <c r="E35" s="176">
        <v>1402</v>
      </c>
      <c r="F35" s="176">
        <v>1226</v>
      </c>
      <c r="G35" s="176">
        <v>1172</v>
      </c>
      <c r="H35" s="176">
        <v>1053</v>
      </c>
      <c r="I35" s="176">
        <v>978</v>
      </c>
      <c r="J35" s="176">
        <v>906</v>
      </c>
      <c r="K35" s="31">
        <v>32.998085785920125</v>
      </c>
      <c r="L35" s="31">
        <v>33.60793185710947</v>
      </c>
      <c r="M35" s="31">
        <v>35.510995366915004</v>
      </c>
      <c r="N35" s="31">
        <v>43.481537559271509</v>
      </c>
      <c r="O35" s="31">
        <v>37.544181784885922</v>
      </c>
      <c r="P35" s="31">
        <v>35.455725570263901</v>
      </c>
      <c r="Q35" s="31">
        <v>31.48411263239473</v>
      </c>
      <c r="R35" s="31">
        <v>28.413729467594109</v>
      </c>
      <c r="S35" s="31">
        <v>26.001114661471803</v>
      </c>
      <c r="T35" s="22">
        <v>-21.204172780937014</v>
      </c>
    </row>
    <row r="36" spans="1:20">
      <c r="A36" s="8"/>
      <c r="B36" s="116"/>
      <c r="C36" s="116"/>
      <c r="D36" s="116"/>
      <c r="E36" s="116"/>
      <c r="F36" s="116"/>
      <c r="G36" s="116"/>
      <c r="H36" s="116"/>
      <c r="I36" s="116"/>
      <c r="J36" s="116"/>
      <c r="K36" s="30"/>
      <c r="L36" s="30"/>
      <c r="M36" s="30"/>
      <c r="N36" s="30"/>
      <c r="O36" s="30"/>
      <c r="P36" s="30"/>
      <c r="Q36" s="30"/>
      <c r="R36" s="30"/>
      <c r="S36" s="30"/>
      <c r="T36" s="18"/>
    </row>
    <row r="37" spans="1:20">
      <c r="A37" s="115" t="s">
        <v>259</v>
      </c>
      <c r="B37" s="6">
        <v>14409</v>
      </c>
      <c r="C37" s="6">
        <v>16430</v>
      </c>
      <c r="D37" s="6">
        <v>16701</v>
      </c>
      <c r="E37" s="6">
        <v>17584</v>
      </c>
      <c r="F37" s="6">
        <v>16028</v>
      </c>
      <c r="G37" s="6">
        <v>16866</v>
      </c>
      <c r="H37" s="6">
        <v>17224</v>
      </c>
      <c r="I37" s="6">
        <v>15432</v>
      </c>
      <c r="J37" s="6">
        <v>13932</v>
      </c>
      <c r="K37" s="27">
        <v>17.7942456158654</v>
      </c>
      <c r="L37" s="27">
        <v>20.143201118534918</v>
      </c>
      <c r="M37" s="27">
        <v>19.772553479482823</v>
      </c>
      <c r="N37" s="27">
        <v>20.658957051868139</v>
      </c>
      <c r="O37" s="27">
        <v>18.692521778397285</v>
      </c>
      <c r="P37" s="27">
        <v>19.530564256135396</v>
      </c>
      <c r="Q37" s="27">
        <v>19.809150838610005</v>
      </c>
      <c r="R37" s="27">
        <v>17.593954647865182</v>
      </c>
      <c r="S37" s="27">
        <v>15.765275640602095</v>
      </c>
      <c r="T37" s="7">
        <v>-11.402393892182028</v>
      </c>
    </row>
    <row r="38" spans="1:20">
      <c r="A38" s="8" t="s">
        <v>22</v>
      </c>
      <c r="B38" s="116">
        <v>1489</v>
      </c>
      <c r="C38" s="116">
        <v>1736</v>
      </c>
      <c r="D38" s="116">
        <v>1641</v>
      </c>
      <c r="E38" s="116">
        <v>1626</v>
      </c>
      <c r="F38" s="116">
        <v>1462</v>
      </c>
      <c r="G38" s="116">
        <v>1308</v>
      </c>
      <c r="H38" s="116">
        <v>1508</v>
      </c>
      <c r="I38" s="116">
        <v>1187</v>
      </c>
      <c r="J38" s="116">
        <v>1053</v>
      </c>
      <c r="K38" s="30">
        <v>41.978486378136225</v>
      </c>
      <c r="L38" s="30">
        <v>48.517817022431387</v>
      </c>
      <c r="M38" s="30">
        <v>42.741431788477577</v>
      </c>
      <c r="N38" s="30">
        <v>41.852753980709124</v>
      </c>
      <c r="O38" s="30">
        <v>37.201860296581778</v>
      </c>
      <c r="P38" s="30">
        <v>32.916450348378348</v>
      </c>
      <c r="Q38" s="30">
        <v>37.546472474053594</v>
      </c>
      <c r="R38" s="30">
        <v>29.881270409637732</v>
      </c>
      <c r="S38" s="30">
        <v>26.20282930834982</v>
      </c>
      <c r="T38" s="18">
        <v>-37.580338003808741</v>
      </c>
    </row>
    <row r="39" spans="1:20">
      <c r="A39" s="8" t="s">
        <v>78</v>
      </c>
      <c r="B39" s="116">
        <v>3780</v>
      </c>
      <c r="C39" s="116">
        <v>4125</v>
      </c>
      <c r="D39" s="116">
        <v>4240</v>
      </c>
      <c r="E39" s="116">
        <v>4421</v>
      </c>
      <c r="F39" s="116">
        <v>4360</v>
      </c>
      <c r="G39" s="116">
        <v>4370</v>
      </c>
      <c r="H39" s="116">
        <v>4136</v>
      </c>
      <c r="I39" s="116">
        <v>3216</v>
      </c>
      <c r="J39" s="116">
        <v>2827</v>
      </c>
      <c r="K39" s="30">
        <v>19.159903127935287</v>
      </c>
      <c r="L39" s="30">
        <v>20.775275880554403</v>
      </c>
      <c r="M39" s="30">
        <v>20.589164777222326</v>
      </c>
      <c r="N39" s="30">
        <v>21.322365763023104</v>
      </c>
      <c r="O39" s="30">
        <v>20.892131386014185</v>
      </c>
      <c r="P39" s="30">
        <v>20.811941958970472</v>
      </c>
      <c r="Q39" s="30">
        <v>19.583763582684771</v>
      </c>
      <c r="R39" s="30">
        <v>15.284690187029288</v>
      </c>
      <c r="S39" s="30">
        <v>13.354565218202588</v>
      </c>
      <c r="T39" s="18">
        <v>-30.299411593936888</v>
      </c>
    </row>
    <row r="40" spans="1:20">
      <c r="A40" s="8" t="s">
        <v>34</v>
      </c>
      <c r="B40" s="116">
        <v>4164</v>
      </c>
      <c r="C40" s="116">
        <v>4241</v>
      </c>
      <c r="D40" s="116">
        <v>5348</v>
      </c>
      <c r="E40" s="116">
        <v>5719</v>
      </c>
      <c r="F40" s="116">
        <v>5010</v>
      </c>
      <c r="G40" s="116">
        <v>6262</v>
      </c>
      <c r="H40" s="116">
        <v>6749</v>
      </c>
      <c r="I40" s="116">
        <v>6714</v>
      </c>
      <c r="J40" s="116">
        <v>5976</v>
      </c>
      <c r="K40" s="30">
        <v>25.843003875581701</v>
      </c>
      <c r="L40" s="30">
        <v>26.128424812084504</v>
      </c>
      <c r="M40" s="30">
        <v>32.671155957180261</v>
      </c>
      <c r="N40" s="30">
        <v>34.742360097910399</v>
      </c>
      <c r="O40" s="30">
        <v>30.271859424493883</v>
      </c>
      <c r="P40" s="30">
        <v>37.641268968807161</v>
      </c>
      <c r="Q40" s="30">
        <v>40.367353081137367</v>
      </c>
      <c r="R40" s="30">
        <v>39.12596532859051</v>
      </c>
      <c r="S40" s="30">
        <v>34.613493945505638</v>
      </c>
      <c r="T40" s="18">
        <v>33.937579826820816</v>
      </c>
    </row>
    <row r="41" spans="1:20">
      <c r="A41" s="33" t="s">
        <v>67</v>
      </c>
      <c r="B41" s="176">
        <v>4976</v>
      </c>
      <c r="C41" s="176">
        <v>6328</v>
      </c>
      <c r="D41" s="176">
        <v>5472</v>
      </c>
      <c r="E41" s="176">
        <v>5818</v>
      </c>
      <c r="F41" s="176">
        <v>5196</v>
      </c>
      <c r="G41" s="176">
        <v>4926</v>
      </c>
      <c r="H41" s="176">
        <v>4831</v>
      </c>
      <c r="I41" s="176">
        <v>4315</v>
      </c>
      <c r="J41" s="176">
        <v>4076</v>
      </c>
      <c r="K41" s="31">
        <v>11.965225246567559</v>
      </c>
      <c r="L41" s="31">
        <v>15.102185929244683</v>
      </c>
      <c r="M41" s="31">
        <v>12.532158028222501</v>
      </c>
      <c r="N41" s="31">
        <v>13.212126342990617</v>
      </c>
      <c r="O41" s="31">
        <v>11.703629503633666</v>
      </c>
      <c r="P41" s="31">
        <v>11.007895270982717</v>
      </c>
      <c r="Q41" s="31">
        <v>10.712971183903729</v>
      </c>
      <c r="R41" s="31">
        <v>9.4754080332487352</v>
      </c>
      <c r="S41" s="31">
        <v>8.8764904517077436</v>
      </c>
      <c r="T41" s="22">
        <v>-25.814263678369741</v>
      </c>
    </row>
    <row r="42" spans="1:20">
      <c r="A42" s="8"/>
      <c r="B42" s="116"/>
      <c r="C42" s="116"/>
      <c r="D42" s="116"/>
      <c r="E42" s="116"/>
      <c r="F42" s="116"/>
      <c r="G42" s="116"/>
      <c r="H42" s="116"/>
      <c r="I42" s="116"/>
      <c r="J42" s="116"/>
      <c r="K42" s="30"/>
      <c r="L42" s="30"/>
      <c r="M42" s="30"/>
      <c r="N42" s="30"/>
      <c r="O42" s="30"/>
      <c r="P42" s="30"/>
      <c r="Q42" s="30"/>
      <c r="R42" s="30"/>
      <c r="S42" s="30"/>
      <c r="T42" s="18"/>
    </row>
    <row r="43" spans="1:20">
      <c r="A43" s="115" t="s">
        <v>260</v>
      </c>
      <c r="B43" s="6">
        <v>6279</v>
      </c>
      <c r="C43" s="6">
        <v>6587</v>
      </c>
      <c r="D43" s="6">
        <v>5745</v>
      </c>
      <c r="E43" s="6">
        <v>6482</v>
      </c>
      <c r="F43" s="6">
        <v>6615</v>
      </c>
      <c r="G43" s="6">
        <v>7028</v>
      </c>
      <c r="H43" s="6">
        <v>6844</v>
      </c>
      <c r="I43" s="6">
        <v>5834</v>
      </c>
      <c r="J43" s="6">
        <v>4942</v>
      </c>
      <c r="K43" s="27">
        <v>22.781007757914551</v>
      </c>
      <c r="L43" s="27">
        <v>23.75264877913477</v>
      </c>
      <c r="M43" s="27">
        <v>19.950852490029611</v>
      </c>
      <c r="N43" s="27">
        <v>22.339311184123414</v>
      </c>
      <c r="O43" s="27">
        <v>22.630719345553125</v>
      </c>
      <c r="P43" s="27">
        <v>23.872466679685335</v>
      </c>
      <c r="Q43" s="27">
        <v>23.086564361657846</v>
      </c>
      <c r="R43" s="27">
        <v>19.607424014678209</v>
      </c>
      <c r="S43" s="27">
        <v>16.48653135123104</v>
      </c>
      <c r="T43" s="7">
        <v>-27.630368566538465</v>
      </c>
    </row>
    <row r="44" spans="1:20">
      <c r="A44" s="8" t="s">
        <v>31</v>
      </c>
      <c r="B44" s="116">
        <v>3475</v>
      </c>
      <c r="C44" s="116">
        <v>3453</v>
      </c>
      <c r="D44" s="116">
        <v>2874</v>
      </c>
      <c r="E44" s="116">
        <v>2870</v>
      </c>
      <c r="F44" s="116">
        <v>2840</v>
      </c>
      <c r="G44" s="116">
        <v>2940</v>
      </c>
      <c r="H44" s="116">
        <v>2557</v>
      </c>
      <c r="I44" s="116">
        <v>2409</v>
      </c>
      <c r="J44" s="116">
        <v>2218</v>
      </c>
      <c r="K44" s="30">
        <v>33.056360666869033</v>
      </c>
      <c r="L44" s="30">
        <v>32.643977857305259</v>
      </c>
      <c r="M44" s="30">
        <v>26.133295263954007</v>
      </c>
      <c r="N44" s="30">
        <v>25.898572167499331</v>
      </c>
      <c r="O44" s="30">
        <v>25.441148621277865</v>
      </c>
      <c r="P44" s="30">
        <v>26.150255454196138</v>
      </c>
      <c r="Q44" s="30">
        <v>22.586559433655935</v>
      </c>
      <c r="R44" s="30">
        <v>21.226657615598711</v>
      </c>
      <c r="S44" s="30">
        <v>19.398358765911048</v>
      </c>
      <c r="T44" s="18">
        <v>-41.31731874116079</v>
      </c>
    </row>
    <row r="45" spans="1:20">
      <c r="A45" s="8" t="s">
        <v>82</v>
      </c>
      <c r="B45" s="116">
        <v>1880</v>
      </c>
      <c r="C45" s="116">
        <v>2222</v>
      </c>
      <c r="D45" s="116">
        <v>2043</v>
      </c>
      <c r="E45" s="116">
        <v>2691</v>
      </c>
      <c r="F45" s="116">
        <v>2799</v>
      </c>
      <c r="G45" s="116">
        <v>3051</v>
      </c>
      <c r="H45" s="116">
        <v>3132</v>
      </c>
      <c r="I45" s="116">
        <v>2485</v>
      </c>
      <c r="J45" s="116">
        <v>1908</v>
      </c>
      <c r="K45" s="30">
        <v>17.516022968350971</v>
      </c>
      <c r="L45" s="30">
        <v>20.630228409681429</v>
      </c>
      <c r="M45" s="30">
        <v>18.299822026840992</v>
      </c>
      <c r="N45" s="30">
        <v>24.011191303076913</v>
      </c>
      <c r="O45" s="30">
        <v>24.884485843314689</v>
      </c>
      <c r="P45" s="30">
        <v>27.032295219953042</v>
      </c>
      <c r="Q45" s="30">
        <v>27.660770500830395</v>
      </c>
      <c r="R45" s="30">
        <v>21.933686125862287</v>
      </c>
      <c r="S45" s="30">
        <v>16.770325383865099</v>
      </c>
      <c r="T45" s="18">
        <v>-4.2572311410714825</v>
      </c>
    </row>
    <row r="46" spans="1:20">
      <c r="A46" s="33" t="s">
        <v>39</v>
      </c>
      <c r="B46" s="176">
        <v>924</v>
      </c>
      <c r="C46" s="176">
        <v>912</v>
      </c>
      <c r="D46" s="176">
        <v>828</v>
      </c>
      <c r="E46" s="176">
        <v>921</v>
      </c>
      <c r="F46" s="176">
        <v>976</v>
      </c>
      <c r="G46" s="176">
        <v>1037</v>
      </c>
      <c r="H46" s="176">
        <v>1155</v>
      </c>
      <c r="I46" s="176">
        <v>940</v>
      </c>
      <c r="J46" s="176">
        <v>816</v>
      </c>
      <c r="K46" s="31">
        <v>14.627071416517889</v>
      </c>
      <c r="L46" s="31">
        <v>14.287312208790269</v>
      </c>
      <c r="M46" s="31">
        <v>12.48067981720326</v>
      </c>
      <c r="N46" s="31">
        <v>13.690794375268686</v>
      </c>
      <c r="O46" s="31">
        <v>14.31255031755971</v>
      </c>
      <c r="P46" s="31">
        <v>15.006034972888568</v>
      </c>
      <c r="Q46" s="31">
        <v>16.497263810959353</v>
      </c>
      <c r="R46" s="31">
        <v>13.285291458094658</v>
      </c>
      <c r="S46" s="31">
        <v>11.389032027186291</v>
      </c>
      <c r="T46" s="22">
        <v>-22.137304844734562</v>
      </c>
    </row>
    <row r="48" spans="1:20">
      <c r="A48" s="3" t="s">
        <v>244</v>
      </c>
    </row>
    <row r="49" spans="1:20" ht="48" customHeight="1">
      <c r="A49" s="1380" t="s">
        <v>261</v>
      </c>
      <c r="B49" s="1380"/>
      <c r="C49" s="1380"/>
      <c r="D49" s="1380"/>
      <c r="E49" s="1380"/>
      <c r="F49" s="1380"/>
      <c r="G49" s="1380"/>
      <c r="H49" s="1380"/>
      <c r="I49" s="1380"/>
      <c r="J49" s="1380"/>
      <c r="K49" s="1380"/>
      <c r="L49" s="1380"/>
      <c r="M49" s="1380"/>
      <c r="N49" s="1380"/>
      <c r="O49" s="1380"/>
      <c r="P49" s="1380"/>
      <c r="Q49" s="1380"/>
      <c r="R49" s="1380"/>
      <c r="S49" s="1380"/>
      <c r="T49" s="1380"/>
    </row>
    <row r="50" spans="1:20">
      <c r="A50" s="2" t="s">
        <v>262</v>
      </c>
    </row>
    <row r="51" spans="1:20" ht="11.25" customHeight="1">
      <c r="A51" s="1407" t="s">
        <v>1995</v>
      </c>
      <c r="B51" s="1407"/>
      <c r="C51" s="1407"/>
      <c r="D51" s="1407"/>
      <c r="E51" s="1407"/>
      <c r="F51" s="1407"/>
      <c r="G51" s="1407"/>
      <c r="H51" s="1407"/>
      <c r="I51" s="1407"/>
      <c r="J51" s="1407"/>
      <c r="K51" s="1407"/>
      <c r="L51" s="1407"/>
      <c r="M51" s="1407"/>
      <c r="N51" s="1407"/>
      <c r="O51" s="1407"/>
      <c r="P51" s="1407"/>
      <c r="Q51" s="1407"/>
      <c r="R51" s="1407"/>
      <c r="S51" s="1407"/>
      <c r="T51" s="1407"/>
    </row>
    <row r="52" spans="1:20">
      <c r="A52" s="78"/>
      <c r="B52" s="78"/>
      <c r="C52" s="78"/>
      <c r="D52" s="78"/>
      <c r="E52" s="78"/>
      <c r="F52" s="78"/>
      <c r="G52" s="78"/>
      <c r="H52" s="78"/>
      <c r="I52" s="78"/>
      <c r="J52" s="78"/>
      <c r="K52" s="78"/>
      <c r="L52" s="78"/>
      <c r="M52" s="78"/>
      <c r="N52" s="78"/>
      <c r="O52" s="78"/>
      <c r="P52" s="78"/>
      <c r="Q52" s="78"/>
      <c r="R52" s="78"/>
      <c r="S52" s="78"/>
      <c r="T52" s="78"/>
    </row>
  </sheetData>
  <mergeCells count="7">
    <mergeCell ref="A51:T51"/>
    <mergeCell ref="A49:T49"/>
    <mergeCell ref="A5:A7"/>
    <mergeCell ref="B5:T5"/>
    <mergeCell ref="B6:J6"/>
    <mergeCell ref="K6:S6"/>
    <mergeCell ref="T6:T7"/>
  </mergeCells>
  <hyperlinks>
    <hyperlink ref="T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2"/>
  <sheetViews>
    <sheetView zoomScaleNormal="100" workbookViewId="0">
      <pane xSplit="1" ySplit="8" topLeftCell="B11" activePane="bottomRight" state="frozen"/>
      <selection activeCell="C36" sqref="C36"/>
      <selection pane="topRight" activeCell="C36" sqref="C36"/>
      <selection pane="bottomLeft" activeCell="C36" sqref="C36"/>
      <selection pane="bottomRight" activeCell="H4" sqref="H4"/>
    </sheetView>
  </sheetViews>
  <sheetFormatPr defaultColWidth="9.140625" defaultRowHeight="11.25"/>
  <cols>
    <col min="1" max="1" width="16.28515625" style="26" customWidth="1"/>
    <col min="2" max="6" width="9.140625" style="26" customWidth="1"/>
    <col min="7" max="8" width="8.85546875" style="26" customWidth="1"/>
    <col min="9" max="11" width="9.140625" style="26" customWidth="1"/>
    <col min="12" max="12" width="9.7109375" style="26" customWidth="1"/>
    <col min="13" max="16384" width="9.140625" style="26"/>
  </cols>
  <sheetData>
    <row r="1" spans="1:17">
      <c r="A1" s="153" t="s">
        <v>301</v>
      </c>
      <c r="D1" s="53"/>
      <c r="E1" s="53"/>
      <c r="F1" s="53"/>
      <c r="G1" s="53"/>
      <c r="H1" s="53"/>
      <c r="I1" s="53"/>
      <c r="J1" s="53"/>
      <c r="K1" s="155" t="s">
        <v>226</v>
      </c>
    </row>
    <row r="2" spans="1:17">
      <c r="A2" s="3" t="s">
        <v>263</v>
      </c>
    </row>
    <row r="3" spans="1:17">
      <c r="A3" s="3" t="s">
        <v>264</v>
      </c>
      <c r="E3" s="58"/>
    </row>
    <row r="5" spans="1:17" ht="16.5" customHeight="1">
      <c r="A5" s="1408" t="s">
        <v>265</v>
      </c>
      <c r="B5" s="1381" t="s">
        <v>7</v>
      </c>
      <c r="C5" s="1382"/>
      <c r="D5" s="1382"/>
      <c r="E5" s="1382"/>
      <c r="F5" s="1382"/>
      <c r="G5" s="1382"/>
      <c r="H5" s="1382"/>
      <c r="I5" s="1382"/>
      <c r="J5" s="1382"/>
      <c r="K5" s="1383"/>
    </row>
    <row r="6" spans="1:17" ht="17.25" customHeight="1">
      <c r="A6" s="1409"/>
      <c r="B6" s="1411" t="s">
        <v>266</v>
      </c>
      <c r="C6" s="1412"/>
      <c r="D6" s="1412"/>
      <c r="E6" s="1412"/>
      <c r="F6" s="1413"/>
      <c r="G6" s="1411" t="s">
        <v>267</v>
      </c>
      <c r="H6" s="1412"/>
      <c r="I6" s="1412"/>
      <c r="J6" s="1412"/>
      <c r="K6" s="1413"/>
    </row>
    <row r="7" spans="1:17" ht="14.25" customHeight="1">
      <c r="A7" s="1409"/>
      <c r="B7" s="1414" t="s">
        <v>10</v>
      </c>
      <c r="C7" s="1415"/>
      <c r="D7" s="1414" t="s">
        <v>268</v>
      </c>
      <c r="E7" s="1415"/>
      <c r="F7" s="1416" t="s">
        <v>11</v>
      </c>
      <c r="G7" s="1414" t="s">
        <v>10</v>
      </c>
      <c r="H7" s="1415"/>
      <c r="I7" s="1414" t="s">
        <v>268</v>
      </c>
      <c r="J7" s="1415"/>
      <c r="K7" s="1416" t="s">
        <v>11</v>
      </c>
    </row>
    <row r="8" spans="1:17" ht="17.25" customHeight="1">
      <c r="A8" s="1410"/>
      <c r="B8" s="177" t="s">
        <v>269</v>
      </c>
      <c r="C8" s="177">
        <v>2019</v>
      </c>
      <c r="D8" s="177">
        <v>2018</v>
      </c>
      <c r="E8" s="177">
        <v>2019</v>
      </c>
      <c r="F8" s="1417"/>
      <c r="G8" s="177" t="s">
        <v>269</v>
      </c>
      <c r="H8" s="177">
        <v>2019</v>
      </c>
      <c r="I8" s="177">
        <v>2018</v>
      </c>
      <c r="J8" s="177">
        <v>2019</v>
      </c>
      <c r="K8" s="1417"/>
    </row>
    <row r="9" spans="1:17">
      <c r="A9" s="178"/>
      <c r="D9" s="179"/>
      <c r="E9" s="180"/>
      <c r="F9" s="181"/>
      <c r="H9" s="180"/>
      <c r="I9" s="179"/>
      <c r="J9" s="180"/>
      <c r="K9" s="181"/>
    </row>
    <row r="10" spans="1:17">
      <c r="A10" s="182" t="s">
        <v>13</v>
      </c>
      <c r="B10" s="81">
        <v>49171</v>
      </c>
      <c r="C10" s="81">
        <v>39584</v>
      </c>
      <c r="D10" s="528">
        <v>23.58379029894736</v>
      </c>
      <c r="E10" s="528">
        <v>18.83632716840642</v>
      </c>
      <c r="F10" s="184">
        <v>-20.130195657111305</v>
      </c>
      <c r="G10" s="81">
        <v>45094</v>
      </c>
      <c r="H10" s="81">
        <v>36464</v>
      </c>
      <c r="I10" s="528">
        <v>21.995368261455248</v>
      </c>
      <c r="J10" s="528">
        <v>17.64612466247625</v>
      </c>
      <c r="K10" s="184">
        <v>-19.773452061726214</v>
      </c>
    </row>
    <row r="11" spans="1:17">
      <c r="A11" s="56"/>
      <c r="B11" s="156"/>
      <c r="C11" s="156"/>
      <c r="D11" s="185"/>
      <c r="E11" s="185"/>
      <c r="F11" s="186"/>
      <c r="G11" s="156"/>
      <c r="H11" s="116"/>
      <c r="I11" s="185"/>
      <c r="J11" s="185"/>
      <c r="K11" s="186"/>
    </row>
    <row r="12" spans="1:17" s="78" customFormat="1">
      <c r="A12" s="85" t="s">
        <v>270</v>
      </c>
      <c r="B12" s="187">
        <v>397</v>
      </c>
      <c r="C12" s="187">
        <v>304</v>
      </c>
      <c r="D12" s="188">
        <v>45.670767832594201</v>
      </c>
      <c r="E12" s="188">
        <v>34.469660462505743</v>
      </c>
      <c r="F12" s="189">
        <v>-24.525769768412953</v>
      </c>
      <c r="G12" s="187">
        <v>368</v>
      </c>
      <c r="H12" s="12">
        <v>281</v>
      </c>
      <c r="I12" s="188">
        <v>42.334616026183042</v>
      </c>
      <c r="J12" s="188">
        <v>31.861758519618792</v>
      </c>
      <c r="K12" s="189">
        <v>-24.738283914248839</v>
      </c>
    </row>
    <row r="13" spans="1:17">
      <c r="A13" s="56" t="s">
        <v>16</v>
      </c>
      <c r="B13" s="84">
        <v>1309</v>
      </c>
      <c r="C13" s="84">
        <v>1025</v>
      </c>
      <c r="D13" s="190">
        <v>39.394249462805689</v>
      </c>
      <c r="E13" s="190">
        <v>30.712926426510556</v>
      </c>
      <c r="F13" s="186">
        <v>-22.037031177587618</v>
      </c>
      <c r="G13" s="84">
        <v>1258</v>
      </c>
      <c r="H13" s="16">
        <v>989</v>
      </c>
      <c r="I13" s="190">
        <v>37.859408574644426</v>
      </c>
      <c r="J13" s="190">
        <v>29.634228522750188</v>
      </c>
      <c r="K13" s="186">
        <v>-21.725590445179023</v>
      </c>
      <c r="M13" s="78"/>
      <c r="N13" s="78"/>
      <c r="P13" s="78"/>
      <c r="Q13" s="78"/>
    </row>
    <row r="14" spans="1:17">
      <c r="A14" s="56" t="s">
        <v>17</v>
      </c>
      <c r="B14" s="84">
        <v>392</v>
      </c>
      <c r="C14" s="84">
        <v>264</v>
      </c>
      <c r="D14" s="190">
        <v>47.257725794279402</v>
      </c>
      <c r="E14" s="190">
        <v>31.215599286297888</v>
      </c>
      <c r="F14" s="186">
        <v>-33.946040014315358</v>
      </c>
      <c r="G14" s="84">
        <v>389</v>
      </c>
      <c r="H14" s="16">
        <v>253</v>
      </c>
      <c r="I14" s="190">
        <v>46.896059525445636</v>
      </c>
      <c r="J14" s="190">
        <v>29.914949316035475</v>
      </c>
      <c r="K14" s="186">
        <v>-36.210100339445937</v>
      </c>
      <c r="M14" s="78"/>
      <c r="N14" s="78"/>
      <c r="P14" s="78"/>
      <c r="Q14" s="78"/>
    </row>
    <row r="15" spans="1:17">
      <c r="A15" s="56" t="s">
        <v>18</v>
      </c>
      <c r="B15" s="84">
        <v>1101</v>
      </c>
      <c r="C15" s="84">
        <v>994</v>
      </c>
      <c r="D15" s="190">
        <v>26.981253542667996</v>
      </c>
      <c r="E15" s="190">
        <v>23.98303140208807</v>
      </c>
      <c r="F15" s="186">
        <v>-11.112241823155312</v>
      </c>
      <c r="G15" s="84">
        <v>973</v>
      </c>
      <c r="H15" s="16">
        <v>886</v>
      </c>
      <c r="I15" s="190">
        <v>23.844468389660275</v>
      </c>
      <c r="J15" s="190">
        <v>21.377229197434634</v>
      </c>
      <c r="K15" s="186">
        <v>-10.34721828101446</v>
      </c>
      <c r="M15" s="78"/>
      <c r="N15" s="78"/>
      <c r="P15" s="78"/>
      <c r="Q15" s="78"/>
    </row>
    <row r="16" spans="1:17">
      <c r="A16" s="56" t="s">
        <v>19</v>
      </c>
      <c r="B16" s="84">
        <v>5349</v>
      </c>
      <c r="C16" s="84">
        <v>4903</v>
      </c>
      <c r="D16" s="190">
        <v>36.111107173026888</v>
      </c>
      <c r="E16" s="190">
        <v>32.965635056771085</v>
      </c>
      <c r="F16" s="186">
        <v>-8.7105391180177012</v>
      </c>
      <c r="G16" s="84">
        <v>5041</v>
      </c>
      <c r="H16" s="16">
        <v>4555</v>
      </c>
      <c r="I16" s="190">
        <v>34.031798702416999</v>
      </c>
      <c r="J16" s="190">
        <v>30.625834730489963</v>
      </c>
      <c r="K16" s="186">
        <v>-10.008180883148965</v>
      </c>
      <c r="M16" s="78"/>
      <c r="N16" s="78"/>
      <c r="P16" s="78"/>
      <c r="Q16" s="78"/>
    </row>
    <row r="17" spans="1:17" s="78" customFormat="1">
      <c r="A17" s="66" t="s">
        <v>271</v>
      </c>
      <c r="B17" s="84">
        <v>4481</v>
      </c>
      <c r="C17" s="84">
        <v>2192</v>
      </c>
      <c r="D17" s="190">
        <v>49.373879487847098</v>
      </c>
      <c r="E17" s="190">
        <v>24.00329913958247</v>
      </c>
      <c r="F17" s="186">
        <v>-51.384619988205202</v>
      </c>
      <c r="G17" s="84">
        <v>4184</v>
      </c>
      <c r="H17" s="16">
        <v>2087</v>
      </c>
      <c r="I17" s="190">
        <v>46.101386247969707</v>
      </c>
      <c r="J17" s="190">
        <v>22.853506069483856</v>
      </c>
      <c r="K17" s="186">
        <v>-50.427724783459581</v>
      </c>
      <c r="L17" s="191"/>
    </row>
    <row r="18" spans="1:17">
      <c r="A18" s="56" t="s">
        <v>21</v>
      </c>
      <c r="B18" s="84">
        <v>459</v>
      </c>
      <c r="C18" s="84">
        <v>415</v>
      </c>
      <c r="D18" s="190">
        <v>15.430111846459965</v>
      </c>
      <c r="E18" s="190">
        <v>13.763287376113832</v>
      </c>
      <c r="F18" s="186">
        <v>-10.802413403947831</v>
      </c>
      <c r="G18" s="84">
        <v>446</v>
      </c>
      <c r="H18" s="16">
        <v>407</v>
      </c>
      <c r="I18" s="190">
        <v>14.993093428150644</v>
      </c>
      <c r="J18" s="190">
        <v>13.497970992959829</v>
      </c>
      <c r="K18" s="186">
        <v>-9.9720744245054291</v>
      </c>
      <c r="M18" s="78"/>
      <c r="N18" s="78"/>
      <c r="P18" s="78"/>
      <c r="Q18" s="78"/>
    </row>
    <row r="19" spans="1:17">
      <c r="A19" s="56" t="s">
        <v>22</v>
      </c>
      <c r="B19" s="84">
        <v>1109</v>
      </c>
      <c r="C19" s="84">
        <v>984</v>
      </c>
      <c r="D19" s="190">
        <v>27.917715993503151</v>
      </c>
      <c r="E19" s="190">
        <v>24.485834795267067</v>
      </c>
      <c r="F19" s="186">
        <v>-12.292843723443326</v>
      </c>
      <c r="G19" s="84">
        <v>1079</v>
      </c>
      <c r="H19" s="16">
        <v>929</v>
      </c>
      <c r="I19" s="190">
        <v>27.162502756528319</v>
      </c>
      <c r="J19" s="190">
        <v>23.117215980490961</v>
      </c>
      <c r="K19" s="186">
        <v>-14.892908846792851</v>
      </c>
      <c r="M19" s="78"/>
      <c r="N19" s="78"/>
      <c r="P19" s="78"/>
      <c r="Q19" s="78"/>
    </row>
    <row r="20" spans="1:17">
      <c r="A20" s="56" t="s">
        <v>57</v>
      </c>
      <c r="B20" s="84">
        <v>2110</v>
      </c>
      <c r="C20" s="84">
        <v>1657</v>
      </c>
      <c r="D20" s="190">
        <v>30.486214668319377</v>
      </c>
      <c r="E20" s="190">
        <v>23.609524398455818</v>
      </c>
      <c r="F20" s="186">
        <v>-22.556720618416648</v>
      </c>
      <c r="G20" s="84">
        <v>2030</v>
      </c>
      <c r="H20" s="16">
        <v>1596</v>
      </c>
      <c r="I20" s="190">
        <v>29.330339230657977</v>
      </c>
      <c r="J20" s="190">
        <v>22.740374737438437</v>
      </c>
      <c r="K20" s="186">
        <v>-22.468081399928984</v>
      </c>
      <c r="M20" s="78"/>
      <c r="N20" s="78"/>
      <c r="P20" s="78"/>
      <c r="Q20" s="78"/>
    </row>
    <row r="21" spans="1:17">
      <c r="A21" s="56" t="s">
        <v>272</v>
      </c>
      <c r="B21" s="84">
        <v>1619</v>
      </c>
      <c r="C21" s="84">
        <v>1401</v>
      </c>
      <c r="D21" s="190">
        <v>23.013323989648978</v>
      </c>
      <c r="E21" s="190">
        <v>19.801613555893482</v>
      </c>
      <c r="F21" s="186">
        <v>-13.955873715592205</v>
      </c>
      <c r="G21" s="84">
        <v>1619</v>
      </c>
      <c r="H21" s="16">
        <v>1400</v>
      </c>
      <c r="I21" s="190">
        <v>23.013323989648978</v>
      </c>
      <c r="J21" s="190">
        <v>19.78747964186358</v>
      </c>
      <c r="K21" s="186">
        <v>-14.017289937065724</v>
      </c>
      <c r="M21" s="78"/>
      <c r="N21" s="78"/>
      <c r="P21" s="78"/>
      <c r="Q21" s="78"/>
    </row>
    <row r="22" spans="1:17" s="78" customFormat="1">
      <c r="A22" s="66" t="s">
        <v>273</v>
      </c>
      <c r="B22" s="84">
        <v>916</v>
      </c>
      <c r="C22" s="84">
        <v>842</v>
      </c>
      <c r="D22" s="190">
        <v>26.612450094392848</v>
      </c>
      <c r="E22" s="190">
        <v>24.164391329977104</v>
      </c>
      <c r="F22" s="186">
        <v>-9.1989228941063992</v>
      </c>
      <c r="G22" s="84">
        <v>916</v>
      </c>
      <c r="H22" s="16">
        <v>842</v>
      </c>
      <c r="I22" s="190">
        <v>26.612450094392848</v>
      </c>
      <c r="J22" s="190">
        <v>24.164391329977104</v>
      </c>
      <c r="K22" s="186">
        <v>-9.1989228941063992</v>
      </c>
    </row>
    <row r="23" spans="1:17" s="78" customFormat="1">
      <c r="A23" s="66" t="s">
        <v>274</v>
      </c>
      <c r="B23" s="84">
        <v>546</v>
      </c>
      <c r="C23" s="84">
        <v>502</v>
      </c>
      <c r="D23" s="190">
        <v>19.868829336581243</v>
      </c>
      <c r="E23" s="190">
        <v>18.064142820438821</v>
      </c>
      <c r="F23" s="186">
        <v>-9.0830037621781106</v>
      </c>
      <c r="G23" s="84">
        <v>455</v>
      </c>
      <c r="H23" s="16">
        <v>413</v>
      </c>
      <c r="I23" s="190">
        <v>16.55735778048437</v>
      </c>
      <c r="J23" s="190">
        <v>14.86153582637696</v>
      </c>
      <c r="K23" s="186">
        <v>-10.242104909433202</v>
      </c>
    </row>
    <row r="24" spans="1:17" s="78" customFormat="1">
      <c r="A24" s="66" t="s">
        <v>275</v>
      </c>
      <c r="B24" s="84">
        <v>3077</v>
      </c>
      <c r="C24" s="84">
        <v>2696</v>
      </c>
      <c r="D24" s="190">
        <v>14.624064585040147</v>
      </c>
      <c r="E24" s="190">
        <v>12.735729688105478</v>
      </c>
      <c r="F24" s="186">
        <v>-12.912517487555153</v>
      </c>
      <c r="G24" s="84">
        <v>2948</v>
      </c>
      <c r="H24" s="16">
        <v>2621</v>
      </c>
      <c r="I24" s="190">
        <v>14.010966004776847</v>
      </c>
      <c r="J24" s="190">
        <v>12.381434537286518</v>
      </c>
      <c r="K24" s="186">
        <v>-11.63040055150204</v>
      </c>
    </row>
    <row r="25" spans="1:17" s="78" customFormat="1">
      <c r="A25" s="66" t="s">
        <v>29</v>
      </c>
      <c r="B25" s="84">
        <v>3827</v>
      </c>
      <c r="C25" s="84">
        <v>2710</v>
      </c>
      <c r="D25" s="190">
        <v>44.952150684965297</v>
      </c>
      <c r="E25" s="190">
        <v>31.501133633969612</v>
      </c>
      <c r="F25" s="186">
        <v>-29.922966634596449</v>
      </c>
      <c r="G25" s="84">
        <v>3602</v>
      </c>
      <c r="H25" s="16">
        <v>2531</v>
      </c>
      <c r="I25" s="190">
        <v>42.309288415794356</v>
      </c>
      <c r="J25" s="190">
        <v>29.420431449290437</v>
      </c>
      <c r="K25" s="186">
        <v>-30.463421742854035</v>
      </c>
    </row>
    <row r="26" spans="1:17">
      <c r="A26" s="56" t="s">
        <v>276</v>
      </c>
      <c r="B26" s="84">
        <v>1163</v>
      </c>
      <c r="C26" s="84">
        <v>907</v>
      </c>
      <c r="D26" s="190">
        <v>29.100492031019176</v>
      </c>
      <c r="E26" s="190">
        <v>22.572706138954789</v>
      </c>
      <c r="F26" s="186">
        <v>-22.431874640147676</v>
      </c>
      <c r="G26" s="84">
        <v>1109</v>
      </c>
      <c r="H26" s="16">
        <v>880</v>
      </c>
      <c r="I26" s="190">
        <v>27.749308394153278</v>
      </c>
      <c r="J26" s="190">
        <v>21.900751270430227</v>
      </c>
      <c r="K26" s="186">
        <v>-21.076406808593941</v>
      </c>
      <c r="M26" s="78"/>
      <c r="N26" s="78"/>
      <c r="P26" s="78"/>
      <c r="Q26" s="78"/>
    </row>
    <row r="27" spans="1:17" s="78" customFormat="1">
      <c r="A27" s="66" t="s">
        <v>31</v>
      </c>
      <c r="B27" s="84">
        <v>1955</v>
      </c>
      <c r="C27" s="84">
        <v>1779</v>
      </c>
      <c r="D27" s="190">
        <v>17.226282954958688</v>
      </c>
      <c r="E27" s="190">
        <v>15.558918054353361</v>
      </c>
      <c r="F27" s="186">
        <v>-9.6791914132895673</v>
      </c>
      <c r="G27" s="84">
        <v>1899</v>
      </c>
      <c r="H27" s="16">
        <v>1705</v>
      </c>
      <c r="I27" s="190">
        <v>16.732844670826879</v>
      </c>
      <c r="J27" s="190">
        <v>14.911723036915392</v>
      </c>
      <c r="K27" s="186">
        <v>-10.883514846023445</v>
      </c>
    </row>
    <row r="28" spans="1:17" s="78" customFormat="1">
      <c r="A28" s="66" t="s">
        <v>277</v>
      </c>
      <c r="B28" s="84">
        <v>4027</v>
      </c>
      <c r="C28" s="84">
        <v>3314</v>
      </c>
      <c r="D28" s="190">
        <v>42.406016494434567</v>
      </c>
      <c r="E28" s="190">
        <v>34.67589599365747</v>
      </c>
      <c r="F28" s="186">
        <v>-18.228829632681041</v>
      </c>
      <c r="G28" s="84">
        <v>3814</v>
      </c>
      <c r="H28" s="16">
        <v>3193</v>
      </c>
      <c r="I28" s="190">
        <v>40.163036232871477</v>
      </c>
      <c r="J28" s="190">
        <v>33.40981771507191</v>
      </c>
      <c r="K28" s="186">
        <v>-16.814511927443341</v>
      </c>
    </row>
    <row r="29" spans="1:17" s="78" customFormat="1">
      <c r="A29" s="66" t="s">
        <v>278</v>
      </c>
      <c r="B29" s="84">
        <v>567</v>
      </c>
      <c r="C29" s="84">
        <v>536</v>
      </c>
      <c r="D29" s="190">
        <v>17.368497955755359</v>
      </c>
      <c r="E29" s="190">
        <v>16.375277363898075</v>
      </c>
      <c r="F29" s="186">
        <v>-5.7185174814046729</v>
      </c>
      <c r="G29" s="84">
        <v>567</v>
      </c>
      <c r="H29" s="16">
        <v>536</v>
      </c>
      <c r="I29" s="190">
        <v>17.368497955755359</v>
      </c>
      <c r="J29" s="190">
        <v>16.375277363898075</v>
      </c>
      <c r="K29" s="186">
        <v>-5.7185174814046729</v>
      </c>
      <c r="L29" s="191"/>
    </row>
    <row r="30" spans="1:17" s="78" customFormat="1">
      <c r="A30" s="66" t="s">
        <v>34</v>
      </c>
      <c r="B30" s="84">
        <v>4950</v>
      </c>
      <c r="C30" s="84">
        <v>4004</v>
      </c>
      <c r="D30" s="190">
        <v>28.846221086762437</v>
      </c>
      <c r="E30" s="190">
        <v>23.191504310208263</v>
      </c>
      <c r="F30" s="186">
        <v>-19.602972464040114</v>
      </c>
      <c r="G30" s="84">
        <v>4553</v>
      </c>
      <c r="H30" s="16">
        <v>3671</v>
      </c>
      <c r="I30" s="190">
        <v>26.532695880409978</v>
      </c>
      <c r="J30" s="190">
        <v>21.262740340353282</v>
      </c>
      <c r="K30" s="186">
        <v>-19.862118662233975</v>
      </c>
    </row>
    <row r="31" spans="1:17" s="78" customFormat="1">
      <c r="A31" s="66" t="s">
        <v>35</v>
      </c>
      <c r="B31" s="84">
        <v>1503</v>
      </c>
      <c r="C31" s="84">
        <v>1040</v>
      </c>
      <c r="D31" s="190">
        <v>43.201945381013566</v>
      </c>
      <c r="E31" s="190">
        <v>29.656218837801301</v>
      </c>
      <c r="F31" s="186">
        <v>-31.354436527678576</v>
      </c>
      <c r="G31" s="16" t="s">
        <v>24</v>
      </c>
      <c r="H31" s="16" t="s">
        <v>24</v>
      </c>
      <c r="I31" s="16" t="s">
        <v>24</v>
      </c>
      <c r="J31" s="16" t="s">
        <v>24</v>
      </c>
      <c r="K31" s="16" t="s">
        <v>24</v>
      </c>
    </row>
    <row r="32" spans="1:17" s="78" customFormat="1">
      <c r="A32" s="66" t="s">
        <v>279</v>
      </c>
      <c r="B32" s="84">
        <v>2362</v>
      </c>
      <c r="C32" s="84">
        <v>1806</v>
      </c>
      <c r="D32" s="190">
        <v>20.84803486087997</v>
      </c>
      <c r="E32" s="190">
        <v>15.873798555167911</v>
      </c>
      <c r="F32" s="186">
        <v>-23.859497256721795</v>
      </c>
      <c r="G32" s="84">
        <v>2145</v>
      </c>
      <c r="H32" s="16">
        <v>1678</v>
      </c>
      <c r="I32" s="190">
        <v>18.932698889325795</v>
      </c>
      <c r="J32" s="190">
        <v>14.748745279940064</v>
      </c>
      <c r="K32" s="186">
        <v>-22.099087054855314</v>
      </c>
    </row>
    <row r="33" spans="1:12" s="78" customFormat="1">
      <c r="A33" s="66" t="s">
        <v>280</v>
      </c>
      <c r="B33" s="84">
        <v>419</v>
      </c>
      <c r="C33" s="84">
        <v>427</v>
      </c>
      <c r="D33" s="190">
        <v>23.839475554296254</v>
      </c>
      <c r="E33" s="190">
        <v>24.026220652984289</v>
      </c>
      <c r="F33" s="186">
        <v>0.78334398868258326</v>
      </c>
      <c r="G33" s="84">
        <v>394</v>
      </c>
      <c r="H33" s="16">
        <v>366</v>
      </c>
      <c r="I33" s="190">
        <v>22.417072478264259</v>
      </c>
      <c r="J33" s="190">
        <v>20.593903416843673</v>
      </c>
      <c r="K33" s="186">
        <v>-8.1329489530282846</v>
      </c>
    </row>
    <row r="34" spans="1:12" s="78" customFormat="1">
      <c r="A34" s="66" t="s">
        <v>38</v>
      </c>
      <c r="B34" s="84">
        <v>336</v>
      </c>
      <c r="C34" s="84">
        <v>173</v>
      </c>
      <c r="D34" s="190">
        <v>58.275866853519453</v>
      </c>
      <c r="E34" s="190">
        <v>28.55911820008221</v>
      </c>
      <c r="F34" s="186">
        <v>-50.993233147663695</v>
      </c>
      <c r="G34" s="84">
        <v>330</v>
      </c>
      <c r="H34" s="16">
        <v>149</v>
      </c>
      <c r="I34" s="190">
        <v>57.235226373992319</v>
      </c>
      <c r="J34" s="190">
        <v>24.59715960585115</v>
      </c>
      <c r="K34" s="186">
        <v>-57.024439031435193</v>
      </c>
    </row>
    <row r="35" spans="1:12" s="78" customFormat="1">
      <c r="A35" s="66" t="s">
        <v>39</v>
      </c>
      <c r="B35" s="84">
        <v>775</v>
      </c>
      <c r="C35" s="84">
        <v>696</v>
      </c>
      <c r="D35" s="190">
        <v>10.953298808535489</v>
      </c>
      <c r="E35" s="190">
        <v>9.7141743761294812</v>
      </c>
      <c r="F35" s="186">
        <v>-11.312796757086597</v>
      </c>
      <c r="G35" s="84">
        <v>744</v>
      </c>
      <c r="H35" s="16">
        <v>658</v>
      </c>
      <c r="I35" s="190">
        <v>10.515166856194069</v>
      </c>
      <c r="J35" s="190">
        <v>9.18380278662816</v>
      </c>
      <c r="K35" s="186">
        <v>-12.661368932834915</v>
      </c>
    </row>
    <row r="36" spans="1:12" s="78" customFormat="1">
      <c r="A36" s="66" t="s">
        <v>67</v>
      </c>
      <c r="B36" s="84">
        <v>3106</v>
      </c>
      <c r="C36" s="84">
        <v>2906</v>
      </c>
      <c r="D36" s="190">
        <v>6.820537045485648</v>
      </c>
      <c r="E36" s="190">
        <v>6.3285282759231354</v>
      </c>
      <c r="F36" s="186">
        <v>-7.2136367896155846</v>
      </c>
      <c r="G36" s="84">
        <v>2949</v>
      </c>
      <c r="H36" s="16">
        <v>2778</v>
      </c>
      <c r="I36" s="190">
        <v>6.475777123997803</v>
      </c>
      <c r="J36" s="190">
        <v>6.0497768584014011</v>
      </c>
      <c r="K36" s="186">
        <v>-6.5783651512300922</v>
      </c>
    </row>
    <row r="37" spans="1:12" s="78" customFormat="1">
      <c r="A37" s="66" t="s">
        <v>41</v>
      </c>
      <c r="B37" s="84">
        <v>948</v>
      </c>
      <c r="C37" s="84">
        <v>772</v>
      </c>
      <c r="D37" s="190">
        <v>41.609826239472447</v>
      </c>
      <c r="E37" s="190">
        <v>33.584258205521735</v>
      </c>
      <c r="F37" s="186">
        <v>-19.287674953896815</v>
      </c>
      <c r="G37" s="84">
        <v>919</v>
      </c>
      <c r="H37" s="16">
        <v>738</v>
      </c>
      <c r="I37" s="190">
        <v>40.336951808096188</v>
      </c>
      <c r="J37" s="190">
        <v>32.105158750874409</v>
      </c>
      <c r="K37" s="186">
        <v>-20.407573423953028</v>
      </c>
    </row>
    <row r="38" spans="1:12" s="78" customFormat="1">
      <c r="A38" s="88" t="s">
        <v>42</v>
      </c>
      <c r="B38" s="192">
        <v>368</v>
      </c>
      <c r="C38" s="192">
        <v>335</v>
      </c>
      <c r="D38" s="193">
        <v>23.662110210136255</v>
      </c>
      <c r="E38" s="193">
        <v>21.2986993170429</v>
      </c>
      <c r="F38" s="194">
        <v>-9.988166195257298</v>
      </c>
      <c r="G38" s="192">
        <v>363</v>
      </c>
      <c r="H38" s="20">
        <v>322</v>
      </c>
      <c r="I38" s="193">
        <v>23.340614147498538</v>
      </c>
      <c r="J38" s="193">
        <v>20.472182627127804</v>
      </c>
      <c r="K38" s="194">
        <v>-12.289443209351669</v>
      </c>
    </row>
    <row r="39" spans="1:12">
      <c r="B39" s="172"/>
      <c r="C39" s="172"/>
      <c r="D39" s="195"/>
      <c r="E39" s="196"/>
      <c r="F39" s="197"/>
      <c r="G39" s="172"/>
      <c r="H39" s="172"/>
      <c r="I39" s="196"/>
      <c r="J39" s="196"/>
      <c r="K39" s="197"/>
    </row>
    <row r="40" spans="1:12">
      <c r="A40" s="1380" t="s">
        <v>281</v>
      </c>
      <c r="B40" s="1380"/>
      <c r="C40" s="1380"/>
      <c r="D40" s="1380"/>
      <c r="E40" s="1380"/>
      <c r="F40" s="1380"/>
      <c r="G40" s="1380"/>
      <c r="H40" s="1380"/>
      <c r="I40" s="1380"/>
      <c r="J40" s="1380"/>
      <c r="K40" s="1380"/>
    </row>
    <row r="41" spans="1:12">
      <c r="A41" s="1380"/>
      <c r="B41" s="1380"/>
      <c r="C41" s="1380"/>
      <c r="D41" s="1380"/>
      <c r="E41" s="1380"/>
      <c r="F41" s="1380"/>
      <c r="G41" s="1380"/>
      <c r="H41" s="1380"/>
      <c r="I41" s="1380"/>
      <c r="J41" s="1380"/>
      <c r="K41" s="1380"/>
    </row>
    <row r="42" spans="1:12">
      <c r="A42" s="3" t="s">
        <v>45</v>
      </c>
    </row>
    <row r="43" spans="1:12">
      <c r="A43" s="3" t="s">
        <v>282</v>
      </c>
    </row>
    <row r="44" spans="1:12">
      <c r="A44" s="174" t="s">
        <v>262</v>
      </c>
      <c r="B44" s="174"/>
      <c r="C44" s="174"/>
      <c r="D44" s="174"/>
      <c r="E44" s="174"/>
      <c r="F44" s="174"/>
      <c r="G44" s="174"/>
      <c r="H44" s="174"/>
      <c r="I44" s="198"/>
      <c r="J44" s="174"/>
      <c r="K44" s="174"/>
      <c r="L44" s="174"/>
    </row>
    <row r="45" spans="1:12">
      <c r="A45" s="174" t="s">
        <v>247</v>
      </c>
      <c r="B45" s="174"/>
      <c r="C45" s="174"/>
      <c r="D45" s="174"/>
      <c r="E45" s="174"/>
      <c r="F45" s="174"/>
      <c r="G45" s="174"/>
      <c r="H45" s="174"/>
      <c r="I45" s="174"/>
      <c r="J45" s="174"/>
      <c r="K45" s="174"/>
      <c r="L45" s="174"/>
    </row>
    <row r="46" spans="1:12">
      <c r="A46" s="175" t="s">
        <v>283</v>
      </c>
      <c r="B46" s="174"/>
      <c r="C46" s="174"/>
      <c r="D46" s="174"/>
      <c r="E46" s="174"/>
      <c r="F46" s="174"/>
      <c r="G46" s="174"/>
      <c r="H46" s="174"/>
      <c r="I46" s="174"/>
      <c r="J46" s="174"/>
      <c r="K46" s="174"/>
      <c r="L46" s="174"/>
    </row>
    <row r="47" spans="1:12">
      <c r="A47" s="26" t="s">
        <v>284</v>
      </c>
      <c r="B47" s="174"/>
      <c r="C47" s="174"/>
      <c r="D47" s="174"/>
      <c r="E47" s="174"/>
      <c r="F47" s="174"/>
      <c r="G47" s="174"/>
      <c r="H47" s="174"/>
      <c r="I47" s="174"/>
      <c r="J47" s="174"/>
      <c r="K47" s="174"/>
      <c r="L47" s="174"/>
    </row>
    <row r="48" spans="1:12">
      <c r="A48" s="174" t="s">
        <v>285</v>
      </c>
      <c r="B48" s="174"/>
      <c r="C48" s="174"/>
      <c r="D48" s="174"/>
      <c r="E48" s="174"/>
      <c r="F48" s="174"/>
      <c r="G48" s="174"/>
      <c r="H48" s="174"/>
      <c r="I48" s="174"/>
      <c r="J48" s="174"/>
      <c r="K48" s="174"/>
      <c r="L48" s="174"/>
    </row>
    <row r="49" spans="1:11">
      <c r="A49" s="1399" t="s">
        <v>286</v>
      </c>
      <c r="B49" s="1399"/>
      <c r="C49" s="1399"/>
      <c r="D49" s="1399"/>
      <c r="E49" s="1399"/>
      <c r="F49" s="1399"/>
      <c r="G49" s="1399"/>
      <c r="H49" s="1399"/>
      <c r="I49" s="1399"/>
      <c r="J49" s="1399"/>
      <c r="K49" s="1399"/>
    </row>
    <row r="50" spans="1:11">
      <c r="A50" s="1399"/>
      <c r="B50" s="1399"/>
      <c r="C50" s="1399"/>
      <c r="D50" s="1399"/>
      <c r="E50" s="1399"/>
      <c r="F50" s="1399"/>
      <c r="G50" s="1399"/>
      <c r="H50" s="1399"/>
      <c r="I50" s="1399"/>
      <c r="J50" s="1399"/>
      <c r="K50" s="1399"/>
    </row>
    <row r="51" spans="1:11">
      <c r="A51" s="1398" t="s">
        <v>1996</v>
      </c>
      <c r="B51" s="1398"/>
      <c r="C51" s="1398"/>
      <c r="D51" s="1398"/>
      <c r="E51" s="1398"/>
      <c r="F51" s="1398"/>
      <c r="G51" s="1398"/>
      <c r="H51" s="1398"/>
      <c r="I51" s="1398"/>
      <c r="J51" s="1398"/>
      <c r="K51" s="1398"/>
    </row>
    <row r="52" spans="1:11">
      <c r="A52" s="1398"/>
      <c r="B52" s="1398"/>
      <c r="C52" s="1398"/>
      <c r="D52" s="1398"/>
      <c r="E52" s="1398"/>
      <c r="F52" s="1398"/>
      <c r="G52" s="1398"/>
      <c r="H52" s="1398"/>
      <c r="I52" s="1398"/>
      <c r="J52" s="1398"/>
      <c r="K52" s="1398"/>
    </row>
  </sheetData>
  <mergeCells count="13">
    <mergeCell ref="A51:K52"/>
    <mergeCell ref="A40:K41"/>
    <mergeCell ref="A49:K50"/>
    <mergeCell ref="A5:A8"/>
    <mergeCell ref="B5:K5"/>
    <mergeCell ref="B6:F6"/>
    <mergeCell ref="G6:K6"/>
    <mergeCell ref="B7:C7"/>
    <mergeCell ref="D7:E7"/>
    <mergeCell ref="F7:F8"/>
    <mergeCell ref="G7:H7"/>
    <mergeCell ref="I7:J7"/>
    <mergeCell ref="K7:K8"/>
  </mergeCells>
  <hyperlinks>
    <hyperlink ref="K1" location="Índice!A1" display="(Voltar ao índice)"/>
  </hyperlinks>
  <pageMargins left="0.511811024" right="0.511811024" top="0.78740157499999996" bottom="0.78740157499999996" header="0.31496062000000002" footer="0.31496062000000002"/>
  <pageSetup paperSize="9" scale="7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zoomScaleNormal="100" workbookViewId="0">
      <selection activeCell="K1" sqref="K1"/>
    </sheetView>
  </sheetViews>
  <sheetFormatPr defaultColWidth="9.140625" defaultRowHeight="11.25"/>
  <cols>
    <col min="1" max="1" width="15.85546875" style="26" customWidth="1"/>
    <col min="2" max="11" width="9.28515625" style="26" customWidth="1"/>
    <col min="12" max="12" width="9.140625" style="26" customWidth="1"/>
    <col min="13" max="16384" width="9.140625" style="26"/>
  </cols>
  <sheetData>
    <row r="1" spans="1:12">
      <c r="A1" s="153" t="s">
        <v>302</v>
      </c>
      <c r="B1" s="174"/>
      <c r="C1" s="174"/>
      <c r="D1" s="174"/>
      <c r="E1" s="174"/>
      <c r="F1" s="174"/>
      <c r="G1" s="174"/>
      <c r="H1" s="174"/>
      <c r="I1" s="174"/>
      <c r="J1" s="174"/>
      <c r="K1" s="155" t="s">
        <v>226</v>
      </c>
    </row>
    <row r="2" spans="1:12">
      <c r="A2" s="199" t="s">
        <v>287</v>
      </c>
      <c r="B2" s="174"/>
      <c r="C2" s="174"/>
      <c r="D2" s="174"/>
      <c r="E2" s="174"/>
      <c r="F2" s="174"/>
      <c r="G2" s="174"/>
      <c r="H2" s="174"/>
      <c r="I2" s="174"/>
      <c r="J2" s="174"/>
      <c r="K2" s="174"/>
      <c r="L2" s="174"/>
    </row>
    <row r="3" spans="1:12">
      <c r="A3" s="3" t="s">
        <v>264</v>
      </c>
      <c r="B3" s="174"/>
      <c r="C3" s="174"/>
      <c r="D3" s="174"/>
      <c r="E3" s="174"/>
      <c r="F3" s="174"/>
      <c r="G3" s="174"/>
      <c r="H3" s="174"/>
      <c r="I3" s="174"/>
      <c r="J3" s="174"/>
      <c r="K3" s="174"/>
      <c r="L3" s="200"/>
    </row>
    <row r="4" spans="1:12">
      <c r="A4" s="174"/>
      <c r="B4" s="174"/>
      <c r="C4" s="174"/>
      <c r="D4" s="174"/>
      <c r="E4" s="174"/>
      <c r="F4" s="174"/>
      <c r="G4" s="174"/>
      <c r="H4" s="174"/>
      <c r="I4" s="174"/>
      <c r="J4" s="174"/>
      <c r="K4" s="174"/>
      <c r="L4" s="174"/>
    </row>
    <row r="5" spans="1:12" ht="15" customHeight="1">
      <c r="A5" s="1419" t="s">
        <v>265</v>
      </c>
      <c r="B5" s="1420" t="s">
        <v>8</v>
      </c>
      <c r="C5" s="1420"/>
      <c r="D5" s="1420"/>
      <c r="E5" s="1420"/>
      <c r="F5" s="1420"/>
      <c r="G5" s="1420"/>
      <c r="H5" s="1420"/>
      <c r="I5" s="1420"/>
      <c r="J5" s="1420"/>
      <c r="K5" s="1420"/>
      <c r="L5" s="174"/>
    </row>
    <row r="6" spans="1:12" ht="16.5" customHeight="1">
      <c r="A6" s="1419"/>
      <c r="B6" s="1419" t="s">
        <v>266</v>
      </c>
      <c r="C6" s="1419"/>
      <c r="D6" s="1419"/>
      <c r="E6" s="1419"/>
      <c r="F6" s="1419"/>
      <c r="G6" s="1419" t="s">
        <v>267</v>
      </c>
      <c r="H6" s="1419"/>
      <c r="I6" s="1419"/>
      <c r="J6" s="1419"/>
      <c r="K6" s="1419"/>
      <c r="L6" s="201"/>
    </row>
    <row r="7" spans="1:12" ht="15" customHeight="1">
      <c r="A7" s="1419"/>
      <c r="B7" s="1419" t="s">
        <v>10</v>
      </c>
      <c r="C7" s="1419"/>
      <c r="D7" s="1419" t="s">
        <v>288</v>
      </c>
      <c r="E7" s="1419"/>
      <c r="F7" s="1421" t="s">
        <v>11</v>
      </c>
      <c r="G7" s="1419" t="s">
        <v>10</v>
      </c>
      <c r="H7" s="1419"/>
      <c r="I7" s="1419" t="s">
        <v>288</v>
      </c>
      <c r="J7" s="1419"/>
      <c r="K7" s="1421" t="s">
        <v>11</v>
      </c>
      <c r="L7" s="202"/>
    </row>
    <row r="8" spans="1:12" ht="15.75" customHeight="1">
      <c r="A8" s="1419"/>
      <c r="B8" s="203" t="s">
        <v>289</v>
      </c>
      <c r="C8" s="203">
        <v>2019</v>
      </c>
      <c r="D8" s="203">
        <v>2018</v>
      </c>
      <c r="E8" s="203">
        <v>2019</v>
      </c>
      <c r="F8" s="1421"/>
      <c r="G8" s="203" t="s">
        <v>289</v>
      </c>
      <c r="H8" s="203">
        <v>2019</v>
      </c>
      <c r="I8" s="203">
        <v>2018</v>
      </c>
      <c r="J8" s="203">
        <v>2019</v>
      </c>
      <c r="K8" s="1421"/>
      <c r="L8" s="174"/>
    </row>
    <row r="9" spans="1:12">
      <c r="A9" s="178"/>
      <c r="D9" s="204"/>
      <c r="F9" s="178"/>
      <c r="I9" s="178"/>
      <c r="J9" s="178"/>
      <c r="K9" s="178"/>
      <c r="L9" s="174"/>
    </row>
    <row r="10" spans="1:12">
      <c r="A10" s="182" t="s">
        <v>13</v>
      </c>
      <c r="B10" s="104">
        <v>1961</v>
      </c>
      <c r="C10" s="104">
        <v>1577</v>
      </c>
      <c r="D10" s="183">
        <v>0.94055058421093285</v>
      </c>
      <c r="E10" s="183">
        <v>0.75042663562492229</v>
      </c>
      <c r="F10" s="205">
        <v>-20.214112008182262</v>
      </c>
      <c r="G10" s="104">
        <v>1794</v>
      </c>
      <c r="H10" s="104">
        <v>1475</v>
      </c>
      <c r="I10" s="183">
        <v>0.8604527017207616</v>
      </c>
      <c r="J10" s="183">
        <v>0.70188921214125577</v>
      </c>
      <c r="K10" s="205">
        <v>-18.427914661945433</v>
      </c>
      <c r="L10" s="58"/>
    </row>
    <row r="11" spans="1:12">
      <c r="A11" s="206"/>
      <c r="B11" s="156"/>
      <c r="C11" s="164"/>
      <c r="D11" s="185"/>
      <c r="E11" s="185"/>
      <c r="F11" s="197"/>
      <c r="G11" s="156"/>
      <c r="H11" s="156"/>
      <c r="I11" s="185"/>
      <c r="J11" s="185"/>
      <c r="K11" s="197"/>
      <c r="L11" s="58"/>
    </row>
    <row r="12" spans="1:12" s="78" customFormat="1">
      <c r="A12" s="85" t="s">
        <v>72</v>
      </c>
      <c r="B12" s="187">
        <v>20</v>
      </c>
      <c r="C12" s="12">
        <v>13</v>
      </c>
      <c r="D12" s="188">
        <v>2.3007943492490783</v>
      </c>
      <c r="E12" s="188">
        <v>1.4740315329361007</v>
      </c>
      <c r="F12" s="207">
        <v>-35.933798976115028</v>
      </c>
      <c r="G12" s="187">
        <v>18</v>
      </c>
      <c r="H12" s="187">
        <v>13</v>
      </c>
      <c r="I12" s="188">
        <v>2.0707149143241708</v>
      </c>
      <c r="J12" s="188">
        <v>1.4740315329361007</v>
      </c>
      <c r="K12" s="207">
        <v>-28.815332195683375</v>
      </c>
      <c r="L12" s="208"/>
    </row>
    <row r="13" spans="1:12">
      <c r="A13" s="56" t="s">
        <v>16</v>
      </c>
      <c r="B13" s="84">
        <v>39</v>
      </c>
      <c r="C13" s="16">
        <v>18</v>
      </c>
      <c r="D13" s="190">
        <v>1.1737018556527288</v>
      </c>
      <c r="E13" s="190">
        <v>0.53934895188018539</v>
      </c>
      <c r="F13" s="197">
        <v>-54.047192710602118</v>
      </c>
      <c r="G13" s="84">
        <v>38</v>
      </c>
      <c r="H13" s="84">
        <v>18</v>
      </c>
      <c r="I13" s="190">
        <v>1.1436069362770176</v>
      </c>
      <c r="J13" s="190">
        <v>0.53934895188018539</v>
      </c>
      <c r="K13" s="197">
        <v>-52.837908308249524</v>
      </c>
      <c r="L13" s="200"/>
    </row>
    <row r="14" spans="1:12">
      <c r="A14" s="56" t="s">
        <v>17</v>
      </c>
      <c r="B14" s="84">
        <v>16</v>
      </c>
      <c r="C14" s="16">
        <v>12</v>
      </c>
      <c r="D14" s="190">
        <v>1.9288867671134451</v>
      </c>
      <c r="E14" s="190">
        <v>1.418890876649904</v>
      </c>
      <c r="F14" s="197">
        <v>-26.439908197760285</v>
      </c>
      <c r="G14" s="84">
        <v>14</v>
      </c>
      <c r="H14" s="84">
        <v>10</v>
      </c>
      <c r="I14" s="190">
        <v>1.6877759212242645</v>
      </c>
      <c r="J14" s="190">
        <v>1.1824090638749201</v>
      </c>
      <c r="K14" s="197">
        <v>-29.94276971215265</v>
      </c>
      <c r="L14" s="200"/>
    </row>
    <row r="15" spans="1:12">
      <c r="A15" s="56" t="s">
        <v>18</v>
      </c>
      <c r="B15" s="84">
        <v>56</v>
      </c>
      <c r="C15" s="16">
        <v>46</v>
      </c>
      <c r="D15" s="190">
        <v>1.3723435044408792</v>
      </c>
      <c r="E15" s="190">
        <v>1.109878716796832</v>
      </c>
      <c r="F15" s="197">
        <v>-19.125298206660048</v>
      </c>
      <c r="G15" s="84">
        <v>52</v>
      </c>
      <c r="H15" s="84">
        <v>46</v>
      </c>
      <c r="I15" s="190">
        <v>1.2743189684093876</v>
      </c>
      <c r="J15" s="190">
        <v>1.109878716796832</v>
      </c>
      <c r="K15" s="197">
        <v>-12.90416729948004</v>
      </c>
      <c r="L15" s="200"/>
    </row>
    <row r="16" spans="1:12">
      <c r="A16" s="56" t="s">
        <v>19</v>
      </c>
      <c r="B16" s="84">
        <v>137</v>
      </c>
      <c r="C16" s="16">
        <v>141</v>
      </c>
      <c r="D16" s="190">
        <v>0.92488720932972202</v>
      </c>
      <c r="E16" s="190">
        <v>0.9480225459932129</v>
      </c>
      <c r="F16" s="197">
        <v>2.5014224902361271</v>
      </c>
      <c r="G16" s="84">
        <v>135</v>
      </c>
      <c r="H16" s="84">
        <v>138</v>
      </c>
      <c r="I16" s="190">
        <v>0.91138520627381381</v>
      </c>
      <c r="J16" s="190">
        <v>0.92785185352527233</v>
      </c>
      <c r="K16" s="197">
        <v>1.80677140007377</v>
      </c>
      <c r="L16" s="200"/>
    </row>
    <row r="17" spans="1:12">
      <c r="A17" s="56" t="s">
        <v>20</v>
      </c>
      <c r="B17" s="84">
        <v>53</v>
      </c>
      <c r="C17" s="16">
        <v>37</v>
      </c>
      <c r="D17" s="190">
        <v>0.58398027512963535</v>
      </c>
      <c r="E17" s="190">
        <v>0.40516517708236832</v>
      </c>
      <c r="F17" s="197">
        <v>-30.620057844860014</v>
      </c>
      <c r="G17" s="84">
        <v>47</v>
      </c>
      <c r="H17" s="84">
        <v>36</v>
      </c>
      <c r="I17" s="190">
        <v>0.5178693005866577</v>
      </c>
      <c r="J17" s="190">
        <v>0.39421476689095303</v>
      </c>
      <c r="K17" s="197">
        <v>-23.877556278316781</v>
      </c>
      <c r="L17" s="200"/>
    </row>
    <row r="18" spans="1:12">
      <c r="A18" s="56" t="s">
        <v>21</v>
      </c>
      <c r="B18" s="84">
        <v>33</v>
      </c>
      <c r="C18" s="16">
        <v>24</v>
      </c>
      <c r="D18" s="190">
        <v>1.1093544464775138</v>
      </c>
      <c r="E18" s="190">
        <v>0.79594914946200468</v>
      </c>
      <c r="F18" s="197">
        <v>-28.251141734785634</v>
      </c>
      <c r="G18" s="84">
        <v>32</v>
      </c>
      <c r="H18" s="84">
        <v>24</v>
      </c>
      <c r="I18" s="190">
        <v>1.0757376450691043</v>
      </c>
      <c r="J18" s="190">
        <v>0.79594914946200468</v>
      </c>
      <c r="K18" s="197">
        <v>-26.008989913997695</v>
      </c>
      <c r="L18" s="200"/>
    </row>
    <row r="19" spans="1:12">
      <c r="A19" s="56" t="s">
        <v>22</v>
      </c>
      <c r="B19" s="84">
        <v>34</v>
      </c>
      <c r="C19" s="16">
        <v>26</v>
      </c>
      <c r="D19" s="190">
        <v>0.85590833523814891</v>
      </c>
      <c r="E19" s="190">
        <v>0.64698343971234118</v>
      </c>
      <c r="F19" s="197">
        <v>-24.409727879058007</v>
      </c>
      <c r="G19" s="84">
        <v>34</v>
      </c>
      <c r="H19" s="84">
        <v>26</v>
      </c>
      <c r="I19" s="190">
        <v>0.85590833523814891</v>
      </c>
      <c r="J19" s="190">
        <v>0.64698343971234118</v>
      </c>
      <c r="K19" s="197">
        <v>-24.409727879058007</v>
      </c>
      <c r="L19" s="200"/>
    </row>
    <row r="20" spans="1:12">
      <c r="A20" s="56" t="s">
        <v>57</v>
      </c>
      <c r="B20" s="84">
        <v>105</v>
      </c>
      <c r="C20" s="16">
        <v>59</v>
      </c>
      <c r="D20" s="190">
        <v>1.5170865119305852</v>
      </c>
      <c r="E20" s="190">
        <v>0.84065295082009261</v>
      </c>
      <c r="F20" s="197">
        <v>-44.587672211895793</v>
      </c>
      <c r="G20" s="84">
        <v>93</v>
      </c>
      <c r="H20" s="84">
        <v>57</v>
      </c>
      <c r="I20" s="190">
        <v>1.3437051962813753</v>
      </c>
      <c r="J20" s="190">
        <v>0.81215624062280123</v>
      </c>
      <c r="K20" s="197">
        <v>-39.558450553708091</v>
      </c>
      <c r="L20" s="200"/>
    </row>
    <row r="21" spans="1:12">
      <c r="A21" s="56" t="s">
        <v>25</v>
      </c>
      <c r="B21" s="84">
        <v>71</v>
      </c>
      <c r="C21" s="16">
        <v>76</v>
      </c>
      <c r="D21" s="190">
        <v>1.0092316264762677</v>
      </c>
      <c r="E21" s="190">
        <v>1.0741774662725945</v>
      </c>
      <c r="F21" s="197">
        <v>6.4351768308217983</v>
      </c>
      <c r="G21" s="84">
        <v>71</v>
      </c>
      <c r="H21" s="84">
        <v>76</v>
      </c>
      <c r="I21" s="190">
        <v>1.0092316264762677</v>
      </c>
      <c r="J21" s="190">
        <v>1.0741774662725945</v>
      </c>
      <c r="K21" s="197">
        <v>6.4351768308217983</v>
      </c>
      <c r="L21" s="200"/>
    </row>
    <row r="22" spans="1:12" s="78" customFormat="1">
      <c r="A22" s="66" t="s">
        <v>76</v>
      </c>
      <c r="B22" s="84">
        <v>36</v>
      </c>
      <c r="C22" s="16">
        <v>41</v>
      </c>
      <c r="D22" s="190">
        <v>1.0459041521813783</v>
      </c>
      <c r="E22" s="190">
        <v>1.1766508842387902</v>
      </c>
      <c r="F22" s="197">
        <v>12.500833062448535</v>
      </c>
      <c r="G22" s="84">
        <v>36</v>
      </c>
      <c r="H22" s="84">
        <v>41</v>
      </c>
      <c r="I22" s="190">
        <v>1.0459041521813783</v>
      </c>
      <c r="J22" s="190">
        <v>1.1766508842387902</v>
      </c>
      <c r="K22" s="197">
        <v>12.500833062448535</v>
      </c>
      <c r="L22" s="209"/>
    </row>
    <row r="23" spans="1:12" s="78" customFormat="1">
      <c r="A23" s="66" t="s">
        <v>77</v>
      </c>
      <c r="B23" s="84">
        <v>36</v>
      </c>
      <c r="C23" s="16">
        <v>20</v>
      </c>
      <c r="D23" s="190">
        <v>1.3100327035108512</v>
      </c>
      <c r="E23" s="190">
        <v>0.719686964957722</v>
      </c>
      <c r="F23" s="197">
        <v>-45.063435208221826</v>
      </c>
      <c r="G23" s="84">
        <v>25</v>
      </c>
      <c r="H23" s="84">
        <v>14</v>
      </c>
      <c r="I23" s="190">
        <v>0.90974493299364678</v>
      </c>
      <c r="J23" s="190">
        <v>0.5037808754704054</v>
      </c>
      <c r="K23" s="197">
        <v>-44.623942689887606</v>
      </c>
      <c r="L23" s="209"/>
    </row>
    <row r="24" spans="1:12" s="78" customFormat="1">
      <c r="A24" s="66" t="s">
        <v>78</v>
      </c>
      <c r="B24" s="84">
        <v>82</v>
      </c>
      <c r="C24" s="16">
        <v>75</v>
      </c>
      <c r="D24" s="190">
        <v>0.38972157815186614</v>
      </c>
      <c r="E24" s="190">
        <v>0.35429515081895796</v>
      </c>
      <c r="F24" s="197">
        <v>-9.0901888216985647</v>
      </c>
      <c r="G24" s="84">
        <v>81</v>
      </c>
      <c r="H24" s="84">
        <v>75</v>
      </c>
      <c r="I24" s="190">
        <v>0.38496887597928237</v>
      </c>
      <c r="J24" s="190">
        <v>0.35429515081895796</v>
      </c>
      <c r="K24" s="197">
        <v>-7.9678454738182918</v>
      </c>
      <c r="L24" s="209"/>
    </row>
    <row r="25" spans="1:12" s="78" customFormat="1">
      <c r="A25" s="66" t="s">
        <v>29</v>
      </c>
      <c r="B25" s="84">
        <v>202</v>
      </c>
      <c r="C25" s="16">
        <v>130</v>
      </c>
      <c r="D25" s="190">
        <v>2.3727030149890225</v>
      </c>
      <c r="E25" s="190">
        <v>1.511124491666439</v>
      </c>
      <c r="F25" s="197">
        <v>-36.312109770154677</v>
      </c>
      <c r="G25" s="84">
        <v>196</v>
      </c>
      <c r="H25" s="84">
        <v>123</v>
      </c>
      <c r="I25" s="190">
        <v>2.3022266878111308</v>
      </c>
      <c r="J25" s="190">
        <v>1.429756249807477</v>
      </c>
      <c r="K25" s="197">
        <v>-37.896808451697929</v>
      </c>
      <c r="L25" s="209"/>
    </row>
    <row r="26" spans="1:12">
      <c r="A26" s="56" t="s">
        <v>79</v>
      </c>
      <c r="B26" s="84">
        <v>34</v>
      </c>
      <c r="C26" s="16">
        <v>26</v>
      </c>
      <c r="D26" s="190">
        <v>0.85074525284148916</v>
      </c>
      <c r="E26" s="190">
        <v>0.64706765117180221</v>
      </c>
      <c r="F26" s="197">
        <v>-23.941080010661686</v>
      </c>
      <c r="G26" s="84">
        <v>34</v>
      </c>
      <c r="H26" s="84">
        <v>26</v>
      </c>
      <c r="I26" s="190">
        <v>0.85074525284148916</v>
      </c>
      <c r="J26" s="190">
        <v>0.64706765117180221</v>
      </c>
      <c r="K26" s="197">
        <v>-23.941080010661686</v>
      </c>
      <c r="L26" s="200"/>
    </row>
    <row r="27" spans="1:12" s="78" customFormat="1">
      <c r="A27" s="66" t="s">
        <v>31</v>
      </c>
      <c r="B27" s="84">
        <v>94</v>
      </c>
      <c r="C27" s="16">
        <v>99</v>
      </c>
      <c r="D27" s="190">
        <v>0.82827140550696521</v>
      </c>
      <c r="E27" s="190">
        <v>0.86584198278863556</v>
      </c>
      <c r="F27" s="197">
        <v>4.536022495992631</v>
      </c>
      <c r="G27" s="84">
        <v>82</v>
      </c>
      <c r="H27" s="84">
        <v>99</v>
      </c>
      <c r="I27" s="190">
        <v>0.72253463033586318</v>
      </c>
      <c r="J27" s="190">
        <v>0.86584198278863556</v>
      </c>
      <c r="K27" s="197">
        <v>19.833977007601323</v>
      </c>
      <c r="L27" s="209"/>
    </row>
    <row r="28" spans="1:12" s="78" customFormat="1">
      <c r="A28" s="66" t="s">
        <v>80</v>
      </c>
      <c r="B28" s="84">
        <v>131</v>
      </c>
      <c r="C28" s="16">
        <v>136</v>
      </c>
      <c r="D28" s="190">
        <v>1.3794855129801162</v>
      </c>
      <c r="E28" s="190">
        <v>1.4230301313027809</v>
      </c>
      <c r="F28" s="197">
        <v>3.1565839519832828</v>
      </c>
      <c r="G28" s="84">
        <v>129</v>
      </c>
      <c r="H28" s="84">
        <v>135</v>
      </c>
      <c r="I28" s="190">
        <v>1.3584246654537022</v>
      </c>
      <c r="J28" s="190">
        <v>1.4125666744549663</v>
      </c>
      <c r="K28" s="197">
        <v>3.9856467847027233</v>
      </c>
      <c r="L28" s="209"/>
    </row>
    <row r="29" spans="1:12" s="78" customFormat="1">
      <c r="A29" s="66" t="s">
        <v>81</v>
      </c>
      <c r="B29" s="84">
        <v>46</v>
      </c>
      <c r="C29" s="16">
        <v>37</v>
      </c>
      <c r="D29" s="190">
        <v>1.4090844902376483</v>
      </c>
      <c r="E29" s="190">
        <v>1.1303829523586357</v>
      </c>
      <c r="F29" s="197">
        <v>-19.778908916385017</v>
      </c>
      <c r="G29" s="84">
        <v>46</v>
      </c>
      <c r="H29" s="84">
        <v>37</v>
      </c>
      <c r="I29" s="190">
        <v>1.4090844902376483</v>
      </c>
      <c r="J29" s="190">
        <v>1.1303829523586357</v>
      </c>
      <c r="K29" s="197">
        <v>-19.778908916385017</v>
      </c>
      <c r="L29" s="209"/>
    </row>
    <row r="30" spans="1:12" s="78" customFormat="1">
      <c r="A30" s="66" t="s">
        <v>34</v>
      </c>
      <c r="B30" s="84">
        <v>174</v>
      </c>
      <c r="C30" s="16">
        <v>117</v>
      </c>
      <c r="D30" s="190">
        <v>1.0139883775952858</v>
      </c>
      <c r="E30" s="190">
        <v>0.67767382724634539</v>
      </c>
      <c r="F30" s="197">
        <v>-33.167495582791972</v>
      </c>
      <c r="G30" s="84">
        <v>165</v>
      </c>
      <c r="H30" s="84">
        <v>114</v>
      </c>
      <c r="I30" s="190">
        <v>0.96154070289208138</v>
      </c>
      <c r="J30" s="190">
        <v>0.6602975752656699</v>
      </c>
      <c r="K30" s="197">
        <v>-31.329212244509797</v>
      </c>
      <c r="L30" s="209"/>
    </row>
    <row r="31" spans="1:12" s="78" customFormat="1">
      <c r="A31" s="66" t="s">
        <v>35</v>
      </c>
      <c r="B31" s="84">
        <v>73</v>
      </c>
      <c r="C31" s="16">
        <v>58</v>
      </c>
      <c r="D31" s="190">
        <v>2.098298079051224</v>
      </c>
      <c r="E31" s="190">
        <v>1.6539045121081495</v>
      </c>
      <c r="F31" s="197">
        <v>-21.178762511378434</v>
      </c>
      <c r="G31" s="75" t="s">
        <v>24</v>
      </c>
      <c r="H31" s="75" t="s">
        <v>24</v>
      </c>
      <c r="I31" s="75" t="s">
        <v>24</v>
      </c>
      <c r="J31" s="75" t="s">
        <v>24</v>
      </c>
      <c r="K31" s="75" t="s">
        <v>24</v>
      </c>
      <c r="L31" s="209"/>
    </row>
    <row r="32" spans="1:12" s="78" customFormat="1">
      <c r="A32" s="66" t="s">
        <v>82</v>
      </c>
      <c r="B32" s="84">
        <v>93</v>
      </c>
      <c r="C32" s="16">
        <v>75</v>
      </c>
      <c r="D32" s="190">
        <v>0.82085827352321639</v>
      </c>
      <c r="E32" s="190">
        <v>0.65921090345381683</v>
      </c>
      <c r="F32" s="197">
        <v>-19.692482281452893</v>
      </c>
      <c r="G32" s="84">
        <v>91</v>
      </c>
      <c r="H32" s="84">
        <v>73</v>
      </c>
      <c r="I32" s="190">
        <v>0.80320540742594293</v>
      </c>
      <c r="J32" s="190">
        <v>0.64163194602838181</v>
      </c>
      <c r="K32" s="197">
        <v>-20.116082374913358</v>
      </c>
      <c r="L32" s="209"/>
    </row>
    <row r="33" spans="1:12" s="78" customFormat="1">
      <c r="A33" s="66" t="s">
        <v>83</v>
      </c>
      <c r="B33" s="84">
        <v>12</v>
      </c>
      <c r="C33" s="16">
        <v>21</v>
      </c>
      <c r="D33" s="190">
        <v>0.68275347649535811</v>
      </c>
      <c r="E33" s="190">
        <v>1.1816174091631617</v>
      </c>
      <c r="F33" s="197">
        <v>73.066480046139361</v>
      </c>
      <c r="G33" s="84">
        <v>11</v>
      </c>
      <c r="H33" s="84">
        <v>14</v>
      </c>
      <c r="I33" s="190">
        <v>0.62585735345407822</v>
      </c>
      <c r="J33" s="190">
        <v>0.78774493944210777</v>
      </c>
      <c r="K33" s="197">
        <v>25.866530942646815</v>
      </c>
    </row>
    <row r="34" spans="1:12" s="78" customFormat="1">
      <c r="A34" s="66" t="s">
        <v>38</v>
      </c>
      <c r="B34" s="84">
        <v>14</v>
      </c>
      <c r="C34" s="16">
        <v>18</v>
      </c>
      <c r="D34" s="190">
        <v>2.4281611188966434</v>
      </c>
      <c r="E34" s="190">
        <v>2.9714689456732937</v>
      </c>
      <c r="F34" s="197">
        <v>22.375279076354261</v>
      </c>
      <c r="G34" s="84">
        <v>7</v>
      </c>
      <c r="H34" s="84">
        <v>18</v>
      </c>
      <c r="I34" s="190">
        <v>1.2140805594483217</v>
      </c>
      <c r="J34" s="190">
        <v>2.9714689456732937</v>
      </c>
      <c r="K34" s="197">
        <v>144.75055815270852</v>
      </c>
      <c r="L34" s="209"/>
    </row>
    <row r="35" spans="1:12" s="78" customFormat="1">
      <c r="A35" s="66" t="s">
        <v>39</v>
      </c>
      <c r="B35" s="84">
        <v>44</v>
      </c>
      <c r="C35" s="16">
        <v>28</v>
      </c>
      <c r="D35" s="190">
        <v>0.62186470654911163</v>
      </c>
      <c r="E35" s="190">
        <v>0.3908001185799217</v>
      </c>
      <c r="F35" s="197">
        <v>-37.156729677010816</v>
      </c>
      <c r="G35" s="84">
        <v>41</v>
      </c>
      <c r="H35" s="84">
        <v>28</v>
      </c>
      <c r="I35" s="190">
        <v>0.57946484019349032</v>
      </c>
      <c r="J35" s="190">
        <v>0.3908001185799217</v>
      </c>
      <c r="K35" s="197">
        <v>-32.558441604596958</v>
      </c>
      <c r="L35" s="209"/>
    </row>
    <row r="36" spans="1:12" s="78" customFormat="1">
      <c r="A36" s="66" t="s">
        <v>67</v>
      </c>
      <c r="B36" s="84">
        <v>278</v>
      </c>
      <c r="C36" s="16">
        <v>199</v>
      </c>
      <c r="D36" s="190">
        <v>0.6104666125708339</v>
      </c>
      <c r="E36" s="190">
        <v>0.43337134442832215</v>
      </c>
      <c r="F36" s="197">
        <v>-29.009820438290223</v>
      </c>
      <c r="G36" s="84">
        <v>270</v>
      </c>
      <c r="H36" s="84">
        <v>192</v>
      </c>
      <c r="I36" s="190">
        <v>0.59289922803642148</v>
      </c>
      <c r="J36" s="190">
        <v>0.41812712628260224</v>
      </c>
      <c r="K36" s="197">
        <v>-29.477539097602445</v>
      </c>
      <c r="L36" s="209"/>
    </row>
    <row r="37" spans="1:12" s="78" customFormat="1">
      <c r="A37" s="66" t="s">
        <v>41</v>
      </c>
      <c r="B37" s="84">
        <v>32</v>
      </c>
      <c r="C37" s="16">
        <v>25</v>
      </c>
      <c r="D37" s="190">
        <v>1.4045510966910533</v>
      </c>
      <c r="E37" s="190">
        <v>1.0875731284171548</v>
      </c>
      <c r="F37" s="197">
        <v>-22.567920029442778</v>
      </c>
      <c r="G37" s="84">
        <v>32</v>
      </c>
      <c r="H37" s="84">
        <v>25</v>
      </c>
      <c r="I37" s="190">
        <v>1.4045510966910533</v>
      </c>
      <c r="J37" s="190">
        <v>1.0875731284171548</v>
      </c>
      <c r="K37" s="197">
        <v>-22.567920029442778</v>
      </c>
    </row>
    <row r="38" spans="1:12" s="78" customFormat="1">
      <c r="A38" s="88" t="s">
        <v>42</v>
      </c>
      <c r="B38" s="192">
        <v>16</v>
      </c>
      <c r="C38" s="20">
        <v>20</v>
      </c>
      <c r="D38" s="193">
        <v>1.0287874004407067</v>
      </c>
      <c r="E38" s="193">
        <v>1.2715641383309195</v>
      </c>
      <c r="F38" s="210">
        <v>23.598338955766106</v>
      </c>
      <c r="G38" s="192">
        <v>14</v>
      </c>
      <c r="H38" s="192">
        <v>17</v>
      </c>
      <c r="I38" s="193">
        <v>0.90018897538561848</v>
      </c>
      <c r="J38" s="193">
        <v>1.0808295175812817</v>
      </c>
      <c r="K38" s="210">
        <v>20.066957842744216</v>
      </c>
      <c r="L38" s="209"/>
    </row>
    <row r="39" spans="1:12">
      <c r="B39" s="172"/>
      <c r="C39" s="172"/>
      <c r="D39" s="196"/>
      <c r="E39" s="196"/>
      <c r="F39" s="197"/>
      <c r="G39" s="211"/>
      <c r="H39" s="211"/>
      <c r="I39" s="196"/>
      <c r="J39" s="196"/>
      <c r="K39" s="197"/>
      <c r="L39" s="200"/>
    </row>
    <row r="40" spans="1:12" ht="11.25" customHeight="1">
      <c r="A40" s="1418" t="s">
        <v>290</v>
      </c>
      <c r="B40" s="1418"/>
      <c r="C40" s="1418"/>
      <c r="D40" s="1418"/>
      <c r="E40" s="1418"/>
      <c r="F40" s="1418"/>
      <c r="G40" s="1418"/>
      <c r="H40" s="1418"/>
      <c r="I40" s="1418"/>
      <c r="J40" s="1418"/>
      <c r="K40" s="1418"/>
    </row>
    <row r="41" spans="1:12" ht="11.25" customHeight="1">
      <c r="A41" s="1418"/>
      <c r="B41" s="1418"/>
      <c r="C41" s="1418"/>
      <c r="D41" s="1418"/>
      <c r="E41" s="1418"/>
      <c r="F41" s="1418"/>
      <c r="G41" s="1418"/>
      <c r="H41" s="1418"/>
      <c r="I41" s="1418"/>
      <c r="J41" s="1418"/>
      <c r="K41" s="1418"/>
    </row>
    <row r="42" spans="1:12">
      <c r="A42" s="3" t="s">
        <v>45</v>
      </c>
    </row>
    <row r="43" spans="1:12">
      <c r="A43" s="174" t="s">
        <v>291</v>
      </c>
    </row>
    <row r="44" spans="1:12">
      <c r="A44" s="212" t="s">
        <v>292</v>
      </c>
    </row>
  </sheetData>
  <mergeCells count="11">
    <mergeCell ref="A40:K41"/>
    <mergeCell ref="A5:A8"/>
    <mergeCell ref="B5:K5"/>
    <mergeCell ref="B6:F6"/>
    <mergeCell ref="G6:K6"/>
    <mergeCell ref="B7:C7"/>
    <mergeCell ref="D7:E7"/>
    <mergeCell ref="F7:F8"/>
    <mergeCell ref="G7:H7"/>
    <mergeCell ref="I7:J7"/>
    <mergeCell ref="K7:K8"/>
  </mergeCells>
  <hyperlinks>
    <hyperlink ref="K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zoomScaleNormal="100" workbookViewId="0">
      <selection activeCell="K1" sqref="K1"/>
    </sheetView>
  </sheetViews>
  <sheetFormatPr defaultColWidth="9.140625" defaultRowHeight="11.25"/>
  <cols>
    <col min="1" max="1" width="15.5703125" style="26" customWidth="1"/>
    <col min="2" max="10" width="9.28515625" style="26" customWidth="1"/>
    <col min="11" max="11" width="9.140625" style="26" customWidth="1"/>
    <col min="12" max="12" width="9" style="26" customWidth="1"/>
    <col min="13" max="16384" width="9.140625" style="26"/>
  </cols>
  <sheetData>
    <row r="1" spans="1:12">
      <c r="A1" s="153" t="s">
        <v>303</v>
      </c>
      <c r="F1" s="155"/>
      <c r="G1" s="155"/>
      <c r="H1" s="155"/>
      <c r="I1" s="155"/>
      <c r="J1" s="155"/>
      <c r="K1" s="155" t="s">
        <v>226</v>
      </c>
      <c r="L1" s="155"/>
    </row>
    <row r="2" spans="1:12">
      <c r="A2" s="3" t="s">
        <v>293</v>
      </c>
      <c r="F2" s="213"/>
      <c r="G2" s="213"/>
      <c r="H2" s="213"/>
      <c r="I2" s="213"/>
      <c r="J2" s="213"/>
      <c r="K2" s="213"/>
      <c r="L2" s="213"/>
    </row>
    <row r="3" spans="1:12">
      <c r="A3" s="3" t="s">
        <v>228</v>
      </c>
      <c r="E3" s="200"/>
      <c r="F3" s="213"/>
      <c r="G3" s="213"/>
      <c r="H3" s="213"/>
      <c r="I3" s="213"/>
      <c r="J3" s="213"/>
      <c r="K3" s="213"/>
      <c r="L3" s="213"/>
    </row>
    <row r="4" spans="1:12">
      <c r="A4" s="174"/>
    </row>
    <row r="5" spans="1:12" ht="15" customHeight="1">
      <c r="A5" s="1419" t="s">
        <v>265</v>
      </c>
      <c r="B5" s="1381" t="s">
        <v>87</v>
      </c>
      <c r="C5" s="1382"/>
      <c r="D5" s="1382"/>
      <c r="E5" s="1382"/>
      <c r="F5" s="1382"/>
      <c r="G5" s="1382"/>
      <c r="H5" s="1382"/>
      <c r="I5" s="1382"/>
      <c r="J5" s="1382"/>
      <c r="K5" s="1383"/>
    </row>
    <row r="6" spans="1:12" ht="18" customHeight="1">
      <c r="A6" s="1419"/>
      <c r="B6" s="1411" t="s">
        <v>266</v>
      </c>
      <c r="C6" s="1412"/>
      <c r="D6" s="1412"/>
      <c r="E6" s="1412"/>
      <c r="F6" s="1413"/>
      <c r="G6" s="1411" t="s">
        <v>267</v>
      </c>
      <c r="H6" s="1412"/>
      <c r="I6" s="1412"/>
      <c r="J6" s="1412"/>
      <c r="K6" s="1413"/>
      <c r="L6" s="178"/>
    </row>
    <row r="7" spans="1:12" ht="15.75" customHeight="1">
      <c r="A7" s="1419"/>
      <c r="B7" s="1411" t="s">
        <v>10</v>
      </c>
      <c r="C7" s="1413"/>
      <c r="D7" s="1411" t="s">
        <v>294</v>
      </c>
      <c r="E7" s="1413"/>
      <c r="F7" s="1422" t="s">
        <v>11</v>
      </c>
      <c r="G7" s="1411" t="s">
        <v>10</v>
      </c>
      <c r="H7" s="1413"/>
      <c r="I7" s="1411" t="s">
        <v>294</v>
      </c>
      <c r="J7" s="1413"/>
      <c r="K7" s="1422" t="s">
        <v>295</v>
      </c>
      <c r="L7" s="178"/>
    </row>
    <row r="8" spans="1:12" ht="16.5" customHeight="1">
      <c r="A8" s="1419"/>
      <c r="B8" s="203" t="s">
        <v>289</v>
      </c>
      <c r="C8" s="203">
        <v>2019</v>
      </c>
      <c r="D8" s="203">
        <v>2018</v>
      </c>
      <c r="E8" s="203">
        <v>2019</v>
      </c>
      <c r="F8" s="1423"/>
      <c r="G8" s="203" t="s">
        <v>289</v>
      </c>
      <c r="H8" s="203">
        <v>2019</v>
      </c>
      <c r="I8" s="203">
        <v>2018</v>
      </c>
      <c r="J8" s="203">
        <v>2019</v>
      </c>
      <c r="K8" s="1423"/>
      <c r="L8" s="204"/>
    </row>
    <row r="9" spans="1:12">
      <c r="A9" s="178"/>
      <c r="C9" s="178"/>
      <c r="D9" s="204"/>
      <c r="E9" s="178"/>
      <c r="F9" s="178"/>
      <c r="H9" s="178"/>
      <c r="I9" s="178"/>
      <c r="J9" s="178"/>
      <c r="K9" s="178"/>
      <c r="L9" s="178"/>
    </row>
    <row r="10" spans="1:12">
      <c r="A10" s="182" t="s">
        <v>13</v>
      </c>
      <c r="B10" s="214">
        <v>882</v>
      </c>
      <c r="C10" s="214">
        <v>817</v>
      </c>
      <c r="D10" s="183">
        <v>0.42303193027743125</v>
      </c>
      <c r="E10" s="183">
        <v>0.38877524496230909</v>
      </c>
      <c r="F10" s="205">
        <v>-8.0978958946801178</v>
      </c>
      <c r="G10" s="214">
        <v>648</v>
      </c>
      <c r="H10" s="214">
        <v>641</v>
      </c>
      <c r="I10" s="183">
        <v>0.31079896918341887</v>
      </c>
      <c r="J10" s="183">
        <v>0.30502439659833558</v>
      </c>
      <c r="K10" s="205">
        <v>-1.8579767494902533</v>
      </c>
      <c r="L10" s="215"/>
    </row>
    <row r="11" spans="1:12">
      <c r="A11" s="56"/>
      <c r="C11" s="172"/>
      <c r="D11" s="185"/>
      <c r="E11" s="185"/>
      <c r="F11" s="197"/>
      <c r="H11" s="8"/>
      <c r="I11" s="185"/>
      <c r="J11" s="185"/>
      <c r="K11" s="197"/>
      <c r="L11" s="215"/>
    </row>
    <row r="12" spans="1:12" s="78" customFormat="1">
      <c r="A12" s="85" t="s">
        <v>72</v>
      </c>
      <c r="B12" s="93" t="s">
        <v>15</v>
      </c>
      <c r="C12" s="74">
        <v>2</v>
      </c>
      <c r="D12" s="93" t="s">
        <v>15</v>
      </c>
      <c r="E12" s="188">
        <v>0.22677408199016935</v>
      </c>
      <c r="F12" s="207" t="s">
        <v>15</v>
      </c>
      <c r="G12" s="93" t="s">
        <v>15</v>
      </c>
      <c r="H12" s="216">
        <v>2</v>
      </c>
      <c r="I12" s="93" t="s">
        <v>15</v>
      </c>
      <c r="J12" s="188">
        <v>0.22677408199016935</v>
      </c>
      <c r="K12" s="207" t="s">
        <v>15</v>
      </c>
      <c r="L12" s="217"/>
    </row>
    <row r="13" spans="1:12">
      <c r="A13" s="56" t="s">
        <v>16</v>
      </c>
      <c r="B13" s="218">
        <v>9</v>
      </c>
      <c r="C13" s="75">
        <v>6</v>
      </c>
      <c r="D13" s="190">
        <v>0.27085427438139897</v>
      </c>
      <c r="E13" s="190">
        <v>0.17978298396006182</v>
      </c>
      <c r="F13" s="197">
        <v>-33.623722804203062</v>
      </c>
      <c r="G13" s="218">
        <v>9</v>
      </c>
      <c r="H13" s="36">
        <v>6</v>
      </c>
      <c r="I13" s="190">
        <v>0.27085427438139897</v>
      </c>
      <c r="J13" s="190">
        <v>0.17978298396006182</v>
      </c>
      <c r="K13" s="197">
        <v>-33.623722804203062</v>
      </c>
      <c r="L13" s="58"/>
    </row>
    <row r="14" spans="1:12">
      <c r="A14" s="56" t="s">
        <v>17</v>
      </c>
      <c r="B14" s="218">
        <v>29</v>
      </c>
      <c r="C14" s="75">
        <v>18</v>
      </c>
      <c r="D14" s="190">
        <v>3.4961072653931189</v>
      </c>
      <c r="E14" s="190">
        <v>2.128336314974856</v>
      </c>
      <c r="F14" s="197">
        <v>-39.122682646422305</v>
      </c>
      <c r="G14" s="218">
        <v>21</v>
      </c>
      <c r="H14" s="36">
        <v>18</v>
      </c>
      <c r="I14" s="190">
        <v>2.5316638818363968</v>
      </c>
      <c r="J14" s="190">
        <v>2.128336314974856</v>
      </c>
      <c r="K14" s="197">
        <v>-15.931323654583185</v>
      </c>
      <c r="L14" s="58"/>
    </row>
    <row r="15" spans="1:12">
      <c r="A15" s="56" t="s">
        <v>18</v>
      </c>
      <c r="B15" s="218">
        <v>28</v>
      </c>
      <c r="C15" s="75">
        <v>24</v>
      </c>
      <c r="D15" s="190">
        <v>0.68617175222043958</v>
      </c>
      <c r="E15" s="190">
        <v>0.57906715658965158</v>
      </c>
      <c r="F15" s="197">
        <v>-15.609006824340909</v>
      </c>
      <c r="G15" s="218">
        <v>28</v>
      </c>
      <c r="H15" s="36">
        <v>24</v>
      </c>
      <c r="I15" s="190">
        <v>0.68617175222043958</v>
      </c>
      <c r="J15" s="190">
        <v>0.57906715658965158</v>
      </c>
      <c r="K15" s="197">
        <v>-15.609006824340909</v>
      </c>
      <c r="L15" s="58"/>
    </row>
    <row r="16" spans="1:12">
      <c r="A16" s="56" t="s">
        <v>19</v>
      </c>
      <c r="B16" s="218">
        <v>72</v>
      </c>
      <c r="C16" s="75">
        <v>72</v>
      </c>
      <c r="D16" s="190">
        <v>0.48607211001270062</v>
      </c>
      <c r="E16" s="190">
        <v>0.48409661923057679</v>
      </c>
      <c r="F16" s="197">
        <v>-0.40641928253654092</v>
      </c>
      <c r="G16" s="218">
        <v>72</v>
      </c>
      <c r="H16" s="36">
        <v>72</v>
      </c>
      <c r="I16" s="190">
        <v>0.48607211001270062</v>
      </c>
      <c r="J16" s="190">
        <v>0.48409661923057679</v>
      </c>
      <c r="K16" s="197">
        <v>-0.40641928253654092</v>
      </c>
      <c r="L16" s="58"/>
    </row>
    <row r="17" spans="1:12">
      <c r="A17" s="56" t="s">
        <v>20</v>
      </c>
      <c r="B17" s="218">
        <v>33</v>
      </c>
      <c r="C17" s="75">
        <v>31</v>
      </c>
      <c r="D17" s="190">
        <v>0.3636103599863767</v>
      </c>
      <c r="E17" s="190">
        <v>0.33946271593387617</v>
      </c>
      <c r="F17" s="197">
        <v>-6.6410770181040135</v>
      </c>
      <c r="G17" s="218">
        <v>32</v>
      </c>
      <c r="H17" s="36">
        <v>30</v>
      </c>
      <c r="I17" s="190">
        <v>0.35259186422921379</v>
      </c>
      <c r="J17" s="190">
        <v>0.32851230574246082</v>
      </c>
      <c r="K17" s="197">
        <v>-6.829300653148163</v>
      </c>
      <c r="L17" s="58"/>
    </row>
    <row r="18" spans="1:12">
      <c r="A18" s="56" t="s">
        <v>21</v>
      </c>
      <c r="B18" s="218">
        <v>8</v>
      </c>
      <c r="C18" s="75">
        <v>4</v>
      </c>
      <c r="D18" s="190">
        <v>0.26893441126727607</v>
      </c>
      <c r="E18" s="190">
        <v>0.13265819157700079</v>
      </c>
      <c r="F18" s="197">
        <v>-50.672659942665121</v>
      </c>
      <c r="G18" s="218">
        <v>8</v>
      </c>
      <c r="H18" s="36">
        <v>4</v>
      </c>
      <c r="I18" s="190">
        <v>0.26893441126727607</v>
      </c>
      <c r="J18" s="190">
        <v>0.13265819157700079</v>
      </c>
      <c r="K18" s="197">
        <v>-50.672659942665121</v>
      </c>
      <c r="L18" s="58"/>
    </row>
    <row r="19" spans="1:12">
      <c r="A19" s="56" t="s">
        <v>22</v>
      </c>
      <c r="B19" s="218">
        <v>14</v>
      </c>
      <c r="C19" s="75">
        <v>11</v>
      </c>
      <c r="D19" s="190">
        <v>0.35243284392159074</v>
      </c>
      <c r="E19" s="190">
        <v>0.27372376295522127</v>
      </c>
      <c r="F19" s="197">
        <v>-22.333072051559611</v>
      </c>
      <c r="G19" s="218">
        <v>14</v>
      </c>
      <c r="H19" s="36">
        <v>11</v>
      </c>
      <c r="I19" s="190">
        <v>0.35243284392159074</v>
      </c>
      <c r="J19" s="190">
        <v>0.27372376295522127</v>
      </c>
      <c r="K19" s="197">
        <v>-22.333072051559611</v>
      </c>
      <c r="L19" s="58"/>
    </row>
    <row r="20" spans="1:12">
      <c r="A20" s="56" t="s">
        <v>57</v>
      </c>
      <c r="B20" s="218">
        <v>61</v>
      </c>
      <c r="C20" s="75">
        <v>37</v>
      </c>
      <c r="D20" s="190">
        <v>0.88135502121681619</v>
      </c>
      <c r="E20" s="190">
        <v>0.52718913864988859</v>
      </c>
      <c r="F20" s="197">
        <v>-40.184247441849166</v>
      </c>
      <c r="G20" s="218">
        <v>59</v>
      </c>
      <c r="H20" s="36">
        <v>37</v>
      </c>
      <c r="I20" s="190">
        <v>0.85245813527528114</v>
      </c>
      <c r="J20" s="190">
        <v>0.52718913864988859</v>
      </c>
      <c r="K20" s="197">
        <v>-38.156594812759295</v>
      </c>
      <c r="L20" s="58"/>
    </row>
    <row r="21" spans="1:12">
      <c r="A21" s="56" t="s">
        <v>25</v>
      </c>
      <c r="B21" s="218">
        <v>14</v>
      </c>
      <c r="C21" s="75">
        <v>13</v>
      </c>
      <c r="D21" s="190">
        <v>0.19900341930517954</v>
      </c>
      <c r="E21" s="190">
        <v>0.18374088238873323</v>
      </c>
      <c r="F21" s="197">
        <v>-7.669484760480727</v>
      </c>
      <c r="G21" s="218">
        <v>14</v>
      </c>
      <c r="H21" s="36">
        <v>13</v>
      </c>
      <c r="I21" s="190">
        <v>0.19900341930517954</v>
      </c>
      <c r="J21" s="190">
        <v>0.18374088238873323</v>
      </c>
      <c r="K21" s="197">
        <v>-7.669484760480727</v>
      </c>
      <c r="L21" s="58"/>
    </row>
    <row r="22" spans="1:12" s="78" customFormat="1">
      <c r="A22" s="66" t="s">
        <v>76</v>
      </c>
      <c r="B22" s="218">
        <v>26</v>
      </c>
      <c r="C22" s="75">
        <v>23</v>
      </c>
      <c r="D22" s="190">
        <v>0.75537522101988441</v>
      </c>
      <c r="E22" s="190">
        <v>0.66007244725590664</v>
      </c>
      <c r="F22" s="197">
        <v>-12.616613718848612</v>
      </c>
      <c r="G22" s="218">
        <v>26</v>
      </c>
      <c r="H22" s="36">
        <v>23</v>
      </c>
      <c r="I22" s="190">
        <v>0.75537522101988441</v>
      </c>
      <c r="J22" s="190">
        <v>0.66007244725590664</v>
      </c>
      <c r="K22" s="197">
        <v>-12.616613718848612</v>
      </c>
      <c r="L22" s="217"/>
    </row>
    <row r="23" spans="1:12" s="78" customFormat="1">
      <c r="A23" s="66" t="s">
        <v>77</v>
      </c>
      <c r="B23" s="218">
        <v>8</v>
      </c>
      <c r="C23" s="75">
        <v>10</v>
      </c>
      <c r="D23" s="190">
        <v>0.29111837855796696</v>
      </c>
      <c r="E23" s="190">
        <v>0.359843482478861</v>
      </c>
      <c r="F23" s="197">
        <v>23.607270781500866</v>
      </c>
      <c r="G23" s="218">
        <v>7</v>
      </c>
      <c r="H23" s="36">
        <v>7</v>
      </c>
      <c r="I23" s="190">
        <v>0.25472858123822106</v>
      </c>
      <c r="J23" s="190">
        <v>0.2518904377352027</v>
      </c>
      <c r="K23" s="197">
        <v>-1.1141833747992935</v>
      </c>
      <c r="L23" s="217"/>
    </row>
    <row r="24" spans="1:12" s="78" customFormat="1">
      <c r="A24" s="66" t="s">
        <v>78</v>
      </c>
      <c r="B24" s="218">
        <v>57</v>
      </c>
      <c r="C24" s="75">
        <v>56</v>
      </c>
      <c r="D24" s="190">
        <v>0.2709040238372728</v>
      </c>
      <c r="E24" s="190">
        <v>0.26454037927815527</v>
      </c>
      <c r="F24" s="197">
        <v>-2.3490402501145757</v>
      </c>
      <c r="G24" s="218">
        <v>56</v>
      </c>
      <c r="H24" s="36">
        <v>56</v>
      </c>
      <c r="I24" s="190">
        <v>0.26615132166468908</v>
      </c>
      <c r="J24" s="190">
        <v>0.26454037927815527</v>
      </c>
      <c r="K24" s="197">
        <v>-0.60527311172376974</v>
      </c>
      <c r="L24" s="217"/>
    </row>
    <row r="25" spans="1:12" s="78" customFormat="1">
      <c r="A25" s="66" t="s">
        <v>29</v>
      </c>
      <c r="B25" s="218">
        <v>22</v>
      </c>
      <c r="C25" s="75">
        <v>32</v>
      </c>
      <c r="D25" s="190">
        <v>0.25841319965226983</v>
      </c>
      <c r="E25" s="190">
        <v>0.37196910564096963</v>
      </c>
      <c r="F25" s="197">
        <v>43.943539316685353</v>
      </c>
      <c r="G25" s="218">
        <v>22</v>
      </c>
      <c r="H25" s="36">
        <v>32</v>
      </c>
      <c r="I25" s="190">
        <v>0.25841319965226983</v>
      </c>
      <c r="J25" s="190">
        <v>0.37196910564096963</v>
      </c>
      <c r="K25" s="197">
        <v>43.943539316685353</v>
      </c>
      <c r="L25" s="217"/>
    </row>
    <row r="26" spans="1:12" s="78" customFormat="1">
      <c r="A26" s="66" t="s">
        <v>79</v>
      </c>
      <c r="B26" s="218">
        <v>13</v>
      </c>
      <c r="C26" s="75">
        <v>9</v>
      </c>
      <c r="D26" s="190">
        <v>0.32528494961586346</v>
      </c>
      <c r="E26" s="190">
        <v>0.22398495617485462</v>
      </c>
      <c r="F26" s="197">
        <v>-31.141924506693709</v>
      </c>
      <c r="G26" s="218">
        <v>13</v>
      </c>
      <c r="H26" s="36">
        <v>9</v>
      </c>
      <c r="I26" s="190">
        <v>0.32528494961586346</v>
      </c>
      <c r="J26" s="190">
        <v>0.22398495617485462</v>
      </c>
      <c r="K26" s="197">
        <v>-31.141924506693709</v>
      </c>
      <c r="L26" s="217"/>
    </row>
    <row r="27" spans="1:12" s="78" customFormat="1">
      <c r="A27" s="66" t="s">
        <v>31</v>
      </c>
      <c r="B27" s="218">
        <v>39</v>
      </c>
      <c r="C27" s="75">
        <v>52</v>
      </c>
      <c r="D27" s="190">
        <v>0.34364451930608125</v>
      </c>
      <c r="E27" s="190">
        <v>0.45478568792938434</v>
      </c>
      <c r="F27" s="197">
        <v>32.341900533647269</v>
      </c>
      <c r="G27" s="218">
        <v>36</v>
      </c>
      <c r="H27" s="36">
        <v>50</v>
      </c>
      <c r="I27" s="190">
        <v>0.3172103255133058</v>
      </c>
      <c r="J27" s="190">
        <v>0.43729393070133116</v>
      </c>
      <c r="K27" s="197">
        <v>37.856146389215908</v>
      </c>
      <c r="L27" s="217"/>
    </row>
    <row r="28" spans="1:12" s="78" customFormat="1">
      <c r="A28" s="66" t="s">
        <v>80</v>
      </c>
      <c r="B28" s="218">
        <v>15</v>
      </c>
      <c r="C28" s="75">
        <v>19</v>
      </c>
      <c r="D28" s="190">
        <v>0.15795635644810491</v>
      </c>
      <c r="E28" s="190">
        <v>0.19880568010847677</v>
      </c>
      <c r="F28" s="197">
        <v>25.861145812003162</v>
      </c>
      <c r="G28" s="218">
        <v>15</v>
      </c>
      <c r="H28" s="36">
        <v>19</v>
      </c>
      <c r="I28" s="190">
        <v>0.15795635644810491</v>
      </c>
      <c r="J28" s="190">
        <v>0.19880568010847677</v>
      </c>
      <c r="K28" s="197">
        <v>25.861145812003162</v>
      </c>
      <c r="L28" s="217"/>
    </row>
    <row r="29" spans="1:12" s="78" customFormat="1">
      <c r="A29" s="66" t="s">
        <v>81</v>
      </c>
      <c r="B29" s="218">
        <v>8</v>
      </c>
      <c r="C29" s="75">
        <v>11</v>
      </c>
      <c r="D29" s="190">
        <v>0.2450581722152432</v>
      </c>
      <c r="E29" s="190">
        <v>0.33605979664716196</v>
      </c>
      <c r="F29" s="197">
        <v>37.134703001044514</v>
      </c>
      <c r="G29" s="218">
        <v>8</v>
      </c>
      <c r="H29" s="36">
        <v>11</v>
      </c>
      <c r="I29" s="190">
        <v>0.2450581722152432</v>
      </c>
      <c r="J29" s="190">
        <v>0.33605979664716196</v>
      </c>
      <c r="K29" s="197">
        <v>37.134703001044514</v>
      </c>
      <c r="L29" s="217"/>
    </row>
    <row r="30" spans="1:12" s="78" customFormat="1">
      <c r="A30" s="66" t="s">
        <v>34</v>
      </c>
      <c r="B30" s="218">
        <v>56</v>
      </c>
      <c r="C30" s="75">
        <v>45</v>
      </c>
      <c r="D30" s="190">
        <v>0.32634108704216092</v>
      </c>
      <c r="E30" s="190">
        <v>0.26064377971013286</v>
      </c>
      <c r="F30" s="197">
        <v>-20.131485105809077</v>
      </c>
      <c r="G30" s="218">
        <v>56</v>
      </c>
      <c r="H30" s="36">
        <v>45</v>
      </c>
      <c r="I30" s="190">
        <v>0.32634108704216092</v>
      </c>
      <c r="J30" s="190">
        <v>0.26064377971013286</v>
      </c>
      <c r="K30" s="197">
        <v>-20.131485105809077</v>
      </c>
      <c r="L30" s="217"/>
    </row>
    <row r="31" spans="1:12" s="78" customFormat="1">
      <c r="A31" s="66" t="s">
        <v>35</v>
      </c>
      <c r="B31" s="218">
        <v>216</v>
      </c>
      <c r="C31" s="75">
        <v>163</v>
      </c>
      <c r="D31" s="190">
        <v>6.2086628092474587</v>
      </c>
      <c r="E31" s="190">
        <v>4.6480419909246269</v>
      </c>
      <c r="F31" s="197">
        <v>-25.136182560894969</v>
      </c>
      <c r="G31" s="36" t="s">
        <v>24</v>
      </c>
      <c r="H31" s="36" t="s">
        <v>24</v>
      </c>
      <c r="I31" s="36" t="s">
        <v>24</v>
      </c>
      <c r="J31" s="36" t="s">
        <v>24</v>
      </c>
      <c r="K31" s="36" t="s">
        <v>24</v>
      </c>
      <c r="L31" s="217"/>
    </row>
    <row r="32" spans="1:12" s="78" customFormat="1">
      <c r="A32" s="66" t="s">
        <v>82</v>
      </c>
      <c r="B32" s="218">
        <v>30</v>
      </c>
      <c r="C32" s="75">
        <v>27</v>
      </c>
      <c r="D32" s="190">
        <v>0.26479299145910207</v>
      </c>
      <c r="E32" s="190">
        <v>0.23731592524337405</v>
      </c>
      <c r="F32" s="197">
        <v>-10.376810226101441</v>
      </c>
      <c r="G32" s="218">
        <v>30</v>
      </c>
      <c r="H32" s="36">
        <v>27</v>
      </c>
      <c r="I32" s="190">
        <v>0.26479299145910207</v>
      </c>
      <c r="J32" s="190">
        <v>0.23731592524337405</v>
      </c>
      <c r="K32" s="197">
        <v>-10.376810226101441</v>
      </c>
      <c r="L32" s="217"/>
    </row>
    <row r="33" spans="1:12" s="78" customFormat="1">
      <c r="A33" s="66" t="s">
        <v>83</v>
      </c>
      <c r="B33" s="218" t="s">
        <v>15</v>
      </c>
      <c r="C33" s="75">
        <v>12</v>
      </c>
      <c r="D33" s="218" t="s">
        <v>15</v>
      </c>
      <c r="E33" s="190">
        <v>0.67520994809323531</v>
      </c>
      <c r="F33" s="197" t="s">
        <v>15</v>
      </c>
      <c r="G33" s="218" t="s">
        <v>15</v>
      </c>
      <c r="H33" s="36">
        <v>5</v>
      </c>
      <c r="I33" s="218" t="s">
        <v>15</v>
      </c>
      <c r="J33" s="190">
        <v>0.28133747837218137</v>
      </c>
      <c r="K33" s="197" t="s">
        <v>15</v>
      </c>
    </row>
    <row r="34" spans="1:12" s="78" customFormat="1">
      <c r="A34" s="66" t="s">
        <v>38</v>
      </c>
      <c r="B34" s="218">
        <v>9</v>
      </c>
      <c r="C34" s="75">
        <v>9</v>
      </c>
      <c r="D34" s="190">
        <v>1.5609607192906994</v>
      </c>
      <c r="E34" s="190">
        <v>1.4857344728366468</v>
      </c>
      <c r="F34" s="197">
        <v>-4.8192273850577898</v>
      </c>
      <c r="G34" s="218">
        <v>7</v>
      </c>
      <c r="H34" s="36">
        <v>9</v>
      </c>
      <c r="I34" s="190">
        <v>1.2140805594483217</v>
      </c>
      <c r="J34" s="190">
        <v>1.4857344728366468</v>
      </c>
      <c r="K34" s="197">
        <v>22.375279076354261</v>
      </c>
      <c r="L34" s="217"/>
    </row>
    <row r="35" spans="1:12" s="78" customFormat="1">
      <c r="A35" s="66" t="s">
        <v>39</v>
      </c>
      <c r="B35" s="218">
        <v>22</v>
      </c>
      <c r="C35" s="75">
        <v>14</v>
      </c>
      <c r="D35" s="190">
        <v>0.31093235327455582</v>
      </c>
      <c r="E35" s="190">
        <v>0.19540005928996085</v>
      </c>
      <c r="F35" s="197">
        <v>-37.156729677010816</v>
      </c>
      <c r="G35" s="218">
        <v>22</v>
      </c>
      <c r="H35" s="36">
        <v>14</v>
      </c>
      <c r="I35" s="190">
        <v>0.31093235327455582</v>
      </c>
      <c r="J35" s="190">
        <v>0.19540005928996085</v>
      </c>
      <c r="K35" s="197">
        <v>-37.156729677010816</v>
      </c>
      <c r="L35" s="217"/>
    </row>
    <row r="36" spans="1:12" s="78" customFormat="1">
      <c r="A36" s="66" t="s">
        <v>296</v>
      </c>
      <c r="B36" s="218">
        <v>80</v>
      </c>
      <c r="C36" s="36">
        <v>104</v>
      </c>
      <c r="D36" s="190">
        <v>0.17567384534412486</v>
      </c>
      <c r="E36" s="190">
        <v>0.22648552673640956</v>
      </c>
      <c r="F36" s="197">
        <v>28.923873837195547</v>
      </c>
      <c r="G36" s="218">
        <v>80</v>
      </c>
      <c r="H36" s="36">
        <v>104</v>
      </c>
      <c r="I36" s="190">
        <v>0.17567384534412486</v>
      </c>
      <c r="J36" s="190">
        <v>0.22648552673640956</v>
      </c>
      <c r="K36" s="197">
        <v>28.923873837195547</v>
      </c>
      <c r="L36" s="217"/>
    </row>
    <row r="37" spans="1:12" s="78" customFormat="1">
      <c r="A37" s="66" t="s">
        <v>41</v>
      </c>
      <c r="B37" s="218">
        <v>6</v>
      </c>
      <c r="C37" s="75">
        <v>4</v>
      </c>
      <c r="D37" s="190">
        <v>0.2633533306295725</v>
      </c>
      <c r="E37" s="190">
        <v>0.17401170054674478</v>
      </c>
      <c r="F37" s="197">
        <v>-33.924625091791171</v>
      </c>
      <c r="G37" s="218">
        <v>6</v>
      </c>
      <c r="H37" s="36">
        <v>4</v>
      </c>
      <c r="I37" s="190">
        <v>0.2633533306295725</v>
      </c>
      <c r="J37" s="190">
        <v>0.17401170054674478</v>
      </c>
      <c r="K37" s="197">
        <v>-33.924625091791171</v>
      </c>
      <c r="L37" s="217"/>
    </row>
    <row r="38" spans="1:12" s="78" customFormat="1">
      <c r="A38" s="88" t="s">
        <v>42</v>
      </c>
      <c r="B38" s="100">
        <v>7</v>
      </c>
      <c r="C38" s="89">
        <v>9</v>
      </c>
      <c r="D38" s="193">
        <v>0.45009448769280924</v>
      </c>
      <c r="E38" s="193">
        <v>0.57220386224891384</v>
      </c>
      <c r="F38" s="210">
        <v>27.129720068788</v>
      </c>
      <c r="G38" s="100">
        <v>7</v>
      </c>
      <c r="H38" s="38">
        <v>9</v>
      </c>
      <c r="I38" s="193">
        <v>0.45009448769280924</v>
      </c>
      <c r="J38" s="193">
        <v>0.57220386224891384</v>
      </c>
      <c r="K38" s="210">
        <v>27.129720068788</v>
      </c>
      <c r="L38" s="217"/>
    </row>
    <row r="39" spans="1:12">
      <c r="B39" s="106"/>
      <c r="C39" s="106"/>
      <c r="D39" s="196"/>
      <c r="E39" s="196"/>
      <c r="F39" s="197"/>
      <c r="G39" s="211"/>
      <c r="H39" s="211"/>
      <c r="I39" s="196"/>
      <c r="J39" s="196"/>
      <c r="K39" s="197"/>
      <c r="L39" s="58"/>
    </row>
    <row r="40" spans="1:12" ht="11.25" customHeight="1">
      <c r="A40" s="1418" t="s">
        <v>297</v>
      </c>
      <c r="B40" s="1418"/>
      <c r="C40" s="1418"/>
      <c r="D40" s="1418"/>
      <c r="E40" s="1418"/>
      <c r="F40" s="1418"/>
      <c r="G40" s="1418"/>
      <c r="H40" s="1418"/>
      <c r="I40" s="1418"/>
      <c r="J40" s="1418"/>
      <c r="K40" s="1418"/>
    </row>
    <row r="41" spans="1:12" ht="11.25" customHeight="1">
      <c r="A41" s="1418"/>
      <c r="B41" s="1418"/>
      <c r="C41" s="1418"/>
      <c r="D41" s="1418"/>
      <c r="E41" s="1418"/>
      <c r="F41" s="1418"/>
      <c r="G41" s="1418"/>
      <c r="H41" s="1418"/>
      <c r="I41" s="1418"/>
      <c r="J41" s="1418"/>
      <c r="K41" s="1418"/>
    </row>
    <row r="42" spans="1:12">
      <c r="A42" s="23" t="s">
        <v>44</v>
      </c>
      <c r="B42" s="219"/>
      <c r="C42" s="219"/>
      <c r="D42" s="219"/>
      <c r="E42" s="219"/>
      <c r="F42" s="219"/>
      <c r="G42" s="219"/>
      <c r="H42" s="219"/>
      <c r="I42" s="219"/>
      <c r="J42" s="219"/>
      <c r="K42" s="219"/>
    </row>
    <row r="43" spans="1:12">
      <c r="A43" s="3" t="s">
        <v>45</v>
      </c>
    </row>
    <row r="44" spans="1:12">
      <c r="A44" s="174" t="s">
        <v>291</v>
      </c>
      <c r="B44" s="178"/>
      <c r="C44" s="178"/>
      <c r="D44" s="178"/>
      <c r="E44" s="178"/>
      <c r="F44" s="178"/>
      <c r="G44" s="178"/>
      <c r="H44" s="178"/>
      <c r="I44" s="178"/>
      <c r="J44" s="178"/>
      <c r="K44" s="178"/>
      <c r="L44" s="178"/>
    </row>
    <row r="45" spans="1:12">
      <c r="A45" s="212" t="s">
        <v>292</v>
      </c>
      <c r="B45" s="220"/>
      <c r="C45" s="220"/>
      <c r="D45" s="220"/>
      <c r="E45" s="220"/>
    </row>
    <row r="46" spans="1:12">
      <c r="A46" s="1399" t="s">
        <v>298</v>
      </c>
      <c r="B46" s="1399"/>
      <c r="C46" s="1399"/>
      <c r="D46" s="1399"/>
      <c r="E46" s="1399"/>
      <c r="F46" s="1399"/>
      <c r="G46" s="1399"/>
      <c r="H46" s="1399"/>
      <c r="I46" s="1399"/>
      <c r="J46" s="1399"/>
      <c r="K46" s="1399"/>
    </row>
    <row r="47" spans="1:12">
      <c r="A47" s="1399"/>
      <c r="B47" s="1399"/>
      <c r="C47" s="1399"/>
      <c r="D47" s="1399"/>
      <c r="E47" s="1399"/>
      <c r="F47" s="1399"/>
      <c r="G47" s="1399"/>
      <c r="H47" s="1399"/>
      <c r="I47" s="1399"/>
      <c r="J47" s="1399"/>
      <c r="K47" s="1399"/>
    </row>
  </sheetData>
  <mergeCells count="12">
    <mergeCell ref="A40:K41"/>
    <mergeCell ref="A46:K47"/>
    <mergeCell ref="A5:A8"/>
    <mergeCell ref="B5:K5"/>
    <mergeCell ref="B6:F6"/>
    <mergeCell ref="G6:K6"/>
    <mergeCell ref="B7:C7"/>
    <mergeCell ref="D7:E7"/>
    <mergeCell ref="F7:F8"/>
    <mergeCell ref="G7:H7"/>
    <mergeCell ref="I7:J7"/>
    <mergeCell ref="K7:K8"/>
  </mergeCells>
  <hyperlinks>
    <hyperlink ref="K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6"/>
  <sheetViews>
    <sheetView zoomScaleNormal="100" workbookViewId="0">
      <selection activeCell="H109" sqref="H109"/>
    </sheetView>
  </sheetViews>
  <sheetFormatPr defaultColWidth="9.140625" defaultRowHeight="11.25"/>
  <cols>
    <col min="1" max="16384" width="9.140625" style="2"/>
  </cols>
  <sheetData>
    <row r="1" spans="1:26">
      <c r="A1" s="1" t="s">
        <v>304</v>
      </c>
      <c r="Z1" s="155" t="s">
        <v>226</v>
      </c>
    </row>
    <row r="2" spans="1:26">
      <c r="A2" s="2" t="s">
        <v>717</v>
      </c>
    </row>
    <row r="3" spans="1:26">
      <c r="A3" s="2" t="s">
        <v>677</v>
      </c>
    </row>
    <row r="6" spans="1:26">
      <c r="A6" s="2" t="s">
        <v>668</v>
      </c>
      <c r="B6" s="2" t="s">
        <v>669</v>
      </c>
      <c r="L6" s="2" t="s">
        <v>678</v>
      </c>
      <c r="M6" s="2" t="s">
        <v>669</v>
      </c>
    </row>
    <row r="7" spans="1:26">
      <c r="A7" s="2" t="s">
        <v>670</v>
      </c>
      <c r="B7" s="549">
        <v>0.183</v>
      </c>
      <c r="L7" s="550">
        <v>0</v>
      </c>
      <c r="M7" s="549">
        <v>3.5284636585557902E-2</v>
      </c>
      <c r="U7" s="2" t="s">
        <v>679</v>
      </c>
      <c r="V7" s="2" t="s">
        <v>683</v>
      </c>
    </row>
    <row r="8" spans="1:26">
      <c r="A8" s="2" t="s">
        <v>671</v>
      </c>
      <c r="B8" s="549">
        <v>0.13100000000000001</v>
      </c>
      <c r="L8" s="550">
        <v>4.1666666666666664E-2</v>
      </c>
      <c r="M8" s="549">
        <v>4.2103052733811042E-2</v>
      </c>
      <c r="U8" s="2" t="s">
        <v>680</v>
      </c>
      <c r="V8" s="549">
        <v>0.72527197251646147</v>
      </c>
    </row>
    <row r="9" spans="1:26">
      <c r="A9" s="2" t="s">
        <v>672</v>
      </c>
      <c r="B9" s="549">
        <v>0.124</v>
      </c>
      <c r="L9" s="550">
        <v>8.3333333333333329E-2</v>
      </c>
      <c r="M9" s="549">
        <v>3.7667007900884571E-2</v>
      </c>
      <c r="U9" s="2" t="s">
        <v>681</v>
      </c>
      <c r="V9" s="549">
        <v>0.19299312911537361</v>
      </c>
    </row>
    <row r="10" spans="1:26">
      <c r="A10" s="2" t="s">
        <v>673</v>
      </c>
      <c r="B10" s="549">
        <v>0.126</v>
      </c>
      <c r="L10" s="550">
        <v>0.125</v>
      </c>
      <c r="M10" s="549">
        <v>3.0553586896606019E-2</v>
      </c>
      <c r="U10" s="2" t="s">
        <v>682</v>
      </c>
      <c r="V10" s="549">
        <v>8.1734898368164902E-2</v>
      </c>
    </row>
    <row r="11" spans="1:26">
      <c r="A11" s="2" t="s">
        <v>674</v>
      </c>
      <c r="B11" s="549">
        <v>0.125</v>
      </c>
      <c r="L11" s="550">
        <v>0.16666666666666699</v>
      </c>
      <c r="M11" s="549">
        <v>2.6301283565635082E-2</v>
      </c>
    </row>
    <row r="12" spans="1:26">
      <c r="A12" s="2" t="s">
        <v>675</v>
      </c>
      <c r="B12" s="549">
        <v>0.13800000000000001</v>
      </c>
      <c r="L12" s="550">
        <v>0.20833333333333301</v>
      </c>
      <c r="M12" s="549">
        <v>2.5881302989736718E-2</v>
      </c>
    </row>
    <row r="13" spans="1:26">
      <c r="A13" s="2" t="s">
        <v>676</v>
      </c>
      <c r="B13" s="549">
        <v>0.17199999999999999</v>
      </c>
      <c r="L13" s="550">
        <v>0.25</v>
      </c>
      <c r="M13" s="549">
        <v>3.6380817387195834E-2</v>
      </c>
    </row>
    <row r="14" spans="1:26">
      <c r="L14" s="550">
        <v>0.29166666666666702</v>
      </c>
      <c r="M14" s="549">
        <v>3.4832139013570608E-2</v>
      </c>
    </row>
    <row r="15" spans="1:26">
      <c r="L15" s="550">
        <v>0.33333333333333298</v>
      </c>
      <c r="M15" s="549">
        <v>3.4543402367640488E-2</v>
      </c>
    </row>
    <row r="16" spans="1:26">
      <c r="L16" s="550">
        <v>0.375</v>
      </c>
      <c r="M16" s="549">
        <v>3.5278368375462631E-2</v>
      </c>
    </row>
    <row r="17" spans="12:13">
      <c r="L17" s="550">
        <v>0.41666666666666702</v>
      </c>
      <c r="M17" s="549">
        <v>3.6958290679056087E-2</v>
      </c>
    </row>
    <row r="18" spans="12:13">
      <c r="L18" s="550">
        <v>0.45833333333333298</v>
      </c>
      <c r="M18" s="549">
        <v>3.2495997060135957E-2</v>
      </c>
    </row>
    <row r="19" spans="12:13">
      <c r="L19" s="550">
        <v>0.5</v>
      </c>
      <c r="M19" s="549">
        <v>3.0474840538625078E-2</v>
      </c>
    </row>
    <row r="20" spans="12:13">
      <c r="L20" s="550">
        <v>0.54166666666666696</v>
      </c>
      <c r="M20" s="549">
        <v>2.8269942515158665E-2</v>
      </c>
    </row>
    <row r="21" spans="12:13">
      <c r="L21" s="550">
        <v>0.58333333333333304</v>
      </c>
      <c r="M21" s="549">
        <v>3.6459563745176775E-2</v>
      </c>
    </row>
    <row r="22" spans="12:13">
      <c r="L22" s="550">
        <v>0.625</v>
      </c>
      <c r="M22" s="549">
        <v>3.9084442344541552E-2</v>
      </c>
    </row>
    <row r="23" spans="12:13">
      <c r="L23" s="550">
        <v>0.66666666666666696</v>
      </c>
      <c r="M23" s="549">
        <v>3.9031944772554256E-2</v>
      </c>
    </row>
    <row r="24" spans="12:13">
      <c r="L24" s="550">
        <v>0.70833333333333304</v>
      </c>
      <c r="M24" s="549">
        <v>4.4937921621125011E-2</v>
      </c>
    </row>
    <row r="25" spans="12:13">
      <c r="L25" s="550">
        <v>0.75</v>
      </c>
      <c r="M25" s="549">
        <v>4.9426464026038779E-2</v>
      </c>
    </row>
    <row r="26" spans="12:13">
      <c r="L26" s="550">
        <v>0.79166666666666696</v>
      </c>
      <c r="M26" s="549">
        <v>6.5175735622227449E-2</v>
      </c>
    </row>
    <row r="27" spans="12:13">
      <c r="L27" s="550">
        <v>0.83333333333333304</v>
      </c>
      <c r="M27" s="549">
        <v>7.1816678478620333E-2</v>
      </c>
    </row>
    <row r="28" spans="12:13">
      <c r="L28" s="550">
        <v>0.875</v>
      </c>
      <c r="M28" s="549">
        <v>6.845683387143342E-2</v>
      </c>
    </row>
    <row r="29" spans="12:13">
      <c r="L29" s="550">
        <v>0.91666666666666696</v>
      </c>
      <c r="M29" s="549">
        <v>6.4125784182481535E-2</v>
      </c>
    </row>
    <row r="30" spans="12:13">
      <c r="L30" s="550">
        <v>0.95833333333333304</v>
      </c>
      <c r="M30" s="549">
        <v>5.4912460298711163E-2</v>
      </c>
    </row>
    <row r="33" spans="1:22">
      <c r="A33" s="2" t="s">
        <v>684</v>
      </c>
      <c r="B33" s="2" t="s">
        <v>685</v>
      </c>
      <c r="C33" s="2" t="s">
        <v>686</v>
      </c>
      <c r="L33" s="2" t="s">
        <v>689</v>
      </c>
      <c r="M33" s="2" t="s">
        <v>690</v>
      </c>
      <c r="N33" s="2" t="s">
        <v>691</v>
      </c>
      <c r="O33" s="2" t="s">
        <v>692</v>
      </c>
      <c r="P33" s="2" t="s">
        <v>693</v>
      </c>
      <c r="U33" s="2" t="s">
        <v>695</v>
      </c>
      <c r="V33" s="2" t="s">
        <v>683</v>
      </c>
    </row>
    <row r="34" spans="1:22">
      <c r="A34" s="2" t="s">
        <v>687</v>
      </c>
      <c r="B34" s="549">
        <v>0.90223890601957368</v>
      </c>
      <c r="C34" s="549">
        <v>9.7761093980426331E-2</v>
      </c>
      <c r="L34" s="2" t="s">
        <v>687</v>
      </c>
      <c r="M34" s="551">
        <v>0.74467295882619622</v>
      </c>
      <c r="N34" s="551">
        <v>0.25141161439228454</v>
      </c>
      <c r="O34" s="551">
        <v>2.843836293945514E-3</v>
      </c>
      <c r="P34" s="551">
        <v>1.0715904875736718E-3</v>
      </c>
      <c r="U34" s="2" t="s">
        <v>696</v>
      </c>
      <c r="V34" s="549">
        <v>8.1418929144344565E-3</v>
      </c>
    </row>
    <row r="35" spans="1:22">
      <c r="A35" s="2" t="s">
        <v>8</v>
      </c>
      <c r="B35" s="549">
        <v>0.89040114613180521</v>
      </c>
      <c r="C35" s="549">
        <v>0.10959885386819485</v>
      </c>
      <c r="L35" s="2" t="s">
        <v>8</v>
      </c>
      <c r="M35" s="551">
        <v>0.55780022446689115</v>
      </c>
      <c r="N35" s="551">
        <v>0.4388327721661055</v>
      </c>
      <c r="O35" s="551">
        <v>3.3670033670033669E-3</v>
      </c>
      <c r="P35" s="551">
        <v>0</v>
      </c>
      <c r="U35" s="2" t="s">
        <v>697</v>
      </c>
      <c r="V35" s="549">
        <v>7.0522715578558671E-3</v>
      </c>
    </row>
    <row r="36" spans="1:22">
      <c r="A36" s="2" t="s">
        <v>87</v>
      </c>
      <c r="B36" s="549">
        <v>0.92712550607287447</v>
      </c>
      <c r="C36" s="549">
        <v>7.28744939271255E-2</v>
      </c>
      <c r="L36" s="2" t="s">
        <v>87</v>
      </c>
      <c r="M36" s="551">
        <v>0.68333333333333335</v>
      </c>
      <c r="N36" s="551">
        <v>0.31333333333333335</v>
      </c>
      <c r="O36" s="551">
        <v>0</v>
      </c>
      <c r="P36" s="551">
        <v>3.3333333333333335E-3</v>
      </c>
      <c r="U36" s="2" t="s">
        <v>698</v>
      </c>
      <c r="V36" s="549">
        <v>0.13526438451526984</v>
      </c>
    </row>
    <row r="37" spans="1:22">
      <c r="A37" s="2" t="s">
        <v>688</v>
      </c>
      <c r="B37" s="549">
        <v>0.99200958849380738</v>
      </c>
      <c r="C37" s="549">
        <v>7.9904115061925681E-3</v>
      </c>
      <c r="L37" s="2" t="s">
        <v>688</v>
      </c>
      <c r="M37" s="551">
        <v>0.79077190946024367</v>
      </c>
      <c r="N37" s="551">
        <v>0.2077771329077191</v>
      </c>
      <c r="O37" s="551">
        <v>1.4509576320371445E-3</v>
      </c>
      <c r="P37" s="551">
        <v>0</v>
      </c>
      <c r="U37" s="2" t="s">
        <v>699</v>
      </c>
      <c r="V37" s="549">
        <v>0.20151941644722904</v>
      </c>
    </row>
    <row r="38" spans="1:22">
      <c r="L38" s="2" t="s">
        <v>694</v>
      </c>
      <c r="M38" s="551">
        <v>0.56200000000000006</v>
      </c>
      <c r="N38" s="551">
        <v>0.42699999999999999</v>
      </c>
      <c r="O38" s="551">
        <v>0</v>
      </c>
      <c r="P38" s="551">
        <v>0</v>
      </c>
      <c r="U38" s="2" t="s">
        <v>700</v>
      </c>
      <c r="V38" s="549">
        <v>0.1623233148703048</v>
      </c>
    </row>
    <row r="39" spans="1:22">
      <c r="U39" s="2" t="s">
        <v>701</v>
      </c>
      <c r="V39" s="549">
        <v>0.13511304821574502</v>
      </c>
    </row>
    <row r="40" spans="1:22">
      <c r="U40" s="2" t="s">
        <v>702</v>
      </c>
      <c r="V40" s="549">
        <v>0.10920427373709858</v>
      </c>
    </row>
    <row r="41" spans="1:22">
      <c r="U41" s="2" t="s">
        <v>703</v>
      </c>
      <c r="V41" s="549">
        <v>7.7151245497745088E-2</v>
      </c>
    </row>
    <row r="42" spans="1:22">
      <c r="U42" s="2" t="s">
        <v>704</v>
      </c>
      <c r="V42" s="549">
        <v>5.4602136868549291E-2</v>
      </c>
    </row>
    <row r="43" spans="1:22">
      <c r="U43" s="2" t="s">
        <v>705</v>
      </c>
      <c r="V43" s="549">
        <v>3.8953963497684554E-2</v>
      </c>
    </row>
    <row r="44" spans="1:22">
      <c r="U44" s="2" t="s">
        <v>706</v>
      </c>
      <c r="V44" s="549">
        <v>2.5727170919216683E-2</v>
      </c>
    </row>
    <row r="45" spans="1:22">
      <c r="U45" s="2" t="s">
        <v>707</v>
      </c>
      <c r="V45" s="549">
        <v>4.4946880958866793E-2</v>
      </c>
    </row>
    <row r="58" spans="1:15">
      <c r="L58" s="2" t="s">
        <v>695</v>
      </c>
      <c r="M58" s="2" t="s">
        <v>715</v>
      </c>
      <c r="N58" s="2" t="s">
        <v>8</v>
      </c>
      <c r="O58" s="2" t="s">
        <v>688</v>
      </c>
    </row>
    <row r="59" spans="1:15">
      <c r="A59" s="2" t="s">
        <v>708</v>
      </c>
      <c r="B59" s="549">
        <v>2.7739251040221916E-2</v>
      </c>
      <c r="L59" s="2" t="s">
        <v>716</v>
      </c>
      <c r="M59" s="548">
        <v>1.699946987100194E-2</v>
      </c>
      <c r="N59" s="548">
        <v>8.8495575221238937E-4</v>
      </c>
      <c r="O59" s="548">
        <v>5.2390307793058286E-3</v>
      </c>
    </row>
    <row r="60" spans="1:15">
      <c r="A60" s="2" t="s">
        <v>709</v>
      </c>
      <c r="B60" s="549">
        <v>0.42351892213195957</v>
      </c>
      <c r="L60" s="2" t="s">
        <v>698</v>
      </c>
      <c r="M60" s="548">
        <v>0.12959886905813747</v>
      </c>
      <c r="N60" s="548">
        <v>4.0707964601769911E-2</v>
      </c>
      <c r="O60" s="548">
        <v>0.23477406679764246</v>
      </c>
    </row>
    <row r="61" spans="1:15">
      <c r="A61" s="2" t="s">
        <v>710</v>
      </c>
      <c r="B61" s="549">
        <v>0.35635030711313653</v>
      </c>
      <c r="L61" s="2" t="s">
        <v>699</v>
      </c>
      <c r="M61" s="548">
        <v>0.19554691641632799</v>
      </c>
      <c r="N61" s="548">
        <v>7.9646017699115057E-2</v>
      </c>
      <c r="O61" s="548">
        <v>0.31204977079240337</v>
      </c>
    </row>
    <row r="62" spans="1:15">
      <c r="A62" s="2" t="s">
        <v>711</v>
      </c>
      <c r="B62" s="549">
        <v>5.2902714483851795E-2</v>
      </c>
      <c r="L62" s="2" t="s">
        <v>700</v>
      </c>
      <c r="M62" s="548">
        <v>0.16168934440713909</v>
      </c>
      <c r="N62" s="548">
        <v>8.8495575221238937E-2</v>
      </c>
      <c r="O62" s="548">
        <v>0.19122462344466273</v>
      </c>
    </row>
    <row r="63" spans="1:15">
      <c r="A63" s="2" t="s">
        <v>712</v>
      </c>
      <c r="B63" s="549">
        <v>0.11868436695066376</v>
      </c>
      <c r="L63" s="2" t="s">
        <v>701</v>
      </c>
      <c r="M63" s="548">
        <v>0.13744477822936915</v>
      </c>
      <c r="N63" s="548">
        <v>8.4955752212389379E-2</v>
      </c>
      <c r="O63" s="548">
        <v>0.12442698100851343</v>
      </c>
    </row>
    <row r="64" spans="1:15">
      <c r="A64" s="2" t="s">
        <v>713</v>
      </c>
      <c r="B64" s="549">
        <v>7.2320190212007132E-3</v>
      </c>
      <c r="L64" s="2" t="s">
        <v>702</v>
      </c>
      <c r="M64" s="548">
        <v>0.11330623785121047</v>
      </c>
      <c r="N64" s="548">
        <v>9.6460176991150448E-2</v>
      </c>
      <c r="O64" s="548">
        <v>7.4001309757694825E-2</v>
      </c>
    </row>
    <row r="65" spans="1:15">
      <c r="A65" s="2" t="s">
        <v>714</v>
      </c>
      <c r="B65" s="549">
        <v>1.3572419258965723E-2</v>
      </c>
      <c r="L65" s="2" t="s">
        <v>703</v>
      </c>
      <c r="M65" s="548">
        <v>8.1109736702597635E-2</v>
      </c>
      <c r="N65" s="548">
        <v>9.7345132743362844E-2</v>
      </c>
      <c r="O65" s="548">
        <v>3.1761624099541585E-2</v>
      </c>
    </row>
    <row r="66" spans="1:15">
      <c r="L66" s="2" t="s">
        <v>704</v>
      </c>
      <c r="M66" s="548">
        <v>5.7289273723272666E-2</v>
      </c>
      <c r="N66" s="548">
        <v>9.7345132743362831E-2</v>
      </c>
      <c r="O66" s="548">
        <v>1.4079895219384412E-2</v>
      </c>
    </row>
    <row r="67" spans="1:15">
      <c r="L67" s="2" t="s">
        <v>705</v>
      </c>
      <c r="M67" s="548">
        <v>4.0360487718678215E-2</v>
      </c>
      <c r="N67" s="548">
        <v>8.9380530973451333E-2</v>
      </c>
      <c r="O67" s="548">
        <v>5.8939096267190561E-3</v>
      </c>
    </row>
    <row r="68" spans="1:15">
      <c r="L68" s="2" t="s">
        <v>706</v>
      </c>
      <c r="M68" s="548">
        <v>2.618837250397597E-2</v>
      </c>
      <c r="N68" s="548">
        <v>6.8141592920353988E-2</v>
      </c>
      <c r="O68" s="548">
        <v>4.2567125081859856E-3</v>
      </c>
    </row>
    <row r="69" spans="1:15">
      <c r="L69" s="2" t="s">
        <v>707</v>
      </c>
      <c r="M69" s="548">
        <v>4.0466513518289428E-2</v>
      </c>
      <c r="N69" s="548">
        <v>0.25663716814159288</v>
      </c>
      <c r="O69" s="548">
        <v>2.2920759659463001E-3</v>
      </c>
    </row>
    <row r="85" spans="1:1">
      <c r="A85" s="2" t="s">
        <v>1011</v>
      </c>
    </row>
    <row r="86" spans="1:1">
      <c r="A86" s="1352" t="s">
        <v>1997</v>
      </c>
    </row>
  </sheetData>
  <hyperlinks>
    <hyperlink ref="Z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0"/>
  <sheetViews>
    <sheetView zoomScaleNormal="100" workbookViewId="0">
      <pane xSplit="1" ySplit="7" topLeftCell="B8" activePane="bottomRight" state="frozen"/>
      <selection activeCell="C36" sqref="C36"/>
      <selection pane="topRight" activeCell="C36" sqref="C36"/>
      <selection pane="bottomLeft" activeCell="C36" sqref="C36"/>
      <selection pane="bottomRight" activeCell="A42" sqref="A42"/>
    </sheetView>
  </sheetViews>
  <sheetFormatPr defaultColWidth="9.140625" defaultRowHeight="11.25"/>
  <cols>
    <col min="1" max="1" width="16.140625" style="26" customWidth="1"/>
    <col min="2" max="14" width="9.140625" style="26" customWidth="1"/>
    <col min="15" max="16384" width="9.140625" style="26"/>
  </cols>
  <sheetData>
    <row r="1" spans="1:14">
      <c r="A1" s="153" t="s">
        <v>323</v>
      </c>
      <c r="B1" s="24"/>
      <c r="C1" s="24"/>
      <c r="D1" s="221"/>
      <c r="E1" s="221"/>
      <c r="F1" s="222"/>
      <c r="G1" s="222"/>
      <c r="N1" s="155" t="s">
        <v>226</v>
      </c>
    </row>
    <row r="2" spans="1:14">
      <c r="A2" s="3" t="s">
        <v>305</v>
      </c>
      <c r="B2" s="24"/>
      <c r="C2" s="24"/>
      <c r="D2" s="222"/>
      <c r="E2" s="222"/>
      <c r="F2" s="222"/>
      <c r="G2" s="222"/>
    </row>
    <row r="3" spans="1:14">
      <c r="A3" s="3" t="s">
        <v>228</v>
      </c>
      <c r="B3" s="24"/>
      <c r="C3" s="24"/>
      <c r="D3" s="223"/>
      <c r="E3" s="223"/>
      <c r="F3" s="223"/>
      <c r="G3" s="223"/>
      <c r="L3" s="224"/>
    </row>
    <row r="4" spans="1:14">
      <c r="A4" s="24"/>
      <c r="B4" s="24"/>
      <c r="C4" s="24"/>
      <c r="D4" s="221"/>
      <c r="E4" s="221"/>
      <c r="F4" s="225"/>
      <c r="G4" s="225"/>
    </row>
    <row r="5" spans="1:14" ht="58.5" customHeight="1">
      <c r="A5" s="1419" t="s">
        <v>2</v>
      </c>
      <c r="B5" s="1378" t="s">
        <v>306</v>
      </c>
      <c r="C5" s="1379"/>
      <c r="D5" s="1378" t="s">
        <v>307</v>
      </c>
      <c r="E5" s="1379"/>
      <c r="F5" s="1378" t="s">
        <v>308</v>
      </c>
      <c r="G5" s="1379"/>
      <c r="H5" s="1378" t="s">
        <v>309</v>
      </c>
      <c r="I5" s="1379"/>
      <c r="J5" s="1378" t="s">
        <v>310</v>
      </c>
      <c r="K5" s="1384"/>
      <c r="L5" s="1384"/>
      <c r="M5" s="1384"/>
      <c r="N5" s="1379"/>
    </row>
    <row r="6" spans="1:14" ht="17.25" customHeight="1">
      <c r="A6" s="1419"/>
      <c r="B6" s="1411" t="s">
        <v>10</v>
      </c>
      <c r="C6" s="1413"/>
      <c r="D6" s="1411" t="s">
        <v>10</v>
      </c>
      <c r="E6" s="1413"/>
      <c r="F6" s="1411" t="s">
        <v>10</v>
      </c>
      <c r="G6" s="1413"/>
      <c r="H6" s="1411" t="s">
        <v>10</v>
      </c>
      <c r="I6" s="1413"/>
      <c r="J6" s="1411" t="s">
        <v>10</v>
      </c>
      <c r="K6" s="1413"/>
      <c r="L6" s="1411" t="s">
        <v>311</v>
      </c>
      <c r="M6" s="1413"/>
      <c r="N6" s="1386" t="s">
        <v>11</v>
      </c>
    </row>
    <row r="7" spans="1:14" ht="15" customHeight="1">
      <c r="A7" s="1419"/>
      <c r="B7" s="4" t="s">
        <v>312</v>
      </c>
      <c r="C7" s="4">
        <v>2019</v>
      </c>
      <c r="D7" s="4" t="s">
        <v>312</v>
      </c>
      <c r="E7" s="4">
        <v>2019</v>
      </c>
      <c r="F7" s="4" t="s">
        <v>312</v>
      </c>
      <c r="G7" s="4">
        <v>2019</v>
      </c>
      <c r="H7" s="4" t="s">
        <v>312</v>
      </c>
      <c r="I7" s="4">
        <v>2019</v>
      </c>
      <c r="J7" s="4" t="s">
        <v>312</v>
      </c>
      <c r="K7" s="4">
        <v>2019</v>
      </c>
      <c r="L7" s="4">
        <v>2018</v>
      </c>
      <c r="M7" s="4">
        <v>2019</v>
      </c>
      <c r="N7" s="1388"/>
    </row>
    <row r="8" spans="1:14">
      <c r="A8" s="226"/>
      <c r="E8" s="226"/>
      <c r="G8" s="226"/>
      <c r="I8" s="226"/>
      <c r="K8" s="226"/>
      <c r="L8" s="226"/>
      <c r="M8" s="226"/>
      <c r="N8" s="178"/>
    </row>
    <row r="9" spans="1:14">
      <c r="A9" s="182" t="s">
        <v>13</v>
      </c>
      <c r="B9" s="214">
        <v>12</v>
      </c>
      <c r="C9" s="214">
        <v>6</v>
      </c>
      <c r="D9" s="214">
        <v>69</v>
      </c>
      <c r="E9" s="214">
        <v>56</v>
      </c>
      <c r="F9" s="214">
        <v>29</v>
      </c>
      <c r="G9" s="214">
        <v>9</v>
      </c>
      <c r="H9" s="214">
        <v>203</v>
      </c>
      <c r="I9" s="214">
        <v>101</v>
      </c>
      <c r="J9" s="214">
        <v>313</v>
      </c>
      <c r="K9" s="214">
        <v>172</v>
      </c>
      <c r="L9" s="227">
        <v>0.59040562564133514</v>
      </c>
      <c r="M9" s="227">
        <v>0.32895365960946316</v>
      </c>
      <c r="N9" s="227">
        <v>-44.283447629393216</v>
      </c>
    </row>
    <row r="10" spans="1:14">
      <c r="A10" s="206"/>
      <c r="C10" s="56"/>
      <c r="E10" s="164"/>
      <c r="G10" s="164"/>
      <c r="I10" s="164"/>
      <c r="K10" s="56"/>
      <c r="L10" s="228"/>
      <c r="M10" s="228"/>
      <c r="N10" s="228"/>
    </row>
    <row r="11" spans="1:14">
      <c r="A11" s="85" t="s">
        <v>270</v>
      </c>
      <c r="B11" s="93" t="s">
        <v>15</v>
      </c>
      <c r="C11" s="93" t="s">
        <v>15</v>
      </c>
      <c r="D11" s="93" t="s">
        <v>15</v>
      </c>
      <c r="E11" s="93" t="s">
        <v>15</v>
      </c>
      <c r="F11" s="93" t="s">
        <v>15</v>
      </c>
      <c r="G11" s="93" t="s">
        <v>15</v>
      </c>
      <c r="H11" s="93" t="s">
        <v>15</v>
      </c>
      <c r="I11" s="93" t="s">
        <v>15</v>
      </c>
      <c r="J11" s="93">
        <v>0</v>
      </c>
      <c r="K11" s="93">
        <v>0</v>
      </c>
      <c r="L11" s="229" t="s">
        <v>15</v>
      </c>
      <c r="M11" s="229" t="s">
        <v>15</v>
      </c>
      <c r="N11" s="229" t="s">
        <v>15</v>
      </c>
    </row>
    <row r="12" spans="1:14" s="78" customFormat="1">
      <c r="A12" s="66" t="s">
        <v>313</v>
      </c>
      <c r="B12" s="218" t="s">
        <v>15</v>
      </c>
      <c r="C12" s="218" t="s">
        <v>15</v>
      </c>
      <c r="D12" s="218" t="s">
        <v>15</v>
      </c>
      <c r="E12" s="230" t="s">
        <v>15</v>
      </c>
      <c r="F12" s="218">
        <v>1</v>
      </c>
      <c r="G12" s="231" t="s">
        <v>15</v>
      </c>
      <c r="H12" s="218" t="s">
        <v>15</v>
      </c>
      <c r="I12" s="232">
        <v>2</v>
      </c>
      <c r="J12" s="218">
        <v>1</v>
      </c>
      <c r="K12" s="218">
        <v>2</v>
      </c>
      <c r="L12" s="233">
        <v>0.11076650420912716</v>
      </c>
      <c r="M12" s="233">
        <v>0.2183406113537118</v>
      </c>
      <c r="N12" s="233">
        <v>97.117903930131007</v>
      </c>
    </row>
    <row r="13" spans="1:14">
      <c r="A13" s="234" t="s">
        <v>17</v>
      </c>
      <c r="B13" s="218" t="s">
        <v>15</v>
      </c>
      <c r="C13" s="218" t="s">
        <v>15</v>
      </c>
      <c r="D13" s="218" t="s">
        <v>15</v>
      </c>
      <c r="E13" s="230" t="s">
        <v>15</v>
      </c>
      <c r="F13" s="218">
        <v>2</v>
      </c>
      <c r="G13" s="231" t="s">
        <v>15</v>
      </c>
      <c r="H13" s="218">
        <v>3</v>
      </c>
      <c r="I13" s="232" t="s">
        <v>15</v>
      </c>
      <c r="J13" s="218">
        <v>5</v>
      </c>
      <c r="K13" s="218">
        <v>0</v>
      </c>
      <c r="L13" s="233">
        <v>1.155001155001155</v>
      </c>
      <c r="M13" s="233" t="s">
        <v>15</v>
      </c>
      <c r="N13" s="233">
        <v>-100</v>
      </c>
    </row>
    <row r="14" spans="1:14">
      <c r="A14" s="66" t="s">
        <v>18</v>
      </c>
      <c r="B14" s="218" t="s">
        <v>15</v>
      </c>
      <c r="C14" s="218" t="s">
        <v>15</v>
      </c>
      <c r="D14" s="218">
        <v>2</v>
      </c>
      <c r="E14" s="230">
        <v>1</v>
      </c>
      <c r="F14" s="218" t="s">
        <v>15</v>
      </c>
      <c r="G14" s="231" t="s">
        <v>15</v>
      </c>
      <c r="H14" s="218" t="s">
        <v>15</v>
      </c>
      <c r="I14" s="232" t="s">
        <v>15</v>
      </c>
      <c r="J14" s="218">
        <v>2</v>
      </c>
      <c r="K14" s="218">
        <v>1</v>
      </c>
      <c r="L14" s="233">
        <v>0.17828489926903193</v>
      </c>
      <c r="M14" s="233">
        <v>9.3049223038987619E-2</v>
      </c>
      <c r="N14" s="233">
        <v>-47.808690797431851</v>
      </c>
    </row>
    <row r="15" spans="1:14">
      <c r="A15" s="234" t="s">
        <v>19</v>
      </c>
      <c r="B15" s="218">
        <v>1</v>
      </c>
      <c r="C15" s="218" t="s">
        <v>15</v>
      </c>
      <c r="D15" s="218">
        <v>3</v>
      </c>
      <c r="E15" s="230">
        <v>1</v>
      </c>
      <c r="F15" s="218">
        <v>3</v>
      </c>
      <c r="G15" s="231">
        <v>4</v>
      </c>
      <c r="H15" s="218">
        <v>7</v>
      </c>
      <c r="I15" s="232">
        <v>3</v>
      </c>
      <c r="J15" s="218">
        <v>14</v>
      </c>
      <c r="K15" s="218">
        <v>8</v>
      </c>
      <c r="L15" s="233">
        <v>0.37298521380045291</v>
      </c>
      <c r="M15" s="233">
        <v>0.21695503606877475</v>
      </c>
      <c r="N15" s="233">
        <v>-41.832805151132426</v>
      </c>
    </row>
    <row r="16" spans="1:14">
      <c r="A16" s="234" t="s">
        <v>20</v>
      </c>
      <c r="B16" s="218" t="s">
        <v>15</v>
      </c>
      <c r="C16" s="218" t="s">
        <v>15</v>
      </c>
      <c r="D16" s="218" t="s">
        <v>15</v>
      </c>
      <c r="E16" s="230" t="s">
        <v>15</v>
      </c>
      <c r="F16" s="218">
        <v>1</v>
      </c>
      <c r="G16" s="231" t="s">
        <v>15</v>
      </c>
      <c r="H16" s="218">
        <v>10</v>
      </c>
      <c r="I16" s="232" t="s">
        <v>15</v>
      </c>
      <c r="J16" s="218">
        <v>11</v>
      </c>
      <c r="K16" s="218">
        <v>0</v>
      </c>
      <c r="L16" s="233">
        <v>0.48351648351648352</v>
      </c>
      <c r="M16" s="233" t="s">
        <v>15</v>
      </c>
      <c r="N16" s="233">
        <v>-100</v>
      </c>
    </row>
    <row r="17" spans="1:14">
      <c r="A17" s="234" t="s">
        <v>21</v>
      </c>
      <c r="B17" s="218" t="s">
        <v>15</v>
      </c>
      <c r="C17" s="218" t="s">
        <v>15</v>
      </c>
      <c r="D17" s="218">
        <v>2</v>
      </c>
      <c r="E17" s="230" t="s">
        <v>15</v>
      </c>
      <c r="F17" s="218" t="s">
        <v>15</v>
      </c>
      <c r="G17" s="231" t="s">
        <v>15</v>
      </c>
      <c r="H17" s="218" t="s">
        <v>15</v>
      </c>
      <c r="I17" s="232">
        <v>2</v>
      </c>
      <c r="J17" s="218">
        <v>2</v>
      </c>
      <c r="K17" s="218">
        <v>2</v>
      </c>
      <c r="L17" s="233">
        <v>0.13422818791946309</v>
      </c>
      <c r="M17" s="233">
        <v>0.13528138528138528</v>
      </c>
      <c r="N17" s="233">
        <v>0.7846320346320379</v>
      </c>
    </row>
    <row r="18" spans="1:14">
      <c r="A18" s="234" t="s">
        <v>314</v>
      </c>
      <c r="B18" s="218" t="s">
        <v>15</v>
      </c>
      <c r="C18" s="218" t="s">
        <v>15</v>
      </c>
      <c r="D18" s="218" t="s">
        <v>15</v>
      </c>
      <c r="E18" s="230" t="s">
        <v>15</v>
      </c>
      <c r="F18" s="218">
        <v>2</v>
      </c>
      <c r="G18" s="231" t="s">
        <v>15</v>
      </c>
      <c r="H18" s="218">
        <v>4</v>
      </c>
      <c r="I18" s="232" t="s">
        <v>15</v>
      </c>
      <c r="J18" s="218">
        <v>6</v>
      </c>
      <c r="K18" s="218">
        <v>0</v>
      </c>
      <c r="L18" s="233">
        <v>0.55172413793103448</v>
      </c>
      <c r="M18" s="233" t="s">
        <v>15</v>
      </c>
      <c r="N18" s="218" t="s">
        <v>24</v>
      </c>
    </row>
    <row r="19" spans="1:14">
      <c r="A19" s="234" t="s">
        <v>57</v>
      </c>
      <c r="B19" s="218" t="s">
        <v>24</v>
      </c>
      <c r="C19" s="218" t="s">
        <v>24</v>
      </c>
      <c r="D19" s="218" t="s">
        <v>24</v>
      </c>
      <c r="E19" s="218" t="s">
        <v>24</v>
      </c>
      <c r="F19" s="218" t="s">
        <v>24</v>
      </c>
      <c r="G19" s="218" t="s">
        <v>24</v>
      </c>
      <c r="H19" s="218" t="s">
        <v>24</v>
      </c>
      <c r="I19" s="218" t="s">
        <v>24</v>
      </c>
      <c r="J19" s="218" t="s">
        <v>24</v>
      </c>
      <c r="K19" s="218" t="s">
        <v>24</v>
      </c>
      <c r="L19" s="218" t="s">
        <v>24</v>
      </c>
      <c r="M19" s="218" t="s">
        <v>24</v>
      </c>
      <c r="N19" s="218" t="s">
        <v>24</v>
      </c>
    </row>
    <row r="20" spans="1:14">
      <c r="A20" s="234" t="s">
        <v>25</v>
      </c>
      <c r="B20" s="218" t="s">
        <v>15</v>
      </c>
      <c r="C20" s="218" t="s">
        <v>15</v>
      </c>
      <c r="D20" s="218" t="s">
        <v>15</v>
      </c>
      <c r="E20" s="230" t="s">
        <v>15</v>
      </c>
      <c r="F20" s="218" t="s">
        <v>15</v>
      </c>
      <c r="G20" s="231" t="s">
        <v>15</v>
      </c>
      <c r="H20" s="218">
        <v>5</v>
      </c>
      <c r="I20" s="232">
        <v>2</v>
      </c>
      <c r="J20" s="218">
        <v>5</v>
      </c>
      <c r="K20" s="218">
        <v>2</v>
      </c>
      <c r="L20" s="233">
        <v>0.38479298137601969</v>
      </c>
      <c r="M20" s="233">
        <v>0.15338599585857809</v>
      </c>
      <c r="N20" s="233">
        <v>-60.138047396272732</v>
      </c>
    </row>
    <row r="21" spans="1:14">
      <c r="A21" s="234" t="s">
        <v>76</v>
      </c>
      <c r="B21" s="218" t="s">
        <v>15</v>
      </c>
      <c r="C21" s="218" t="s">
        <v>15</v>
      </c>
      <c r="D21" s="218">
        <v>1</v>
      </c>
      <c r="E21" s="230" t="s">
        <v>15</v>
      </c>
      <c r="F21" s="218">
        <v>1</v>
      </c>
      <c r="G21" s="231">
        <v>1</v>
      </c>
      <c r="H21" s="218" t="s">
        <v>15</v>
      </c>
      <c r="I21" s="232">
        <v>1</v>
      </c>
      <c r="J21" s="218">
        <v>2</v>
      </c>
      <c r="K21" s="218">
        <v>2</v>
      </c>
      <c r="L21" s="233">
        <v>0.19288263091908572</v>
      </c>
      <c r="M21" s="233">
        <v>0.19790223629527012</v>
      </c>
      <c r="N21" s="233">
        <v>2.6024144072827937</v>
      </c>
    </row>
    <row r="22" spans="1:14">
      <c r="A22" s="234" t="s">
        <v>77</v>
      </c>
      <c r="B22" s="218">
        <v>1</v>
      </c>
      <c r="C22" s="218" t="s">
        <v>15</v>
      </c>
      <c r="D22" s="218" t="s">
        <v>15</v>
      </c>
      <c r="E22" s="230" t="s">
        <v>15</v>
      </c>
      <c r="F22" s="218" t="s">
        <v>15</v>
      </c>
      <c r="G22" s="231" t="s">
        <v>15</v>
      </c>
      <c r="H22" s="218">
        <v>1</v>
      </c>
      <c r="I22" s="232" t="s">
        <v>15</v>
      </c>
      <c r="J22" s="218">
        <v>2</v>
      </c>
      <c r="K22" s="218">
        <v>0</v>
      </c>
      <c r="L22" s="233">
        <v>0.30548342752405677</v>
      </c>
      <c r="M22" s="233" t="s">
        <v>15</v>
      </c>
      <c r="N22" s="233" t="s">
        <v>24</v>
      </c>
    </row>
    <row r="23" spans="1:14">
      <c r="A23" s="234" t="s">
        <v>78</v>
      </c>
      <c r="B23" s="218" t="s">
        <v>15</v>
      </c>
      <c r="C23" s="218" t="s">
        <v>15</v>
      </c>
      <c r="D23" s="218">
        <v>2</v>
      </c>
      <c r="E23" s="230">
        <v>2</v>
      </c>
      <c r="F23" s="218" t="s">
        <v>15</v>
      </c>
      <c r="G23" s="231" t="s">
        <v>15</v>
      </c>
      <c r="H23" s="218">
        <v>3</v>
      </c>
      <c r="I23" s="232">
        <v>4</v>
      </c>
      <c r="J23" s="218">
        <v>5</v>
      </c>
      <c r="K23" s="218">
        <v>6</v>
      </c>
      <c r="L23" s="233">
        <v>0.10046010729139458</v>
      </c>
      <c r="M23" s="233">
        <v>0.12166683564838285</v>
      </c>
      <c r="N23" s="233">
        <v>21.109601541113253</v>
      </c>
    </row>
    <row r="24" spans="1:14">
      <c r="A24" s="234" t="s">
        <v>29</v>
      </c>
      <c r="B24" s="218">
        <v>1</v>
      </c>
      <c r="C24" s="218" t="s">
        <v>15</v>
      </c>
      <c r="D24" s="218">
        <v>3</v>
      </c>
      <c r="E24" s="230">
        <v>2</v>
      </c>
      <c r="F24" s="218">
        <v>2</v>
      </c>
      <c r="G24" s="231" t="s">
        <v>15</v>
      </c>
      <c r="H24" s="218">
        <v>28</v>
      </c>
      <c r="I24" s="232">
        <v>15</v>
      </c>
      <c r="J24" s="218">
        <v>34</v>
      </c>
      <c r="K24" s="218">
        <v>17</v>
      </c>
      <c r="L24" s="233">
        <v>1.710950080515298</v>
      </c>
      <c r="M24" s="233">
        <v>0.90758635417222788</v>
      </c>
      <c r="N24" s="233">
        <v>-46.954246970263199</v>
      </c>
    </row>
    <row r="25" spans="1:14">
      <c r="A25" s="234" t="s">
        <v>79</v>
      </c>
      <c r="B25" s="218" t="s">
        <v>15</v>
      </c>
      <c r="C25" s="218" t="s">
        <v>15</v>
      </c>
      <c r="D25" s="218">
        <v>1</v>
      </c>
      <c r="E25" s="230" t="s">
        <v>15</v>
      </c>
      <c r="F25" s="218">
        <v>1</v>
      </c>
      <c r="G25" s="231" t="s">
        <v>15</v>
      </c>
      <c r="H25" s="218">
        <v>3</v>
      </c>
      <c r="I25" s="232">
        <v>2</v>
      </c>
      <c r="J25" s="218">
        <v>5</v>
      </c>
      <c r="K25" s="218">
        <v>2</v>
      </c>
      <c r="L25" s="233">
        <v>0.44710721631047123</v>
      </c>
      <c r="M25" s="233">
        <v>0.17531556802244039</v>
      </c>
      <c r="N25" s="233">
        <v>-60.788920056100984</v>
      </c>
    </row>
    <row r="26" spans="1:14">
      <c r="A26" s="234" t="s">
        <v>31</v>
      </c>
      <c r="B26" s="218">
        <v>2</v>
      </c>
      <c r="C26" s="218" t="s">
        <v>15</v>
      </c>
      <c r="D26" s="218">
        <v>1</v>
      </c>
      <c r="E26" s="230" t="s">
        <v>15</v>
      </c>
      <c r="F26" s="218">
        <v>1</v>
      </c>
      <c r="G26" s="231" t="s">
        <v>15</v>
      </c>
      <c r="H26" s="218">
        <v>2</v>
      </c>
      <c r="I26" s="232">
        <v>1</v>
      </c>
      <c r="J26" s="218">
        <v>6</v>
      </c>
      <c r="K26" s="218">
        <v>1</v>
      </c>
      <c r="L26" s="233">
        <v>0.2494283932654334</v>
      </c>
      <c r="M26" s="233">
        <v>4.3308791684711995E-2</v>
      </c>
      <c r="N26" s="233">
        <v>-82.636783600404215</v>
      </c>
    </row>
    <row r="27" spans="1:14" s="78" customFormat="1">
      <c r="A27" s="234" t="s">
        <v>315</v>
      </c>
      <c r="B27" s="218" t="s">
        <v>15</v>
      </c>
      <c r="C27" s="218">
        <v>1</v>
      </c>
      <c r="D27" s="218">
        <v>11</v>
      </c>
      <c r="E27" s="230">
        <v>6</v>
      </c>
      <c r="F27" s="218" t="s">
        <v>15</v>
      </c>
      <c r="G27" s="231" t="s">
        <v>15</v>
      </c>
      <c r="H27" s="218">
        <v>10</v>
      </c>
      <c r="I27" s="232">
        <v>8</v>
      </c>
      <c r="J27" s="218">
        <v>21</v>
      </c>
      <c r="K27" s="218">
        <v>15</v>
      </c>
      <c r="L27" s="233">
        <v>0.84249378159351684</v>
      </c>
      <c r="M27" s="233">
        <v>0.64966001126077344</v>
      </c>
      <c r="N27" s="233">
        <v>-22.888450282447437</v>
      </c>
    </row>
    <row r="28" spans="1:14">
      <c r="A28" s="234" t="s">
        <v>81</v>
      </c>
      <c r="B28" s="218" t="s">
        <v>15</v>
      </c>
      <c r="C28" s="218" t="s">
        <v>15</v>
      </c>
      <c r="D28" s="218" t="s">
        <v>15</v>
      </c>
      <c r="E28" s="230">
        <v>1</v>
      </c>
      <c r="F28" s="218" t="s">
        <v>15</v>
      </c>
      <c r="G28" s="231" t="s">
        <v>15</v>
      </c>
      <c r="H28" s="218">
        <v>2</v>
      </c>
      <c r="I28" s="232">
        <v>1</v>
      </c>
      <c r="J28" s="218">
        <v>2</v>
      </c>
      <c r="K28" s="218">
        <v>2</v>
      </c>
      <c r="L28" s="233">
        <v>0.27835768963117608</v>
      </c>
      <c r="M28" s="233">
        <v>0.28401022436807727</v>
      </c>
      <c r="N28" s="233">
        <v>2.0306731042317505</v>
      </c>
    </row>
    <row r="29" spans="1:14">
      <c r="A29" s="234" t="s">
        <v>34</v>
      </c>
      <c r="B29" s="218">
        <v>4</v>
      </c>
      <c r="C29" s="218" t="s">
        <v>15</v>
      </c>
      <c r="D29" s="218">
        <v>23</v>
      </c>
      <c r="E29" s="230">
        <v>22</v>
      </c>
      <c r="F29" s="218">
        <v>4</v>
      </c>
      <c r="G29" s="231">
        <v>1</v>
      </c>
      <c r="H29" s="218">
        <v>58</v>
      </c>
      <c r="I29" s="232">
        <v>25</v>
      </c>
      <c r="J29" s="218">
        <v>89</v>
      </c>
      <c r="K29" s="218">
        <v>48</v>
      </c>
      <c r="L29" s="233">
        <v>1.6767775726289611</v>
      </c>
      <c r="M29" s="233">
        <v>0.9067381982356385</v>
      </c>
      <c r="N29" s="233">
        <v>-45.923763948369412</v>
      </c>
    </row>
    <row r="30" spans="1:14">
      <c r="A30" s="234" t="s">
        <v>35</v>
      </c>
      <c r="B30" s="218">
        <v>1</v>
      </c>
      <c r="C30" s="218" t="s">
        <v>15</v>
      </c>
      <c r="D30" s="218" t="s">
        <v>15</v>
      </c>
      <c r="E30" s="230" t="s">
        <v>15</v>
      </c>
      <c r="F30" s="218">
        <v>2</v>
      </c>
      <c r="G30" s="231">
        <v>2</v>
      </c>
      <c r="H30" s="218">
        <v>22</v>
      </c>
      <c r="I30" s="232">
        <v>10</v>
      </c>
      <c r="J30" s="218">
        <v>25</v>
      </c>
      <c r="K30" s="218">
        <v>12</v>
      </c>
      <c r="L30" s="233">
        <v>2.7563395810363835</v>
      </c>
      <c r="M30" s="233">
        <v>1.3412316977757908</v>
      </c>
      <c r="N30" s="233">
        <v>-51.340114004694314</v>
      </c>
    </row>
    <row r="31" spans="1:14">
      <c r="A31" s="234" t="s">
        <v>82</v>
      </c>
      <c r="B31" s="218">
        <v>1</v>
      </c>
      <c r="C31" s="218">
        <v>1</v>
      </c>
      <c r="D31" s="218" t="s">
        <v>15</v>
      </c>
      <c r="E31" s="230">
        <v>5</v>
      </c>
      <c r="F31" s="218" t="s">
        <v>15</v>
      </c>
      <c r="G31" s="231">
        <v>1</v>
      </c>
      <c r="H31" s="218">
        <v>2</v>
      </c>
      <c r="I31" s="232">
        <v>1</v>
      </c>
      <c r="J31" s="218">
        <v>3</v>
      </c>
      <c r="K31" s="218">
        <v>8</v>
      </c>
      <c r="L31" s="233">
        <v>0.13222849083215799</v>
      </c>
      <c r="M31" s="233">
        <v>0.37671877943115467</v>
      </c>
      <c r="N31" s="233">
        <v>184.89985559113452</v>
      </c>
    </row>
    <row r="32" spans="1:14">
      <c r="A32" s="234" t="s">
        <v>83</v>
      </c>
      <c r="B32" s="218" t="s">
        <v>15</v>
      </c>
      <c r="C32" s="218" t="s">
        <v>15</v>
      </c>
      <c r="D32" s="218">
        <v>1</v>
      </c>
      <c r="E32" s="230" t="s">
        <v>15</v>
      </c>
      <c r="F32" s="218" t="s">
        <v>15</v>
      </c>
      <c r="G32" s="231" t="s">
        <v>15</v>
      </c>
      <c r="H32" s="218" t="s">
        <v>15</v>
      </c>
      <c r="I32" s="232">
        <v>1</v>
      </c>
      <c r="J32" s="218">
        <v>1</v>
      </c>
      <c r="K32" s="94">
        <v>1</v>
      </c>
      <c r="L32" s="233">
        <v>0.13885031935573452</v>
      </c>
      <c r="M32" s="233">
        <v>0.13276686139139671</v>
      </c>
      <c r="N32" s="233">
        <v>-4.3813064259160983</v>
      </c>
    </row>
    <row r="33" spans="1:14" s="78" customFormat="1">
      <c r="A33" s="234" t="s">
        <v>316</v>
      </c>
      <c r="B33" s="218" t="s">
        <v>15</v>
      </c>
      <c r="C33" s="218" t="s">
        <v>15</v>
      </c>
      <c r="D33" s="218" t="s">
        <v>15</v>
      </c>
      <c r="E33" s="230" t="s">
        <v>15</v>
      </c>
      <c r="F33" s="218">
        <v>2</v>
      </c>
      <c r="G33" s="231" t="s">
        <v>15</v>
      </c>
      <c r="H33" s="218">
        <v>2</v>
      </c>
      <c r="I33" s="232" t="s">
        <v>15</v>
      </c>
      <c r="J33" s="218">
        <v>4</v>
      </c>
      <c r="K33" s="218">
        <v>0</v>
      </c>
      <c r="L33" s="233">
        <v>1.5600624024960998</v>
      </c>
      <c r="M33" s="233" t="s">
        <v>15</v>
      </c>
      <c r="N33" s="233" t="s">
        <v>24</v>
      </c>
    </row>
    <row r="34" spans="1:14">
      <c r="A34" s="234" t="s">
        <v>39</v>
      </c>
      <c r="B34" s="218" t="s">
        <v>15</v>
      </c>
      <c r="C34" s="218" t="s">
        <v>15</v>
      </c>
      <c r="D34" s="218" t="s">
        <v>15</v>
      </c>
      <c r="E34" s="230" t="s">
        <v>15</v>
      </c>
      <c r="F34" s="218" t="s">
        <v>15</v>
      </c>
      <c r="G34" s="231" t="s">
        <v>15</v>
      </c>
      <c r="H34" s="218">
        <v>2</v>
      </c>
      <c r="I34" s="232" t="s">
        <v>15</v>
      </c>
      <c r="J34" s="218">
        <v>2</v>
      </c>
      <c r="K34" s="218">
        <v>0</v>
      </c>
      <c r="L34" s="233">
        <v>0.14559219625828057</v>
      </c>
      <c r="M34" s="233" t="s">
        <v>15</v>
      </c>
      <c r="N34" s="233" t="s">
        <v>24</v>
      </c>
    </row>
    <row r="35" spans="1:14">
      <c r="A35" s="234" t="s">
        <v>67</v>
      </c>
      <c r="B35" s="218">
        <v>1</v>
      </c>
      <c r="C35" s="218">
        <v>3</v>
      </c>
      <c r="D35" s="218">
        <v>16</v>
      </c>
      <c r="E35" s="230">
        <v>14</v>
      </c>
      <c r="F35" s="218">
        <v>7</v>
      </c>
      <c r="G35" s="231" t="s">
        <v>15</v>
      </c>
      <c r="H35" s="218">
        <v>36</v>
      </c>
      <c r="I35" s="232">
        <v>17</v>
      </c>
      <c r="J35" s="218">
        <v>60</v>
      </c>
      <c r="K35" s="218">
        <v>34</v>
      </c>
      <c r="L35" s="233">
        <v>0.53483562718391209</v>
      </c>
      <c r="M35" s="233">
        <v>0.30026847534265927</v>
      </c>
      <c r="N35" s="233">
        <v>-43.857802270265175</v>
      </c>
    </row>
    <row r="36" spans="1:14">
      <c r="A36" s="234" t="s">
        <v>41</v>
      </c>
      <c r="B36" s="218" t="s">
        <v>15</v>
      </c>
      <c r="C36" s="218">
        <v>1</v>
      </c>
      <c r="D36" s="218">
        <v>3</v>
      </c>
      <c r="E36" s="230">
        <v>1</v>
      </c>
      <c r="F36" s="218" t="s">
        <v>15</v>
      </c>
      <c r="G36" s="231" t="s">
        <v>15</v>
      </c>
      <c r="H36" s="218">
        <v>2</v>
      </c>
      <c r="I36" s="232" t="s">
        <v>15</v>
      </c>
      <c r="J36" s="218">
        <v>5</v>
      </c>
      <c r="K36" s="218">
        <v>2</v>
      </c>
      <c r="L36" s="233">
        <v>0.80231065468549423</v>
      </c>
      <c r="M36" s="233">
        <v>0.31298904538341155</v>
      </c>
      <c r="N36" s="233">
        <v>-60.989045383411586</v>
      </c>
    </row>
    <row r="37" spans="1:14" s="78" customFormat="1">
      <c r="A37" s="88" t="s">
        <v>42</v>
      </c>
      <c r="B37" s="100" t="s">
        <v>15</v>
      </c>
      <c r="C37" s="100" t="s">
        <v>15</v>
      </c>
      <c r="D37" s="100" t="s">
        <v>15</v>
      </c>
      <c r="E37" s="235">
        <v>1</v>
      </c>
      <c r="F37" s="100" t="s">
        <v>15</v>
      </c>
      <c r="G37" s="236" t="s">
        <v>15</v>
      </c>
      <c r="H37" s="100">
        <v>1</v>
      </c>
      <c r="I37" s="237">
        <v>6</v>
      </c>
      <c r="J37" s="100">
        <v>1</v>
      </c>
      <c r="K37" s="100">
        <v>7</v>
      </c>
      <c r="L37" s="238">
        <v>0.18670649738610906</v>
      </c>
      <c r="M37" s="238">
        <v>1.3255065328536262</v>
      </c>
      <c r="N37" s="238">
        <v>609.94129899640211</v>
      </c>
    </row>
    <row r="38" spans="1:14">
      <c r="A38" s="24"/>
      <c r="B38" s="239"/>
      <c r="C38" s="239"/>
      <c r="D38" s="240"/>
      <c r="E38" s="240"/>
      <c r="F38" s="241"/>
      <c r="G38" s="241"/>
      <c r="H38" s="242"/>
      <c r="I38" s="242"/>
      <c r="J38" s="230"/>
      <c r="K38" s="230"/>
      <c r="L38" s="243"/>
      <c r="M38" s="243"/>
      <c r="N38" s="243"/>
    </row>
    <row r="39" spans="1:14" ht="11.25" customHeight="1">
      <c r="A39" s="3" t="s">
        <v>317</v>
      </c>
      <c r="B39" s="3"/>
      <c r="C39" s="3"/>
      <c r="D39" s="3"/>
      <c r="E39" s="3"/>
      <c r="F39" s="3"/>
      <c r="G39" s="3"/>
      <c r="H39" s="3"/>
      <c r="I39" s="3"/>
      <c r="J39" s="3"/>
      <c r="K39" s="3"/>
      <c r="L39" s="3"/>
    </row>
    <row r="40" spans="1:14">
      <c r="A40" s="244" t="s">
        <v>245</v>
      </c>
      <c r="B40" s="245"/>
      <c r="C40" s="245"/>
      <c r="D40" s="245"/>
      <c r="E40" s="245"/>
      <c r="F40" s="245"/>
      <c r="G40" s="245"/>
    </row>
    <row r="41" spans="1:14">
      <c r="A41" s="174" t="s">
        <v>45</v>
      </c>
      <c r="B41" s="246"/>
      <c r="C41" s="246"/>
      <c r="D41" s="246"/>
      <c r="E41" s="246"/>
      <c r="F41" s="246"/>
      <c r="G41" s="246"/>
    </row>
    <row r="42" spans="1:14">
      <c r="A42" s="26" t="s">
        <v>1931</v>
      </c>
      <c r="B42" s="246"/>
      <c r="C42" s="246"/>
      <c r="D42" s="246"/>
      <c r="E42" s="246"/>
      <c r="F42" s="246"/>
      <c r="G42" s="246"/>
      <c r="N42" s="247"/>
    </row>
    <row r="43" spans="1:14">
      <c r="A43" s="248" t="s">
        <v>318</v>
      </c>
      <c r="B43" s="246"/>
      <c r="C43" s="246"/>
      <c r="D43" s="246"/>
      <c r="E43" s="246"/>
      <c r="F43" s="246"/>
      <c r="G43" s="246"/>
      <c r="L43" s="247"/>
      <c r="N43" s="247"/>
    </row>
    <row r="44" spans="1:14">
      <c r="A44" s="1424" t="s">
        <v>319</v>
      </c>
      <c r="B44" s="1424"/>
      <c r="C44" s="1424"/>
      <c r="D44" s="1424"/>
      <c r="E44" s="1424"/>
      <c r="F44" s="1424"/>
      <c r="G44" s="1424"/>
      <c r="H44" s="1424"/>
      <c r="I44" s="1424"/>
      <c r="J44" s="1424"/>
      <c r="K44" s="1424"/>
      <c r="L44" s="1424"/>
      <c r="M44" s="1424"/>
      <c r="N44" s="1424"/>
    </row>
    <row r="45" spans="1:14">
      <c r="A45" s="1424"/>
      <c r="B45" s="1424"/>
      <c r="C45" s="1424"/>
      <c r="D45" s="1424"/>
      <c r="E45" s="1424"/>
      <c r="F45" s="1424"/>
      <c r="G45" s="1424"/>
      <c r="H45" s="1424"/>
      <c r="I45" s="1424"/>
      <c r="J45" s="1424"/>
      <c r="K45" s="1424"/>
      <c r="L45" s="1424"/>
      <c r="M45" s="1424"/>
      <c r="N45" s="1424"/>
    </row>
    <row r="46" spans="1:14">
      <c r="A46" s="174" t="s">
        <v>320</v>
      </c>
      <c r="B46" s="174"/>
      <c r="C46" s="174"/>
      <c r="D46" s="246"/>
      <c r="E46" s="246"/>
      <c r="F46" s="246"/>
      <c r="G46" s="246"/>
      <c r="L46" s="247"/>
      <c r="N46" s="247"/>
    </row>
    <row r="47" spans="1:14">
      <c r="A47" s="1399" t="s">
        <v>321</v>
      </c>
      <c r="B47" s="1399"/>
      <c r="C47" s="1399"/>
      <c r="D47" s="1399"/>
      <c r="E47" s="1399"/>
      <c r="F47" s="1399"/>
      <c r="G47" s="1399"/>
      <c r="H47" s="1399"/>
      <c r="I47" s="1399"/>
      <c r="J47" s="1399"/>
      <c r="K47" s="1399"/>
      <c r="L47" s="1399"/>
      <c r="M47" s="1399"/>
      <c r="N47" s="1399"/>
    </row>
    <row r="48" spans="1:14">
      <c r="A48" s="1399"/>
      <c r="B48" s="1399"/>
      <c r="C48" s="1399"/>
      <c r="D48" s="1399"/>
      <c r="E48" s="1399"/>
      <c r="F48" s="1399"/>
      <c r="G48" s="1399"/>
      <c r="H48" s="1399"/>
      <c r="I48" s="1399"/>
      <c r="J48" s="1399"/>
      <c r="K48" s="1399"/>
      <c r="L48" s="1399"/>
      <c r="M48" s="1399"/>
      <c r="N48" s="1399"/>
    </row>
    <row r="49" spans="1:14">
      <c r="A49" s="1399" t="s">
        <v>322</v>
      </c>
      <c r="B49" s="1399"/>
      <c r="C49" s="1399"/>
      <c r="D49" s="1399"/>
      <c r="E49" s="1399"/>
      <c r="F49" s="1399"/>
      <c r="G49" s="1399"/>
      <c r="H49" s="1399"/>
      <c r="I49" s="1399"/>
      <c r="J49" s="1399"/>
      <c r="K49" s="1399"/>
      <c r="L49" s="1399"/>
      <c r="M49" s="1399"/>
      <c r="N49" s="1399"/>
    </row>
    <row r="50" spans="1:14">
      <c r="A50" s="1399"/>
      <c r="B50" s="1399"/>
      <c r="C50" s="1399"/>
      <c r="D50" s="1399"/>
      <c r="E50" s="1399"/>
      <c r="F50" s="1399"/>
      <c r="G50" s="1399"/>
      <c r="H50" s="1399"/>
      <c r="I50" s="1399"/>
      <c r="J50" s="1399"/>
      <c r="K50" s="1399"/>
      <c r="L50" s="1399"/>
      <c r="M50" s="1399"/>
      <c r="N50" s="1399"/>
    </row>
  </sheetData>
  <mergeCells count="16">
    <mergeCell ref="A49:N50"/>
    <mergeCell ref="A5:A7"/>
    <mergeCell ref="B5:C5"/>
    <mergeCell ref="D5:E5"/>
    <mergeCell ref="F5:G5"/>
    <mergeCell ref="H5:I5"/>
    <mergeCell ref="J5:N5"/>
    <mergeCell ref="B6:C6"/>
    <mergeCell ref="D6:E6"/>
    <mergeCell ref="F6:G6"/>
    <mergeCell ref="H6:I6"/>
    <mergeCell ref="J6:K6"/>
    <mergeCell ref="L6:M6"/>
    <mergeCell ref="N6:N7"/>
    <mergeCell ref="A44:N45"/>
    <mergeCell ref="A47:N48"/>
  </mergeCells>
  <hyperlinks>
    <hyperlink ref="N1" location="Índice!A1" display="(Voltar ao índice)"/>
  </hyperlinks>
  <pageMargins left="0.511811024" right="0.511811024" top="0.78740157499999996" bottom="0.78740157499999996" header="0.31496062000000002" footer="0.31496062000000002"/>
  <pageSetup paperSize="9" scale="7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zoomScaleNormal="100" workbookViewId="0">
      <selection activeCell="J1" sqref="J1"/>
    </sheetView>
  </sheetViews>
  <sheetFormatPr defaultColWidth="9.140625" defaultRowHeight="11.25"/>
  <cols>
    <col min="1" max="1" width="15.5703125" style="120" customWidth="1"/>
    <col min="2" max="3" width="9.140625" style="120" customWidth="1"/>
    <col min="4" max="7" width="9.140625" style="25" customWidth="1"/>
    <col min="8" max="9" width="9.140625" style="25"/>
    <col min="10" max="10" width="9.140625" style="25" customWidth="1"/>
    <col min="11" max="16384" width="9.140625" style="25"/>
  </cols>
  <sheetData>
    <row r="1" spans="1:11">
      <c r="A1" s="39" t="s">
        <v>339</v>
      </c>
      <c r="J1" s="155" t="s">
        <v>226</v>
      </c>
    </row>
    <row r="2" spans="1:11">
      <c r="A2" s="25" t="s">
        <v>324</v>
      </c>
    </row>
    <row r="3" spans="1:11">
      <c r="A3" s="25" t="s">
        <v>325</v>
      </c>
    </row>
    <row r="4" spans="1:11">
      <c r="A4" s="25"/>
    </row>
    <row r="5" spans="1:11" ht="17.25" customHeight="1">
      <c r="A5" s="1385" t="s">
        <v>326</v>
      </c>
      <c r="B5" s="1392" t="s">
        <v>327</v>
      </c>
      <c r="C5" s="1393"/>
      <c r="D5" s="1393"/>
      <c r="E5" s="1393"/>
      <c r="F5" s="1393"/>
      <c r="G5" s="1393"/>
      <c r="H5" s="1393"/>
      <c r="I5" s="1393"/>
      <c r="J5" s="1394"/>
    </row>
    <row r="6" spans="1:11" ht="20.25" customHeight="1">
      <c r="A6" s="1385"/>
      <c r="B6" s="1392" t="s">
        <v>328</v>
      </c>
      <c r="C6" s="1394"/>
      <c r="D6" s="1392" t="s">
        <v>329</v>
      </c>
      <c r="E6" s="1394"/>
      <c r="F6" s="1392" t="s">
        <v>330</v>
      </c>
      <c r="G6" s="1393"/>
      <c r="H6" s="1393"/>
      <c r="I6" s="1393"/>
      <c r="J6" s="1394"/>
    </row>
    <row r="7" spans="1:11" ht="24.75" customHeight="1">
      <c r="A7" s="1385"/>
      <c r="B7" s="1392" t="s">
        <v>10</v>
      </c>
      <c r="C7" s="1394"/>
      <c r="D7" s="1392" t="s">
        <v>10</v>
      </c>
      <c r="E7" s="1394"/>
      <c r="F7" s="1392" t="s">
        <v>10</v>
      </c>
      <c r="G7" s="1394"/>
      <c r="H7" s="1385" t="s">
        <v>331</v>
      </c>
      <c r="I7" s="1385"/>
      <c r="J7" s="1385" t="s">
        <v>332</v>
      </c>
    </row>
    <row r="8" spans="1:11" ht="13.5" customHeight="1">
      <c r="A8" s="1385"/>
      <c r="B8" s="249">
        <v>2018</v>
      </c>
      <c r="C8" s="249">
        <v>2019</v>
      </c>
      <c r="D8" s="44">
        <v>2018</v>
      </c>
      <c r="E8" s="44">
        <v>2019</v>
      </c>
      <c r="F8" s="44">
        <v>2018</v>
      </c>
      <c r="G8" s="44">
        <v>2019</v>
      </c>
      <c r="H8" s="44">
        <v>2018</v>
      </c>
      <c r="I8" s="44">
        <v>2019</v>
      </c>
      <c r="J8" s="1385"/>
    </row>
    <row r="9" spans="1:11">
      <c r="A9" s="250"/>
    </row>
    <row r="10" spans="1:11">
      <c r="A10" s="251" t="s">
        <v>13</v>
      </c>
      <c r="B10" s="252">
        <v>67</v>
      </c>
      <c r="C10" s="252">
        <v>65</v>
      </c>
      <c r="D10" s="253">
        <v>26</v>
      </c>
      <c r="E10" s="253">
        <v>26</v>
      </c>
      <c r="F10" s="254">
        <v>93</v>
      </c>
      <c r="G10" s="46">
        <v>91</v>
      </c>
      <c r="H10" s="47">
        <v>0.20308692120227456</v>
      </c>
      <c r="I10" s="47">
        <v>0.19807411019015114</v>
      </c>
      <c r="J10" s="47">
        <v>-2.4683081423695685</v>
      </c>
    </row>
    <row r="11" spans="1:11">
      <c r="A11" s="255"/>
      <c r="B11" s="256"/>
      <c r="C11" s="256"/>
      <c r="D11" s="256"/>
      <c r="E11" s="256"/>
      <c r="F11" s="256"/>
      <c r="G11" s="256"/>
      <c r="H11" s="49"/>
      <c r="I11" s="49"/>
      <c r="J11" s="49"/>
    </row>
    <row r="12" spans="1:11">
      <c r="A12" s="257" t="s">
        <v>72</v>
      </c>
      <c r="B12" s="92" t="s">
        <v>24</v>
      </c>
      <c r="C12" s="258" t="s">
        <v>24</v>
      </c>
      <c r="D12" s="258" t="s">
        <v>24</v>
      </c>
      <c r="E12" s="259" t="s">
        <v>24</v>
      </c>
      <c r="F12" s="258" t="s">
        <v>24</v>
      </c>
      <c r="G12" s="258" t="s">
        <v>24</v>
      </c>
      <c r="H12" s="258" t="s">
        <v>24</v>
      </c>
      <c r="I12" s="258" t="s">
        <v>24</v>
      </c>
      <c r="J12" s="258" t="s">
        <v>24</v>
      </c>
      <c r="K12" s="260"/>
    </row>
    <row r="13" spans="1:11">
      <c r="A13" s="261" t="s">
        <v>16</v>
      </c>
      <c r="B13" s="94" t="s">
        <v>24</v>
      </c>
      <c r="C13" s="262" t="s">
        <v>24</v>
      </c>
      <c r="D13" s="15">
        <v>0</v>
      </c>
      <c r="E13" s="119">
        <v>0</v>
      </c>
      <c r="F13" s="262" t="s">
        <v>24</v>
      </c>
      <c r="G13" s="262" t="s">
        <v>24</v>
      </c>
      <c r="H13" s="262" t="s">
        <v>24</v>
      </c>
      <c r="I13" s="262" t="s">
        <v>24</v>
      </c>
      <c r="J13" s="262" t="s">
        <v>24</v>
      </c>
      <c r="K13" s="260"/>
    </row>
    <row r="14" spans="1:11">
      <c r="A14" s="261" t="s">
        <v>17</v>
      </c>
      <c r="B14" s="94">
        <v>0</v>
      </c>
      <c r="C14" s="262">
        <v>0</v>
      </c>
      <c r="D14" s="15">
        <v>1</v>
      </c>
      <c r="E14" s="119">
        <v>0</v>
      </c>
      <c r="F14" s="263">
        <v>1</v>
      </c>
      <c r="G14" s="17">
        <v>0</v>
      </c>
      <c r="H14" s="49">
        <v>0.23100023100023098</v>
      </c>
      <c r="I14" s="49">
        <v>0</v>
      </c>
      <c r="J14" s="49">
        <v>-100</v>
      </c>
      <c r="K14" s="260"/>
    </row>
    <row r="15" spans="1:11">
      <c r="A15" s="261" t="s">
        <v>18</v>
      </c>
      <c r="B15" s="94">
        <v>1</v>
      </c>
      <c r="C15" s="262">
        <v>1</v>
      </c>
      <c r="D15" s="15">
        <v>0</v>
      </c>
      <c r="E15" s="119">
        <v>0</v>
      </c>
      <c r="F15" s="263">
        <v>1</v>
      </c>
      <c r="G15" s="17">
        <v>1</v>
      </c>
      <c r="H15" s="49">
        <v>8.9142449634515966E-2</v>
      </c>
      <c r="I15" s="49">
        <v>9.3049223038987619E-2</v>
      </c>
      <c r="J15" s="49">
        <v>4.382618405136296</v>
      </c>
      <c r="K15" s="260"/>
    </row>
    <row r="16" spans="1:11">
      <c r="A16" s="261" t="s">
        <v>19</v>
      </c>
      <c r="B16" s="94">
        <v>3</v>
      </c>
      <c r="C16" s="262">
        <v>6</v>
      </c>
      <c r="D16" s="15">
        <v>1</v>
      </c>
      <c r="E16" s="119">
        <v>0</v>
      </c>
      <c r="F16" s="263">
        <v>4</v>
      </c>
      <c r="G16" s="17">
        <v>6</v>
      </c>
      <c r="H16" s="49">
        <v>0.10656720394298655</v>
      </c>
      <c r="I16" s="49">
        <v>0.16271627705158107</v>
      </c>
      <c r="J16" s="49">
        <v>52.688886478277382</v>
      </c>
      <c r="K16" s="260"/>
    </row>
    <row r="17" spans="1:11">
      <c r="A17" s="255" t="s">
        <v>20</v>
      </c>
      <c r="B17" s="94">
        <v>2</v>
      </c>
      <c r="C17" s="262">
        <v>7</v>
      </c>
      <c r="D17" s="15">
        <v>0</v>
      </c>
      <c r="E17" s="119">
        <v>4</v>
      </c>
      <c r="F17" s="263">
        <v>2</v>
      </c>
      <c r="G17" s="17">
        <v>11</v>
      </c>
      <c r="H17" s="49">
        <v>8.7912087912087905E-2</v>
      </c>
      <c r="I17" s="49">
        <v>0.48083227695939151</v>
      </c>
      <c r="J17" s="49">
        <v>446.94671504130793</v>
      </c>
      <c r="K17" s="260"/>
    </row>
    <row r="18" spans="1:11">
      <c r="A18" s="261" t="s">
        <v>21</v>
      </c>
      <c r="B18" s="94">
        <v>7</v>
      </c>
      <c r="C18" s="262">
        <v>2</v>
      </c>
      <c r="D18" s="15">
        <v>1</v>
      </c>
      <c r="E18" s="119">
        <v>2</v>
      </c>
      <c r="F18" s="263">
        <v>8</v>
      </c>
      <c r="G18" s="17">
        <v>4</v>
      </c>
      <c r="H18" s="49">
        <v>0.53691275167785235</v>
      </c>
      <c r="I18" s="49">
        <v>0.27056277056277056</v>
      </c>
      <c r="J18" s="49">
        <v>-49.60768398268398</v>
      </c>
      <c r="K18" s="260"/>
    </row>
    <row r="19" spans="1:11">
      <c r="A19" s="261" t="s">
        <v>22</v>
      </c>
      <c r="B19" s="264" t="s">
        <v>24</v>
      </c>
      <c r="C19" s="264" t="s">
        <v>24</v>
      </c>
      <c r="D19" s="264" t="s">
        <v>24</v>
      </c>
      <c r="E19" s="264" t="s">
        <v>24</v>
      </c>
      <c r="F19" s="264" t="s">
        <v>24</v>
      </c>
      <c r="G19" s="264" t="s">
        <v>24</v>
      </c>
      <c r="H19" s="264" t="s">
        <v>24</v>
      </c>
      <c r="I19" s="264" t="s">
        <v>24</v>
      </c>
      <c r="J19" s="264" t="s">
        <v>24</v>
      </c>
      <c r="K19" s="260"/>
    </row>
    <row r="20" spans="1:11">
      <c r="A20" s="265" t="s">
        <v>57</v>
      </c>
      <c r="B20" s="264" t="s">
        <v>24</v>
      </c>
      <c r="C20" s="264" t="s">
        <v>24</v>
      </c>
      <c r="D20" s="264" t="s">
        <v>24</v>
      </c>
      <c r="E20" s="264" t="s">
        <v>24</v>
      </c>
      <c r="F20" s="264" t="s">
        <v>24</v>
      </c>
      <c r="G20" s="264" t="s">
        <v>24</v>
      </c>
      <c r="H20" s="264" t="s">
        <v>24</v>
      </c>
      <c r="I20" s="264" t="s">
        <v>24</v>
      </c>
      <c r="J20" s="264" t="s">
        <v>24</v>
      </c>
      <c r="K20" s="260"/>
    </row>
    <row r="21" spans="1:11">
      <c r="A21" s="255" t="s">
        <v>25</v>
      </c>
      <c r="B21" s="264" t="s">
        <v>24</v>
      </c>
      <c r="C21" s="264" t="s">
        <v>24</v>
      </c>
      <c r="D21" s="264" t="s">
        <v>24</v>
      </c>
      <c r="E21" s="264" t="s">
        <v>24</v>
      </c>
      <c r="F21" s="264" t="s">
        <v>24</v>
      </c>
      <c r="G21" s="264" t="s">
        <v>24</v>
      </c>
      <c r="H21" s="264" t="s">
        <v>24</v>
      </c>
      <c r="I21" s="264" t="s">
        <v>24</v>
      </c>
      <c r="J21" s="264" t="s">
        <v>24</v>
      </c>
      <c r="K21" s="260"/>
    </row>
    <row r="22" spans="1:11">
      <c r="A22" s="265" t="s">
        <v>76</v>
      </c>
      <c r="B22" s="94">
        <v>0</v>
      </c>
      <c r="C22" s="262">
        <v>1</v>
      </c>
      <c r="D22" s="15">
        <v>0</v>
      </c>
      <c r="E22" s="119">
        <v>1</v>
      </c>
      <c r="F22" s="263">
        <v>0</v>
      </c>
      <c r="G22" s="17">
        <v>2</v>
      </c>
      <c r="H22" s="49">
        <v>0</v>
      </c>
      <c r="I22" s="49">
        <v>0.19790223629527012</v>
      </c>
      <c r="J22" s="112" t="s">
        <v>24</v>
      </c>
      <c r="K22" s="260"/>
    </row>
    <row r="23" spans="1:11">
      <c r="A23" s="261" t="s">
        <v>77</v>
      </c>
      <c r="B23" s="94">
        <v>3</v>
      </c>
      <c r="C23" s="262">
        <v>5</v>
      </c>
      <c r="D23" s="15">
        <v>0</v>
      </c>
      <c r="E23" s="119">
        <v>0</v>
      </c>
      <c r="F23" s="263">
        <v>3</v>
      </c>
      <c r="G23" s="17">
        <v>5</v>
      </c>
      <c r="H23" s="49">
        <v>0.45822514128608527</v>
      </c>
      <c r="I23" s="49">
        <v>0.72516316171138506</v>
      </c>
      <c r="J23" s="49">
        <v>58.254773990814577</v>
      </c>
      <c r="K23" s="260"/>
    </row>
    <row r="24" spans="1:11">
      <c r="A24" s="261" t="s">
        <v>333</v>
      </c>
      <c r="B24" s="94">
        <v>0</v>
      </c>
      <c r="C24" s="262">
        <v>0</v>
      </c>
      <c r="D24" s="15">
        <v>4</v>
      </c>
      <c r="E24" s="119">
        <v>2</v>
      </c>
      <c r="F24" s="263">
        <v>4</v>
      </c>
      <c r="G24" s="17">
        <v>2</v>
      </c>
      <c r="H24" s="49">
        <v>8.0368085833115666E-2</v>
      </c>
      <c r="I24" s="49">
        <v>4.055561188279428E-2</v>
      </c>
      <c r="J24" s="49">
        <v>-49.537666024536144</v>
      </c>
      <c r="K24" s="260"/>
    </row>
    <row r="25" spans="1:11">
      <c r="A25" s="255" t="s">
        <v>29</v>
      </c>
      <c r="B25" s="94">
        <v>3</v>
      </c>
      <c r="C25" s="262">
        <v>1</v>
      </c>
      <c r="D25" s="15">
        <v>1</v>
      </c>
      <c r="E25" s="119">
        <v>0</v>
      </c>
      <c r="F25" s="263">
        <v>4</v>
      </c>
      <c r="G25" s="17">
        <v>1</v>
      </c>
      <c r="H25" s="49">
        <v>0.20128824476650564</v>
      </c>
      <c r="I25" s="49">
        <v>5.3387432598366348E-2</v>
      </c>
      <c r="J25" s="49">
        <v>-73.4771234851316</v>
      </c>
      <c r="K25" s="260"/>
    </row>
    <row r="26" spans="1:11">
      <c r="A26" s="266" t="s">
        <v>79</v>
      </c>
      <c r="B26" s="94">
        <v>3</v>
      </c>
      <c r="C26" s="262">
        <v>0</v>
      </c>
      <c r="D26" s="15">
        <v>1</v>
      </c>
      <c r="E26" s="119">
        <v>1</v>
      </c>
      <c r="F26" s="263">
        <v>4</v>
      </c>
      <c r="G26" s="17">
        <v>1</v>
      </c>
      <c r="H26" s="49">
        <v>0.35768577304837701</v>
      </c>
      <c r="I26" s="49">
        <v>8.7657784011220194E-2</v>
      </c>
      <c r="J26" s="49">
        <v>-75.493075035063114</v>
      </c>
      <c r="K26" s="260"/>
    </row>
    <row r="27" spans="1:11">
      <c r="A27" s="266" t="s">
        <v>31</v>
      </c>
      <c r="B27" s="94">
        <v>8</v>
      </c>
      <c r="C27" s="262">
        <v>6</v>
      </c>
      <c r="D27" s="15">
        <v>3</v>
      </c>
      <c r="E27" s="119">
        <v>2</v>
      </c>
      <c r="F27" s="263">
        <v>11</v>
      </c>
      <c r="G27" s="17">
        <v>8</v>
      </c>
      <c r="H27" s="49">
        <v>0.45728538765329452</v>
      </c>
      <c r="I27" s="49">
        <v>0.34647033347769596</v>
      </c>
      <c r="J27" s="49">
        <v>-24.233237529036579</v>
      </c>
      <c r="K27" s="260"/>
    </row>
    <row r="28" spans="1:11">
      <c r="A28" s="265" t="s">
        <v>80</v>
      </c>
      <c r="B28" s="94">
        <v>6</v>
      </c>
      <c r="C28" s="262">
        <v>3</v>
      </c>
      <c r="D28" s="119" t="s">
        <v>24</v>
      </c>
      <c r="E28" s="119" t="s">
        <v>24</v>
      </c>
      <c r="F28" s="263">
        <v>6</v>
      </c>
      <c r="G28" s="17">
        <v>3</v>
      </c>
      <c r="H28" s="49">
        <v>0.24071250902671909</v>
      </c>
      <c r="I28" s="49">
        <v>0.1299320022521547</v>
      </c>
      <c r="J28" s="49">
        <v>-46.021915197713192</v>
      </c>
      <c r="K28" s="260"/>
    </row>
    <row r="29" spans="1:11">
      <c r="A29" s="261" t="s">
        <v>81</v>
      </c>
      <c r="B29" s="94" t="s">
        <v>24</v>
      </c>
      <c r="C29" s="262">
        <v>3</v>
      </c>
      <c r="D29" s="36" t="s">
        <v>24</v>
      </c>
      <c r="E29" s="119">
        <v>0</v>
      </c>
      <c r="F29" s="119" t="s">
        <v>24</v>
      </c>
      <c r="G29" s="17">
        <v>3</v>
      </c>
      <c r="H29" s="119" t="s">
        <v>24</v>
      </c>
      <c r="I29" s="49">
        <v>0.42601533655211588</v>
      </c>
      <c r="J29" s="112" t="s">
        <v>24</v>
      </c>
      <c r="K29" s="260"/>
    </row>
    <row r="30" spans="1:11">
      <c r="A30" s="265" t="s">
        <v>34</v>
      </c>
      <c r="B30" s="94">
        <v>3</v>
      </c>
      <c r="C30" s="262">
        <v>4</v>
      </c>
      <c r="D30" s="15">
        <v>0</v>
      </c>
      <c r="E30" s="119">
        <v>2</v>
      </c>
      <c r="F30" s="263">
        <v>3</v>
      </c>
      <c r="G30" s="17">
        <v>6</v>
      </c>
      <c r="H30" s="49">
        <v>5.6520592335807675E-2</v>
      </c>
      <c r="I30" s="49">
        <v>0.11334227477945481</v>
      </c>
      <c r="J30" s="49">
        <v>100.53270869146344</v>
      </c>
      <c r="K30" s="260"/>
    </row>
    <row r="31" spans="1:11">
      <c r="A31" s="266" t="s">
        <v>35</v>
      </c>
      <c r="B31" s="264" t="s">
        <v>24</v>
      </c>
      <c r="C31" s="264" t="s">
        <v>24</v>
      </c>
      <c r="D31" s="264" t="s">
        <v>24</v>
      </c>
      <c r="E31" s="264" t="s">
        <v>24</v>
      </c>
      <c r="F31" s="264" t="s">
        <v>24</v>
      </c>
      <c r="G31" s="264" t="s">
        <v>24</v>
      </c>
      <c r="H31" s="119" t="s">
        <v>24</v>
      </c>
      <c r="I31" s="119" t="s">
        <v>24</v>
      </c>
      <c r="J31" s="264" t="s">
        <v>24</v>
      </c>
      <c r="K31" s="260"/>
    </row>
    <row r="32" spans="1:11">
      <c r="A32" s="265" t="s">
        <v>82</v>
      </c>
      <c r="B32" s="94">
        <v>6</v>
      </c>
      <c r="C32" s="262">
        <v>4</v>
      </c>
      <c r="D32" s="15">
        <v>1</v>
      </c>
      <c r="E32" s="119">
        <v>1</v>
      </c>
      <c r="F32" s="263">
        <v>7</v>
      </c>
      <c r="G32" s="17">
        <v>5</v>
      </c>
      <c r="H32" s="49">
        <v>0.30853314527503528</v>
      </c>
      <c r="I32" s="49">
        <v>0.23544923714447166</v>
      </c>
      <c r="J32" s="49">
        <v>-23.687538680946108</v>
      </c>
      <c r="K32" s="260"/>
    </row>
    <row r="33" spans="1:16">
      <c r="A33" s="265" t="s">
        <v>83</v>
      </c>
      <c r="B33" s="94">
        <v>0</v>
      </c>
      <c r="C33" s="262">
        <v>0</v>
      </c>
      <c r="D33" s="119" t="s">
        <v>24</v>
      </c>
      <c r="E33" s="119" t="s">
        <v>24</v>
      </c>
      <c r="F33" s="263">
        <v>0</v>
      </c>
      <c r="G33" s="17">
        <v>0</v>
      </c>
      <c r="H33" s="49">
        <v>0</v>
      </c>
      <c r="I33" s="49">
        <v>0</v>
      </c>
      <c r="J33" s="112" t="s">
        <v>15</v>
      </c>
      <c r="K33" s="260"/>
    </row>
    <row r="34" spans="1:16">
      <c r="A34" s="255" t="s">
        <v>38</v>
      </c>
      <c r="B34" s="264" t="s">
        <v>24</v>
      </c>
      <c r="C34" s="264" t="s">
        <v>24</v>
      </c>
      <c r="D34" s="119" t="s">
        <v>24</v>
      </c>
      <c r="E34" s="119">
        <v>1</v>
      </c>
      <c r="F34" s="36" t="s">
        <v>24</v>
      </c>
      <c r="G34" s="17">
        <v>1</v>
      </c>
      <c r="H34" s="119" t="s">
        <v>24</v>
      </c>
      <c r="I34" s="119" t="s">
        <v>24</v>
      </c>
      <c r="J34" s="112" t="s">
        <v>24</v>
      </c>
      <c r="K34" s="260"/>
    </row>
    <row r="35" spans="1:16">
      <c r="A35" s="261" t="s">
        <v>39</v>
      </c>
      <c r="B35" s="94">
        <v>2</v>
      </c>
      <c r="C35" s="262">
        <v>2</v>
      </c>
      <c r="D35" s="15">
        <v>0</v>
      </c>
      <c r="E35" s="119">
        <v>0</v>
      </c>
      <c r="F35" s="263">
        <v>2</v>
      </c>
      <c r="G35" s="17">
        <v>2</v>
      </c>
      <c r="H35" s="49">
        <v>0.14559219625828057</v>
      </c>
      <c r="I35" s="49">
        <v>0.15144631228229594</v>
      </c>
      <c r="J35" s="49">
        <v>4.0208995910949508</v>
      </c>
      <c r="K35" s="260"/>
    </row>
    <row r="36" spans="1:16">
      <c r="A36" s="261" t="s">
        <v>67</v>
      </c>
      <c r="B36" s="94">
        <v>20</v>
      </c>
      <c r="C36" s="262">
        <v>18</v>
      </c>
      <c r="D36" s="15">
        <v>12</v>
      </c>
      <c r="E36" s="119">
        <v>10</v>
      </c>
      <c r="F36" s="263">
        <v>32</v>
      </c>
      <c r="G36" s="17">
        <v>28</v>
      </c>
      <c r="H36" s="49">
        <v>0.2852456678314198</v>
      </c>
      <c r="I36" s="49">
        <v>0.2472799208704253</v>
      </c>
      <c r="J36" s="49">
        <v>-13.309841740850647</v>
      </c>
      <c r="K36" s="260"/>
    </row>
    <row r="37" spans="1:16">
      <c r="A37" s="125" t="s">
        <v>41</v>
      </c>
      <c r="B37" s="94">
        <v>0</v>
      </c>
      <c r="C37" s="262">
        <v>0</v>
      </c>
      <c r="D37" s="15">
        <v>0</v>
      </c>
      <c r="E37" s="119">
        <v>0</v>
      </c>
      <c r="F37" s="263">
        <v>0</v>
      </c>
      <c r="G37" s="17">
        <v>0</v>
      </c>
      <c r="H37" s="49">
        <v>0</v>
      </c>
      <c r="I37" s="49">
        <v>0</v>
      </c>
      <c r="J37" s="112" t="s">
        <v>15</v>
      </c>
    </row>
    <row r="38" spans="1:16">
      <c r="A38" s="267" t="s">
        <v>42</v>
      </c>
      <c r="B38" s="99">
        <v>0</v>
      </c>
      <c r="C38" s="268">
        <v>2</v>
      </c>
      <c r="D38" s="19">
        <v>1</v>
      </c>
      <c r="E38" s="269">
        <v>0</v>
      </c>
      <c r="F38" s="270">
        <v>1</v>
      </c>
      <c r="G38" s="21">
        <v>2</v>
      </c>
      <c r="H38" s="52">
        <v>0.18670649738610906</v>
      </c>
      <c r="I38" s="52">
        <v>0.37871615224389321</v>
      </c>
      <c r="J38" s="52">
        <v>102.84037114182918</v>
      </c>
    </row>
    <row r="39" spans="1:16">
      <c r="A39" s="271"/>
      <c r="B39" s="264"/>
      <c r="C39" s="264"/>
      <c r="D39" s="272"/>
      <c r="E39" s="272"/>
      <c r="F39" s="273"/>
      <c r="G39" s="273"/>
      <c r="H39" s="51"/>
      <c r="I39" s="51"/>
      <c r="J39" s="51"/>
    </row>
    <row r="40" spans="1:16">
      <c r="A40" s="271" t="s">
        <v>334</v>
      </c>
    </row>
    <row r="41" spans="1:16">
      <c r="A41" s="25" t="s">
        <v>335</v>
      </c>
    </row>
    <row r="42" spans="1:16">
      <c r="A42" s="25" t="s">
        <v>336</v>
      </c>
    </row>
    <row r="43" spans="1:16">
      <c r="A43" s="25" t="s">
        <v>337</v>
      </c>
    </row>
    <row r="44" spans="1:16">
      <c r="A44" s="274" t="s">
        <v>338</v>
      </c>
    </row>
    <row r="45" spans="1:16" ht="11.25" customHeight="1">
      <c r="A45" s="25"/>
      <c r="B45" s="275"/>
      <c r="C45" s="275"/>
      <c r="D45" s="275"/>
      <c r="E45" s="275"/>
      <c r="F45" s="275"/>
      <c r="G45" s="275"/>
      <c r="H45" s="275"/>
      <c r="I45" s="275"/>
      <c r="J45" s="275"/>
      <c r="K45" s="275"/>
      <c r="L45" s="275"/>
      <c r="M45" s="275"/>
      <c r="N45" s="275"/>
      <c r="O45" s="275"/>
      <c r="P45" s="275"/>
    </row>
  </sheetData>
  <mergeCells count="10">
    <mergeCell ref="A5:A8"/>
    <mergeCell ref="B5:J5"/>
    <mergeCell ref="B6:C6"/>
    <mergeCell ref="D6:E6"/>
    <mergeCell ref="F6:J6"/>
    <mergeCell ref="B7:C7"/>
    <mergeCell ref="D7:E7"/>
    <mergeCell ref="F7:G7"/>
    <mergeCell ref="H7:I7"/>
    <mergeCell ref="J7:J8"/>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7"/>
  <sheetViews>
    <sheetView zoomScaleNormal="100" workbookViewId="0">
      <selection activeCell="G60" sqref="G60"/>
    </sheetView>
  </sheetViews>
  <sheetFormatPr defaultColWidth="9.140625" defaultRowHeight="11.25"/>
  <cols>
    <col min="1" max="16384" width="9.140625" style="2"/>
  </cols>
  <sheetData>
    <row r="1" spans="1:24">
      <c r="A1" s="1" t="s">
        <v>341</v>
      </c>
      <c r="X1" s="155" t="s">
        <v>226</v>
      </c>
    </row>
    <row r="2" spans="1:24">
      <c r="A2" s="2" t="s">
        <v>1007</v>
      </c>
    </row>
    <row r="3" spans="1:24">
      <c r="A3" s="2" t="s">
        <v>677</v>
      </c>
    </row>
    <row r="6" spans="1:24">
      <c r="K6" s="2" t="s">
        <v>755</v>
      </c>
      <c r="L6" s="2" t="s">
        <v>1014</v>
      </c>
    </row>
    <row r="7" spans="1:24">
      <c r="B7" s="2" t="s">
        <v>1008</v>
      </c>
      <c r="J7" s="2" t="s">
        <v>1012</v>
      </c>
      <c r="K7" s="549">
        <v>0.53</v>
      </c>
      <c r="L7" s="549">
        <v>0.44900000000000001</v>
      </c>
      <c r="Q7" s="2" t="s">
        <v>1015</v>
      </c>
      <c r="R7" s="549">
        <v>0.19626168224299065</v>
      </c>
      <c r="S7" s="549"/>
    </row>
    <row r="8" spans="1:24">
      <c r="A8" s="2" t="s">
        <v>1009</v>
      </c>
      <c r="B8" s="549">
        <v>0.34883720930232553</v>
      </c>
      <c r="C8" s="548"/>
      <c r="J8" s="2" t="s">
        <v>1013</v>
      </c>
      <c r="K8" s="549">
        <v>0.34899999999999998</v>
      </c>
      <c r="L8" s="549">
        <v>0.65100000000000002</v>
      </c>
      <c r="Q8" s="2" t="s">
        <v>1016</v>
      </c>
      <c r="R8" s="549">
        <v>0.25233644859813081</v>
      </c>
      <c r="S8" s="549"/>
    </row>
    <row r="9" spans="1:24">
      <c r="A9" s="2" t="s">
        <v>1010</v>
      </c>
      <c r="B9" s="549">
        <v>0.65116279069767447</v>
      </c>
      <c r="C9" s="548"/>
      <c r="Q9" s="2" t="s">
        <v>1017</v>
      </c>
      <c r="R9" s="549">
        <v>0.29906542056074764</v>
      </c>
      <c r="S9" s="549"/>
    </row>
    <row r="10" spans="1:24">
      <c r="Q10" s="2" t="s">
        <v>1018</v>
      </c>
      <c r="R10" s="549">
        <v>0.21495327102803738</v>
      </c>
      <c r="S10" s="549"/>
    </row>
    <row r="11" spans="1:24">
      <c r="Q11" s="2" t="s">
        <v>1019</v>
      </c>
      <c r="R11" s="549">
        <v>3.7383177570093455E-2</v>
      </c>
      <c r="S11" s="549"/>
    </row>
    <row r="33" spans="2:11">
      <c r="J33" s="2" t="s">
        <v>1020</v>
      </c>
      <c r="K33" s="2">
        <v>91</v>
      </c>
    </row>
    <row r="34" spans="2:11">
      <c r="C34" s="2" t="s">
        <v>679</v>
      </c>
      <c r="J34" s="2" t="s">
        <v>1021</v>
      </c>
      <c r="K34" s="2">
        <v>110</v>
      </c>
    </row>
    <row r="35" spans="2:11">
      <c r="B35" s="2" t="s">
        <v>681</v>
      </c>
      <c r="C35" s="549">
        <v>5.1948051948051945E-2</v>
      </c>
      <c r="J35" s="2" t="s">
        <v>1022</v>
      </c>
      <c r="K35" s="2">
        <v>62</v>
      </c>
    </row>
    <row r="36" spans="2:11">
      <c r="B36" s="2" t="s">
        <v>680</v>
      </c>
      <c r="C36" s="549">
        <v>0.90909090909090906</v>
      </c>
    </row>
    <row r="37" spans="2:11">
      <c r="B37" s="2" t="s">
        <v>682</v>
      </c>
      <c r="C37" s="549">
        <v>3.896103896103896E-2</v>
      </c>
    </row>
    <row r="56" spans="1:1">
      <c r="A56" s="2" t="s">
        <v>1011</v>
      </c>
    </row>
    <row r="57" spans="1:1">
      <c r="A57" s="1352" t="s">
        <v>1998</v>
      </c>
    </row>
  </sheetData>
  <hyperlinks>
    <hyperlink ref="X1" location="Índice!A1" display="(Voltar ao índice)"/>
  </hyperlinks>
  <pageMargins left="0.511811024" right="0.511811024" top="0.78740157499999996" bottom="0.78740157499999996" header="0.31496062000000002" footer="0.31496062000000002"/>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zoomScaleNormal="100" workbookViewId="0">
      <selection activeCell="G22" sqref="G22"/>
    </sheetView>
  </sheetViews>
  <sheetFormatPr defaultColWidth="9.140625" defaultRowHeight="11.25"/>
  <cols>
    <col min="1" max="1" width="16" style="2" customWidth="1"/>
    <col min="2" max="16384" width="9.140625" style="2"/>
  </cols>
  <sheetData>
    <row r="1" spans="1:4">
      <c r="A1" s="1" t="s">
        <v>107</v>
      </c>
      <c r="D1" s="155" t="s">
        <v>226</v>
      </c>
    </row>
    <row r="2" spans="1:4">
      <c r="A2" s="3" t="s">
        <v>53</v>
      </c>
    </row>
    <row r="3" spans="1:4">
      <c r="A3" s="3" t="s">
        <v>1</v>
      </c>
    </row>
    <row r="4" spans="1:4">
      <c r="A4" s="3"/>
    </row>
    <row r="5" spans="1:4" ht="21" customHeight="1">
      <c r="A5" s="1378" t="s">
        <v>2</v>
      </c>
      <c r="B5" s="1381" t="s">
        <v>7</v>
      </c>
      <c r="C5" s="1382"/>
      <c r="D5" s="1383"/>
    </row>
    <row r="6" spans="1:4" ht="15" customHeight="1">
      <c r="A6" s="1378"/>
      <c r="B6" s="1376" t="s">
        <v>10</v>
      </c>
      <c r="C6" s="1376"/>
      <c r="D6" s="1376"/>
    </row>
    <row r="7" spans="1:4" ht="13.5" customHeight="1">
      <c r="A7" s="1378"/>
      <c r="B7" s="1376" t="s">
        <v>12</v>
      </c>
      <c r="C7" s="1376"/>
      <c r="D7" s="1376"/>
    </row>
    <row r="8" spans="1:4" ht="26.25" customHeight="1">
      <c r="A8" s="1378"/>
      <c r="B8" s="4">
        <v>2019</v>
      </c>
      <c r="C8" s="4">
        <v>2020</v>
      </c>
      <c r="D8" s="4" t="s">
        <v>11</v>
      </c>
    </row>
    <row r="10" spans="1:4">
      <c r="A10" s="5" t="s">
        <v>13</v>
      </c>
      <c r="B10" s="46">
        <v>20038</v>
      </c>
      <c r="C10" s="46">
        <v>21721</v>
      </c>
      <c r="D10" s="47">
        <v>8.3990418205409654</v>
      </c>
    </row>
    <row r="11" spans="1:4">
      <c r="A11" s="8"/>
      <c r="B11" s="9"/>
      <c r="C11" s="9"/>
      <c r="D11" s="28"/>
    </row>
    <row r="12" spans="1:4">
      <c r="A12" s="11" t="s">
        <v>54</v>
      </c>
      <c r="B12" s="13">
        <v>149</v>
      </c>
      <c r="C12" s="13">
        <v>160</v>
      </c>
      <c r="D12" s="29">
        <v>7.3825503355704702</v>
      </c>
    </row>
    <row r="13" spans="1:4">
      <c r="A13" s="15" t="s">
        <v>16</v>
      </c>
      <c r="B13" s="17">
        <v>550</v>
      </c>
      <c r="C13" s="17">
        <v>637</v>
      </c>
      <c r="D13" s="30">
        <v>15.81818181818182</v>
      </c>
    </row>
    <row r="14" spans="1:4">
      <c r="A14" s="15" t="s">
        <v>55</v>
      </c>
      <c r="B14" s="17">
        <v>124</v>
      </c>
      <c r="C14" s="17">
        <v>124</v>
      </c>
      <c r="D14" s="30">
        <v>0</v>
      </c>
    </row>
    <row r="15" spans="1:4">
      <c r="A15" s="15" t="s">
        <v>18</v>
      </c>
      <c r="B15" s="17">
        <v>450</v>
      </c>
      <c r="C15" s="17">
        <v>456</v>
      </c>
      <c r="D15" s="30">
        <v>1.3333333333333419</v>
      </c>
    </row>
    <row r="16" spans="1:4">
      <c r="A16" s="15" t="s">
        <v>19</v>
      </c>
      <c r="B16" s="17">
        <v>2440</v>
      </c>
      <c r="C16" s="17">
        <v>2619</v>
      </c>
      <c r="D16" s="49">
        <v>7.3360655737704894</v>
      </c>
    </row>
    <row r="17" spans="1:4">
      <c r="A17" s="15" t="s">
        <v>20</v>
      </c>
      <c r="B17" s="17">
        <v>1065</v>
      </c>
      <c r="C17" s="17">
        <v>2203</v>
      </c>
      <c r="D17" s="30">
        <v>106.85446009389672</v>
      </c>
    </row>
    <row r="18" spans="1:4">
      <c r="A18" s="15" t="s">
        <v>21</v>
      </c>
      <c r="B18" s="17">
        <v>215</v>
      </c>
      <c r="C18" s="17">
        <v>197</v>
      </c>
      <c r="D18" s="30">
        <v>-8.3720930232558111</v>
      </c>
    </row>
    <row r="19" spans="1:4">
      <c r="A19" s="15" t="s">
        <v>22</v>
      </c>
      <c r="B19" s="17">
        <v>498</v>
      </c>
      <c r="C19" s="17">
        <v>593</v>
      </c>
      <c r="D19" s="30">
        <v>19.076305220883526</v>
      </c>
    </row>
    <row r="20" spans="1:4">
      <c r="A20" s="15" t="s">
        <v>57</v>
      </c>
      <c r="B20" s="17">
        <v>925</v>
      </c>
      <c r="C20" s="17">
        <v>771</v>
      </c>
      <c r="D20" s="30">
        <v>-16.648648648648646</v>
      </c>
    </row>
    <row r="21" spans="1:4">
      <c r="A21" s="15" t="s">
        <v>58</v>
      </c>
      <c r="B21" s="17">
        <v>676</v>
      </c>
      <c r="C21" s="15">
        <v>833</v>
      </c>
      <c r="D21" s="30">
        <v>23.224852071005909</v>
      </c>
    </row>
    <row r="22" spans="1:4">
      <c r="A22" s="15" t="s">
        <v>59</v>
      </c>
      <c r="B22" s="17">
        <v>384</v>
      </c>
      <c r="C22" s="17">
        <v>404</v>
      </c>
      <c r="D22" s="30">
        <v>5.2083333333333259</v>
      </c>
    </row>
    <row r="23" spans="1:4">
      <c r="A23" s="15" t="s">
        <v>60</v>
      </c>
      <c r="B23" s="17">
        <v>246</v>
      </c>
      <c r="C23" s="17">
        <v>261</v>
      </c>
      <c r="D23" s="30">
        <v>6.0975609756097615</v>
      </c>
    </row>
    <row r="24" spans="1:4">
      <c r="A24" s="15" t="s">
        <v>61</v>
      </c>
      <c r="B24" s="17">
        <v>1331</v>
      </c>
      <c r="C24" s="17">
        <v>1339</v>
      </c>
      <c r="D24" s="30">
        <v>0.60105184072125617</v>
      </c>
    </row>
    <row r="25" spans="1:4">
      <c r="A25" s="15" t="s">
        <v>29</v>
      </c>
      <c r="B25" s="17">
        <v>1464</v>
      </c>
      <c r="C25" s="17">
        <v>1105</v>
      </c>
      <c r="D25" s="30">
        <v>-24.521857923497269</v>
      </c>
    </row>
    <row r="26" spans="1:4">
      <c r="A26" s="15" t="s">
        <v>62</v>
      </c>
      <c r="B26" s="17">
        <v>437</v>
      </c>
      <c r="C26" s="17">
        <v>531</v>
      </c>
      <c r="D26" s="30">
        <v>21.510297482837526</v>
      </c>
    </row>
    <row r="27" spans="1:4">
      <c r="A27" s="15" t="s">
        <v>31</v>
      </c>
      <c r="B27" s="17">
        <v>869</v>
      </c>
      <c r="C27" s="17">
        <v>1050</v>
      </c>
      <c r="D27" s="30">
        <v>20.82853855005753</v>
      </c>
    </row>
    <row r="28" spans="1:4">
      <c r="A28" s="15" t="s">
        <v>63</v>
      </c>
      <c r="B28" s="17">
        <v>1684</v>
      </c>
      <c r="C28" s="17">
        <v>1895</v>
      </c>
      <c r="D28" s="30">
        <v>12.529691211401417</v>
      </c>
    </row>
    <row r="29" spans="1:4">
      <c r="A29" s="15" t="s">
        <v>64</v>
      </c>
      <c r="B29" s="17">
        <v>273</v>
      </c>
      <c r="C29" s="17">
        <v>301</v>
      </c>
      <c r="D29" s="30">
        <v>10.256410256410264</v>
      </c>
    </row>
    <row r="30" spans="1:4">
      <c r="A30" s="15" t="s">
        <v>34</v>
      </c>
      <c r="B30" s="17">
        <v>2090</v>
      </c>
      <c r="C30" s="17">
        <v>1898</v>
      </c>
      <c r="D30" s="30">
        <v>-9.1866028708133989</v>
      </c>
    </row>
    <row r="31" spans="1:4">
      <c r="A31" s="15" t="s">
        <v>35</v>
      </c>
      <c r="B31" s="17">
        <v>535</v>
      </c>
      <c r="C31" s="17">
        <v>600</v>
      </c>
      <c r="D31" s="30">
        <v>12.149532710280365</v>
      </c>
    </row>
    <row r="32" spans="1:4">
      <c r="A32" s="15" t="s">
        <v>65</v>
      </c>
      <c r="B32" s="17">
        <v>981</v>
      </c>
      <c r="C32" s="17">
        <v>913</v>
      </c>
      <c r="D32" s="30">
        <v>-6.9317023445463866</v>
      </c>
    </row>
    <row r="33" spans="1:4">
      <c r="A33" s="15" t="s">
        <v>102</v>
      </c>
      <c r="B33" s="15">
        <v>182</v>
      </c>
      <c r="C33" s="15">
        <v>230</v>
      </c>
      <c r="D33" s="49">
        <v>26.373626373626369</v>
      </c>
    </row>
    <row r="34" spans="1:4">
      <c r="A34" s="15" t="s">
        <v>66</v>
      </c>
      <c r="B34" s="17">
        <v>106</v>
      </c>
      <c r="C34" s="17">
        <v>73</v>
      </c>
      <c r="D34" s="30">
        <v>-31.132075471698116</v>
      </c>
    </row>
    <row r="35" spans="1:4">
      <c r="A35" s="15" t="s">
        <v>39</v>
      </c>
      <c r="B35" s="17">
        <v>341</v>
      </c>
      <c r="C35" s="17">
        <v>396</v>
      </c>
      <c r="D35" s="30">
        <v>16.129032258064523</v>
      </c>
    </row>
    <row r="36" spans="1:4">
      <c r="A36" s="15" t="s">
        <v>67</v>
      </c>
      <c r="B36" s="17">
        <v>1465</v>
      </c>
      <c r="C36" s="17">
        <v>1522</v>
      </c>
      <c r="D36" s="30">
        <v>3.8907849829351582</v>
      </c>
    </row>
    <row r="37" spans="1:4">
      <c r="A37" s="15" t="s">
        <v>41</v>
      </c>
      <c r="B37" s="17">
        <v>385</v>
      </c>
      <c r="C37" s="17">
        <v>412</v>
      </c>
      <c r="D37" s="30">
        <v>7.0129870129870042</v>
      </c>
    </row>
    <row r="38" spans="1:4">
      <c r="A38" s="19" t="s">
        <v>42</v>
      </c>
      <c r="B38" s="21">
        <v>173</v>
      </c>
      <c r="C38" s="21">
        <v>198</v>
      </c>
      <c r="D38" s="31">
        <v>14.450867052023121</v>
      </c>
    </row>
    <row r="39" spans="1:4">
      <c r="B39" s="9"/>
      <c r="C39" s="9"/>
    </row>
    <row r="40" spans="1:4">
      <c r="A40" s="3" t="s">
        <v>43</v>
      </c>
    </row>
    <row r="41" spans="1:4">
      <c r="A41" s="3" t="s">
        <v>45</v>
      </c>
    </row>
    <row r="42" spans="1:4">
      <c r="A42" s="24" t="s">
        <v>68</v>
      </c>
    </row>
    <row r="43" spans="1:4">
      <c r="A43" s="2" t="s">
        <v>69</v>
      </c>
    </row>
    <row r="44" spans="1:4">
      <c r="A44" s="26" t="s">
        <v>70</v>
      </c>
    </row>
    <row r="45" spans="1:4">
      <c r="A45" s="25" t="s">
        <v>1982</v>
      </c>
    </row>
  </sheetData>
  <mergeCells count="4">
    <mergeCell ref="A5:A8"/>
    <mergeCell ref="B5:D5"/>
    <mergeCell ref="B6:D6"/>
    <mergeCell ref="B7:D7"/>
  </mergeCells>
  <hyperlinks>
    <hyperlink ref="D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9"/>
  <sheetViews>
    <sheetView zoomScaleNormal="100" workbookViewId="0">
      <pane xSplit="1" topLeftCell="B1" activePane="topRight" state="frozen"/>
      <selection activeCell="C36" sqref="C36"/>
      <selection pane="topRight" activeCell="N1" sqref="N1"/>
    </sheetView>
  </sheetViews>
  <sheetFormatPr defaultColWidth="9.140625" defaultRowHeight="11.25"/>
  <cols>
    <col min="1" max="1" width="15.42578125" style="26" customWidth="1"/>
    <col min="2" max="9" width="9.140625" style="26" customWidth="1"/>
    <col min="10" max="11" width="9.140625" style="101" customWidth="1"/>
    <col min="12" max="14" width="9.140625" style="26" customWidth="1"/>
    <col min="15" max="16384" width="9.140625" style="26"/>
  </cols>
  <sheetData>
    <row r="1" spans="1:15">
      <c r="A1" s="153" t="s">
        <v>365</v>
      </c>
      <c r="B1" s="24"/>
      <c r="C1" s="24"/>
      <c r="D1" s="222"/>
      <c r="E1" s="222"/>
      <c r="F1" s="222"/>
      <c r="G1" s="222"/>
      <c r="N1" s="155" t="s">
        <v>226</v>
      </c>
    </row>
    <row r="2" spans="1:15">
      <c r="A2" s="3" t="s">
        <v>342</v>
      </c>
      <c r="B2" s="24"/>
      <c r="C2" s="24"/>
      <c r="D2" s="221"/>
      <c r="E2" s="221"/>
      <c r="F2" s="222"/>
      <c r="G2" s="222"/>
    </row>
    <row r="3" spans="1:15">
      <c r="A3" s="3" t="s">
        <v>228</v>
      </c>
      <c r="B3" s="24"/>
      <c r="C3" s="24"/>
      <c r="D3" s="276"/>
      <c r="E3" s="276"/>
      <c r="F3" s="223"/>
      <c r="G3" s="223"/>
    </row>
    <row r="4" spans="1:15">
      <c r="A4" s="24"/>
      <c r="B4" s="154"/>
      <c r="C4" s="154"/>
      <c r="D4" s="154"/>
      <c r="E4" s="154"/>
      <c r="F4" s="154"/>
      <c r="G4" s="154"/>
      <c r="H4" s="154"/>
      <c r="I4" s="154"/>
      <c r="J4" s="106"/>
    </row>
    <row r="5" spans="1:15" ht="48.2" customHeight="1">
      <c r="A5" s="1408" t="s">
        <v>2</v>
      </c>
      <c r="B5" s="1378" t="s">
        <v>343</v>
      </c>
      <c r="C5" s="1379"/>
      <c r="D5" s="1378" t="s">
        <v>344</v>
      </c>
      <c r="E5" s="1379"/>
      <c r="F5" s="1378" t="s">
        <v>345</v>
      </c>
      <c r="G5" s="1379"/>
      <c r="H5" s="1378" t="s">
        <v>346</v>
      </c>
      <c r="I5" s="1379"/>
      <c r="J5" s="1378" t="s">
        <v>310</v>
      </c>
      <c r="K5" s="1384"/>
      <c r="L5" s="1384"/>
      <c r="M5" s="1384"/>
      <c r="N5" s="1379"/>
    </row>
    <row r="6" spans="1:15" ht="16.5" customHeight="1">
      <c r="A6" s="1409"/>
      <c r="B6" s="1411" t="s">
        <v>10</v>
      </c>
      <c r="C6" s="1413"/>
      <c r="D6" s="1411" t="s">
        <v>10</v>
      </c>
      <c r="E6" s="1413"/>
      <c r="F6" s="1411" t="s">
        <v>10</v>
      </c>
      <c r="G6" s="1413"/>
      <c r="H6" s="1411" t="s">
        <v>10</v>
      </c>
      <c r="I6" s="1413"/>
      <c r="J6" s="1411" t="s">
        <v>10</v>
      </c>
      <c r="K6" s="1413"/>
      <c r="L6" s="1411" t="s">
        <v>347</v>
      </c>
      <c r="M6" s="1413"/>
      <c r="N6" s="1408" t="s">
        <v>11</v>
      </c>
    </row>
    <row r="7" spans="1:15" s="277" customFormat="1" ht="13.5" customHeight="1">
      <c r="A7" s="1410"/>
      <c r="B7" s="4" t="s">
        <v>233</v>
      </c>
      <c r="C7" s="4">
        <v>2019</v>
      </c>
      <c r="D7" s="4" t="s">
        <v>233</v>
      </c>
      <c r="E7" s="4">
        <v>2019</v>
      </c>
      <c r="F7" s="4" t="s">
        <v>233</v>
      </c>
      <c r="G7" s="4">
        <v>2019</v>
      </c>
      <c r="H7" s="4" t="s">
        <v>233</v>
      </c>
      <c r="I7" s="4">
        <v>2019</v>
      </c>
      <c r="J7" s="4" t="s">
        <v>233</v>
      </c>
      <c r="K7" s="4">
        <v>2019</v>
      </c>
      <c r="L7" s="4">
        <v>2018</v>
      </c>
      <c r="M7" s="4">
        <v>2019</v>
      </c>
      <c r="N7" s="1410"/>
    </row>
    <row r="8" spans="1:15">
      <c r="A8" s="201"/>
      <c r="C8" s="178"/>
      <c r="E8" s="178"/>
      <c r="G8" s="178"/>
      <c r="I8" s="178"/>
      <c r="K8" s="278"/>
      <c r="N8" s="178"/>
    </row>
    <row r="9" spans="1:15" s="53" customFormat="1" ht="11.25" customHeight="1">
      <c r="A9" s="182" t="s">
        <v>13</v>
      </c>
      <c r="B9" s="104">
        <v>190</v>
      </c>
      <c r="C9" s="104">
        <v>207</v>
      </c>
      <c r="D9" s="104">
        <v>3505</v>
      </c>
      <c r="E9" s="104">
        <v>3336</v>
      </c>
      <c r="F9" s="104">
        <v>35</v>
      </c>
      <c r="G9" s="104">
        <v>22</v>
      </c>
      <c r="H9" s="104">
        <v>320</v>
      </c>
      <c r="I9" s="104">
        <v>257</v>
      </c>
      <c r="J9" s="104">
        <v>6175</v>
      </c>
      <c r="K9" s="104">
        <v>6357</v>
      </c>
      <c r="L9" s="55">
        <v>2.961703139980882</v>
      </c>
      <c r="M9" s="55">
        <v>3.0250235400555683</v>
      </c>
      <c r="N9" s="105">
        <v>2.1379725476164735</v>
      </c>
    </row>
    <row r="10" spans="1:15" s="53" customFormat="1">
      <c r="A10" s="279"/>
      <c r="B10" s="280"/>
      <c r="C10" s="164"/>
      <c r="D10" s="280"/>
      <c r="E10" s="164"/>
      <c r="F10" s="280"/>
      <c r="G10" s="164"/>
      <c r="H10" s="280"/>
      <c r="I10" s="164"/>
      <c r="J10" s="280"/>
      <c r="K10" s="164"/>
      <c r="L10" s="65"/>
      <c r="M10" s="65"/>
      <c r="N10" s="63"/>
    </row>
    <row r="11" spans="1:15" ht="11.25" customHeight="1">
      <c r="A11" s="85" t="s">
        <v>234</v>
      </c>
      <c r="B11" s="281" t="s">
        <v>24</v>
      </c>
      <c r="C11" s="281" t="s">
        <v>24</v>
      </c>
      <c r="D11" s="281" t="s">
        <v>24</v>
      </c>
      <c r="E11" s="281" t="s">
        <v>24</v>
      </c>
      <c r="F11" s="281" t="s">
        <v>24</v>
      </c>
      <c r="G11" s="281" t="s">
        <v>24</v>
      </c>
      <c r="H11" s="281" t="s">
        <v>24</v>
      </c>
      <c r="I11" s="281" t="s">
        <v>24</v>
      </c>
      <c r="J11" s="74">
        <v>18</v>
      </c>
      <c r="K11" s="74">
        <v>23</v>
      </c>
      <c r="L11" s="282">
        <v>2.0707149143241708</v>
      </c>
      <c r="M11" s="282">
        <v>2.6079019428869477</v>
      </c>
      <c r="N11" s="86">
        <v>25.942104576867898</v>
      </c>
      <c r="O11" s="78"/>
    </row>
    <row r="12" spans="1:15" s="78" customFormat="1" ht="11.25" customHeight="1">
      <c r="A12" s="66" t="s">
        <v>313</v>
      </c>
      <c r="B12" s="75">
        <v>29</v>
      </c>
      <c r="C12" s="172">
        <v>14</v>
      </c>
      <c r="D12" s="75">
        <v>101</v>
      </c>
      <c r="E12" s="172">
        <v>73</v>
      </c>
      <c r="F12" s="75">
        <v>2</v>
      </c>
      <c r="G12" s="172" t="s">
        <v>15</v>
      </c>
      <c r="H12" s="75">
        <v>10</v>
      </c>
      <c r="I12" s="172">
        <v>6</v>
      </c>
      <c r="J12" s="75">
        <v>142</v>
      </c>
      <c r="K12" s="75">
        <v>93</v>
      </c>
      <c r="L12" s="68">
        <v>4.2734785513509603</v>
      </c>
      <c r="M12" s="68">
        <v>2.7866362513809579</v>
      </c>
      <c r="N12" s="87">
        <v>-34.7923192337065</v>
      </c>
    </row>
    <row r="13" spans="1:15" ht="11.25" customHeight="1">
      <c r="A13" s="234" t="s">
        <v>17</v>
      </c>
      <c r="B13" s="75">
        <v>1</v>
      </c>
      <c r="C13" s="172">
        <v>1</v>
      </c>
      <c r="D13" s="75">
        <v>44</v>
      </c>
      <c r="E13" s="172">
        <v>119</v>
      </c>
      <c r="F13" s="75">
        <v>2</v>
      </c>
      <c r="G13" s="172" t="s">
        <v>15</v>
      </c>
      <c r="H13" s="75" t="s">
        <v>15</v>
      </c>
      <c r="I13" s="172">
        <v>1</v>
      </c>
      <c r="J13" s="75">
        <v>47</v>
      </c>
      <c r="K13" s="75">
        <v>121</v>
      </c>
      <c r="L13" s="68">
        <v>5.6661048783957453</v>
      </c>
      <c r="M13" s="68">
        <v>14.307149672886533</v>
      </c>
      <c r="N13" s="87">
        <v>152.50414490981575</v>
      </c>
      <c r="O13" s="78"/>
    </row>
    <row r="14" spans="1:15" ht="11.25" customHeight="1">
      <c r="A14" s="66" t="s">
        <v>18</v>
      </c>
      <c r="B14" s="75">
        <v>6</v>
      </c>
      <c r="C14" s="172">
        <v>2</v>
      </c>
      <c r="D14" s="75">
        <v>36</v>
      </c>
      <c r="E14" s="172">
        <v>86</v>
      </c>
      <c r="F14" s="75" t="s">
        <v>15</v>
      </c>
      <c r="G14" s="172" t="s">
        <v>15</v>
      </c>
      <c r="H14" s="75">
        <v>7</v>
      </c>
      <c r="I14" s="172" t="s">
        <v>15</v>
      </c>
      <c r="J14" s="75">
        <v>49</v>
      </c>
      <c r="K14" s="75">
        <v>88</v>
      </c>
      <c r="L14" s="68">
        <v>1.200800566385769</v>
      </c>
      <c r="M14" s="68">
        <v>2.1232462408287223</v>
      </c>
      <c r="N14" s="87">
        <v>76.81922379661907</v>
      </c>
      <c r="O14" s="78"/>
    </row>
    <row r="15" spans="1:15" ht="10.15" customHeight="1">
      <c r="A15" s="234" t="s">
        <v>19</v>
      </c>
      <c r="B15" s="75">
        <v>48</v>
      </c>
      <c r="C15" s="172">
        <v>36</v>
      </c>
      <c r="D15" s="75">
        <v>742</v>
      </c>
      <c r="E15" s="172">
        <v>680</v>
      </c>
      <c r="F15" s="75" t="s">
        <v>15</v>
      </c>
      <c r="G15" s="172" t="s">
        <v>15</v>
      </c>
      <c r="H15" s="75" t="s">
        <v>15</v>
      </c>
      <c r="I15" s="172" t="s">
        <v>15</v>
      </c>
      <c r="J15" s="75">
        <v>790</v>
      </c>
      <c r="K15" s="75">
        <v>716</v>
      </c>
      <c r="L15" s="68">
        <v>5.333291207083799</v>
      </c>
      <c r="M15" s="68">
        <v>4.8140719356818478</v>
      </c>
      <c r="N15" s="87">
        <v>-9.7354382358179166</v>
      </c>
      <c r="O15" s="78"/>
    </row>
    <row r="16" spans="1:15" ht="11.25" customHeight="1">
      <c r="A16" s="234" t="s">
        <v>20</v>
      </c>
      <c r="B16" s="75">
        <v>5</v>
      </c>
      <c r="C16" s="172">
        <v>1</v>
      </c>
      <c r="D16" s="75">
        <v>190</v>
      </c>
      <c r="E16" s="172">
        <v>119</v>
      </c>
      <c r="F16" s="75">
        <v>1</v>
      </c>
      <c r="G16" s="172">
        <v>2</v>
      </c>
      <c r="H16" s="75">
        <v>25</v>
      </c>
      <c r="I16" s="172">
        <v>14</v>
      </c>
      <c r="J16" s="75">
        <v>221</v>
      </c>
      <c r="K16" s="75">
        <v>136</v>
      </c>
      <c r="L16" s="68">
        <v>2.4350875623330079</v>
      </c>
      <c r="M16" s="68">
        <v>1.4892557860324889</v>
      </c>
      <c r="N16" s="87">
        <v>-38.841797351810079</v>
      </c>
      <c r="O16" s="78"/>
    </row>
    <row r="17" spans="1:15" ht="11.25" customHeight="1">
      <c r="A17" s="234" t="s">
        <v>21</v>
      </c>
      <c r="B17" s="75" t="s">
        <v>15</v>
      </c>
      <c r="C17" s="172">
        <v>1</v>
      </c>
      <c r="D17" s="75">
        <v>1</v>
      </c>
      <c r="E17" s="172">
        <v>1</v>
      </c>
      <c r="F17" s="75">
        <v>2</v>
      </c>
      <c r="G17" s="172" t="s">
        <v>15</v>
      </c>
      <c r="H17" s="75">
        <v>2</v>
      </c>
      <c r="I17" s="172">
        <v>8</v>
      </c>
      <c r="J17" s="75">
        <v>5</v>
      </c>
      <c r="K17" s="75">
        <v>10</v>
      </c>
      <c r="L17" s="68">
        <v>0.16808400704204757</v>
      </c>
      <c r="M17" s="68">
        <v>0.33164547894250196</v>
      </c>
      <c r="N17" s="87">
        <v>97.309360229339475</v>
      </c>
      <c r="O17" s="78"/>
    </row>
    <row r="18" spans="1:15" ht="11.25" customHeight="1">
      <c r="A18" s="234" t="s">
        <v>22</v>
      </c>
      <c r="B18" s="75">
        <v>2</v>
      </c>
      <c r="C18" s="172" t="s">
        <v>15</v>
      </c>
      <c r="D18" s="75">
        <v>28</v>
      </c>
      <c r="E18" s="172">
        <v>32</v>
      </c>
      <c r="F18" s="75" t="s">
        <v>15</v>
      </c>
      <c r="G18" s="172" t="s">
        <v>15</v>
      </c>
      <c r="H18" s="75" t="s">
        <v>15</v>
      </c>
      <c r="I18" s="172" t="s">
        <v>15</v>
      </c>
      <c r="J18" s="75">
        <v>30</v>
      </c>
      <c r="K18" s="75">
        <v>32</v>
      </c>
      <c r="L18" s="68">
        <v>0.75521323697483733</v>
      </c>
      <c r="M18" s="68">
        <v>0.79628731041518919</v>
      </c>
      <c r="N18" s="87">
        <v>5.4387385481857509</v>
      </c>
      <c r="O18" s="78"/>
    </row>
    <row r="19" spans="1:15" s="78" customFormat="1" ht="11.25" customHeight="1">
      <c r="A19" s="234" t="s">
        <v>57</v>
      </c>
      <c r="B19" s="75" t="s">
        <v>24</v>
      </c>
      <c r="C19" s="75" t="s">
        <v>24</v>
      </c>
      <c r="D19" s="75" t="s">
        <v>24</v>
      </c>
      <c r="E19" s="75" t="s">
        <v>24</v>
      </c>
      <c r="F19" s="75" t="s">
        <v>24</v>
      </c>
      <c r="G19" s="75" t="s">
        <v>24</v>
      </c>
      <c r="H19" s="75" t="s">
        <v>24</v>
      </c>
      <c r="I19" s="75" t="s">
        <v>24</v>
      </c>
      <c r="J19" s="75">
        <v>429</v>
      </c>
      <c r="K19" s="75">
        <v>535</v>
      </c>
      <c r="L19" s="68">
        <v>6.1983820344592475</v>
      </c>
      <c r="M19" s="68">
        <v>7.622869977775415</v>
      </c>
      <c r="N19" s="87">
        <v>22.981609319930229</v>
      </c>
    </row>
    <row r="20" spans="1:15" ht="11.25" customHeight="1">
      <c r="A20" s="234" t="s">
        <v>348</v>
      </c>
      <c r="B20" s="75">
        <v>2</v>
      </c>
      <c r="C20" s="172">
        <v>10</v>
      </c>
      <c r="D20" s="75">
        <v>73</v>
      </c>
      <c r="E20" s="172">
        <v>62</v>
      </c>
      <c r="F20" s="75" t="s">
        <v>15</v>
      </c>
      <c r="G20" s="172" t="s">
        <v>15</v>
      </c>
      <c r="H20" s="75" t="s">
        <v>15</v>
      </c>
      <c r="I20" s="172" t="s">
        <v>15</v>
      </c>
      <c r="J20" s="75">
        <v>75</v>
      </c>
      <c r="K20" s="75">
        <v>72</v>
      </c>
      <c r="L20" s="68">
        <v>1.0660897462777477</v>
      </c>
      <c r="M20" s="68">
        <v>1.017641810152984</v>
      </c>
      <c r="N20" s="87">
        <v>-4.5444519369893133</v>
      </c>
      <c r="O20" s="78"/>
    </row>
    <row r="21" spans="1:15" ht="11.25" customHeight="1">
      <c r="A21" s="234" t="s">
        <v>76</v>
      </c>
      <c r="B21" s="75">
        <v>5</v>
      </c>
      <c r="C21" s="172">
        <v>5</v>
      </c>
      <c r="D21" s="75">
        <v>63</v>
      </c>
      <c r="E21" s="172">
        <v>65</v>
      </c>
      <c r="F21" s="75" t="s">
        <v>15</v>
      </c>
      <c r="G21" s="172" t="s">
        <v>15</v>
      </c>
      <c r="H21" s="75" t="s">
        <v>15</v>
      </c>
      <c r="I21" s="172">
        <v>2</v>
      </c>
      <c r="J21" s="75">
        <v>68</v>
      </c>
      <c r="K21" s="75">
        <v>72</v>
      </c>
      <c r="L21" s="68">
        <v>1.9755967318981591</v>
      </c>
      <c r="M21" s="68">
        <v>2.0663137479315337</v>
      </c>
      <c r="N21" s="87">
        <v>4.5918792316594681</v>
      </c>
      <c r="O21" s="78"/>
    </row>
    <row r="22" spans="1:15" ht="11.25" customHeight="1">
      <c r="A22" s="234" t="s">
        <v>77</v>
      </c>
      <c r="B22" s="75">
        <v>6</v>
      </c>
      <c r="C22" s="172">
        <v>7</v>
      </c>
      <c r="D22" s="75">
        <v>43</v>
      </c>
      <c r="E22" s="172">
        <v>44</v>
      </c>
      <c r="F22" s="75" t="s">
        <v>15</v>
      </c>
      <c r="G22" s="172" t="s">
        <v>15</v>
      </c>
      <c r="H22" s="75">
        <v>4</v>
      </c>
      <c r="I22" s="172">
        <v>11</v>
      </c>
      <c r="J22" s="75">
        <v>53</v>
      </c>
      <c r="K22" s="75">
        <v>62</v>
      </c>
      <c r="L22" s="68">
        <v>1.9286592579465309</v>
      </c>
      <c r="M22" s="68">
        <v>2.2310295913689382</v>
      </c>
      <c r="N22" s="87">
        <v>15.677747750234783</v>
      </c>
      <c r="O22" s="78"/>
    </row>
    <row r="23" spans="1:15" ht="11.25" customHeight="1">
      <c r="A23" s="234" t="s">
        <v>78</v>
      </c>
      <c r="B23" s="75">
        <v>3</v>
      </c>
      <c r="C23" s="172">
        <v>2</v>
      </c>
      <c r="D23" s="75">
        <v>121</v>
      </c>
      <c r="E23" s="172">
        <v>95</v>
      </c>
      <c r="F23" s="75">
        <v>1</v>
      </c>
      <c r="G23" s="172">
        <v>2</v>
      </c>
      <c r="H23" s="75">
        <v>17</v>
      </c>
      <c r="I23" s="172">
        <v>6</v>
      </c>
      <c r="J23" s="75">
        <v>142</v>
      </c>
      <c r="K23" s="75">
        <v>105</v>
      </c>
      <c r="L23" s="68">
        <v>0.67488370850689017</v>
      </c>
      <c r="M23" s="68">
        <v>0.49601321114654118</v>
      </c>
      <c r="N23" s="87">
        <v>-26.503899131908415</v>
      </c>
      <c r="O23" s="78"/>
    </row>
    <row r="24" spans="1:15" ht="11.25" customHeight="1">
      <c r="A24" s="234" t="s">
        <v>29</v>
      </c>
      <c r="B24" s="75">
        <v>42</v>
      </c>
      <c r="C24" s="172">
        <v>72</v>
      </c>
      <c r="D24" s="75">
        <v>607</v>
      </c>
      <c r="E24" s="172">
        <v>531</v>
      </c>
      <c r="F24" s="75" t="s">
        <v>15</v>
      </c>
      <c r="G24" s="172">
        <v>2</v>
      </c>
      <c r="H24" s="75">
        <v>20</v>
      </c>
      <c r="I24" s="172">
        <v>8</v>
      </c>
      <c r="J24" s="75">
        <v>669</v>
      </c>
      <c r="K24" s="75">
        <v>613</v>
      </c>
      <c r="L24" s="68">
        <v>7.8581104803349318</v>
      </c>
      <c r="M24" s="68">
        <v>7.1255331799348243</v>
      </c>
      <c r="N24" s="87">
        <v>-9.32256300332498</v>
      </c>
      <c r="O24" s="78"/>
    </row>
    <row r="25" spans="1:15" ht="11.25" customHeight="1">
      <c r="A25" s="234" t="s">
        <v>79</v>
      </c>
      <c r="B25" s="75">
        <v>1</v>
      </c>
      <c r="C25" s="172">
        <v>1</v>
      </c>
      <c r="D25" s="75">
        <v>17</v>
      </c>
      <c r="E25" s="172">
        <v>12</v>
      </c>
      <c r="F25" s="75">
        <v>3</v>
      </c>
      <c r="G25" s="172">
        <v>1</v>
      </c>
      <c r="H25" s="75">
        <v>8</v>
      </c>
      <c r="I25" s="172">
        <v>12</v>
      </c>
      <c r="J25" s="75">
        <v>29</v>
      </c>
      <c r="K25" s="75">
        <v>26</v>
      </c>
      <c r="L25" s="68">
        <v>0.72563565683538778</v>
      </c>
      <c r="M25" s="68">
        <v>0.64706765117180221</v>
      </c>
      <c r="N25" s="87">
        <v>-10.827473115948171</v>
      </c>
      <c r="O25" s="78"/>
    </row>
    <row r="26" spans="1:15" ht="11.25" customHeight="1">
      <c r="A26" s="234" t="s">
        <v>31</v>
      </c>
      <c r="B26" s="75">
        <v>13</v>
      </c>
      <c r="C26" s="172">
        <v>3</v>
      </c>
      <c r="D26" s="75">
        <v>284</v>
      </c>
      <c r="E26" s="172">
        <v>266</v>
      </c>
      <c r="F26" s="75" t="s">
        <v>24</v>
      </c>
      <c r="G26" s="172">
        <v>2</v>
      </c>
      <c r="H26" s="75">
        <v>24</v>
      </c>
      <c r="I26" s="172">
        <v>17</v>
      </c>
      <c r="J26" s="75">
        <v>321</v>
      </c>
      <c r="K26" s="75">
        <v>288</v>
      </c>
      <c r="L26" s="68">
        <v>2.8284587358269766</v>
      </c>
      <c r="M26" s="68">
        <v>2.5188130408396674</v>
      </c>
      <c r="N26" s="87">
        <v>-10.947506182966315</v>
      </c>
      <c r="O26" s="78"/>
    </row>
    <row r="27" spans="1:15" s="78" customFormat="1" ht="11.25" customHeight="1">
      <c r="A27" s="234" t="s">
        <v>349</v>
      </c>
      <c r="B27" s="75">
        <v>5</v>
      </c>
      <c r="C27" s="172">
        <v>3</v>
      </c>
      <c r="D27" s="75">
        <v>103</v>
      </c>
      <c r="E27" s="172">
        <v>70</v>
      </c>
      <c r="F27" s="75" t="s">
        <v>15</v>
      </c>
      <c r="G27" s="172" t="s">
        <v>15</v>
      </c>
      <c r="H27" s="75" t="s">
        <v>15</v>
      </c>
      <c r="I27" s="172" t="s">
        <v>15</v>
      </c>
      <c r="J27" s="75">
        <v>108</v>
      </c>
      <c r="K27" s="75">
        <v>73</v>
      </c>
      <c r="L27" s="68">
        <v>1.1372857664263554</v>
      </c>
      <c r="M27" s="68">
        <v>0.76383234989046322</v>
      </c>
      <c r="N27" s="87">
        <v>-32.837254062308276</v>
      </c>
    </row>
    <row r="28" spans="1:15" s="24" customFormat="1" ht="11.25" customHeight="1">
      <c r="A28" s="234" t="s">
        <v>81</v>
      </c>
      <c r="B28" s="75">
        <v>1</v>
      </c>
      <c r="C28" s="172">
        <v>1</v>
      </c>
      <c r="D28" s="75">
        <v>20</v>
      </c>
      <c r="E28" s="172">
        <v>20</v>
      </c>
      <c r="F28" s="75">
        <v>1</v>
      </c>
      <c r="G28" s="172">
        <v>5</v>
      </c>
      <c r="H28" s="75">
        <v>7</v>
      </c>
      <c r="I28" s="172">
        <v>16</v>
      </c>
      <c r="J28" s="75">
        <v>29</v>
      </c>
      <c r="K28" s="75">
        <v>42</v>
      </c>
      <c r="L28" s="68">
        <v>0.88833587428025651</v>
      </c>
      <c r="M28" s="68">
        <v>1.283137405380073</v>
      </c>
      <c r="N28" s="87">
        <v>44.442821969752245</v>
      </c>
      <c r="O28" s="283"/>
    </row>
    <row r="29" spans="1:15" ht="11.25" customHeight="1">
      <c r="A29" s="234" t="s">
        <v>350</v>
      </c>
      <c r="B29" s="172" t="s">
        <v>24</v>
      </c>
      <c r="C29" s="172" t="s">
        <v>24</v>
      </c>
      <c r="D29" s="172" t="s">
        <v>24</v>
      </c>
      <c r="E29" s="172" t="s">
        <v>24</v>
      </c>
      <c r="F29" s="172" t="s">
        <v>24</v>
      </c>
      <c r="G29" s="172" t="s">
        <v>24</v>
      </c>
      <c r="H29" s="172" t="s">
        <v>24</v>
      </c>
      <c r="I29" s="172" t="s">
        <v>24</v>
      </c>
      <c r="J29" s="84">
        <v>1534</v>
      </c>
      <c r="K29" s="75">
        <v>1810</v>
      </c>
      <c r="L29" s="68">
        <v>8.9394147771906241</v>
      </c>
      <c r="M29" s="68">
        <v>10.4836720283409</v>
      </c>
      <c r="N29" s="87">
        <v>17.27470186404738</v>
      </c>
      <c r="O29" s="78"/>
    </row>
    <row r="30" spans="1:15" ht="11.25" customHeight="1">
      <c r="A30" s="234" t="s">
        <v>35</v>
      </c>
      <c r="B30" s="75">
        <v>2</v>
      </c>
      <c r="C30" s="172">
        <v>19</v>
      </c>
      <c r="D30" s="75">
        <v>132</v>
      </c>
      <c r="E30" s="172">
        <v>146</v>
      </c>
      <c r="F30" s="172" t="s">
        <v>24</v>
      </c>
      <c r="G30" s="172" t="s">
        <v>24</v>
      </c>
      <c r="H30" s="172" t="s">
        <v>24</v>
      </c>
      <c r="I30" s="172" t="s">
        <v>24</v>
      </c>
      <c r="J30" s="75">
        <v>134</v>
      </c>
      <c r="K30" s="75">
        <v>165</v>
      </c>
      <c r="L30" s="68">
        <v>3.8516704464775895</v>
      </c>
      <c r="M30" s="68">
        <v>4.7050731809973216</v>
      </c>
      <c r="N30" s="87">
        <v>22.156691398667871</v>
      </c>
      <c r="O30" s="78"/>
    </row>
    <row r="31" spans="1:15" ht="11.25" customHeight="1">
      <c r="A31" s="234" t="s">
        <v>82</v>
      </c>
      <c r="B31" s="75">
        <v>3</v>
      </c>
      <c r="C31" s="172">
        <v>7</v>
      </c>
      <c r="D31" s="75">
        <v>123</v>
      </c>
      <c r="E31" s="172">
        <v>93</v>
      </c>
      <c r="F31" s="75">
        <v>3</v>
      </c>
      <c r="G31" s="172" t="s">
        <v>15</v>
      </c>
      <c r="H31" s="75">
        <v>12</v>
      </c>
      <c r="I31" s="172">
        <v>14</v>
      </c>
      <c r="J31" s="75">
        <v>141</v>
      </c>
      <c r="K31" s="75">
        <v>114</v>
      </c>
      <c r="L31" s="68">
        <v>1.2445270598577796</v>
      </c>
      <c r="M31" s="68">
        <v>1.0020005732498016</v>
      </c>
      <c r="N31" s="87">
        <v>-19.487441810682128</v>
      </c>
      <c r="O31" s="78"/>
    </row>
    <row r="32" spans="1:15" ht="11.25" customHeight="1">
      <c r="A32" s="234" t="s">
        <v>83</v>
      </c>
      <c r="B32" s="75">
        <v>1</v>
      </c>
      <c r="C32" s="172" t="s">
        <v>15</v>
      </c>
      <c r="D32" s="75">
        <v>8</v>
      </c>
      <c r="E32" s="172">
        <v>13</v>
      </c>
      <c r="F32" s="75" t="s">
        <v>15</v>
      </c>
      <c r="G32" s="172">
        <v>3</v>
      </c>
      <c r="H32" s="75" t="s">
        <v>15</v>
      </c>
      <c r="I32" s="172">
        <v>6</v>
      </c>
      <c r="J32" s="75">
        <v>9</v>
      </c>
      <c r="K32" s="75">
        <v>22</v>
      </c>
      <c r="L32" s="68">
        <v>0.51206510737151867</v>
      </c>
      <c r="M32" s="68">
        <v>1.2378849048375979</v>
      </c>
      <c r="N32" s="87">
        <v>141.74365466762316</v>
      </c>
      <c r="O32" s="78"/>
    </row>
    <row r="33" spans="1:15" s="78" customFormat="1" ht="11.25" customHeight="1">
      <c r="A33" s="234" t="s">
        <v>316</v>
      </c>
      <c r="B33" s="75">
        <v>1</v>
      </c>
      <c r="C33" s="172" t="s">
        <v>15</v>
      </c>
      <c r="D33" s="75">
        <v>23</v>
      </c>
      <c r="E33" s="172">
        <v>9</v>
      </c>
      <c r="F33" s="75" t="s">
        <v>15</v>
      </c>
      <c r="G33" s="172" t="s">
        <v>15</v>
      </c>
      <c r="H33" s="75">
        <v>1</v>
      </c>
      <c r="I33" s="172">
        <v>3</v>
      </c>
      <c r="J33" s="75">
        <v>25</v>
      </c>
      <c r="K33" s="75">
        <v>12</v>
      </c>
      <c r="L33" s="68">
        <v>4.3360019980297206</v>
      </c>
      <c r="M33" s="68">
        <v>1.9809792971155291</v>
      </c>
      <c r="N33" s="87">
        <v>-54.313229144827744</v>
      </c>
    </row>
    <row r="34" spans="1:15" ht="11.25" customHeight="1">
      <c r="A34" s="234" t="s">
        <v>39</v>
      </c>
      <c r="B34" s="75" t="s">
        <v>15</v>
      </c>
      <c r="C34" s="172">
        <v>4</v>
      </c>
      <c r="D34" s="75">
        <v>92</v>
      </c>
      <c r="E34" s="172">
        <v>70</v>
      </c>
      <c r="F34" s="75">
        <v>3</v>
      </c>
      <c r="G34" s="172" t="s">
        <v>15</v>
      </c>
      <c r="H34" s="75">
        <v>4</v>
      </c>
      <c r="I34" s="172">
        <v>4</v>
      </c>
      <c r="J34" s="75">
        <v>99</v>
      </c>
      <c r="K34" s="75">
        <v>78</v>
      </c>
      <c r="L34" s="68">
        <v>1.3991955897355011</v>
      </c>
      <c r="M34" s="68">
        <v>1.0886574731869247</v>
      </c>
      <c r="N34" s="87">
        <v>-22.194046266775281</v>
      </c>
      <c r="O34" s="78"/>
    </row>
    <row r="35" spans="1:15" ht="11.25" customHeight="1">
      <c r="A35" s="234" t="s">
        <v>67</v>
      </c>
      <c r="B35" s="75">
        <v>13</v>
      </c>
      <c r="C35" s="172">
        <v>17</v>
      </c>
      <c r="D35" s="75">
        <v>642</v>
      </c>
      <c r="E35" s="172">
        <v>716</v>
      </c>
      <c r="F35" s="75">
        <v>17</v>
      </c>
      <c r="G35" s="172">
        <v>5</v>
      </c>
      <c r="H35" s="75">
        <v>179</v>
      </c>
      <c r="I35" s="172">
        <v>129</v>
      </c>
      <c r="J35" s="75">
        <v>851</v>
      </c>
      <c r="K35" s="75">
        <v>867</v>
      </c>
      <c r="L35" s="68">
        <v>1.8687305298481283</v>
      </c>
      <c r="M35" s="68">
        <v>1.8881053046198759</v>
      </c>
      <c r="N35" s="87">
        <v>1.0367880474089652</v>
      </c>
      <c r="O35" s="78"/>
    </row>
    <row r="36" spans="1:15" ht="11.25" customHeight="1">
      <c r="A36" s="234" t="s">
        <v>351</v>
      </c>
      <c r="B36" s="172" t="s">
        <v>24</v>
      </c>
      <c r="C36" s="172" t="s">
        <v>24</v>
      </c>
      <c r="D36" s="172" t="s">
        <v>24</v>
      </c>
      <c r="E36" s="172" t="s">
        <v>24</v>
      </c>
      <c r="F36" s="172" t="s">
        <v>24</v>
      </c>
      <c r="G36" s="172" t="s">
        <v>24</v>
      </c>
      <c r="H36" s="172" t="s">
        <v>24</v>
      </c>
      <c r="I36" s="172" t="s">
        <v>24</v>
      </c>
      <c r="J36" s="84">
        <v>144</v>
      </c>
      <c r="K36" s="75">
        <v>166</v>
      </c>
      <c r="L36" s="68">
        <v>6.3204799351097396</v>
      </c>
      <c r="M36" s="68">
        <v>7.2214855726899074</v>
      </c>
      <c r="N36" s="87">
        <v>14.255335778777756</v>
      </c>
      <c r="O36" s="78"/>
    </row>
    <row r="37" spans="1:15" s="78" customFormat="1" ht="11.25" customHeight="1">
      <c r="A37" s="88" t="s">
        <v>352</v>
      </c>
      <c r="B37" s="89">
        <v>1</v>
      </c>
      <c r="C37" s="284">
        <v>1</v>
      </c>
      <c r="D37" s="89">
        <v>12</v>
      </c>
      <c r="E37" s="284">
        <v>14</v>
      </c>
      <c r="F37" s="89" t="s">
        <v>15</v>
      </c>
      <c r="G37" s="284" t="s">
        <v>15</v>
      </c>
      <c r="H37" s="89" t="s">
        <v>15</v>
      </c>
      <c r="I37" s="284" t="s">
        <v>15</v>
      </c>
      <c r="J37" s="89">
        <v>13</v>
      </c>
      <c r="K37" s="89">
        <v>16</v>
      </c>
      <c r="L37" s="285">
        <v>0.83588976285807437</v>
      </c>
      <c r="M37" s="285">
        <v>1.0172513106647356</v>
      </c>
      <c r="N37" s="90">
        <v>21.696826048754293</v>
      </c>
    </row>
    <row r="38" spans="1:15">
      <c r="A38" s="178"/>
      <c r="B38" s="286"/>
      <c r="C38" s="286"/>
      <c r="D38" s="286"/>
      <c r="E38" s="286"/>
      <c r="F38" s="286"/>
      <c r="G38" s="286"/>
      <c r="H38" s="286"/>
      <c r="I38" s="286"/>
      <c r="J38" s="286"/>
      <c r="K38" s="286"/>
      <c r="L38" s="107"/>
      <c r="M38" s="107"/>
      <c r="N38" s="107"/>
    </row>
    <row r="39" spans="1:15">
      <c r="A39" s="1380" t="s">
        <v>353</v>
      </c>
      <c r="B39" s="1380"/>
      <c r="C39" s="1380"/>
      <c r="D39" s="1380"/>
      <c r="E39" s="1380"/>
      <c r="F39" s="1380"/>
      <c r="G39" s="1380"/>
      <c r="H39" s="1380"/>
      <c r="I39" s="1380"/>
      <c r="J39" s="1380"/>
      <c r="K39" s="1380"/>
      <c r="L39" s="1380"/>
      <c r="M39" s="1380"/>
      <c r="N39" s="1380"/>
    </row>
    <row r="40" spans="1:15">
      <c r="A40" s="1380"/>
      <c r="B40" s="1380"/>
      <c r="C40" s="1380"/>
      <c r="D40" s="1380"/>
      <c r="E40" s="1380"/>
      <c r="F40" s="1380"/>
      <c r="G40" s="1380"/>
      <c r="H40" s="1380"/>
      <c r="I40" s="1380"/>
      <c r="J40" s="1380"/>
      <c r="K40" s="1380"/>
      <c r="L40" s="1380"/>
      <c r="M40" s="1380"/>
      <c r="N40" s="1380"/>
    </row>
    <row r="41" spans="1:15">
      <c r="A41" s="248" t="s">
        <v>245</v>
      </c>
      <c r="B41" s="287"/>
      <c r="C41" s="287"/>
      <c r="D41" s="287"/>
      <c r="E41" s="287"/>
      <c r="F41" s="287"/>
      <c r="G41" s="287"/>
      <c r="H41" s="287"/>
      <c r="I41" s="287"/>
      <c r="J41" s="288"/>
      <c r="K41" s="288"/>
      <c r="L41" s="287"/>
      <c r="M41" s="287"/>
      <c r="N41" s="287"/>
    </row>
    <row r="42" spans="1:15">
      <c r="A42" s="174" t="s">
        <v>45</v>
      </c>
      <c r="B42" s="287"/>
      <c r="C42" s="287"/>
      <c r="D42" s="287"/>
      <c r="E42" s="287"/>
      <c r="F42" s="287"/>
      <c r="G42" s="287"/>
      <c r="H42" s="287"/>
      <c r="I42" s="287"/>
      <c r="J42" s="288"/>
      <c r="K42" s="288"/>
      <c r="L42" s="287"/>
      <c r="M42" s="287"/>
      <c r="N42" s="287"/>
    </row>
    <row r="43" spans="1:15">
      <c r="A43" s="174" t="s">
        <v>354</v>
      </c>
      <c r="B43" s="287"/>
      <c r="C43" s="287"/>
      <c r="D43" s="287"/>
      <c r="E43" s="287"/>
      <c r="F43" s="287"/>
      <c r="G43" s="287"/>
      <c r="H43" s="287"/>
      <c r="I43" s="287"/>
      <c r="J43" s="288"/>
      <c r="K43" s="288"/>
      <c r="L43" s="287"/>
      <c r="M43" s="287"/>
      <c r="N43" s="287"/>
    </row>
    <row r="44" spans="1:15">
      <c r="A44" s="248" t="s">
        <v>262</v>
      </c>
      <c r="B44" s="246"/>
      <c r="C44" s="246"/>
      <c r="D44" s="246"/>
      <c r="E44" s="246"/>
      <c r="F44" s="246"/>
      <c r="G44" s="246"/>
    </row>
    <row r="45" spans="1:15">
      <c r="A45" s="289" t="s">
        <v>247</v>
      </c>
      <c r="B45" s="246"/>
      <c r="C45" s="246"/>
      <c r="D45" s="246"/>
      <c r="E45" s="246"/>
      <c r="F45" s="246"/>
      <c r="G45" s="246"/>
    </row>
    <row r="46" spans="1:15">
      <c r="A46" s="289" t="s">
        <v>355</v>
      </c>
      <c r="B46" s="246"/>
      <c r="C46" s="246"/>
      <c r="D46" s="246"/>
      <c r="E46" s="246"/>
      <c r="F46" s="246"/>
      <c r="G46" s="246"/>
    </row>
    <row r="47" spans="1:15">
      <c r="A47" s="26" t="s">
        <v>321</v>
      </c>
    </row>
    <row r="48" spans="1:15">
      <c r="A48" s="26" t="s">
        <v>356</v>
      </c>
    </row>
    <row r="49" spans="1:1">
      <c r="A49" s="78" t="s">
        <v>357</v>
      </c>
    </row>
  </sheetData>
  <mergeCells count="14">
    <mergeCell ref="J6:K6"/>
    <mergeCell ref="L6:M6"/>
    <mergeCell ref="N6:N7"/>
    <mergeCell ref="A39:N40"/>
    <mergeCell ref="A5:A7"/>
    <mergeCell ref="B5:C5"/>
    <mergeCell ref="D5:E5"/>
    <mergeCell ref="F5:G5"/>
    <mergeCell ref="H5:I5"/>
    <mergeCell ref="J5:N5"/>
    <mergeCell ref="B6:C6"/>
    <mergeCell ref="D6:E6"/>
    <mergeCell ref="F6:G6"/>
    <mergeCell ref="H6:I6"/>
  </mergeCells>
  <hyperlinks>
    <hyperlink ref="N1" location="Índice!A1" display="(Voltar ao índice)"/>
  </hyperlinks>
  <pageMargins left="0.511811024" right="0.511811024" top="0.78740157499999996" bottom="0.78740157499999996" header="0.31496062000000002" footer="0.31496062000000002"/>
  <pageSetup paperSize="9" scale="77"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zoomScaleNormal="100" workbookViewId="0">
      <selection activeCell="J24" sqref="J24"/>
    </sheetView>
  </sheetViews>
  <sheetFormatPr defaultColWidth="9.140625" defaultRowHeight="11.25"/>
  <cols>
    <col min="1" max="1" width="15.5703125" style="26" customWidth="1"/>
    <col min="2" max="3" width="9.28515625" style="26" bestFit="1" customWidth="1"/>
    <col min="4" max="5" width="9.85546875" style="26" customWidth="1"/>
    <col min="6" max="7" width="9.28515625" style="26" customWidth="1"/>
    <col min="8" max="16384" width="9.140625" style="26"/>
  </cols>
  <sheetData>
    <row r="1" spans="1:10">
      <c r="A1" s="153" t="s">
        <v>366</v>
      </c>
      <c r="G1" s="155" t="s">
        <v>226</v>
      </c>
    </row>
    <row r="2" spans="1:10">
      <c r="A2" s="3" t="s">
        <v>358</v>
      </c>
    </row>
    <row r="3" spans="1:10">
      <c r="A3" s="3" t="s">
        <v>228</v>
      </c>
    </row>
    <row r="4" spans="1:10">
      <c r="D4" s="157"/>
      <c r="E4" s="157"/>
    </row>
    <row r="5" spans="1:10" ht="11.25" customHeight="1">
      <c r="A5" s="1376" t="s">
        <v>2</v>
      </c>
      <c r="B5" s="1406" t="s">
        <v>229</v>
      </c>
      <c r="C5" s="1406"/>
      <c r="D5" s="1400" t="s">
        <v>359</v>
      </c>
      <c r="E5" s="1401"/>
      <c r="F5" s="1400" t="s">
        <v>360</v>
      </c>
      <c r="G5" s="1401"/>
    </row>
    <row r="6" spans="1:10">
      <c r="A6" s="1376"/>
      <c r="B6" s="1406"/>
      <c r="C6" s="1406"/>
      <c r="D6" s="1402"/>
      <c r="E6" s="1403"/>
      <c r="F6" s="1402"/>
      <c r="G6" s="1403"/>
    </row>
    <row r="7" spans="1:10" ht="28.5" customHeight="1">
      <c r="A7" s="1376"/>
      <c r="B7" s="1406"/>
      <c r="C7" s="1406"/>
      <c r="D7" s="1404"/>
      <c r="E7" s="1405"/>
      <c r="F7" s="1404"/>
      <c r="G7" s="1405"/>
    </row>
    <row r="8" spans="1:10" ht="15.75" customHeight="1">
      <c r="A8" s="1376"/>
      <c r="B8" s="1376" t="s">
        <v>231</v>
      </c>
      <c r="C8" s="1376"/>
      <c r="D8" s="1378" t="s">
        <v>231</v>
      </c>
      <c r="E8" s="1379"/>
      <c r="F8" s="1378" t="s">
        <v>361</v>
      </c>
      <c r="G8" s="1379"/>
    </row>
    <row r="9" spans="1:10" ht="14.25" customHeight="1">
      <c r="A9" s="1376"/>
      <c r="B9" s="158" t="s">
        <v>362</v>
      </c>
      <c r="C9" s="158">
        <v>2019</v>
      </c>
      <c r="D9" s="158" t="s">
        <v>362</v>
      </c>
      <c r="E9" s="158">
        <v>2019</v>
      </c>
      <c r="F9" s="158" t="s">
        <v>362</v>
      </c>
      <c r="G9" s="158">
        <v>2019</v>
      </c>
    </row>
    <row r="10" spans="1:10">
      <c r="A10" s="159"/>
      <c r="B10" s="160"/>
      <c r="C10" s="160"/>
      <c r="D10" s="160"/>
      <c r="E10" s="160"/>
    </row>
    <row r="11" spans="1:10">
      <c r="A11" s="54" t="s">
        <v>13</v>
      </c>
      <c r="B11" s="362">
        <v>57592</v>
      </c>
      <c r="C11" s="362">
        <v>47796</v>
      </c>
      <c r="D11" s="362">
        <v>6175</v>
      </c>
      <c r="E11" s="362">
        <v>6357</v>
      </c>
      <c r="F11" s="1353">
        <v>10.721975274343659</v>
      </c>
      <c r="G11" s="1353">
        <v>13.300276173738387</v>
      </c>
      <c r="I11" s="290"/>
      <c r="J11" s="290"/>
    </row>
    <row r="12" spans="1:10">
      <c r="A12" s="291"/>
      <c r="B12" s="163"/>
      <c r="C12" s="163"/>
      <c r="D12" s="163"/>
      <c r="E12" s="163"/>
      <c r="F12" s="292"/>
      <c r="G12" s="292"/>
      <c r="I12" s="290"/>
      <c r="J12" s="290"/>
    </row>
    <row r="13" spans="1:10">
      <c r="A13" s="59" t="s">
        <v>72</v>
      </c>
      <c r="B13" s="74">
        <v>417</v>
      </c>
      <c r="C13" s="74">
        <v>319</v>
      </c>
      <c r="D13" s="74">
        <v>18</v>
      </c>
      <c r="E13" s="74">
        <v>23</v>
      </c>
      <c r="F13" s="294">
        <v>4.3165467625899279</v>
      </c>
      <c r="G13" s="294">
        <v>7.2100313479623823</v>
      </c>
      <c r="I13" s="290"/>
      <c r="J13" s="290"/>
    </row>
    <row r="14" spans="1:10">
      <c r="A14" s="56" t="s">
        <v>16</v>
      </c>
      <c r="B14" s="163">
        <v>1499</v>
      </c>
      <c r="C14" s="163">
        <v>1142</v>
      </c>
      <c r="D14" s="163">
        <v>142</v>
      </c>
      <c r="E14" s="163">
        <v>93</v>
      </c>
      <c r="F14" s="292">
        <v>9.4729819879919948</v>
      </c>
      <c r="G14" s="292">
        <v>8.1436077057793348</v>
      </c>
      <c r="I14" s="290"/>
      <c r="J14" s="290"/>
    </row>
    <row r="15" spans="1:10">
      <c r="A15" s="56" t="s">
        <v>17</v>
      </c>
      <c r="B15" s="163">
        <v>484</v>
      </c>
      <c r="C15" s="163">
        <v>415</v>
      </c>
      <c r="D15" s="163">
        <v>47</v>
      </c>
      <c r="E15" s="163">
        <v>121</v>
      </c>
      <c r="F15" s="292">
        <v>9.7107438016528924</v>
      </c>
      <c r="G15" s="292">
        <v>29.156626506024097</v>
      </c>
      <c r="I15" s="290"/>
      <c r="J15" s="290"/>
    </row>
    <row r="16" spans="1:10">
      <c r="A16" s="56" t="s">
        <v>18</v>
      </c>
      <c r="B16" s="163">
        <v>1234</v>
      </c>
      <c r="C16" s="163">
        <v>1152</v>
      </c>
      <c r="D16" s="163">
        <v>49</v>
      </c>
      <c r="E16" s="163">
        <v>88</v>
      </c>
      <c r="F16" s="292">
        <v>3.970826580226904</v>
      </c>
      <c r="G16" s="292">
        <v>7.6388888888888893</v>
      </c>
      <c r="I16" s="290"/>
      <c r="J16" s="290"/>
    </row>
    <row r="17" spans="1:10">
      <c r="A17" s="295" t="s">
        <v>19</v>
      </c>
      <c r="B17" s="163">
        <v>6348</v>
      </c>
      <c r="C17" s="163">
        <v>5832</v>
      </c>
      <c r="D17" s="163">
        <v>790</v>
      </c>
      <c r="E17" s="163">
        <v>716</v>
      </c>
      <c r="F17" s="292">
        <v>12.444864524259609</v>
      </c>
      <c r="G17" s="292">
        <v>12.277091906721536</v>
      </c>
      <c r="I17" s="290"/>
      <c r="J17" s="290"/>
    </row>
    <row r="18" spans="1:10">
      <c r="A18" s="56" t="s">
        <v>20</v>
      </c>
      <c r="B18" s="163">
        <v>4788</v>
      </c>
      <c r="C18" s="163">
        <v>2396</v>
      </c>
      <c r="D18" s="163">
        <v>221</v>
      </c>
      <c r="E18" s="163">
        <v>136</v>
      </c>
      <c r="F18" s="292">
        <v>4.6157059314954045</v>
      </c>
      <c r="G18" s="292">
        <v>5.6761268781302174</v>
      </c>
      <c r="I18" s="290"/>
      <c r="J18" s="290"/>
    </row>
    <row r="19" spans="1:10">
      <c r="A19" s="56" t="s">
        <v>21</v>
      </c>
      <c r="B19" s="163">
        <v>505</v>
      </c>
      <c r="C19" s="163">
        <v>453</v>
      </c>
      <c r="D19" s="163">
        <v>5</v>
      </c>
      <c r="E19" s="163">
        <v>10</v>
      </c>
      <c r="F19" s="292">
        <v>0.99009900990099009</v>
      </c>
      <c r="G19" s="292">
        <v>2.2075055187637971</v>
      </c>
      <c r="I19" s="290"/>
      <c r="J19" s="290"/>
    </row>
    <row r="20" spans="1:10">
      <c r="A20" s="56" t="s">
        <v>22</v>
      </c>
      <c r="B20" s="163">
        <v>1187</v>
      </c>
      <c r="C20" s="163">
        <v>1053</v>
      </c>
      <c r="D20" s="163">
        <v>30</v>
      </c>
      <c r="E20" s="163">
        <v>32</v>
      </c>
      <c r="F20" s="292">
        <v>2.527379949452401</v>
      </c>
      <c r="G20" s="292">
        <v>3.0389363722697058</v>
      </c>
      <c r="I20" s="290"/>
      <c r="J20" s="290"/>
    </row>
    <row r="21" spans="1:10">
      <c r="A21" s="56" t="s">
        <v>57</v>
      </c>
      <c r="B21" s="163">
        <v>2705</v>
      </c>
      <c r="C21" s="163">
        <v>2288</v>
      </c>
      <c r="D21" s="163">
        <v>429</v>
      </c>
      <c r="E21" s="163">
        <v>535</v>
      </c>
      <c r="F21" s="292">
        <v>15.859519408502774</v>
      </c>
      <c r="G21" s="292">
        <v>23.382867132867133</v>
      </c>
      <c r="I21" s="290"/>
      <c r="J21" s="296"/>
    </row>
    <row r="22" spans="1:10">
      <c r="A22" s="56" t="s">
        <v>25</v>
      </c>
      <c r="B22" s="163">
        <v>1779</v>
      </c>
      <c r="C22" s="163">
        <v>1562</v>
      </c>
      <c r="D22" s="163">
        <v>75</v>
      </c>
      <c r="E22" s="163">
        <v>72</v>
      </c>
      <c r="F22" s="292">
        <v>4.2158516020236094</v>
      </c>
      <c r="G22" s="292">
        <v>4.6094750320102431</v>
      </c>
      <c r="I22" s="290"/>
      <c r="J22" s="296"/>
    </row>
    <row r="23" spans="1:10">
      <c r="A23" s="56" t="s">
        <v>76</v>
      </c>
      <c r="B23" s="163">
        <v>978</v>
      </c>
      <c r="C23" s="163">
        <v>906</v>
      </c>
      <c r="D23" s="163">
        <v>68</v>
      </c>
      <c r="E23" s="163">
        <v>72</v>
      </c>
      <c r="F23" s="292">
        <v>6.9529652351738243</v>
      </c>
      <c r="G23" s="292">
        <v>7.9470198675496695</v>
      </c>
      <c r="I23" s="290"/>
      <c r="J23" s="296"/>
    </row>
    <row r="24" spans="1:10">
      <c r="A24" s="56" t="s">
        <v>77</v>
      </c>
      <c r="B24" s="163">
        <v>590</v>
      </c>
      <c r="C24" s="163">
        <v>532</v>
      </c>
      <c r="D24" s="163">
        <v>53</v>
      </c>
      <c r="E24" s="163">
        <v>62</v>
      </c>
      <c r="F24" s="292">
        <v>8.9830508474576263</v>
      </c>
      <c r="G24" s="292">
        <v>11.654135338345863</v>
      </c>
      <c r="I24" s="290"/>
      <c r="J24" s="296"/>
    </row>
    <row r="25" spans="1:10">
      <c r="A25" s="56" t="s">
        <v>78</v>
      </c>
      <c r="B25" s="163">
        <v>3216</v>
      </c>
      <c r="C25" s="163">
        <v>2827</v>
      </c>
      <c r="D25" s="163">
        <v>142</v>
      </c>
      <c r="E25" s="163">
        <v>105</v>
      </c>
      <c r="F25" s="292">
        <v>4.4154228855721396</v>
      </c>
      <c r="G25" s="292">
        <v>3.7141846480367882</v>
      </c>
      <c r="I25" s="290"/>
      <c r="J25" s="296"/>
    </row>
    <row r="26" spans="1:10">
      <c r="A26" s="56" t="s">
        <v>29</v>
      </c>
      <c r="B26" s="163">
        <v>4720</v>
      </c>
      <c r="C26" s="163">
        <v>3485</v>
      </c>
      <c r="D26" s="163">
        <v>669</v>
      </c>
      <c r="E26" s="163">
        <v>613</v>
      </c>
      <c r="F26" s="292">
        <v>14.173728813559322</v>
      </c>
      <c r="G26" s="292">
        <v>17.589670014347202</v>
      </c>
      <c r="I26" s="290"/>
      <c r="J26" s="296"/>
    </row>
    <row r="27" spans="1:10">
      <c r="A27" s="56" t="s">
        <v>79</v>
      </c>
      <c r="B27" s="163">
        <v>1210</v>
      </c>
      <c r="C27" s="163">
        <v>942</v>
      </c>
      <c r="D27" s="163">
        <v>29</v>
      </c>
      <c r="E27" s="163">
        <v>26</v>
      </c>
      <c r="F27" s="292">
        <v>2.3966942148760331</v>
      </c>
      <c r="G27" s="292">
        <v>2.7600849256900215</v>
      </c>
      <c r="I27" s="290"/>
      <c r="J27" s="296"/>
    </row>
    <row r="28" spans="1:10">
      <c r="A28" s="56" t="s">
        <v>31</v>
      </c>
      <c r="B28" s="163">
        <v>2409</v>
      </c>
      <c r="C28" s="163">
        <v>2218</v>
      </c>
      <c r="D28" s="163">
        <v>321</v>
      </c>
      <c r="E28" s="163">
        <v>288</v>
      </c>
      <c r="F28" s="292">
        <v>13.325031133250311</v>
      </c>
      <c r="G28" s="292">
        <v>12.984670874661857</v>
      </c>
      <c r="I28" s="290"/>
      <c r="J28" s="296"/>
    </row>
    <row r="29" spans="1:10">
      <c r="A29" s="56" t="s">
        <v>80</v>
      </c>
      <c r="B29" s="163">
        <v>4173</v>
      </c>
      <c r="C29" s="163">
        <v>3469</v>
      </c>
      <c r="D29" s="163">
        <v>108</v>
      </c>
      <c r="E29" s="163">
        <v>73</v>
      </c>
      <c r="F29" s="292">
        <v>2.5880661394680087</v>
      </c>
      <c r="G29" s="292">
        <v>2.1043528394349957</v>
      </c>
      <c r="I29" s="290"/>
      <c r="J29" s="296"/>
    </row>
    <row r="30" spans="1:10">
      <c r="A30" s="56" t="s">
        <v>81</v>
      </c>
      <c r="B30" s="163">
        <v>621</v>
      </c>
      <c r="C30" s="163">
        <v>584</v>
      </c>
      <c r="D30" s="163">
        <v>29</v>
      </c>
      <c r="E30" s="163">
        <v>42</v>
      </c>
      <c r="F30" s="292">
        <v>4.6698872785829311</v>
      </c>
      <c r="G30" s="292">
        <v>7.1917808219178081</v>
      </c>
      <c r="I30" s="290"/>
      <c r="J30" s="296"/>
    </row>
    <row r="31" spans="1:10">
      <c r="A31" s="56" t="s">
        <v>34</v>
      </c>
      <c r="B31" s="163">
        <v>6714</v>
      </c>
      <c r="C31" s="163">
        <v>5976</v>
      </c>
      <c r="D31" s="163">
        <v>1534</v>
      </c>
      <c r="E31" s="163">
        <v>1810</v>
      </c>
      <c r="F31" s="292">
        <v>22.847780756627941</v>
      </c>
      <c r="G31" s="292">
        <v>30.287817938420346</v>
      </c>
      <c r="I31" s="290"/>
      <c r="J31" s="296"/>
    </row>
    <row r="32" spans="1:10">
      <c r="A32" s="56" t="s">
        <v>35</v>
      </c>
      <c r="B32" s="163">
        <v>1926</v>
      </c>
      <c r="C32" s="163">
        <v>1426</v>
      </c>
      <c r="D32" s="163">
        <v>134</v>
      </c>
      <c r="E32" s="163">
        <v>165</v>
      </c>
      <c r="F32" s="292">
        <v>6.95742471443406</v>
      </c>
      <c r="G32" s="292">
        <v>11.570827489481065</v>
      </c>
      <c r="I32" s="290"/>
      <c r="J32" s="296"/>
    </row>
    <row r="33" spans="1:12">
      <c r="A33" s="56" t="s">
        <v>82</v>
      </c>
      <c r="B33" s="163">
        <v>2485</v>
      </c>
      <c r="C33" s="163">
        <v>1908</v>
      </c>
      <c r="D33" s="163">
        <v>141</v>
      </c>
      <c r="E33" s="163">
        <v>114</v>
      </c>
      <c r="F33" s="292">
        <v>5.6740442655935617</v>
      </c>
      <c r="G33" s="292">
        <v>5.9748427672955975</v>
      </c>
      <c r="I33" s="290"/>
      <c r="J33" s="296"/>
    </row>
    <row r="34" spans="1:12">
      <c r="A34" s="56" t="s">
        <v>83</v>
      </c>
      <c r="B34" s="163">
        <v>431</v>
      </c>
      <c r="C34" s="163">
        <v>460</v>
      </c>
      <c r="D34" s="163">
        <v>9</v>
      </c>
      <c r="E34" s="163">
        <v>22</v>
      </c>
      <c r="F34" s="292">
        <v>2.0881670533642689</v>
      </c>
      <c r="G34" s="292">
        <v>4.7826086956521738</v>
      </c>
      <c r="I34" s="290"/>
      <c r="J34" s="296"/>
    </row>
    <row r="35" spans="1:12">
      <c r="A35" s="56" t="s">
        <v>38</v>
      </c>
      <c r="B35" s="163">
        <v>384</v>
      </c>
      <c r="C35" s="163">
        <v>212</v>
      </c>
      <c r="D35" s="163">
        <v>25</v>
      </c>
      <c r="E35" s="163">
        <v>12</v>
      </c>
      <c r="F35" s="292">
        <v>6.510416666666667</v>
      </c>
      <c r="G35" s="292">
        <v>5.6603773584905666</v>
      </c>
      <c r="I35" s="290"/>
      <c r="J35" s="296"/>
    </row>
    <row r="36" spans="1:12">
      <c r="A36" s="56" t="s">
        <v>39</v>
      </c>
      <c r="B36" s="163">
        <v>940</v>
      </c>
      <c r="C36" s="163">
        <v>816</v>
      </c>
      <c r="D36" s="163">
        <v>99</v>
      </c>
      <c r="E36" s="163">
        <v>78</v>
      </c>
      <c r="F36" s="292">
        <v>10.531914893617021</v>
      </c>
      <c r="G36" s="292">
        <v>9.5588235294117645</v>
      </c>
      <c r="I36" s="290"/>
      <c r="J36" s="296"/>
    </row>
    <row r="37" spans="1:12">
      <c r="A37" s="56" t="s">
        <v>67</v>
      </c>
      <c r="B37" s="163">
        <v>4315</v>
      </c>
      <c r="C37" s="163">
        <v>4076</v>
      </c>
      <c r="D37" s="163">
        <v>851</v>
      </c>
      <c r="E37" s="163">
        <v>867</v>
      </c>
      <c r="F37" s="292">
        <v>19.721900347624565</v>
      </c>
      <c r="G37" s="292">
        <v>21.270853778213937</v>
      </c>
      <c r="I37" s="290"/>
      <c r="J37" s="296"/>
    </row>
    <row r="38" spans="1:12">
      <c r="A38" s="56" t="s">
        <v>41</v>
      </c>
      <c r="B38" s="163">
        <v>1130</v>
      </c>
      <c r="C38" s="163">
        <v>967</v>
      </c>
      <c r="D38" s="163">
        <v>144</v>
      </c>
      <c r="E38" s="163">
        <v>166</v>
      </c>
      <c r="F38" s="292">
        <v>12.743362831858407</v>
      </c>
      <c r="G38" s="292">
        <v>17.166494312306103</v>
      </c>
      <c r="I38" s="290"/>
      <c r="J38" s="296"/>
    </row>
    <row r="39" spans="1:12">
      <c r="A39" s="69" t="s">
        <v>42</v>
      </c>
      <c r="B39" s="109">
        <v>404</v>
      </c>
      <c r="C39" s="109">
        <v>380</v>
      </c>
      <c r="D39" s="109">
        <v>13</v>
      </c>
      <c r="E39" s="109">
        <v>16</v>
      </c>
      <c r="F39" s="297">
        <v>3.217821782178218</v>
      </c>
      <c r="G39" s="297">
        <v>4.2105263157894735</v>
      </c>
      <c r="I39" s="290"/>
      <c r="J39" s="296"/>
    </row>
    <row r="40" spans="1:12">
      <c r="A40" s="56"/>
      <c r="B40" s="163"/>
      <c r="C40" s="163"/>
      <c r="D40" s="163"/>
      <c r="E40" s="163"/>
      <c r="F40" s="292"/>
      <c r="G40" s="292"/>
      <c r="I40" s="296"/>
      <c r="J40" s="296"/>
    </row>
    <row r="41" spans="1:12">
      <c r="A41" s="1425" t="s">
        <v>363</v>
      </c>
      <c r="B41" s="1425"/>
      <c r="C41" s="1425"/>
      <c r="D41" s="1425"/>
      <c r="E41" s="1425"/>
      <c r="F41" s="1425"/>
      <c r="G41" s="1425"/>
    </row>
    <row r="42" spans="1:12">
      <c r="A42" s="1425"/>
      <c r="B42" s="1425"/>
      <c r="C42" s="1425"/>
      <c r="D42" s="1425"/>
      <c r="E42" s="1425"/>
      <c r="F42" s="1425"/>
      <c r="G42" s="1425"/>
    </row>
    <row r="43" spans="1:12">
      <c r="A43" s="1399" t="s">
        <v>364</v>
      </c>
      <c r="B43" s="1399"/>
      <c r="C43" s="1399"/>
      <c r="D43" s="1399"/>
      <c r="E43" s="1399"/>
      <c r="F43" s="1399"/>
      <c r="G43" s="1399"/>
      <c r="H43" s="245"/>
      <c r="I43" s="245"/>
      <c r="J43" s="245"/>
      <c r="K43" s="245"/>
      <c r="L43" s="245"/>
    </row>
    <row r="44" spans="1:12">
      <c r="A44" s="1399"/>
      <c r="B44" s="1399"/>
      <c r="C44" s="1399"/>
      <c r="D44" s="1399"/>
      <c r="E44" s="1399"/>
      <c r="F44" s="1399"/>
      <c r="G44" s="1399"/>
      <c r="H44" s="245"/>
      <c r="I44" s="245"/>
      <c r="J44" s="245"/>
      <c r="K44" s="245"/>
      <c r="L44" s="245"/>
    </row>
    <row r="45" spans="1:12">
      <c r="A45" s="1399"/>
      <c r="B45" s="1399"/>
      <c r="C45" s="1399"/>
      <c r="D45" s="1399"/>
      <c r="E45" s="1399"/>
      <c r="F45" s="1399"/>
      <c r="G45" s="1399"/>
      <c r="H45" s="245"/>
      <c r="I45" s="245"/>
      <c r="J45" s="245"/>
      <c r="K45" s="245"/>
      <c r="L45" s="245"/>
    </row>
    <row r="46" spans="1:12">
      <c r="A46" s="1399"/>
      <c r="B46" s="1399"/>
      <c r="C46" s="1399"/>
      <c r="D46" s="1399"/>
      <c r="E46" s="1399"/>
      <c r="F46" s="1399"/>
      <c r="G46" s="1399"/>
      <c r="H46" s="245"/>
      <c r="I46" s="245"/>
      <c r="J46" s="245"/>
      <c r="K46" s="245"/>
      <c r="L46" s="245"/>
    </row>
    <row r="47" spans="1:12">
      <c r="A47" s="1399"/>
      <c r="B47" s="1399"/>
      <c r="C47" s="1399"/>
      <c r="D47" s="1399"/>
      <c r="E47" s="1399"/>
      <c r="F47" s="1399"/>
      <c r="G47" s="1399"/>
      <c r="H47" s="245"/>
      <c r="I47" s="245"/>
      <c r="J47" s="245"/>
      <c r="K47" s="245"/>
      <c r="L47" s="245"/>
    </row>
    <row r="48" spans="1:12">
      <c r="A48" s="174" t="s">
        <v>292</v>
      </c>
      <c r="B48" s="174"/>
      <c r="C48" s="174"/>
      <c r="D48" s="174"/>
      <c r="E48" s="174"/>
      <c r="F48" s="174"/>
      <c r="G48" s="174"/>
    </row>
    <row r="49" spans="1:7" s="78" customFormat="1">
      <c r="A49" s="1398" t="s">
        <v>1999</v>
      </c>
      <c r="B49" s="1398"/>
      <c r="C49" s="1398"/>
      <c r="D49" s="1398"/>
      <c r="E49" s="1398"/>
      <c r="F49" s="1398"/>
      <c r="G49" s="1398"/>
    </row>
    <row r="50" spans="1:7">
      <c r="A50" s="1398"/>
      <c r="B50" s="1398"/>
      <c r="C50" s="1398"/>
      <c r="D50" s="1398"/>
      <c r="E50" s="1398"/>
      <c r="F50" s="1398"/>
      <c r="G50" s="1398"/>
    </row>
    <row r="51" spans="1:7">
      <c r="A51" s="1398"/>
      <c r="B51" s="1398"/>
      <c r="C51" s="1398"/>
      <c r="D51" s="1398"/>
      <c r="E51" s="1398"/>
      <c r="F51" s="1398"/>
      <c r="G51" s="1398"/>
    </row>
    <row r="52" spans="1:7">
      <c r="A52" s="1398"/>
      <c r="B52" s="1398"/>
      <c r="C52" s="1398"/>
      <c r="D52" s="1398"/>
      <c r="E52" s="1398"/>
      <c r="F52" s="1398"/>
      <c r="G52" s="1398"/>
    </row>
  </sheetData>
  <mergeCells count="10">
    <mergeCell ref="A49:G52"/>
    <mergeCell ref="A41:G42"/>
    <mergeCell ref="A43:G47"/>
    <mergeCell ref="A5:A9"/>
    <mergeCell ref="B5:C7"/>
    <mergeCell ref="D5:E7"/>
    <mergeCell ref="F5:G7"/>
    <mergeCell ref="B8:C8"/>
    <mergeCell ref="D8:E8"/>
    <mergeCell ref="F8:G8"/>
  </mergeCells>
  <hyperlinks>
    <hyperlink ref="G1" location="Índice!A1" display="(Voltar ao índice)"/>
  </hyperlinks>
  <pageMargins left="0.511811024" right="0.511811024" top="0.78740157499999996" bottom="0.78740157499999996" header="0.31496062000000002" footer="0.31496062000000002"/>
  <pageSetup paperSize="9" scale="6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8"/>
  <sheetViews>
    <sheetView zoomScaleNormal="100" workbookViewId="0">
      <selection activeCell="F98" sqref="F98"/>
    </sheetView>
  </sheetViews>
  <sheetFormatPr defaultColWidth="9.140625" defaultRowHeight="11.25"/>
  <cols>
    <col min="1" max="16384" width="9.140625" style="2"/>
  </cols>
  <sheetData>
    <row r="1" spans="1:26">
      <c r="A1" s="1" t="s">
        <v>340</v>
      </c>
      <c r="Z1" s="155" t="s">
        <v>226</v>
      </c>
    </row>
    <row r="2" spans="1:26">
      <c r="A2" s="2" t="s">
        <v>1023</v>
      </c>
    </row>
    <row r="3" spans="1:26">
      <c r="A3" s="2" t="s">
        <v>677</v>
      </c>
    </row>
    <row r="5" spans="1:26">
      <c r="J5" s="2" t="s">
        <v>560</v>
      </c>
      <c r="K5" s="2">
        <v>0.3</v>
      </c>
    </row>
    <row r="6" spans="1:26">
      <c r="J6" s="2" t="s">
        <v>567</v>
      </c>
      <c r="K6" s="2">
        <v>0.5</v>
      </c>
    </row>
    <row r="7" spans="1:26">
      <c r="A7" s="2">
        <v>2013</v>
      </c>
      <c r="B7" s="9">
        <v>2212</v>
      </c>
      <c r="J7" s="2" t="s">
        <v>575</v>
      </c>
      <c r="K7" s="2">
        <v>0.6</v>
      </c>
      <c r="T7" s="2" t="s">
        <v>1024</v>
      </c>
      <c r="U7" s="9">
        <v>3002</v>
      </c>
    </row>
    <row r="8" spans="1:26">
      <c r="A8" s="2">
        <v>2014</v>
      </c>
      <c r="B8" s="9">
        <v>3146</v>
      </c>
      <c r="J8" s="2" t="s">
        <v>561</v>
      </c>
      <c r="K8" s="2">
        <v>0.8</v>
      </c>
      <c r="T8" s="2" t="s">
        <v>1025</v>
      </c>
      <c r="U8" s="9">
        <v>3181</v>
      </c>
    </row>
    <row r="9" spans="1:26">
      <c r="A9" s="2">
        <v>2015</v>
      </c>
      <c r="B9" s="9">
        <v>3330</v>
      </c>
      <c r="J9" s="2" t="s">
        <v>577</v>
      </c>
      <c r="K9" s="2">
        <v>0.8</v>
      </c>
    </row>
    <row r="10" spans="1:26">
      <c r="A10" s="2">
        <v>2016</v>
      </c>
      <c r="B10" s="9">
        <v>4220</v>
      </c>
      <c r="J10" s="2" t="s">
        <v>565</v>
      </c>
      <c r="K10" s="2">
        <v>1</v>
      </c>
    </row>
    <row r="11" spans="1:26">
      <c r="A11" s="2">
        <v>2017</v>
      </c>
      <c r="B11" s="9">
        <v>5179</v>
      </c>
      <c r="J11" s="2" t="s">
        <v>597</v>
      </c>
      <c r="K11" s="2">
        <v>1</v>
      </c>
    </row>
    <row r="12" spans="1:26">
      <c r="A12" s="2">
        <v>2018</v>
      </c>
      <c r="B12" s="9">
        <v>6175</v>
      </c>
      <c r="J12" s="2" t="s">
        <v>590</v>
      </c>
      <c r="K12" s="2">
        <v>1</v>
      </c>
    </row>
    <row r="13" spans="1:26">
      <c r="A13" s="2">
        <v>2019</v>
      </c>
      <c r="B13" s="9">
        <v>6375</v>
      </c>
      <c r="J13" s="2" t="s">
        <v>592</v>
      </c>
      <c r="K13" s="2">
        <v>1.1000000000000001</v>
      </c>
    </row>
    <row r="14" spans="1:26">
      <c r="J14" s="2" t="s">
        <v>586</v>
      </c>
      <c r="K14" s="2">
        <v>1.2</v>
      </c>
    </row>
    <row r="15" spans="1:26">
      <c r="J15" s="2" t="s">
        <v>579</v>
      </c>
      <c r="K15" s="2">
        <v>1.3</v>
      </c>
    </row>
    <row r="16" spans="1:26">
      <c r="J16" s="2" t="s">
        <v>558</v>
      </c>
      <c r="K16" s="2">
        <v>1.5</v>
      </c>
    </row>
    <row r="17" spans="2:11">
      <c r="J17" s="2" t="s">
        <v>596</v>
      </c>
      <c r="K17" s="2">
        <v>1.9</v>
      </c>
    </row>
    <row r="18" spans="2:11">
      <c r="J18" s="2" t="s">
        <v>588</v>
      </c>
      <c r="K18" s="2">
        <v>2</v>
      </c>
    </row>
    <row r="19" spans="2:11">
      <c r="J19" s="2" t="s">
        <v>552</v>
      </c>
      <c r="K19" s="2">
        <v>2.1</v>
      </c>
    </row>
    <row r="20" spans="2:11">
      <c r="J20" s="2" t="s">
        <v>571</v>
      </c>
      <c r="K20" s="2">
        <v>2.1</v>
      </c>
    </row>
    <row r="21" spans="2:11">
      <c r="J21" s="2" t="s">
        <v>569</v>
      </c>
      <c r="K21" s="2">
        <v>2.2000000000000002</v>
      </c>
    </row>
    <row r="22" spans="2:11">
      <c r="J22" s="2" t="s">
        <v>581</v>
      </c>
      <c r="K22" s="2">
        <v>2.5</v>
      </c>
    </row>
    <row r="23" spans="2:11">
      <c r="J23" s="2" t="s">
        <v>548</v>
      </c>
      <c r="K23" s="2">
        <v>2.6</v>
      </c>
    </row>
    <row r="24" spans="2:11">
      <c r="J24" s="2" t="s">
        <v>550</v>
      </c>
      <c r="K24" s="2">
        <v>2.8</v>
      </c>
    </row>
    <row r="25" spans="2:11">
      <c r="J25" s="2" t="s">
        <v>584</v>
      </c>
      <c r="K25" s="2">
        <v>4.7</v>
      </c>
    </row>
    <row r="26" spans="2:11">
      <c r="J26" s="2" t="s">
        <v>556</v>
      </c>
      <c r="K26" s="2">
        <v>4.8</v>
      </c>
    </row>
    <row r="27" spans="2:11">
      <c r="J27" s="2" t="s">
        <v>573</v>
      </c>
      <c r="K27" s="2">
        <v>7.1</v>
      </c>
    </row>
    <row r="28" spans="2:11">
      <c r="J28" s="2" t="s">
        <v>594</v>
      </c>
      <c r="K28" s="2">
        <v>7.2</v>
      </c>
    </row>
    <row r="29" spans="2:11">
      <c r="J29" s="2" t="s">
        <v>563</v>
      </c>
      <c r="K29" s="2">
        <v>7.6</v>
      </c>
    </row>
    <row r="30" spans="2:11">
      <c r="C30" s="2" t="s">
        <v>1026</v>
      </c>
      <c r="J30" s="2" t="s">
        <v>583</v>
      </c>
      <c r="K30" s="2">
        <v>10.5</v>
      </c>
    </row>
    <row r="31" spans="2:11">
      <c r="B31" s="2" t="s">
        <v>686</v>
      </c>
      <c r="C31" s="549">
        <v>7.9904115061925681E-3</v>
      </c>
      <c r="J31" s="2" t="s">
        <v>554</v>
      </c>
      <c r="K31" s="2">
        <v>14.3</v>
      </c>
    </row>
    <row r="32" spans="2:11">
      <c r="B32" s="2" t="s">
        <v>685</v>
      </c>
      <c r="C32" s="549">
        <v>0.99200958849380738</v>
      </c>
    </row>
    <row r="33" spans="10:22">
      <c r="J33" s="2" t="s">
        <v>13</v>
      </c>
      <c r="K33" s="28">
        <v>3</v>
      </c>
    </row>
    <row r="36" spans="10:22">
      <c r="V36" s="2" t="s">
        <v>1008</v>
      </c>
    </row>
    <row r="37" spans="10:22">
      <c r="U37" s="2" t="s">
        <v>1009</v>
      </c>
      <c r="V37" s="549">
        <v>0.2077771329077191</v>
      </c>
    </row>
    <row r="38" spans="10:22">
      <c r="U38" s="2" t="s">
        <v>1032</v>
      </c>
      <c r="V38" s="549">
        <v>1.4509576320371445E-3</v>
      </c>
    </row>
    <row r="39" spans="10:22">
      <c r="U39" s="2" t="s">
        <v>693</v>
      </c>
      <c r="V39" s="549">
        <v>0</v>
      </c>
    </row>
    <row r="40" spans="10:22">
      <c r="U40" s="2" t="s">
        <v>1010</v>
      </c>
      <c r="V40" s="549">
        <v>0.79077190946024378</v>
      </c>
    </row>
    <row r="43" spans="10:22">
      <c r="J43" s="2" t="s">
        <v>696</v>
      </c>
      <c r="K43" s="551">
        <v>1.3097576948264572E-3</v>
      </c>
    </row>
    <row r="44" spans="10:22">
      <c r="J44" s="2" t="s">
        <v>697</v>
      </c>
      <c r="K44" s="551">
        <v>3.929273084479371E-3</v>
      </c>
    </row>
    <row r="45" spans="10:22">
      <c r="J45" s="2" t="s">
        <v>698</v>
      </c>
      <c r="K45" s="551">
        <v>0.23477406679764243</v>
      </c>
    </row>
    <row r="46" spans="10:22">
      <c r="J46" s="2" t="s">
        <v>699</v>
      </c>
      <c r="K46" s="551">
        <v>0.31204977079240342</v>
      </c>
    </row>
    <row r="47" spans="10:22">
      <c r="J47" s="2" t="s">
        <v>1027</v>
      </c>
      <c r="K47" s="551">
        <v>0.19122462344466273</v>
      </c>
    </row>
    <row r="48" spans="10:22">
      <c r="J48" s="2" t="s">
        <v>1028</v>
      </c>
      <c r="K48" s="551">
        <v>0.12442698100851342</v>
      </c>
    </row>
    <row r="49" spans="2:11">
      <c r="J49" s="2" t="s">
        <v>1029</v>
      </c>
      <c r="K49" s="551">
        <v>7.4001309757694825E-2</v>
      </c>
    </row>
    <row r="50" spans="2:11">
      <c r="J50" s="2" t="s">
        <v>1030</v>
      </c>
      <c r="K50" s="551">
        <v>3.1761624099541585E-2</v>
      </c>
    </row>
    <row r="51" spans="2:11">
      <c r="J51" s="2" t="s">
        <v>1031</v>
      </c>
      <c r="K51" s="551">
        <v>1.4079895219384414E-2</v>
      </c>
    </row>
    <row r="52" spans="2:11">
      <c r="J52" s="2" t="s">
        <v>705</v>
      </c>
      <c r="K52" s="551">
        <v>5.893909626719057E-3</v>
      </c>
    </row>
    <row r="53" spans="2:11">
      <c r="J53" s="2" t="s">
        <v>706</v>
      </c>
      <c r="K53" s="551">
        <v>4.2567125081859856E-3</v>
      </c>
    </row>
    <row r="54" spans="2:11">
      <c r="J54" s="2" t="s">
        <v>707</v>
      </c>
      <c r="K54" s="551">
        <v>2.2920759659463001E-3</v>
      </c>
    </row>
    <row r="59" spans="2:11">
      <c r="C59" s="2">
        <v>2019</v>
      </c>
    </row>
    <row r="60" spans="2:11">
      <c r="B60" s="2" t="s">
        <v>755</v>
      </c>
      <c r="C60" s="28">
        <v>1.488705687180887</v>
      </c>
    </row>
    <row r="61" spans="2:11">
      <c r="B61" s="2" t="s">
        <v>1014</v>
      </c>
      <c r="C61" s="28">
        <v>4.2159911338438958</v>
      </c>
    </row>
    <row r="67" spans="11:13">
      <c r="L67" s="2" t="s">
        <v>1037</v>
      </c>
      <c r="M67" s="2" t="s">
        <v>583</v>
      </c>
    </row>
    <row r="68" spans="11:13">
      <c r="K68" s="2" t="s">
        <v>1033</v>
      </c>
      <c r="L68" s="549">
        <v>0.19812269527321491</v>
      </c>
      <c r="M68" s="549">
        <v>0.34326710816777045</v>
      </c>
    </row>
    <row r="69" spans="11:13">
      <c r="K69" s="2" t="s">
        <v>1034</v>
      </c>
      <c r="L69" s="549">
        <v>0.26952732148843445</v>
      </c>
      <c r="M69" s="549">
        <v>0.2671081677704194</v>
      </c>
    </row>
    <row r="70" spans="11:13">
      <c r="K70" s="2" t="s">
        <v>1035</v>
      </c>
      <c r="L70" s="549">
        <v>0.34663090848139455</v>
      </c>
      <c r="M70" s="549">
        <v>0.25</v>
      </c>
    </row>
    <row r="71" spans="11:13">
      <c r="K71" s="2" t="s">
        <v>1036</v>
      </c>
      <c r="L71" s="549">
        <v>0.18571907475695607</v>
      </c>
      <c r="M71" s="549">
        <v>0.13962472406181015</v>
      </c>
    </row>
    <row r="87" spans="1:1">
      <c r="A87" s="2" t="s">
        <v>1940</v>
      </c>
    </row>
    <row r="88" spans="1:1">
      <c r="A88" s="1352" t="s">
        <v>2000</v>
      </c>
    </row>
  </sheetData>
  <hyperlinks>
    <hyperlink ref="Z1" location="Índice!A1" display="(Voltar ao índice)"/>
  </hyperlinks>
  <pageMargins left="0.511811024" right="0.511811024" top="0.78740157499999996" bottom="0.78740157499999996" header="0.31496062000000002" footer="0.31496062000000002"/>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4"/>
  <sheetViews>
    <sheetView zoomScaleNormal="100" workbookViewId="0">
      <pane xSplit="1" topLeftCell="B1" activePane="topRight" state="frozen"/>
      <selection activeCell="C36" sqref="C36"/>
      <selection pane="topRight" activeCell="J39" sqref="J39"/>
    </sheetView>
  </sheetViews>
  <sheetFormatPr defaultColWidth="8.85546875" defaultRowHeight="11.25"/>
  <cols>
    <col min="1" max="1" width="17.7109375" style="299" customWidth="1"/>
    <col min="2" max="3" width="9.140625" style="277" customWidth="1"/>
    <col min="4" max="7" width="9.140625" style="2" customWidth="1"/>
    <col min="8" max="8" width="9.7109375" style="2" customWidth="1"/>
    <col min="9" max="16384" width="8.85546875" style="2"/>
  </cols>
  <sheetData>
    <row r="1" spans="1:8" ht="10.5" customHeight="1">
      <c r="A1" s="298" t="s">
        <v>376</v>
      </c>
      <c r="H1" s="155" t="s">
        <v>226</v>
      </c>
    </row>
    <row r="2" spans="1:8" ht="10.5" customHeight="1">
      <c r="A2" s="299" t="s">
        <v>367</v>
      </c>
    </row>
    <row r="3" spans="1:8" ht="10.5" customHeight="1">
      <c r="A3" s="299" t="s">
        <v>264</v>
      </c>
    </row>
    <row r="4" spans="1:8" ht="10.5" customHeight="1"/>
    <row r="5" spans="1:8" ht="45" customHeight="1">
      <c r="A5" s="1426" t="s">
        <v>2</v>
      </c>
      <c r="B5" s="1381" t="s">
        <v>368</v>
      </c>
      <c r="C5" s="1382"/>
      <c r="D5" s="1382"/>
      <c r="E5" s="1382"/>
      <c r="F5" s="1383"/>
      <c r="G5" s="1378" t="s">
        <v>369</v>
      </c>
      <c r="H5" s="1379"/>
    </row>
    <row r="6" spans="1:8" ht="15" customHeight="1">
      <c r="A6" s="1426"/>
      <c r="B6" s="1427" t="s">
        <v>10</v>
      </c>
      <c r="C6" s="1428"/>
      <c r="D6" s="1427" t="s">
        <v>370</v>
      </c>
      <c r="E6" s="1428"/>
      <c r="F6" s="1429" t="s">
        <v>11</v>
      </c>
      <c r="G6" s="1427" t="s">
        <v>10</v>
      </c>
      <c r="H6" s="1428"/>
    </row>
    <row r="7" spans="1:8" ht="15" customHeight="1">
      <c r="A7" s="1426"/>
      <c r="B7" s="4" t="s">
        <v>233</v>
      </c>
      <c r="C7" s="4">
        <v>2019</v>
      </c>
      <c r="D7" s="4" t="s">
        <v>233</v>
      </c>
      <c r="E7" s="4">
        <v>2019</v>
      </c>
      <c r="F7" s="1430"/>
      <c r="G7" s="4" t="s">
        <v>233</v>
      </c>
      <c r="H7" s="4">
        <v>2019</v>
      </c>
    </row>
    <row r="8" spans="1:8" ht="11.25" customHeight="1"/>
    <row r="9" spans="1:8" ht="11.25" customHeight="1">
      <c r="A9" s="300" t="s">
        <v>13</v>
      </c>
      <c r="B9" s="362">
        <v>78290</v>
      </c>
      <c r="C9" s="362">
        <v>79839</v>
      </c>
      <c r="D9" s="1355">
        <v>37.707289853683051</v>
      </c>
      <c r="E9" s="1355">
        <v>38.152069152064904</v>
      </c>
      <c r="F9" s="1355">
        <v>1.179557852361568</v>
      </c>
      <c r="G9" s="46">
        <v>37622</v>
      </c>
      <c r="H9" s="46">
        <v>39120</v>
      </c>
    </row>
    <row r="10" spans="1:8" ht="11.25" customHeight="1">
      <c r="A10" s="301"/>
      <c r="B10" s="157"/>
      <c r="C10" s="157"/>
      <c r="D10" s="302"/>
      <c r="E10" s="302"/>
      <c r="F10" s="302"/>
      <c r="G10" s="9"/>
      <c r="H10" s="9"/>
    </row>
    <row r="11" spans="1:8" ht="11.25" customHeight="1">
      <c r="A11" s="303" t="s">
        <v>72</v>
      </c>
      <c r="B11" s="74" t="s">
        <v>24</v>
      </c>
      <c r="C11" s="74" t="s">
        <v>24</v>
      </c>
      <c r="D11" s="304" t="s">
        <v>24</v>
      </c>
      <c r="E11" s="304" t="s">
        <v>24</v>
      </c>
      <c r="F11" s="304" t="s">
        <v>24</v>
      </c>
      <c r="G11" s="12" t="s">
        <v>24</v>
      </c>
      <c r="H11" s="12" t="s">
        <v>24</v>
      </c>
    </row>
    <row r="12" spans="1:8" ht="11.25" customHeight="1">
      <c r="A12" s="1354" t="s">
        <v>16</v>
      </c>
      <c r="B12" s="75">
        <v>383</v>
      </c>
      <c r="C12" s="75">
        <v>564</v>
      </c>
      <c r="D12" s="169">
        <v>11.526354120897309</v>
      </c>
      <c r="E12" s="169">
        <v>16.89960049224581</v>
      </c>
      <c r="F12" s="169">
        <v>46.617050933796932</v>
      </c>
      <c r="G12" s="75">
        <v>3</v>
      </c>
      <c r="H12" s="75">
        <v>34</v>
      </c>
    </row>
    <row r="13" spans="1:8" ht="11.25" customHeight="1">
      <c r="A13" s="301" t="s">
        <v>371</v>
      </c>
      <c r="B13" s="75">
        <v>271</v>
      </c>
      <c r="C13" s="75">
        <v>379</v>
      </c>
      <c r="D13" s="302">
        <v>32.67051961798397</v>
      </c>
      <c r="E13" s="302">
        <v>44.813303520859471</v>
      </c>
      <c r="F13" s="302">
        <v>37.167403655836949</v>
      </c>
      <c r="G13" s="17">
        <v>138</v>
      </c>
      <c r="H13" s="16">
        <v>233</v>
      </c>
    </row>
    <row r="14" spans="1:8" ht="11.25" customHeight="1">
      <c r="A14" s="301" t="s">
        <v>18</v>
      </c>
      <c r="B14" s="75">
        <v>294</v>
      </c>
      <c r="C14" s="75">
        <v>845</v>
      </c>
      <c r="D14" s="302">
        <v>7.204803398314616</v>
      </c>
      <c r="E14" s="302">
        <v>20.387989471593983</v>
      </c>
      <c r="F14" s="302">
        <v>182.97773505330127</v>
      </c>
      <c r="G14" s="17">
        <v>61</v>
      </c>
      <c r="H14" s="16">
        <v>44</v>
      </c>
    </row>
    <row r="15" spans="1:8" ht="11.25" customHeight="1">
      <c r="A15" s="301" t="s">
        <v>19</v>
      </c>
      <c r="B15" s="75">
        <v>2024</v>
      </c>
      <c r="C15" s="75">
        <v>1747</v>
      </c>
      <c r="D15" s="302">
        <v>13.66402709257925</v>
      </c>
      <c r="E15" s="302">
        <v>11.74606658049747</v>
      </c>
      <c r="F15" s="302">
        <v>-14.036568422228902</v>
      </c>
      <c r="G15" s="17">
        <v>828</v>
      </c>
      <c r="H15" s="16">
        <v>792</v>
      </c>
    </row>
    <row r="16" spans="1:8" ht="11.25" customHeight="1">
      <c r="A16" s="301" t="s">
        <v>20</v>
      </c>
      <c r="B16" s="75">
        <v>2000</v>
      </c>
      <c r="C16" s="75">
        <v>1881</v>
      </c>
      <c r="D16" s="302">
        <v>22.036991514325862</v>
      </c>
      <c r="E16" s="302">
        <v>20.597721570052293</v>
      </c>
      <c r="F16" s="302">
        <v>-6.5311544152382384</v>
      </c>
      <c r="G16" s="305" t="s">
        <v>24</v>
      </c>
      <c r="H16" s="305" t="s">
        <v>24</v>
      </c>
    </row>
    <row r="17" spans="1:8" ht="11.25" customHeight="1">
      <c r="A17" s="301" t="s">
        <v>21</v>
      </c>
      <c r="B17" s="75">
        <v>2401</v>
      </c>
      <c r="C17" s="75">
        <v>2828</v>
      </c>
      <c r="D17" s="302">
        <v>80.713940181591241</v>
      </c>
      <c r="E17" s="302">
        <v>93.789341444939552</v>
      </c>
      <c r="F17" s="302">
        <v>16.199681534479815</v>
      </c>
      <c r="G17" s="17">
        <v>2264</v>
      </c>
      <c r="H17" s="16">
        <v>2518</v>
      </c>
    </row>
    <row r="18" spans="1:8" ht="11.25" customHeight="1">
      <c r="A18" s="301" t="s">
        <v>22</v>
      </c>
      <c r="B18" s="75">
        <v>2120</v>
      </c>
      <c r="C18" s="75">
        <v>2123</v>
      </c>
      <c r="D18" s="302">
        <v>53.368402079555167</v>
      </c>
      <c r="E18" s="302">
        <v>52.828686250357713</v>
      </c>
      <c r="F18" s="302">
        <v>-1.0113022091103874</v>
      </c>
      <c r="G18" s="305" t="s">
        <v>24</v>
      </c>
      <c r="H18" s="305" t="s">
        <v>24</v>
      </c>
    </row>
    <row r="19" spans="1:8" ht="11.25" customHeight="1">
      <c r="A19" s="301" t="s">
        <v>57</v>
      </c>
      <c r="B19" s="75">
        <v>3835</v>
      </c>
      <c r="C19" s="75">
        <v>3099</v>
      </c>
      <c r="D19" s="302">
        <v>55.409778792893277</v>
      </c>
      <c r="E19" s="302">
        <v>44.155652450702824</v>
      </c>
      <c r="F19" s="302">
        <v>-20.310722380349734</v>
      </c>
      <c r="G19" s="17">
        <v>11</v>
      </c>
      <c r="H19" s="16">
        <v>298</v>
      </c>
    </row>
    <row r="20" spans="1:8" ht="11.25" customHeight="1">
      <c r="A20" s="301" t="s">
        <v>25</v>
      </c>
      <c r="B20" s="75">
        <v>934</v>
      </c>
      <c r="C20" s="75">
        <v>799</v>
      </c>
      <c r="D20" s="302">
        <v>13.27637097364555</v>
      </c>
      <c r="E20" s="302">
        <v>11.292997309892144</v>
      </c>
      <c r="F20" s="302">
        <v>-14.939125064300562</v>
      </c>
      <c r="G20" s="17">
        <v>79</v>
      </c>
      <c r="H20" s="16">
        <v>98</v>
      </c>
    </row>
    <row r="21" spans="1:8" ht="11.25" customHeight="1">
      <c r="A21" s="301" t="s">
        <v>76</v>
      </c>
      <c r="B21" s="75">
        <v>2096</v>
      </c>
      <c r="C21" s="75">
        <v>2008</v>
      </c>
      <c r="D21" s="302">
        <v>60.894863971449148</v>
      </c>
      <c r="E21" s="302">
        <v>57.627194525646118</v>
      </c>
      <c r="F21" s="302">
        <v>-5.3660838249595111</v>
      </c>
      <c r="G21" s="305" t="s">
        <v>24</v>
      </c>
      <c r="H21" s="305" t="s">
        <v>24</v>
      </c>
    </row>
    <row r="22" spans="1:8" ht="11.25" customHeight="1">
      <c r="A22" s="301" t="s">
        <v>77</v>
      </c>
      <c r="B22" s="75">
        <v>1567</v>
      </c>
      <c r="C22" s="75">
        <v>1546</v>
      </c>
      <c r="D22" s="302">
        <v>57.022812400041779</v>
      </c>
      <c r="E22" s="302">
        <v>55.631802391231908</v>
      </c>
      <c r="F22" s="302">
        <v>-2.4393921489723858</v>
      </c>
      <c r="G22" s="17">
        <v>149</v>
      </c>
      <c r="H22" s="16">
        <v>117</v>
      </c>
    </row>
    <row r="23" spans="1:8" ht="11.25" customHeight="1">
      <c r="A23" s="301" t="s">
        <v>78</v>
      </c>
      <c r="B23" s="75">
        <v>8775</v>
      </c>
      <c r="C23" s="75">
        <v>8447</v>
      </c>
      <c r="D23" s="302">
        <v>41.704961564422263</v>
      </c>
      <c r="E23" s="302">
        <v>39.903081852903171</v>
      </c>
      <c r="F23" s="302">
        <v>-4.3205403959807098</v>
      </c>
      <c r="G23" s="17">
        <v>5964</v>
      </c>
      <c r="H23" s="16">
        <v>5852</v>
      </c>
    </row>
    <row r="24" spans="1:8" ht="11.25" customHeight="1">
      <c r="A24" s="301" t="s">
        <v>29</v>
      </c>
      <c r="B24" s="75">
        <v>1263</v>
      </c>
      <c r="C24" s="75">
        <v>950</v>
      </c>
      <c r="D24" s="302">
        <v>14.835266870946215</v>
      </c>
      <c r="E24" s="302">
        <v>11.042832823716285</v>
      </c>
      <c r="F24" s="302">
        <v>-25.563638862858173</v>
      </c>
      <c r="G24" s="16" t="s">
        <v>24</v>
      </c>
      <c r="H24" s="16" t="s">
        <v>24</v>
      </c>
    </row>
    <row r="25" spans="1:8" ht="11.25" customHeight="1">
      <c r="A25" s="301" t="s">
        <v>79</v>
      </c>
      <c r="B25" s="75">
        <v>105</v>
      </c>
      <c r="C25" s="75">
        <v>102</v>
      </c>
      <c r="D25" s="302">
        <v>2.6273015161281283</v>
      </c>
      <c r="E25" s="302">
        <v>2.5384961699816855</v>
      </c>
      <c r="F25" s="302">
        <v>-3.380097244313085</v>
      </c>
      <c r="G25" s="17">
        <v>11</v>
      </c>
      <c r="H25" s="16">
        <v>13</v>
      </c>
    </row>
    <row r="26" spans="1:8" ht="11.25" customHeight="1">
      <c r="A26" s="301" t="s">
        <v>31</v>
      </c>
      <c r="B26" s="75">
        <v>6952</v>
      </c>
      <c r="C26" s="75">
        <v>6749</v>
      </c>
      <c r="D26" s="302">
        <v>61.256838415791712</v>
      </c>
      <c r="E26" s="302">
        <v>59.025934766065674</v>
      </c>
      <c r="F26" s="302">
        <v>-3.641885065277739</v>
      </c>
      <c r="G26" s="17">
        <v>4691</v>
      </c>
      <c r="H26" s="16">
        <v>4464</v>
      </c>
    </row>
    <row r="27" spans="1:8" ht="11.25" customHeight="1">
      <c r="A27" s="301" t="s">
        <v>80</v>
      </c>
      <c r="B27" s="75">
        <v>3138</v>
      </c>
      <c r="C27" s="75">
        <v>3105</v>
      </c>
      <c r="D27" s="302">
        <v>33.044469768943543</v>
      </c>
      <c r="E27" s="302">
        <v>32.489033512464225</v>
      </c>
      <c r="F27" s="302">
        <v>-1.6808750764139568</v>
      </c>
      <c r="G27" s="16" t="s">
        <v>24</v>
      </c>
      <c r="H27" s="16" t="s">
        <v>24</v>
      </c>
    </row>
    <row r="28" spans="1:8" ht="11.25" customHeight="1">
      <c r="A28" s="301" t="s">
        <v>81</v>
      </c>
      <c r="B28" s="75">
        <v>466</v>
      </c>
      <c r="C28" s="75">
        <v>373</v>
      </c>
      <c r="D28" s="302">
        <v>14.274638531537915</v>
      </c>
      <c r="E28" s="302">
        <v>11.395482195399218</v>
      </c>
      <c r="F28" s="302">
        <v>-20.169732002513296</v>
      </c>
      <c r="G28" s="305" t="s">
        <v>24</v>
      </c>
      <c r="H28" s="305" t="s">
        <v>24</v>
      </c>
    </row>
    <row r="29" spans="1:8" ht="11.25" customHeight="1">
      <c r="A29" s="301" t="s">
        <v>34</v>
      </c>
      <c r="B29" s="75">
        <v>4619</v>
      </c>
      <c r="C29" s="75">
        <v>4619</v>
      </c>
      <c r="D29" s="302">
        <v>26.917312161566809</v>
      </c>
      <c r="E29" s="302">
        <v>26.753635966246748</v>
      </c>
      <c r="F29" s="302">
        <v>-0.60807035389573993</v>
      </c>
      <c r="G29" s="17">
        <v>1800</v>
      </c>
      <c r="H29" s="16">
        <v>2074</v>
      </c>
    </row>
    <row r="30" spans="1:8" ht="11.25" customHeight="1">
      <c r="A30" s="301" t="s">
        <v>35</v>
      </c>
      <c r="B30" s="75">
        <v>371</v>
      </c>
      <c r="C30" s="75">
        <v>352</v>
      </c>
      <c r="D30" s="302">
        <v>10.66395325106855</v>
      </c>
      <c r="E30" s="302">
        <v>10.037489452794286</v>
      </c>
      <c r="F30" s="302">
        <v>-5.8745925035960873</v>
      </c>
      <c r="G30" s="305" t="s">
        <v>24</v>
      </c>
      <c r="H30" s="16">
        <v>4</v>
      </c>
    </row>
    <row r="31" spans="1:8" ht="11.25" customHeight="1">
      <c r="A31" s="301" t="s">
        <v>82</v>
      </c>
      <c r="B31" s="75">
        <v>9082</v>
      </c>
      <c r="C31" s="75">
        <v>8782</v>
      </c>
      <c r="D31" s="302">
        <v>80.161664947718833</v>
      </c>
      <c r="E31" s="302">
        <v>77.189202055085602</v>
      </c>
      <c r="F31" s="302">
        <v>-3.7080852731437908</v>
      </c>
      <c r="G31" s="17">
        <v>10414</v>
      </c>
      <c r="H31" s="16">
        <v>8716</v>
      </c>
    </row>
    <row r="32" spans="1:8" ht="11.25" customHeight="1">
      <c r="A32" s="301" t="s">
        <v>83</v>
      </c>
      <c r="B32" s="306">
        <v>1322</v>
      </c>
      <c r="C32" s="75">
        <v>2050</v>
      </c>
      <c r="D32" s="302">
        <v>75.216674660571954</v>
      </c>
      <c r="E32" s="302">
        <v>115.34836613259435</v>
      </c>
      <c r="F32" s="302">
        <v>53.35478024403961</v>
      </c>
      <c r="G32" s="305">
        <v>27</v>
      </c>
      <c r="H32" s="16">
        <v>44</v>
      </c>
    </row>
    <row r="33" spans="1:8" ht="11.25" customHeight="1">
      <c r="A33" s="301" t="s">
        <v>38</v>
      </c>
      <c r="B33" s="75">
        <v>406</v>
      </c>
      <c r="C33" s="75">
        <v>250</v>
      </c>
      <c r="D33" s="302">
        <v>70.416672448002657</v>
      </c>
      <c r="E33" s="302">
        <v>41.270402023240187</v>
      </c>
      <c r="F33" s="302">
        <v>-41.391149867646426</v>
      </c>
      <c r="G33" s="17">
        <v>339</v>
      </c>
      <c r="H33" s="16">
        <v>117</v>
      </c>
    </row>
    <row r="34" spans="1:8" ht="11.25" customHeight="1">
      <c r="A34" s="301" t="s">
        <v>39</v>
      </c>
      <c r="B34" s="75">
        <v>2004</v>
      </c>
      <c r="C34" s="75">
        <v>3989</v>
      </c>
      <c r="D34" s="302">
        <v>28.323110725554994</v>
      </c>
      <c r="E34" s="302">
        <v>55.675059750546701</v>
      </c>
      <c r="F34" s="302">
        <v>96.571133340636067</v>
      </c>
      <c r="G34" s="17">
        <v>1704</v>
      </c>
      <c r="H34" s="16">
        <v>3906</v>
      </c>
    </row>
    <row r="35" spans="1:8" ht="11.25" customHeight="1">
      <c r="A35" s="301" t="s">
        <v>67</v>
      </c>
      <c r="B35" s="75">
        <v>21122</v>
      </c>
      <c r="C35" s="75">
        <v>21745</v>
      </c>
      <c r="D35" s="302">
        <v>46.382287016982566</v>
      </c>
      <c r="E35" s="302">
        <v>47.355074796954092</v>
      </c>
      <c r="F35" s="302">
        <v>2.0973260322746601</v>
      </c>
      <c r="G35" s="17">
        <v>9134</v>
      </c>
      <c r="H35" s="16">
        <v>9780</v>
      </c>
    </row>
    <row r="36" spans="1:8" ht="11.25" customHeight="1">
      <c r="A36" s="301" t="s">
        <v>41</v>
      </c>
      <c r="B36" s="75">
        <v>473</v>
      </c>
      <c r="C36" s="75">
        <v>278</v>
      </c>
      <c r="D36" s="302">
        <v>20.761020897964631</v>
      </c>
      <c r="E36" s="302">
        <v>12.093813187998762</v>
      </c>
      <c r="F36" s="302">
        <v>-41.747502459359232</v>
      </c>
      <c r="G36" s="305" t="s">
        <v>24</v>
      </c>
      <c r="H36" s="305" t="s">
        <v>24</v>
      </c>
    </row>
    <row r="37" spans="1:8" ht="11.25" customHeight="1">
      <c r="A37" s="307" t="s">
        <v>42</v>
      </c>
      <c r="B37" s="89">
        <v>267</v>
      </c>
      <c r="C37" s="89">
        <v>229</v>
      </c>
      <c r="D37" s="308">
        <v>17.167889744854296</v>
      </c>
      <c r="E37" s="308">
        <v>14.559409383889028</v>
      </c>
      <c r="F37" s="308">
        <v>-15.193948701511806</v>
      </c>
      <c r="G37" s="21">
        <v>5</v>
      </c>
      <c r="H37" s="20">
        <v>16</v>
      </c>
    </row>
    <row r="38" spans="1:8" ht="11.25" customHeight="1">
      <c r="A38" s="309"/>
      <c r="B38" s="310"/>
      <c r="C38" s="310"/>
      <c r="D38" s="311"/>
      <c r="E38" s="311"/>
      <c r="F38" s="311"/>
      <c r="G38" s="312"/>
      <c r="H38" s="312"/>
    </row>
    <row r="39" spans="1:8" ht="34.5" customHeight="1">
      <c r="A39" s="1399" t="s">
        <v>372</v>
      </c>
      <c r="B39" s="1399"/>
      <c r="C39" s="1399"/>
      <c r="D39" s="1399"/>
      <c r="E39" s="1399"/>
      <c r="F39" s="1399"/>
      <c r="G39" s="1399"/>
      <c r="H39" s="1399"/>
    </row>
    <row r="40" spans="1:8">
      <c r="A40" s="313" t="s">
        <v>44</v>
      </c>
      <c r="B40" s="314"/>
      <c r="C40" s="314"/>
      <c r="D40" s="314"/>
      <c r="E40" s="314"/>
      <c r="F40" s="314"/>
      <c r="G40" s="314"/>
      <c r="H40" s="314"/>
    </row>
    <row r="41" spans="1:8" ht="10.5" customHeight="1">
      <c r="A41" s="315" t="s">
        <v>45</v>
      </c>
      <c r="B41" s="316"/>
      <c r="C41" s="316"/>
    </row>
    <row r="42" spans="1:8">
      <c r="A42" s="315" t="s">
        <v>373</v>
      </c>
      <c r="B42" s="316"/>
      <c r="C42" s="316"/>
    </row>
    <row r="43" spans="1:8">
      <c r="A43" s="315" t="s">
        <v>262</v>
      </c>
      <c r="B43" s="316"/>
      <c r="C43" s="316"/>
    </row>
    <row r="44" spans="1:8" s="25" customFormat="1">
      <c r="A44" s="175" t="s">
        <v>247</v>
      </c>
      <c r="B44" s="317"/>
      <c r="C44" s="317"/>
    </row>
    <row r="45" spans="1:8" s="25" customFormat="1">
      <c r="A45" s="175" t="s">
        <v>374</v>
      </c>
      <c r="B45" s="317"/>
      <c r="C45" s="317"/>
    </row>
    <row r="46" spans="1:8" s="25" customFormat="1" ht="11.25" customHeight="1">
      <c r="A46" s="1398" t="s">
        <v>375</v>
      </c>
      <c r="B46" s="1398"/>
      <c r="C46" s="1398"/>
      <c r="D46" s="1398"/>
      <c r="E46" s="1398"/>
      <c r="F46" s="1398"/>
      <c r="G46" s="1398"/>
      <c r="H46" s="1398"/>
    </row>
    <row r="47" spans="1:8" s="25" customFormat="1">
      <c r="A47" s="1398"/>
      <c r="B47" s="1398"/>
      <c r="C47" s="1398"/>
      <c r="D47" s="1398"/>
      <c r="E47" s="1398"/>
      <c r="F47" s="1398"/>
      <c r="G47" s="1398"/>
      <c r="H47" s="1398"/>
    </row>
    <row r="48" spans="1:8" s="25" customFormat="1">
      <c r="A48" s="1398"/>
      <c r="B48" s="1398"/>
      <c r="C48" s="1398"/>
      <c r="D48" s="1398"/>
      <c r="E48" s="1398"/>
      <c r="F48" s="1398"/>
      <c r="G48" s="1398"/>
      <c r="H48" s="1398"/>
    </row>
    <row r="49" spans="1:8" s="25" customFormat="1">
      <c r="A49" s="1398"/>
      <c r="B49" s="1398"/>
      <c r="C49" s="1398"/>
      <c r="D49" s="1398"/>
      <c r="E49" s="1398"/>
      <c r="F49" s="1398"/>
      <c r="G49" s="1398"/>
      <c r="H49" s="1398"/>
    </row>
    <row r="50" spans="1:8" s="25" customFormat="1">
      <c r="A50" s="1398"/>
      <c r="B50" s="1398"/>
      <c r="C50" s="1398"/>
      <c r="D50" s="1398"/>
      <c r="E50" s="1398"/>
      <c r="F50" s="1398"/>
      <c r="G50" s="1398"/>
      <c r="H50" s="1398"/>
    </row>
    <row r="51" spans="1:8" s="25" customFormat="1">
      <c r="A51" s="1398"/>
      <c r="B51" s="1398"/>
      <c r="C51" s="1398"/>
      <c r="D51" s="1398"/>
      <c r="E51" s="1398"/>
      <c r="F51" s="1398"/>
      <c r="G51" s="1398"/>
      <c r="H51" s="1398"/>
    </row>
    <row r="52" spans="1:8" s="25" customFormat="1" ht="11.25" customHeight="1">
      <c r="A52" s="1375" t="s">
        <v>2001</v>
      </c>
      <c r="B52" s="1375"/>
      <c r="C52" s="1375"/>
      <c r="D52" s="1375"/>
      <c r="E52" s="1375"/>
      <c r="F52" s="1375"/>
      <c r="G52" s="1375"/>
      <c r="H52" s="1375"/>
    </row>
    <row r="53" spans="1:8" s="25" customFormat="1">
      <c r="A53" s="1375"/>
      <c r="B53" s="1375"/>
      <c r="C53" s="1375"/>
      <c r="D53" s="1375"/>
      <c r="E53" s="1375"/>
      <c r="F53" s="1375"/>
      <c r="G53" s="1375"/>
      <c r="H53" s="1375"/>
    </row>
    <row r="54" spans="1:8" s="25" customFormat="1">
      <c r="A54" s="876"/>
      <c r="B54" s="876"/>
      <c r="C54" s="876"/>
      <c r="D54" s="876"/>
      <c r="E54" s="876"/>
      <c r="F54" s="876"/>
      <c r="G54" s="876"/>
      <c r="H54" s="876"/>
    </row>
  </sheetData>
  <mergeCells count="10">
    <mergeCell ref="A52:H53"/>
    <mergeCell ref="A39:H39"/>
    <mergeCell ref="A46:H51"/>
    <mergeCell ref="A5:A7"/>
    <mergeCell ref="B5:F5"/>
    <mergeCell ref="G5:H5"/>
    <mergeCell ref="B6:C6"/>
    <mergeCell ref="D6:E6"/>
    <mergeCell ref="F6:F7"/>
    <mergeCell ref="G6:H6"/>
  </mergeCells>
  <hyperlinks>
    <hyperlink ref="H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
  <sheetViews>
    <sheetView zoomScaleNormal="100" workbookViewId="0">
      <pane xSplit="1" topLeftCell="B1" activePane="topRight" state="frozen"/>
      <selection activeCell="C36" sqref="C36"/>
      <selection pane="topRight" activeCell="H2" sqref="H2"/>
    </sheetView>
  </sheetViews>
  <sheetFormatPr defaultColWidth="9.140625" defaultRowHeight="11.25"/>
  <cols>
    <col min="1" max="1" width="15.42578125" style="26" customWidth="1"/>
    <col min="2" max="14" width="8.7109375" style="26" customWidth="1"/>
    <col min="15" max="17" width="9.140625" style="26" customWidth="1"/>
    <col min="18" max="16384" width="9.140625" style="26"/>
  </cols>
  <sheetData>
    <row r="1" spans="1:19">
      <c r="A1" s="153" t="s">
        <v>407</v>
      </c>
      <c r="B1" s="248"/>
      <c r="C1" s="248"/>
      <c r="D1" s="318"/>
      <c r="E1" s="318"/>
      <c r="F1" s="318"/>
      <c r="G1" s="318"/>
      <c r="H1" s="318"/>
      <c r="I1" s="318"/>
      <c r="J1" s="318"/>
      <c r="K1" s="318"/>
      <c r="L1" s="200"/>
      <c r="M1" s="200"/>
      <c r="N1" s="200"/>
      <c r="P1" s="155" t="s">
        <v>226</v>
      </c>
    </row>
    <row r="2" spans="1:19">
      <c r="A2" s="3" t="s">
        <v>377</v>
      </c>
      <c r="B2" s="174"/>
      <c r="C2" s="174"/>
      <c r="D2" s="318"/>
      <c r="E2" s="318"/>
      <c r="F2" s="318"/>
      <c r="G2" s="318"/>
      <c r="H2" s="318"/>
      <c r="I2" s="318"/>
      <c r="J2" s="318"/>
      <c r="K2" s="318"/>
      <c r="L2" s="200"/>
      <c r="M2" s="200"/>
      <c r="N2" s="200"/>
      <c r="O2" s="200"/>
      <c r="P2" s="174"/>
    </row>
    <row r="3" spans="1:19">
      <c r="A3" s="3" t="s">
        <v>228</v>
      </c>
      <c r="B3" s="174"/>
      <c r="C3" s="174"/>
      <c r="D3" s="318"/>
      <c r="E3" s="318"/>
      <c r="F3" s="318"/>
      <c r="G3" s="318"/>
      <c r="H3" s="318"/>
      <c r="I3" s="318"/>
      <c r="J3" s="318"/>
      <c r="K3" s="318"/>
      <c r="L3" s="200"/>
      <c r="M3" s="200"/>
      <c r="N3" s="200"/>
      <c r="O3" s="200"/>
      <c r="P3" s="174"/>
    </row>
    <row r="4" spans="1:19">
      <c r="A4" s="174"/>
      <c r="B4" s="174"/>
      <c r="C4" s="174"/>
      <c r="D4" s="174"/>
      <c r="E4" s="174"/>
      <c r="F4" s="174"/>
      <c r="G4" s="200"/>
      <c r="H4" s="200"/>
      <c r="I4" s="200"/>
      <c r="J4" s="200"/>
      <c r="K4" s="200"/>
      <c r="L4" s="200"/>
      <c r="M4" s="200"/>
      <c r="N4" s="200"/>
      <c r="O4" s="200"/>
      <c r="P4" s="174"/>
    </row>
    <row r="5" spans="1:19" ht="18" customHeight="1">
      <c r="A5" s="1419" t="s">
        <v>265</v>
      </c>
      <c r="B5" s="1432" t="s">
        <v>378</v>
      </c>
      <c r="C5" s="1433"/>
      <c r="D5" s="1433"/>
      <c r="E5" s="1433"/>
      <c r="F5" s="1434"/>
      <c r="G5" s="1432" t="s">
        <v>379</v>
      </c>
      <c r="H5" s="1433"/>
      <c r="I5" s="1433"/>
      <c r="J5" s="1433"/>
      <c r="K5" s="1434"/>
      <c r="L5" s="1432" t="s">
        <v>380</v>
      </c>
      <c r="M5" s="1433"/>
      <c r="N5" s="1433"/>
      <c r="O5" s="1433"/>
      <c r="P5" s="1434"/>
    </row>
    <row r="6" spans="1:19" ht="15" customHeight="1">
      <c r="A6" s="1419"/>
      <c r="B6" s="1411" t="s">
        <v>10</v>
      </c>
      <c r="C6" s="1413"/>
      <c r="D6" s="1411" t="s">
        <v>268</v>
      </c>
      <c r="E6" s="1413"/>
      <c r="F6" s="1408" t="s">
        <v>11</v>
      </c>
      <c r="G6" s="1411" t="s">
        <v>10</v>
      </c>
      <c r="H6" s="1413"/>
      <c r="I6" s="1411" t="s">
        <v>268</v>
      </c>
      <c r="J6" s="1413"/>
      <c r="K6" s="1408" t="s">
        <v>11</v>
      </c>
      <c r="L6" s="1411" t="s">
        <v>10</v>
      </c>
      <c r="M6" s="1413"/>
      <c r="N6" s="1411" t="s">
        <v>268</v>
      </c>
      <c r="O6" s="1413"/>
      <c r="P6" s="1408" t="s">
        <v>11</v>
      </c>
    </row>
    <row r="7" spans="1:19" ht="14.25" customHeight="1">
      <c r="A7" s="1419"/>
      <c r="B7" s="4" t="s">
        <v>233</v>
      </c>
      <c r="C7" s="4">
        <v>2019</v>
      </c>
      <c r="D7" s="4">
        <v>2018</v>
      </c>
      <c r="E7" s="4">
        <v>2019</v>
      </c>
      <c r="F7" s="1410"/>
      <c r="G7" s="4" t="s">
        <v>233</v>
      </c>
      <c r="H7" s="4">
        <v>2019</v>
      </c>
      <c r="I7" s="4">
        <v>2018</v>
      </c>
      <c r="J7" s="4">
        <v>2019</v>
      </c>
      <c r="K7" s="1410"/>
      <c r="L7" s="4" t="s">
        <v>233</v>
      </c>
      <c r="M7" s="4">
        <v>2019</v>
      </c>
      <c r="N7" s="4">
        <v>2018</v>
      </c>
      <c r="O7" s="4">
        <v>2019</v>
      </c>
      <c r="P7" s="1410"/>
    </row>
    <row r="8" spans="1:19">
      <c r="A8" s="319"/>
      <c r="D8" s="319"/>
      <c r="E8" s="319"/>
      <c r="F8" s="319"/>
      <c r="I8" s="319"/>
      <c r="J8" s="319"/>
      <c r="K8" s="319"/>
      <c r="N8" s="319"/>
      <c r="O8" s="174"/>
    </row>
    <row r="9" spans="1:19">
      <c r="A9" s="182" t="s">
        <v>13</v>
      </c>
      <c r="B9" s="81">
        <v>246992</v>
      </c>
      <c r="C9" s="81">
        <v>185795</v>
      </c>
      <c r="D9" s="1351">
        <v>245.16173769240521</v>
      </c>
      <c r="E9" s="1351">
        <v>179.07302656720077</v>
      </c>
      <c r="F9" s="728">
        <v>-26.957188241226838</v>
      </c>
      <c r="G9" s="81">
        <v>245251</v>
      </c>
      <c r="H9" s="81">
        <v>224341</v>
      </c>
      <c r="I9" s="1351">
        <v>243.43363886603643</v>
      </c>
      <c r="J9" s="1351">
        <v>216.22445089002608</v>
      </c>
      <c r="K9" s="728">
        <v>-11.177250647345327</v>
      </c>
      <c r="L9" s="81">
        <v>492243</v>
      </c>
      <c r="M9" s="81">
        <v>410136</v>
      </c>
      <c r="N9" s="1351">
        <v>488.59537655844161</v>
      </c>
      <c r="O9" s="1351">
        <v>395.29747745722682</v>
      </c>
      <c r="P9" s="82">
        <v>-19.095125246248678</v>
      </c>
      <c r="Q9" s="320"/>
    </row>
    <row r="10" spans="1:19">
      <c r="A10" s="206"/>
      <c r="B10" s="156"/>
      <c r="C10" s="72"/>
      <c r="D10" s="165"/>
      <c r="E10" s="165"/>
      <c r="F10" s="321"/>
      <c r="G10" s="156"/>
      <c r="H10" s="156"/>
      <c r="I10" s="165"/>
      <c r="J10" s="165"/>
      <c r="K10" s="321"/>
      <c r="L10" s="156"/>
      <c r="M10" s="156"/>
      <c r="N10" s="165"/>
      <c r="O10" s="165"/>
      <c r="P10" s="65"/>
      <c r="Q10" s="320"/>
    </row>
    <row r="11" spans="1:19" s="78" customFormat="1">
      <c r="A11" s="322" t="s">
        <v>72</v>
      </c>
      <c r="B11" s="187">
        <v>1224</v>
      </c>
      <c r="C11" s="74">
        <v>1387</v>
      </c>
      <c r="D11" s="167">
        <v>440.55558954904245</v>
      </c>
      <c r="E11" s="167">
        <v>473.93041047772329</v>
      </c>
      <c r="F11" s="323">
        <v>7.5756208116309898</v>
      </c>
      <c r="G11" s="187">
        <v>617</v>
      </c>
      <c r="H11" s="187">
        <v>537</v>
      </c>
      <c r="I11" s="324">
        <v>222.07744996058753</v>
      </c>
      <c r="J11" s="324">
        <v>183.49000030752515</v>
      </c>
      <c r="K11" s="323">
        <v>-17.375672162982138</v>
      </c>
      <c r="L11" s="187">
        <v>1841</v>
      </c>
      <c r="M11" s="187">
        <v>1924</v>
      </c>
      <c r="N11" s="324">
        <v>662.63303950962995</v>
      </c>
      <c r="O11" s="324">
        <v>657.42041078524835</v>
      </c>
      <c r="P11" s="282">
        <v>-0.78665391152833442</v>
      </c>
      <c r="Q11" s="325"/>
    </row>
    <row r="12" spans="1:19">
      <c r="A12" s="1356" t="s">
        <v>16</v>
      </c>
      <c r="B12" s="84">
        <v>3481</v>
      </c>
      <c r="C12" s="75">
        <v>2422</v>
      </c>
      <c r="D12" s="169">
        <v>416.97261827899678</v>
      </c>
      <c r="E12" s="169">
        <v>272.1654118440274</v>
      </c>
      <c r="F12" s="1357">
        <v>-34.728229165896629</v>
      </c>
      <c r="G12" s="75">
        <v>1436</v>
      </c>
      <c r="H12" s="75">
        <v>1470</v>
      </c>
      <c r="I12" s="169">
        <v>172.01168625355911</v>
      </c>
      <c r="J12" s="169">
        <v>165.18709967412067</v>
      </c>
      <c r="K12" s="169">
        <v>-3.9675133289365228</v>
      </c>
      <c r="L12" s="75">
        <v>4917</v>
      </c>
      <c r="M12" s="75">
        <v>3892</v>
      </c>
      <c r="N12" s="169">
        <v>588.98430453255583</v>
      </c>
      <c r="O12" s="169">
        <v>437.35251151814811</v>
      </c>
      <c r="P12" s="169">
        <v>-25.744623727239979</v>
      </c>
      <c r="Q12" s="320"/>
      <c r="R12" s="78"/>
      <c r="S12" s="78"/>
    </row>
    <row r="13" spans="1:19">
      <c r="A13" s="326" t="s">
        <v>17</v>
      </c>
      <c r="B13" s="84">
        <v>340</v>
      </c>
      <c r="C13" s="75">
        <v>701</v>
      </c>
      <c r="D13" s="165">
        <v>174.32410953706693</v>
      </c>
      <c r="E13" s="165">
        <v>341.18729284188089</v>
      </c>
      <c r="F13" s="321">
        <v>95.720083554669458</v>
      </c>
      <c r="G13" s="84">
        <v>649</v>
      </c>
      <c r="H13" s="84">
        <v>768</v>
      </c>
      <c r="I13" s="165">
        <v>332.7539620281072</v>
      </c>
      <c r="J13" s="165">
        <v>373.79720528183242</v>
      </c>
      <c r="K13" s="321">
        <v>12.334411588541316</v>
      </c>
      <c r="L13" s="72">
        <v>989</v>
      </c>
      <c r="M13" s="72">
        <v>1469</v>
      </c>
      <c r="N13" s="165">
        <v>507.07807156517413</v>
      </c>
      <c r="O13" s="165">
        <v>714.98449812371325</v>
      </c>
      <c r="P13" s="65">
        <v>41.000871111780498</v>
      </c>
      <c r="Q13" s="320"/>
      <c r="R13" s="78"/>
      <c r="S13" s="78"/>
    </row>
    <row r="14" spans="1:19">
      <c r="A14" s="326" t="s">
        <v>18</v>
      </c>
      <c r="B14" s="84">
        <v>3086</v>
      </c>
      <c r="C14" s="75">
        <v>2438</v>
      </c>
      <c r="D14" s="165">
        <v>349.45752551005961</v>
      </c>
      <c r="E14" s="165">
        <v>262.59582108586284</v>
      </c>
      <c r="F14" s="321">
        <v>-24.856155064171404</v>
      </c>
      <c r="G14" s="84">
        <v>2257</v>
      </c>
      <c r="H14" s="84">
        <v>1972</v>
      </c>
      <c r="I14" s="165">
        <v>255.58186489831647</v>
      </c>
      <c r="J14" s="165">
        <v>212.40318260103425</v>
      </c>
      <c r="K14" s="321">
        <v>-16.894266858276865</v>
      </c>
      <c r="L14" s="72">
        <v>5343</v>
      </c>
      <c r="M14" s="72">
        <v>4410</v>
      </c>
      <c r="N14" s="165">
        <v>605.03939040837611</v>
      </c>
      <c r="O14" s="165">
        <v>474.99900368689703</v>
      </c>
      <c r="P14" s="65">
        <v>-21.492879436115274</v>
      </c>
      <c r="Q14" s="320"/>
      <c r="R14" s="78"/>
      <c r="S14" s="78"/>
    </row>
    <row r="15" spans="1:19">
      <c r="A15" s="326" t="s">
        <v>19</v>
      </c>
      <c r="B15" s="84">
        <v>13347</v>
      </c>
      <c r="C15" s="75">
        <v>11262</v>
      </c>
      <c r="D15" s="165">
        <v>322.46085931095763</v>
      </c>
      <c r="E15" s="165">
        <v>259.9384567660166</v>
      </c>
      <c r="F15" s="321">
        <v>-19.389144678997773</v>
      </c>
      <c r="G15" s="84">
        <v>5328</v>
      </c>
      <c r="H15" s="84">
        <v>5136</v>
      </c>
      <c r="I15" s="165">
        <v>128.72341787733441</v>
      </c>
      <c r="J15" s="165">
        <v>118.54412306431018</v>
      </c>
      <c r="K15" s="321">
        <v>-7.9078810840188201</v>
      </c>
      <c r="L15" s="72">
        <v>18675</v>
      </c>
      <c r="M15" s="72">
        <v>16398</v>
      </c>
      <c r="N15" s="165">
        <v>451.18427718829207</v>
      </c>
      <c r="O15" s="165">
        <v>378.48257983032681</v>
      </c>
      <c r="P15" s="65">
        <v>-16.113526342502571</v>
      </c>
      <c r="Q15" s="320"/>
      <c r="R15" s="78"/>
      <c r="S15" s="78"/>
    </row>
    <row r="16" spans="1:19">
      <c r="A16" s="326" t="s">
        <v>20</v>
      </c>
      <c r="B16" s="84">
        <v>9319</v>
      </c>
      <c r="C16" s="75">
        <v>5128</v>
      </c>
      <c r="D16" s="165">
        <v>295.99452923084937</v>
      </c>
      <c r="E16" s="165">
        <v>156.1734341313873</v>
      </c>
      <c r="F16" s="321">
        <v>-47.237729515741854</v>
      </c>
      <c r="G16" s="84">
        <v>4184</v>
      </c>
      <c r="H16" s="84">
        <v>4602</v>
      </c>
      <c r="I16" s="165">
        <v>132.89420649231397</v>
      </c>
      <c r="J16" s="165">
        <v>140.15408421853439</v>
      </c>
      <c r="K16" s="321">
        <v>5.4629000901106339</v>
      </c>
      <c r="L16" s="72">
        <v>13503</v>
      </c>
      <c r="M16" s="72">
        <v>9730</v>
      </c>
      <c r="N16" s="165">
        <v>428.88873572316328</v>
      </c>
      <c r="O16" s="165">
        <v>296.32751834992166</v>
      </c>
      <c r="P16" s="65">
        <v>-30.908066902182874</v>
      </c>
      <c r="Q16" s="320"/>
      <c r="R16" s="78"/>
      <c r="S16" s="78"/>
    </row>
    <row r="17" spans="1:19">
      <c r="A17" s="326" t="s">
        <v>21</v>
      </c>
      <c r="B17" s="84">
        <v>3993</v>
      </c>
      <c r="C17" s="75">
        <v>3427</v>
      </c>
      <c r="D17" s="165">
        <v>220.30673008646195</v>
      </c>
      <c r="E17" s="165">
        <v>181.81142966279734</v>
      </c>
      <c r="F17" s="321">
        <v>-17.473501789326495</v>
      </c>
      <c r="G17" s="84">
        <v>5300</v>
      </c>
      <c r="H17" s="84">
        <v>5125</v>
      </c>
      <c r="I17" s="165">
        <v>292.41814912553184</v>
      </c>
      <c r="J17" s="165">
        <v>271.89482842773168</v>
      </c>
      <c r="K17" s="321">
        <v>-7.0184838934158389</v>
      </c>
      <c r="L17" s="72">
        <v>9293</v>
      </c>
      <c r="M17" s="72">
        <v>8552</v>
      </c>
      <c r="N17" s="165">
        <v>512.72487921199377</v>
      </c>
      <c r="O17" s="165">
        <v>453.70625809052905</v>
      </c>
      <c r="P17" s="65">
        <v>-11.510777712244114</v>
      </c>
      <c r="Q17" s="320"/>
      <c r="R17" s="78"/>
      <c r="S17" s="78"/>
    </row>
    <row r="18" spans="1:19">
      <c r="A18" s="326" t="s">
        <v>22</v>
      </c>
      <c r="B18" s="84">
        <v>5407</v>
      </c>
      <c r="C18" s="75">
        <v>3957</v>
      </c>
      <c r="D18" s="165">
        <v>279.1628933811495</v>
      </c>
      <c r="E18" s="165">
        <v>196.74977525676417</v>
      </c>
      <c r="F18" s="321">
        <v>-29.521515960168898</v>
      </c>
      <c r="G18" s="84">
        <v>5816</v>
      </c>
      <c r="H18" s="84">
        <v>5600</v>
      </c>
      <c r="I18" s="165">
        <v>300.27952430271233</v>
      </c>
      <c r="J18" s="165">
        <v>278.44294704015147</v>
      </c>
      <c r="K18" s="321">
        <v>-7.2720833407699743</v>
      </c>
      <c r="L18" s="72">
        <v>11223</v>
      </c>
      <c r="M18" s="72">
        <v>9557</v>
      </c>
      <c r="N18" s="165">
        <v>579.44241768386189</v>
      </c>
      <c r="O18" s="165">
        <v>475.19272229691563</v>
      </c>
      <c r="P18" s="65">
        <v>-17.991381404842866</v>
      </c>
      <c r="Q18" s="320"/>
      <c r="R18" s="78"/>
      <c r="S18" s="78"/>
    </row>
    <row r="19" spans="1:19">
      <c r="A19" s="326" t="s">
        <v>57</v>
      </c>
      <c r="B19" s="84">
        <v>10139</v>
      </c>
      <c r="C19" s="75">
        <v>4270</v>
      </c>
      <c r="D19" s="165">
        <v>259.3473369128842</v>
      </c>
      <c r="E19" s="165">
        <v>105.30762774962038</v>
      </c>
      <c r="F19" s="321">
        <v>-59.395138194538845</v>
      </c>
      <c r="G19" s="84">
        <v>11264</v>
      </c>
      <c r="H19" s="84">
        <v>8180</v>
      </c>
      <c r="I19" s="165">
        <v>288.12391784068723</v>
      </c>
      <c r="J19" s="165">
        <v>201.73686065383953</v>
      </c>
      <c r="K19" s="321">
        <v>-29.982605343654189</v>
      </c>
      <c r="L19" s="72">
        <v>21403</v>
      </c>
      <c r="M19" s="72">
        <v>12450</v>
      </c>
      <c r="N19" s="165">
        <v>547.47125475357143</v>
      </c>
      <c r="O19" s="165">
        <v>307.04448840345992</v>
      </c>
      <c r="P19" s="65">
        <v>-43.915870333380838</v>
      </c>
      <c r="Q19" s="320"/>
      <c r="R19" s="78"/>
      <c r="S19" s="78"/>
    </row>
    <row r="20" spans="1:19">
      <c r="A20" s="326" t="s">
        <v>25</v>
      </c>
      <c r="B20" s="84">
        <v>4093</v>
      </c>
      <c r="C20" s="75">
        <v>3401</v>
      </c>
      <c r="D20" s="165">
        <v>241.23539871620096</v>
      </c>
      <c r="E20" s="165">
        <v>191.3812594923923</v>
      </c>
      <c r="F20" s="321">
        <v>-20.666178964248559</v>
      </c>
      <c r="G20" s="84">
        <v>2980</v>
      </c>
      <c r="H20" s="84">
        <v>2539</v>
      </c>
      <c r="I20" s="165">
        <v>175.63681606994354</v>
      </c>
      <c r="J20" s="165">
        <v>142.87474797153311</v>
      </c>
      <c r="K20" s="321">
        <v>-18.653303351481643</v>
      </c>
      <c r="L20" s="72">
        <v>7073</v>
      </c>
      <c r="M20" s="72">
        <v>5940</v>
      </c>
      <c r="N20" s="165">
        <v>416.87221478614453</v>
      </c>
      <c r="O20" s="165">
        <v>334.25600746392541</v>
      </c>
      <c r="P20" s="65">
        <v>-19.818113175185172</v>
      </c>
      <c r="Q20" s="320"/>
      <c r="R20" s="78"/>
      <c r="S20" s="78"/>
    </row>
    <row r="21" spans="1:19">
      <c r="A21" s="326" t="s">
        <v>76</v>
      </c>
      <c r="B21" s="84">
        <v>2288</v>
      </c>
      <c r="C21" s="75">
        <v>1836</v>
      </c>
      <c r="D21" s="165">
        <v>109.95517212213483</v>
      </c>
      <c r="E21" s="165">
        <v>83.080757573426467</v>
      </c>
      <c r="F21" s="321">
        <v>-24.44124640072145</v>
      </c>
      <c r="G21" s="84">
        <v>2438</v>
      </c>
      <c r="H21" s="84">
        <v>2367</v>
      </c>
      <c r="I21" s="165">
        <v>117.16377169307898</v>
      </c>
      <c r="J21" s="165">
        <v>107.10901589123117</v>
      </c>
      <c r="K21" s="321">
        <v>-8.5817959396076393</v>
      </c>
      <c r="L21" s="72">
        <v>4726</v>
      </c>
      <c r="M21" s="72">
        <v>4203</v>
      </c>
      <c r="N21" s="165">
        <v>227.11894381521381</v>
      </c>
      <c r="O21" s="165">
        <v>190.18977346465763</v>
      </c>
      <c r="P21" s="65">
        <v>-16.259837127721987</v>
      </c>
      <c r="Q21" s="320"/>
      <c r="R21" s="78"/>
      <c r="S21" s="78"/>
    </row>
    <row r="22" spans="1:19">
      <c r="A22" s="326" t="s">
        <v>77</v>
      </c>
      <c r="B22" s="84">
        <v>771</v>
      </c>
      <c r="C22" s="75">
        <v>539</v>
      </c>
      <c r="D22" s="165">
        <v>48.700621927786642</v>
      </c>
      <c r="E22" s="165">
        <v>32.67084457466985</v>
      </c>
      <c r="F22" s="321">
        <v>-32.914933564679671</v>
      </c>
      <c r="G22" s="84">
        <v>3646</v>
      </c>
      <c r="H22" s="84">
        <v>3493</v>
      </c>
      <c r="I22" s="165">
        <v>230.30151433036326</v>
      </c>
      <c r="J22" s="165">
        <v>211.72404471117216</v>
      </c>
      <c r="K22" s="321">
        <v>-8.0665859593706646</v>
      </c>
      <c r="L22" s="72">
        <v>4417</v>
      </c>
      <c r="M22" s="72">
        <v>4032</v>
      </c>
      <c r="N22" s="165">
        <v>279.0021362581499</v>
      </c>
      <c r="O22" s="165">
        <v>244.394889285842</v>
      </c>
      <c r="P22" s="65">
        <v>-12.403936197924725</v>
      </c>
      <c r="Q22" s="320"/>
      <c r="R22" s="78"/>
      <c r="S22" s="78"/>
    </row>
    <row r="23" spans="1:19">
      <c r="A23" s="326" t="s">
        <v>78</v>
      </c>
      <c r="B23" s="84">
        <v>9525</v>
      </c>
      <c r="C23" s="75">
        <v>6103</v>
      </c>
      <c r="D23" s="165">
        <v>85.110443869059125</v>
      </c>
      <c r="E23" s="165">
        <v>52.03822639604288</v>
      </c>
      <c r="F23" s="321">
        <v>-38.858001403326305</v>
      </c>
      <c r="G23" s="84">
        <v>21423</v>
      </c>
      <c r="H23" s="84">
        <v>20460</v>
      </c>
      <c r="I23" s="165">
        <v>191.42478099809486</v>
      </c>
      <c r="J23" s="165">
        <v>174.45553204375508</v>
      </c>
      <c r="K23" s="321">
        <v>-8.8647085637823757</v>
      </c>
      <c r="L23" s="72">
        <v>30948</v>
      </c>
      <c r="M23" s="72">
        <v>26563</v>
      </c>
      <c r="N23" s="165">
        <v>276.535224867154</v>
      </c>
      <c r="O23" s="165">
        <v>226.49375843979794</v>
      </c>
      <c r="P23" s="65">
        <v>-18.095874206042172</v>
      </c>
      <c r="Q23" s="320"/>
      <c r="R23" s="78"/>
      <c r="S23" s="78"/>
    </row>
    <row r="24" spans="1:19">
      <c r="A24" s="327" t="s">
        <v>29</v>
      </c>
      <c r="B24" s="84">
        <v>6742</v>
      </c>
      <c r="C24" s="75">
        <v>3925</v>
      </c>
      <c r="D24" s="165">
        <v>334.76468158128893</v>
      </c>
      <c r="E24" s="165">
        <v>185.13976283242613</v>
      </c>
      <c r="F24" s="321">
        <v>-44.695550929117431</v>
      </c>
      <c r="G24" s="84">
        <v>4380</v>
      </c>
      <c r="H24" s="84">
        <v>3636</v>
      </c>
      <c r="I24" s="165">
        <v>217.48283971018176</v>
      </c>
      <c r="J24" s="165">
        <v>171.50781596400034</v>
      </c>
      <c r="K24" s="321">
        <v>-21.139609822755613</v>
      </c>
      <c r="L24" s="72">
        <v>11122</v>
      </c>
      <c r="M24" s="72">
        <v>7561</v>
      </c>
      <c r="N24" s="165">
        <v>552.24752129147078</v>
      </c>
      <c r="O24" s="165">
        <v>356.64757879642644</v>
      </c>
      <c r="P24" s="65">
        <v>-35.418890072628969</v>
      </c>
      <c r="Q24" s="320"/>
      <c r="R24" s="78"/>
      <c r="S24" s="78"/>
    </row>
    <row r="25" spans="1:19">
      <c r="A25" s="327" t="s">
        <v>79</v>
      </c>
      <c r="B25" s="84">
        <v>3659</v>
      </c>
      <c r="C25" s="75">
        <v>3206</v>
      </c>
      <c r="D25" s="165">
        <v>282.83918285062322</v>
      </c>
      <c r="E25" s="165">
        <v>236.93862875648605</v>
      </c>
      <c r="F25" s="321">
        <v>-16.228499047240842</v>
      </c>
      <c r="G25" s="84">
        <v>1019</v>
      </c>
      <c r="H25" s="84">
        <v>1052</v>
      </c>
      <c r="I25" s="165">
        <v>78.768277486959562</v>
      </c>
      <c r="J25" s="165">
        <v>77.747797084161988</v>
      </c>
      <c r="K25" s="321">
        <v>-1.2955474403595013</v>
      </c>
      <c r="L25" s="72">
        <v>4678</v>
      </c>
      <c r="M25" s="72">
        <v>4258</v>
      </c>
      <c r="N25" s="165">
        <v>361.60746033758278</v>
      </c>
      <c r="O25" s="165">
        <v>314.6864258406481</v>
      </c>
      <c r="P25" s="65">
        <v>-12.975682098242947</v>
      </c>
      <c r="Q25" s="320"/>
      <c r="R25" s="78"/>
      <c r="S25" s="78"/>
    </row>
    <row r="26" spans="1:19">
      <c r="A26" s="326" t="s">
        <v>31</v>
      </c>
      <c r="B26" s="84">
        <v>7874</v>
      </c>
      <c r="C26" s="75">
        <v>5784</v>
      </c>
      <c r="D26" s="165">
        <v>104.00043745167494</v>
      </c>
      <c r="E26" s="165">
        <v>73.723067149809381</v>
      </c>
      <c r="F26" s="321">
        <v>-29.112733603581532</v>
      </c>
      <c r="G26" s="84">
        <v>17620</v>
      </c>
      <c r="H26" s="84">
        <v>15933</v>
      </c>
      <c r="I26" s="165">
        <v>232.72640435591978</v>
      </c>
      <c r="J26" s="165">
        <v>203.08257761028921</v>
      </c>
      <c r="K26" s="321">
        <v>-12.737629332464929</v>
      </c>
      <c r="L26" s="72">
        <v>25494</v>
      </c>
      <c r="M26" s="72">
        <v>21717</v>
      </c>
      <c r="N26" s="165">
        <v>336.72684180759472</v>
      </c>
      <c r="O26" s="165">
        <v>276.80564476009857</v>
      </c>
      <c r="P26" s="65">
        <v>-17.795194682381464</v>
      </c>
      <c r="Q26" s="320"/>
      <c r="R26" s="78"/>
      <c r="S26" s="78"/>
    </row>
    <row r="27" spans="1:19">
      <c r="A27" s="326" t="s">
        <v>80</v>
      </c>
      <c r="B27" s="84">
        <v>15534</v>
      </c>
      <c r="C27" s="75">
        <v>13193</v>
      </c>
      <c r="D27" s="165">
        <v>515.97036907127324</v>
      </c>
      <c r="E27" s="165">
        <v>421.61003069479528</v>
      </c>
      <c r="F27" s="321">
        <v>-18.287937453912896</v>
      </c>
      <c r="G27" s="84">
        <v>5546</v>
      </c>
      <c r="H27" s="84">
        <v>6202</v>
      </c>
      <c r="I27" s="165">
        <v>184.21344578790277</v>
      </c>
      <c r="J27" s="165">
        <v>198.19793908657019</v>
      </c>
      <c r="K27" s="321">
        <v>7.5914617626601899</v>
      </c>
      <c r="L27" s="72">
        <v>21080</v>
      </c>
      <c r="M27" s="72">
        <v>19395</v>
      </c>
      <c r="N27" s="165">
        <v>700.18381485917598</v>
      </c>
      <c r="O27" s="165">
        <v>619.8079697813655</v>
      </c>
      <c r="P27" s="65">
        <v>-11.479249216004227</v>
      </c>
      <c r="Q27" s="320"/>
      <c r="R27" s="78"/>
      <c r="S27" s="78"/>
    </row>
    <row r="28" spans="1:19">
      <c r="A28" s="326" t="s">
        <v>81</v>
      </c>
      <c r="B28" s="84">
        <v>3893</v>
      </c>
      <c r="C28" s="75">
        <v>4337</v>
      </c>
      <c r="D28" s="165">
        <v>325.44942617907492</v>
      </c>
      <c r="E28" s="165">
        <v>346.82321292482243</v>
      </c>
      <c r="F28" s="321">
        <v>6.5674679463059826</v>
      </c>
      <c r="G28" s="84">
        <v>3210</v>
      </c>
      <c r="H28" s="84">
        <v>2966</v>
      </c>
      <c r="I28" s="165">
        <v>268.351568978893</v>
      </c>
      <c r="J28" s="165">
        <v>237.18645366267543</v>
      </c>
      <c r="K28" s="321">
        <v>-11.613539445587829</v>
      </c>
      <c r="L28" s="72">
        <v>7103</v>
      </c>
      <c r="M28" s="72">
        <v>7303</v>
      </c>
      <c r="N28" s="165">
        <v>593.80099515796803</v>
      </c>
      <c r="O28" s="165">
        <v>584.00966658749792</v>
      </c>
      <c r="P28" s="65">
        <v>-1.6489242440331897</v>
      </c>
      <c r="Q28" s="320"/>
      <c r="R28" s="78"/>
      <c r="S28" s="78"/>
    </row>
    <row r="29" spans="1:19">
      <c r="A29" s="326" t="s">
        <v>34</v>
      </c>
      <c r="B29" s="84">
        <v>52097</v>
      </c>
      <c r="C29" s="75">
        <v>39749</v>
      </c>
      <c r="D29" s="165">
        <v>774.58190240538636</v>
      </c>
      <c r="E29" s="165">
        <v>571.85063144687899</v>
      </c>
      <c r="F29" s="321">
        <v>-26.172993498679187</v>
      </c>
      <c r="G29" s="84">
        <v>15794</v>
      </c>
      <c r="H29" s="84">
        <v>15595</v>
      </c>
      <c r="I29" s="165">
        <v>234.82631565331346</v>
      </c>
      <c r="J29" s="165">
        <v>224.35811208870857</v>
      </c>
      <c r="K29" s="321">
        <v>-4.457849426066729</v>
      </c>
      <c r="L29" s="72">
        <v>67891</v>
      </c>
      <c r="M29" s="72">
        <v>55344</v>
      </c>
      <c r="N29" s="165">
        <v>1009.4082180586997</v>
      </c>
      <c r="O29" s="165">
        <v>796.20874353558747</v>
      </c>
      <c r="P29" s="65">
        <v>-21.121234274587032</v>
      </c>
      <c r="Q29" s="320"/>
      <c r="R29" s="78"/>
      <c r="S29" s="78"/>
    </row>
    <row r="30" spans="1:19">
      <c r="A30" s="326" t="s">
        <v>35</v>
      </c>
      <c r="B30" s="84">
        <v>6982</v>
      </c>
      <c r="C30" s="75">
        <v>6097</v>
      </c>
      <c r="D30" s="165">
        <v>540.86170688270147</v>
      </c>
      <c r="E30" s="165">
        <v>452.7376631400108</v>
      </c>
      <c r="F30" s="321">
        <v>-16.293267321622828</v>
      </c>
      <c r="G30" s="84">
        <v>1043</v>
      </c>
      <c r="H30" s="84">
        <v>831</v>
      </c>
      <c r="I30" s="165">
        <v>80.796155869186137</v>
      </c>
      <c r="J30" s="165">
        <v>61.706576688428562</v>
      </c>
      <c r="K30" s="321">
        <v>-23.626840875529719</v>
      </c>
      <c r="L30" s="72">
        <v>8025</v>
      </c>
      <c r="M30" s="72">
        <v>6928</v>
      </c>
      <c r="N30" s="165">
        <v>621.65786275188771</v>
      </c>
      <c r="O30" s="165">
        <v>514.44423982843944</v>
      </c>
      <c r="P30" s="65">
        <v>-17.246403423395407</v>
      </c>
      <c r="Q30" s="320"/>
      <c r="R30" s="78"/>
      <c r="S30" s="78"/>
    </row>
    <row r="31" spans="1:19">
      <c r="A31" s="326" t="s">
        <v>82</v>
      </c>
      <c r="B31" s="84">
        <v>16123</v>
      </c>
      <c r="C31" s="75">
        <v>11118</v>
      </c>
      <c r="D31" s="165">
        <v>227.79123737703398</v>
      </c>
      <c r="E31" s="165">
        <v>152.11110595773971</v>
      </c>
      <c r="F31" s="321">
        <v>-33.223460344978292</v>
      </c>
      <c r="G31" s="84">
        <v>14410</v>
      </c>
      <c r="H31" s="84">
        <v>13088</v>
      </c>
      <c r="I31" s="165">
        <v>203.58938972914842</v>
      </c>
      <c r="J31" s="165">
        <v>179.06369443918845</v>
      </c>
      <c r="K31" s="321">
        <v>-12.046647088332307</v>
      </c>
      <c r="L31" s="72">
        <v>30533</v>
      </c>
      <c r="M31" s="72">
        <v>24206</v>
      </c>
      <c r="N31" s="165">
        <v>431.38062710618237</v>
      </c>
      <c r="O31" s="165">
        <v>331.17480039692816</v>
      </c>
      <c r="P31" s="65">
        <v>-23.229097556249091</v>
      </c>
      <c r="Q31" s="320"/>
      <c r="R31" s="78"/>
      <c r="S31" s="78"/>
    </row>
    <row r="32" spans="1:19">
      <c r="A32" s="326" t="s">
        <v>83</v>
      </c>
      <c r="B32" s="163">
        <v>1816</v>
      </c>
      <c r="C32" s="75" t="s">
        <v>24</v>
      </c>
      <c r="D32" s="165">
        <v>184.356685518559</v>
      </c>
      <c r="E32" s="75" t="s">
        <v>24</v>
      </c>
      <c r="F32" s="75" t="s">
        <v>24</v>
      </c>
      <c r="G32" s="163">
        <v>3103</v>
      </c>
      <c r="H32" s="75" t="s">
        <v>24</v>
      </c>
      <c r="I32" s="165">
        <v>315.01034975996072</v>
      </c>
      <c r="J32" s="75" t="s">
        <v>24</v>
      </c>
      <c r="K32" s="75" t="s">
        <v>24</v>
      </c>
      <c r="L32" s="72">
        <v>4919</v>
      </c>
      <c r="M32" s="75" t="s">
        <v>24</v>
      </c>
      <c r="N32" s="165">
        <v>499.36703527851972</v>
      </c>
      <c r="O32" s="75" t="s">
        <v>24</v>
      </c>
      <c r="P32" s="75" t="s">
        <v>24</v>
      </c>
      <c r="Q32" s="320"/>
      <c r="R32" s="78"/>
      <c r="S32" s="78"/>
    </row>
    <row r="33" spans="1:19">
      <c r="A33" s="326" t="s">
        <v>38</v>
      </c>
      <c r="B33" s="84">
        <v>529</v>
      </c>
      <c r="C33" s="75">
        <v>512</v>
      </c>
      <c r="D33" s="165">
        <v>241.23307036344565</v>
      </c>
      <c r="E33" s="165">
        <v>223.59738495870874</v>
      </c>
      <c r="F33" s="321">
        <v>-7.3106416869655133</v>
      </c>
      <c r="G33" s="84">
        <v>636</v>
      </c>
      <c r="H33" s="84">
        <v>748</v>
      </c>
      <c r="I33" s="165">
        <v>290.02690501162846</v>
      </c>
      <c r="J33" s="165">
        <v>326.66180458811357</v>
      </c>
      <c r="K33" s="321">
        <v>12.631552088250665</v>
      </c>
      <c r="L33" s="72">
        <v>1165</v>
      </c>
      <c r="M33" s="72">
        <v>1260</v>
      </c>
      <c r="N33" s="165">
        <v>531.25997537507408</v>
      </c>
      <c r="O33" s="165">
        <v>550.2591895468222</v>
      </c>
      <c r="P33" s="65">
        <v>3.5762555156417575</v>
      </c>
      <c r="Q33" s="320"/>
      <c r="R33" s="78"/>
      <c r="S33" s="78"/>
    </row>
    <row r="34" spans="1:19">
      <c r="A34" s="326" t="s">
        <v>39</v>
      </c>
      <c r="B34" s="84">
        <v>2220</v>
      </c>
      <c r="C34" s="75">
        <v>1706</v>
      </c>
      <c r="D34" s="165">
        <v>43.084919016848723</v>
      </c>
      <c r="E34" s="165">
        <v>31.684253965824837</v>
      </c>
      <c r="F34" s="321">
        <v>-26.460917906252902</v>
      </c>
      <c r="G34" s="84">
        <v>9169</v>
      </c>
      <c r="H34" s="84">
        <v>8805</v>
      </c>
      <c r="I34" s="165">
        <v>177.94847858805676</v>
      </c>
      <c r="J34" s="165">
        <v>163.52863784823427</v>
      </c>
      <c r="K34" s="321">
        <v>-8.103379615401952</v>
      </c>
      <c r="L34" s="72">
        <v>11389</v>
      </c>
      <c r="M34" s="72">
        <v>10511</v>
      </c>
      <c r="N34" s="165">
        <v>221.03339760490547</v>
      </c>
      <c r="O34" s="165">
        <v>195.21289181405911</v>
      </c>
      <c r="P34" s="65">
        <v>-11.68172143695687</v>
      </c>
      <c r="Q34" s="320"/>
      <c r="R34" s="78"/>
      <c r="S34" s="78"/>
    </row>
    <row r="35" spans="1:19">
      <c r="A35" s="326" t="s">
        <v>67</v>
      </c>
      <c r="B35" s="84">
        <v>58970</v>
      </c>
      <c r="C35" s="75">
        <v>46517</v>
      </c>
      <c r="D35" s="165">
        <v>202.94070266764297</v>
      </c>
      <c r="E35" s="165">
        <v>154.75244914372496</v>
      </c>
      <c r="F35" s="321">
        <v>-23.744991956017891</v>
      </c>
      <c r="G35" s="84">
        <v>99346</v>
      </c>
      <c r="H35" s="84">
        <v>90652</v>
      </c>
      <c r="I35" s="165">
        <v>341.89158974427096</v>
      </c>
      <c r="J35" s="165">
        <v>301.58047638018263</v>
      </c>
      <c r="K35" s="321">
        <v>-11.790612747812935</v>
      </c>
      <c r="L35" s="72">
        <v>158316</v>
      </c>
      <c r="M35" s="72">
        <v>137169</v>
      </c>
      <c r="N35" s="165">
        <v>544.83229241191395</v>
      </c>
      <c r="O35" s="165">
        <v>456.33292552390759</v>
      </c>
      <c r="P35" s="65">
        <v>-16.243414371829758</v>
      </c>
      <c r="Q35" s="320"/>
      <c r="R35" s="78"/>
      <c r="S35" s="78"/>
    </row>
    <row r="36" spans="1:19">
      <c r="A36" s="326" t="s">
        <v>41</v>
      </c>
      <c r="B36" s="84">
        <v>2639</v>
      </c>
      <c r="C36" s="75">
        <v>2082</v>
      </c>
      <c r="D36" s="165">
        <v>341.6711981149175</v>
      </c>
      <c r="E36" s="165">
        <v>258.19541002472823</v>
      </c>
      <c r="F36" s="321">
        <v>-24.43161394660871</v>
      </c>
      <c r="G36" s="84">
        <v>776</v>
      </c>
      <c r="H36" s="84">
        <v>818</v>
      </c>
      <c r="I36" s="165">
        <v>100.46868121908906</v>
      </c>
      <c r="J36" s="165">
        <v>101.4427691643745</v>
      </c>
      <c r="K36" s="321">
        <v>0.96954387523140451</v>
      </c>
      <c r="L36" s="72">
        <v>3415</v>
      </c>
      <c r="M36" s="72">
        <v>2900</v>
      </c>
      <c r="N36" s="165">
        <v>442.13987933400654</v>
      </c>
      <c r="O36" s="165">
        <v>359.63817918910274</v>
      </c>
      <c r="P36" s="65">
        <v>-18.65963782076744</v>
      </c>
      <c r="Q36" s="320"/>
      <c r="R36" s="78"/>
      <c r="S36" s="78"/>
    </row>
    <row r="37" spans="1:19">
      <c r="A37" s="328" t="s">
        <v>42</v>
      </c>
      <c r="B37" s="192">
        <v>901</v>
      </c>
      <c r="C37" s="89">
        <v>698</v>
      </c>
      <c r="D37" s="170">
        <v>130.54773540973298</v>
      </c>
      <c r="E37" s="170">
        <v>96.702285803744232</v>
      </c>
      <c r="F37" s="329">
        <v>-25.925727091138342</v>
      </c>
      <c r="G37" s="192">
        <v>1861</v>
      </c>
      <c r="H37" s="192">
        <v>1766</v>
      </c>
      <c r="I37" s="330">
        <v>269.6441016620567</v>
      </c>
      <c r="J37" s="330">
        <v>244.66509560087724</v>
      </c>
      <c r="K37" s="329">
        <v>-9.2636945912080382</v>
      </c>
      <c r="L37" s="192">
        <v>2762</v>
      </c>
      <c r="M37" s="192">
        <v>2464</v>
      </c>
      <c r="N37" s="330">
        <v>400.19183707178968</v>
      </c>
      <c r="O37" s="330">
        <v>341.36738140462148</v>
      </c>
      <c r="P37" s="90">
        <v>-14.699064353133162</v>
      </c>
      <c r="Q37" s="320"/>
      <c r="R37" s="78"/>
      <c r="S37" s="78"/>
    </row>
    <row r="38" spans="1:19">
      <c r="B38" s="106"/>
      <c r="C38" s="106"/>
      <c r="D38" s="173"/>
      <c r="E38" s="173"/>
      <c r="F38" s="173"/>
      <c r="G38" s="106"/>
      <c r="H38" s="106"/>
      <c r="I38" s="173"/>
      <c r="J38" s="173"/>
      <c r="K38" s="173"/>
      <c r="L38" s="106"/>
      <c r="M38" s="106"/>
      <c r="N38" s="173"/>
      <c r="O38" s="174"/>
      <c r="Q38" s="320"/>
    </row>
    <row r="39" spans="1:19">
      <c r="A39" s="3" t="s">
        <v>381</v>
      </c>
      <c r="B39" s="201"/>
      <c r="C39" s="201"/>
      <c r="D39" s="201"/>
      <c r="E39" s="201"/>
      <c r="F39" s="201"/>
      <c r="G39" s="331"/>
      <c r="H39" s="331"/>
      <c r="I39" s="331"/>
      <c r="J39" s="331"/>
      <c r="K39" s="331"/>
      <c r="L39" s="331"/>
      <c r="M39" s="331"/>
      <c r="N39" s="331"/>
      <c r="O39" s="331"/>
      <c r="P39" s="174"/>
    </row>
    <row r="40" spans="1:19">
      <c r="A40" s="248" t="s">
        <v>45</v>
      </c>
      <c r="B40" s="201"/>
      <c r="C40" s="201"/>
      <c r="D40" s="201"/>
      <c r="E40" s="201"/>
      <c r="F40" s="201"/>
      <c r="G40" s="331"/>
      <c r="H40" s="331"/>
      <c r="I40" s="331"/>
      <c r="J40" s="331"/>
      <c r="K40" s="331"/>
      <c r="L40" s="331"/>
      <c r="M40" s="331"/>
      <c r="N40" s="331"/>
      <c r="O40" s="331"/>
      <c r="P40" s="174"/>
    </row>
    <row r="41" spans="1:19">
      <c r="A41" s="24" t="s">
        <v>382</v>
      </c>
      <c r="B41" s="174"/>
      <c r="C41" s="174"/>
      <c r="D41" s="332"/>
      <c r="E41" s="332"/>
      <c r="F41" s="332"/>
      <c r="G41" s="331"/>
      <c r="H41" s="331"/>
      <c r="I41" s="331"/>
      <c r="J41" s="331"/>
      <c r="K41" s="331"/>
      <c r="L41" s="331"/>
      <c r="M41" s="331"/>
      <c r="N41" s="331"/>
      <c r="O41" s="331"/>
      <c r="P41" s="174"/>
    </row>
    <row r="42" spans="1:19">
      <c r="A42" s="248" t="s">
        <v>383</v>
      </c>
      <c r="B42" s="174"/>
      <c r="C42" s="174"/>
      <c r="D42" s="332"/>
      <c r="E42" s="332"/>
      <c r="F42" s="332"/>
      <c r="G42" s="331"/>
      <c r="H42" s="331"/>
      <c r="I42" s="331"/>
      <c r="J42" s="331"/>
      <c r="K42" s="331"/>
      <c r="L42" s="331"/>
      <c r="M42" s="331"/>
      <c r="N42" s="331"/>
      <c r="O42" s="331"/>
      <c r="P42" s="174"/>
    </row>
    <row r="43" spans="1:19" s="78" customFormat="1">
      <c r="A43" s="283" t="s">
        <v>384</v>
      </c>
      <c r="B43" s="175"/>
      <c r="C43" s="175"/>
      <c r="D43" s="333"/>
      <c r="E43" s="333"/>
      <c r="F43" s="333"/>
      <c r="G43" s="334"/>
      <c r="H43" s="334"/>
      <c r="I43" s="334"/>
      <c r="J43" s="334"/>
      <c r="K43" s="334"/>
      <c r="L43" s="334"/>
      <c r="M43" s="334"/>
      <c r="N43" s="334"/>
      <c r="O43" s="334"/>
      <c r="P43" s="175"/>
    </row>
    <row r="44" spans="1:19" s="78" customFormat="1">
      <c r="A44" s="1431" t="s">
        <v>2002</v>
      </c>
      <c r="B44" s="1431"/>
      <c r="C44" s="1431"/>
      <c r="D44" s="1431"/>
      <c r="E44" s="1431"/>
      <c r="F44" s="1431"/>
      <c r="G44" s="1431"/>
      <c r="H44" s="1431"/>
      <c r="I44" s="1431"/>
      <c r="J44" s="1431"/>
      <c r="K44" s="1431"/>
      <c r="L44" s="1431"/>
      <c r="M44" s="1431"/>
      <c r="N44" s="1431"/>
      <c r="O44" s="1431"/>
      <c r="P44" s="1431"/>
      <c r="Q44" s="275"/>
    </row>
    <row r="45" spans="1:19" ht="11.25" customHeight="1">
      <c r="A45" s="1431"/>
      <c r="B45" s="1431"/>
      <c r="C45" s="1431"/>
      <c r="D45" s="1431"/>
      <c r="E45" s="1431"/>
      <c r="F45" s="1431"/>
      <c r="G45" s="1431"/>
      <c r="H45" s="1431"/>
      <c r="I45" s="1431"/>
      <c r="J45" s="1431"/>
      <c r="K45" s="1431"/>
      <c r="L45" s="1431"/>
      <c r="M45" s="1431"/>
      <c r="N45" s="1431"/>
      <c r="O45" s="1431"/>
      <c r="P45" s="1431"/>
    </row>
    <row r="47" spans="1:19" hidden="1"/>
    <row r="48" spans="1:19" hidden="1"/>
    <row r="49" spans="1:15" hidden="1">
      <c r="A49" s="26" t="s">
        <v>72</v>
      </c>
      <c r="B49" s="26">
        <v>1409</v>
      </c>
      <c r="D49" s="26" t="s">
        <v>24</v>
      </c>
      <c r="E49" s="26">
        <v>534.03375517830818</v>
      </c>
      <c r="G49" s="26">
        <v>793</v>
      </c>
      <c r="I49" s="26" t="s">
        <v>24</v>
      </c>
      <c r="J49" s="26">
        <v>300.55980685337005</v>
      </c>
      <c r="L49" s="26">
        <v>2202</v>
      </c>
      <c r="N49" s="26" t="s">
        <v>24</v>
      </c>
      <c r="O49" s="26">
        <v>834.59356203167806</v>
      </c>
    </row>
    <row r="50" spans="1:15" hidden="1">
      <c r="A50" s="26" t="s">
        <v>385</v>
      </c>
      <c r="B50" s="26">
        <v>3134</v>
      </c>
      <c r="D50" s="26">
        <v>516.30020230159516</v>
      </c>
      <c r="E50" s="26">
        <v>395.80652209330378</v>
      </c>
      <c r="G50" s="26">
        <v>1190</v>
      </c>
      <c r="I50" s="26">
        <v>108.51324909627567</v>
      </c>
      <c r="J50" s="26">
        <v>150.29028758488559</v>
      </c>
      <c r="L50" s="26">
        <v>4324</v>
      </c>
      <c r="N50" s="26">
        <v>624.81345139787084</v>
      </c>
      <c r="O50" s="26">
        <v>546.09680967818929</v>
      </c>
    </row>
    <row r="51" spans="1:15" hidden="1">
      <c r="A51" s="26" t="s">
        <v>17</v>
      </c>
      <c r="B51" s="26">
        <v>266</v>
      </c>
      <c r="D51" s="26">
        <v>115.21442684997078</v>
      </c>
      <c r="E51" s="26">
        <v>142.76130417281632</v>
      </c>
      <c r="G51" s="26">
        <v>721</v>
      </c>
      <c r="I51" s="26">
        <v>448.05610441655307</v>
      </c>
      <c r="J51" s="26">
        <v>386.95827183684423</v>
      </c>
      <c r="L51" s="26">
        <v>987</v>
      </c>
      <c r="N51" s="26">
        <v>563.27053126652379</v>
      </c>
      <c r="O51" s="26">
        <v>529.71957600966061</v>
      </c>
    </row>
    <row r="52" spans="1:15" hidden="1">
      <c r="A52" s="26" t="s">
        <v>18</v>
      </c>
      <c r="B52" s="26">
        <v>4597</v>
      </c>
      <c r="D52" s="26">
        <v>437.89099589690761</v>
      </c>
      <c r="E52" s="26">
        <v>542.78521905049774</v>
      </c>
      <c r="G52" s="26">
        <v>3542</v>
      </c>
      <c r="I52" s="26">
        <v>329.15050611314382</v>
      </c>
      <c r="J52" s="26">
        <v>418.21736912700959</v>
      </c>
      <c r="L52" s="26">
        <v>8139</v>
      </c>
      <c r="N52" s="26">
        <v>767.04150201005143</v>
      </c>
      <c r="O52" s="26">
        <v>961.00258817750739</v>
      </c>
    </row>
    <row r="53" spans="1:15" hidden="1">
      <c r="A53" s="26" t="s">
        <v>19</v>
      </c>
      <c r="B53" s="26">
        <v>13440</v>
      </c>
      <c r="D53" s="26">
        <v>390.70371919633578</v>
      </c>
      <c r="E53" s="26">
        <v>338.98134089315528</v>
      </c>
      <c r="G53" s="26">
        <v>5460</v>
      </c>
      <c r="I53" s="26">
        <v>157.4285270803901</v>
      </c>
      <c r="J53" s="26">
        <v>137.71116973784436</v>
      </c>
      <c r="L53" s="26">
        <v>18900</v>
      </c>
      <c r="N53" s="26">
        <v>548.13224627672594</v>
      </c>
      <c r="O53" s="26">
        <v>476.69251063099966</v>
      </c>
    </row>
    <row r="54" spans="1:15" hidden="1">
      <c r="A54" s="26" t="s">
        <v>386</v>
      </c>
      <c r="B54" s="26">
        <v>11133</v>
      </c>
      <c r="D54" s="26">
        <v>346.62783774902277</v>
      </c>
      <c r="E54" s="26">
        <v>368.01164626454789</v>
      </c>
      <c r="G54" s="26">
        <v>4997</v>
      </c>
      <c r="I54" s="26">
        <v>169.3609040647992</v>
      </c>
      <c r="J54" s="26">
        <v>165.18047214443061</v>
      </c>
      <c r="L54" s="26">
        <v>16130</v>
      </c>
      <c r="N54" s="26">
        <v>515.988741813822</v>
      </c>
      <c r="O54" s="26">
        <v>533.19211840897844</v>
      </c>
    </row>
    <row r="55" spans="1:15" hidden="1">
      <c r="A55" s="26" t="s">
        <v>21</v>
      </c>
      <c r="B55" s="26">
        <v>4855</v>
      </c>
      <c r="D55" s="26">
        <v>333.17997131228077</v>
      </c>
      <c r="E55" s="26">
        <v>277.15869804487517</v>
      </c>
      <c r="G55" s="26">
        <v>5798</v>
      </c>
      <c r="I55" s="26">
        <v>414.0774568419269</v>
      </c>
      <c r="J55" s="26">
        <v>330.99199408119182</v>
      </c>
      <c r="L55" s="26">
        <v>10653</v>
      </c>
      <c r="N55" s="26">
        <v>747.25742815420767</v>
      </c>
      <c r="O55" s="26">
        <v>608.15069212606693</v>
      </c>
    </row>
    <row r="56" spans="1:15" hidden="1">
      <c r="A56" s="26" t="s">
        <v>22</v>
      </c>
      <c r="B56" s="26">
        <v>6079</v>
      </c>
      <c r="D56" s="26">
        <v>187.19719115912699</v>
      </c>
      <c r="E56" s="26">
        <v>325.28007850813145</v>
      </c>
      <c r="G56" s="26">
        <v>4709</v>
      </c>
      <c r="I56" s="26">
        <v>171.63421712997786</v>
      </c>
      <c r="J56" s="26">
        <v>251.97300373330992</v>
      </c>
      <c r="L56" s="26">
        <v>10788</v>
      </c>
      <c r="N56" s="26">
        <v>358.83140828910484</v>
      </c>
      <c r="O56" s="26">
        <v>577.25308224144135</v>
      </c>
    </row>
    <row r="57" spans="1:15" hidden="1">
      <c r="A57" s="26" t="s">
        <v>387</v>
      </c>
      <c r="B57" s="26">
        <v>12848</v>
      </c>
      <c r="D57" s="26">
        <v>470.15241610279543</v>
      </c>
      <c r="E57" s="26">
        <v>340.51467329885782</v>
      </c>
      <c r="G57" s="26">
        <v>10797</v>
      </c>
      <c r="I57" s="26">
        <v>332.11673843209627</v>
      </c>
      <c r="J57" s="26">
        <v>286.15636111517495</v>
      </c>
      <c r="L57" s="26">
        <v>23645</v>
      </c>
      <c r="N57" s="26">
        <v>802.26915453489175</v>
      </c>
      <c r="O57" s="26">
        <v>626.67103441403276</v>
      </c>
    </row>
    <row r="58" spans="1:15" hidden="1">
      <c r="A58" s="26" t="s">
        <v>25</v>
      </c>
      <c r="B58" s="26">
        <v>3972</v>
      </c>
      <c r="D58" s="26">
        <v>312.02877072598085</v>
      </c>
      <c r="E58" s="26">
        <v>245.35451008782604</v>
      </c>
      <c r="G58" s="26">
        <v>2881</v>
      </c>
      <c r="I58" s="26">
        <v>210.721570585889</v>
      </c>
      <c r="J58" s="26">
        <v>177.96232214577716</v>
      </c>
      <c r="L58" s="26">
        <v>6853</v>
      </c>
      <c r="N58" s="26">
        <v>522.75034131186987</v>
      </c>
      <c r="O58" s="26">
        <v>423.31683223360318</v>
      </c>
    </row>
    <row r="59" spans="1:15" hidden="1">
      <c r="A59" s="26" t="s">
        <v>76</v>
      </c>
      <c r="B59" s="26">
        <v>2585</v>
      </c>
      <c r="D59" s="26">
        <v>168.40313020447508</v>
      </c>
      <c r="E59" s="26">
        <v>131.51167197885638</v>
      </c>
      <c r="G59" s="26">
        <v>2817</v>
      </c>
      <c r="I59" s="26">
        <v>180.83807260518421</v>
      </c>
      <c r="J59" s="26">
        <v>143.31465375800326</v>
      </c>
      <c r="L59" s="26">
        <v>5402</v>
      </c>
      <c r="N59" s="26">
        <v>349.24120280965928</v>
      </c>
      <c r="O59" s="26">
        <v>274.82632573685964</v>
      </c>
    </row>
    <row r="60" spans="1:15" hidden="1">
      <c r="A60" s="26" t="s">
        <v>388</v>
      </c>
      <c r="B60" s="26">
        <v>908</v>
      </c>
      <c r="D60" s="26">
        <v>61.186846677958485</v>
      </c>
      <c r="E60" s="26">
        <v>59.800064937074922</v>
      </c>
      <c r="G60" s="26">
        <v>3646</v>
      </c>
      <c r="I60" s="26">
        <v>267.42694578283533</v>
      </c>
      <c r="J60" s="26">
        <v>240.12228718125016</v>
      </c>
      <c r="L60" s="26">
        <v>4554</v>
      </c>
      <c r="N60" s="26">
        <v>328.61379246079383</v>
      </c>
      <c r="O60" s="26">
        <v>299.92235211832514</v>
      </c>
    </row>
    <row r="61" spans="1:15" hidden="1">
      <c r="A61" s="26" t="s">
        <v>78</v>
      </c>
      <c r="B61" s="26">
        <v>13012</v>
      </c>
      <c r="D61" s="26">
        <v>137.92582750631738</v>
      </c>
      <c r="E61" s="26">
        <v>121.47265334288782</v>
      </c>
      <c r="G61" s="26">
        <v>25448</v>
      </c>
      <c r="I61" s="26">
        <v>279.5586062174815</v>
      </c>
      <c r="J61" s="26">
        <v>237.56809731554023</v>
      </c>
      <c r="L61" s="26">
        <v>38460</v>
      </c>
      <c r="N61" s="26">
        <v>417.48443372379887</v>
      </c>
      <c r="O61" s="26">
        <v>359.04075065842807</v>
      </c>
    </row>
    <row r="62" spans="1:15" hidden="1">
      <c r="A62" s="26" t="s">
        <v>29</v>
      </c>
      <c r="B62" s="26">
        <v>8475</v>
      </c>
      <c r="D62" s="26">
        <v>378.13297867973631</v>
      </c>
      <c r="E62" s="26">
        <v>441.84878917791104</v>
      </c>
      <c r="G62" s="26">
        <v>4975</v>
      </c>
      <c r="I62" s="26">
        <v>210.49347749345287</v>
      </c>
      <c r="J62" s="26">
        <v>259.37436296874421</v>
      </c>
      <c r="L62" s="26">
        <v>13450</v>
      </c>
      <c r="N62" s="26">
        <v>588.62645617318913</v>
      </c>
      <c r="O62" s="26">
        <v>701.22315214665525</v>
      </c>
    </row>
    <row r="63" spans="1:15" hidden="1">
      <c r="A63" s="26" t="s">
        <v>389</v>
      </c>
      <c r="B63" s="26">
        <v>5267</v>
      </c>
      <c r="D63" s="26">
        <v>417.47624463905282</v>
      </c>
      <c r="E63" s="26">
        <v>425.51197565363793</v>
      </c>
      <c r="L63" s="26">
        <v>5267</v>
      </c>
      <c r="N63" s="26">
        <v>417.47624463905282</v>
      </c>
      <c r="O63" s="26">
        <v>425.51197565363793</v>
      </c>
    </row>
    <row r="64" spans="1:15" hidden="1">
      <c r="A64" s="26" t="s">
        <v>31</v>
      </c>
      <c r="B64" s="26">
        <v>11352</v>
      </c>
      <c r="D64" s="26">
        <v>175.81552058633929</v>
      </c>
      <c r="E64" s="26">
        <v>154.81706506285352</v>
      </c>
      <c r="G64" s="26">
        <v>19233</v>
      </c>
      <c r="I64" s="26">
        <v>283.83408919255527</v>
      </c>
      <c r="J64" s="26">
        <v>262.29709411150998</v>
      </c>
      <c r="L64" s="26">
        <v>30585</v>
      </c>
      <c r="N64" s="26">
        <v>459.64960977889456</v>
      </c>
      <c r="O64" s="26">
        <v>417.11415917436358</v>
      </c>
    </row>
    <row r="65" spans="1:15" hidden="1">
      <c r="A65" s="26" t="s">
        <v>80</v>
      </c>
      <c r="B65" s="26">
        <v>19691</v>
      </c>
      <c r="D65" s="26">
        <v>564.71415407396364</v>
      </c>
      <c r="E65" s="26">
        <v>677.4248703789774</v>
      </c>
      <c r="G65" s="26">
        <v>6840</v>
      </c>
      <c r="I65" s="26">
        <v>221.6883898562381</v>
      </c>
      <c r="J65" s="26">
        <v>235.31492120218402</v>
      </c>
      <c r="L65" s="26">
        <v>26531</v>
      </c>
      <c r="N65" s="26">
        <v>786.40254393020166</v>
      </c>
      <c r="O65" s="26">
        <v>912.73979158116151</v>
      </c>
    </row>
    <row r="66" spans="1:15" hidden="1">
      <c r="A66" s="26" t="s">
        <v>81</v>
      </c>
      <c r="B66" s="26">
        <v>3132</v>
      </c>
      <c r="D66" s="26">
        <v>306.17257552702324</v>
      </c>
      <c r="E66" s="26">
        <v>274.54634547432443</v>
      </c>
      <c r="G66" s="26">
        <v>2859</v>
      </c>
      <c r="I66" s="26">
        <v>220.18250539857274</v>
      </c>
      <c r="J66" s="26">
        <v>250.61558164466584</v>
      </c>
      <c r="L66" s="26">
        <v>5991</v>
      </c>
      <c r="N66" s="26">
        <v>526.3550809255961</v>
      </c>
      <c r="O66" s="26">
        <v>525.16192711899021</v>
      </c>
    </row>
    <row r="67" spans="1:15" hidden="1">
      <c r="A67" s="26" t="s">
        <v>143</v>
      </c>
      <c r="B67" s="26">
        <v>54366</v>
      </c>
      <c r="D67" s="26">
        <v>653.80015065502323</v>
      </c>
      <c r="E67" s="26">
        <v>831.39042501750214</v>
      </c>
      <c r="G67" s="26">
        <v>15708</v>
      </c>
      <c r="I67" s="26">
        <v>262.78388154325432</v>
      </c>
      <c r="J67" s="26">
        <v>240.21411904820889</v>
      </c>
      <c r="L67" s="26">
        <v>70074</v>
      </c>
      <c r="N67" s="26">
        <v>916.58403219827755</v>
      </c>
      <c r="O67" s="26">
        <v>1071.6045440657113</v>
      </c>
    </row>
    <row r="68" spans="1:15" hidden="1">
      <c r="A68" s="26" t="s">
        <v>35</v>
      </c>
      <c r="B68" s="26">
        <v>6992</v>
      </c>
      <c r="D68" s="26">
        <v>507.87459131306281</v>
      </c>
      <c r="E68" s="26">
        <v>564.74221924630501</v>
      </c>
      <c r="G68" s="26">
        <v>1329</v>
      </c>
      <c r="I68" s="26">
        <v>112.89857803564924</v>
      </c>
      <c r="J68" s="26">
        <v>107.34302193626134</v>
      </c>
      <c r="L68" s="26">
        <v>8321</v>
      </c>
      <c r="N68" s="26">
        <v>620.77316934871214</v>
      </c>
      <c r="O68" s="26">
        <v>672.08524118256628</v>
      </c>
    </row>
    <row r="69" spans="1:15" hidden="1">
      <c r="A69" s="26" t="s">
        <v>390</v>
      </c>
      <c r="B69" s="26">
        <v>17886</v>
      </c>
      <c r="D69" s="26">
        <v>265.16260494516081</v>
      </c>
      <c r="E69" s="26">
        <v>261.06737526282257</v>
      </c>
      <c r="G69" s="26">
        <v>16893</v>
      </c>
      <c r="I69" s="26">
        <v>294.12388299463225</v>
      </c>
      <c r="J69" s="26">
        <v>246.57336298305162</v>
      </c>
      <c r="L69" s="26">
        <v>34779</v>
      </c>
      <c r="N69" s="26">
        <v>559.28648793979301</v>
      </c>
      <c r="O69" s="26">
        <v>507.64073824587422</v>
      </c>
    </row>
    <row r="70" spans="1:15" hidden="1">
      <c r="A70" s="26" t="s">
        <v>83</v>
      </c>
      <c r="B70" s="26">
        <v>1671</v>
      </c>
      <c r="D70" s="26">
        <v>211.26752786069818</v>
      </c>
      <c r="E70" s="26">
        <v>177.53591622769645</v>
      </c>
      <c r="G70" s="26">
        <v>2559</v>
      </c>
      <c r="I70" s="26">
        <v>393.37947424976829</v>
      </c>
      <c r="J70" s="26">
        <v>271.8817532176393</v>
      </c>
      <c r="L70" s="26">
        <v>4230</v>
      </c>
      <c r="N70" s="26">
        <v>604.64700211046647</v>
      </c>
      <c r="O70" s="26">
        <v>449.41766944533578</v>
      </c>
    </row>
    <row r="71" spans="1:15" hidden="1">
      <c r="A71" s="26" t="s">
        <v>38</v>
      </c>
      <c r="B71" s="26" t="s">
        <v>24</v>
      </c>
      <c r="D71" s="26">
        <v>227.27159701811709</v>
      </c>
      <c r="E71" s="26" t="s">
        <v>24</v>
      </c>
      <c r="G71" s="26" t="s">
        <v>24</v>
      </c>
      <c r="I71" s="26">
        <v>388.40069424759179</v>
      </c>
      <c r="J71" s="26" t="s">
        <v>24</v>
      </c>
      <c r="L71" s="26" t="s">
        <v>24</v>
      </c>
      <c r="N71" s="26">
        <v>615.67229126570885</v>
      </c>
      <c r="O71" s="26" t="s">
        <v>24</v>
      </c>
    </row>
    <row r="72" spans="1:15" hidden="1">
      <c r="A72" s="26" t="s">
        <v>391</v>
      </c>
      <c r="B72" s="26">
        <v>2999</v>
      </c>
      <c r="D72" s="26">
        <v>72.692449540669216</v>
      </c>
      <c r="E72" s="26">
        <v>60.621888807448791</v>
      </c>
      <c r="G72" s="26">
        <v>11940</v>
      </c>
      <c r="I72" s="26">
        <v>299.15174679809559</v>
      </c>
      <c r="J72" s="26">
        <v>241.3555693100829</v>
      </c>
      <c r="L72" s="26">
        <v>14939</v>
      </c>
      <c r="N72" s="26">
        <v>371.84419633876479</v>
      </c>
      <c r="O72" s="26">
        <v>301.97745811753168</v>
      </c>
    </row>
    <row r="73" spans="1:15" hidden="1">
      <c r="A73" s="26" t="s">
        <v>67</v>
      </c>
      <c r="B73" s="26">
        <v>67964</v>
      </c>
      <c r="D73" s="26">
        <v>285.192126284035</v>
      </c>
      <c r="E73" s="26">
        <v>241.53214196335594</v>
      </c>
      <c r="G73" s="26">
        <v>104829</v>
      </c>
      <c r="I73" s="26">
        <v>405.86707915355646</v>
      </c>
      <c r="J73" s="26">
        <v>372.54388955736334</v>
      </c>
      <c r="L73" s="26">
        <v>172793</v>
      </c>
      <c r="N73" s="26">
        <v>691.05920543759157</v>
      </c>
      <c r="O73" s="26">
        <v>614.0760315207192</v>
      </c>
    </row>
    <row r="74" spans="1:15" hidden="1">
      <c r="A74" s="26" t="s">
        <v>41</v>
      </c>
      <c r="B74" s="26">
        <v>2820</v>
      </c>
      <c r="D74" s="26">
        <v>378.19755890666528</v>
      </c>
      <c r="E74" s="26">
        <v>380.48618578789649</v>
      </c>
      <c r="G74" s="26">
        <v>867</v>
      </c>
      <c r="I74" s="26">
        <v>142.59907958775901</v>
      </c>
      <c r="J74" s="26">
        <v>116.97926350287456</v>
      </c>
      <c r="L74" s="26">
        <v>3687</v>
      </c>
      <c r="N74" s="26">
        <v>520.79663849442431</v>
      </c>
      <c r="O74" s="26">
        <v>497.46544929077106</v>
      </c>
    </row>
    <row r="75" spans="1:15" hidden="1">
      <c r="A75" s="26" t="s">
        <v>42</v>
      </c>
      <c r="B75" s="26">
        <v>785</v>
      </c>
      <c r="D75" s="26">
        <v>143.90272991481962</v>
      </c>
      <c r="E75" s="26">
        <v>118.63758710794811</v>
      </c>
      <c r="G75" s="26">
        <v>1522</v>
      </c>
      <c r="I75" s="26">
        <v>231.93918736543446</v>
      </c>
      <c r="J75" s="26">
        <v>230.0209013736268</v>
      </c>
      <c r="L75" s="26">
        <v>2307</v>
      </c>
      <c r="N75" s="26">
        <v>375.84191728025405</v>
      </c>
      <c r="O75" s="26">
        <v>348.65848848157486</v>
      </c>
    </row>
    <row r="76" spans="1:15" hidden="1"/>
  </sheetData>
  <mergeCells count="14">
    <mergeCell ref="A44:P45"/>
    <mergeCell ref="L6:M6"/>
    <mergeCell ref="N6:O6"/>
    <mergeCell ref="P6:P7"/>
    <mergeCell ref="A5:A7"/>
    <mergeCell ref="B5:F5"/>
    <mergeCell ref="G5:K5"/>
    <mergeCell ref="L5:P5"/>
    <mergeCell ref="B6:C6"/>
    <mergeCell ref="D6:E6"/>
    <mergeCell ref="F6:F7"/>
    <mergeCell ref="G6:H6"/>
    <mergeCell ref="I6:J6"/>
    <mergeCell ref="K6:K7"/>
  </mergeCells>
  <conditionalFormatting sqref="G38:H38">
    <cfRule type="cellIs" dxfId="44" priority="4" operator="equal">
      <formula>""""""</formula>
    </cfRule>
    <cfRule type="cellIs" dxfId="43" priority="5" operator="equal">
      <formula>""" """</formula>
    </cfRule>
    <cfRule type="cellIs" dxfId="42" priority="6" operator="equal">
      <formula>""""""</formula>
    </cfRule>
  </conditionalFormatting>
  <conditionalFormatting sqref="G32">
    <cfRule type="cellIs" dxfId="41" priority="1" operator="equal">
      <formula>""""""</formula>
    </cfRule>
    <cfRule type="cellIs" dxfId="40" priority="2" operator="equal">
      <formula>""" """</formula>
    </cfRule>
    <cfRule type="cellIs" dxfId="39" priority="3" operator="equal">
      <formula>""""""</formula>
    </cfRule>
  </conditionalFormatting>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8"/>
  <sheetViews>
    <sheetView zoomScaleNormal="100" workbookViewId="0">
      <pane xSplit="1" topLeftCell="B1" activePane="topRight" state="frozen"/>
      <selection activeCell="C36" sqref="C36"/>
      <selection pane="topRight" activeCell="B5" sqref="B5:F5"/>
    </sheetView>
  </sheetViews>
  <sheetFormatPr defaultColWidth="9.140625" defaultRowHeight="11.25"/>
  <cols>
    <col min="1" max="1" width="15.140625" style="2" bestFit="1" customWidth="1"/>
    <col min="2" max="31" width="9.140625" style="2" customWidth="1"/>
    <col min="32" max="16384" width="9.140625" style="2"/>
  </cols>
  <sheetData>
    <row r="1" spans="1:31">
      <c r="A1" s="1" t="s">
        <v>408</v>
      </c>
      <c r="AE1" s="155" t="s">
        <v>226</v>
      </c>
    </row>
    <row r="2" spans="1:31">
      <c r="A2" s="2" t="s">
        <v>392</v>
      </c>
    </row>
    <row r="3" spans="1:31">
      <c r="A3" s="3" t="s">
        <v>228</v>
      </c>
    </row>
    <row r="5" spans="1:31" ht="33.75" customHeight="1">
      <c r="A5" s="1376" t="s">
        <v>2</v>
      </c>
      <c r="B5" s="1378" t="s">
        <v>154</v>
      </c>
      <c r="C5" s="1384"/>
      <c r="D5" s="1384"/>
      <c r="E5" s="1384"/>
      <c r="F5" s="1379"/>
      <c r="G5" s="1378" t="s">
        <v>155</v>
      </c>
      <c r="H5" s="1384"/>
      <c r="I5" s="1384"/>
      <c r="J5" s="1384"/>
      <c r="K5" s="1379"/>
      <c r="L5" s="1378" t="s">
        <v>156</v>
      </c>
      <c r="M5" s="1384"/>
      <c r="N5" s="1384"/>
      <c r="O5" s="1384"/>
      <c r="P5" s="1379"/>
      <c r="Q5" s="1378" t="s">
        <v>157</v>
      </c>
      <c r="R5" s="1384"/>
      <c r="S5" s="1384"/>
      <c r="T5" s="1384"/>
      <c r="U5" s="1379"/>
      <c r="V5" s="1378" t="s">
        <v>158</v>
      </c>
      <c r="W5" s="1384"/>
      <c r="X5" s="1384"/>
      <c r="Y5" s="1384"/>
      <c r="Z5" s="1379"/>
      <c r="AA5" s="1378" t="s">
        <v>159</v>
      </c>
      <c r="AB5" s="1384"/>
      <c r="AC5" s="1384"/>
      <c r="AD5" s="1384"/>
      <c r="AE5" s="1379"/>
    </row>
    <row r="6" spans="1:31" ht="15" customHeight="1">
      <c r="A6" s="1376"/>
      <c r="B6" s="1378" t="s">
        <v>393</v>
      </c>
      <c r="C6" s="1379"/>
      <c r="D6" s="1378" t="s">
        <v>394</v>
      </c>
      <c r="E6" s="1379"/>
      <c r="F6" s="1386" t="s">
        <v>11</v>
      </c>
      <c r="G6" s="1378" t="s">
        <v>393</v>
      </c>
      <c r="H6" s="1379"/>
      <c r="I6" s="1378" t="s">
        <v>394</v>
      </c>
      <c r="J6" s="1379"/>
      <c r="K6" s="1386" t="s">
        <v>11</v>
      </c>
      <c r="L6" s="1378" t="s">
        <v>393</v>
      </c>
      <c r="M6" s="1379"/>
      <c r="N6" s="1378" t="s">
        <v>394</v>
      </c>
      <c r="O6" s="1379"/>
      <c r="P6" s="1386" t="s">
        <v>11</v>
      </c>
      <c r="Q6" s="1378" t="s">
        <v>393</v>
      </c>
      <c r="R6" s="1379"/>
      <c r="S6" s="1378" t="s">
        <v>255</v>
      </c>
      <c r="T6" s="1379"/>
      <c r="U6" s="1386" t="s">
        <v>11</v>
      </c>
      <c r="V6" s="1378" t="s">
        <v>393</v>
      </c>
      <c r="W6" s="1379"/>
      <c r="X6" s="1378" t="s">
        <v>394</v>
      </c>
      <c r="Y6" s="1379"/>
      <c r="Z6" s="1386" t="s">
        <v>11</v>
      </c>
      <c r="AA6" s="1378" t="s">
        <v>393</v>
      </c>
      <c r="AB6" s="1379"/>
      <c r="AC6" s="1378" t="s">
        <v>394</v>
      </c>
      <c r="AD6" s="1379"/>
      <c r="AE6" s="1386" t="s">
        <v>11</v>
      </c>
    </row>
    <row r="7" spans="1:31" ht="15.75" customHeight="1">
      <c r="A7" s="1376"/>
      <c r="B7" s="4" t="s">
        <v>233</v>
      </c>
      <c r="C7" s="4">
        <v>2019</v>
      </c>
      <c r="D7" s="4">
        <v>2018</v>
      </c>
      <c r="E7" s="4">
        <v>2019</v>
      </c>
      <c r="F7" s="1388"/>
      <c r="G7" s="4" t="s">
        <v>233</v>
      </c>
      <c r="H7" s="4">
        <v>2019</v>
      </c>
      <c r="I7" s="4">
        <v>2018</v>
      </c>
      <c r="J7" s="4">
        <v>2019</v>
      </c>
      <c r="K7" s="1388"/>
      <c r="L7" s="4" t="s">
        <v>233</v>
      </c>
      <c r="M7" s="4">
        <v>2019</v>
      </c>
      <c r="N7" s="4">
        <v>2018</v>
      </c>
      <c r="O7" s="4">
        <v>2019</v>
      </c>
      <c r="P7" s="1388"/>
      <c r="Q7" s="4" t="s">
        <v>233</v>
      </c>
      <c r="R7" s="4">
        <v>2019</v>
      </c>
      <c r="S7" s="4">
        <v>2018</v>
      </c>
      <c r="T7" s="4">
        <v>2019</v>
      </c>
      <c r="U7" s="1388"/>
      <c r="V7" s="4" t="s">
        <v>233</v>
      </c>
      <c r="W7" s="4">
        <v>2019</v>
      </c>
      <c r="X7" s="4">
        <v>2018</v>
      </c>
      <c r="Y7" s="4">
        <v>2019</v>
      </c>
      <c r="Z7" s="1388"/>
      <c r="AA7" s="4" t="s">
        <v>233</v>
      </c>
      <c r="AB7" s="4">
        <v>2019</v>
      </c>
      <c r="AC7" s="4">
        <v>2018</v>
      </c>
      <c r="AD7" s="4">
        <v>2019</v>
      </c>
      <c r="AE7" s="1388"/>
    </row>
    <row r="8" spans="1:31" ht="15" customHeight="1">
      <c r="A8" s="159"/>
    </row>
    <row r="9" spans="1:31">
      <c r="A9" s="336" t="s">
        <v>13</v>
      </c>
      <c r="B9" s="46">
        <v>60040</v>
      </c>
      <c r="C9" s="46">
        <v>49597</v>
      </c>
      <c r="D9" s="337">
        <v>37.366738782895858</v>
      </c>
      <c r="E9" s="337">
        <v>30.530464872726338</v>
      </c>
      <c r="F9" s="337">
        <v>-18.295077742504883</v>
      </c>
      <c r="G9" s="46">
        <v>43040</v>
      </c>
      <c r="H9" s="46">
        <v>36503</v>
      </c>
      <c r="I9" s="337">
        <v>20.871259476541052</v>
      </c>
      <c r="J9" s="337">
        <v>17.518365176544215</v>
      </c>
      <c r="K9" s="337">
        <v>-16.064647673828382</v>
      </c>
      <c r="L9" s="46">
        <v>731142</v>
      </c>
      <c r="M9" s="46">
        <v>603793</v>
      </c>
      <c r="N9" s="337">
        <v>475.99720634140556</v>
      </c>
      <c r="O9" s="337">
        <v>394.6685349516473</v>
      </c>
      <c r="P9" s="337">
        <v>-17.085955611980175</v>
      </c>
      <c r="Q9" s="46">
        <v>828</v>
      </c>
      <c r="R9" s="46">
        <v>433</v>
      </c>
      <c r="S9" s="337">
        <v>1.2130268536017228</v>
      </c>
      <c r="T9" s="337">
        <v>0.63614726882731465</v>
      </c>
      <c r="U9" s="337">
        <v>-47.557033305696052</v>
      </c>
      <c r="V9" s="46">
        <v>22442</v>
      </c>
      <c r="W9" s="46">
        <v>18284</v>
      </c>
      <c r="X9" s="337">
        <v>10.965430734476248</v>
      </c>
      <c r="Y9" s="337">
        <v>8.9940399039735226</v>
      </c>
      <c r="Z9" s="337">
        <v>-17.978234309615448</v>
      </c>
      <c r="AA9" s="46">
        <v>1506151</v>
      </c>
      <c r="AB9" s="46">
        <v>1314472</v>
      </c>
      <c r="AC9" s="337">
        <v>722.39225036199923</v>
      </c>
      <c r="AD9" s="337">
        <v>625.50082471982432</v>
      </c>
      <c r="AE9" s="337">
        <v>-13.412578220990257</v>
      </c>
    </row>
    <row r="10" spans="1:31">
      <c r="A10" s="338"/>
      <c r="B10" s="48"/>
      <c r="C10" s="16"/>
      <c r="D10" s="118"/>
      <c r="E10" s="118"/>
      <c r="F10" s="118"/>
      <c r="G10" s="48"/>
      <c r="H10" s="48"/>
      <c r="I10" s="118"/>
      <c r="J10" s="118"/>
      <c r="K10" s="118"/>
      <c r="L10" s="48"/>
      <c r="M10" s="16"/>
      <c r="N10" s="118"/>
      <c r="O10" s="118"/>
      <c r="P10" s="118"/>
      <c r="Q10" s="48"/>
      <c r="R10" s="16"/>
      <c r="S10" s="118"/>
      <c r="T10" s="118"/>
      <c r="U10" s="118"/>
      <c r="V10" s="48"/>
      <c r="W10" s="16"/>
      <c r="X10" s="118"/>
      <c r="Y10" s="118"/>
      <c r="Z10" s="118"/>
      <c r="AA10" s="48"/>
      <c r="AB10" s="16"/>
      <c r="AC10" s="118"/>
      <c r="AD10" s="118"/>
      <c r="AE10" s="118"/>
    </row>
    <row r="11" spans="1:31" s="25" customFormat="1">
      <c r="A11" s="11" t="s">
        <v>72</v>
      </c>
      <c r="B11" s="12">
        <v>478</v>
      </c>
      <c r="C11" s="12">
        <v>698</v>
      </c>
      <c r="D11" s="339">
        <v>54.988984947052977</v>
      </c>
      <c r="E11" s="339">
        <v>79.144154614569104</v>
      </c>
      <c r="F11" s="339">
        <v>43.927287784588721</v>
      </c>
      <c r="G11" s="12">
        <v>552</v>
      </c>
      <c r="H11" s="12">
        <v>523</v>
      </c>
      <c r="I11" s="339">
        <v>63.501924039274556</v>
      </c>
      <c r="J11" s="339">
        <v>59.301422440429278</v>
      </c>
      <c r="K11" s="339">
        <v>-6.6147627215946354</v>
      </c>
      <c r="L11" s="12">
        <v>5311</v>
      </c>
      <c r="M11" s="12">
        <v>5350</v>
      </c>
      <c r="N11" s="339">
        <v>610.97593944309278</v>
      </c>
      <c r="O11" s="339">
        <v>606.62066932370294</v>
      </c>
      <c r="P11" s="339">
        <v>-0.71283823768243382</v>
      </c>
      <c r="Q11" s="12">
        <v>2</v>
      </c>
      <c r="R11" s="12">
        <v>5</v>
      </c>
      <c r="S11" s="339">
        <v>0.9569377990430622</v>
      </c>
      <c r="T11" s="339">
        <v>2.358490566037736</v>
      </c>
      <c r="U11" s="339">
        <v>146.46226415094344</v>
      </c>
      <c r="V11" s="12" t="s">
        <v>15</v>
      </c>
      <c r="W11" s="12" t="s">
        <v>15</v>
      </c>
      <c r="X11" s="12" t="s">
        <v>15</v>
      </c>
      <c r="Y11" s="12" t="s">
        <v>15</v>
      </c>
      <c r="Z11" s="12" t="s">
        <v>15</v>
      </c>
      <c r="AA11" s="12">
        <v>6532</v>
      </c>
      <c r="AB11" s="12">
        <v>6723</v>
      </c>
      <c r="AC11" s="339">
        <v>751.43943446474896</v>
      </c>
      <c r="AD11" s="339">
        <v>762.30107660995429</v>
      </c>
      <c r="AE11" s="339">
        <v>1.4454447886331767</v>
      </c>
    </row>
    <row r="12" spans="1:31">
      <c r="A12" s="15" t="s">
        <v>16</v>
      </c>
      <c r="B12" s="16">
        <v>428</v>
      </c>
      <c r="C12" s="16">
        <v>349</v>
      </c>
      <c r="D12" s="118">
        <v>12.880625492804306</v>
      </c>
      <c r="E12" s="118">
        <v>10.457376900343595</v>
      </c>
      <c r="F12" s="118">
        <v>-18.81312824299135</v>
      </c>
      <c r="G12" s="16">
        <v>306</v>
      </c>
      <c r="H12" s="16">
        <v>206</v>
      </c>
      <c r="I12" s="118">
        <v>9.209045328967564</v>
      </c>
      <c r="J12" s="118">
        <v>6.1725491159621217</v>
      </c>
      <c r="K12" s="118">
        <v>-32.972974988557979</v>
      </c>
      <c r="L12" s="16">
        <v>10417</v>
      </c>
      <c r="M12" s="16">
        <v>8669</v>
      </c>
      <c r="N12" s="118">
        <v>313.49877513678138</v>
      </c>
      <c r="O12" s="118">
        <v>259.75644799162933</v>
      </c>
      <c r="P12" s="118">
        <v>-17.142755062345604</v>
      </c>
      <c r="Q12" s="16">
        <v>22</v>
      </c>
      <c r="R12" s="16">
        <v>4</v>
      </c>
      <c r="S12" s="118">
        <v>3.0303030303030303</v>
      </c>
      <c r="T12" s="118">
        <v>0.55865921787709494</v>
      </c>
      <c r="U12" s="118">
        <v>-81.564245810055866</v>
      </c>
      <c r="V12" s="16">
        <v>85</v>
      </c>
      <c r="W12" s="16">
        <v>41</v>
      </c>
      <c r="X12" s="118">
        <v>2.5580681469354345</v>
      </c>
      <c r="Y12" s="118">
        <v>1.2285170570604222</v>
      </c>
      <c r="Z12" s="118">
        <v>-51.974811205393976</v>
      </c>
      <c r="AA12" s="16">
        <v>17243</v>
      </c>
      <c r="AB12" s="16">
        <v>13537</v>
      </c>
      <c r="AC12" s="118">
        <v>518.92669479538461</v>
      </c>
      <c r="AD12" s="118">
        <v>405.62037564455949</v>
      </c>
      <c r="AE12" s="118">
        <v>-21.834744731238452</v>
      </c>
    </row>
    <row r="13" spans="1:31">
      <c r="A13" s="15" t="s">
        <v>17</v>
      </c>
      <c r="B13" s="16">
        <v>473</v>
      </c>
      <c r="C13" s="16">
        <v>720</v>
      </c>
      <c r="D13" s="118">
        <v>57.022715052791213</v>
      </c>
      <c r="E13" s="118">
        <v>85.133452598994239</v>
      </c>
      <c r="F13" s="118">
        <v>49.297437907294153</v>
      </c>
      <c r="G13" s="16">
        <v>749</v>
      </c>
      <c r="H13" s="16">
        <v>626</v>
      </c>
      <c r="I13" s="118">
        <v>90.296011785498152</v>
      </c>
      <c r="J13" s="118">
        <v>74.01880739856999</v>
      </c>
      <c r="K13" s="118">
        <v>-18.026493158518807</v>
      </c>
      <c r="L13" s="16">
        <v>6825</v>
      </c>
      <c r="M13" s="16">
        <v>7415</v>
      </c>
      <c r="N13" s="118">
        <v>822.79076159682893</v>
      </c>
      <c r="O13" s="118">
        <v>876.75632086325322</v>
      </c>
      <c r="P13" s="118">
        <v>6.5588436070539657</v>
      </c>
      <c r="Q13" s="16">
        <v>17</v>
      </c>
      <c r="R13" s="16">
        <v>6</v>
      </c>
      <c r="S13" s="118">
        <v>8.9005235602094235</v>
      </c>
      <c r="T13" s="118">
        <v>3.1578947368421053</v>
      </c>
      <c r="U13" s="118">
        <v>-64.520123839009287</v>
      </c>
      <c r="V13" s="16">
        <v>3</v>
      </c>
      <c r="W13" s="16">
        <v>10</v>
      </c>
      <c r="X13" s="118">
        <v>0.36166626883377095</v>
      </c>
      <c r="Y13" s="118">
        <v>1.1824090638749201</v>
      </c>
      <c r="Z13" s="118">
        <v>226.93374134328766</v>
      </c>
      <c r="AA13" s="16">
        <v>9233</v>
      </c>
      <c r="AB13" s="16">
        <v>9821</v>
      </c>
      <c r="AC13" s="118">
        <v>1113.0882200474025</v>
      </c>
      <c r="AD13" s="118">
        <v>1161.243941631559</v>
      </c>
      <c r="AE13" s="118">
        <v>4.3263167031006411</v>
      </c>
    </row>
    <row r="14" spans="1:31">
      <c r="A14" s="15" t="s">
        <v>18</v>
      </c>
      <c r="B14" s="16">
        <v>2525</v>
      </c>
      <c r="C14" s="16">
        <v>2740</v>
      </c>
      <c r="D14" s="118">
        <v>61.877988369878921</v>
      </c>
      <c r="E14" s="118">
        <v>66.110167043985214</v>
      </c>
      <c r="F14" s="118">
        <v>6.8395543966429884</v>
      </c>
      <c r="G14" s="16">
        <v>1323</v>
      </c>
      <c r="H14" s="16">
        <v>1036</v>
      </c>
      <c r="I14" s="118">
        <v>32.421615292415765</v>
      </c>
      <c r="J14" s="118">
        <v>24.996398926119955</v>
      </c>
      <c r="K14" s="118">
        <v>-22.902055617299098</v>
      </c>
      <c r="L14" s="16">
        <v>33196</v>
      </c>
      <c r="M14" s="16">
        <v>32544</v>
      </c>
      <c r="N14" s="118">
        <v>813.50562452534689</v>
      </c>
      <c r="O14" s="118">
        <v>785.21506433556749</v>
      </c>
      <c r="P14" s="118">
        <v>-3.4776108900643421</v>
      </c>
      <c r="Q14" s="16">
        <v>74</v>
      </c>
      <c r="R14" s="16">
        <v>56</v>
      </c>
      <c r="S14" s="118">
        <v>7.6923076923076925</v>
      </c>
      <c r="T14" s="118">
        <v>5.9071729957805905</v>
      </c>
      <c r="U14" s="118">
        <v>-23.206751054852326</v>
      </c>
      <c r="V14" s="16" t="s">
        <v>15</v>
      </c>
      <c r="W14" s="16">
        <v>9</v>
      </c>
      <c r="X14" s="118" t="s">
        <v>15</v>
      </c>
      <c r="Y14" s="118">
        <v>0.21715018372111933</v>
      </c>
      <c r="Z14" s="118" t="s">
        <v>15</v>
      </c>
      <c r="AA14" s="16">
        <v>44910</v>
      </c>
      <c r="AB14" s="16">
        <v>42102</v>
      </c>
      <c r="AC14" s="118">
        <v>1100.5704782935693</v>
      </c>
      <c r="AD14" s="118">
        <v>1015.8285594473963</v>
      </c>
      <c r="AE14" s="118">
        <v>-7.6998175507637656</v>
      </c>
    </row>
    <row r="15" spans="1:31">
      <c r="A15" s="15" t="s">
        <v>19</v>
      </c>
      <c r="B15" s="16">
        <v>1923</v>
      </c>
      <c r="C15" s="16">
        <v>1339</v>
      </c>
      <c r="D15" s="118">
        <v>12.98217593825588</v>
      </c>
      <c r="E15" s="118">
        <v>9.0028524048575331</v>
      </c>
      <c r="F15" s="118">
        <v>-30.652207706352797</v>
      </c>
      <c r="G15" s="16">
        <v>878</v>
      </c>
      <c r="H15" s="16">
        <v>763</v>
      </c>
      <c r="I15" s="118">
        <v>5.9273793415437668</v>
      </c>
      <c r="J15" s="118">
        <v>5.130079451012918</v>
      </c>
      <c r="K15" s="118">
        <v>-13.451136574687228</v>
      </c>
      <c r="L15" s="16">
        <v>44702</v>
      </c>
      <c r="M15" s="16">
        <v>32152</v>
      </c>
      <c r="N15" s="118">
        <v>301.78327030260755</v>
      </c>
      <c r="O15" s="118">
        <v>216.17603474307646</v>
      </c>
      <c r="P15" s="118">
        <v>-28.367124351754171</v>
      </c>
      <c r="Q15" s="16">
        <v>13</v>
      </c>
      <c r="R15" s="16">
        <v>8</v>
      </c>
      <c r="S15" s="118">
        <v>0.37292025243832472</v>
      </c>
      <c r="T15" s="118">
        <v>0.23419203747072601</v>
      </c>
      <c r="U15" s="118">
        <v>-37.200504413619164</v>
      </c>
      <c r="V15" s="16">
        <v>303</v>
      </c>
      <c r="W15" s="16">
        <v>229</v>
      </c>
      <c r="X15" s="118">
        <v>2.0455534629701151</v>
      </c>
      <c r="Y15" s="118">
        <v>1.5396961917194734</v>
      </c>
      <c r="Z15" s="118">
        <v>-24.729604012214079</v>
      </c>
      <c r="AA15" s="16">
        <v>83069</v>
      </c>
      <c r="AB15" s="16">
        <v>67299</v>
      </c>
      <c r="AC15" s="118">
        <v>560.79894592562539</v>
      </c>
      <c r="AD15" s="118">
        <v>452.48914413331374</v>
      </c>
      <c r="AE15" s="118">
        <v>-19.313481699495917</v>
      </c>
    </row>
    <row r="16" spans="1:31">
      <c r="A16" s="15" t="s">
        <v>20</v>
      </c>
      <c r="B16" s="16">
        <v>3490</v>
      </c>
      <c r="C16" s="16">
        <v>2638</v>
      </c>
      <c r="D16" s="118">
        <v>38.45455019249863</v>
      </c>
      <c r="E16" s="118">
        <v>28.887182084953722</v>
      </c>
      <c r="F16" s="118">
        <v>-24.879677592513417</v>
      </c>
      <c r="G16" s="16">
        <v>952</v>
      </c>
      <c r="H16" s="16">
        <v>544</v>
      </c>
      <c r="I16" s="118">
        <v>10.489607960819109</v>
      </c>
      <c r="J16" s="118">
        <v>5.9570231441299555</v>
      </c>
      <c r="K16" s="118">
        <v>-43.210240398109356</v>
      </c>
      <c r="L16" s="16">
        <v>46400</v>
      </c>
      <c r="M16" s="16">
        <v>38887</v>
      </c>
      <c r="N16" s="118">
        <v>511.25820313235999</v>
      </c>
      <c r="O16" s="118">
        <v>425.82860111356911</v>
      </c>
      <c r="P16" s="118">
        <v>-16.709678494229252</v>
      </c>
      <c r="Q16" s="16">
        <v>41</v>
      </c>
      <c r="R16" s="16">
        <v>14</v>
      </c>
      <c r="S16" s="118">
        <v>2.7170311464546058</v>
      </c>
      <c r="T16" s="118">
        <v>0.9277667329357191</v>
      </c>
      <c r="U16" s="118">
        <v>-65.853658536585357</v>
      </c>
      <c r="V16" s="16">
        <v>244</v>
      </c>
      <c r="W16" s="16">
        <v>90</v>
      </c>
      <c r="X16" s="118">
        <v>2.6885129647477553</v>
      </c>
      <c r="Y16" s="118">
        <v>0.98553691722738235</v>
      </c>
      <c r="Z16" s="118">
        <v>-63.342675666812397</v>
      </c>
      <c r="AA16" s="16">
        <v>64513</v>
      </c>
      <c r="AB16" s="16">
        <v>49579</v>
      </c>
      <c r="AC16" s="118">
        <v>710.83621678185216</v>
      </c>
      <c r="AD16" s="118">
        <v>542.91038688018216</v>
      </c>
      <c r="AE16" s="118">
        <v>-23.623702047978878</v>
      </c>
    </row>
    <row r="17" spans="1:31">
      <c r="A17" s="15" t="s">
        <v>395</v>
      </c>
      <c r="B17" s="16">
        <v>1535</v>
      </c>
      <c r="C17" s="16">
        <v>1198</v>
      </c>
      <c r="D17" s="118">
        <v>51.601790161908603</v>
      </c>
      <c r="E17" s="118">
        <v>39.731128377311734</v>
      </c>
      <c r="F17" s="118">
        <v>-23.004360405619316</v>
      </c>
      <c r="G17" s="16">
        <v>597</v>
      </c>
      <c r="H17" s="16">
        <v>494</v>
      </c>
      <c r="I17" s="118">
        <v>20.06923044082048</v>
      </c>
      <c r="J17" s="118">
        <v>16.383286659759598</v>
      </c>
      <c r="K17" s="118">
        <v>-18.366144092718841</v>
      </c>
      <c r="L17" s="16">
        <v>33005</v>
      </c>
      <c r="M17" s="16">
        <v>29165</v>
      </c>
      <c r="N17" s="118">
        <v>1109.5225304845558</v>
      </c>
      <c r="O17" s="118">
        <v>967.24403933580697</v>
      </c>
      <c r="P17" s="118">
        <v>-12.823398105003992</v>
      </c>
      <c r="Q17" s="16">
        <v>6</v>
      </c>
      <c r="R17" s="16">
        <v>2</v>
      </c>
      <c r="S17" s="118">
        <v>0.38834951456310679</v>
      </c>
      <c r="T17" s="118">
        <v>0.1287001287001287</v>
      </c>
      <c r="U17" s="118">
        <v>-66.859716859716855</v>
      </c>
      <c r="V17" s="16">
        <v>63</v>
      </c>
      <c r="W17" s="16">
        <v>34</v>
      </c>
      <c r="X17" s="118">
        <v>2.1178584887297993</v>
      </c>
      <c r="Y17" s="118">
        <v>1.1275946284045066</v>
      </c>
      <c r="Z17" s="118">
        <v>-46.75779168414649</v>
      </c>
      <c r="AA17" s="16">
        <v>43091</v>
      </c>
      <c r="AB17" s="16">
        <v>38196</v>
      </c>
      <c r="AC17" s="118">
        <v>1448.5815894897744</v>
      </c>
      <c r="AD17" s="118">
        <v>1266.7530713687804</v>
      </c>
      <c r="AE17" s="118">
        <v>-12.552176518068158</v>
      </c>
    </row>
    <row r="18" spans="1:31">
      <c r="A18" s="15" t="s">
        <v>22</v>
      </c>
      <c r="B18" s="16">
        <v>2420</v>
      </c>
      <c r="C18" s="16">
        <v>1977</v>
      </c>
      <c r="D18" s="118">
        <v>60.920534449303545</v>
      </c>
      <c r="E18" s="118">
        <v>49.195625396588404</v>
      </c>
      <c r="F18" s="118">
        <v>-19.246234719874789</v>
      </c>
      <c r="G18" s="16">
        <v>612</v>
      </c>
      <c r="H18" s="16">
        <v>523</v>
      </c>
      <c r="I18" s="118">
        <v>15.406350034286682</v>
      </c>
      <c r="J18" s="118">
        <v>13.014320729598248</v>
      </c>
      <c r="K18" s="118">
        <v>-15.526255728092607</v>
      </c>
      <c r="L18" s="16">
        <v>32233</v>
      </c>
      <c r="M18" s="16">
        <v>30086</v>
      </c>
      <c r="N18" s="118">
        <v>811.42627558033098</v>
      </c>
      <c r="O18" s="118">
        <v>748.65937566098069</v>
      </c>
      <c r="P18" s="118">
        <v>-7.7353792708351072</v>
      </c>
      <c r="Q18" s="16">
        <v>37</v>
      </c>
      <c r="R18" s="16">
        <v>11</v>
      </c>
      <c r="S18" s="118">
        <v>2.2657685241886099</v>
      </c>
      <c r="T18" s="118">
        <v>0.66344993968636912</v>
      </c>
      <c r="U18" s="118">
        <v>-70.718547256544852</v>
      </c>
      <c r="V18" s="16">
        <v>36</v>
      </c>
      <c r="W18" s="16">
        <v>20</v>
      </c>
      <c r="X18" s="118">
        <v>0.90625588436980464</v>
      </c>
      <c r="Y18" s="118">
        <v>0.49767956900949328</v>
      </c>
      <c r="Z18" s="118">
        <v>-45.083990339486576</v>
      </c>
      <c r="AA18" s="16">
        <v>47994</v>
      </c>
      <c r="AB18" s="16">
        <v>43749</v>
      </c>
      <c r="AC18" s="118">
        <v>1208.1901365123447</v>
      </c>
      <c r="AD18" s="118">
        <v>1088.6491732298159</v>
      </c>
      <c r="AE18" s="118">
        <v>-9.894217778304748</v>
      </c>
    </row>
    <row r="19" spans="1:31">
      <c r="A19" s="15" t="s">
        <v>57</v>
      </c>
      <c r="B19" s="16">
        <v>3517</v>
      </c>
      <c r="C19" s="16">
        <v>2148</v>
      </c>
      <c r="D19" s="118">
        <v>50.815173928189218</v>
      </c>
      <c r="E19" s="118">
        <v>30.60546675189083</v>
      </c>
      <c r="F19" s="118">
        <v>-39.771008566965172</v>
      </c>
      <c r="G19" s="16">
        <v>2345</v>
      </c>
      <c r="H19" s="16">
        <v>2137</v>
      </c>
      <c r="I19" s="118">
        <v>33.881598766449734</v>
      </c>
      <c r="J19" s="118">
        <v>30.448734845805728</v>
      </c>
      <c r="K19" s="118">
        <v>-10.131941955594193</v>
      </c>
      <c r="L19" s="16">
        <v>54028</v>
      </c>
      <c r="M19" s="16">
        <v>29976</v>
      </c>
      <c r="N19" s="118">
        <v>780.62047682462514</v>
      </c>
      <c r="O19" s="118">
        <v>427.10869243700159</v>
      </c>
      <c r="P19" s="118">
        <v>-45.285999391871421</v>
      </c>
      <c r="Q19" s="16">
        <v>30</v>
      </c>
      <c r="R19" s="16">
        <v>5</v>
      </c>
      <c r="S19" s="118">
        <v>1.3586956521739131</v>
      </c>
      <c r="T19" s="118">
        <v>0.22573363431151239</v>
      </c>
      <c r="U19" s="118">
        <v>-83.386004514672692</v>
      </c>
      <c r="V19" s="16">
        <v>433</v>
      </c>
      <c r="W19" s="16">
        <v>175</v>
      </c>
      <c r="X19" s="118">
        <v>6.2561758063423181</v>
      </c>
      <c r="Y19" s="118">
        <v>2.4934621422629863</v>
      </c>
      <c r="Z19" s="118">
        <v>-60.143988605064592</v>
      </c>
      <c r="AA19" s="16">
        <v>63687</v>
      </c>
      <c r="AB19" s="16">
        <v>42771</v>
      </c>
      <c r="AC19" s="118">
        <v>920.17798747926827</v>
      </c>
      <c r="AD19" s="118">
        <v>609.41639592417255</v>
      </c>
      <c r="AE19" s="118">
        <v>-33.77190019578655</v>
      </c>
    </row>
    <row r="20" spans="1:31">
      <c r="A20" s="15" t="s">
        <v>396</v>
      </c>
      <c r="B20" s="16">
        <v>1240</v>
      </c>
      <c r="C20" s="16">
        <v>1656</v>
      </c>
      <c r="D20" s="118">
        <v>17.62601713845876</v>
      </c>
      <c r="E20" s="118">
        <v>23.405761633518633</v>
      </c>
      <c r="F20" s="118">
        <v>32.790984200559215</v>
      </c>
      <c r="G20" s="16">
        <v>1653</v>
      </c>
      <c r="H20" s="16">
        <v>2037</v>
      </c>
      <c r="I20" s="118">
        <v>23.496618007961558</v>
      </c>
      <c r="J20" s="118">
        <v>28.790782878911507</v>
      </c>
      <c r="K20" s="118">
        <v>22.531603778705865</v>
      </c>
      <c r="L20" s="16">
        <v>31686</v>
      </c>
      <c r="M20" s="16">
        <v>33266</v>
      </c>
      <c r="N20" s="118">
        <v>450.40159600742288</v>
      </c>
      <c r="O20" s="118">
        <v>470.17878411873841</v>
      </c>
      <c r="P20" s="118">
        <v>4.3910119961008354</v>
      </c>
      <c r="Q20" s="16">
        <v>45</v>
      </c>
      <c r="R20" s="16">
        <v>46</v>
      </c>
      <c r="S20" s="118">
        <v>3.71900826446281</v>
      </c>
      <c r="T20" s="118">
        <v>3.7797863599013972</v>
      </c>
      <c r="U20" s="118">
        <v>1.6342554551264543</v>
      </c>
      <c r="V20" s="16">
        <v>37</v>
      </c>
      <c r="W20" s="16">
        <v>42</v>
      </c>
      <c r="X20" s="118">
        <v>0.52593760816368884</v>
      </c>
      <c r="Y20" s="118">
        <v>0.59362438925590733</v>
      </c>
      <c r="Z20" s="118">
        <v>12.869735885316679</v>
      </c>
      <c r="AA20" s="16">
        <v>48264</v>
      </c>
      <c r="AB20" s="16">
        <v>51684</v>
      </c>
      <c r="AC20" s="118">
        <v>686.05007352465623</v>
      </c>
      <c r="AD20" s="118">
        <v>730.49721272148372</v>
      </c>
      <c r="AE20" s="118">
        <v>6.4787019070598584</v>
      </c>
    </row>
    <row r="21" spans="1:31">
      <c r="A21" s="15" t="s">
        <v>76</v>
      </c>
      <c r="B21" s="16">
        <v>1681</v>
      </c>
      <c r="C21" s="16">
        <v>1327</v>
      </c>
      <c r="D21" s="118">
        <v>48.83791332824714</v>
      </c>
      <c r="E21" s="118">
        <v>38.083310326460357</v>
      </c>
      <c r="F21" s="118">
        <v>-22.021012506213033</v>
      </c>
      <c r="G21" s="16">
        <v>2437</v>
      </c>
      <c r="H21" s="16">
        <v>1387</v>
      </c>
      <c r="I21" s="118">
        <v>70.80190052405608</v>
      </c>
      <c r="J21" s="118">
        <v>39.805238449736635</v>
      </c>
      <c r="K21" s="118">
        <v>-43.779420954650547</v>
      </c>
      <c r="L21" s="16">
        <v>6435</v>
      </c>
      <c r="M21" s="16">
        <v>4683</v>
      </c>
      <c r="N21" s="118">
        <v>186.95536720242137</v>
      </c>
      <c r="O21" s="118">
        <v>134.39649002171353</v>
      </c>
      <c r="P21" s="118">
        <v>-28.113061404544215</v>
      </c>
      <c r="Q21" s="16">
        <v>9</v>
      </c>
      <c r="R21" s="16">
        <v>4</v>
      </c>
      <c r="S21" s="118">
        <v>0.78397212543554007</v>
      </c>
      <c r="T21" s="118">
        <v>0.34246575342465752</v>
      </c>
      <c r="U21" s="118">
        <v>-56.316590563165917</v>
      </c>
      <c r="V21" s="16">
        <v>17</v>
      </c>
      <c r="W21" s="16">
        <v>38</v>
      </c>
      <c r="X21" s="118">
        <v>0.49389918297453977</v>
      </c>
      <c r="Y21" s="118">
        <v>1.0905544780749763</v>
      </c>
      <c r="Z21" s="118">
        <v>120.80507837794778</v>
      </c>
      <c r="AA21" s="16">
        <v>18644</v>
      </c>
      <c r="AB21" s="16">
        <v>13898</v>
      </c>
      <c r="AC21" s="118">
        <v>541.66213925748946</v>
      </c>
      <c r="AD21" s="118">
        <v>398.85595095489526</v>
      </c>
      <c r="AE21" s="118">
        <v>-26.364439740675415</v>
      </c>
    </row>
    <row r="22" spans="1:31">
      <c r="A22" s="15" t="s">
        <v>77</v>
      </c>
      <c r="B22" s="16">
        <v>422</v>
      </c>
      <c r="C22" s="16">
        <v>323</v>
      </c>
      <c r="D22" s="118">
        <v>15.356494468932757</v>
      </c>
      <c r="E22" s="118">
        <v>11.62294448406721</v>
      </c>
      <c r="F22" s="118">
        <v>-24.312514763175773</v>
      </c>
      <c r="G22" s="16">
        <v>424</v>
      </c>
      <c r="H22" s="16">
        <v>345</v>
      </c>
      <c r="I22" s="118">
        <v>15.429274063572247</v>
      </c>
      <c r="J22" s="118">
        <v>12.414600145520705</v>
      </c>
      <c r="K22" s="118">
        <v>-19.538663359211682</v>
      </c>
      <c r="L22" s="16">
        <v>7317</v>
      </c>
      <c r="M22" s="16">
        <v>5973</v>
      </c>
      <c r="N22" s="118">
        <v>266.26414698858048</v>
      </c>
      <c r="O22" s="118">
        <v>214.93451208462366</v>
      </c>
      <c r="P22" s="118">
        <v>-19.277711807800479</v>
      </c>
      <c r="Q22" s="16">
        <v>10</v>
      </c>
      <c r="R22" s="16">
        <v>6</v>
      </c>
      <c r="S22" s="118">
        <v>1.0373443983402488</v>
      </c>
      <c r="T22" s="118">
        <v>0.60544904137235112</v>
      </c>
      <c r="U22" s="118">
        <v>-41.634712411705344</v>
      </c>
      <c r="V22" s="16" t="s">
        <v>15</v>
      </c>
      <c r="W22" s="16">
        <v>1</v>
      </c>
      <c r="X22" s="118" t="s">
        <v>15</v>
      </c>
      <c r="Y22" s="118">
        <v>3.59843482478861E-2</v>
      </c>
      <c r="Z22" s="118" t="s">
        <v>15</v>
      </c>
      <c r="AA22" s="16">
        <v>9322</v>
      </c>
      <c r="AB22" s="16">
        <v>7601</v>
      </c>
      <c r="AC22" s="118">
        <v>339.22569061467101</v>
      </c>
      <c r="AD22" s="118">
        <v>273.51703103218222</v>
      </c>
      <c r="AE22" s="118">
        <v>-19.37018964083347</v>
      </c>
    </row>
    <row r="23" spans="1:31">
      <c r="A23" s="15" t="s">
        <v>78</v>
      </c>
      <c r="B23" s="16">
        <v>8308</v>
      </c>
      <c r="C23" s="16">
        <v>6053</v>
      </c>
      <c r="D23" s="118">
        <v>39.485449649825654</v>
      </c>
      <c r="E23" s="118">
        <v>28.593980638762034</v>
      </c>
      <c r="F23" s="118">
        <v>-27.58350001748482</v>
      </c>
      <c r="G23" s="16">
        <v>4040</v>
      </c>
      <c r="H23" s="16">
        <v>3055</v>
      </c>
      <c r="I23" s="118">
        <v>19.200916777238284</v>
      </c>
      <c r="J23" s="118">
        <v>14.431622476692221</v>
      </c>
      <c r="K23" s="118">
        <v>-24.838888454533691</v>
      </c>
      <c r="L23" s="16">
        <v>39735</v>
      </c>
      <c r="M23" s="16">
        <v>28227</v>
      </c>
      <c r="N23" s="118">
        <v>188.84862082761467</v>
      </c>
      <c r="O23" s="118">
        <v>133.342522962223</v>
      </c>
      <c r="P23" s="118">
        <v>-29.39184709008752</v>
      </c>
      <c r="Q23" s="16">
        <v>101</v>
      </c>
      <c r="R23" s="16">
        <v>35</v>
      </c>
      <c r="S23" s="118">
        <v>1.3003733745332817</v>
      </c>
      <c r="T23" s="118">
        <v>0.44745589363334187</v>
      </c>
      <c r="U23" s="118">
        <v>-65.590198753958745</v>
      </c>
      <c r="V23" s="16">
        <v>525</v>
      </c>
      <c r="W23" s="16">
        <v>354</v>
      </c>
      <c r="X23" s="118">
        <v>2.4951686406064599</v>
      </c>
      <c r="Y23" s="118">
        <v>1.6722731118654814</v>
      </c>
      <c r="Z23" s="118">
        <v>-32.979555583905174</v>
      </c>
      <c r="AA23" s="16">
        <v>76504</v>
      </c>
      <c r="AB23" s="16">
        <v>53988</v>
      </c>
      <c r="AC23" s="118">
        <v>363.60072701134595</v>
      </c>
      <c r="AD23" s="118">
        <v>255.03582136551867</v>
      </c>
      <c r="AE23" s="118">
        <v>-29.858275185032724</v>
      </c>
    </row>
    <row r="24" spans="1:31">
      <c r="A24" s="15" t="s">
        <v>29</v>
      </c>
      <c r="B24" s="16">
        <v>2115</v>
      </c>
      <c r="C24" s="16">
        <v>2410</v>
      </c>
      <c r="D24" s="118">
        <v>24.842905330206847</v>
      </c>
      <c r="E24" s="118">
        <v>28.013923268585522</v>
      </c>
      <c r="F24" s="118">
        <v>12.764279766114917</v>
      </c>
      <c r="G24" s="16">
        <v>2859</v>
      </c>
      <c r="H24" s="16">
        <v>2323</v>
      </c>
      <c r="I24" s="118">
        <v>33.581969900265427</v>
      </c>
      <c r="J24" s="118">
        <v>27.002632262624136</v>
      </c>
      <c r="K24" s="118">
        <v>-19.591875215126343</v>
      </c>
      <c r="L24" s="16">
        <v>89669</v>
      </c>
      <c r="M24" s="16">
        <v>70135</v>
      </c>
      <c r="N24" s="118">
        <v>1053.2569636190628</v>
      </c>
      <c r="O24" s="118">
        <v>815.25166325404382</v>
      </c>
      <c r="P24" s="118">
        <v>-22.597078261625402</v>
      </c>
      <c r="Q24" s="16">
        <v>34</v>
      </c>
      <c r="R24" s="16">
        <v>22</v>
      </c>
      <c r="S24" s="118">
        <v>1.7042606516290728</v>
      </c>
      <c r="T24" s="118">
        <v>1.0950721752115482</v>
      </c>
      <c r="U24" s="118">
        <v>-35.745029719204744</v>
      </c>
      <c r="V24" s="16">
        <v>114</v>
      </c>
      <c r="W24" s="16">
        <v>163</v>
      </c>
      <c r="X24" s="118">
        <v>1.3390502163799436</v>
      </c>
      <c r="Y24" s="118">
        <v>1.8947176318586891</v>
      </c>
      <c r="Z24" s="118">
        <v>41.497130479614498</v>
      </c>
      <c r="AA24" s="16">
        <v>106628</v>
      </c>
      <c r="AB24" s="16">
        <v>85439</v>
      </c>
      <c r="AC24" s="118">
        <v>1252.4583023873738</v>
      </c>
      <c r="AD24" s="118">
        <v>993.14588802683761</v>
      </c>
      <c r="AE24" s="118">
        <v>-20.704275253415439</v>
      </c>
    </row>
    <row r="25" spans="1:31">
      <c r="A25" s="15" t="s">
        <v>79</v>
      </c>
      <c r="B25" s="16">
        <v>1473</v>
      </c>
      <c r="C25" s="16">
        <v>1138</v>
      </c>
      <c r="D25" s="118">
        <v>36.857286983397458</v>
      </c>
      <c r="E25" s="118">
        <v>28.321653347442727</v>
      </c>
      <c r="F25" s="118">
        <v>-23.158605352042461</v>
      </c>
      <c r="G25" s="16">
        <v>545</v>
      </c>
      <c r="H25" s="16">
        <v>476</v>
      </c>
      <c r="I25" s="118">
        <v>13.636945964665047</v>
      </c>
      <c r="J25" s="118">
        <v>11.846315459914534</v>
      </c>
      <c r="K25" s="118">
        <v>-13.130729632501669</v>
      </c>
      <c r="L25" s="16">
        <v>4693</v>
      </c>
      <c r="M25" s="16">
        <v>5265</v>
      </c>
      <c r="N25" s="118">
        <v>117.42786681132671</v>
      </c>
      <c r="O25" s="118">
        <v>131.03119936228995</v>
      </c>
      <c r="P25" s="118">
        <v>11.584415965607153</v>
      </c>
      <c r="Q25" s="16">
        <v>3</v>
      </c>
      <c r="R25" s="16">
        <v>4</v>
      </c>
      <c r="S25" s="118">
        <v>0.31914893617021273</v>
      </c>
      <c r="T25" s="118">
        <v>0.41753653444676403</v>
      </c>
      <c r="U25" s="118">
        <v>30.828114126652739</v>
      </c>
      <c r="V25" s="16">
        <v>28</v>
      </c>
      <c r="W25" s="16">
        <v>13</v>
      </c>
      <c r="X25" s="118">
        <v>0.70061373763416745</v>
      </c>
      <c r="Y25" s="118">
        <v>0.3235338255859011</v>
      </c>
      <c r="Z25" s="118">
        <v>-53.82137000647316</v>
      </c>
      <c r="AA25" s="16">
        <v>10723</v>
      </c>
      <c r="AB25" s="16">
        <v>10336</v>
      </c>
      <c r="AC25" s="118">
        <v>268.31003959468495</v>
      </c>
      <c r="AD25" s="118">
        <v>257.23427855814413</v>
      </c>
      <c r="AE25" s="118">
        <v>-4.1279711535476267</v>
      </c>
    </row>
    <row r="26" spans="1:31">
      <c r="A26" s="15" t="s">
        <v>31</v>
      </c>
      <c r="B26" s="16">
        <v>8742</v>
      </c>
      <c r="C26" s="16">
        <v>6623</v>
      </c>
      <c r="D26" s="118">
        <v>77.029240712147754</v>
      </c>
      <c r="E26" s="118">
        <v>57.923954060698314</v>
      </c>
      <c r="F26" s="118">
        <v>-24.802641795268887</v>
      </c>
      <c r="G26" s="16">
        <v>5096</v>
      </c>
      <c r="H26" s="16">
        <v>3784</v>
      </c>
      <c r="I26" s="118">
        <v>44.902883855994617</v>
      </c>
      <c r="J26" s="118">
        <v>33.094404675476738</v>
      </c>
      <c r="K26" s="118">
        <v>-26.297819129809461</v>
      </c>
      <c r="L26" s="16">
        <v>40827</v>
      </c>
      <c r="M26" s="16">
        <v>34186</v>
      </c>
      <c r="N26" s="118">
        <v>359.74294332588153</v>
      </c>
      <c r="O26" s="118">
        <v>298.9866062991141</v>
      </c>
      <c r="P26" s="118">
        <v>-16.888819684707446</v>
      </c>
      <c r="Q26" s="16">
        <v>24</v>
      </c>
      <c r="R26" s="16">
        <v>17</v>
      </c>
      <c r="S26" s="118">
        <v>0.50793650793650791</v>
      </c>
      <c r="T26" s="118">
        <v>0.35639412997903563</v>
      </c>
      <c r="U26" s="118">
        <v>-29.834905660377352</v>
      </c>
      <c r="V26" s="16">
        <v>695</v>
      </c>
      <c r="W26" s="16">
        <v>622</v>
      </c>
      <c r="X26" s="118">
        <v>6.1239215619929874</v>
      </c>
      <c r="Y26" s="118">
        <v>5.4399364979245597</v>
      </c>
      <c r="Z26" s="118">
        <v>-11.169069641803663</v>
      </c>
      <c r="AA26" s="16">
        <v>59919</v>
      </c>
      <c r="AB26" s="16">
        <v>48680</v>
      </c>
      <c r="AC26" s="118">
        <v>527.9701526231047</v>
      </c>
      <c r="AD26" s="118">
        <v>425.74937093081604</v>
      </c>
      <c r="AE26" s="118">
        <v>-19.361090998123089</v>
      </c>
    </row>
    <row r="27" spans="1:31">
      <c r="A27" s="15" t="s">
        <v>277</v>
      </c>
      <c r="B27" s="16">
        <v>4018</v>
      </c>
      <c r="C27" s="16">
        <v>3465</v>
      </c>
      <c r="D27" s="118">
        <v>42.311242680565705</v>
      </c>
      <c r="E27" s="118">
        <v>36.255877977677471</v>
      </c>
      <c r="F27" s="118">
        <v>-14.311479217483647</v>
      </c>
      <c r="G27" s="16">
        <v>2326</v>
      </c>
      <c r="H27" s="16">
        <v>1809</v>
      </c>
      <c r="I27" s="118">
        <v>24.493765673219471</v>
      </c>
      <c r="J27" s="118">
        <v>18.928393437696549</v>
      </c>
      <c r="K27" s="118">
        <v>-22.721586830594543</v>
      </c>
      <c r="L27" s="16">
        <v>62313</v>
      </c>
      <c r="M27" s="16">
        <v>52554</v>
      </c>
      <c r="N27" s="118">
        <v>656.18229595671744</v>
      </c>
      <c r="O27" s="118">
        <v>549.89651118004667</v>
      </c>
      <c r="P27" s="118">
        <v>-16.197600183910097</v>
      </c>
      <c r="Q27" s="16">
        <v>59</v>
      </c>
      <c r="R27" s="16">
        <v>13</v>
      </c>
      <c r="S27" s="118">
        <v>3.0040733197556011</v>
      </c>
      <c r="T27" s="118">
        <v>0.66191446028513234</v>
      </c>
      <c r="U27" s="118">
        <v>-77.966101694915253</v>
      </c>
      <c r="V27" s="16">
        <v>587</v>
      </c>
      <c r="W27" s="16">
        <v>579</v>
      </c>
      <c r="X27" s="118">
        <v>6.1813587490025048</v>
      </c>
      <c r="Y27" s="118">
        <v>6.058341514884634</v>
      </c>
      <c r="Z27" s="118">
        <v>-1.990132576235315</v>
      </c>
      <c r="AA27" s="16">
        <v>95241</v>
      </c>
      <c r="AB27" s="16">
        <v>78943</v>
      </c>
      <c r="AC27" s="118">
        <v>1002.9280896315972</v>
      </c>
      <c r="AD27" s="118">
        <v>826.01667393702519</v>
      </c>
      <c r="AE27" s="118">
        <v>-17.639491557122145</v>
      </c>
    </row>
    <row r="28" spans="1:31">
      <c r="A28" s="15" t="s">
        <v>81</v>
      </c>
      <c r="B28" s="16">
        <v>822</v>
      </c>
      <c r="C28" s="16">
        <v>720</v>
      </c>
      <c r="D28" s="118">
        <v>25.179727195116239</v>
      </c>
      <c r="E28" s="118">
        <v>21.996641235086965</v>
      </c>
      <c r="F28" s="118">
        <v>-12.641463250827645</v>
      </c>
      <c r="G28" s="16">
        <v>924</v>
      </c>
      <c r="H28" s="16">
        <v>1023</v>
      </c>
      <c r="I28" s="118">
        <v>28.304218890860589</v>
      </c>
      <c r="J28" s="118">
        <v>31.253561088186064</v>
      </c>
      <c r="K28" s="118">
        <v>10.420150468373524</v>
      </c>
      <c r="L28" s="16">
        <v>14021</v>
      </c>
      <c r="M28" s="16">
        <v>13990</v>
      </c>
      <c r="N28" s="118">
        <v>429.49507907874056</v>
      </c>
      <c r="O28" s="118">
        <v>427.40695955398144</v>
      </c>
      <c r="P28" s="118">
        <v>-0.48618008132668145</v>
      </c>
      <c r="Q28" s="16">
        <v>21</v>
      </c>
      <c r="R28" s="16">
        <v>7</v>
      </c>
      <c r="S28" s="118">
        <v>3.4369885433715219</v>
      </c>
      <c r="T28" s="118">
        <v>1.1326860841423949</v>
      </c>
      <c r="U28" s="118">
        <v>-67.044228694714121</v>
      </c>
      <c r="V28" s="16">
        <v>31</v>
      </c>
      <c r="W28" s="16">
        <v>19</v>
      </c>
      <c r="X28" s="118">
        <v>0.94960041733406719</v>
      </c>
      <c r="Y28" s="118">
        <v>0.58046692148146151</v>
      </c>
      <c r="Z28" s="118">
        <v>-38.87250775320009</v>
      </c>
      <c r="AA28" s="16">
        <v>27922</v>
      </c>
      <c r="AB28" s="16">
        <v>29313</v>
      </c>
      <c r="AC28" s="118">
        <v>855.31428557425249</v>
      </c>
      <c r="AD28" s="118">
        <v>895.53825628347806</v>
      </c>
      <c r="AE28" s="118">
        <v>4.7028292859880638</v>
      </c>
    </row>
    <row r="29" spans="1:31">
      <c r="A29" s="15" t="s">
        <v>397</v>
      </c>
      <c r="B29" s="16">
        <v>6437</v>
      </c>
      <c r="C29" s="16">
        <v>5005</v>
      </c>
      <c r="D29" s="118">
        <v>37.511742451614104</v>
      </c>
      <c r="E29" s="118">
        <v>28.989380387760331</v>
      </c>
      <c r="F29" s="118">
        <v>-22.719184732211929</v>
      </c>
      <c r="G29" s="16">
        <v>1249</v>
      </c>
      <c r="H29" s="16">
        <v>1130</v>
      </c>
      <c r="I29" s="118">
        <v>7.2785717449224832</v>
      </c>
      <c r="J29" s="118">
        <v>6.5450549127211142</v>
      </c>
      <c r="K29" s="118">
        <v>-10.077757806166698</v>
      </c>
      <c r="L29" s="16">
        <v>88422</v>
      </c>
      <c r="M29" s="16">
        <v>78329</v>
      </c>
      <c r="N29" s="118">
        <v>515.28092140074921</v>
      </c>
      <c r="O29" s="118">
        <v>453.68814713144434</v>
      </c>
      <c r="P29" s="118">
        <v>-11.953241758276235</v>
      </c>
      <c r="Q29" s="16">
        <v>80</v>
      </c>
      <c r="R29" s="16">
        <v>68</v>
      </c>
      <c r="S29" s="118">
        <v>1.5402387370042356</v>
      </c>
      <c r="T29" s="118">
        <v>1.3343799058084773</v>
      </c>
      <c r="U29" s="118">
        <v>-13.365384615384613</v>
      </c>
      <c r="V29" s="16">
        <v>9182</v>
      </c>
      <c r="W29" s="16">
        <v>7456</v>
      </c>
      <c r="X29" s="118">
        <v>53.508283236091458</v>
      </c>
      <c r="Y29" s="118">
        <v>43.185778255972231</v>
      </c>
      <c r="Z29" s="118">
        <v>-19.291415003119884</v>
      </c>
      <c r="AA29" s="16">
        <v>231606</v>
      </c>
      <c r="AB29" s="16">
        <v>199314</v>
      </c>
      <c r="AC29" s="118">
        <v>1349.688460812263</v>
      </c>
      <c r="AD29" s="118">
        <v>1154.4434290921204</v>
      </c>
      <c r="AE29" s="118">
        <v>-14.465933242301055</v>
      </c>
    </row>
    <row r="30" spans="1:31">
      <c r="A30" s="15" t="s">
        <v>35</v>
      </c>
      <c r="B30" s="16">
        <v>594</v>
      </c>
      <c r="C30" s="16">
        <v>769</v>
      </c>
      <c r="D30" s="118">
        <v>17.07382272543051</v>
      </c>
      <c r="E30" s="118">
        <v>21.928492582951154</v>
      </c>
      <c r="F30" s="118">
        <v>28.433409058944271</v>
      </c>
      <c r="G30" s="16">
        <v>538</v>
      </c>
      <c r="H30" s="16">
        <v>1001</v>
      </c>
      <c r="I30" s="118">
        <v>15.464169404514502</v>
      </c>
      <c r="J30" s="118">
        <v>28.544110631383749</v>
      </c>
      <c r="K30" s="118">
        <v>84.58224224477766</v>
      </c>
      <c r="L30" s="16">
        <v>5304</v>
      </c>
      <c r="M30" s="16">
        <v>8907</v>
      </c>
      <c r="N30" s="118">
        <v>152.45716453818758</v>
      </c>
      <c r="O30" s="118">
        <v>253.98840498874631</v>
      </c>
      <c r="P30" s="118">
        <v>66.596568785802845</v>
      </c>
      <c r="Q30" s="16">
        <v>35</v>
      </c>
      <c r="R30" s="16">
        <v>8</v>
      </c>
      <c r="S30" s="118">
        <v>4.7619047619047619</v>
      </c>
      <c r="T30" s="118">
        <v>1.0796221322537112</v>
      </c>
      <c r="U30" s="118">
        <v>-77.327935222672068</v>
      </c>
      <c r="V30" s="16">
        <v>59</v>
      </c>
      <c r="W30" s="16" t="s">
        <v>24</v>
      </c>
      <c r="X30" s="118">
        <v>1.6958847488222224</v>
      </c>
      <c r="Y30" s="16" t="s">
        <v>24</v>
      </c>
      <c r="Z30" s="16" t="s">
        <v>24</v>
      </c>
      <c r="AA30" s="16">
        <v>23004</v>
      </c>
      <c r="AB30" s="16">
        <v>24820</v>
      </c>
      <c r="AC30" s="118">
        <v>661.22258918485431</v>
      </c>
      <c r="AD30" s="118">
        <v>707.7570688021425</v>
      </c>
      <c r="AE30" s="118">
        <v>7.0376421462937655</v>
      </c>
    </row>
    <row r="31" spans="1:31">
      <c r="A31" s="15" t="s">
        <v>398</v>
      </c>
      <c r="B31" s="16">
        <v>5083</v>
      </c>
      <c r="C31" s="16">
        <v>3791</v>
      </c>
      <c r="D31" s="118">
        <v>44.864759186220525</v>
      </c>
      <c r="E31" s="118">
        <v>33.320913799912269</v>
      </c>
      <c r="F31" s="118">
        <v>-25.730318396211871</v>
      </c>
      <c r="G31" s="16">
        <v>2122</v>
      </c>
      <c r="H31" s="16">
        <v>1708</v>
      </c>
      <c r="I31" s="118">
        <v>18.729690929207152</v>
      </c>
      <c r="J31" s="118">
        <v>15.012429641321591</v>
      </c>
      <c r="K31" s="118">
        <v>-19.846890703833509</v>
      </c>
      <c r="L31" s="16">
        <v>51747</v>
      </c>
      <c r="M31" s="16">
        <v>48334</v>
      </c>
      <c r="N31" s="118">
        <v>456.74143096780512</v>
      </c>
      <c r="O31" s="118">
        <v>424.83066410049048</v>
      </c>
      <c r="P31" s="118">
        <v>-6.9866153371937028</v>
      </c>
      <c r="Q31" s="16">
        <v>80</v>
      </c>
      <c r="R31" s="16">
        <v>52</v>
      </c>
      <c r="S31" s="118">
        <v>1.3420567018956551</v>
      </c>
      <c r="T31" s="118">
        <v>0.8544199802826159</v>
      </c>
      <c r="U31" s="118">
        <v>-36.335031219191585</v>
      </c>
      <c r="V31" s="16">
        <v>1109</v>
      </c>
      <c r="W31" s="16">
        <v>1025</v>
      </c>
      <c r="X31" s="118">
        <v>9.7885142509381406</v>
      </c>
      <c r="Y31" s="118">
        <v>9.0092156805354975</v>
      </c>
      <c r="Z31" s="118">
        <v>-7.9613570601682948</v>
      </c>
      <c r="AA31" s="16">
        <v>88836</v>
      </c>
      <c r="AB31" s="16">
        <v>76836</v>
      </c>
      <c r="AC31" s="118">
        <v>784.10500630869308</v>
      </c>
      <c r="AD31" s="118">
        <v>675.34838637036637</v>
      </c>
      <c r="AE31" s="118">
        <v>-13.870160126934639</v>
      </c>
    </row>
    <row r="32" spans="1:31">
      <c r="A32" s="15" t="s">
        <v>83</v>
      </c>
      <c r="B32" s="16">
        <v>130</v>
      </c>
      <c r="C32" s="16" t="s">
        <v>24</v>
      </c>
      <c r="D32" s="118">
        <v>7.3964959953663802</v>
      </c>
      <c r="E32" s="16" t="s">
        <v>24</v>
      </c>
      <c r="F32" s="16" t="s">
        <v>24</v>
      </c>
      <c r="G32" s="16">
        <v>306</v>
      </c>
      <c r="H32" s="16" t="s">
        <v>24</v>
      </c>
      <c r="I32" s="118">
        <v>17.410213650631633</v>
      </c>
      <c r="J32" s="16" t="s">
        <v>24</v>
      </c>
      <c r="K32" s="16" t="s">
        <v>24</v>
      </c>
      <c r="L32" s="16">
        <v>18692</v>
      </c>
      <c r="M32" s="16" t="s">
        <v>24</v>
      </c>
      <c r="N32" s="118">
        <v>1063.5023318876028</v>
      </c>
      <c r="O32" s="16" t="s">
        <v>24</v>
      </c>
      <c r="P32" s="16" t="s">
        <v>24</v>
      </c>
      <c r="Q32" s="16">
        <v>2</v>
      </c>
      <c r="R32" s="16" t="s">
        <v>24</v>
      </c>
      <c r="S32" s="118">
        <v>0.35971223021582738</v>
      </c>
      <c r="T32" s="118" t="s">
        <v>24</v>
      </c>
      <c r="U32" s="118" t="s">
        <v>24</v>
      </c>
      <c r="V32" s="16">
        <v>2</v>
      </c>
      <c r="W32" s="16" t="s">
        <v>24</v>
      </c>
      <c r="X32" s="118">
        <v>0.11379224608255969</v>
      </c>
      <c r="Y32" s="16" t="s">
        <v>24</v>
      </c>
      <c r="Z32" s="16" t="s">
        <v>24</v>
      </c>
      <c r="AA32" s="16">
        <v>23837</v>
      </c>
      <c r="AB32" s="16">
        <v>24968</v>
      </c>
      <c r="AC32" s="118">
        <v>1356.2328849349876</v>
      </c>
      <c r="AD32" s="118">
        <v>1404.8868319993248</v>
      </c>
      <c r="AE32" s="118">
        <v>3.5874330732416526</v>
      </c>
    </row>
    <row r="33" spans="1:31">
      <c r="A33" s="15" t="s">
        <v>38</v>
      </c>
      <c r="B33" s="16">
        <v>330</v>
      </c>
      <c r="C33" s="16">
        <v>205</v>
      </c>
      <c r="D33" s="118">
        <v>57.235226373992319</v>
      </c>
      <c r="E33" s="118">
        <v>33.841729659056952</v>
      </c>
      <c r="F33" s="118">
        <v>-40.872550345263193</v>
      </c>
      <c r="G33" s="16">
        <v>489</v>
      </c>
      <c r="H33" s="16">
        <v>411</v>
      </c>
      <c r="I33" s="118">
        <v>84.812199081461344</v>
      </c>
      <c r="J33" s="118">
        <v>67.848540926206866</v>
      </c>
      <c r="K33" s="118">
        <v>-20.001436513821602</v>
      </c>
      <c r="L33" s="16">
        <v>2470</v>
      </c>
      <c r="M33" s="16">
        <v>2460</v>
      </c>
      <c r="N33" s="118">
        <v>428.39699740533644</v>
      </c>
      <c r="O33" s="118">
        <v>406.10075590868342</v>
      </c>
      <c r="P33" s="118">
        <v>-5.2045746426081951</v>
      </c>
      <c r="Q33" s="16">
        <v>6</v>
      </c>
      <c r="R33" s="16" t="s">
        <v>15</v>
      </c>
      <c r="S33" s="118">
        <v>3.0150753768844218</v>
      </c>
      <c r="T33" s="118" t="s">
        <v>15</v>
      </c>
      <c r="U33" s="118">
        <v>-100</v>
      </c>
      <c r="V33" s="16" t="s">
        <v>15</v>
      </c>
      <c r="W33" s="16" t="s">
        <v>15</v>
      </c>
      <c r="X33" s="118" t="s">
        <v>15</v>
      </c>
      <c r="Y33" s="118" t="s">
        <v>15</v>
      </c>
      <c r="Z33" s="118" t="s">
        <v>15</v>
      </c>
      <c r="AA33" s="16">
        <v>3898</v>
      </c>
      <c r="AB33" s="16">
        <v>3822</v>
      </c>
      <c r="AC33" s="118">
        <v>676.06943153279406</v>
      </c>
      <c r="AD33" s="118">
        <v>630.94190613129604</v>
      </c>
      <c r="AE33" s="118">
        <v>-6.6749838547180413</v>
      </c>
    </row>
    <row r="34" spans="1:31">
      <c r="A34" s="15" t="s">
        <v>39</v>
      </c>
      <c r="B34" s="16">
        <v>1554</v>
      </c>
      <c r="C34" s="16">
        <v>1139</v>
      </c>
      <c r="D34" s="118">
        <v>21.963130772211805</v>
      </c>
      <c r="E34" s="118">
        <v>15.89719053794753</v>
      </c>
      <c r="F34" s="118">
        <v>-27.618741140215874</v>
      </c>
      <c r="G34" s="16">
        <v>1528</v>
      </c>
      <c r="H34" s="16">
        <v>1238</v>
      </c>
      <c r="I34" s="118">
        <v>21.59566526379642</v>
      </c>
      <c r="J34" s="118">
        <v>17.278948100069396</v>
      </c>
      <c r="K34" s="118">
        <v>-19.988813083538993</v>
      </c>
      <c r="L34" s="16" t="s">
        <v>24</v>
      </c>
      <c r="M34" s="16" t="s">
        <v>24</v>
      </c>
      <c r="N34" s="16" t="s">
        <v>24</v>
      </c>
      <c r="O34" s="16" t="s">
        <v>24</v>
      </c>
      <c r="P34" s="16" t="s">
        <v>24</v>
      </c>
      <c r="Q34" s="16">
        <v>12</v>
      </c>
      <c r="R34" s="16">
        <v>16</v>
      </c>
      <c r="S34" s="118">
        <v>0.35252643948296125</v>
      </c>
      <c r="T34" s="118">
        <v>0.46430644225188622</v>
      </c>
      <c r="U34" s="118">
        <v>31.708260785451703</v>
      </c>
      <c r="V34" s="16">
        <v>151</v>
      </c>
      <c r="W34" s="16">
        <v>38</v>
      </c>
      <c r="X34" s="118">
        <v>2.1341266065662694</v>
      </c>
      <c r="Y34" s="118">
        <v>0.53037158950132235</v>
      </c>
      <c r="Z34" s="118">
        <v>-75.148072852403516</v>
      </c>
      <c r="AA34" s="16">
        <v>11602</v>
      </c>
      <c r="AB34" s="16">
        <v>11372</v>
      </c>
      <c r="AC34" s="118">
        <v>163.97441648597257</v>
      </c>
      <c r="AD34" s="118">
        <v>158.72067673181675</v>
      </c>
      <c r="AE34" s="118">
        <v>-3.2039996645484403</v>
      </c>
    </row>
    <row r="35" spans="1:31">
      <c r="A35" s="15" t="s">
        <v>67</v>
      </c>
      <c r="B35" s="16" t="s">
        <v>24</v>
      </c>
      <c r="C35" s="16" t="s">
        <v>24</v>
      </c>
      <c r="D35" s="16" t="s">
        <v>24</v>
      </c>
      <c r="E35" s="16" t="s">
        <v>24</v>
      </c>
      <c r="F35" s="16" t="s">
        <v>24</v>
      </c>
      <c r="G35" s="16">
        <v>7764</v>
      </c>
      <c r="H35" s="16">
        <v>6365</v>
      </c>
      <c r="I35" s="118">
        <v>17.049146690647316</v>
      </c>
      <c r="J35" s="118">
        <v>13.86134978535814</v>
      </c>
      <c r="K35" s="118">
        <v>-18.69769181491008</v>
      </c>
      <c r="L35" s="16" t="s">
        <v>24</v>
      </c>
      <c r="M35" s="16" t="s">
        <v>24</v>
      </c>
      <c r="N35" s="16" t="s">
        <v>24</v>
      </c>
      <c r="O35" s="16" t="s">
        <v>24</v>
      </c>
      <c r="P35" s="16" t="s">
        <v>24</v>
      </c>
      <c r="Q35" s="16">
        <v>54</v>
      </c>
      <c r="R35" s="16">
        <v>21</v>
      </c>
      <c r="S35" s="118">
        <v>0.31309793007479564</v>
      </c>
      <c r="T35" s="118">
        <v>0.12055109070034442</v>
      </c>
      <c r="U35" s="118">
        <v>-61.497321086873335</v>
      </c>
      <c r="V35" s="16">
        <v>8738</v>
      </c>
      <c r="W35" s="16">
        <v>7325</v>
      </c>
      <c r="X35" s="118">
        <v>19.187975757712039</v>
      </c>
      <c r="Y35" s="118">
        <v>15.951985416771153</v>
      </c>
      <c r="Z35" s="118">
        <v>-16.864678076530694</v>
      </c>
      <c r="AA35" s="16">
        <v>263115</v>
      </c>
      <c r="AB35" s="16">
        <v>255397</v>
      </c>
      <c r="AC35" s="118">
        <v>577.78029772149262</v>
      </c>
      <c r="AD35" s="118">
        <v>556.18965453748831</v>
      </c>
      <c r="AE35" s="118">
        <v>-3.736825791593823</v>
      </c>
    </row>
    <row r="36" spans="1:31">
      <c r="A36" s="15" t="s">
        <v>41</v>
      </c>
      <c r="B36" s="16" t="s">
        <v>24</v>
      </c>
      <c r="C36" s="16">
        <v>712</v>
      </c>
      <c r="D36" s="118" t="s">
        <v>24</v>
      </c>
      <c r="E36" s="118">
        <v>30.974082697320565</v>
      </c>
      <c r="F36" s="118" t="s">
        <v>24</v>
      </c>
      <c r="G36" s="16" t="s">
        <v>24</v>
      </c>
      <c r="H36" s="16">
        <v>950</v>
      </c>
      <c r="I36" s="118" t="s">
        <v>24</v>
      </c>
      <c r="J36" s="118">
        <v>41.327778879851884</v>
      </c>
      <c r="K36" s="118" t="s">
        <v>24</v>
      </c>
      <c r="L36" s="16" t="s">
        <v>24</v>
      </c>
      <c r="M36" s="16" t="s">
        <v>24</v>
      </c>
      <c r="N36" s="16" t="s">
        <v>24</v>
      </c>
      <c r="O36" s="16" t="s">
        <v>24</v>
      </c>
      <c r="P36" s="16" t="s">
        <v>24</v>
      </c>
      <c r="Q36" s="16">
        <v>3</v>
      </c>
      <c r="R36" s="16">
        <v>1</v>
      </c>
      <c r="S36" s="118">
        <v>0.46224961479198773</v>
      </c>
      <c r="T36" s="118">
        <v>0.15923566878980894</v>
      </c>
      <c r="U36" s="118">
        <v>-65.55201698513801</v>
      </c>
      <c r="V36" s="16" t="s">
        <v>24</v>
      </c>
      <c r="W36" s="16">
        <v>1</v>
      </c>
      <c r="X36" s="118" t="s">
        <v>24</v>
      </c>
      <c r="Y36" s="118">
        <v>4.3502925136686195E-2</v>
      </c>
      <c r="Z36" s="118" t="s">
        <v>24</v>
      </c>
      <c r="AA36" s="16">
        <v>20423</v>
      </c>
      <c r="AB36" s="16">
        <v>18737</v>
      </c>
      <c r="AC36" s="118">
        <v>896.41084524129303</v>
      </c>
      <c r="AD36" s="118">
        <v>815.11430828608911</v>
      </c>
      <c r="AE36" s="118">
        <v>-9.0691157282150936</v>
      </c>
    </row>
    <row r="37" spans="1:31">
      <c r="A37" s="19" t="s">
        <v>42</v>
      </c>
      <c r="B37" s="20">
        <v>302</v>
      </c>
      <c r="C37" s="20">
        <v>454</v>
      </c>
      <c r="D37" s="113">
        <v>19.41836218331834</v>
      </c>
      <c r="E37" s="113">
        <v>28.864505940111872</v>
      </c>
      <c r="F37" s="113">
        <v>48.645419565345208</v>
      </c>
      <c r="G37" s="20">
        <v>426</v>
      </c>
      <c r="H37" s="20">
        <v>609</v>
      </c>
      <c r="I37" s="113">
        <v>27.391464536733817</v>
      </c>
      <c r="J37" s="113">
        <v>38.719128012176498</v>
      </c>
      <c r="K37" s="113">
        <v>41.354720045186014</v>
      </c>
      <c r="L37" s="20">
        <v>1694</v>
      </c>
      <c r="M37" s="20">
        <v>3240</v>
      </c>
      <c r="N37" s="113">
        <v>108.92286602165984</v>
      </c>
      <c r="O37" s="113">
        <v>205.99339040960896</v>
      </c>
      <c r="P37" s="113">
        <v>89.118591837866418</v>
      </c>
      <c r="Q37" s="20">
        <v>8</v>
      </c>
      <c r="R37" s="20">
        <v>2</v>
      </c>
      <c r="S37" s="113">
        <v>1.5355086372360844</v>
      </c>
      <c r="T37" s="113">
        <v>0.38610038610038611</v>
      </c>
      <c r="U37" s="113">
        <v>-74.855212355212359</v>
      </c>
      <c r="V37" s="20" t="s">
        <v>24</v>
      </c>
      <c r="W37" s="20" t="s">
        <v>24</v>
      </c>
      <c r="X37" s="20" t="s">
        <v>24</v>
      </c>
      <c r="Y37" s="20" t="s">
        <v>24</v>
      </c>
      <c r="Z37" s="20" t="s">
        <v>24</v>
      </c>
      <c r="AA37" s="20">
        <v>6391</v>
      </c>
      <c r="AB37" s="20">
        <v>5547</v>
      </c>
      <c r="AC37" s="113">
        <v>410.93626726353483</v>
      </c>
      <c r="AD37" s="113">
        <v>352.66831376608053</v>
      </c>
      <c r="AE37" s="113">
        <v>-14.179316390219421</v>
      </c>
    </row>
    <row r="38" spans="1:31">
      <c r="B38" s="9"/>
      <c r="C38" s="9"/>
      <c r="D38" s="9"/>
      <c r="E38" s="340"/>
      <c r="F38" s="340"/>
      <c r="G38" s="9"/>
      <c r="H38" s="9"/>
      <c r="I38" s="9"/>
      <c r="J38" s="340"/>
      <c r="K38" s="340"/>
      <c r="L38" s="9"/>
      <c r="M38" s="9"/>
      <c r="N38" s="9"/>
      <c r="O38" s="340"/>
      <c r="P38" s="340"/>
      <c r="Q38" s="9"/>
      <c r="R38" s="9"/>
      <c r="S38" s="9"/>
      <c r="T38" s="340"/>
      <c r="U38" s="340"/>
      <c r="V38" s="9"/>
      <c r="W38" s="9"/>
      <c r="X38" s="9"/>
      <c r="Y38" s="340"/>
      <c r="Z38" s="340"/>
      <c r="AA38" s="9"/>
      <c r="AB38" s="9"/>
      <c r="AC38" s="9"/>
      <c r="AD38" s="340"/>
    </row>
    <row r="39" spans="1:31">
      <c r="A39" s="2" t="s">
        <v>399</v>
      </c>
    </row>
    <row r="40" spans="1:31">
      <c r="A40" s="2" t="s">
        <v>400</v>
      </c>
    </row>
    <row r="41" spans="1:31">
      <c r="A41" s="2" t="s">
        <v>44</v>
      </c>
    </row>
    <row r="42" spans="1:31">
      <c r="A42" s="2" t="s">
        <v>401</v>
      </c>
    </row>
    <row r="43" spans="1:31">
      <c r="A43" s="2" t="s">
        <v>402</v>
      </c>
    </row>
    <row r="44" spans="1:31" s="25" customFormat="1">
      <c r="A44" s="175" t="s">
        <v>247</v>
      </c>
    </row>
    <row r="45" spans="1:31" s="25" customFormat="1">
      <c r="A45" s="25" t="s">
        <v>403</v>
      </c>
    </row>
    <row r="46" spans="1:31">
      <c r="A46" s="2" t="s">
        <v>404</v>
      </c>
    </row>
    <row r="47" spans="1:31" s="25" customFormat="1">
      <c r="A47" s="2" t="s">
        <v>405</v>
      </c>
    </row>
    <row r="48" spans="1:31">
      <c r="A48" s="2" t="s">
        <v>406</v>
      </c>
    </row>
  </sheetData>
  <mergeCells count="25">
    <mergeCell ref="AE6:AE7"/>
    <mergeCell ref="AA5:AE5"/>
    <mergeCell ref="B6:C6"/>
    <mergeCell ref="D6:E6"/>
    <mergeCell ref="F6:F7"/>
    <mergeCell ref="G6:H6"/>
    <mergeCell ref="I6:J6"/>
    <mergeCell ref="K6:K7"/>
    <mergeCell ref="L6:M6"/>
    <mergeCell ref="N6:O6"/>
    <mergeCell ref="P6:P7"/>
    <mergeCell ref="V5:Z5"/>
    <mergeCell ref="V6:W6"/>
    <mergeCell ref="X6:Y6"/>
    <mergeCell ref="Z6:Z7"/>
    <mergeCell ref="AA6:AB6"/>
    <mergeCell ref="AC6:AD6"/>
    <mergeCell ref="A5:A7"/>
    <mergeCell ref="B5:F5"/>
    <mergeCell ref="G5:K5"/>
    <mergeCell ref="L5:P5"/>
    <mergeCell ref="Q5:U5"/>
    <mergeCell ref="Q6:R6"/>
    <mergeCell ref="S6:T6"/>
    <mergeCell ref="U6:U7"/>
  </mergeCells>
  <hyperlinks>
    <hyperlink ref="AE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zoomScaleNormal="100" workbookViewId="0">
      <selection activeCell="K1" sqref="K1"/>
    </sheetView>
  </sheetViews>
  <sheetFormatPr defaultColWidth="9.140625" defaultRowHeight="11.25"/>
  <cols>
    <col min="1" max="1" width="15.140625" style="2" bestFit="1" customWidth="1"/>
    <col min="2" max="3" width="9.140625" style="2"/>
    <col min="4" max="6" width="9.140625" style="2" customWidth="1"/>
    <col min="7" max="8" width="9.140625" style="2"/>
    <col min="9" max="10" width="9.140625" style="2" customWidth="1"/>
    <col min="11" max="16384" width="9.140625" style="2"/>
  </cols>
  <sheetData>
    <row r="1" spans="1:11">
      <c r="A1" s="1" t="s">
        <v>412</v>
      </c>
      <c r="K1" s="155" t="s">
        <v>226</v>
      </c>
    </row>
    <row r="2" spans="1:11">
      <c r="A2" s="2" t="s">
        <v>409</v>
      </c>
    </row>
    <row r="3" spans="1:11">
      <c r="A3" s="3" t="s">
        <v>264</v>
      </c>
    </row>
    <row r="5" spans="1:11" ht="23.25" customHeight="1">
      <c r="A5" s="1376" t="s">
        <v>2</v>
      </c>
      <c r="B5" s="1378" t="s">
        <v>410</v>
      </c>
      <c r="C5" s="1384"/>
      <c r="D5" s="1384"/>
      <c r="E5" s="1384"/>
      <c r="F5" s="1379"/>
      <c r="G5" s="1378" t="s">
        <v>182</v>
      </c>
      <c r="H5" s="1384"/>
      <c r="I5" s="1384"/>
      <c r="J5" s="1384"/>
      <c r="K5" s="1379"/>
    </row>
    <row r="6" spans="1:11" ht="15" customHeight="1">
      <c r="A6" s="1376"/>
      <c r="B6" s="1381" t="s">
        <v>10</v>
      </c>
      <c r="C6" s="1383"/>
      <c r="D6" s="1381" t="s">
        <v>394</v>
      </c>
      <c r="E6" s="1383"/>
      <c r="F6" s="1386" t="s">
        <v>11</v>
      </c>
      <c r="G6" s="1381" t="s">
        <v>10</v>
      </c>
      <c r="H6" s="1383"/>
      <c r="I6" s="1381" t="s">
        <v>394</v>
      </c>
      <c r="J6" s="1383"/>
      <c r="K6" s="1386" t="s">
        <v>11</v>
      </c>
    </row>
    <row r="7" spans="1:11" ht="14.25" customHeight="1">
      <c r="A7" s="1376"/>
      <c r="B7" s="4" t="s">
        <v>362</v>
      </c>
      <c r="C7" s="4">
        <v>2019</v>
      </c>
      <c r="D7" s="4">
        <v>2018</v>
      </c>
      <c r="E7" s="4">
        <v>2019</v>
      </c>
      <c r="F7" s="1388"/>
      <c r="G7" s="4" t="s">
        <v>362</v>
      </c>
      <c r="H7" s="4">
        <v>2019</v>
      </c>
      <c r="I7" s="4">
        <v>2018</v>
      </c>
      <c r="J7" s="4">
        <v>2019</v>
      </c>
      <c r="K7" s="1388"/>
    </row>
    <row r="8" spans="1:11">
      <c r="A8" s="159"/>
    </row>
    <row r="9" spans="1:11">
      <c r="A9" s="341" t="s">
        <v>13</v>
      </c>
      <c r="B9" s="6">
        <v>188614</v>
      </c>
      <c r="C9" s="6">
        <v>191228</v>
      </c>
      <c r="D9" s="342">
        <v>90.4645629221626</v>
      </c>
      <c r="E9" s="342">
        <v>90.997200175829192</v>
      </c>
      <c r="F9" s="342">
        <v>0.58878000010333942</v>
      </c>
      <c r="G9" s="6">
        <v>135078</v>
      </c>
      <c r="H9" s="6">
        <v>143469</v>
      </c>
      <c r="I9" s="342">
        <v>65.058440399231046</v>
      </c>
      <c r="J9" s="342">
        <v>68.558464023567424</v>
      </c>
      <c r="K9" s="342">
        <v>5.3798148293418668</v>
      </c>
    </row>
    <row r="10" spans="1:11">
      <c r="A10" s="343"/>
      <c r="B10" s="9"/>
      <c r="C10" s="9"/>
      <c r="D10" s="35"/>
      <c r="E10" s="35"/>
      <c r="F10" s="35"/>
      <c r="G10" s="9"/>
      <c r="H10" s="305"/>
      <c r="I10" s="35"/>
      <c r="J10" s="35"/>
      <c r="K10" s="35"/>
    </row>
    <row r="11" spans="1:11" s="25" customFormat="1">
      <c r="A11" s="11" t="s">
        <v>72</v>
      </c>
      <c r="B11" s="13">
        <v>1133</v>
      </c>
      <c r="C11" s="13">
        <v>1142</v>
      </c>
      <c r="D11" s="117">
        <v>130.33999988496029</v>
      </c>
      <c r="E11" s="117">
        <v>129.48800081638669</v>
      </c>
      <c r="F11" s="117">
        <v>-0.65367428980021014</v>
      </c>
      <c r="G11" s="12" t="s">
        <v>24</v>
      </c>
      <c r="H11" s="12" t="s">
        <v>24</v>
      </c>
      <c r="I11" s="12" t="s">
        <v>24</v>
      </c>
      <c r="J11" s="12" t="s">
        <v>24</v>
      </c>
      <c r="K11" s="12" t="s">
        <v>24</v>
      </c>
    </row>
    <row r="12" spans="1:11">
      <c r="A12" s="8" t="s">
        <v>16</v>
      </c>
      <c r="B12" s="17">
        <v>1655</v>
      </c>
      <c r="C12" s="17">
        <v>1644</v>
      </c>
      <c r="D12" s="35">
        <v>49.807091566801695</v>
      </c>
      <c r="E12" s="35">
        <v>49.260537605056939</v>
      </c>
      <c r="F12" s="35">
        <v>-1.0973416526674939</v>
      </c>
      <c r="G12" s="17">
        <v>464</v>
      </c>
      <c r="H12" s="16">
        <v>532</v>
      </c>
      <c r="I12" s="35">
        <v>13.9640425903299</v>
      </c>
      <c r="J12" s="35">
        <v>15.94075791112548</v>
      </c>
      <c r="K12" s="35">
        <v>14.155752591047355</v>
      </c>
    </row>
    <row r="13" spans="1:11">
      <c r="A13" s="8" t="s">
        <v>17</v>
      </c>
      <c r="B13" s="17">
        <v>355</v>
      </c>
      <c r="C13" s="17">
        <v>609</v>
      </c>
      <c r="D13" s="35">
        <v>42.797175145329561</v>
      </c>
      <c r="E13" s="35">
        <v>72.008711989982629</v>
      </c>
      <c r="F13" s="35">
        <v>68.25575927723564</v>
      </c>
      <c r="G13" s="17">
        <v>143</v>
      </c>
      <c r="H13" s="16">
        <v>179</v>
      </c>
      <c r="I13" s="35">
        <v>17.239425481076417</v>
      </c>
      <c r="J13" s="35">
        <v>21.165122243361068</v>
      </c>
      <c r="K13" s="35">
        <v>22.771621749192626</v>
      </c>
    </row>
    <row r="14" spans="1:11">
      <c r="A14" s="8" t="s">
        <v>18</v>
      </c>
      <c r="B14" s="17">
        <v>2438</v>
      </c>
      <c r="C14" s="17">
        <v>2260</v>
      </c>
      <c r="D14" s="35">
        <v>59.745954711193988</v>
      </c>
      <c r="E14" s="35">
        <v>54.528823912192195</v>
      </c>
      <c r="F14" s="35">
        <v>-8.7321908641696098</v>
      </c>
      <c r="G14" s="17">
        <v>653</v>
      </c>
      <c r="H14" s="16">
        <v>521</v>
      </c>
      <c r="I14" s="35">
        <v>16.002505507140963</v>
      </c>
      <c r="J14" s="35">
        <v>12.570582857633685</v>
      </c>
      <c r="K14" s="35">
        <v>-21.446158215510792</v>
      </c>
    </row>
    <row r="15" spans="1:11">
      <c r="A15" s="8" t="s">
        <v>19</v>
      </c>
      <c r="B15" s="17">
        <v>7212</v>
      </c>
      <c r="C15" s="17">
        <v>6919</v>
      </c>
      <c r="D15" s="35">
        <v>48.688223019605516</v>
      </c>
      <c r="E15" s="35">
        <v>46.520340395227237</v>
      </c>
      <c r="F15" s="35">
        <v>-4.4525811170091911</v>
      </c>
      <c r="G15" s="17">
        <v>4892</v>
      </c>
      <c r="H15" s="16">
        <v>4628</v>
      </c>
      <c r="I15" s="35">
        <v>33.025899474751832</v>
      </c>
      <c r="J15" s="35">
        <v>31.11665491387652</v>
      </c>
      <c r="K15" s="35">
        <v>-5.7810524201919788</v>
      </c>
    </row>
    <row r="16" spans="1:11">
      <c r="A16" s="8" t="s">
        <v>20</v>
      </c>
      <c r="B16" s="17">
        <v>7947</v>
      </c>
      <c r="C16" s="17">
        <v>7007</v>
      </c>
      <c r="D16" s="35">
        <v>87.563985782173816</v>
      </c>
      <c r="E16" s="35">
        <v>76.729524211247423</v>
      </c>
      <c r="F16" s="35">
        <v>-12.373193698466912</v>
      </c>
      <c r="G16" s="17">
        <v>3114</v>
      </c>
      <c r="H16" s="16">
        <v>2643</v>
      </c>
      <c r="I16" s="35">
        <v>34.311595787805366</v>
      </c>
      <c r="J16" s="35">
        <v>28.941934135910799</v>
      </c>
      <c r="K16" s="35">
        <v>-15.649699550852691</v>
      </c>
    </row>
    <row r="17" spans="1:11">
      <c r="A17" s="8" t="s">
        <v>21</v>
      </c>
      <c r="B17" s="17">
        <v>2814</v>
      </c>
      <c r="C17" s="17">
        <v>2730</v>
      </c>
      <c r="D17" s="35">
        <v>94.59767916326436</v>
      </c>
      <c r="E17" s="35">
        <v>90.539215751303033</v>
      </c>
      <c r="F17" s="35">
        <v>-4.2902357096487602</v>
      </c>
      <c r="G17" s="17">
        <v>5603</v>
      </c>
      <c r="H17" s="16">
        <v>5571</v>
      </c>
      <c r="I17" s="35">
        <v>188.35493829131849</v>
      </c>
      <c r="J17" s="35">
        <v>184.75969631886784</v>
      </c>
      <c r="K17" s="35">
        <v>-1.9087590721354353</v>
      </c>
    </row>
    <row r="18" spans="1:11">
      <c r="A18" s="8" t="s">
        <v>22</v>
      </c>
      <c r="B18" s="17">
        <v>4748</v>
      </c>
      <c r="C18" s="17">
        <v>5171</v>
      </c>
      <c r="D18" s="35">
        <v>119.52508163855093</v>
      </c>
      <c r="E18" s="35">
        <v>128.67505256740449</v>
      </c>
      <c r="F18" s="35">
        <v>7.6552726870528165</v>
      </c>
      <c r="G18" s="17">
        <v>2139</v>
      </c>
      <c r="H18" s="16">
        <v>1689</v>
      </c>
      <c r="I18" s="35">
        <v>53.846703796305896</v>
      </c>
      <c r="J18" s="35">
        <v>42.029039602851704</v>
      </c>
      <c r="K18" s="35">
        <v>-21.946866493738714</v>
      </c>
    </row>
    <row r="19" spans="1:11">
      <c r="A19" s="8" t="s">
        <v>57</v>
      </c>
      <c r="B19" s="17">
        <v>6343</v>
      </c>
      <c r="C19" s="17">
        <v>6772</v>
      </c>
      <c r="D19" s="35">
        <v>91.646473763578115</v>
      </c>
      <c r="E19" s="35">
        <v>96.489860728028248</v>
      </c>
      <c r="F19" s="35">
        <v>5.2848590519092964</v>
      </c>
      <c r="G19" s="17">
        <v>8917</v>
      </c>
      <c r="H19" s="16">
        <v>10725</v>
      </c>
      <c r="I19" s="35">
        <v>128.8367659703336</v>
      </c>
      <c r="J19" s="35">
        <v>152.81360843297446</v>
      </c>
      <c r="K19" s="35">
        <v>18.610248621237389</v>
      </c>
    </row>
    <row r="20" spans="1:11">
      <c r="A20" s="8" t="s">
        <v>25</v>
      </c>
      <c r="B20" s="17">
        <v>1931</v>
      </c>
      <c r="C20" s="17">
        <v>2029</v>
      </c>
      <c r="D20" s="35">
        <v>27.448257334164413</v>
      </c>
      <c r="E20" s="35">
        <v>28.67771156667229</v>
      </c>
      <c r="F20" s="35">
        <v>4.4791704534830057</v>
      </c>
      <c r="G20" s="17">
        <v>1116</v>
      </c>
      <c r="H20" s="16">
        <v>1098</v>
      </c>
      <c r="I20" s="35">
        <v>15.863415424612887</v>
      </c>
      <c r="J20" s="35">
        <v>15.519037604833008</v>
      </c>
      <c r="K20" s="35">
        <v>-2.1708932821967175</v>
      </c>
    </row>
    <row r="21" spans="1:11">
      <c r="A21" s="8" t="s">
        <v>76</v>
      </c>
      <c r="B21" s="17">
        <v>3689</v>
      </c>
      <c r="C21" s="17">
        <v>3952</v>
      </c>
      <c r="D21" s="35">
        <v>107.17612270547514</v>
      </c>
      <c r="E21" s="35">
        <v>113.41766571979753</v>
      </c>
      <c r="F21" s="35">
        <v>5.8236320336708225</v>
      </c>
      <c r="G21" s="17">
        <v>3061</v>
      </c>
      <c r="H21" s="16">
        <v>2572</v>
      </c>
      <c r="I21" s="35">
        <v>88.930905828533312</v>
      </c>
      <c r="J21" s="35">
        <v>73.813318884443134</v>
      </c>
      <c r="K21" s="35">
        <v>-16.999249926946913</v>
      </c>
    </row>
    <row r="22" spans="1:11">
      <c r="A22" s="8" t="s">
        <v>77</v>
      </c>
      <c r="B22" s="17">
        <v>3475</v>
      </c>
      <c r="C22" s="17">
        <v>3829</v>
      </c>
      <c r="D22" s="35">
        <v>126.45454568611689</v>
      </c>
      <c r="E22" s="35">
        <v>137.78406944115588</v>
      </c>
      <c r="F22" s="35">
        <v>8.9593645634225894</v>
      </c>
      <c r="G22" s="17">
        <v>2510</v>
      </c>
      <c r="H22" s="16">
        <v>2439</v>
      </c>
      <c r="I22" s="35">
        <v>91.33839127256212</v>
      </c>
      <c r="J22" s="35">
        <v>87.765825376594194</v>
      </c>
      <c r="K22" s="35">
        <v>-3.9113518928826529</v>
      </c>
    </row>
    <row r="23" spans="1:11">
      <c r="A23" s="8" t="s">
        <v>78</v>
      </c>
      <c r="B23" s="17">
        <v>35057</v>
      </c>
      <c r="C23" s="17">
        <v>34572</v>
      </c>
      <c r="D23" s="35">
        <v>166.61548006426793</v>
      </c>
      <c r="E23" s="35">
        <v>163.31589272150686</v>
      </c>
      <c r="F23" s="35">
        <v>-1.9803606132445362</v>
      </c>
      <c r="G23" s="17">
        <v>24862</v>
      </c>
      <c r="H23" s="16">
        <v>24948</v>
      </c>
      <c r="I23" s="35">
        <v>118.16168141477678</v>
      </c>
      <c r="J23" s="35">
        <v>117.85273896841818</v>
      </c>
      <c r="K23" s="35">
        <v>-0.26145738843553756</v>
      </c>
    </row>
    <row r="24" spans="1:11">
      <c r="A24" s="8" t="s">
        <v>29</v>
      </c>
      <c r="B24" s="17">
        <v>5408</v>
      </c>
      <c r="C24" s="17">
        <v>6253</v>
      </c>
      <c r="D24" s="35">
        <v>63.522662896339774</v>
      </c>
      <c r="E24" s="35">
        <v>72.685088049155723</v>
      </c>
      <c r="F24" s="35">
        <v>14.42386816775576</v>
      </c>
      <c r="G24" s="17">
        <v>2554</v>
      </c>
      <c r="H24" s="16">
        <v>2605</v>
      </c>
      <c r="I24" s="35">
        <v>29.999423268722591</v>
      </c>
      <c r="J24" s="35">
        <v>30.280610006085183</v>
      </c>
      <c r="K24" s="35">
        <v>0.93730714368684964</v>
      </c>
    </row>
    <row r="25" spans="1:11">
      <c r="A25" s="8" t="s">
        <v>79</v>
      </c>
      <c r="B25" s="17">
        <v>725</v>
      </c>
      <c r="C25" s="17">
        <v>910</v>
      </c>
      <c r="D25" s="35">
        <v>18.140891420884696</v>
      </c>
      <c r="E25" s="35">
        <v>22.647367791013078</v>
      </c>
      <c r="F25" s="35">
        <v>24.841537637672538</v>
      </c>
      <c r="G25" s="17">
        <v>474</v>
      </c>
      <c r="H25" s="16">
        <v>490</v>
      </c>
      <c r="I25" s="35">
        <v>11.860389701378407</v>
      </c>
      <c r="J25" s="35">
        <v>12.194736502853196</v>
      </c>
      <c r="K25" s="35">
        <v>2.8190203685797277</v>
      </c>
    </row>
    <row r="26" spans="1:11">
      <c r="A26" s="8" t="s">
        <v>31</v>
      </c>
      <c r="B26" s="17">
        <v>11816</v>
      </c>
      <c r="C26" s="17">
        <v>12339</v>
      </c>
      <c r="D26" s="35">
        <v>104.1154779518117</v>
      </c>
      <c r="E26" s="35">
        <v>107.91539621847448</v>
      </c>
      <c r="F26" s="35">
        <v>3.6497150485363283</v>
      </c>
      <c r="G26" s="17">
        <v>16158</v>
      </c>
      <c r="H26" s="16">
        <v>15034</v>
      </c>
      <c r="I26" s="35">
        <v>142.37456776788875</v>
      </c>
      <c r="J26" s="35">
        <v>131.48553908327625</v>
      </c>
      <c r="K26" s="35">
        <v>-7.6481557453187303</v>
      </c>
    </row>
    <row r="27" spans="1:11">
      <c r="A27" s="8" t="s">
        <v>80</v>
      </c>
      <c r="B27" s="17">
        <v>5523</v>
      </c>
      <c r="C27" s="17">
        <v>6858</v>
      </c>
      <c r="D27" s="35">
        <v>58.159530444192228</v>
      </c>
      <c r="E27" s="35">
        <v>71.758387062312295</v>
      </c>
      <c r="F27" s="35">
        <v>23.381991763446287</v>
      </c>
      <c r="G27" s="17">
        <v>8141</v>
      </c>
      <c r="H27" s="16">
        <v>9283</v>
      </c>
      <c r="I27" s="35">
        <v>85.728179856268142</v>
      </c>
      <c r="J27" s="35">
        <v>97.132269918262608</v>
      </c>
      <c r="K27" s="35">
        <v>13.302615407342788</v>
      </c>
    </row>
    <row r="28" spans="1:11">
      <c r="A28" s="8" t="s">
        <v>81</v>
      </c>
      <c r="B28" s="17">
        <v>789</v>
      </c>
      <c r="C28" s="17">
        <v>928</v>
      </c>
      <c r="D28" s="35">
        <v>24.168862234728355</v>
      </c>
      <c r="E28" s="35">
        <v>28.351226480778756</v>
      </c>
      <c r="F28" s="35">
        <v>17.304762654655459</v>
      </c>
      <c r="G28" s="17">
        <v>439</v>
      </c>
      <c r="H28" s="16">
        <v>389</v>
      </c>
      <c r="I28" s="35">
        <v>13.44756720031147</v>
      </c>
      <c r="J28" s="35">
        <v>11.884296445067818</v>
      </c>
      <c r="K28" s="35">
        <v>-11.624933580606633</v>
      </c>
    </row>
    <row r="29" spans="1:11">
      <c r="A29" s="8" t="s">
        <v>34</v>
      </c>
      <c r="B29" s="17">
        <v>12034</v>
      </c>
      <c r="C29" s="17">
        <v>12092</v>
      </c>
      <c r="D29" s="35">
        <v>70.128368597595809</v>
      </c>
      <c r="E29" s="35">
        <v>70.037879650109474</v>
      </c>
      <c r="F29" s="35">
        <v>-0.12903329892867133</v>
      </c>
      <c r="G29" s="17">
        <v>7963</v>
      </c>
      <c r="H29" s="16">
        <v>9004</v>
      </c>
      <c r="I29" s="35">
        <v>46.404537073512991</v>
      </c>
      <c r="J29" s="35">
        <v>52.151924278000806</v>
      </c>
      <c r="K29" s="35">
        <v>12.38539928839919</v>
      </c>
    </row>
    <row r="30" spans="1:11">
      <c r="A30" s="8" t="s">
        <v>35</v>
      </c>
      <c r="B30" s="17">
        <v>126</v>
      </c>
      <c r="C30" s="17">
        <v>537</v>
      </c>
      <c r="D30" s="35">
        <v>3.6217199720610176</v>
      </c>
      <c r="E30" s="35">
        <v>15.312874534518555</v>
      </c>
      <c r="F30" s="35">
        <v>322.80669551059839</v>
      </c>
      <c r="G30" s="17">
        <v>200</v>
      </c>
      <c r="H30" s="16">
        <v>270</v>
      </c>
      <c r="I30" s="35">
        <v>5.7487618604143131</v>
      </c>
      <c r="J30" s="35">
        <v>7.699210659813799</v>
      </c>
      <c r="K30" s="35">
        <v>33.928154387994034</v>
      </c>
    </row>
    <row r="31" spans="1:11">
      <c r="A31" s="8" t="s">
        <v>82</v>
      </c>
      <c r="B31" s="17">
        <v>11568</v>
      </c>
      <c r="C31" s="17">
        <v>12562</v>
      </c>
      <c r="D31" s="35">
        <v>102.10417750662975</v>
      </c>
      <c r="E31" s="35">
        <v>110.41343158915797</v>
      </c>
      <c r="F31" s="35">
        <v>8.1380157848964352</v>
      </c>
      <c r="G31" s="17">
        <v>12965</v>
      </c>
      <c r="H31" s="16">
        <v>14265</v>
      </c>
      <c r="I31" s="35">
        <v>114.43470447557527</v>
      </c>
      <c r="J31" s="35">
        <v>125.38191383691597</v>
      </c>
      <c r="K31" s="35">
        <v>9.5663369006010246</v>
      </c>
    </row>
    <row r="32" spans="1:11">
      <c r="A32" s="8" t="s">
        <v>83</v>
      </c>
      <c r="B32" s="305">
        <v>1182</v>
      </c>
      <c r="C32" s="17">
        <v>2360</v>
      </c>
      <c r="D32" s="35">
        <v>67.251217434792778</v>
      </c>
      <c r="E32" s="35">
        <v>132.79128979166958</v>
      </c>
      <c r="F32" s="35">
        <v>97.455592414256117</v>
      </c>
      <c r="G32" s="305">
        <v>1191</v>
      </c>
      <c r="H32" s="16">
        <v>1462</v>
      </c>
      <c r="I32" s="35">
        <v>67.763282542164305</v>
      </c>
      <c r="J32" s="35">
        <v>82.263078676025827</v>
      </c>
      <c r="K32" s="35">
        <v>21.397718041240577</v>
      </c>
    </row>
    <row r="33" spans="1:11">
      <c r="A33" s="8" t="s">
        <v>38</v>
      </c>
      <c r="B33" s="17">
        <v>437</v>
      </c>
      <c r="C33" s="17">
        <v>422</v>
      </c>
      <c r="D33" s="35">
        <v>75.793314925559514</v>
      </c>
      <c r="E33" s="35">
        <v>69.664438615229429</v>
      </c>
      <c r="F33" s="35">
        <v>-8.0863019599414105</v>
      </c>
      <c r="G33" s="17">
        <v>193</v>
      </c>
      <c r="H33" s="16">
        <v>249</v>
      </c>
      <c r="I33" s="35">
        <v>33.473935424789445</v>
      </c>
      <c r="J33" s="35">
        <v>41.105320415147233</v>
      </c>
      <c r="K33" s="35">
        <v>22.797991612023871</v>
      </c>
    </row>
    <row r="34" spans="1:11">
      <c r="A34" s="8" t="s">
        <v>39</v>
      </c>
      <c r="B34" s="17">
        <v>10577</v>
      </c>
      <c r="C34" s="17">
        <v>7869</v>
      </c>
      <c r="D34" s="35">
        <v>149.48779548113532</v>
      </c>
      <c r="E34" s="35">
        <v>109.82879046805014</v>
      </c>
      <c r="F34" s="35">
        <v>-26.529928336584486</v>
      </c>
      <c r="G34" s="17">
        <v>5441</v>
      </c>
      <c r="H34" s="16">
        <v>13808</v>
      </c>
      <c r="I34" s="35">
        <v>76.899224280311742</v>
      </c>
      <c r="J34" s="35">
        <v>192.72028704826997</v>
      </c>
      <c r="K34" s="35">
        <v>150.61408466978713</v>
      </c>
    </row>
    <row r="35" spans="1:11">
      <c r="A35" s="8" t="s">
        <v>67</v>
      </c>
      <c r="B35" s="17">
        <v>48322</v>
      </c>
      <c r="C35" s="17">
        <v>47483</v>
      </c>
      <c r="D35" s="35">
        <v>106.11139443398503</v>
      </c>
      <c r="E35" s="35">
        <v>103.40588717331669</v>
      </c>
      <c r="F35" s="35">
        <v>-2.5496858985785131</v>
      </c>
      <c r="G35" s="17">
        <v>21318</v>
      </c>
      <c r="H35" s="16">
        <v>18336</v>
      </c>
      <c r="I35" s="35">
        <v>46.812687938075669</v>
      </c>
      <c r="J35" s="35">
        <v>39.931140559988513</v>
      </c>
      <c r="K35" s="35">
        <v>-14.700175702771311</v>
      </c>
    </row>
    <row r="36" spans="1:11">
      <c r="A36" s="8" t="s">
        <v>41</v>
      </c>
      <c r="B36" s="17">
        <v>742</v>
      </c>
      <c r="C36" s="17">
        <v>1177</v>
      </c>
      <c r="D36" s="35">
        <v>32.568028554523799</v>
      </c>
      <c r="E36" s="35">
        <v>51.202942885879644</v>
      </c>
      <c r="F36" s="35">
        <v>57.218429111108705</v>
      </c>
      <c r="G36" s="17">
        <v>250</v>
      </c>
      <c r="H36" s="16">
        <v>373</v>
      </c>
      <c r="I36" s="35">
        <v>10.973055442898852</v>
      </c>
      <c r="J36" s="35">
        <v>16.226591075983947</v>
      </c>
      <c r="K36" s="35">
        <v>47.876689044571343</v>
      </c>
    </row>
    <row r="37" spans="1:11">
      <c r="A37" s="33" t="s">
        <v>42</v>
      </c>
      <c r="B37" s="21">
        <v>568</v>
      </c>
      <c r="C37" s="21">
        <v>802</v>
      </c>
      <c r="D37" s="114">
        <v>36.521952715645092</v>
      </c>
      <c r="E37" s="114">
        <v>50.989721947069874</v>
      </c>
      <c r="F37" s="114">
        <v>39.61389836975269</v>
      </c>
      <c r="G37" s="21">
        <v>317</v>
      </c>
      <c r="H37" s="20">
        <v>356</v>
      </c>
      <c r="I37" s="114">
        <v>20.382850371231502</v>
      </c>
      <c r="J37" s="114">
        <v>22.633841662290365</v>
      </c>
      <c r="K37" s="114">
        <v>11.043554998745053</v>
      </c>
    </row>
    <row r="39" spans="1:11">
      <c r="A39" s="24" t="s">
        <v>411</v>
      </c>
    </row>
    <row r="40" spans="1:11">
      <c r="A40" s="26" t="s">
        <v>45</v>
      </c>
    </row>
    <row r="41" spans="1:11">
      <c r="A41" s="2" t="s">
        <v>401</v>
      </c>
    </row>
    <row r="42" spans="1:11">
      <c r="A42" s="175" t="s">
        <v>292</v>
      </c>
    </row>
  </sheetData>
  <mergeCells count="9">
    <mergeCell ref="A5:A7"/>
    <mergeCell ref="B5:F5"/>
    <mergeCell ref="G5:K5"/>
    <mergeCell ref="B6:C6"/>
    <mergeCell ref="D6:E6"/>
    <mergeCell ref="F6:F7"/>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0"/>
  <sheetViews>
    <sheetView topLeftCell="A4" zoomScaleNormal="100" zoomScaleSheetLayoutView="98" workbookViewId="0">
      <selection activeCell="H20" sqref="H20"/>
    </sheetView>
  </sheetViews>
  <sheetFormatPr defaultColWidth="9.140625" defaultRowHeight="11.25"/>
  <cols>
    <col min="1" max="1" width="16.7109375" style="277" customWidth="1"/>
    <col min="2" max="4" width="9.140625" style="277" customWidth="1"/>
    <col min="5" max="6" width="9.140625" style="2" customWidth="1"/>
    <col min="7" max="16384" width="9.140625" style="2"/>
  </cols>
  <sheetData>
    <row r="1" spans="1:11">
      <c r="A1" s="1" t="s">
        <v>437</v>
      </c>
      <c r="K1" s="155" t="s">
        <v>226</v>
      </c>
    </row>
    <row r="2" spans="1:11">
      <c r="A2" s="2" t="s">
        <v>413</v>
      </c>
    </row>
    <row r="3" spans="1:11">
      <c r="A3" s="2" t="s">
        <v>325</v>
      </c>
    </row>
    <row r="4" spans="1:11">
      <c r="A4" s="2"/>
    </row>
    <row r="5" spans="1:11" ht="17.25" customHeight="1">
      <c r="A5" s="1376" t="s">
        <v>326</v>
      </c>
      <c r="B5" s="1378" t="s">
        <v>414</v>
      </c>
      <c r="C5" s="1384"/>
      <c r="D5" s="1384"/>
      <c r="E5" s="1384"/>
      <c r="F5" s="1379"/>
      <c r="G5" s="1376" t="s">
        <v>415</v>
      </c>
      <c r="H5" s="1376"/>
      <c r="I5" s="1376"/>
      <c r="J5" s="1376"/>
      <c r="K5" s="1376"/>
    </row>
    <row r="6" spans="1:11" ht="15" customHeight="1">
      <c r="A6" s="1376"/>
      <c r="B6" s="1378" t="s">
        <v>10</v>
      </c>
      <c r="C6" s="1379"/>
      <c r="D6" s="1378" t="s">
        <v>416</v>
      </c>
      <c r="E6" s="1379"/>
      <c r="F6" s="1386" t="s">
        <v>11</v>
      </c>
      <c r="G6" s="1376" t="s">
        <v>10</v>
      </c>
      <c r="H6" s="1376"/>
      <c r="I6" s="1376" t="s">
        <v>416</v>
      </c>
      <c r="J6" s="1376"/>
      <c r="K6" s="1376" t="s">
        <v>11</v>
      </c>
    </row>
    <row r="7" spans="1:11" ht="15.75" customHeight="1">
      <c r="A7" s="1376"/>
      <c r="B7" s="4">
        <v>2018</v>
      </c>
      <c r="C7" s="4">
        <v>2019</v>
      </c>
      <c r="D7" s="4">
        <v>2018</v>
      </c>
      <c r="E7" s="4">
        <v>2019</v>
      </c>
      <c r="F7" s="1388"/>
      <c r="G7" s="4">
        <v>2018</v>
      </c>
      <c r="H7" s="4">
        <v>2019</v>
      </c>
      <c r="I7" s="4">
        <v>2018</v>
      </c>
      <c r="J7" s="4">
        <v>2019</v>
      </c>
      <c r="K7" s="1376"/>
    </row>
    <row r="8" spans="1:11">
      <c r="A8" s="344"/>
    </row>
    <row r="9" spans="1:11">
      <c r="A9" s="345" t="s">
        <v>13</v>
      </c>
      <c r="B9" s="362">
        <v>9177</v>
      </c>
      <c r="C9" s="362">
        <v>11540</v>
      </c>
      <c r="D9" s="1358">
        <v>4.9247876206133583</v>
      </c>
      <c r="E9" s="1358">
        <v>6.0703091505875841</v>
      </c>
      <c r="F9" s="47">
        <v>23.260323453939247</v>
      </c>
      <c r="G9" s="46">
        <v>1528</v>
      </c>
      <c r="H9" s="46">
        <v>1396</v>
      </c>
      <c r="I9" s="47">
        <v>0.86373530392960163</v>
      </c>
      <c r="J9" s="47">
        <v>0.7582639033009726</v>
      </c>
      <c r="K9" s="47">
        <v>-12.211079036457384</v>
      </c>
    </row>
    <row r="10" spans="1:11">
      <c r="A10" s="346"/>
      <c r="B10" s="363"/>
      <c r="C10" s="347"/>
      <c r="D10" s="348"/>
      <c r="E10" s="348"/>
      <c r="F10" s="49"/>
      <c r="G10" s="48"/>
      <c r="H10" s="48"/>
      <c r="I10" s="41"/>
      <c r="J10" s="41"/>
      <c r="K10" s="41"/>
    </row>
    <row r="11" spans="1:11">
      <c r="A11" s="364" t="s">
        <v>72</v>
      </c>
      <c r="B11" s="258" t="s">
        <v>24</v>
      </c>
      <c r="C11" s="258" t="s">
        <v>24</v>
      </c>
      <c r="D11" s="258" t="s">
        <v>24</v>
      </c>
      <c r="E11" s="258" t="s">
        <v>24</v>
      </c>
      <c r="F11" s="258" t="s">
        <v>24</v>
      </c>
      <c r="G11" s="258" t="s">
        <v>24</v>
      </c>
      <c r="H11" s="258" t="s">
        <v>24</v>
      </c>
      <c r="I11" s="258" t="s">
        <v>24</v>
      </c>
      <c r="J11" s="258" t="s">
        <v>24</v>
      </c>
      <c r="K11" s="258" t="s">
        <v>24</v>
      </c>
    </row>
    <row r="12" spans="1:11">
      <c r="A12" s="255" t="s">
        <v>16</v>
      </c>
      <c r="B12" s="262">
        <v>67</v>
      </c>
      <c r="C12" s="262">
        <v>73</v>
      </c>
      <c r="D12" s="1162">
        <v>2.0163595981726368</v>
      </c>
      <c r="E12" s="1162">
        <v>2.1873596381807521</v>
      </c>
      <c r="F12" s="1162">
        <v>8.4806321334293333</v>
      </c>
      <c r="G12" s="262">
        <v>5</v>
      </c>
      <c r="H12" s="262">
        <v>8</v>
      </c>
      <c r="I12" s="1162">
        <v>0.15047459687855497</v>
      </c>
      <c r="J12" s="1162">
        <v>0.23971064528008243</v>
      </c>
      <c r="K12" s="1162">
        <v>59.303065269912693</v>
      </c>
    </row>
    <row r="13" spans="1:11">
      <c r="A13" s="255" t="s">
        <v>17</v>
      </c>
      <c r="B13" s="75">
        <v>63</v>
      </c>
      <c r="C13" s="262">
        <v>100</v>
      </c>
      <c r="D13" s="348">
        <v>7.5949916455091895</v>
      </c>
      <c r="E13" s="348">
        <v>11.824090638749201</v>
      </c>
      <c r="F13" s="112">
        <v>55.682733972994129</v>
      </c>
      <c r="G13" s="16">
        <v>17</v>
      </c>
      <c r="H13" s="16">
        <v>39</v>
      </c>
      <c r="I13" s="49">
        <v>2.0494421900580355</v>
      </c>
      <c r="J13" s="49">
        <v>4.611395349112188</v>
      </c>
      <c r="K13" s="112">
        <v>125.00733963038032</v>
      </c>
    </row>
    <row r="14" spans="1:11">
      <c r="A14" s="261" t="s">
        <v>18</v>
      </c>
      <c r="B14" s="75">
        <v>63</v>
      </c>
      <c r="C14" s="262">
        <v>50</v>
      </c>
      <c r="D14" s="348">
        <v>1.5438864424959888</v>
      </c>
      <c r="E14" s="348">
        <v>1.2063899095617741</v>
      </c>
      <c r="F14" s="112">
        <v>-21.860191504019355</v>
      </c>
      <c r="G14" s="16" t="s">
        <v>24</v>
      </c>
      <c r="H14" s="16" t="s">
        <v>24</v>
      </c>
      <c r="I14" s="262" t="s">
        <v>24</v>
      </c>
      <c r="J14" s="262" t="s">
        <v>24</v>
      </c>
      <c r="K14" s="16" t="s">
        <v>24</v>
      </c>
    </row>
    <row r="15" spans="1:11">
      <c r="A15" s="261" t="s">
        <v>19</v>
      </c>
      <c r="B15" s="75">
        <v>60</v>
      </c>
      <c r="C15" s="262">
        <v>48</v>
      </c>
      <c r="D15" s="348">
        <v>0.40506009167725054</v>
      </c>
      <c r="E15" s="348">
        <v>0.32273107948705121</v>
      </c>
      <c r="F15" s="112">
        <v>-20.325135426029227</v>
      </c>
      <c r="G15" s="16">
        <v>76</v>
      </c>
      <c r="H15" s="16">
        <v>64</v>
      </c>
      <c r="I15" s="49">
        <v>0.51307611612451742</v>
      </c>
      <c r="J15" s="49">
        <v>0.430308105982735</v>
      </c>
      <c r="K15" s="112">
        <v>-16.131721501083408</v>
      </c>
    </row>
    <row r="16" spans="1:11">
      <c r="A16" s="261" t="s">
        <v>20</v>
      </c>
      <c r="B16" s="75">
        <v>100</v>
      </c>
      <c r="C16" s="262">
        <v>129</v>
      </c>
      <c r="D16" s="348">
        <v>1.1018495757162932</v>
      </c>
      <c r="E16" s="348">
        <v>1.4126029146925814</v>
      </c>
      <c r="F16" s="112">
        <v>28.202882301268104</v>
      </c>
      <c r="G16" s="16">
        <v>25</v>
      </c>
      <c r="H16" s="16">
        <v>30</v>
      </c>
      <c r="I16" s="49">
        <v>0.27546239392907329</v>
      </c>
      <c r="J16" s="49">
        <v>0.32851230574246082</v>
      </c>
      <c r="K16" s="112">
        <v>19.258495163970359</v>
      </c>
    </row>
    <row r="17" spans="1:11">
      <c r="A17" s="261" t="s">
        <v>21</v>
      </c>
      <c r="B17" s="262" t="s">
        <v>24</v>
      </c>
      <c r="C17" s="262" t="s">
        <v>24</v>
      </c>
      <c r="D17" s="262" t="s">
        <v>24</v>
      </c>
      <c r="E17" s="262" t="s">
        <v>24</v>
      </c>
      <c r="F17" s="262" t="s">
        <v>24</v>
      </c>
      <c r="G17" s="262" t="s">
        <v>24</v>
      </c>
      <c r="H17" s="262" t="s">
        <v>24</v>
      </c>
      <c r="I17" s="262" t="s">
        <v>24</v>
      </c>
      <c r="J17" s="262" t="s">
        <v>24</v>
      </c>
      <c r="K17" s="262" t="s">
        <v>24</v>
      </c>
    </row>
    <row r="18" spans="1:11">
      <c r="A18" s="255" t="s">
        <v>22</v>
      </c>
      <c r="B18" s="75" t="s">
        <v>24</v>
      </c>
      <c r="C18" s="75" t="s">
        <v>24</v>
      </c>
      <c r="D18" s="262" t="s">
        <v>24</v>
      </c>
      <c r="E18" s="262" t="s">
        <v>24</v>
      </c>
      <c r="F18" s="262" t="s">
        <v>24</v>
      </c>
      <c r="G18" s="16">
        <v>129</v>
      </c>
      <c r="H18" s="16">
        <v>105</v>
      </c>
      <c r="I18" s="49">
        <v>3.2474169189918003</v>
      </c>
      <c r="J18" s="49">
        <v>2.6128177372998396</v>
      </c>
      <c r="K18" s="112">
        <v>-19.541660264829186</v>
      </c>
    </row>
    <row r="19" spans="1:11">
      <c r="A19" s="261" t="s">
        <v>57</v>
      </c>
      <c r="B19" s="75">
        <v>267</v>
      </c>
      <c r="C19" s="262">
        <v>553</v>
      </c>
      <c r="D19" s="348">
        <v>3.8577342731949167</v>
      </c>
      <c r="E19" s="348">
        <v>7.8793403695510369</v>
      </c>
      <c r="F19" s="112">
        <v>104.24787742120682</v>
      </c>
      <c r="G19" s="16">
        <v>10</v>
      </c>
      <c r="H19" s="16">
        <v>25</v>
      </c>
      <c r="I19" s="49">
        <v>0.14448442970767478</v>
      </c>
      <c r="J19" s="49">
        <v>0.35620887746614094</v>
      </c>
      <c r="K19" s="112">
        <v>146.53789905724332</v>
      </c>
    </row>
    <row r="20" spans="1:11">
      <c r="A20" s="261" t="s">
        <v>417</v>
      </c>
      <c r="B20" s="75" t="s">
        <v>24</v>
      </c>
      <c r="C20" s="75" t="s">
        <v>24</v>
      </c>
      <c r="D20" s="75" t="s">
        <v>24</v>
      </c>
      <c r="E20" s="75" t="s">
        <v>24</v>
      </c>
      <c r="F20" s="75" t="s">
        <v>24</v>
      </c>
      <c r="G20" s="16">
        <v>282</v>
      </c>
      <c r="H20" s="16">
        <v>187</v>
      </c>
      <c r="I20" s="49">
        <v>4.0084974460043314</v>
      </c>
      <c r="J20" s="49">
        <v>2.6430419235917779</v>
      </c>
      <c r="K20" s="112">
        <v>-34.064023759666831</v>
      </c>
    </row>
    <row r="21" spans="1:11">
      <c r="A21" s="265" t="s">
        <v>418</v>
      </c>
      <c r="B21" s="75">
        <v>419</v>
      </c>
      <c r="C21" s="262">
        <v>489</v>
      </c>
      <c r="D21" s="348">
        <v>12.173162215666597</v>
      </c>
      <c r="E21" s="348">
        <v>14.033714204701669</v>
      </c>
      <c r="F21" s="112">
        <v>15.284048270059047</v>
      </c>
      <c r="G21" s="16">
        <v>277</v>
      </c>
      <c r="H21" s="16">
        <v>169</v>
      </c>
      <c r="I21" s="49">
        <v>8.0476513931733837</v>
      </c>
      <c r="J21" s="49">
        <v>4.8500975472281835</v>
      </c>
      <c r="K21" s="112">
        <v>-39.732757915652293</v>
      </c>
    </row>
    <row r="22" spans="1:11">
      <c r="A22" s="255" t="s">
        <v>77</v>
      </c>
      <c r="B22" s="75">
        <v>301</v>
      </c>
      <c r="C22" s="262">
        <v>361</v>
      </c>
      <c r="D22" s="348">
        <v>10.953328993243506</v>
      </c>
      <c r="E22" s="348">
        <v>12.990349717486882</v>
      </c>
      <c r="F22" s="112">
        <v>18.597275088695863</v>
      </c>
      <c r="G22" s="16">
        <v>18</v>
      </c>
      <c r="H22" s="16">
        <v>18</v>
      </c>
      <c r="I22" s="49">
        <v>0.65501635175542561</v>
      </c>
      <c r="J22" s="49">
        <v>0.6477182684619498</v>
      </c>
      <c r="K22" s="112">
        <v>-1.1141833747992935</v>
      </c>
    </row>
    <row r="23" spans="1:11">
      <c r="A23" s="265" t="s">
        <v>78</v>
      </c>
      <c r="B23" s="75">
        <v>312</v>
      </c>
      <c r="C23" s="262">
        <v>325</v>
      </c>
      <c r="D23" s="348">
        <v>1.4828430778461248</v>
      </c>
      <c r="E23" s="348">
        <v>1.535278986882151</v>
      </c>
      <c r="F23" s="112">
        <v>3.5361738419543931</v>
      </c>
      <c r="G23" s="16">
        <v>113</v>
      </c>
      <c r="H23" s="16">
        <v>104</v>
      </c>
      <c r="I23" s="49">
        <v>0.53705534550196188</v>
      </c>
      <c r="J23" s="49">
        <v>0.49128927580228837</v>
      </c>
      <c r="K23" s="112">
        <v>-8.5216672886661229</v>
      </c>
    </row>
    <row r="24" spans="1:11">
      <c r="A24" s="261" t="s">
        <v>29</v>
      </c>
      <c r="B24" s="75">
        <v>19</v>
      </c>
      <c r="C24" s="262">
        <v>8</v>
      </c>
      <c r="D24" s="348">
        <v>0.22317503606332392</v>
      </c>
      <c r="E24" s="348">
        <v>9.2992276410242408E-2</v>
      </c>
      <c r="F24" s="112">
        <v>-58.332133355696335</v>
      </c>
      <c r="G24" s="16" t="s">
        <v>15</v>
      </c>
      <c r="H24" s="16">
        <v>1</v>
      </c>
      <c r="I24" s="49" t="s">
        <v>15</v>
      </c>
      <c r="J24" s="49">
        <v>1.1624034551280301E-2</v>
      </c>
      <c r="K24" s="112" t="s">
        <v>15</v>
      </c>
    </row>
    <row r="25" spans="1:11">
      <c r="A25" s="261" t="s">
        <v>79</v>
      </c>
      <c r="B25" s="75" t="s">
        <v>15</v>
      </c>
      <c r="C25" s="262" t="s">
        <v>15</v>
      </c>
      <c r="D25" s="348" t="s">
        <v>15</v>
      </c>
      <c r="E25" s="348" t="s">
        <v>15</v>
      </c>
      <c r="F25" s="112" t="s">
        <v>15</v>
      </c>
      <c r="G25" s="16">
        <v>7</v>
      </c>
      <c r="H25" s="16">
        <v>4</v>
      </c>
      <c r="I25" s="49">
        <v>0.17515343440854186</v>
      </c>
      <c r="J25" s="49">
        <v>9.9548869411046487E-2</v>
      </c>
      <c r="K25" s="112">
        <v>-43.164763084890048</v>
      </c>
    </row>
    <row r="26" spans="1:11">
      <c r="A26" s="255" t="s">
        <v>31</v>
      </c>
      <c r="B26" s="75">
        <v>1239</v>
      </c>
      <c r="C26" s="262">
        <v>1198</v>
      </c>
      <c r="D26" s="348">
        <v>10.917322036416275</v>
      </c>
      <c r="E26" s="348">
        <v>10.477562579603894</v>
      </c>
      <c r="F26" s="112">
        <v>-4.0280890803211626</v>
      </c>
      <c r="G26" s="16">
        <v>94</v>
      </c>
      <c r="H26" s="16">
        <v>123</v>
      </c>
      <c r="I26" s="1162">
        <v>0.82827140550696521</v>
      </c>
      <c r="J26" s="1162">
        <v>1.0757430695252745</v>
      </c>
      <c r="K26" s="118">
        <v>29.878088555627237</v>
      </c>
    </row>
    <row r="27" spans="1:11">
      <c r="A27" s="327" t="s">
        <v>419</v>
      </c>
      <c r="B27" s="75">
        <v>372</v>
      </c>
      <c r="C27" s="262">
        <v>350</v>
      </c>
      <c r="D27" s="348">
        <v>3.9173176399130014</v>
      </c>
      <c r="E27" s="348">
        <v>3.662209896735098</v>
      </c>
      <c r="F27" s="35">
        <v>-6.5123068034781291</v>
      </c>
      <c r="G27" s="16">
        <v>64</v>
      </c>
      <c r="H27" s="16">
        <v>46</v>
      </c>
      <c r="I27" s="30">
        <v>0.67394712084524766</v>
      </c>
      <c r="J27" s="30">
        <v>0.48131901499947</v>
      </c>
      <c r="K27" s="35">
        <v>-28.582080090228491</v>
      </c>
    </row>
    <row r="28" spans="1:11">
      <c r="A28" s="327" t="s">
        <v>81</v>
      </c>
      <c r="B28" s="75" t="s">
        <v>24</v>
      </c>
      <c r="C28" s="75" t="s">
        <v>24</v>
      </c>
      <c r="D28" s="75" t="s">
        <v>24</v>
      </c>
      <c r="E28" s="75" t="s">
        <v>24</v>
      </c>
      <c r="F28" s="75" t="s">
        <v>24</v>
      </c>
      <c r="G28" s="75" t="s">
        <v>24</v>
      </c>
      <c r="H28" s="75" t="s">
        <v>24</v>
      </c>
      <c r="I28" s="262" t="s">
        <v>24</v>
      </c>
      <c r="J28" s="262" t="s">
        <v>24</v>
      </c>
      <c r="K28" s="75" t="s">
        <v>24</v>
      </c>
    </row>
    <row r="29" spans="1:11">
      <c r="A29" s="265" t="s">
        <v>420</v>
      </c>
      <c r="B29" s="75">
        <v>1073</v>
      </c>
      <c r="C29" s="262">
        <v>1102</v>
      </c>
      <c r="D29" s="348">
        <v>6.2529283285042627</v>
      </c>
      <c r="E29" s="348">
        <v>6.3828765609014759</v>
      </c>
      <c r="F29" s="35">
        <v>2.0781980149178869</v>
      </c>
      <c r="G29" s="16">
        <v>61</v>
      </c>
      <c r="H29" s="16">
        <v>101</v>
      </c>
      <c r="I29" s="30">
        <v>0.35547868409949673</v>
      </c>
      <c r="J29" s="30">
        <v>0.58500048334940924</v>
      </c>
      <c r="K29" s="35">
        <v>64.56696547961522</v>
      </c>
    </row>
    <row r="30" spans="1:11">
      <c r="A30" s="261" t="s">
        <v>35</v>
      </c>
      <c r="B30" s="75">
        <v>1095</v>
      </c>
      <c r="C30" s="262">
        <v>1765</v>
      </c>
      <c r="D30" s="348">
        <v>31.474471185768362</v>
      </c>
      <c r="E30" s="348">
        <v>50.330025239153166</v>
      </c>
      <c r="F30" s="35">
        <v>59.907453065996606</v>
      </c>
      <c r="G30" s="16" t="s">
        <v>24</v>
      </c>
      <c r="H30" s="16">
        <v>7</v>
      </c>
      <c r="I30" s="262" t="s">
        <v>24</v>
      </c>
      <c r="J30" s="30">
        <v>0.19960916525443181</v>
      </c>
      <c r="K30" s="35" t="s">
        <v>24</v>
      </c>
    </row>
    <row r="31" spans="1:11">
      <c r="A31" s="265" t="s">
        <v>421</v>
      </c>
      <c r="B31" s="75">
        <v>736</v>
      </c>
      <c r="C31" s="262">
        <v>692</v>
      </c>
      <c r="D31" s="348">
        <v>6.4962547237966373</v>
      </c>
      <c r="E31" s="348">
        <v>6.0823192692005499</v>
      </c>
      <c r="F31" s="35">
        <v>-6.3719092337895411</v>
      </c>
      <c r="G31" s="16" t="s">
        <v>24</v>
      </c>
      <c r="H31" s="16" t="s">
        <v>24</v>
      </c>
      <c r="I31" s="262" t="s">
        <v>24</v>
      </c>
      <c r="J31" s="262" t="s">
        <v>24</v>
      </c>
      <c r="K31" s="16" t="s">
        <v>24</v>
      </c>
    </row>
    <row r="32" spans="1:11">
      <c r="A32" s="327" t="s">
        <v>83</v>
      </c>
      <c r="B32" s="262" t="s">
        <v>24</v>
      </c>
      <c r="C32" s="262" t="s">
        <v>24</v>
      </c>
      <c r="D32" s="262" t="s">
        <v>24</v>
      </c>
      <c r="E32" s="262" t="s">
        <v>24</v>
      </c>
      <c r="F32" s="262" t="s">
        <v>24</v>
      </c>
      <c r="G32" s="262" t="s">
        <v>24</v>
      </c>
      <c r="H32" s="262" t="s">
        <v>24</v>
      </c>
      <c r="I32" s="262" t="s">
        <v>24</v>
      </c>
      <c r="J32" s="262" t="s">
        <v>24</v>
      </c>
      <c r="K32" s="262" t="s">
        <v>24</v>
      </c>
    </row>
    <row r="33" spans="1:16">
      <c r="A33" s="265" t="s">
        <v>38</v>
      </c>
      <c r="B33" s="75">
        <v>28</v>
      </c>
      <c r="C33" s="262">
        <v>30</v>
      </c>
      <c r="D33" s="348">
        <v>4.8563222377932869</v>
      </c>
      <c r="E33" s="348">
        <v>4.9524482427888232</v>
      </c>
      <c r="F33" s="35">
        <v>1.9793992302952201</v>
      </c>
      <c r="G33" s="16">
        <v>6</v>
      </c>
      <c r="H33" s="16">
        <v>1</v>
      </c>
      <c r="I33" s="30">
        <v>1.0406404795271329</v>
      </c>
      <c r="J33" s="30">
        <v>0.16508160809296074</v>
      </c>
      <c r="K33" s="35">
        <v>-84.136537897509641</v>
      </c>
    </row>
    <row r="34" spans="1:16">
      <c r="A34" s="265" t="s">
        <v>39</v>
      </c>
      <c r="B34" s="75">
        <v>1086</v>
      </c>
      <c r="C34" s="262">
        <v>1794</v>
      </c>
      <c r="D34" s="348">
        <v>15.348751620734893</v>
      </c>
      <c r="E34" s="348">
        <v>25.039121883299266</v>
      </c>
      <c r="F34" s="35">
        <v>63.13458255115345</v>
      </c>
      <c r="G34" s="16">
        <v>238</v>
      </c>
      <c r="H34" s="16">
        <v>175</v>
      </c>
      <c r="I34" s="30">
        <v>3.3637227308792856</v>
      </c>
      <c r="J34" s="30">
        <v>2.4425007411245105</v>
      </c>
      <c r="K34" s="35">
        <v>-27.386977567974679</v>
      </c>
    </row>
    <row r="35" spans="1:16">
      <c r="A35" s="255" t="s">
        <v>422</v>
      </c>
      <c r="B35" s="75">
        <v>1781</v>
      </c>
      <c r="C35" s="262">
        <v>2206</v>
      </c>
      <c r="D35" s="348">
        <v>3.9109389819735796</v>
      </c>
      <c r="E35" s="348">
        <v>4.8041064613511484</v>
      </c>
      <c r="F35" s="35">
        <v>22.8376735994702</v>
      </c>
      <c r="G35" s="16">
        <v>106</v>
      </c>
      <c r="H35" s="16">
        <v>164</v>
      </c>
      <c r="I35" s="30">
        <v>0.23276784508096543</v>
      </c>
      <c r="J35" s="30">
        <v>0.35715025369972275</v>
      </c>
      <c r="K35" s="35">
        <v>53.436250430334333</v>
      </c>
    </row>
    <row r="36" spans="1:16">
      <c r="A36" s="261" t="s">
        <v>41</v>
      </c>
      <c r="B36" s="262" t="s">
        <v>24</v>
      </c>
      <c r="C36" s="262">
        <v>135</v>
      </c>
      <c r="D36" s="348" t="s">
        <v>24</v>
      </c>
      <c r="E36" s="348">
        <v>5.8728948934526359</v>
      </c>
      <c r="F36" s="35" t="s">
        <v>24</v>
      </c>
      <c r="G36" s="262" t="s">
        <v>24</v>
      </c>
      <c r="H36" s="16">
        <v>25</v>
      </c>
      <c r="I36" s="262" t="s">
        <v>24</v>
      </c>
      <c r="J36" s="30">
        <v>1.0875731284171548</v>
      </c>
      <c r="K36" s="35" t="s">
        <v>24</v>
      </c>
      <c r="P36" s="25"/>
    </row>
    <row r="37" spans="1:16">
      <c r="A37" s="350" t="s">
        <v>42</v>
      </c>
      <c r="B37" s="89">
        <v>96</v>
      </c>
      <c r="C37" s="268">
        <v>132</v>
      </c>
      <c r="D37" s="351">
        <v>6.1727244026442403</v>
      </c>
      <c r="E37" s="351">
        <v>8.3923233129840682</v>
      </c>
      <c r="F37" s="114">
        <v>35.958172851342709</v>
      </c>
      <c r="G37" s="268" t="s">
        <v>24</v>
      </c>
      <c r="H37" s="268" t="s">
        <v>24</v>
      </c>
      <c r="I37" s="268" t="s">
        <v>24</v>
      </c>
      <c r="J37" s="268" t="s">
        <v>24</v>
      </c>
      <c r="K37" s="268" t="s">
        <v>24</v>
      </c>
    </row>
    <row r="38" spans="1:16">
      <c r="A38" s="352"/>
      <c r="B38" s="353"/>
      <c r="C38" s="353"/>
      <c r="D38" s="354"/>
      <c r="E38" s="355"/>
      <c r="F38" s="354"/>
    </row>
    <row r="39" spans="1:16">
      <c r="A39" s="356" t="s">
        <v>423</v>
      </c>
    </row>
    <row r="40" spans="1:16">
      <c r="A40" s="2" t="s">
        <v>45</v>
      </c>
    </row>
    <row r="41" spans="1:16">
      <c r="A41" s="2" t="s">
        <v>44</v>
      </c>
    </row>
    <row r="42" spans="1:16">
      <c r="A42" s="2" t="s">
        <v>291</v>
      </c>
    </row>
    <row r="43" spans="1:16">
      <c r="A43" s="313" t="s">
        <v>424</v>
      </c>
    </row>
    <row r="44" spans="1:16">
      <c r="A44" s="313" t="s">
        <v>425</v>
      </c>
    </row>
    <row r="45" spans="1:16">
      <c r="A45" s="313" t="s">
        <v>426</v>
      </c>
    </row>
    <row r="46" spans="1:16" ht="21.75" customHeight="1">
      <c r="A46" s="1399" t="s">
        <v>427</v>
      </c>
      <c r="B46" s="1399"/>
      <c r="C46" s="1399"/>
      <c r="D46" s="1399"/>
      <c r="E46" s="1399"/>
      <c r="F46" s="1399"/>
      <c r="G46" s="1399"/>
      <c r="H46" s="1399"/>
      <c r="I46" s="1399"/>
      <c r="J46" s="1399"/>
      <c r="K46" s="1399"/>
    </row>
    <row r="47" spans="1:16">
      <c r="A47" s="26" t="s">
        <v>428</v>
      </c>
    </row>
    <row r="48" spans="1:16">
      <c r="A48" s="26" t="s">
        <v>429</v>
      </c>
    </row>
    <row r="49" spans="1:11">
      <c r="A49" s="1398" t="s">
        <v>2003</v>
      </c>
      <c r="B49" s="1398"/>
      <c r="C49" s="1398"/>
      <c r="D49" s="1398"/>
      <c r="E49" s="1398"/>
      <c r="F49" s="1398"/>
      <c r="G49" s="1398"/>
      <c r="H49" s="1398"/>
      <c r="I49" s="1398"/>
      <c r="J49" s="1398"/>
      <c r="K49" s="1398"/>
    </row>
    <row r="50" spans="1:11">
      <c r="A50" s="1398"/>
      <c r="B50" s="1398"/>
      <c r="C50" s="1398"/>
      <c r="D50" s="1398"/>
      <c r="E50" s="1398"/>
      <c r="F50" s="1398"/>
      <c r="G50" s="1398"/>
      <c r="H50" s="1398"/>
      <c r="I50" s="1398"/>
      <c r="J50" s="1398"/>
      <c r="K50" s="1398"/>
    </row>
  </sheetData>
  <mergeCells count="11">
    <mergeCell ref="A49:K50"/>
    <mergeCell ref="A46:K46"/>
    <mergeCell ref="A5:A7"/>
    <mergeCell ref="B5:F5"/>
    <mergeCell ref="G5:K5"/>
    <mergeCell ref="B6:C6"/>
    <mergeCell ref="D6:E6"/>
    <mergeCell ref="F6:F7"/>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zoomScaleNormal="100" workbookViewId="0">
      <pane xSplit="1" topLeftCell="B1" activePane="topRight" state="frozen"/>
      <selection activeCell="C36" sqref="C36"/>
      <selection pane="topRight" activeCell="K28" sqref="K28"/>
    </sheetView>
  </sheetViews>
  <sheetFormatPr defaultColWidth="9.140625" defaultRowHeight="11.25"/>
  <cols>
    <col min="1" max="1" width="17.42578125" style="2" customWidth="1"/>
    <col min="2" max="10" width="9.140625" style="2" customWidth="1"/>
    <col min="11" max="16384" width="9.140625" style="2"/>
  </cols>
  <sheetData>
    <row r="1" spans="1:11">
      <c r="A1" s="1" t="s">
        <v>438</v>
      </c>
      <c r="J1" s="155" t="s">
        <v>226</v>
      </c>
    </row>
    <row r="2" spans="1:11">
      <c r="A2" s="2" t="s">
        <v>439</v>
      </c>
    </row>
    <row r="3" spans="1:11">
      <c r="A3" s="2" t="s">
        <v>325</v>
      </c>
    </row>
    <row r="5" spans="1:11" ht="26.25" customHeight="1">
      <c r="A5" s="1376" t="s">
        <v>2</v>
      </c>
      <c r="B5" s="1378" t="s">
        <v>1925</v>
      </c>
      <c r="C5" s="1384"/>
      <c r="D5" s="1384"/>
      <c r="E5" s="1384"/>
      <c r="F5" s="1384"/>
      <c r="G5" s="1384"/>
      <c r="H5" s="1384"/>
      <c r="I5" s="1384"/>
      <c r="J5" s="1379"/>
    </row>
    <row r="6" spans="1:11" ht="20.25" customHeight="1">
      <c r="A6" s="1376"/>
      <c r="B6" s="1378" t="s">
        <v>430</v>
      </c>
      <c r="C6" s="1384"/>
      <c r="D6" s="1379"/>
      <c r="E6" s="1378" t="s">
        <v>230</v>
      </c>
      <c r="F6" s="1384"/>
      <c r="G6" s="1379"/>
      <c r="H6" s="1378" t="s">
        <v>129</v>
      </c>
      <c r="I6" s="1384"/>
      <c r="J6" s="1379"/>
    </row>
    <row r="7" spans="1:11" ht="16.5" customHeight="1">
      <c r="A7" s="1376"/>
      <c r="B7" s="1378" t="s">
        <v>10</v>
      </c>
      <c r="C7" s="1379"/>
      <c r="D7" s="1386" t="s">
        <v>11</v>
      </c>
      <c r="E7" s="1378" t="s">
        <v>10</v>
      </c>
      <c r="F7" s="1379"/>
      <c r="G7" s="1386" t="s">
        <v>11</v>
      </c>
      <c r="H7" s="1378" t="s">
        <v>10</v>
      </c>
      <c r="I7" s="1379"/>
      <c r="J7" s="1386" t="s">
        <v>11</v>
      </c>
    </row>
    <row r="8" spans="1:11" ht="12.75" customHeight="1">
      <c r="A8" s="1376"/>
      <c r="B8" s="4">
        <v>2018</v>
      </c>
      <c r="C8" s="4">
        <v>2019</v>
      </c>
      <c r="D8" s="1388"/>
      <c r="E8" s="4">
        <v>2018</v>
      </c>
      <c r="F8" s="4">
        <v>2019</v>
      </c>
      <c r="G8" s="1388"/>
      <c r="H8" s="4">
        <v>2018</v>
      </c>
      <c r="I8" s="4">
        <v>2019</v>
      </c>
      <c r="J8" s="1388"/>
    </row>
    <row r="9" spans="1:11">
      <c r="A9" s="357"/>
      <c r="C9" s="277"/>
      <c r="D9" s="277"/>
      <c r="F9" s="277"/>
      <c r="G9" s="277"/>
      <c r="I9" s="277"/>
      <c r="J9" s="277"/>
    </row>
    <row r="10" spans="1:11">
      <c r="A10" s="54" t="s">
        <v>13</v>
      </c>
      <c r="B10" s="253">
        <v>731</v>
      </c>
      <c r="C10" s="253">
        <v>775</v>
      </c>
      <c r="D10" s="162">
        <v>6.0191518467852312</v>
      </c>
      <c r="E10" s="253">
        <v>124</v>
      </c>
      <c r="F10" s="253">
        <v>84</v>
      </c>
      <c r="G10" s="162">
        <v>-32.258064516129039</v>
      </c>
      <c r="H10" s="253">
        <v>50</v>
      </c>
      <c r="I10" s="253">
        <v>68</v>
      </c>
      <c r="J10" s="162">
        <v>36.000000000000007</v>
      </c>
      <c r="K10" s="25"/>
    </row>
    <row r="11" spans="1:11">
      <c r="A11" s="291"/>
      <c r="C11" s="291"/>
      <c r="D11" s="166"/>
      <c r="F11" s="291"/>
      <c r="G11" s="166"/>
      <c r="I11" s="291"/>
      <c r="J11" s="166"/>
    </row>
    <row r="12" spans="1:11">
      <c r="A12" s="32" t="s">
        <v>72</v>
      </c>
      <c r="B12" s="358" t="s">
        <v>24</v>
      </c>
      <c r="C12" s="358" t="s">
        <v>24</v>
      </c>
      <c r="D12" s="358" t="s">
        <v>24</v>
      </c>
      <c r="E12" s="216">
        <v>2</v>
      </c>
      <c r="F12" s="216">
        <v>1</v>
      </c>
      <c r="G12" s="168">
        <v>-50</v>
      </c>
      <c r="H12" s="358" t="s">
        <v>24</v>
      </c>
      <c r="I12" s="358" t="s">
        <v>24</v>
      </c>
      <c r="J12" s="358" t="s">
        <v>24</v>
      </c>
    </row>
    <row r="13" spans="1:11">
      <c r="A13" s="15" t="s">
        <v>16</v>
      </c>
      <c r="B13" s="262">
        <v>22</v>
      </c>
      <c r="C13" s="262">
        <v>13</v>
      </c>
      <c r="D13" s="112">
        <v>-40.909090909090907</v>
      </c>
      <c r="E13" s="36">
        <v>14</v>
      </c>
      <c r="F13" s="36">
        <v>6</v>
      </c>
      <c r="G13" s="166">
        <v>-57.142857142857139</v>
      </c>
      <c r="H13" s="262">
        <v>3</v>
      </c>
      <c r="I13" s="262">
        <v>3</v>
      </c>
      <c r="J13" s="1162" t="s">
        <v>15</v>
      </c>
    </row>
    <row r="14" spans="1:11">
      <c r="A14" s="8" t="s">
        <v>17</v>
      </c>
      <c r="B14" s="36">
        <v>1</v>
      </c>
      <c r="C14" s="36">
        <v>27</v>
      </c>
      <c r="D14" s="166">
        <f>(C14/B14-1)*100</f>
        <v>2600</v>
      </c>
      <c r="E14" s="36" t="s">
        <v>15</v>
      </c>
      <c r="F14" s="36">
        <v>1</v>
      </c>
      <c r="G14" s="166" t="s">
        <v>15</v>
      </c>
      <c r="H14" s="36" t="s">
        <v>15</v>
      </c>
      <c r="I14" s="36" t="s">
        <v>15</v>
      </c>
      <c r="J14" s="166" t="s">
        <v>15</v>
      </c>
    </row>
    <row r="15" spans="1:11">
      <c r="A15" s="8" t="s">
        <v>18</v>
      </c>
      <c r="B15" s="36" t="s">
        <v>24</v>
      </c>
      <c r="C15" s="36" t="s">
        <v>24</v>
      </c>
      <c r="D15" s="359" t="s">
        <v>24</v>
      </c>
      <c r="E15" s="36">
        <v>4</v>
      </c>
      <c r="F15" s="36">
        <v>5</v>
      </c>
      <c r="G15" s="166">
        <v>25</v>
      </c>
      <c r="H15" s="36" t="s">
        <v>24</v>
      </c>
      <c r="I15" s="36" t="s">
        <v>24</v>
      </c>
      <c r="J15" s="36" t="s">
        <v>24</v>
      </c>
    </row>
    <row r="16" spans="1:11">
      <c r="A16" s="8" t="s">
        <v>56</v>
      </c>
      <c r="B16" s="36">
        <v>156</v>
      </c>
      <c r="C16" s="36">
        <v>162</v>
      </c>
      <c r="D16" s="166">
        <f t="shared" ref="D16:D38" si="0">(C16/B16-1)*100</f>
        <v>3.8461538461538547</v>
      </c>
      <c r="E16" s="36">
        <v>32</v>
      </c>
      <c r="F16" s="36">
        <v>21</v>
      </c>
      <c r="G16" s="166">
        <v>-34.375</v>
      </c>
      <c r="H16" s="36">
        <v>10</v>
      </c>
      <c r="I16" s="36">
        <v>12</v>
      </c>
      <c r="J16" s="166">
        <v>19.999999999999996</v>
      </c>
    </row>
    <row r="17" spans="1:10">
      <c r="A17" s="8" t="s">
        <v>20</v>
      </c>
      <c r="B17" s="359" t="s">
        <v>24</v>
      </c>
      <c r="C17" s="359" t="s">
        <v>24</v>
      </c>
      <c r="D17" s="359" t="s">
        <v>24</v>
      </c>
      <c r="E17" s="359" t="s">
        <v>24</v>
      </c>
      <c r="F17" s="359" t="s">
        <v>24</v>
      </c>
      <c r="G17" s="359" t="s">
        <v>24</v>
      </c>
      <c r="H17" s="359" t="s">
        <v>24</v>
      </c>
      <c r="I17" s="359" t="s">
        <v>24</v>
      </c>
      <c r="J17" s="359" t="s">
        <v>24</v>
      </c>
    </row>
    <row r="18" spans="1:10">
      <c r="A18" s="8" t="s">
        <v>21</v>
      </c>
      <c r="B18" s="262" t="s">
        <v>24</v>
      </c>
      <c r="C18" s="262" t="s">
        <v>24</v>
      </c>
      <c r="D18" s="359" t="s">
        <v>24</v>
      </c>
      <c r="E18" s="262" t="s">
        <v>24</v>
      </c>
      <c r="F18" s="262" t="s">
        <v>24</v>
      </c>
      <c r="G18" s="359" t="s">
        <v>24</v>
      </c>
      <c r="H18" s="262" t="s">
        <v>24</v>
      </c>
      <c r="I18" s="262" t="s">
        <v>24</v>
      </c>
      <c r="J18" s="359" t="s">
        <v>24</v>
      </c>
    </row>
    <row r="19" spans="1:10">
      <c r="A19" s="8" t="s">
        <v>22</v>
      </c>
      <c r="B19" s="359">
        <v>4</v>
      </c>
      <c r="C19" s="359">
        <v>4</v>
      </c>
      <c r="D19" s="166">
        <f t="shared" si="0"/>
        <v>0</v>
      </c>
      <c r="E19" s="359">
        <v>1</v>
      </c>
      <c r="F19" s="359">
        <v>2</v>
      </c>
      <c r="G19" s="166">
        <v>100</v>
      </c>
      <c r="H19" s="359" t="s">
        <v>15</v>
      </c>
      <c r="I19" s="359" t="s">
        <v>15</v>
      </c>
      <c r="J19" s="166" t="s">
        <v>15</v>
      </c>
    </row>
    <row r="20" spans="1:10">
      <c r="A20" s="8" t="s">
        <v>57</v>
      </c>
      <c r="B20" s="36">
        <v>46</v>
      </c>
      <c r="C20" s="36">
        <v>44</v>
      </c>
      <c r="D20" s="166">
        <f t="shared" si="0"/>
        <v>-4.3478260869565188</v>
      </c>
      <c r="E20" s="36">
        <v>12</v>
      </c>
      <c r="F20" s="36">
        <v>3</v>
      </c>
      <c r="G20" s="166">
        <v>-75</v>
      </c>
      <c r="H20" s="36">
        <v>5</v>
      </c>
      <c r="I20" s="36">
        <v>13</v>
      </c>
      <c r="J20" s="166">
        <v>160</v>
      </c>
    </row>
    <row r="21" spans="1:10">
      <c r="A21" s="8" t="s">
        <v>25</v>
      </c>
      <c r="B21" s="359" t="s">
        <v>24</v>
      </c>
      <c r="C21" s="359" t="s">
        <v>24</v>
      </c>
      <c r="D21" s="359" t="s">
        <v>24</v>
      </c>
      <c r="E21" s="359" t="s">
        <v>24</v>
      </c>
      <c r="F21" s="359" t="s">
        <v>24</v>
      </c>
      <c r="G21" s="359" t="s">
        <v>24</v>
      </c>
      <c r="H21" s="359" t="s">
        <v>24</v>
      </c>
      <c r="I21" s="359" t="s">
        <v>24</v>
      </c>
      <c r="J21" s="359" t="s">
        <v>24</v>
      </c>
    </row>
    <row r="22" spans="1:10">
      <c r="A22" s="8" t="s">
        <v>431</v>
      </c>
      <c r="B22" s="36">
        <v>22</v>
      </c>
      <c r="C22" s="36">
        <v>19</v>
      </c>
      <c r="D22" s="166">
        <f t="shared" si="0"/>
        <v>-13.636363636363635</v>
      </c>
      <c r="E22" s="36">
        <v>17</v>
      </c>
      <c r="F22" s="36">
        <v>9</v>
      </c>
      <c r="G22" s="166">
        <v>-47.058823529411761</v>
      </c>
      <c r="H22" s="36">
        <v>1</v>
      </c>
      <c r="I22" s="36">
        <v>1</v>
      </c>
      <c r="J22" s="166">
        <v>0</v>
      </c>
    </row>
    <row r="23" spans="1:10">
      <c r="A23" s="8" t="s">
        <v>77</v>
      </c>
      <c r="B23" s="36" t="s">
        <v>24</v>
      </c>
      <c r="C23" s="36" t="s">
        <v>24</v>
      </c>
      <c r="D23" s="359" t="s">
        <v>24</v>
      </c>
      <c r="E23" s="36" t="s">
        <v>24</v>
      </c>
      <c r="F23" s="36" t="s">
        <v>24</v>
      </c>
      <c r="G23" s="359" t="s">
        <v>24</v>
      </c>
      <c r="H23" s="36" t="s">
        <v>24</v>
      </c>
      <c r="I23" s="36" t="s">
        <v>24</v>
      </c>
      <c r="J23" s="359" t="s">
        <v>24</v>
      </c>
    </row>
    <row r="24" spans="1:10">
      <c r="A24" s="8" t="s">
        <v>78</v>
      </c>
      <c r="B24" s="359" t="s">
        <v>24</v>
      </c>
      <c r="C24" s="359" t="s">
        <v>24</v>
      </c>
      <c r="D24" s="359" t="s">
        <v>24</v>
      </c>
      <c r="E24" s="359" t="s">
        <v>24</v>
      </c>
      <c r="F24" s="359" t="s">
        <v>24</v>
      </c>
      <c r="G24" s="359" t="s">
        <v>24</v>
      </c>
      <c r="H24" s="359" t="s">
        <v>24</v>
      </c>
      <c r="I24" s="359" t="s">
        <v>24</v>
      </c>
      <c r="J24" s="359" t="s">
        <v>24</v>
      </c>
    </row>
    <row r="25" spans="1:10">
      <c r="A25" s="8" t="s">
        <v>29</v>
      </c>
      <c r="B25" s="36" t="s">
        <v>15</v>
      </c>
      <c r="C25" s="36">
        <v>2</v>
      </c>
      <c r="D25" s="166" t="s">
        <v>15</v>
      </c>
      <c r="E25" s="36">
        <v>9</v>
      </c>
      <c r="F25" s="36">
        <v>7</v>
      </c>
      <c r="G25" s="166">
        <v>-22.222222222222221</v>
      </c>
      <c r="H25" s="36">
        <v>1</v>
      </c>
      <c r="I25" s="36">
        <v>2</v>
      </c>
      <c r="J25" s="166">
        <v>100</v>
      </c>
    </row>
    <row r="26" spans="1:10">
      <c r="A26" s="8" t="s">
        <v>79</v>
      </c>
      <c r="B26" s="359" t="s">
        <v>15</v>
      </c>
      <c r="C26" s="359" t="s">
        <v>15</v>
      </c>
      <c r="D26" s="166" t="s">
        <v>15</v>
      </c>
      <c r="E26" s="359">
        <v>13</v>
      </c>
      <c r="F26" s="359">
        <v>10</v>
      </c>
      <c r="G26" s="166">
        <v>-23.076923076923073</v>
      </c>
      <c r="H26" s="359" t="s">
        <v>15</v>
      </c>
      <c r="I26" s="359" t="s">
        <v>15</v>
      </c>
      <c r="J26" s="166" t="s">
        <v>15</v>
      </c>
    </row>
    <row r="27" spans="1:10" s="25" customFormat="1">
      <c r="A27" s="15" t="s">
        <v>31</v>
      </c>
      <c r="B27" s="36">
        <v>17</v>
      </c>
      <c r="C27" s="36">
        <v>23</v>
      </c>
      <c r="D27" s="112">
        <v>35.294117647058833</v>
      </c>
      <c r="E27" s="36">
        <v>10</v>
      </c>
      <c r="F27" s="36">
        <v>18</v>
      </c>
      <c r="G27" s="112">
        <v>80</v>
      </c>
      <c r="H27" s="36">
        <v>3</v>
      </c>
      <c r="I27" s="36">
        <v>1</v>
      </c>
      <c r="J27" s="112">
        <v>-66.666666666666671</v>
      </c>
    </row>
    <row r="28" spans="1:10">
      <c r="A28" s="8" t="s">
        <v>240</v>
      </c>
      <c r="B28" s="36">
        <v>265</v>
      </c>
      <c r="C28" s="36">
        <v>261</v>
      </c>
      <c r="D28" s="166">
        <f t="shared" si="0"/>
        <v>-1.5094339622641506</v>
      </c>
      <c r="E28" s="36">
        <v>33</v>
      </c>
      <c r="F28" s="36">
        <v>30</v>
      </c>
      <c r="G28" s="166">
        <v>-9.0909090909090935</v>
      </c>
      <c r="H28" s="36">
        <v>22</v>
      </c>
      <c r="I28" s="36">
        <v>25</v>
      </c>
      <c r="J28" s="166">
        <v>13.636363636363647</v>
      </c>
    </row>
    <row r="29" spans="1:10">
      <c r="A29" s="8" t="s">
        <v>81</v>
      </c>
      <c r="B29" s="359" t="s">
        <v>24</v>
      </c>
      <c r="C29" s="359" t="s">
        <v>24</v>
      </c>
      <c r="D29" s="359" t="s">
        <v>24</v>
      </c>
      <c r="E29" s="359" t="s">
        <v>24</v>
      </c>
      <c r="F29" s="359" t="s">
        <v>24</v>
      </c>
      <c r="G29" s="359" t="s">
        <v>24</v>
      </c>
      <c r="H29" s="359" t="s">
        <v>24</v>
      </c>
      <c r="I29" s="359" t="s">
        <v>24</v>
      </c>
      <c r="J29" s="359" t="s">
        <v>24</v>
      </c>
    </row>
    <row r="30" spans="1:10">
      <c r="A30" s="8" t="s">
        <v>34</v>
      </c>
      <c r="B30" s="359" t="s">
        <v>24</v>
      </c>
      <c r="C30" s="359" t="s">
        <v>24</v>
      </c>
      <c r="D30" s="359" t="s">
        <v>24</v>
      </c>
      <c r="E30" s="359" t="s">
        <v>24</v>
      </c>
      <c r="F30" s="359" t="s">
        <v>24</v>
      </c>
      <c r="G30" s="359" t="s">
        <v>24</v>
      </c>
      <c r="H30" s="359" t="s">
        <v>24</v>
      </c>
      <c r="I30" s="359" t="s">
        <v>24</v>
      </c>
      <c r="J30" s="359" t="s">
        <v>24</v>
      </c>
    </row>
    <row r="31" spans="1:10">
      <c r="A31" s="8" t="s">
        <v>35</v>
      </c>
      <c r="B31" s="359" t="s">
        <v>24</v>
      </c>
      <c r="C31" s="359" t="s">
        <v>24</v>
      </c>
      <c r="D31" s="359" t="s">
        <v>24</v>
      </c>
      <c r="E31" s="359" t="s">
        <v>24</v>
      </c>
      <c r="F31" s="359" t="s">
        <v>24</v>
      </c>
      <c r="G31" s="359" t="s">
        <v>24</v>
      </c>
      <c r="H31" s="359" t="s">
        <v>24</v>
      </c>
      <c r="I31" s="359" t="s">
        <v>24</v>
      </c>
      <c r="J31" s="359" t="s">
        <v>24</v>
      </c>
    </row>
    <row r="32" spans="1:10">
      <c r="A32" s="8" t="s">
        <v>82</v>
      </c>
      <c r="B32" s="36" t="s">
        <v>24</v>
      </c>
      <c r="C32" s="36" t="s">
        <v>24</v>
      </c>
      <c r="D32" s="359" t="s">
        <v>24</v>
      </c>
      <c r="E32" s="36" t="s">
        <v>24</v>
      </c>
      <c r="F32" s="36" t="s">
        <v>24</v>
      </c>
      <c r="G32" s="359" t="s">
        <v>24</v>
      </c>
      <c r="H32" s="36" t="s">
        <v>24</v>
      </c>
      <c r="I32" s="36" t="s">
        <v>24</v>
      </c>
      <c r="J32" s="359" t="s">
        <v>24</v>
      </c>
    </row>
    <row r="33" spans="1:12">
      <c r="A33" s="8" t="s">
        <v>83</v>
      </c>
      <c r="B33" s="359" t="s">
        <v>24</v>
      </c>
      <c r="C33" s="359" t="s">
        <v>24</v>
      </c>
      <c r="D33" s="359" t="s">
        <v>24</v>
      </c>
      <c r="E33" s="359" t="s">
        <v>24</v>
      </c>
      <c r="F33" s="359" t="s">
        <v>24</v>
      </c>
      <c r="G33" s="359" t="s">
        <v>24</v>
      </c>
      <c r="H33" s="359" t="s">
        <v>24</v>
      </c>
      <c r="I33" s="359" t="s">
        <v>24</v>
      </c>
      <c r="J33" s="359" t="s">
        <v>24</v>
      </c>
    </row>
    <row r="34" spans="1:12">
      <c r="A34" s="8" t="s">
        <v>38</v>
      </c>
      <c r="B34" s="36">
        <v>3</v>
      </c>
      <c r="C34" s="36">
        <v>3</v>
      </c>
      <c r="D34" s="166">
        <f t="shared" si="0"/>
        <v>0</v>
      </c>
      <c r="E34" s="36" t="s">
        <v>15</v>
      </c>
      <c r="F34" s="36">
        <v>2</v>
      </c>
      <c r="G34" s="166" t="s">
        <v>15</v>
      </c>
      <c r="H34" s="36">
        <v>1</v>
      </c>
      <c r="I34" s="36">
        <v>1</v>
      </c>
      <c r="J34" s="166">
        <v>0</v>
      </c>
    </row>
    <row r="35" spans="1:12">
      <c r="A35" s="8" t="s">
        <v>39</v>
      </c>
      <c r="B35" s="36">
        <v>49</v>
      </c>
      <c r="C35" s="36">
        <v>66</v>
      </c>
      <c r="D35" s="166">
        <f t="shared" si="0"/>
        <v>34.6938775510204</v>
      </c>
      <c r="E35" s="36">
        <v>3</v>
      </c>
      <c r="F35" s="36" t="s">
        <v>15</v>
      </c>
      <c r="G35" s="166" t="s">
        <v>15</v>
      </c>
      <c r="H35" s="36">
        <v>1</v>
      </c>
      <c r="I35" s="36">
        <v>1</v>
      </c>
      <c r="J35" s="166">
        <v>0</v>
      </c>
    </row>
    <row r="36" spans="1:12">
      <c r="A36" s="8" t="s">
        <v>67</v>
      </c>
      <c r="B36" s="36">
        <v>145</v>
      </c>
      <c r="C36" s="36">
        <v>144</v>
      </c>
      <c r="D36" s="166">
        <f t="shared" si="0"/>
        <v>-0.68965517241379448</v>
      </c>
      <c r="E36" s="36">
        <v>1</v>
      </c>
      <c r="F36" s="36">
        <v>2</v>
      </c>
      <c r="G36" s="166">
        <v>100</v>
      </c>
      <c r="H36" s="36">
        <v>2</v>
      </c>
      <c r="I36" s="36">
        <v>2</v>
      </c>
      <c r="J36" s="166">
        <v>0</v>
      </c>
    </row>
    <row r="37" spans="1:12">
      <c r="A37" s="8" t="s">
        <v>41</v>
      </c>
      <c r="B37" s="359" t="s">
        <v>24</v>
      </c>
      <c r="C37" s="359" t="s">
        <v>24</v>
      </c>
      <c r="D37" s="359" t="s">
        <v>24</v>
      </c>
      <c r="E37" s="359" t="s">
        <v>24</v>
      </c>
      <c r="F37" s="359" t="s">
        <v>24</v>
      </c>
      <c r="G37" s="359" t="s">
        <v>24</v>
      </c>
      <c r="H37" s="359" t="s">
        <v>24</v>
      </c>
      <c r="I37" s="359" t="s">
        <v>24</v>
      </c>
      <c r="J37" s="359" t="s">
        <v>24</v>
      </c>
    </row>
    <row r="38" spans="1:12">
      <c r="A38" s="33" t="s">
        <v>432</v>
      </c>
      <c r="B38" s="38">
        <v>1</v>
      </c>
      <c r="C38" s="38">
        <v>7</v>
      </c>
      <c r="D38" s="171">
        <f t="shared" si="0"/>
        <v>600</v>
      </c>
      <c r="E38" s="360" t="s">
        <v>24</v>
      </c>
      <c r="F38" s="360" t="s">
        <v>24</v>
      </c>
      <c r="G38" s="360" t="s">
        <v>24</v>
      </c>
      <c r="H38" s="38">
        <v>1</v>
      </c>
      <c r="I38" s="38">
        <v>7</v>
      </c>
      <c r="J38" s="171">
        <v>600</v>
      </c>
    </row>
    <row r="39" spans="1:12">
      <c r="B39" s="211"/>
      <c r="C39" s="211"/>
      <c r="D39" s="211"/>
      <c r="E39" s="211"/>
      <c r="F39" s="211"/>
      <c r="G39" s="361"/>
      <c r="H39" s="211"/>
      <c r="I39" s="211"/>
      <c r="J39" s="211"/>
    </row>
    <row r="40" spans="1:12">
      <c r="A40" s="356" t="s">
        <v>334</v>
      </c>
    </row>
    <row r="41" spans="1:12">
      <c r="A41" s="2" t="s">
        <v>336</v>
      </c>
    </row>
    <row r="42" spans="1:12">
      <c r="A42" s="2" t="s">
        <v>433</v>
      </c>
    </row>
    <row r="43" spans="1:12">
      <c r="A43" s="25" t="s">
        <v>1926</v>
      </c>
    </row>
    <row r="44" spans="1:12" s="25" customFormat="1">
      <c r="A44" s="25" t="s">
        <v>434</v>
      </c>
    </row>
    <row r="45" spans="1:12">
      <c r="A45" s="2" t="s">
        <v>435</v>
      </c>
    </row>
    <row r="46" spans="1:12" ht="33.75" customHeight="1">
      <c r="A46" s="1435" t="s">
        <v>436</v>
      </c>
      <c r="B46" s="1435"/>
      <c r="C46" s="1435"/>
      <c r="D46" s="1435"/>
      <c r="E46" s="1435"/>
      <c r="F46" s="1435"/>
      <c r="G46" s="1435"/>
      <c r="H46" s="1435"/>
      <c r="I46" s="1435"/>
      <c r="J46" s="1435"/>
    </row>
    <row r="47" spans="1:12" ht="11.25" customHeight="1">
      <c r="A47" s="1398" t="s">
        <v>2004</v>
      </c>
      <c r="B47" s="1398"/>
      <c r="C47" s="1398"/>
      <c r="D47" s="1398"/>
      <c r="E47" s="1398"/>
      <c r="F47" s="1398"/>
      <c r="G47" s="1398"/>
      <c r="H47" s="1398"/>
      <c r="I47" s="1398"/>
      <c r="J47" s="1398"/>
      <c r="K47" s="374"/>
      <c r="L47" s="374"/>
    </row>
    <row r="48" spans="1:12">
      <c r="A48" s="1398"/>
      <c r="B48" s="1398"/>
      <c r="C48" s="1398"/>
      <c r="D48" s="1398"/>
      <c r="E48" s="1398"/>
      <c r="F48" s="1398"/>
      <c r="G48" s="1398"/>
      <c r="H48" s="1398"/>
      <c r="I48" s="1398"/>
      <c r="J48" s="1398"/>
      <c r="K48" s="374"/>
      <c r="L48" s="374"/>
    </row>
    <row r="49" spans="1:10">
      <c r="A49" s="1398"/>
      <c r="B49" s="1398"/>
      <c r="C49" s="1398"/>
      <c r="D49" s="1398"/>
      <c r="E49" s="1398"/>
      <c r="F49" s="1398"/>
      <c r="G49" s="1398"/>
      <c r="H49" s="1398"/>
      <c r="I49" s="1398"/>
      <c r="J49" s="1398"/>
    </row>
  </sheetData>
  <mergeCells count="13">
    <mergeCell ref="A47:J49"/>
    <mergeCell ref="J7:J8"/>
    <mergeCell ref="A46:J46"/>
    <mergeCell ref="A5:A8"/>
    <mergeCell ref="B5:J5"/>
    <mergeCell ref="B6:D6"/>
    <mergeCell ref="E6:G6"/>
    <mergeCell ref="H6:J6"/>
    <mergeCell ref="B7:C7"/>
    <mergeCell ref="D7:D8"/>
    <mergeCell ref="E7:F7"/>
    <mergeCell ref="G7:G8"/>
    <mergeCell ref="H7:I7"/>
  </mergeCells>
  <hyperlinks>
    <hyperlink ref="J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workbookViewId="0">
      <selection activeCell="A49" sqref="A49"/>
    </sheetView>
  </sheetViews>
  <sheetFormatPr defaultColWidth="9.140625" defaultRowHeight="11.25"/>
  <cols>
    <col min="1" max="16384" width="9.140625" style="2"/>
  </cols>
  <sheetData>
    <row r="1" spans="1:26">
      <c r="A1" s="1" t="s">
        <v>1038</v>
      </c>
      <c r="Z1" s="155" t="s">
        <v>226</v>
      </c>
    </row>
    <row r="2" spans="1:26">
      <c r="A2" s="2" t="s">
        <v>1041</v>
      </c>
    </row>
    <row r="3" spans="1:26">
      <c r="A3" s="25" t="s">
        <v>1040</v>
      </c>
    </row>
    <row r="6" spans="1:26">
      <c r="B6" s="2">
        <v>2018</v>
      </c>
      <c r="C6" s="2">
        <v>2019</v>
      </c>
      <c r="Q6" s="2">
        <v>2018</v>
      </c>
      <c r="R6" s="2">
        <v>2019</v>
      </c>
    </row>
    <row r="7" spans="1:26">
      <c r="A7" s="2" t="s">
        <v>72</v>
      </c>
      <c r="B7" s="2" t="s">
        <v>24</v>
      </c>
      <c r="C7" s="2" t="s">
        <v>24</v>
      </c>
      <c r="P7" s="2" t="s">
        <v>72</v>
      </c>
      <c r="Q7" s="2" t="s">
        <v>24</v>
      </c>
      <c r="R7" s="2" t="s">
        <v>24</v>
      </c>
    </row>
    <row r="8" spans="1:26">
      <c r="A8" s="2" t="s">
        <v>16</v>
      </c>
      <c r="B8" s="2" t="s">
        <v>24</v>
      </c>
      <c r="C8" s="2" t="s">
        <v>24</v>
      </c>
      <c r="P8" s="2" t="s">
        <v>16</v>
      </c>
      <c r="Q8" s="2" t="s">
        <v>24</v>
      </c>
      <c r="R8" s="2" t="s">
        <v>24</v>
      </c>
    </row>
    <row r="9" spans="1:26">
      <c r="A9" s="2" t="s">
        <v>17</v>
      </c>
      <c r="B9" s="2">
        <v>7.5949916455091895</v>
      </c>
      <c r="C9" s="2">
        <v>11.824090638749201</v>
      </c>
      <c r="P9" s="2" t="s">
        <v>17</v>
      </c>
      <c r="Q9" s="2">
        <v>2.0494421900580355</v>
      </c>
      <c r="R9" s="2">
        <v>4.611395349112188</v>
      </c>
    </row>
    <row r="10" spans="1:26">
      <c r="A10" s="2" t="s">
        <v>18</v>
      </c>
      <c r="B10" s="2">
        <v>1.5438864424959888</v>
      </c>
      <c r="C10" s="2">
        <v>1.2063899095617741</v>
      </c>
      <c r="P10" s="2" t="s">
        <v>18</v>
      </c>
      <c r="Q10" s="2" t="s">
        <v>24</v>
      </c>
      <c r="R10" s="2" t="s">
        <v>24</v>
      </c>
    </row>
    <row r="11" spans="1:26">
      <c r="A11" s="2" t="s">
        <v>19</v>
      </c>
      <c r="B11" s="2">
        <v>0.40506009167725054</v>
      </c>
      <c r="C11" s="2">
        <v>0.32273107948705121</v>
      </c>
      <c r="P11" s="2" t="s">
        <v>19</v>
      </c>
      <c r="Q11" s="2">
        <v>0.51307611612451742</v>
      </c>
      <c r="R11" s="2">
        <v>0.430308105982735</v>
      </c>
    </row>
    <row r="12" spans="1:26">
      <c r="A12" s="2" t="s">
        <v>20</v>
      </c>
      <c r="B12" s="2">
        <v>1.1018495757162932</v>
      </c>
      <c r="C12" s="2">
        <v>1.4126029146925814</v>
      </c>
      <c r="P12" s="2" t="s">
        <v>20</v>
      </c>
      <c r="Q12" s="2">
        <v>0.27546239392907329</v>
      </c>
      <c r="R12" s="2">
        <v>0.32851230574246082</v>
      </c>
    </row>
    <row r="13" spans="1:26">
      <c r="A13" s="2" t="s">
        <v>21</v>
      </c>
      <c r="B13" s="2" t="s">
        <v>24</v>
      </c>
      <c r="C13" s="2" t="s">
        <v>24</v>
      </c>
      <c r="P13" s="2" t="s">
        <v>21</v>
      </c>
      <c r="Q13" s="2" t="s">
        <v>24</v>
      </c>
      <c r="R13" s="2" t="s">
        <v>24</v>
      </c>
    </row>
    <row r="14" spans="1:26">
      <c r="A14" s="2" t="s">
        <v>22</v>
      </c>
      <c r="B14" s="2" t="s">
        <v>24</v>
      </c>
      <c r="C14" s="2" t="s">
        <v>24</v>
      </c>
      <c r="P14" s="2" t="s">
        <v>22</v>
      </c>
      <c r="Q14" s="2">
        <v>3.2474169189918003</v>
      </c>
      <c r="R14" s="2">
        <v>2.6128177372998396</v>
      </c>
    </row>
    <row r="15" spans="1:26">
      <c r="A15" s="2" t="s">
        <v>57</v>
      </c>
      <c r="B15" s="2">
        <v>3.8577342731949167</v>
      </c>
      <c r="C15" s="2">
        <v>7.8793403695510369</v>
      </c>
      <c r="P15" s="2" t="s">
        <v>57</v>
      </c>
      <c r="Q15" s="2">
        <v>0.14448442970767478</v>
      </c>
      <c r="R15" s="2">
        <v>0.4</v>
      </c>
    </row>
    <row r="16" spans="1:26">
      <c r="A16" s="2" t="s">
        <v>911</v>
      </c>
      <c r="B16" s="2" t="s">
        <v>24</v>
      </c>
      <c r="C16" s="2" t="s">
        <v>24</v>
      </c>
      <c r="P16" s="2" t="s">
        <v>911</v>
      </c>
      <c r="Q16" s="2">
        <v>4.0084974460043314</v>
      </c>
      <c r="R16" s="2">
        <v>2.6430419235917779</v>
      </c>
    </row>
    <row r="17" spans="1:18">
      <c r="A17" s="2" t="s">
        <v>142</v>
      </c>
      <c r="B17" s="2">
        <v>12.173162215666597</v>
      </c>
      <c r="C17" s="2">
        <v>14.033714204701669</v>
      </c>
      <c r="P17" s="2" t="s">
        <v>142</v>
      </c>
      <c r="Q17" s="2">
        <v>8.0476513931733837</v>
      </c>
      <c r="R17" s="2">
        <v>4.8500975472281835</v>
      </c>
    </row>
    <row r="18" spans="1:18">
      <c r="A18" s="2" t="s">
        <v>77</v>
      </c>
      <c r="B18" s="2">
        <v>10.953328993243506</v>
      </c>
      <c r="C18" s="2">
        <v>12.990349717486882</v>
      </c>
      <c r="P18" s="2" t="s">
        <v>77</v>
      </c>
      <c r="Q18" s="2">
        <v>0.65501635175542561</v>
      </c>
      <c r="R18" s="2">
        <v>0.6477182684619498</v>
      </c>
    </row>
    <row r="19" spans="1:18">
      <c r="A19" s="2" t="s">
        <v>78</v>
      </c>
      <c r="B19" s="2">
        <v>1.4828430778461248</v>
      </c>
      <c r="C19" s="2">
        <v>1.535278986882151</v>
      </c>
      <c r="P19" s="2" t="s">
        <v>78</v>
      </c>
      <c r="Q19" s="2">
        <v>0.53705534550196188</v>
      </c>
      <c r="R19" s="2">
        <v>0.49128927580228837</v>
      </c>
    </row>
    <row r="20" spans="1:18">
      <c r="A20" s="2" t="s">
        <v>29</v>
      </c>
      <c r="B20" s="2">
        <v>0.22317503606332392</v>
      </c>
      <c r="C20" s="2">
        <v>9.2992276410242408E-2</v>
      </c>
      <c r="P20" s="2" t="s">
        <v>29</v>
      </c>
      <c r="Q20" s="2" t="s">
        <v>15</v>
      </c>
      <c r="R20" s="2">
        <v>1.1624034551280301E-2</v>
      </c>
    </row>
    <row r="21" spans="1:18">
      <c r="A21" s="2" t="s">
        <v>79</v>
      </c>
      <c r="B21" s="2" t="s">
        <v>15</v>
      </c>
      <c r="C21" s="2" t="s">
        <v>15</v>
      </c>
      <c r="P21" s="2" t="s">
        <v>79</v>
      </c>
      <c r="Q21" s="2">
        <v>0.17515343440854186</v>
      </c>
      <c r="R21" s="2">
        <v>9.9548869411046487E-2</v>
      </c>
    </row>
    <row r="22" spans="1:18">
      <c r="A22" s="2" t="s">
        <v>31</v>
      </c>
      <c r="B22" s="2">
        <v>10.917322036416275</v>
      </c>
      <c r="C22" s="2">
        <v>10.477562579603894</v>
      </c>
      <c r="P22" s="2" t="s">
        <v>31</v>
      </c>
      <c r="Q22" s="2" t="s">
        <v>24</v>
      </c>
      <c r="R22" s="2" t="s">
        <v>24</v>
      </c>
    </row>
    <row r="23" spans="1:18">
      <c r="A23" s="2" t="s">
        <v>946</v>
      </c>
      <c r="B23" s="2">
        <v>3.9173176399130014</v>
      </c>
      <c r="C23" s="2">
        <v>3.662209896735098</v>
      </c>
      <c r="P23" s="2" t="s">
        <v>946</v>
      </c>
      <c r="Q23" s="2">
        <v>0.67394712084524766</v>
      </c>
      <c r="R23" s="2">
        <v>0.48131901499947</v>
      </c>
    </row>
    <row r="24" spans="1:18">
      <c r="A24" s="2" t="s">
        <v>81</v>
      </c>
      <c r="B24" s="2" t="s">
        <v>24</v>
      </c>
      <c r="C24" s="2" t="s">
        <v>24</v>
      </c>
      <c r="P24" s="2" t="s">
        <v>81</v>
      </c>
      <c r="Q24" s="2" t="s">
        <v>24</v>
      </c>
      <c r="R24" s="2" t="s">
        <v>24</v>
      </c>
    </row>
    <row r="25" spans="1:18">
      <c r="A25" s="2" t="s">
        <v>143</v>
      </c>
      <c r="B25" s="2">
        <v>6.2529283285042627</v>
      </c>
      <c r="C25" s="2">
        <v>6.3828765609014759</v>
      </c>
      <c r="P25" s="2" t="s">
        <v>143</v>
      </c>
      <c r="Q25" s="2">
        <v>0.35547868409949673</v>
      </c>
      <c r="R25" s="2">
        <v>0.58500048334940924</v>
      </c>
    </row>
    <row r="26" spans="1:18">
      <c r="A26" s="2" t="s">
        <v>35</v>
      </c>
      <c r="B26" s="2">
        <v>31.474471185768362</v>
      </c>
      <c r="C26" s="2">
        <v>50.330025239153166</v>
      </c>
      <c r="P26" s="2" t="s">
        <v>35</v>
      </c>
      <c r="Q26" s="2" t="s">
        <v>24</v>
      </c>
      <c r="R26" s="2">
        <v>0.19960916525443181</v>
      </c>
    </row>
    <row r="27" spans="1:18">
      <c r="A27" s="2" t="s">
        <v>82</v>
      </c>
      <c r="B27" s="2">
        <v>6.4962547237966373</v>
      </c>
      <c r="C27" s="2">
        <v>6.0823192692005499</v>
      </c>
      <c r="P27" s="2" t="s">
        <v>82</v>
      </c>
      <c r="Q27" s="2" t="s">
        <v>24</v>
      </c>
      <c r="R27" s="2" t="s">
        <v>24</v>
      </c>
    </row>
    <row r="28" spans="1:18">
      <c r="A28" s="2" t="s">
        <v>83</v>
      </c>
      <c r="B28" s="2" t="s">
        <v>24</v>
      </c>
      <c r="C28" s="2" t="s">
        <v>24</v>
      </c>
      <c r="P28" s="2" t="s">
        <v>83</v>
      </c>
      <c r="Q28" s="2" t="s">
        <v>24</v>
      </c>
      <c r="R28" s="2" t="s">
        <v>24</v>
      </c>
    </row>
    <row r="29" spans="1:18">
      <c r="A29" s="2" t="s">
        <v>38</v>
      </c>
      <c r="B29" s="2">
        <v>4.8563222377932869</v>
      </c>
      <c r="C29" s="2">
        <v>4.9524482427888232</v>
      </c>
      <c r="P29" s="2" t="s">
        <v>38</v>
      </c>
      <c r="Q29" s="2">
        <v>1.0406404795271329</v>
      </c>
      <c r="R29" s="2">
        <v>0.16508160809296074</v>
      </c>
    </row>
    <row r="30" spans="1:18">
      <c r="A30" s="2" t="s">
        <v>39</v>
      </c>
      <c r="B30" s="2">
        <v>15.348751620734893</v>
      </c>
      <c r="C30" s="2">
        <v>25.039121883299266</v>
      </c>
      <c r="P30" s="2" t="s">
        <v>39</v>
      </c>
      <c r="Q30" s="2">
        <v>3.3637227308792856</v>
      </c>
      <c r="R30" s="2">
        <v>2.4425007411245105</v>
      </c>
    </row>
    <row r="31" spans="1:18">
      <c r="A31" s="2" t="s">
        <v>915</v>
      </c>
      <c r="B31" s="2">
        <v>3.9109389819735796</v>
      </c>
      <c r="C31" s="2">
        <v>4.8041064613511484</v>
      </c>
      <c r="P31" s="2" t="s">
        <v>915</v>
      </c>
      <c r="Q31" s="2">
        <v>0.23276784508096543</v>
      </c>
      <c r="R31" s="2">
        <v>0.35715025369972275</v>
      </c>
    </row>
    <row r="32" spans="1:18">
      <c r="A32" s="2" t="s">
        <v>41</v>
      </c>
      <c r="B32" s="2" t="s">
        <v>24</v>
      </c>
      <c r="C32" s="2">
        <v>5.8728948934526359</v>
      </c>
      <c r="P32" s="2" t="s">
        <v>41</v>
      </c>
      <c r="Q32" s="2" t="s">
        <v>24</v>
      </c>
      <c r="R32" s="2">
        <v>1.0875731284171548</v>
      </c>
    </row>
    <row r="33" spans="1:18">
      <c r="A33" s="2" t="s">
        <v>42</v>
      </c>
      <c r="B33" s="2">
        <v>6.1727244026442403</v>
      </c>
      <c r="C33" s="2">
        <v>8.3923233129840682</v>
      </c>
      <c r="P33" s="2" t="s">
        <v>42</v>
      </c>
      <c r="Q33" s="2" t="s">
        <v>24</v>
      </c>
      <c r="R33" s="2" t="s">
        <v>24</v>
      </c>
    </row>
    <row r="48" spans="1:18">
      <c r="A48" s="356" t="s">
        <v>423</v>
      </c>
    </row>
  </sheetData>
  <hyperlinks>
    <hyperlink ref="Z1" location="Índice!A1" display="(Voltar ao índice)"/>
  </hyperlinks>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zoomScaleNormal="100" workbookViewId="0">
      <selection activeCell="I20" sqref="I20"/>
    </sheetView>
  </sheetViews>
  <sheetFormatPr defaultColWidth="9.140625" defaultRowHeight="11.25"/>
  <cols>
    <col min="1" max="1" width="16" style="2" customWidth="1"/>
    <col min="2" max="16384" width="9.140625" style="2"/>
  </cols>
  <sheetData>
    <row r="1" spans="1:4">
      <c r="A1" s="1" t="s">
        <v>108</v>
      </c>
      <c r="D1" s="155" t="s">
        <v>226</v>
      </c>
    </row>
    <row r="2" spans="1:4">
      <c r="A2" s="3" t="s">
        <v>71</v>
      </c>
    </row>
    <row r="3" spans="1:4">
      <c r="A3" s="3" t="s">
        <v>1</v>
      </c>
    </row>
    <row r="4" spans="1:4">
      <c r="A4" s="3"/>
    </row>
    <row r="5" spans="1:4" ht="21" customHeight="1">
      <c r="A5" s="1376" t="s">
        <v>2</v>
      </c>
      <c r="B5" s="1381" t="s">
        <v>8</v>
      </c>
      <c r="C5" s="1382"/>
      <c r="D5" s="1383"/>
    </row>
    <row r="6" spans="1:4" ht="15" customHeight="1">
      <c r="A6" s="1376"/>
      <c r="B6" s="1376" t="s">
        <v>10</v>
      </c>
      <c r="C6" s="1376"/>
      <c r="D6" s="1376"/>
    </row>
    <row r="7" spans="1:4" ht="13.5" customHeight="1">
      <c r="A7" s="1376"/>
      <c r="B7" s="1376" t="s">
        <v>12</v>
      </c>
      <c r="C7" s="1376"/>
      <c r="D7" s="1376"/>
    </row>
    <row r="8" spans="1:4" ht="26.25" customHeight="1">
      <c r="A8" s="1376"/>
      <c r="B8" s="4">
        <v>2019</v>
      </c>
      <c r="C8" s="4">
        <v>2020</v>
      </c>
      <c r="D8" s="4" t="s">
        <v>11</v>
      </c>
    </row>
    <row r="10" spans="1:4">
      <c r="A10" s="5" t="s">
        <v>13</v>
      </c>
      <c r="B10" s="46">
        <v>836</v>
      </c>
      <c r="C10" s="46">
        <v>723</v>
      </c>
      <c r="D10" s="47">
        <v>-13.516746411483249</v>
      </c>
    </row>
    <row r="11" spans="1:4">
      <c r="A11" s="8"/>
      <c r="D11" s="28"/>
    </row>
    <row r="12" spans="1:4">
      <c r="A12" s="32" t="s">
        <v>72</v>
      </c>
      <c r="B12" s="13">
        <v>6</v>
      </c>
      <c r="C12" s="13">
        <v>4</v>
      </c>
      <c r="D12" s="29">
        <v>-33.333333333333336</v>
      </c>
    </row>
    <row r="13" spans="1:4">
      <c r="A13" s="8" t="s">
        <v>16</v>
      </c>
      <c r="B13" s="17">
        <v>10</v>
      </c>
      <c r="C13" s="17">
        <v>11</v>
      </c>
      <c r="D13" s="30">
        <v>10.000000000000009</v>
      </c>
    </row>
    <row r="14" spans="1:4">
      <c r="A14" s="8" t="s">
        <v>73</v>
      </c>
      <c r="B14" s="17">
        <v>5</v>
      </c>
      <c r="C14" s="15">
        <v>5</v>
      </c>
      <c r="D14" s="30">
        <v>0</v>
      </c>
    </row>
    <row r="15" spans="1:4">
      <c r="A15" s="8" t="s">
        <v>18</v>
      </c>
      <c r="B15" s="17">
        <v>25</v>
      </c>
      <c r="C15" s="17">
        <v>22</v>
      </c>
      <c r="D15" s="30">
        <v>-12</v>
      </c>
    </row>
    <row r="16" spans="1:4">
      <c r="A16" s="15" t="s">
        <v>19</v>
      </c>
      <c r="B16" s="17">
        <v>69</v>
      </c>
      <c r="C16" s="15">
        <v>50</v>
      </c>
      <c r="D16" s="49">
        <v>-27.536231884057973</v>
      </c>
    </row>
    <row r="17" spans="1:4">
      <c r="A17" s="8" t="s">
        <v>20</v>
      </c>
      <c r="B17" s="17">
        <v>21</v>
      </c>
      <c r="C17" s="17">
        <v>29</v>
      </c>
      <c r="D17" s="30">
        <v>38.095238095238095</v>
      </c>
    </row>
    <row r="18" spans="1:4">
      <c r="A18" s="15" t="s">
        <v>21</v>
      </c>
      <c r="B18" s="17">
        <v>13</v>
      </c>
      <c r="C18" s="17">
        <v>23</v>
      </c>
      <c r="D18" s="30">
        <v>76.92307692307692</v>
      </c>
    </row>
    <row r="19" spans="1:4">
      <c r="A19" s="8" t="s">
        <v>22</v>
      </c>
      <c r="B19" s="17">
        <v>20</v>
      </c>
      <c r="C19" s="17">
        <v>14</v>
      </c>
      <c r="D19" s="30">
        <v>-30.000000000000004</v>
      </c>
    </row>
    <row r="20" spans="1:4">
      <c r="A20" s="8" t="s">
        <v>57</v>
      </c>
      <c r="B20" s="17">
        <v>35</v>
      </c>
      <c r="C20" s="17">
        <v>22</v>
      </c>
      <c r="D20" s="30">
        <v>-37.142857142857146</v>
      </c>
    </row>
    <row r="21" spans="1:4">
      <c r="A21" s="8" t="s">
        <v>75</v>
      </c>
      <c r="B21" s="17">
        <v>36</v>
      </c>
      <c r="C21" s="17">
        <v>33</v>
      </c>
      <c r="D21" s="30">
        <v>-8.3333333333333375</v>
      </c>
    </row>
    <row r="22" spans="1:4">
      <c r="A22" s="8" t="s">
        <v>76</v>
      </c>
      <c r="B22" s="17">
        <v>29</v>
      </c>
      <c r="C22" s="17">
        <v>15</v>
      </c>
      <c r="D22" s="30">
        <v>-48.275862068965516</v>
      </c>
    </row>
    <row r="23" spans="1:4">
      <c r="A23" s="8" t="s">
        <v>77</v>
      </c>
      <c r="B23" s="17">
        <v>7</v>
      </c>
      <c r="C23" s="17">
        <v>10</v>
      </c>
      <c r="D23" s="30">
        <v>42.857142857142861</v>
      </c>
    </row>
    <row r="24" spans="1:4">
      <c r="A24" s="8" t="s">
        <v>78</v>
      </c>
      <c r="B24" s="17">
        <v>38</v>
      </c>
      <c r="C24" s="17">
        <v>55</v>
      </c>
      <c r="D24" s="30">
        <v>44.736842105263165</v>
      </c>
    </row>
    <row r="25" spans="1:4">
      <c r="A25" s="8" t="s">
        <v>29</v>
      </c>
      <c r="B25" s="17">
        <v>69</v>
      </c>
      <c r="C25" s="17">
        <v>58</v>
      </c>
      <c r="D25" s="30">
        <v>-15.94202898550725</v>
      </c>
    </row>
    <row r="26" spans="1:4">
      <c r="A26" s="8" t="s">
        <v>79</v>
      </c>
      <c r="B26" s="17">
        <v>15</v>
      </c>
      <c r="C26" s="17">
        <v>11</v>
      </c>
      <c r="D26" s="30">
        <v>-26.666666666666671</v>
      </c>
    </row>
    <row r="27" spans="1:4">
      <c r="A27" s="8" t="s">
        <v>31</v>
      </c>
      <c r="B27" s="17">
        <v>58</v>
      </c>
      <c r="C27" s="17">
        <v>24</v>
      </c>
      <c r="D27" s="30">
        <v>-58.62068965517242</v>
      </c>
    </row>
    <row r="28" spans="1:4">
      <c r="A28" s="8" t="s">
        <v>80</v>
      </c>
      <c r="B28" s="17">
        <v>63</v>
      </c>
      <c r="C28" s="17">
        <v>59</v>
      </c>
      <c r="D28" s="30">
        <v>-6.3492063492063489</v>
      </c>
    </row>
    <row r="29" spans="1:4">
      <c r="A29" s="8" t="s">
        <v>81</v>
      </c>
      <c r="B29" s="17">
        <v>26</v>
      </c>
      <c r="C29" s="17">
        <v>22</v>
      </c>
      <c r="D29" s="30">
        <v>-15.384615384615385</v>
      </c>
    </row>
    <row r="30" spans="1:4">
      <c r="A30" s="8" t="s">
        <v>34</v>
      </c>
      <c r="B30" s="17">
        <v>68</v>
      </c>
      <c r="C30" s="17">
        <v>40</v>
      </c>
      <c r="D30" s="30">
        <v>-41.17647058823529</v>
      </c>
    </row>
    <row r="31" spans="1:4">
      <c r="A31" s="8" t="s">
        <v>35</v>
      </c>
      <c r="B31" s="17">
        <v>32</v>
      </c>
      <c r="C31" s="17">
        <v>39</v>
      </c>
      <c r="D31" s="30">
        <v>21.875</v>
      </c>
    </row>
    <row r="32" spans="1:4">
      <c r="A32" s="8" t="s">
        <v>82</v>
      </c>
      <c r="B32" s="17">
        <v>40</v>
      </c>
      <c r="C32" s="17">
        <v>35</v>
      </c>
      <c r="D32" s="30">
        <v>-12.5</v>
      </c>
    </row>
    <row r="33" spans="1:5">
      <c r="A33" s="15" t="s">
        <v>83</v>
      </c>
      <c r="B33" s="17">
        <v>7</v>
      </c>
      <c r="C33" s="17">
        <v>5</v>
      </c>
      <c r="D33" s="49">
        <v>-28.571428571428569</v>
      </c>
    </row>
    <row r="34" spans="1:5">
      <c r="A34" s="8" t="s">
        <v>84</v>
      </c>
      <c r="B34" s="17">
        <v>12</v>
      </c>
      <c r="C34" s="15">
        <v>12</v>
      </c>
      <c r="D34" s="30">
        <v>0</v>
      </c>
    </row>
    <row r="35" spans="1:5">
      <c r="A35" s="8" t="s">
        <v>39</v>
      </c>
      <c r="B35" s="17">
        <v>18</v>
      </c>
      <c r="C35" s="17">
        <v>6</v>
      </c>
      <c r="D35" s="30">
        <v>-66.666666666666671</v>
      </c>
    </row>
    <row r="36" spans="1:5">
      <c r="A36" s="8" t="s">
        <v>67</v>
      </c>
      <c r="B36" s="17">
        <v>91</v>
      </c>
      <c r="C36" s="17">
        <v>95</v>
      </c>
      <c r="D36" s="30">
        <v>4.3956043956044022</v>
      </c>
    </row>
    <row r="37" spans="1:5">
      <c r="A37" s="8" t="s">
        <v>41</v>
      </c>
      <c r="B37" s="17">
        <v>13</v>
      </c>
      <c r="C37" s="17">
        <v>17</v>
      </c>
      <c r="D37" s="30">
        <v>30.76923076923077</v>
      </c>
    </row>
    <row r="38" spans="1:5">
      <c r="A38" s="33" t="s">
        <v>42</v>
      </c>
      <c r="B38" s="21">
        <v>10</v>
      </c>
      <c r="C38" s="21">
        <v>7</v>
      </c>
      <c r="D38" s="31">
        <v>-30.000000000000004</v>
      </c>
    </row>
    <row r="39" spans="1:5">
      <c r="B39" s="9"/>
    </row>
    <row r="40" spans="1:5">
      <c r="A40" s="3" t="s">
        <v>43</v>
      </c>
      <c r="B40" s="9"/>
    </row>
    <row r="41" spans="1:5">
      <c r="A41" s="3" t="s">
        <v>45</v>
      </c>
    </row>
    <row r="42" spans="1:5">
      <c r="A42" s="2" t="s">
        <v>85</v>
      </c>
      <c r="B42" s="15"/>
      <c r="C42" s="15"/>
      <c r="D42" s="15"/>
      <c r="E42" s="15"/>
    </row>
    <row r="43" spans="1:5">
      <c r="A43" s="25" t="s">
        <v>1983</v>
      </c>
      <c r="B43" s="15"/>
      <c r="C43" s="15"/>
      <c r="D43" s="15"/>
      <c r="E43" s="15"/>
    </row>
    <row r="44" spans="1:5">
      <c r="B44" s="15"/>
      <c r="C44" s="15"/>
      <c r="D44" s="15"/>
      <c r="E44" s="15"/>
    </row>
    <row r="45" spans="1:5">
      <c r="B45" s="34"/>
      <c r="C45" s="34"/>
      <c r="D45" s="34"/>
      <c r="E45" s="34"/>
    </row>
    <row r="46" spans="1:5">
      <c r="B46" s="15"/>
      <c r="C46" s="15"/>
      <c r="D46" s="15"/>
      <c r="E46" s="15"/>
    </row>
    <row r="47" spans="1:5">
      <c r="B47" s="15"/>
      <c r="C47" s="15"/>
      <c r="D47" s="15"/>
      <c r="E47" s="15"/>
    </row>
    <row r="48" spans="1:5">
      <c r="B48" s="15"/>
      <c r="C48" s="15"/>
      <c r="D48" s="15"/>
      <c r="E48" s="15"/>
    </row>
    <row r="49" spans="2:5">
      <c r="B49" s="15"/>
      <c r="C49" s="15"/>
      <c r="D49" s="15"/>
      <c r="E49" s="15"/>
    </row>
    <row r="50" spans="2:5">
      <c r="B50" s="25"/>
      <c r="C50" s="25"/>
      <c r="D50" s="25"/>
      <c r="E50" s="25"/>
    </row>
  </sheetData>
  <mergeCells count="4">
    <mergeCell ref="A5:A8"/>
    <mergeCell ref="B5:D5"/>
    <mergeCell ref="B6:D6"/>
    <mergeCell ref="B7:D7"/>
  </mergeCells>
  <hyperlinks>
    <hyperlink ref="D1" location="Índice!A1" display="(Voltar ao índice)"/>
  </hyperlinks>
  <pageMargins left="0.511811024" right="0.511811024" top="0.78740157499999996" bottom="0.78740157499999996" header="0.31496062000000002" footer="0.3149606200000000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zoomScaleNormal="100" workbookViewId="0">
      <selection activeCell="H46" sqref="H46"/>
    </sheetView>
  </sheetViews>
  <sheetFormatPr defaultColWidth="9.140625" defaultRowHeight="11.25"/>
  <cols>
    <col min="1" max="1" width="15.5703125" style="26" customWidth="1"/>
    <col min="2" max="7" width="9.140625" style="26" customWidth="1"/>
    <col min="8" max="16384" width="9.140625" style="26"/>
  </cols>
  <sheetData>
    <row r="1" spans="1:11">
      <c r="A1" s="153" t="s">
        <v>467</v>
      </c>
      <c r="B1" s="200"/>
      <c r="C1" s="200"/>
      <c r="F1" s="155" t="s">
        <v>226</v>
      </c>
      <c r="G1" s="155"/>
    </row>
    <row r="2" spans="1:11">
      <c r="A2" s="3" t="s">
        <v>440</v>
      </c>
      <c r="B2" s="200"/>
      <c r="C2" s="200"/>
    </row>
    <row r="3" spans="1:11">
      <c r="A3" s="3" t="s">
        <v>264</v>
      </c>
      <c r="B3" s="200"/>
      <c r="C3" s="200"/>
    </row>
    <row r="4" spans="1:11">
      <c r="A4" s="174"/>
      <c r="B4" s="200"/>
      <c r="C4" s="200"/>
    </row>
    <row r="5" spans="1:11" ht="26.45" customHeight="1">
      <c r="A5" s="1419" t="s">
        <v>2</v>
      </c>
      <c r="B5" s="1432" t="s">
        <v>441</v>
      </c>
      <c r="C5" s="1433"/>
      <c r="D5" s="1433"/>
      <c r="E5" s="1433"/>
      <c r="F5" s="1434"/>
      <c r="G5" s="365"/>
    </row>
    <row r="6" spans="1:11" ht="16.5" customHeight="1">
      <c r="A6" s="1419"/>
      <c r="B6" s="1411" t="s">
        <v>10</v>
      </c>
      <c r="C6" s="1412"/>
      <c r="D6" s="1412" t="s">
        <v>268</v>
      </c>
      <c r="E6" s="1413"/>
      <c r="F6" s="1408" t="s">
        <v>11</v>
      </c>
      <c r="G6" s="178"/>
    </row>
    <row r="7" spans="1:11" ht="14.25" customHeight="1">
      <c r="A7" s="1419"/>
      <c r="B7" s="366" t="s">
        <v>269</v>
      </c>
      <c r="C7" s="366">
        <v>2019</v>
      </c>
      <c r="D7" s="366" t="s">
        <v>269</v>
      </c>
      <c r="E7" s="366">
        <v>2019</v>
      </c>
      <c r="F7" s="1410"/>
      <c r="G7" s="178"/>
    </row>
    <row r="8" spans="1:11">
      <c r="A8" s="178"/>
      <c r="C8" s="202"/>
      <c r="D8" s="178"/>
      <c r="E8" s="178"/>
      <c r="F8" s="178"/>
      <c r="G8" s="178"/>
      <c r="H8" s="78"/>
      <c r="I8" s="78"/>
      <c r="J8" s="78"/>
      <c r="K8" s="78"/>
    </row>
    <row r="9" spans="1:11" ht="10.9" customHeight="1">
      <c r="A9" s="182" t="s">
        <v>13</v>
      </c>
      <c r="B9" s="81">
        <v>12169</v>
      </c>
      <c r="C9" s="81">
        <v>13736</v>
      </c>
      <c r="D9" s="528">
        <v>7.7648505678363531</v>
      </c>
      <c r="E9" s="528">
        <v>7.554992629647078</v>
      </c>
      <c r="F9" s="528">
        <v>-2.7026655098624897</v>
      </c>
      <c r="G9" s="195"/>
      <c r="H9" s="78"/>
      <c r="I9" s="78"/>
      <c r="J9" s="78"/>
      <c r="K9" s="78"/>
    </row>
    <row r="10" spans="1:11">
      <c r="A10" s="206"/>
      <c r="B10" s="156"/>
      <c r="C10" s="367"/>
      <c r="D10" s="185"/>
      <c r="E10" s="185"/>
      <c r="F10" s="185"/>
      <c r="G10" s="196"/>
      <c r="H10" s="78"/>
      <c r="I10" s="78"/>
      <c r="J10" s="78"/>
      <c r="K10" s="78"/>
    </row>
    <row r="11" spans="1:11">
      <c r="A11" s="368" t="s">
        <v>442</v>
      </c>
      <c r="B11" s="74">
        <v>17</v>
      </c>
      <c r="C11" s="74">
        <v>10</v>
      </c>
      <c r="D11" s="188">
        <v>1.9556751968617165</v>
      </c>
      <c r="E11" s="188">
        <v>1.1338704099508465</v>
      </c>
      <c r="F11" s="188">
        <v>-42.021537534945729</v>
      </c>
      <c r="G11" s="196"/>
      <c r="H11" s="78"/>
      <c r="I11" s="78"/>
      <c r="J11" s="78"/>
      <c r="K11" s="78"/>
    </row>
    <row r="12" spans="1:11">
      <c r="A12" s="56" t="s">
        <v>16</v>
      </c>
      <c r="B12" s="75">
        <v>18</v>
      </c>
      <c r="C12" s="75">
        <v>18</v>
      </c>
      <c r="D12" s="185">
        <v>0.54170854876279795</v>
      </c>
      <c r="E12" s="185">
        <v>0.53934895188018539</v>
      </c>
      <c r="F12" s="185">
        <v>-0.4355842063045956</v>
      </c>
      <c r="G12" s="196"/>
      <c r="H12" s="78"/>
      <c r="I12" s="78"/>
      <c r="J12" s="78"/>
      <c r="K12" s="78"/>
    </row>
    <row r="13" spans="1:11">
      <c r="A13" s="56" t="s">
        <v>17</v>
      </c>
      <c r="B13" s="75">
        <v>10</v>
      </c>
      <c r="C13" s="75">
        <v>35</v>
      </c>
      <c r="D13" s="185">
        <v>1.2055542294459032</v>
      </c>
      <c r="E13" s="185">
        <v>4.1384317235622197</v>
      </c>
      <c r="F13" s="185">
        <v>243.28042841045198</v>
      </c>
      <c r="G13" s="196"/>
      <c r="H13" s="78"/>
      <c r="I13" s="78"/>
      <c r="J13" s="78"/>
      <c r="K13" s="78"/>
    </row>
    <row r="14" spans="1:11">
      <c r="A14" s="56" t="s">
        <v>18</v>
      </c>
      <c r="B14" s="75">
        <v>73</v>
      </c>
      <c r="C14" s="75">
        <v>137</v>
      </c>
      <c r="D14" s="185">
        <v>1.7889477825747175</v>
      </c>
      <c r="E14" s="185">
        <v>3.3055083521992605</v>
      </c>
      <c r="F14" s="185">
        <v>84.773886884605147</v>
      </c>
      <c r="G14" s="196"/>
      <c r="H14" s="78"/>
      <c r="I14" s="78"/>
      <c r="J14" s="78"/>
      <c r="K14" s="78"/>
    </row>
    <row r="15" spans="1:11">
      <c r="A15" s="56" t="s">
        <v>19</v>
      </c>
      <c r="B15" s="75">
        <v>262</v>
      </c>
      <c r="C15" s="75">
        <v>282</v>
      </c>
      <c r="D15" s="185">
        <v>1.7687624003239941</v>
      </c>
      <c r="E15" s="185">
        <v>1.8960450919864258</v>
      </c>
      <c r="F15" s="185">
        <v>7.1961441310102847</v>
      </c>
      <c r="G15" s="196"/>
      <c r="H15" s="78"/>
      <c r="I15" s="78"/>
      <c r="J15" s="78"/>
      <c r="K15" s="78"/>
    </row>
    <row r="16" spans="1:11">
      <c r="A16" s="56" t="s">
        <v>20</v>
      </c>
      <c r="B16" s="75">
        <v>921</v>
      </c>
      <c r="C16" s="75">
        <v>685</v>
      </c>
      <c r="D16" s="185">
        <v>10.148034592347059</v>
      </c>
      <c r="E16" s="185">
        <v>7.5010309811195217</v>
      </c>
      <c r="F16" s="185">
        <v>-26.083904101230825</v>
      </c>
      <c r="G16" s="196"/>
      <c r="H16" s="78"/>
      <c r="I16" s="78"/>
      <c r="J16" s="78"/>
      <c r="K16" s="78"/>
    </row>
    <row r="17" spans="1:11">
      <c r="A17" s="56" t="s">
        <v>21</v>
      </c>
      <c r="B17" s="75">
        <v>9</v>
      </c>
      <c r="C17" s="75">
        <v>6</v>
      </c>
      <c r="D17" s="185">
        <v>0.30255121267568558</v>
      </c>
      <c r="E17" s="185">
        <v>0.19898728736550117</v>
      </c>
      <c r="F17" s="185">
        <v>-34.230213256886834</v>
      </c>
      <c r="G17" s="196"/>
      <c r="H17" s="78"/>
      <c r="I17" s="78"/>
      <c r="J17" s="78"/>
      <c r="K17" s="78"/>
    </row>
    <row r="18" spans="1:11">
      <c r="A18" s="56" t="s">
        <v>22</v>
      </c>
      <c r="B18" s="75">
        <v>225</v>
      </c>
      <c r="C18" s="75">
        <v>236</v>
      </c>
      <c r="D18" s="185">
        <v>5.6640992773112799</v>
      </c>
      <c r="E18" s="185">
        <v>5.87261891431202</v>
      </c>
      <c r="F18" s="185">
        <v>3.6814262390493235</v>
      </c>
      <c r="G18" s="196"/>
      <c r="H18" s="78"/>
      <c r="I18" s="78"/>
      <c r="J18" s="78"/>
      <c r="K18" s="78"/>
    </row>
    <row r="19" spans="1:11">
      <c r="A19" s="295" t="s">
        <v>57</v>
      </c>
      <c r="B19" s="75">
        <v>432</v>
      </c>
      <c r="C19" s="75">
        <v>317</v>
      </c>
      <c r="D19" s="185">
        <v>6.2417273633715498</v>
      </c>
      <c r="E19" s="185">
        <v>4.5167285662706664</v>
      </c>
      <c r="F19" s="185">
        <v>-27.636561110049872</v>
      </c>
      <c r="G19" s="196"/>
      <c r="H19" s="78"/>
      <c r="I19" s="78"/>
      <c r="J19" s="78"/>
      <c r="K19" s="78"/>
    </row>
    <row r="20" spans="1:11">
      <c r="A20" s="56" t="s">
        <v>25</v>
      </c>
      <c r="B20" s="126">
        <v>122</v>
      </c>
      <c r="C20" s="126">
        <v>127</v>
      </c>
      <c r="D20" s="185">
        <v>1.7341726539451361</v>
      </c>
      <c r="E20" s="185">
        <v>1.7950070817976249</v>
      </c>
      <c r="F20" s="185">
        <v>3.5079798838999254</v>
      </c>
      <c r="G20" s="196"/>
      <c r="H20" s="78"/>
      <c r="I20" s="78"/>
      <c r="J20" s="78"/>
      <c r="K20" s="78"/>
    </row>
    <row r="21" spans="1:11">
      <c r="A21" s="295" t="s">
        <v>76</v>
      </c>
      <c r="B21" s="75">
        <v>248</v>
      </c>
      <c r="C21" s="75">
        <v>260</v>
      </c>
      <c r="D21" s="185">
        <v>7.2051174928050514</v>
      </c>
      <c r="E21" s="185">
        <v>7.4616885341972052</v>
      </c>
      <c r="F21" s="185">
        <v>3.5609556908456019</v>
      </c>
      <c r="G21" s="196"/>
      <c r="H21" s="78"/>
      <c r="I21" s="78"/>
      <c r="J21" s="78"/>
      <c r="K21" s="78"/>
    </row>
    <row r="22" spans="1:11">
      <c r="A22" s="295" t="s">
        <v>77</v>
      </c>
      <c r="B22" s="75">
        <v>995</v>
      </c>
      <c r="C22" s="75">
        <v>1012</v>
      </c>
      <c r="D22" s="185">
        <v>36.20784833314714</v>
      </c>
      <c r="E22" s="185">
        <v>36.416160426860735</v>
      </c>
      <c r="F22" s="185">
        <v>0.5753230399026199</v>
      </c>
      <c r="G22" s="196"/>
      <c r="H22" s="78"/>
      <c r="I22" s="78"/>
      <c r="J22" s="78"/>
      <c r="K22" s="78"/>
    </row>
    <row r="23" spans="1:11">
      <c r="A23" s="295" t="s">
        <v>443</v>
      </c>
      <c r="B23" s="163" t="s">
        <v>24</v>
      </c>
      <c r="C23" s="163" t="s">
        <v>24</v>
      </c>
      <c r="D23" s="163" t="s">
        <v>24</v>
      </c>
      <c r="E23" s="163" t="s">
        <v>24</v>
      </c>
      <c r="F23" s="163" t="s">
        <v>24</v>
      </c>
      <c r="G23" s="196"/>
      <c r="H23" s="78"/>
      <c r="I23" s="78"/>
      <c r="J23" s="78"/>
      <c r="K23" s="78"/>
    </row>
    <row r="24" spans="1:11">
      <c r="A24" s="295" t="s">
        <v>444</v>
      </c>
      <c r="B24" s="75">
        <v>223</v>
      </c>
      <c r="C24" s="75">
        <v>274</v>
      </c>
      <c r="D24" s="185">
        <v>2.6193701601116439</v>
      </c>
      <c r="E24" s="185">
        <v>3.1849854670508022</v>
      </c>
      <c r="F24" s="185">
        <v>21.593561519195536</v>
      </c>
      <c r="G24" s="196"/>
      <c r="H24" s="78"/>
      <c r="I24" s="78"/>
      <c r="J24" s="78"/>
      <c r="K24" s="78"/>
    </row>
    <row r="25" spans="1:11">
      <c r="A25" s="295" t="s">
        <v>445</v>
      </c>
      <c r="B25" s="75" t="s">
        <v>15</v>
      </c>
      <c r="C25" s="75" t="s">
        <v>15</v>
      </c>
      <c r="D25" s="185" t="s">
        <v>15</v>
      </c>
      <c r="E25" s="185" t="s">
        <v>15</v>
      </c>
      <c r="F25" s="185" t="s">
        <v>15</v>
      </c>
      <c r="G25" s="196"/>
      <c r="H25" s="78"/>
      <c r="I25" s="78"/>
      <c r="J25" s="78"/>
      <c r="K25" s="78"/>
    </row>
    <row r="26" spans="1:11">
      <c r="A26" s="295" t="s">
        <v>31</v>
      </c>
      <c r="B26" s="75">
        <v>12</v>
      </c>
      <c r="C26" s="75">
        <v>27</v>
      </c>
      <c r="D26" s="185">
        <v>0.10573677517110192</v>
      </c>
      <c r="E26" s="185">
        <v>0.23613872257871882</v>
      </c>
      <c r="F26" s="185">
        <v>123.32695715052981</v>
      </c>
      <c r="G26" s="196"/>
      <c r="H26" s="78"/>
      <c r="I26" s="78"/>
      <c r="J26" s="78"/>
      <c r="K26" s="78"/>
    </row>
    <row r="27" spans="1:11">
      <c r="A27" s="295" t="s">
        <v>80</v>
      </c>
      <c r="B27" s="75">
        <v>183</v>
      </c>
      <c r="C27" s="75">
        <v>226</v>
      </c>
      <c r="D27" s="185">
        <v>1.92706754866688</v>
      </c>
      <c r="E27" s="185">
        <v>2.3647412476060921</v>
      </c>
      <c r="F27" s="185">
        <v>22.711902301607889</v>
      </c>
      <c r="G27" s="196"/>
      <c r="H27" s="78"/>
      <c r="I27" s="78"/>
      <c r="J27" s="78"/>
      <c r="K27" s="78"/>
    </row>
    <row r="28" spans="1:11">
      <c r="A28" s="56" t="s">
        <v>81</v>
      </c>
      <c r="B28" s="75">
        <v>30</v>
      </c>
      <c r="C28" s="75">
        <v>20</v>
      </c>
      <c r="D28" s="185">
        <v>0.91896814580716191</v>
      </c>
      <c r="E28" s="185">
        <v>0.61101781208574901</v>
      </c>
      <c r="F28" s="185">
        <v>-33.510447029796588</v>
      </c>
      <c r="G28" s="196"/>
      <c r="H28" s="78"/>
      <c r="I28" s="78"/>
      <c r="J28" s="78"/>
      <c r="K28" s="78"/>
    </row>
    <row r="29" spans="1:11">
      <c r="A29" s="295" t="s">
        <v>446</v>
      </c>
      <c r="B29" s="75">
        <v>4524</v>
      </c>
      <c r="C29" s="75">
        <v>4334</v>
      </c>
      <c r="D29" s="185">
        <v>26.36369781747743</v>
      </c>
      <c r="E29" s="185">
        <v>25.102892028082572</v>
      </c>
      <c r="F29" s="185">
        <v>-4.7823556396516809</v>
      </c>
      <c r="G29" s="196"/>
      <c r="H29" s="78"/>
      <c r="I29" s="78"/>
      <c r="J29" s="78"/>
      <c r="K29" s="78"/>
    </row>
    <row r="30" spans="1:11">
      <c r="A30" s="56" t="s">
        <v>447</v>
      </c>
      <c r="B30" s="75" t="s">
        <v>24</v>
      </c>
      <c r="C30" s="75">
        <v>60</v>
      </c>
      <c r="D30" s="75" t="s">
        <v>24</v>
      </c>
      <c r="E30" s="185">
        <v>1.710935702180844</v>
      </c>
      <c r="F30" s="75" t="s">
        <v>24</v>
      </c>
      <c r="G30" s="196"/>
      <c r="H30" s="78"/>
      <c r="I30" s="78"/>
      <c r="J30" s="78"/>
      <c r="K30" s="78"/>
    </row>
    <row r="31" spans="1:11">
      <c r="A31" s="295" t="s">
        <v>448</v>
      </c>
      <c r="B31" s="75">
        <v>924</v>
      </c>
      <c r="C31" s="75">
        <v>1045</v>
      </c>
      <c r="D31" s="185">
        <v>8.155624136940343</v>
      </c>
      <c r="E31" s="185">
        <v>9.1850052547898482</v>
      </c>
      <c r="F31" s="185">
        <v>12.621733181486295</v>
      </c>
      <c r="G31" s="196"/>
      <c r="H31" s="78"/>
      <c r="I31" s="78"/>
      <c r="J31" s="78"/>
      <c r="K31" s="78"/>
    </row>
    <row r="32" spans="1:11">
      <c r="A32" s="66" t="s">
        <v>83</v>
      </c>
      <c r="B32" s="75">
        <v>200</v>
      </c>
      <c r="C32" s="75">
        <v>200</v>
      </c>
      <c r="D32" s="190">
        <v>11.379224608255969</v>
      </c>
      <c r="E32" s="190">
        <v>11.253499134887255</v>
      </c>
      <c r="F32" s="190">
        <v>-1.1048685450632201</v>
      </c>
      <c r="G32" s="196"/>
      <c r="H32" s="78"/>
      <c r="I32" s="78"/>
      <c r="J32" s="78"/>
      <c r="K32" s="78"/>
    </row>
    <row r="33" spans="1:11">
      <c r="A33" s="56" t="s">
        <v>38</v>
      </c>
      <c r="B33" s="75">
        <v>15</v>
      </c>
      <c r="C33" s="75">
        <v>21</v>
      </c>
      <c r="D33" s="185">
        <v>2.6016011988178325</v>
      </c>
      <c r="E33" s="185">
        <v>3.4667137699521762</v>
      </c>
      <c r="F33" s="185">
        <v>33.253081660919094</v>
      </c>
      <c r="G33" s="196"/>
      <c r="H33" s="78"/>
      <c r="I33" s="78"/>
      <c r="J33" s="78"/>
      <c r="K33" s="78"/>
    </row>
    <row r="34" spans="1:11">
      <c r="A34" s="369" t="s">
        <v>39</v>
      </c>
      <c r="B34" s="75" t="s">
        <v>24</v>
      </c>
      <c r="C34" s="75" t="s">
        <v>24</v>
      </c>
      <c r="D34" s="75" t="s">
        <v>24</v>
      </c>
      <c r="E34" s="75" t="s">
        <v>24</v>
      </c>
      <c r="F34" s="75" t="s">
        <v>24</v>
      </c>
      <c r="G34" s="106"/>
      <c r="H34" s="78"/>
      <c r="I34" s="78"/>
      <c r="J34" s="78"/>
      <c r="K34" s="78"/>
    </row>
    <row r="35" spans="1:11">
      <c r="A35" s="56" t="s">
        <v>449</v>
      </c>
      <c r="B35" s="163">
        <v>2565</v>
      </c>
      <c r="C35" s="75">
        <v>4188</v>
      </c>
      <c r="D35" s="190">
        <v>5.6325426663460032</v>
      </c>
      <c r="E35" s="190">
        <v>9.1203979420392614</v>
      </c>
      <c r="F35" s="190">
        <v>61.923281940373357</v>
      </c>
      <c r="G35" s="196"/>
      <c r="H35" s="78"/>
      <c r="I35" s="78"/>
      <c r="J35" s="78"/>
      <c r="K35" s="78"/>
    </row>
    <row r="36" spans="1:11">
      <c r="A36" s="56" t="s">
        <v>41</v>
      </c>
      <c r="B36" s="75">
        <v>1</v>
      </c>
      <c r="C36" s="75">
        <v>1</v>
      </c>
      <c r="D36" s="185">
        <v>4.3892221771595415E-2</v>
      </c>
      <c r="E36" s="185">
        <v>4.3502925136686195E-2</v>
      </c>
      <c r="F36" s="185">
        <v>-0.88693763768675771</v>
      </c>
      <c r="G36" s="196"/>
      <c r="H36" s="78"/>
      <c r="I36" s="78"/>
      <c r="J36" s="78"/>
      <c r="K36" s="78"/>
    </row>
    <row r="37" spans="1:11">
      <c r="A37" s="69" t="s">
        <v>42</v>
      </c>
      <c r="B37" s="89">
        <v>160</v>
      </c>
      <c r="C37" s="89">
        <v>215</v>
      </c>
      <c r="D37" s="193">
        <v>10.287874004407067</v>
      </c>
      <c r="E37" s="193">
        <v>13.669314487057386</v>
      </c>
      <c r="F37" s="193">
        <v>32.868214377448581</v>
      </c>
      <c r="G37" s="196"/>
      <c r="H37" s="78"/>
      <c r="I37" s="78"/>
      <c r="J37" s="78"/>
      <c r="K37" s="78"/>
    </row>
    <row r="38" spans="1:11">
      <c r="A38" s="370"/>
      <c r="B38" s="172"/>
      <c r="C38" s="172"/>
      <c r="D38" s="196"/>
      <c r="E38" s="196"/>
      <c r="F38" s="196"/>
      <c r="G38" s="196"/>
    </row>
    <row r="39" spans="1:11" ht="23.25" customHeight="1">
      <c r="A39" s="1399" t="s">
        <v>450</v>
      </c>
      <c r="B39" s="1399"/>
      <c r="C39" s="1399"/>
      <c r="D39" s="1399"/>
      <c r="E39" s="1399"/>
      <c r="F39" s="1399"/>
      <c r="G39" s="245"/>
    </row>
    <row r="40" spans="1:11">
      <c r="A40" s="313" t="s">
        <v>44</v>
      </c>
      <c r="B40" s="314"/>
      <c r="C40" s="314"/>
      <c r="D40" s="314"/>
      <c r="E40" s="314"/>
      <c r="F40" s="314"/>
      <c r="G40" s="314"/>
    </row>
    <row r="41" spans="1:11">
      <c r="A41" s="248" t="s">
        <v>45</v>
      </c>
      <c r="B41" s="200"/>
      <c r="C41" s="200"/>
      <c r="D41" s="332"/>
      <c r="E41" s="332"/>
      <c r="F41" s="332"/>
      <c r="G41" s="332"/>
    </row>
    <row r="42" spans="1:11" ht="21.75" customHeight="1">
      <c r="A42" s="1436" t="s">
        <v>451</v>
      </c>
      <c r="B42" s="1436"/>
      <c r="C42" s="1436"/>
      <c r="D42" s="1436"/>
      <c r="E42" s="1436"/>
      <c r="F42" s="1436"/>
      <c r="G42" s="246"/>
    </row>
    <row r="43" spans="1:11">
      <c r="A43" s="248" t="s">
        <v>262</v>
      </c>
      <c r="B43" s="200"/>
      <c r="C43" s="200"/>
      <c r="D43" s="332"/>
      <c r="E43" s="332"/>
      <c r="F43" s="332"/>
      <c r="G43" s="332"/>
    </row>
    <row r="44" spans="1:11" s="78" customFormat="1" ht="22.5" customHeight="1">
      <c r="A44" s="1424" t="s">
        <v>247</v>
      </c>
      <c r="B44" s="1424"/>
      <c r="C44" s="1424"/>
      <c r="D44" s="1424"/>
      <c r="E44" s="1424"/>
      <c r="F44" s="1424"/>
      <c r="G44" s="333"/>
    </row>
    <row r="45" spans="1:11" ht="24.75" customHeight="1">
      <c r="A45" s="1437" t="s">
        <v>452</v>
      </c>
      <c r="B45" s="1437"/>
      <c r="C45" s="1437"/>
      <c r="D45" s="1437"/>
      <c r="E45" s="1437"/>
      <c r="F45" s="1437"/>
      <c r="G45" s="332"/>
    </row>
    <row r="46" spans="1:11" ht="82.5" customHeight="1">
      <c r="A46" s="1438" t="s">
        <v>453</v>
      </c>
      <c r="B46" s="1438"/>
      <c r="C46" s="1438"/>
      <c r="D46" s="1438"/>
      <c r="E46" s="1438"/>
      <c r="F46" s="1438"/>
      <c r="G46" s="371"/>
    </row>
    <row r="47" spans="1:11" ht="60.75" customHeight="1">
      <c r="A47" s="1439" t="s">
        <v>454</v>
      </c>
      <c r="B47" s="1439"/>
      <c r="C47" s="1439"/>
      <c r="D47" s="1439"/>
      <c r="E47" s="1439"/>
      <c r="F47" s="1439"/>
      <c r="G47" s="372"/>
    </row>
    <row r="48" spans="1:11" ht="26.25" customHeight="1">
      <c r="A48" s="1439" t="s">
        <v>455</v>
      </c>
      <c r="B48" s="1439"/>
      <c r="C48" s="1439"/>
      <c r="D48" s="1439"/>
      <c r="E48" s="1439"/>
      <c r="F48" s="1439"/>
      <c r="G48" s="373"/>
    </row>
    <row r="49" spans="1:10" ht="112.5" customHeight="1">
      <c r="A49" s="1398" t="s">
        <v>456</v>
      </c>
      <c r="B49" s="1398"/>
      <c r="C49" s="1398"/>
      <c r="D49" s="1398"/>
      <c r="E49" s="1398"/>
      <c r="F49" s="1398"/>
      <c r="G49" s="374"/>
    </row>
    <row r="50" spans="1:10" ht="11.25" customHeight="1">
      <c r="A50" s="1398" t="s">
        <v>2005</v>
      </c>
      <c r="B50" s="1398"/>
      <c r="C50" s="1398"/>
      <c r="D50" s="1398"/>
      <c r="E50" s="1398"/>
      <c r="F50" s="1398"/>
      <c r="G50" s="374"/>
      <c r="H50" s="374"/>
      <c r="I50" s="374"/>
      <c r="J50" s="374"/>
    </row>
    <row r="51" spans="1:10">
      <c r="A51" s="1398"/>
      <c r="B51" s="1398"/>
      <c r="C51" s="1398"/>
      <c r="D51" s="1398"/>
      <c r="E51" s="1398"/>
      <c r="F51" s="1398"/>
      <c r="G51" s="374"/>
      <c r="H51" s="374"/>
      <c r="I51" s="374"/>
      <c r="J51" s="374"/>
    </row>
    <row r="52" spans="1:10">
      <c r="A52" s="1398"/>
      <c r="B52" s="1398"/>
      <c r="C52" s="1398"/>
      <c r="D52" s="1398"/>
      <c r="E52" s="1398"/>
      <c r="F52" s="1398"/>
      <c r="G52" s="78"/>
      <c r="H52" s="78"/>
      <c r="I52" s="78"/>
      <c r="J52" s="78"/>
    </row>
  </sheetData>
  <mergeCells count="14">
    <mergeCell ref="A50:F52"/>
    <mergeCell ref="A39:F39"/>
    <mergeCell ref="A5:A7"/>
    <mergeCell ref="B5:F5"/>
    <mergeCell ref="B6:C6"/>
    <mergeCell ref="D6:E6"/>
    <mergeCell ref="F6:F7"/>
    <mergeCell ref="A49:F49"/>
    <mergeCell ref="A42:F42"/>
    <mergeCell ref="A44:F44"/>
    <mergeCell ref="A45:F45"/>
    <mergeCell ref="A46:F46"/>
    <mergeCell ref="A47:F47"/>
    <mergeCell ref="A48:F48"/>
  </mergeCells>
  <conditionalFormatting sqref="B38:C38">
    <cfRule type="cellIs" dxfId="38" priority="1" operator="equal">
      <formula>""""""</formula>
    </cfRule>
    <cfRule type="cellIs" dxfId="37" priority="2" operator="equal">
      <formula>""" """</formula>
    </cfRule>
    <cfRule type="cellIs" dxfId="36" priority="3" operator="equal">
      <formula>""""""</formula>
    </cfRule>
  </conditionalFormatting>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zoomScaleNormal="100" workbookViewId="0">
      <selection activeCell="I19" sqref="I19"/>
    </sheetView>
  </sheetViews>
  <sheetFormatPr defaultColWidth="9.140625" defaultRowHeight="11.25"/>
  <cols>
    <col min="1" max="1" width="15.140625" style="2" bestFit="1" customWidth="1"/>
    <col min="2" max="3" width="9.140625" style="2"/>
    <col min="4" max="5" width="9.140625" style="2" customWidth="1"/>
    <col min="6" max="16384" width="9.140625" style="2"/>
  </cols>
  <sheetData>
    <row r="1" spans="1:6">
      <c r="A1" s="1" t="s">
        <v>468</v>
      </c>
      <c r="F1" s="155" t="s">
        <v>226</v>
      </c>
    </row>
    <row r="2" spans="1:6">
      <c r="A2" s="2" t="s">
        <v>457</v>
      </c>
    </row>
    <row r="3" spans="1:6">
      <c r="A3" s="3" t="s">
        <v>228</v>
      </c>
    </row>
    <row r="5" spans="1:6" ht="18" customHeight="1">
      <c r="A5" s="1376" t="s">
        <v>2</v>
      </c>
      <c r="B5" s="1381" t="s">
        <v>458</v>
      </c>
      <c r="C5" s="1382"/>
      <c r="D5" s="1382"/>
      <c r="E5" s="1382"/>
      <c r="F5" s="1383"/>
    </row>
    <row r="6" spans="1:6" ht="15.75" customHeight="1">
      <c r="A6" s="1376"/>
      <c r="B6" s="1381" t="s">
        <v>10</v>
      </c>
      <c r="C6" s="1383"/>
      <c r="D6" s="1381" t="s">
        <v>394</v>
      </c>
      <c r="E6" s="1383"/>
      <c r="F6" s="1386" t="s">
        <v>11</v>
      </c>
    </row>
    <row r="7" spans="1:6" ht="16.5" customHeight="1">
      <c r="A7" s="1376"/>
      <c r="B7" s="4" t="s">
        <v>362</v>
      </c>
      <c r="C7" s="4">
        <v>2019</v>
      </c>
      <c r="D7" s="4">
        <v>2018</v>
      </c>
      <c r="E7" s="4">
        <v>2019</v>
      </c>
      <c r="F7" s="1388"/>
    </row>
    <row r="8" spans="1:6">
      <c r="A8" s="159"/>
    </row>
    <row r="9" spans="1:6">
      <c r="A9" s="341" t="s">
        <v>13</v>
      </c>
      <c r="B9" s="46">
        <v>11327</v>
      </c>
      <c r="C9" s="46">
        <v>12595</v>
      </c>
      <c r="D9" s="544">
        <v>5.4327467962046079</v>
      </c>
      <c r="E9" s="544">
        <v>5.9934200860468589</v>
      </c>
      <c r="F9" s="544">
        <v>10.320254392012984</v>
      </c>
    </row>
    <row r="10" spans="1:6">
      <c r="A10" s="343"/>
      <c r="B10" s="9"/>
      <c r="C10" s="305"/>
      <c r="D10" s="35"/>
      <c r="E10" s="35"/>
      <c r="F10" s="35"/>
    </row>
    <row r="11" spans="1:6">
      <c r="A11" s="32" t="s">
        <v>72</v>
      </c>
      <c r="B11" s="13">
        <v>53</v>
      </c>
      <c r="C11" s="12">
        <v>70</v>
      </c>
      <c r="D11" s="117">
        <v>6.0971050255100572</v>
      </c>
      <c r="E11" s="117">
        <v>7.9370928696559266</v>
      </c>
      <c r="F11" s="117">
        <v>30.178057232857714</v>
      </c>
    </row>
    <row r="12" spans="1:6">
      <c r="A12" s="8" t="s">
        <v>16</v>
      </c>
      <c r="B12" s="17">
        <v>173</v>
      </c>
      <c r="C12" s="16">
        <v>191</v>
      </c>
      <c r="D12" s="35">
        <v>5.2064210519980021</v>
      </c>
      <c r="E12" s="35">
        <v>5.7230916560619676</v>
      </c>
      <c r="F12" s="35">
        <v>9.9237191710741293</v>
      </c>
    </row>
    <row r="13" spans="1:6">
      <c r="A13" s="8" t="s">
        <v>17</v>
      </c>
      <c r="B13" s="17">
        <v>37</v>
      </c>
      <c r="C13" s="16">
        <v>57</v>
      </c>
      <c r="D13" s="35">
        <v>4.4605506489498419</v>
      </c>
      <c r="E13" s="35">
        <v>6.7397316640870439</v>
      </c>
      <c r="F13" s="35">
        <v>51.09640478297888</v>
      </c>
    </row>
    <row r="14" spans="1:6">
      <c r="A14" s="8" t="s">
        <v>18</v>
      </c>
      <c r="B14" s="17">
        <v>102</v>
      </c>
      <c r="C14" s="16">
        <v>124</v>
      </c>
      <c r="D14" s="35">
        <v>2.4996256688030298</v>
      </c>
      <c r="E14" s="35">
        <v>2.9918469757131998</v>
      </c>
      <c r="F14" s="35">
        <v>19.691800778549172</v>
      </c>
    </row>
    <row r="15" spans="1:6">
      <c r="A15" s="8" t="s">
        <v>19</v>
      </c>
      <c r="B15" s="17">
        <v>378</v>
      </c>
      <c r="C15" s="16">
        <v>370</v>
      </c>
      <c r="D15" s="35">
        <v>2.5518785775666784</v>
      </c>
      <c r="E15" s="35">
        <v>2.4877187377126866</v>
      </c>
      <c r="F15" s="35">
        <v>-2.5142199326415815</v>
      </c>
    </row>
    <row r="16" spans="1:6">
      <c r="A16" s="8" t="s">
        <v>20</v>
      </c>
      <c r="B16" s="17">
        <v>604</v>
      </c>
      <c r="C16" s="16">
        <v>641</v>
      </c>
      <c r="D16" s="35">
        <v>6.6551714373264108</v>
      </c>
      <c r="E16" s="35">
        <v>7.019212932697247</v>
      </c>
      <c r="F16" s="35">
        <v>5.4700543599682572</v>
      </c>
    </row>
    <row r="17" spans="1:6">
      <c r="A17" s="8" t="s">
        <v>21</v>
      </c>
      <c r="B17" s="17">
        <v>176</v>
      </c>
      <c r="C17" s="16">
        <v>182</v>
      </c>
      <c r="D17" s="35">
        <v>5.9165570478800742</v>
      </c>
      <c r="E17" s="35">
        <v>6.0359477167535358</v>
      </c>
      <c r="F17" s="35">
        <v>2.0179078458516742</v>
      </c>
    </row>
    <row r="18" spans="1:6">
      <c r="A18" s="8" t="s">
        <v>22</v>
      </c>
      <c r="B18" s="17">
        <v>256</v>
      </c>
      <c r="C18" s="16">
        <v>261</v>
      </c>
      <c r="D18" s="35">
        <v>6.4444862888519445</v>
      </c>
      <c r="E18" s="35">
        <v>6.4947183755738873</v>
      </c>
      <c r="F18" s="35">
        <v>0.77945835355157644</v>
      </c>
    </row>
    <row r="19" spans="1:6">
      <c r="A19" s="8" t="s">
        <v>57</v>
      </c>
      <c r="B19" s="17">
        <v>489</v>
      </c>
      <c r="C19" s="16">
        <v>580</v>
      </c>
      <c r="D19" s="35">
        <v>7.0652886127052961</v>
      </c>
      <c r="E19" s="35">
        <v>8.2640459572144707</v>
      </c>
      <c r="F19" s="35">
        <v>16.966855994438568</v>
      </c>
    </row>
    <row r="20" spans="1:6">
      <c r="A20" s="8" t="s">
        <v>25</v>
      </c>
      <c r="B20" s="17">
        <v>157</v>
      </c>
      <c r="C20" s="16">
        <v>171</v>
      </c>
      <c r="D20" s="35">
        <v>2.231681202208085</v>
      </c>
      <c r="E20" s="35">
        <v>2.4168992991133371</v>
      </c>
      <c r="F20" s="35">
        <v>8.299487253017702</v>
      </c>
    </row>
    <row r="21" spans="1:6">
      <c r="A21" s="8" t="s">
        <v>76</v>
      </c>
      <c r="B21" s="17">
        <v>207</v>
      </c>
      <c r="C21" s="16">
        <v>254</v>
      </c>
      <c r="D21" s="35">
        <v>6.0139488750429253</v>
      </c>
      <c r="E21" s="35">
        <v>7.2894957218695779</v>
      </c>
      <c r="F21" s="35">
        <v>21.2098052931577</v>
      </c>
    </row>
    <row r="22" spans="1:6">
      <c r="A22" s="8" t="s">
        <v>77</v>
      </c>
      <c r="B22" s="17">
        <v>191</v>
      </c>
      <c r="C22" s="16">
        <v>179</v>
      </c>
      <c r="D22" s="35">
        <v>6.9504512880714611</v>
      </c>
      <c r="E22" s="35">
        <v>6.4411983363716114</v>
      </c>
      <c r="F22" s="35">
        <v>-7.3269048381626956</v>
      </c>
    </row>
    <row r="23" spans="1:6">
      <c r="A23" s="8" t="s">
        <v>78</v>
      </c>
      <c r="B23" s="17">
        <v>1488</v>
      </c>
      <c r="C23" s="16">
        <v>1686</v>
      </c>
      <c r="D23" s="35">
        <v>7.0720208328045953</v>
      </c>
      <c r="E23" s="35">
        <v>7.9645549904101749</v>
      </c>
      <c r="F23" s="35">
        <v>12.62063812744203</v>
      </c>
    </row>
    <row r="24" spans="1:6">
      <c r="A24" s="8" t="s">
        <v>29</v>
      </c>
      <c r="B24" s="17">
        <v>340</v>
      </c>
      <c r="C24" s="16">
        <v>352</v>
      </c>
      <c r="D24" s="35">
        <v>3.9936585400805331</v>
      </c>
      <c r="E24" s="35">
        <v>4.0916601620506654</v>
      </c>
      <c r="F24" s="35">
        <v>2.4539309254054675</v>
      </c>
    </row>
    <row r="25" spans="1:6">
      <c r="A25" s="8" t="s">
        <v>79</v>
      </c>
      <c r="B25" s="17">
        <v>224</v>
      </c>
      <c r="C25" s="16">
        <v>253</v>
      </c>
      <c r="D25" s="35">
        <v>5.6049099010733396</v>
      </c>
      <c r="E25" s="35">
        <v>6.2964659902486906</v>
      </c>
      <c r="F25" s="35">
        <v>12.338397965022029</v>
      </c>
    </row>
    <row r="26" spans="1:6">
      <c r="A26" s="8" t="s">
        <v>31</v>
      </c>
      <c r="B26" s="17">
        <v>523</v>
      </c>
      <c r="C26" s="16">
        <v>629</v>
      </c>
      <c r="D26" s="35">
        <v>4.6083611178738595</v>
      </c>
      <c r="E26" s="35">
        <v>5.5011576482227458</v>
      </c>
      <c r="F26" s="35">
        <v>19.373406456497321</v>
      </c>
    </row>
    <row r="27" spans="1:6">
      <c r="A27" s="8" t="s">
        <v>80</v>
      </c>
      <c r="B27" s="17">
        <v>432</v>
      </c>
      <c r="C27" s="16">
        <v>490</v>
      </c>
      <c r="D27" s="35">
        <v>4.5491430657054215</v>
      </c>
      <c r="E27" s="35">
        <v>5.1270938554291376</v>
      </c>
      <c r="F27" s="35">
        <v>12.704607909140254</v>
      </c>
    </row>
    <row r="28" spans="1:6">
      <c r="A28" s="8" t="s">
        <v>81</v>
      </c>
      <c r="B28" s="17">
        <v>163</v>
      </c>
      <c r="C28" s="16">
        <v>141</v>
      </c>
      <c r="D28" s="35">
        <v>4.9930602588855795</v>
      </c>
      <c r="E28" s="35">
        <v>4.3076755752045308</v>
      </c>
      <c r="F28" s="35">
        <v>-13.726745685901697</v>
      </c>
    </row>
    <row r="29" spans="1:6">
      <c r="A29" s="8" t="s">
        <v>34</v>
      </c>
      <c r="B29" s="17">
        <v>611</v>
      </c>
      <c r="C29" s="16">
        <v>734</v>
      </c>
      <c r="D29" s="35">
        <v>3.5606143604064346</v>
      </c>
      <c r="E29" s="35">
        <v>4.2513896512719445</v>
      </c>
      <c r="F29" s="35">
        <v>19.400452308085935</v>
      </c>
    </row>
    <row r="30" spans="1:6">
      <c r="A30" s="8" t="s">
        <v>35</v>
      </c>
      <c r="B30" s="17">
        <v>212</v>
      </c>
      <c r="C30" s="16">
        <v>107</v>
      </c>
      <c r="D30" s="35">
        <v>6.0936875720391717</v>
      </c>
      <c r="E30" s="35">
        <v>3.0511686688891722</v>
      </c>
      <c r="F30" s="35">
        <v>-49.929026836074911</v>
      </c>
    </row>
    <row r="31" spans="1:6">
      <c r="A31" s="8" t="s">
        <v>82</v>
      </c>
      <c r="B31" s="17">
        <v>1037</v>
      </c>
      <c r="C31" s="16">
        <v>1223</v>
      </c>
      <c r="D31" s="35">
        <v>9.1530110714362944</v>
      </c>
      <c r="E31" s="35">
        <v>10.749532465653573</v>
      </c>
      <c r="F31" s="35">
        <v>17.442581263771494</v>
      </c>
    </row>
    <row r="32" spans="1:6">
      <c r="A32" s="15" t="s">
        <v>83</v>
      </c>
      <c r="B32" s="16">
        <v>100</v>
      </c>
      <c r="C32" s="16">
        <v>148</v>
      </c>
      <c r="D32" s="112">
        <v>5.6896123041279845</v>
      </c>
      <c r="E32" s="112">
        <v>8.3275893598165691</v>
      </c>
      <c r="F32" s="112">
        <v>46.364794553306446</v>
      </c>
    </row>
    <row r="33" spans="1:6">
      <c r="A33" s="8" t="s">
        <v>38</v>
      </c>
      <c r="B33" s="17">
        <v>47</v>
      </c>
      <c r="C33" s="16">
        <v>54</v>
      </c>
      <c r="D33" s="35">
        <v>8.1516837562958759</v>
      </c>
      <c r="E33" s="35">
        <v>8.9144068370198806</v>
      </c>
      <c r="F33" s="35">
        <v>9.3566323661037778</v>
      </c>
    </row>
    <row r="34" spans="1:6">
      <c r="A34" s="8" t="s">
        <v>39</v>
      </c>
      <c r="B34" s="17">
        <v>815</v>
      </c>
      <c r="C34" s="16">
        <v>970</v>
      </c>
      <c r="D34" s="35">
        <v>11.518630359943772</v>
      </c>
      <c r="E34" s="35">
        <v>13.538432679375859</v>
      </c>
      <c r="F34" s="35">
        <v>17.53509103353106</v>
      </c>
    </row>
    <row r="35" spans="1:6">
      <c r="A35" s="8" t="s">
        <v>67</v>
      </c>
      <c r="B35" s="305">
        <v>2367</v>
      </c>
      <c r="C35" s="16">
        <v>2525</v>
      </c>
      <c r="D35" s="35">
        <v>5.1977498991192945</v>
      </c>
      <c r="E35" s="35">
        <v>5.4988072597060977</v>
      </c>
      <c r="F35" s="35">
        <v>5.7920709235705026</v>
      </c>
    </row>
    <row r="36" spans="1:6">
      <c r="A36" s="8" t="s">
        <v>41</v>
      </c>
      <c r="B36" s="17">
        <v>64</v>
      </c>
      <c r="C36" s="16">
        <v>109</v>
      </c>
      <c r="D36" s="35">
        <v>2.8091021933821065</v>
      </c>
      <c r="E36" s="35">
        <v>4.7418188398987953</v>
      </c>
      <c r="F36" s="35">
        <v>68.801934335814735</v>
      </c>
    </row>
    <row r="37" spans="1:6">
      <c r="A37" s="33" t="s">
        <v>42</v>
      </c>
      <c r="B37" s="21">
        <v>81</v>
      </c>
      <c r="C37" s="20">
        <v>94</v>
      </c>
      <c r="D37" s="114">
        <v>5.2082362147310786</v>
      </c>
      <c r="E37" s="114">
        <v>5.9763514501553212</v>
      </c>
      <c r="F37" s="114">
        <v>14.748087524365538</v>
      </c>
    </row>
    <row r="38" spans="1:6">
      <c r="D38" s="35"/>
      <c r="E38" s="35"/>
    </row>
    <row r="39" spans="1:6">
      <c r="A39" s="24" t="s">
        <v>411</v>
      </c>
    </row>
    <row r="40" spans="1:6">
      <c r="A40" s="2" t="s">
        <v>401</v>
      </c>
    </row>
    <row r="41" spans="1:6">
      <c r="A41" s="175" t="s">
        <v>292</v>
      </c>
    </row>
    <row r="42" spans="1:6" ht="11.25" customHeight="1">
      <c r="A42" s="78" t="s">
        <v>2006</v>
      </c>
      <c r="B42" s="78"/>
      <c r="C42" s="78"/>
      <c r="D42" s="78"/>
      <c r="E42" s="78"/>
      <c r="F42" s="78"/>
    </row>
    <row r="43" spans="1:6">
      <c r="A43" s="78"/>
      <c r="B43" s="78"/>
      <c r="C43" s="78"/>
      <c r="D43" s="78"/>
      <c r="E43" s="78"/>
      <c r="F43" s="78"/>
    </row>
    <row r="44" spans="1:6">
      <c r="A44" s="78"/>
      <c r="B44" s="78"/>
      <c r="C44" s="78"/>
      <c r="D44" s="78"/>
      <c r="E44" s="78"/>
      <c r="F44" s="78"/>
    </row>
  </sheetData>
  <mergeCells count="5">
    <mergeCell ref="A5:A7"/>
    <mergeCell ref="B5:F5"/>
    <mergeCell ref="B6:C6"/>
    <mergeCell ref="D6:E6"/>
    <mergeCell ref="F6:F7"/>
  </mergeCells>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7"/>
  <sheetViews>
    <sheetView zoomScaleNormal="100" workbookViewId="0">
      <selection activeCell="M4" sqref="M4"/>
    </sheetView>
  </sheetViews>
  <sheetFormatPr defaultColWidth="9.140625" defaultRowHeight="11.25"/>
  <cols>
    <col min="1" max="1" width="15.140625" style="2" bestFit="1" customWidth="1"/>
    <col min="2" max="3" width="9.140625" style="2"/>
    <col min="4" max="6" width="9.140625" style="2" customWidth="1"/>
    <col min="7" max="8" width="9.140625" style="2"/>
    <col min="9" max="10" width="9.140625" style="2" customWidth="1"/>
    <col min="11" max="16384" width="9.140625" style="2"/>
  </cols>
  <sheetData>
    <row r="1" spans="1:17">
      <c r="A1" s="39" t="s">
        <v>469</v>
      </c>
      <c r="K1" s="155" t="s">
        <v>226</v>
      </c>
    </row>
    <row r="2" spans="1:17">
      <c r="A2" s="2" t="s">
        <v>459</v>
      </c>
    </row>
    <row r="3" spans="1:17">
      <c r="A3" s="3" t="s">
        <v>228</v>
      </c>
    </row>
    <row r="5" spans="1:17" ht="18.75" customHeight="1">
      <c r="A5" s="1376" t="s">
        <v>2</v>
      </c>
      <c r="B5" s="1378" t="s">
        <v>460</v>
      </c>
      <c r="C5" s="1384"/>
      <c r="D5" s="1384"/>
      <c r="E5" s="1384"/>
      <c r="F5" s="1379"/>
      <c r="G5" s="1378" t="s">
        <v>461</v>
      </c>
      <c r="H5" s="1384"/>
      <c r="I5" s="1384"/>
      <c r="J5" s="1384"/>
      <c r="K5" s="1379"/>
    </row>
    <row r="6" spans="1:17" ht="14.25" customHeight="1">
      <c r="A6" s="1376"/>
      <c r="B6" s="1381" t="s">
        <v>10</v>
      </c>
      <c r="C6" s="1383"/>
      <c r="D6" s="1381" t="s">
        <v>394</v>
      </c>
      <c r="E6" s="1383"/>
      <c r="F6" s="1386" t="s">
        <v>11</v>
      </c>
      <c r="G6" s="1381" t="s">
        <v>10</v>
      </c>
      <c r="H6" s="1383"/>
      <c r="I6" s="1381" t="s">
        <v>394</v>
      </c>
      <c r="J6" s="1383"/>
      <c r="K6" s="1386" t="s">
        <v>11</v>
      </c>
    </row>
    <row r="7" spans="1:17" ht="17.25" customHeight="1">
      <c r="A7" s="1376"/>
      <c r="B7" s="4" t="s">
        <v>362</v>
      </c>
      <c r="C7" s="4">
        <v>2019</v>
      </c>
      <c r="D7" s="4">
        <v>2018</v>
      </c>
      <c r="E7" s="4">
        <v>2019</v>
      </c>
      <c r="F7" s="1388"/>
      <c r="G7" s="4" t="s">
        <v>362</v>
      </c>
      <c r="H7" s="4">
        <v>2019</v>
      </c>
      <c r="I7" s="4">
        <v>2018</v>
      </c>
      <c r="J7" s="4">
        <v>2019</v>
      </c>
      <c r="K7" s="1388"/>
    </row>
    <row r="8" spans="1:17">
      <c r="A8" s="159"/>
    </row>
    <row r="9" spans="1:17">
      <c r="A9" s="341" t="s">
        <v>13</v>
      </c>
      <c r="B9" s="46">
        <v>37540</v>
      </c>
      <c r="C9" s="46">
        <v>35382</v>
      </c>
      <c r="D9" s="544">
        <v>18.005236578928312</v>
      </c>
      <c r="E9" s="544">
        <v>17.122509401265209</v>
      </c>
      <c r="F9" s="544">
        <v>-4.9026136024014626</v>
      </c>
      <c r="G9" s="46">
        <v>604746</v>
      </c>
      <c r="H9" s="46">
        <v>613407</v>
      </c>
      <c r="I9" s="544">
        <v>290.05313799042563</v>
      </c>
      <c r="J9" s="544">
        <v>291.89407183181783</v>
      </c>
      <c r="K9" s="544">
        <v>0.63468847610017587</v>
      </c>
    </row>
    <row r="10" spans="1:17">
      <c r="A10" s="343"/>
      <c r="B10" s="9"/>
      <c r="C10" s="305"/>
      <c r="D10" s="35"/>
      <c r="E10" s="35"/>
      <c r="F10" s="35"/>
      <c r="G10" s="9"/>
      <c r="H10" s="305"/>
      <c r="I10" s="35"/>
      <c r="J10" s="35"/>
      <c r="K10" s="35"/>
    </row>
    <row r="11" spans="1:17" s="25" customFormat="1">
      <c r="A11" s="11" t="s">
        <v>72</v>
      </c>
      <c r="B11" s="13">
        <v>426</v>
      </c>
      <c r="C11" s="12">
        <v>389</v>
      </c>
      <c r="D11" s="117">
        <v>49.006919639005361</v>
      </c>
      <c r="E11" s="117">
        <v>44.107558947087938</v>
      </c>
      <c r="F11" s="117">
        <v>-9.9972835020178401</v>
      </c>
      <c r="G11" s="13">
        <v>1612</v>
      </c>
      <c r="H11" s="12">
        <v>1302</v>
      </c>
      <c r="I11" s="117">
        <v>185.4440245494757</v>
      </c>
      <c r="J11" s="117">
        <v>147.62992737560023</v>
      </c>
      <c r="K11" s="117">
        <v>-20.391111153752394</v>
      </c>
    </row>
    <row r="12" spans="1:17">
      <c r="A12" s="15" t="s">
        <v>16</v>
      </c>
      <c r="B12" s="16">
        <v>465</v>
      </c>
      <c r="C12" s="16">
        <v>446</v>
      </c>
      <c r="D12" s="118">
        <v>13.994137509705613</v>
      </c>
      <c r="E12" s="118">
        <v>13.363868474364596</v>
      </c>
      <c r="F12" s="118">
        <v>-4.5038076473372879</v>
      </c>
      <c r="G12" s="16">
        <v>5379</v>
      </c>
      <c r="H12" s="16">
        <v>3987</v>
      </c>
      <c r="I12" s="118">
        <v>161.88057132194945</v>
      </c>
      <c r="J12" s="118">
        <v>119.46579284146108</v>
      </c>
      <c r="K12" s="118">
        <v>-26.201277975559833</v>
      </c>
      <c r="M12" s="25"/>
      <c r="N12" s="25"/>
      <c r="P12" s="25"/>
      <c r="Q12" s="25"/>
    </row>
    <row r="13" spans="1:17">
      <c r="A13" s="8" t="s">
        <v>17</v>
      </c>
      <c r="B13" s="17">
        <v>131</v>
      </c>
      <c r="C13" s="16">
        <v>195</v>
      </c>
      <c r="D13" s="35">
        <v>15.792760405741332</v>
      </c>
      <c r="E13" s="35">
        <v>23.056976745560942</v>
      </c>
      <c r="F13" s="35">
        <v>45.997128767804021</v>
      </c>
      <c r="G13" s="17">
        <v>4531</v>
      </c>
      <c r="H13" s="16">
        <v>3876</v>
      </c>
      <c r="I13" s="35">
        <v>546.23662136193877</v>
      </c>
      <c r="J13" s="35">
        <v>458.30175315791905</v>
      </c>
      <c r="K13" s="35">
        <v>-16.098310652400162</v>
      </c>
      <c r="M13" s="25"/>
      <c r="N13" s="25"/>
      <c r="P13" s="25"/>
      <c r="Q13" s="25"/>
    </row>
    <row r="14" spans="1:17">
      <c r="A14" s="8" t="s">
        <v>18</v>
      </c>
      <c r="B14" s="17">
        <v>215</v>
      </c>
      <c r="C14" s="16">
        <v>225</v>
      </c>
      <c r="D14" s="35">
        <v>5.2688188116926602</v>
      </c>
      <c r="E14" s="35">
        <v>5.4287545930279837</v>
      </c>
      <c r="F14" s="35">
        <v>3.0355149237698331</v>
      </c>
      <c r="G14" s="17">
        <v>7318</v>
      </c>
      <c r="H14" s="16">
        <v>7379</v>
      </c>
      <c r="I14" s="35">
        <v>179.33588866961344</v>
      </c>
      <c r="J14" s="35">
        <v>178.03902285312662</v>
      </c>
      <c r="K14" s="35">
        <v>-0.72314907300903286</v>
      </c>
      <c r="M14" s="25"/>
      <c r="N14" s="25"/>
      <c r="P14" s="25"/>
      <c r="Q14" s="25"/>
    </row>
    <row r="15" spans="1:17">
      <c r="A15" s="8" t="s">
        <v>19</v>
      </c>
      <c r="B15" s="17">
        <v>2587</v>
      </c>
      <c r="C15" s="16">
        <v>2534</v>
      </c>
      <c r="D15" s="35">
        <v>17.464840952817454</v>
      </c>
      <c r="E15" s="35">
        <v>17.037511571253912</v>
      </c>
      <c r="F15" s="35">
        <v>-2.4467980138954792</v>
      </c>
      <c r="G15" s="17">
        <v>29763</v>
      </c>
      <c r="H15" s="16">
        <v>27099</v>
      </c>
      <c r="I15" s="35">
        <v>200.93005847650014</v>
      </c>
      <c r="J15" s="35">
        <v>182.20186506290835</v>
      </c>
      <c r="K15" s="35">
        <v>-9.320752482527217</v>
      </c>
      <c r="M15" s="25"/>
      <c r="N15" s="25"/>
      <c r="P15" s="25"/>
      <c r="Q15" s="25"/>
    </row>
    <row r="16" spans="1:17">
      <c r="A16" s="8" t="s">
        <v>20</v>
      </c>
      <c r="B16" s="17">
        <v>1263</v>
      </c>
      <c r="C16" s="16">
        <v>1174</v>
      </c>
      <c r="D16" s="35">
        <v>13.916360141296783</v>
      </c>
      <c r="E16" s="35">
        <v>12.855781564721633</v>
      </c>
      <c r="F16" s="35">
        <v>-7.6210917639870761</v>
      </c>
      <c r="G16" s="17">
        <v>15978</v>
      </c>
      <c r="H16" s="16">
        <v>16584</v>
      </c>
      <c r="I16" s="35">
        <v>176.05352520794929</v>
      </c>
      <c r="J16" s="35">
        <v>181.60160261443235</v>
      </c>
      <c r="K16" s="35">
        <v>3.1513583155633018</v>
      </c>
      <c r="M16" s="25"/>
      <c r="N16" s="25"/>
      <c r="P16" s="25"/>
      <c r="Q16" s="25"/>
    </row>
    <row r="17" spans="1:17">
      <c r="A17" s="8" t="s">
        <v>462</v>
      </c>
      <c r="B17" s="17">
        <v>859</v>
      </c>
      <c r="C17" s="16">
        <v>890</v>
      </c>
      <c r="D17" s="35">
        <v>28.876832409823773</v>
      </c>
      <c r="E17" s="35">
        <v>29.516447625882677</v>
      </c>
      <c r="F17" s="35">
        <v>2.2149770687497794</v>
      </c>
      <c r="G17" s="17">
        <v>11737</v>
      </c>
      <c r="H17" s="16">
        <v>12476</v>
      </c>
      <c r="I17" s="35">
        <v>394.56039813050239</v>
      </c>
      <c r="J17" s="35">
        <v>413.76089952866545</v>
      </c>
      <c r="K17" s="35">
        <v>4.866302216121654</v>
      </c>
      <c r="M17" s="25"/>
      <c r="N17" s="25"/>
      <c r="P17" s="25"/>
      <c r="Q17" s="25"/>
    </row>
    <row r="18" spans="1:17">
      <c r="A18" s="8" t="s">
        <v>22</v>
      </c>
      <c r="B18" s="17">
        <v>2106</v>
      </c>
      <c r="C18" s="16">
        <v>2157</v>
      </c>
      <c r="D18" s="35">
        <v>53.015969235633577</v>
      </c>
      <c r="E18" s="35">
        <v>53.674741517673844</v>
      </c>
      <c r="F18" s="35">
        <v>1.2425921689978026</v>
      </c>
      <c r="G18" s="17">
        <v>13332</v>
      </c>
      <c r="H18" s="16">
        <v>13652</v>
      </c>
      <c r="I18" s="35">
        <v>335.61676251161771</v>
      </c>
      <c r="J18" s="35">
        <v>339.71607380588011</v>
      </c>
      <c r="K18" s="35">
        <v>1.2214262671461418</v>
      </c>
      <c r="M18" s="25"/>
      <c r="N18" s="25"/>
      <c r="P18" s="25"/>
      <c r="Q18" s="25"/>
    </row>
    <row r="19" spans="1:17">
      <c r="A19" s="8" t="s">
        <v>463</v>
      </c>
      <c r="B19" s="17">
        <v>1777</v>
      </c>
      <c r="C19" s="16">
        <v>1613</v>
      </c>
      <c r="D19" s="35">
        <v>25.674883159053806</v>
      </c>
      <c r="E19" s="35">
        <v>22.982596774115414</v>
      </c>
      <c r="F19" s="35">
        <v>-10.486070640555202</v>
      </c>
      <c r="G19" s="17">
        <v>13531</v>
      </c>
      <c r="H19" s="16">
        <v>13627</v>
      </c>
      <c r="I19" s="35">
        <v>195.5018818374547</v>
      </c>
      <c r="J19" s="35">
        <v>194.16233492924408</v>
      </c>
      <c r="K19" s="35">
        <v>-0.6851836389607513</v>
      </c>
      <c r="M19" s="25"/>
      <c r="N19" s="25"/>
      <c r="P19" s="25"/>
      <c r="Q19" s="25"/>
    </row>
    <row r="20" spans="1:17">
      <c r="A20" s="8" t="s">
        <v>25</v>
      </c>
      <c r="B20" s="17">
        <v>1062</v>
      </c>
      <c r="C20" s="16">
        <v>918</v>
      </c>
      <c r="D20" s="35">
        <v>15.095830807292906</v>
      </c>
      <c r="E20" s="35">
        <v>12.974933079450548</v>
      </c>
      <c r="F20" s="35">
        <v>-14.049559477161978</v>
      </c>
      <c r="G20" s="17">
        <v>13732</v>
      </c>
      <c r="H20" s="16">
        <v>12295</v>
      </c>
      <c r="I20" s="35">
        <v>195.19392527848041</v>
      </c>
      <c r="J20" s="35">
        <v>173.77647299765192</v>
      </c>
      <c r="K20" s="35">
        <v>-10.972396938210306</v>
      </c>
      <c r="M20" s="25"/>
      <c r="N20" s="25"/>
      <c r="P20" s="25"/>
      <c r="Q20" s="25"/>
    </row>
    <row r="21" spans="1:17">
      <c r="A21" s="8" t="s">
        <v>76</v>
      </c>
      <c r="B21" s="17">
        <v>1229</v>
      </c>
      <c r="C21" s="16">
        <v>1198</v>
      </c>
      <c r="D21" s="35">
        <v>35.706005639747616</v>
      </c>
      <c r="E21" s="35">
        <v>34.381164861416352</v>
      </c>
      <c r="F21" s="35">
        <v>-3.7104144095481351</v>
      </c>
      <c r="G21" s="17">
        <v>13649</v>
      </c>
      <c r="H21" s="16">
        <v>14604</v>
      </c>
      <c r="I21" s="35">
        <v>396.54293814232318</v>
      </c>
      <c r="J21" s="35">
        <v>419.11730520544609</v>
      </c>
      <c r="K21" s="35">
        <v>5.6927926062374512</v>
      </c>
      <c r="M21" s="25"/>
      <c r="N21" s="25"/>
      <c r="P21" s="25"/>
      <c r="Q21" s="25"/>
    </row>
    <row r="22" spans="1:17">
      <c r="A22" s="8" t="s">
        <v>77</v>
      </c>
      <c r="B22" s="17">
        <v>694</v>
      </c>
      <c r="C22" s="16">
        <v>705</v>
      </c>
      <c r="D22" s="35">
        <v>25.254519339903634</v>
      </c>
      <c r="E22" s="35">
        <v>25.368965514759701</v>
      </c>
      <c r="F22" s="35">
        <v>0.45317106738687052</v>
      </c>
      <c r="G22" s="17">
        <v>11468</v>
      </c>
      <c r="H22" s="16">
        <v>11503</v>
      </c>
      <c r="I22" s="35">
        <v>417.3181956628456</v>
      </c>
      <c r="J22" s="35">
        <v>413.92795789543379</v>
      </c>
      <c r="K22" s="35">
        <v>-0.81238675970668472</v>
      </c>
      <c r="M22" s="25"/>
      <c r="N22" s="25"/>
      <c r="P22" s="25"/>
      <c r="Q22" s="25"/>
    </row>
    <row r="23" spans="1:17">
      <c r="A23" s="8" t="s">
        <v>78</v>
      </c>
      <c r="B23" s="17">
        <v>3523</v>
      </c>
      <c r="C23" s="16">
        <v>2852</v>
      </c>
      <c r="D23" s="35">
        <v>16.743769754012494</v>
      </c>
      <c r="E23" s="35">
        <v>13.472663601808907</v>
      </c>
      <c r="F23" s="35">
        <v>-19.536258562201592</v>
      </c>
      <c r="G23" s="17">
        <v>65217</v>
      </c>
      <c r="H23" s="16">
        <v>63839</v>
      </c>
      <c r="I23" s="35">
        <v>309.95697758939332</v>
      </c>
      <c r="J23" s="35">
        <v>301.57130844175276</v>
      </c>
      <c r="K23" s="35">
        <v>-2.7054300286632804</v>
      </c>
      <c r="M23" s="25"/>
      <c r="N23" s="25"/>
      <c r="P23" s="25"/>
      <c r="Q23" s="25"/>
    </row>
    <row r="24" spans="1:17">
      <c r="A24" s="8" t="s">
        <v>29</v>
      </c>
      <c r="B24" s="17">
        <v>1662</v>
      </c>
      <c r="C24" s="16">
        <v>1611</v>
      </c>
      <c r="D24" s="35">
        <v>19.521942628276019</v>
      </c>
      <c r="E24" s="35">
        <v>18.726319662112566</v>
      </c>
      <c r="F24" s="35">
        <v>-4.0755317301827017</v>
      </c>
      <c r="G24" s="17">
        <v>22553</v>
      </c>
      <c r="H24" s="16">
        <v>21486</v>
      </c>
      <c r="I24" s="35">
        <v>264.90876780716548</v>
      </c>
      <c r="J24" s="35">
        <v>249.75400636880852</v>
      </c>
      <c r="K24" s="35">
        <v>-5.720747396850423</v>
      </c>
      <c r="M24" s="25"/>
      <c r="N24" s="25"/>
      <c r="P24" s="25"/>
      <c r="Q24" s="25"/>
    </row>
    <row r="25" spans="1:17">
      <c r="A25" s="8" t="s">
        <v>79</v>
      </c>
      <c r="B25" s="17">
        <v>734</v>
      </c>
      <c r="C25" s="16">
        <v>821</v>
      </c>
      <c r="D25" s="35">
        <v>18.366088693695676</v>
      </c>
      <c r="E25" s="35">
        <v>20.432405446617292</v>
      </c>
      <c r="F25" s="35">
        <v>11.250717490169237</v>
      </c>
      <c r="G25" s="17">
        <v>2746</v>
      </c>
      <c r="H25" s="16">
        <v>2640</v>
      </c>
      <c r="I25" s="35">
        <v>68.710190126550856</v>
      </c>
      <c r="J25" s="35">
        <v>65.702253811290689</v>
      </c>
      <c r="K25" s="35">
        <v>-4.3777150226482098</v>
      </c>
      <c r="M25" s="25"/>
      <c r="N25" s="25"/>
      <c r="P25" s="25"/>
      <c r="Q25" s="25"/>
    </row>
    <row r="26" spans="1:17">
      <c r="A26" s="8" t="s">
        <v>31</v>
      </c>
      <c r="B26" s="17">
        <v>610</v>
      </c>
      <c r="C26" s="16">
        <v>422</v>
      </c>
      <c r="D26" s="35">
        <v>5.3749527378643478</v>
      </c>
      <c r="E26" s="35">
        <v>3.6907607751192346</v>
      </c>
      <c r="F26" s="35">
        <v>-31.334079477214161</v>
      </c>
      <c r="G26" s="17">
        <v>47637</v>
      </c>
      <c r="H26" s="16">
        <v>47529</v>
      </c>
      <c r="I26" s="35">
        <v>419.74856323548187</v>
      </c>
      <c r="J26" s="35">
        <v>415.68286464607138</v>
      </c>
      <c r="K26" s="35">
        <v>-0.96860333673842725</v>
      </c>
      <c r="M26" s="25"/>
      <c r="N26" s="25"/>
      <c r="P26" s="25"/>
      <c r="Q26" s="25"/>
    </row>
    <row r="27" spans="1:17">
      <c r="A27" s="8" t="s">
        <v>277</v>
      </c>
      <c r="B27" s="17">
        <v>3760</v>
      </c>
      <c r="C27" s="16">
        <v>3867</v>
      </c>
      <c r="D27" s="35">
        <v>39.594393349658297</v>
      </c>
      <c r="E27" s="35">
        <v>40.462187630498924</v>
      </c>
      <c r="F27" s="35">
        <v>2.1917100059524408</v>
      </c>
      <c r="G27" s="17">
        <v>26437</v>
      </c>
      <c r="H27" s="16">
        <v>26098</v>
      </c>
      <c r="I27" s="35">
        <v>278.39281302790329</v>
      </c>
      <c r="J27" s="35">
        <v>273.07529681426456</v>
      </c>
      <c r="K27" s="35">
        <v>-1.9100766847403361</v>
      </c>
      <c r="M27" s="25"/>
      <c r="N27" s="25"/>
      <c r="P27" s="25"/>
      <c r="Q27" s="25"/>
    </row>
    <row r="28" spans="1:17">
      <c r="A28" s="8" t="s">
        <v>81</v>
      </c>
      <c r="B28" s="17">
        <v>564</v>
      </c>
      <c r="C28" s="16">
        <v>565</v>
      </c>
      <c r="D28" s="35">
        <v>17.276601141174645</v>
      </c>
      <c r="E28" s="35">
        <v>17.261253191422409</v>
      </c>
      <c r="F28" s="35">
        <v>-8.8836627220956199E-2</v>
      </c>
      <c r="G28" s="17">
        <v>6178</v>
      </c>
      <c r="H28" s="16">
        <v>6595</v>
      </c>
      <c r="I28" s="35">
        <v>189.24617349322153</v>
      </c>
      <c r="J28" s="35">
        <v>201.48312353527575</v>
      </c>
      <c r="K28" s="35">
        <v>6.4661545415567012</v>
      </c>
      <c r="M28" s="25"/>
      <c r="N28" s="25"/>
      <c r="P28" s="25"/>
      <c r="Q28" s="25"/>
    </row>
    <row r="29" spans="1:17">
      <c r="A29" s="8" t="s">
        <v>34</v>
      </c>
      <c r="B29" s="17">
        <v>3914</v>
      </c>
      <c r="C29" s="16">
        <v>3400</v>
      </c>
      <c r="D29" s="35">
        <v>22.808910976482462</v>
      </c>
      <c r="E29" s="35">
        <v>19.693085578098927</v>
      </c>
      <c r="F29" s="35">
        <v>-13.660561881258438</v>
      </c>
      <c r="G29" s="17">
        <v>52681</v>
      </c>
      <c r="H29" s="16">
        <v>53227</v>
      </c>
      <c r="I29" s="35">
        <v>306.99955011550145</v>
      </c>
      <c r="J29" s="35">
        <v>308.2952547251387</v>
      </c>
      <c r="K29" s="35">
        <v>0.42205423726184854</v>
      </c>
      <c r="M29" s="25"/>
      <c r="N29" s="25"/>
      <c r="P29" s="25"/>
      <c r="Q29" s="25"/>
    </row>
    <row r="30" spans="1:17">
      <c r="A30" s="8" t="s">
        <v>35</v>
      </c>
      <c r="B30" s="17">
        <v>261</v>
      </c>
      <c r="C30" s="16" t="s">
        <v>24</v>
      </c>
      <c r="D30" s="35">
        <v>7.5021342278406786</v>
      </c>
      <c r="E30" s="16" t="s">
        <v>24</v>
      </c>
      <c r="F30" s="16" t="s">
        <v>24</v>
      </c>
      <c r="G30" s="17">
        <v>4847</v>
      </c>
      <c r="H30" s="16">
        <v>5983</v>
      </c>
      <c r="I30" s="35">
        <v>139.32124368714088</v>
      </c>
      <c r="J30" s="35">
        <v>170.6088051024665</v>
      </c>
      <c r="K30" s="35">
        <v>22.457136174857027</v>
      </c>
      <c r="M30" s="25"/>
      <c r="N30" s="25"/>
      <c r="P30" s="25"/>
      <c r="Q30" s="25"/>
    </row>
    <row r="31" spans="1:17">
      <c r="A31" s="8" t="s">
        <v>82</v>
      </c>
      <c r="B31" s="17">
        <v>3124</v>
      </c>
      <c r="C31" s="16">
        <v>2729</v>
      </c>
      <c r="D31" s="35">
        <v>27.573776843941161</v>
      </c>
      <c r="E31" s="35">
        <v>23.986487407006216</v>
      </c>
      <c r="F31" s="35">
        <v>-13.009786280776359</v>
      </c>
      <c r="G31" s="17">
        <v>56465</v>
      </c>
      <c r="H31" s="16">
        <v>53087</v>
      </c>
      <c r="I31" s="35">
        <v>498.38454209127326</v>
      </c>
      <c r="J31" s="35">
        <v>466.60705642203703</v>
      </c>
      <c r="K31" s="35">
        <v>-6.3760977689826799</v>
      </c>
      <c r="M31" s="25"/>
      <c r="N31" s="25"/>
      <c r="P31" s="25"/>
      <c r="Q31" s="25"/>
    </row>
    <row r="32" spans="1:17">
      <c r="A32" s="8" t="s">
        <v>83</v>
      </c>
      <c r="B32" s="305">
        <v>650</v>
      </c>
      <c r="C32" s="16">
        <v>652</v>
      </c>
      <c r="D32" s="35">
        <v>36.982479976831897</v>
      </c>
      <c r="E32" s="35">
        <v>36.686407179732448</v>
      </c>
      <c r="F32" s="35">
        <v>-0.80057583289419032</v>
      </c>
      <c r="G32" s="305">
        <v>6578</v>
      </c>
      <c r="H32" s="16">
        <v>11366</v>
      </c>
      <c r="I32" s="35">
        <v>374.26269736553883</v>
      </c>
      <c r="J32" s="35">
        <v>639.53635583564267</v>
      </c>
      <c r="K32" s="35">
        <v>70.879000321801655</v>
      </c>
      <c r="M32" s="25"/>
      <c r="N32" s="25"/>
      <c r="P32" s="25"/>
      <c r="Q32" s="25"/>
    </row>
    <row r="33" spans="1:17">
      <c r="A33" s="8" t="s">
        <v>38</v>
      </c>
      <c r="B33" s="17">
        <v>149</v>
      </c>
      <c r="C33" s="16">
        <v>133</v>
      </c>
      <c r="D33" s="35">
        <v>25.842571908257131</v>
      </c>
      <c r="E33" s="35">
        <v>21.955853876363779</v>
      </c>
      <c r="F33" s="35">
        <v>-15.03998149136031</v>
      </c>
      <c r="G33" s="17">
        <v>2140</v>
      </c>
      <c r="H33" s="16">
        <v>2255</v>
      </c>
      <c r="I33" s="35">
        <v>371.16177103134407</v>
      </c>
      <c r="J33" s="35">
        <v>372.25902624962652</v>
      </c>
      <c r="K33" s="35">
        <v>0.29562721808162884</v>
      </c>
      <c r="M33" s="25"/>
      <c r="N33" s="25"/>
      <c r="P33" s="25"/>
      <c r="Q33" s="25"/>
    </row>
    <row r="34" spans="1:17">
      <c r="A34" s="8" t="s">
        <v>39</v>
      </c>
      <c r="B34" s="17">
        <v>1351</v>
      </c>
      <c r="C34" s="16">
        <v>1456</v>
      </c>
      <c r="D34" s="35">
        <v>19.094073148814768</v>
      </c>
      <c r="E34" s="35">
        <v>20.321606166155927</v>
      </c>
      <c r="F34" s="35">
        <v>6.428869355291833</v>
      </c>
      <c r="G34" s="17">
        <v>35034</v>
      </c>
      <c r="H34" s="16">
        <v>42646</v>
      </c>
      <c r="I34" s="35">
        <v>495.14563930094494</v>
      </c>
      <c r="J34" s="35">
        <v>595.21649489140498</v>
      </c>
      <c r="K34" s="35">
        <v>20.210388145948688</v>
      </c>
      <c r="M34" s="25"/>
      <c r="N34" s="25"/>
      <c r="P34" s="25"/>
      <c r="Q34" s="25"/>
    </row>
    <row r="35" spans="1:17">
      <c r="A35" s="8" t="s">
        <v>67</v>
      </c>
      <c r="B35" s="17">
        <v>3484</v>
      </c>
      <c r="C35" s="16">
        <v>3364</v>
      </c>
      <c r="D35" s="35">
        <v>7.6505959647366373</v>
      </c>
      <c r="E35" s="35">
        <v>7.3259356917430942</v>
      </c>
      <c r="F35" s="35">
        <v>-4.2435945446600121</v>
      </c>
      <c r="G35" s="17">
        <v>127364</v>
      </c>
      <c r="H35" s="16">
        <v>129864</v>
      </c>
      <c r="I35" s="35">
        <v>279.68154548011398</v>
      </c>
      <c r="J35" s="35">
        <v>282.81073503939507</v>
      </c>
      <c r="K35" s="35">
        <v>1.1188401987372476</v>
      </c>
      <c r="M35" s="25"/>
      <c r="N35" s="25"/>
      <c r="P35" s="25"/>
      <c r="Q35" s="25"/>
    </row>
    <row r="36" spans="1:17">
      <c r="A36" s="8" t="s">
        <v>41</v>
      </c>
      <c r="B36" s="17">
        <v>535</v>
      </c>
      <c r="C36" s="16">
        <v>567</v>
      </c>
      <c r="D36" s="35">
        <v>23.482338647803545</v>
      </c>
      <c r="E36" s="35">
        <v>24.66615855250107</v>
      </c>
      <c r="F36" s="35">
        <v>5.0413202980030158</v>
      </c>
      <c r="G36" s="17">
        <v>3244</v>
      </c>
      <c r="H36" s="16">
        <v>4208</v>
      </c>
      <c r="I36" s="35">
        <v>142.38636742705552</v>
      </c>
      <c r="J36" s="35">
        <v>183.0603089751755</v>
      </c>
      <c r="K36" s="35">
        <v>28.565895937303985</v>
      </c>
      <c r="M36" s="25"/>
      <c r="N36" s="25"/>
      <c r="P36" s="25"/>
      <c r="Q36" s="25"/>
    </row>
    <row r="37" spans="1:17">
      <c r="A37" s="33" t="s">
        <v>42</v>
      </c>
      <c r="B37" s="21">
        <v>405</v>
      </c>
      <c r="C37" s="20">
        <v>499</v>
      </c>
      <c r="D37" s="114">
        <v>26.041181073655391</v>
      </c>
      <c r="E37" s="114">
        <v>31.725525251356444</v>
      </c>
      <c r="F37" s="114">
        <v>21.828288669486007</v>
      </c>
      <c r="G37" s="21">
        <v>3595</v>
      </c>
      <c r="H37" s="20">
        <v>4200</v>
      </c>
      <c r="I37" s="114">
        <v>231.15566903652132</v>
      </c>
      <c r="J37" s="114">
        <v>267.02846904949308</v>
      </c>
      <c r="K37" s="114">
        <v>15.518892598435063</v>
      </c>
      <c r="M37" s="25"/>
      <c r="N37" s="25"/>
      <c r="P37" s="25"/>
      <c r="Q37" s="25"/>
    </row>
    <row r="39" spans="1:17">
      <c r="A39" s="24" t="s">
        <v>411</v>
      </c>
    </row>
    <row r="40" spans="1:17">
      <c r="A40" s="26" t="s">
        <v>45</v>
      </c>
    </row>
    <row r="41" spans="1:17">
      <c r="A41" s="26" t="s">
        <v>44</v>
      </c>
    </row>
    <row r="42" spans="1:17">
      <c r="A42" s="2" t="s">
        <v>401</v>
      </c>
    </row>
    <row r="43" spans="1:17">
      <c r="A43" s="175" t="s">
        <v>292</v>
      </c>
    </row>
    <row r="44" spans="1:17">
      <c r="A44" s="2" t="s">
        <v>464</v>
      </c>
    </row>
    <row r="45" spans="1:17" s="25" customFormat="1">
      <c r="A45" s="25" t="s">
        <v>465</v>
      </c>
    </row>
    <row r="46" spans="1:17">
      <c r="A46" s="2" t="s">
        <v>466</v>
      </c>
    </row>
    <row r="47" spans="1:17">
      <c r="A47" s="78" t="s">
        <v>2007</v>
      </c>
    </row>
  </sheetData>
  <mergeCells count="9">
    <mergeCell ref="A5:A7"/>
    <mergeCell ref="B5:F5"/>
    <mergeCell ref="G5:K5"/>
    <mergeCell ref="B6:C6"/>
    <mergeCell ref="D6:E6"/>
    <mergeCell ref="F6:F7"/>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6"/>
  <sheetViews>
    <sheetView zoomScaleNormal="100" workbookViewId="0">
      <pane xSplit="1" ySplit="8" topLeftCell="B9" activePane="bottomRight" state="frozen"/>
      <selection activeCell="C36" sqref="C36"/>
      <selection pane="topRight" activeCell="C36" sqref="C36"/>
      <selection pane="bottomLeft" activeCell="C36" sqref="C36"/>
      <selection pane="bottomRight" activeCell="M1" sqref="M1"/>
    </sheetView>
  </sheetViews>
  <sheetFormatPr defaultColWidth="14.42578125" defaultRowHeight="15" customHeight="1"/>
  <cols>
    <col min="1" max="1" width="15.7109375" style="380" customWidth="1"/>
    <col min="2" max="11" width="9.140625" style="380" customWidth="1"/>
    <col min="12" max="13" width="9.42578125" style="380" customWidth="1"/>
    <col min="14" max="16384" width="14.42578125" style="380"/>
  </cols>
  <sheetData>
    <row r="1" spans="1:13" ht="11.25" customHeight="1">
      <c r="A1" s="375" t="s">
        <v>525</v>
      </c>
      <c r="B1" s="376"/>
      <c r="C1" s="376"/>
      <c r="D1" s="376"/>
      <c r="E1" s="376"/>
      <c r="F1" s="377"/>
      <c r="G1" s="378"/>
      <c r="H1" s="378"/>
      <c r="I1" s="378"/>
      <c r="J1" s="378"/>
      <c r="K1" s="378"/>
      <c r="L1" s="378"/>
      <c r="M1" s="155" t="s">
        <v>226</v>
      </c>
    </row>
    <row r="2" spans="1:13" ht="11.25" customHeight="1">
      <c r="A2" s="376" t="s">
        <v>470</v>
      </c>
      <c r="B2" s="376"/>
      <c r="C2" s="376"/>
      <c r="D2" s="376"/>
      <c r="E2" s="376"/>
      <c r="F2" s="381"/>
      <c r="G2" s="382"/>
      <c r="H2" s="382"/>
      <c r="I2" s="382"/>
      <c r="J2" s="382"/>
      <c r="K2" s="382"/>
      <c r="L2" s="378"/>
      <c r="M2" s="378"/>
    </row>
    <row r="3" spans="1:13" ht="11.25" customHeight="1">
      <c r="A3" s="376" t="s">
        <v>228</v>
      </c>
      <c r="B3" s="376"/>
      <c r="C3" s="376"/>
      <c r="D3" s="376"/>
      <c r="E3" s="376"/>
      <c r="F3" s="377"/>
      <c r="G3" s="378"/>
      <c r="H3" s="378"/>
      <c r="I3" s="378"/>
      <c r="J3" s="378"/>
      <c r="K3" s="378"/>
      <c r="L3" s="378"/>
      <c r="M3" s="378"/>
    </row>
    <row r="4" spans="1:13" ht="11.25" customHeight="1">
      <c r="A4" s="376"/>
      <c r="B4" s="376"/>
      <c r="C4" s="383"/>
      <c r="D4" s="383"/>
      <c r="E4" s="384"/>
      <c r="F4" s="385"/>
      <c r="G4" s="378"/>
      <c r="H4" s="378"/>
      <c r="I4" s="378"/>
      <c r="J4" s="378"/>
      <c r="K4" s="378"/>
      <c r="L4" s="378"/>
      <c r="M4" s="378"/>
    </row>
    <row r="5" spans="1:13" ht="26.25" customHeight="1">
      <c r="A5" s="1440" t="s">
        <v>2</v>
      </c>
      <c r="B5" s="1442" t="s">
        <v>471</v>
      </c>
      <c r="C5" s="1446"/>
      <c r="D5" s="1446"/>
      <c r="E5" s="1446"/>
      <c r="F5" s="1447"/>
      <c r="G5" s="1448" t="s">
        <v>472</v>
      </c>
      <c r="H5" s="1449"/>
      <c r="I5" s="1449"/>
      <c r="J5" s="1449"/>
      <c r="K5" s="1450"/>
      <c r="L5" s="1454" t="s">
        <v>473</v>
      </c>
      <c r="M5" s="1455"/>
    </row>
    <row r="6" spans="1:13" ht="21" customHeight="1">
      <c r="A6" s="1445"/>
      <c r="B6" s="1442" t="s">
        <v>474</v>
      </c>
      <c r="C6" s="1446"/>
      <c r="D6" s="1446"/>
      <c r="E6" s="1447"/>
      <c r="F6" s="1458" t="s">
        <v>475</v>
      </c>
      <c r="G6" s="1451"/>
      <c r="H6" s="1452"/>
      <c r="I6" s="1452"/>
      <c r="J6" s="1452"/>
      <c r="K6" s="1453"/>
      <c r="L6" s="1456"/>
      <c r="M6" s="1457"/>
    </row>
    <row r="7" spans="1:13" ht="16.5" customHeight="1">
      <c r="A7" s="1445"/>
      <c r="B7" s="1442" t="s">
        <v>10</v>
      </c>
      <c r="C7" s="1447"/>
      <c r="D7" s="1442" t="s">
        <v>476</v>
      </c>
      <c r="E7" s="1443"/>
      <c r="F7" s="1445"/>
      <c r="G7" s="1442" t="s">
        <v>10</v>
      </c>
      <c r="H7" s="1447"/>
      <c r="I7" s="1442" t="s">
        <v>476</v>
      </c>
      <c r="J7" s="1443"/>
      <c r="K7" s="1440" t="s">
        <v>11</v>
      </c>
      <c r="L7" s="1442" t="s">
        <v>361</v>
      </c>
      <c r="M7" s="1443"/>
    </row>
    <row r="8" spans="1:13" ht="24.75" customHeight="1">
      <c r="A8" s="1441"/>
      <c r="B8" s="386">
        <v>2018</v>
      </c>
      <c r="C8" s="386">
        <v>2019</v>
      </c>
      <c r="D8" s="386">
        <v>2018</v>
      </c>
      <c r="E8" s="386">
        <v>2019</v>
      </c>
      <c r="F8" s="1441"/>
      <c r="G8" s="386">
        <v>2018</v>
      </c>
      <c r="H8" s="386">
        <v>2019</v>
      </c>
      <c r="I8" s="386">
        <v>2018</v>
      </c>
      <c r="J8" s="386">
        <v>2019</v>
      </c>
      <c r="K8" s="1441"/>
      <c r="L8" s="386">
        <v>2018</v>
      </c>
      <c r="M8" s="386">
        <v>2019</v>
      </c>
    </row>
    <row r="9" spans="1:13" ht="11.25" customHeight="1">
      <c r="A9" s="378"/>
      <c r="B9" s="387"/>
      <c r="C9" s="387"/>
      <c r="D9" s="378"/>
      <c r="E9" s="378"/>
      <c r="F9" s="388"/>
      <c r="G9" s="378"/>
      <c r="H9" s="378"/>
      <c r="I9" s="378"/>
      <c r="J9" s="378"/>
      <c r="K9" s="378"/>
      <c r="L9" s="378"/>
      <c r="M9" s="378"/>
    </row>
    <row r="10" spans="1:13" ht="11.25" customHeight="1">
      <c r="A10" s="389" t="s">
        <v>13</v>
      </c>
      <c r="B10" s="390">
        <v>4340</v>
      </c>
      <c r="C10" s="390">
        <v>3730</v>
      </c>
      <c r="D10" s="391">
        <v>4.0944565464147731</v>
      </c>
      <c r="E10" s="391">
        <v>3.4932507959648218</v>
      </c>
      <c r="F10" s="392">
        <v>-14.683407764490383</v>
      </c>
      <c r="G10" s="390">
        <v>1229</v>
      </c>
      <c r="H10" s="390">
        <v>1326</v>
      </c>
      <c r="I10" s="393">
        <v>1.1594670727059346</v>
      </c>
      <c r="J10" s="393">
        <v>1.2418366100400411</v>
      </c>
      <c r="K10" s="393">
        <v>7.1040859437150345</v>
      </c>
      <c r="L10" s="394">
        <v>28.317972350230416</v>
      </c>
      <c r="M10" s="394">
        <v>35.54959785522788</v>
      </c>
    </row>
    <row r="11" spans="1:13" ht="11.25" customHeight="1">
      <c r="A11" s="395"/>
      <c r="B11" s="387"/>
      <c r="D11" s="388"/>
      <c r="E11" s="388"/>
      <c r="F11" s="385"/>
      <c r="G11" s="396"/>
      <c r="H11" s="396"/>
      <c r="I11" s="397"/>
      <c r="J11" s="397"/>
      <c r="K11" s="397"/>
      <c r="L11" s="398"/>
      <c r="M11" s="398"/>
    </row>
    <row r="12" spans="1:13" ht="11.25">
      <c r="A12" s="399" t="s">
        <v>72</v>
      </c>
      <c r="B12" s="400">
        <v>35</v>
      </c>
      <c r="C12" s="400">
        <v>31</v>
      </c>
      <c r="D12" s="401">
        <v>8.3759309248942238</v>
      </c>
      <c r="E12" s="401">
        <v>7.3079942384716388</v>
      </c>
      <c r="F12" s="402">
        <v>-12.750065586722485</v>
      </c>
      <c r="G12" s="403">
        <v>14</v>
      </c>
      <c r="H12" s="403">
        <v>11</v>
      </c>
      <c r="I12" s="404">
        <v>3.3503723699576895</v>
      </c>
      <c r="J12" s="404">
        <v>2.5931592459092911</v>
      </c>
      <c r="K12" s="404">
        <v>-22.600864633382855</v>
      </c>
      <c r="L12" s="405">
        <v>40</v>
      </c>
      <c r="M12" s="405">
        <v>35.483870967741936</v>
      </c>
    </row>
    <row r="13" spans="1:13" ht="10.9" customHeight="1">
      <c r="A13" s="406" t="s">
        <v>16</v>
      </c>
      <c r="B13" s="407">
        <v>64</v>
      </c>
      <c r="C13" s="407">
        <v>88</v>
      </c>
      <c r="D13" s="408">
        <v>3.6633034869497676</v>
      </c>
      <c r="E13" s="408">
        <v>5.0095237878375594</v>
      </c>
      <c r="F13" s="409">
        <v>36.748806253251928</v>
      </c>
      <c r="G13" s="410">
        <v>21</v>
      </c>
      <c r="H13" s="410">
        <v>44</v>
      </c>
      <c r="I13" s="411">
        <v>1.2020214566553924</v>
      </c>
      <c r="J13" s="411">
        <v>2.5047618939187797</v>
      </c>
      <c r="K13" s="411">
        <v>108.37913333828865</v>
      </c>
      <c r="L13" s="412">
        <v>32.8125</v>
      </c>
      <c r="M13" s="412">
        <v>50</v>
      </c>
    </row>
    <row r="14" spans="1:13" ht="11.25" customHeight="1">
      <c r="A14" s="413" t="s">
        <v>17</v>
      </c>
      <c r="B14" s="407">
        <v>17</v>
      </c>
      <c r="C14" s="407">
        <v>11</v>
      </c>
      <c r="D14" s="408">
        <v>4.2136467625560474</v>
      </c>
      <c r="E14" s="408">
        <v>2.6759172314473791</v>
      </c>
      <c r="F14" s="409">
        <v>-36.494030415019026</v>
      </c>
      <c r="G14" s="410">
        <v>3</v>
      </c>
      <c r="H14" s="410">
        <v>7</v>
      </c>
      <c r="I14" s="411">
        <v>0.74358472280400845</v>
      </c>
      <c r="J14" s="411">
        <v>1.7028564200119685</v>
      </c>
      <c r="K14" s="411">
        <v>129.00637517008286</v>
      </c>
      <c r="L14" s="412">
        <v>17.647058823529413</v>
      </c>
      <c r="M14" s="412">
        <v>63.636363636363633</v>
      </c>
    </row>
    <row r="15" spans="1:13" ht="11.25" customHeight="1">
      <c r="A15" s="406" t="s">
        <v>18</v>
      </c>
      <c r="B15" s="407">
        <v>95</v>
      </c>
      <c r="C15" s="407">
        <v>82</v>
      </c>
      <c r="D15" s="414">
        <v>4.6496944661294233</v>
      </c>
      <c r="E15" s="414">
        <v>3.9556580381865722</v>
      </c>
      <c r="F15" s="415">
        <v>-14.926495342834698</v>
      </c>
      <c r="G15" s="410">
        <v>4</v>
      </c>
      <c r="H15" s="410">
        <v>12</v>
      </c>
      <c r="I15" s="411">
        <v>0.19577660910018624</v>
      </c>
      <c r="J15" s="411">
        <v>0.57887678607608373</v>
      </c>
      <c r="K15" s="411">
        <v>195.68230277185501</v>
      </c>
      <c r="L15" s="412">
        <v>4.2105263157894735</v>
      </c>
      <c r="M15" s="412">
        <v>14.634146341463415</v>
      </c>
    </row>
    <row r="16" spans="1:13" ht="11.25" customHeight="1">
      <c r="A16" s="406" t="s">
        <v>19</v>
      </c>
      <c r="B16" s="407">
        <v>422</v>
      </c>
      <c r="C16" s="407">
        <v>398</v>
      </c>
      <c r="D16" s="414">
        <v>5.3975686639162941</v>
      </c>
      <c r="E16" s="414">
        <v>5.0649219919294666</v>
      </c>
      <c r="F16" s="415">
        <v>-6.1628983844268532</v>
      </c>
      <c r="G16" s="410">
        <v>76</v>
      </c>
      <c r="H16" s="410">
        <v>101</v>
      </c>
      <c r="I16" s="411">
        <v>0.97207397738776868</v>
      </c>
      <c r="J16" s="411">
        <v>1.2853193999620003</v>
      </c>
      <c r="K16" s="411">
        <v>32.224442775025068</v>
      </c>
      <c r="L16" s="412">
        <v>18.009478672985782</v>
      </c>
      <c r="M16" s="412">
        <v>25.376884422110553</v>
      </c>
    </row>
    <row r="17" spans="1:13" ht="11.25" customHeight="1">
      <c r="A17" s="406" t="s">
        <v>20</v>
      </c>
      <c r="B17" s="407">
        <v>448</v>
      </c>
      <c r="C17" s="407">
        <v>225</v>
      </c>
      <c r="D17" s="414">
        <v>9.6599982491253176</v>
      </c>
      <c r="E17" s="414">
        <v>4.820951985889395</v>
      </c>
      <c r="F17" s="415">
        <v>-50.093655696822537</v>
      </c>
      <c r="G17" s="410">
        <v>30</v>
      </c>
      <c r="H17" s="410">
        <v>34</v>
      </c>
      <c r="I17" s="411">
        <v>0.64687488275392746</v>
      </c>
      <c r="J17" s="411">
        <v>0.72849941120106421</v>
      </c>
      <c r="K17" s="411">
        <v>12.618286877925797</v>
      </c>
      <c r="L17" s="412">
        <v>6.6964285714285712</v>
      </c>
      <c r="M17" s="412">
        <v>15.111111111111111</v>
      </c>
    </row>
    <row r="18" spans="1:13" ht="11.25" customHeight="1">
      <c r="A18" s="406" t="s">
        <v>21</v>
      </c>
      <c r="B18" s="407">
        <v>47</v>
      </c>
      <c r="C18" s="407">
        <v>60</v>
      </c>
      <c r="D18" s="408">
        <v>2.873232961728537</v>
      </c>
      <c r="E18" s="408">
        <v>3.5938430281242177</v>
      </c>
      <c r="F18" s="409">
        <v>25.080112750835269</v>
      </c>
      <c r="G18" s="410">
        <v>28</v>
      </c>
      <c r="H18" s="410">
        <v>33</v>
      </c>
      <c r="I18" s="411">
        <v>1.7117132537957243</v>
      </c>
      <c r="J18" s="411">
        <v>1.9766136654683195</v>
      </c>
      <c r="K18" s="411">
        <v>15.475746950324677</v>
      </c>
      <c r="L18" s="412">
        <v>59.574468085106382</v>
      </c>
      <c r="M18" s="412">
        <v>55</v>
      </c>
    </row>
    <row r="19" spans="1:13" ht="11.25" customHeight="1">
      <c r="A19" s="406" t="s">
        <v>22</v>
      </c>
      <c r="B19" s="407">
        <v>94</v>
      </c>
      <c r="C19" s="407">
        <v>90</v>
      </c>
      <c r="D19" s="414">
        <v>4.6207722391869011</v>
      </c>
      <c r="E19" s="414">
        <v>4.3791720737277409</v>
      </c>
      <c r="F19" s="415">
        <v>-5.2285668488536743</v>
      </c>
      <c r="G19" s="410">
        <v>34</v>
      </c>
      <c r="H19" s="410">
        <v>35</v>
      </c>
      <c r="I19" s="411">
        <v>1.6713431503441984</v>
      </c>
      <c r="J19" s="411">
        <v>1.7030113620052325</v>
      </c>
      <c r="K19" s="411">
        <v>1.8947761657749425</v>
      </c>
      <c r="L19" s="412">
        <v>36.170212765957444</v>
      </c>
      <c r="M19" s="412">
        <v>38.888888888888886</v>
      </c>
    </row>
    <row r="20" spans="1:13" ht="11.25" customHeight="1">
      <c r="A20" s="413" t="s">
        <v>57</v>
      </c>
      <c r="B20" s="407">
        <v>194</v>
      </c>
      <c r="C20" s="407">
        <v>147</v>
      </c>
      <c r="D20" s="408">
        <v>5.6604076368819323</v>
      </c>
      <c r="E20" s="408">
        <v>4.2395354853446179</v>
      </c>
      <c r="F20" s="409">
        <v>-25.101940402299533</v>
      </c>
      <c r="G20" s="410">
        <v>36</v>
      </c>
      <c r="H20" s="410">
        <v>40</v>
      </c>
      <c r="I20" s="411">
        <v>1.0503849223079873</v>
      </c>
      <c r="J20" s="411">
        <v>1.1536150980529574</v>
      </c>
      <c r="K20" s="411">
        <v>9.8278424939825584</v>
      </c>
      <c r="L20" s="412">
        <v>18.556701030927837</v>
      </c>
      <c r="M20" s="412">
        <v>27.210884353741495</v>
      </c>
    </row>
    <row r="21" spans="1:13" ht="11.25" customHeight="1">
      <c r="A21" s="406" t="s">
        <v>25</v>
      </c>
      <c r="B21" s="416">
        <v>100</v>
      </c>
      <c r="C21" s="416">
        <v>104</v>
      </c>
      <c r="D21" s="408">
        <v>2.8042475376603435</v>
      </c>
      <c r="E21" s="408">
        <v>2.8975186653137484</v>
      </c>
      <c r="F21" s="409">
        <v>3.3260661336346686</v>
      </c>
      <c r="G21" s="410">
        <v>45</v>
      </c>
      <c r="H21" s="410">
        <v>52</v>
      </c>
      <c r="I21" s="411">
        <v>1.2619113919471545</v>
      </c>
      <c r="J21" s="411">
        <v>1.4487593326568742</v>
      </c>
      <c r="K21" s="411">
        <v>14.806740148482973</v>
      </c>
      <c r="L21" s="412">
        <v>45</v>
      </c>
      <c r="M21" s="412">
        <v>50</v>
      </c>
    </row>
    <row r="22" spans="1:13" ht="11.25" customHeight="1">
      <c r="A22" s="413" t="s">
        <v>76</v>
      </c>
      <c r="B22" s="407">
        <v>68</v>
      </c>
      <c r="C22" s="407">
        <v>76</v>
      </c>
      <c r="D22" s="408">
        <v>4.1079074802578806</v>
      </c>
      <c r="E22" s="408">
        <v>4.538231916787935</v>
      </c>
      <c r="F22" s="409">
        <v>10.475514324461855</v>
      </c>
      <c r="G22" s="410">
        <v>42</v>
      </c>
      <c r="H22" s="410">
        <v>39</v>
      </c>
      <c r="I22" s="411">
        <v>2.5372369731004549</v>
      </c>
      <c r="J22" s="411">
        <v>2.3288295362464404</v>
      </c>
      <c r="K22" s="411">
        <v>-8.213952384563612</v>
      </c>
      <c r="L22" s="412">
        <v>61.764705882352942</v>
      </c>
      <c r="M22" s="412">
        <v>51.315789473684212</v>
      </c>
    </row>
    <row r="23" spans="1:13" ht="12.75" customHeight="1">
      <c r="A23" s="406" t="s">
        <v>77</v>
      </c>
      <c r="B23" s="407">
        <v>87</v>
      </c>
      <c r="C23" s="407">
        <v>75</v>
      </c>
      <c r="D23" s="408">
        <v>6.3549525898623163</v>
      </c>
      <c r="E23" s="408">
        <v>5.4185387718123277</v>
      </c>
      <c r="F23" s="409">
        <v>-14.73518180991303</v>
      </c>
      <c r="G23" s="410">
        <v>42</v>
      </c>
      <c r="H23" s="410">
        <v>34</v>
      </c>
      <c r="I23" s="411">
        <v>3.0679081468300837</v>
      </c>
      <c r="J23" s="411">
        <v>2.4564042432215887</v>
      </c>
      <c r="K23" s="411">
        <v>-19.932275490070694</v>
      </c>
      <c r="L23" s="412">
        <v>48.275862068965516</v>
      </c>
      <c r="M23" s="412">
        <v>45.333333333333336</v>
      </c>
    </row>
    <row r="24" spans="1:13" ht="11.25" customHeight="1">
      <c r="A24" s="406" t="s">
        <v>477</v>
      </c>
      <c r="B24" s="407">
        <v>323</v>
      </c>
      <c r="C24" s="407">
        <v>275</v>
      </c>
      <c r="D24" s="408">
        <v>3.0238833421381703</v>
      </c>
      <c r="E24" s="408">
        <v>2.5608373472518724</v>
      </c>
      <c r="F24" s="409">
        <v>-15.312958288889575</v>
      </c>
      <c r="G24" s="410">
        <v>157</v>
      </c>
      <c r="H24" s="410">
        <v>142</v>
      </c>
      <c r="I24" s="411">
        <v>1.4698132653736617</v>
      </c>
      <c r="J24" s="411">
        <v>1.322323284762785</v>
      </c>
      <c r="K24" s="411">
        <v>-10.034606714029167</v>
      </c>
      <c r="L24" s="412">
        <v>48.606811145510839</v>
      </c>
      <c r="M24" s="412">
        <v>51.636363636363633</v>
      </c>
    </row>
    <row r="25" spans="1:13" ht="11.25" customHeight="1">
      <c r="A25" s="406" t="s">
        <v>29</v>
      </c>
      <c r="B25" s="407">
        <v>324</v>
      </c>
      <c r="C25" s="407">
        <v>196</v>
      </c>
      <c r="D25" s="408">
        <v>7.7663833534763906</v>
      </c>
      <c r="E25" s="408">
        <v>4.6467454052934016</v>
      </c>
      <c r="F25" s="409">
        <v>-40.168477477828539</v>
      </c>
      <c r="G25" s="410">
        <v>66</v>
      </c>
      <c r="H25" s="410">
        <v>45</v>
      </c>
      <c r="I25" s="411">
        <v>1.5820410534859317</v>
      </c>
      <c r="J25" s="411">
        <v>1.0668548124398116</v>
      </c>
      <c r="K25" s="411">
        <v>-32.564656897552595</v>
      </c>
      <c r="L25" s="412">
        <v>20.37037037037037</v>
      </c>
      <c r="M25" s="412">
        <v>22.959183673469386</v>
      </c>
    </row>
    <row r="26" spans="1:13" ht="11.25" customHeight="1">
      <c r="A26" s="406" t="s">
        <v>79</v>
      </c>
      <c r="B26" s="407">
        <v>80</v>
      </c>
      <c r="C26" s="407">
        <v>70</v>
      </c>
      <c r="D26" s="408">
        <v>3.8267478192320863</v>
      </c>
      <c r="E26" s="408">
        <v>3.326771672254059</v>
      </c>
      <c r="F26" s="409">
        <v>-13.065301676407756</v>
      </c>
      <c r="G26" s="410">
        <v>34</v>
      </c>
      <c r="H26" s="410">
        <v>38</v>
      </c>
      <c r="I26" s="411">
        <v>1.6263678231736367</v>
      </c>
      <c r="J26" s="411">
        <v>1.8059617649379176</v>
      </c>
      <c r="K26" s="411">
        <v>11.042639875512776</v>
      </c>
      <c r="L26" s="412">
        <v>42.5</v>
      </c>
      <c r="M26" s="412">
        <v>54.285714285714285</v>
      </c>
    </row>
    <row r="27" spans="1:13" ht="11.25" customHeight="1">
      <c r="A27" s="406" t="s">
        <v>31</v>
      </c>
      <c r="B27" s="407">
        <v>215</v>
      </c>
      <c r="C27" s="407">
        <v>218</v>
      </c>
      <c r="D27" s="408">
        <v>3.7247612774510572</v>
      </c>
      <c r="E27" s="408">
        <v>3.7511145800317505</v>
      </c>
      <c r="F27" s="409">
        <v>0.70751655254341017</v>
      </c>
      <c r="G27" s="410">
        <v>69</v>
      </c>
      <c r="H27" s="410">
        <v>89</v>
      </c>
      <c r="I27" s="411">
        <v>1.1953885029959208</v>
      </c>
      <c r="J27" s="411">
        <v>1.5314183377193844</v>
      </c>
      <c r="K27" s="411">
        <v>28.110512513822499</v>
      </c>
      <c r="L27" s="412">
        <v>32.093023255813954</v>
      </c>
      <c r="M27" s="412">
        <v>40.825688073394495</v>
      </c>
    </row>
    <row r="28" spans="1:13" ht="11.25" customHeight="1">
      <c r="A28" s="406" t="s">
        <v>80</v>
      </c>
      <c r="B28" s="407">
        <v>232</v>
      </c>
      <c r="C28" s="407">
        <v>191</v>
      </c>
      <c r="D28" s="408">
        <v>4.7142561340701929</v>
      </c>
      <c r="E28" s="408">
        <v>3.8559926061846483</v>
      </c>
      <c r="F28" s="409">
        <v>-18.205704218801898</v>
      </c>
      <c r="G28" s="410">
        <v>74</v>
      </c>
      <c r="H28" s="410">
        <v>57</v>
      </c>
      <c r="I28" s="411">
        <v>1.5036851462120444</v>
      </c>
      <c r="J28" s="411">
        <v>1.1507412489660993</v>
      </c>
      <c r="K28" s="411">
        <v>-23.471928158301708</v>
      </c>
      <c r="L28" s="412">
        <v>31.896551724137932</v>
      </c>
      <c r="M28" s="412">
        <v>29.842931937172775</v>
      </c>
    </row>
    <row r="29" spans="1:13" ht="11.25" customHeight="1">
      <c r="A29" s="406" t="s">
        <v>81</v>
      </c>
      <c r="B29" s="407">
        <v>52</v>
      </c>
      <c r="C29" s="407">
        <v>46</v>
      </c>
      <c r="D29" s="408">
        <v>3.1447548814760027</v>
      </c>
      <c r="E29" s="408">
        <v>2.7741860779280931</v>
      </c>
      <c r="F29" s="409">
        <v>-11.783710257696825</v>
      </c>
      <c r="G29" s="410">
        <v>26</v>
      </c>
      <c r="H29" s="410">
        <v>29</v>
      </c>
      <c r="I29" s="417">
        <v>1.5723774407380013</v>
      </c>
      <c r="J29" s="411">
        <v>1.7489433969546675</v>
      </c>
      <c r="K29" s="411">
        <v>11.229234892469222</v>
      </c>
      <c r="L29" s="412">
        <v>50</v>
      </c>
      <c r="M29" s="412">
        <v>63.043478260869563</v>
      </c>
    </row>
    <row r="30" spans="1:13" ht="11.25" customHeight="1">
      <c r="A30" s="406" t="s">
        <v>34</v>
      </c>
      <c r="B30" s="407">
        <v>350</v>
      </c>
      <c r="C30" s="407">
        <v>308</v>
      </c>
      <c r="D30" s="408">
        <v>4.0402016222217556</v>
      </c>
      <c r="E30" s="408">
        <v>3.5396106566184624</v>
      </c>
      <c r="F30" s="409">
        <v>-12.390247131478858</v>
      </c>
      <c r="G30" s="410">
        <v>71</v>
      </c>
      <c r="H30" s="410">
        <v>85</v>
      </c>
      <c r="I30" s="411">
        <v>0.81958375765069902</v>
      </c>
      <c r="J30" s="411">
        <v>0.97684060328756284</v>
      </c>
      <c r="K30" s="411">
        <v>19.187403870427318</v>
      </c>
      <c r="L30" s="412">
        <v>20.285714285714285</v>
      </c>
      <c r="M30" s="412">
        <v>27.597402597402599</v>
      </c>
    </row>
    <row r="31" spans="1:13" ht="11.25" customHeight="1">
      <c r="A31" s="413" t="s">
        <v>35</v>
      </c>
      <c r="B31" s="407">
        <v>84</v>
      </c>
      <c r="C31" s="407">
        <v>89</v>
      </c>
      <c r="D31" s="408">
        <v>4.6745562788751238</v>
      </c>
      <c r="E31" s="408">
        <v>4.908922932667779</v>
      </c>
      <c r="F31" s="409">
        <v>5.0136663206256884</v>
      </c>
      <c r="G31" s="410">
        <v>28</v>
      </c>
      <c r="H31" s="410">
        <v>21</v>
      </c>
      <c r="I31" s="411">
        <v>1.5581854262917081</v>
      </c>
      <c r="J31" s="411">
        <v>1.1582851863598129</v>
      </c>
      <c r="K31" s="411">
        <v>-25.664483391017782</v>
      </c>
      <c r="L31" s="412">
        <v>33.333333333333336</v>
      </c>
      <c r="M31" s="412">
        <v>23.59550561797753</v>
      </c>
    </row>
    <row r="32" spans="1:13" ht="11.25" customHeight="1">
      <c r="A32" s="406" t="s">
        <v>82</v>
      </c>
      <c r="B32" s="407">
        <v>316</v>
      </c>
      <c r="C32" s="407">
        <v>257</v>
      </c>
      <c r="D32" s="408">
        <v>5.4600545176076389</v>
      </c>
      <c r="E32" s="408">
        <v>4.4274795220458332</v>
      </c>
      <c r="F32" s="409">
        <v>-18.911441126310137</v>
      </c>
      <c r="G32" s="410">
        <v>116</v>
      </c>
      <c r="H32" s="410">
        <v>97</v>
      </c>
      <c r="I32" s="411">
        <v>2.0043238102610323</v>
      </c>
      <c r="J32" s="411">
        <v>1.6710720375036801</v>
      </c>
      <c r="K32" s="411">
        <v>-16.626643412171575</v>
      </c>
      <c r="L32" s="412">
        <v>36.708860759493668</v>
      </c>
      <c r="M32" s="412">
        <v>37.7431906614786</v>
      </c>
    </row>
    <row r="33" spans="1:13" ht="11.25" customHeight="1">
      <c r="A33" s="406" t="s">
        <v>83</v>
      </c>
      <c r="B33" s="407">
        <v>42</v>
      </c>
      <c r="C33" s="407">
        <v>28</v>
      </c>
      <c r="D33" s="408">
        <v>4.6911702124094852</v>
      </c>
      <c r="E33" s="408">
        <v>3.0960608154803042</v>
      </c>
      <c r="F33" s="409">
        <v>-34.002377332411882</v>
      </c>
      <c r="G33" s="410">
        <v>9</v>
      </c>
      <c r="H33" s="410">
        <v>7</v>
      </c>
      <c r="I33" s="411">
        <v>1.0052507598020326</v>
      </c>
      <c r="J33" s="411">
        <v>0.77401520387007605</v>
      </c>
      <c r="K33" s="411">
        <v>-23.002773554480527</v>
      </c>
      <c r="L33" s="412">
        <v>21.428571428571427</v>
      </c>
      <c r="M33" s="412">
        <v>25</v>
      </c>
    </row>
    <row r="34" spans="1:13" ht="11.25" customHeight="1">
      <c r="A34" s="406" t="s">
        <v>38</v>
      </c>
      <c r="B34" s="407">
        <v>27</v>
      </c>
      <c r="C34" s="407">
        <v>23</v>
      </c>
      <c r="D34" s="408">
        <v>10.421652333678148</v>
      </c>
      <c r="E34" s="408">
        <v>8.7401625670237468</v>
      </c>
      <c r="F34" s="409">
        <v>-16.134579362435403</v>
      </c>
      <c r="G34" s="410">
        <v>4</v>
      </c>
      <c r="H34" s="410">
        <v>6</v>
      </c>
      <c r="I34" s="411">
        <v>1.5439484938782442</v>
      </c>
      <c r="J34" s="411">
        <v>2.2800424087888036</v>
      </c>
      <c r="K34" s="411">
        <v>47.676066774842013</v>
      </c>
      <c r="L34" s="412">
        <v>14.814814814814815</v>
      </c>
      <c r="M34" s="412">
        <v>26.086956521739129</v>
      </c>
    </row>
    <row r="35" spans="1:13" ht="11.25" customHeight="1">
      <c r="A35" s="406" t="s">
        <v>39</v>
      </c>
      <c r="B35" s="407">
        <v>95</v>
      </c>
      <c r="C35" s="407">
        <v>129</v>
      </c>
      <c r="D35" s="408">
        <v>2.6876815069122926</v>
      </c>
      <c r="E35" s="408">
        <v>3.6046790410547791</v>
      </c>
      <c r="F35" s="409">
        <v>34.118534200727026</v>
      </c>
      <c r="G35" s="410">
        <v>42</v>
      </c>
      <c r="H35" s="410">
        <v>58</v>
      </c>
      <c r="I35" s="411">
        <v>1.1882381398980661</v>
      </c>
      <c r="J35" s="411">
        <v>1.6207084060556374</v>
      </c>
      <c r="K35" s="411">
        <v>36.395925331488769</v>
      </c>
      <c r="L35" s="412">
        <v>44.210526315789473</v>
      </c>
      <c r="M35" s="412">
        <v>44.961240310077521</v>
      </c>
    </row>
    <row r="36" spans="1:13" ht="11.25" customHeight="1">
      <c r="A36" s="406" t="s">
        <v>67</v>
      </c>
      <c r="B36" s="407">
        <v>461</v>
      </c>
      <c r="C36" s="407">
        <v>444</v>
      </c>
      <c r="D36" s="408">
        <v>1.9994611430533342</v>
      </c>
      <c r="E36" s="408">
        <v>1.9122329850887172</v>
      </c>
      <c r="F36" s="409">
        <v>-4.362583302389794</v>
      </c>
      <c r="G36" s="410">
        <v>136</v>
      </c>
      <c r="H36" s="410">
        <v>184</v>
      </c>
      <c r="I36" s="411">
        <v>0.58986272333026779</v>
      </c>
      <c r="J36" s="411">
        <v>0.79245691273946839</v>
      </c>
      <c r="K36" s="411">
        <v>34.345989566078543</v>
      </c>
      <c r="L36" s="412">
        <v>29.501084598698483</v>
      </c>
      <c r="M36" s="412">
        <v>41.441441441441441</v>
      </c>
    </row>
    <row r="37" spans="1:13" ht="11.25" customHeight="1">
      <c r="A37" s="406" t="s">
        <v>41</v>
      </c>
      <c r="B37" s="407">
        <v>37</v>
      </c>
      <c r="C37" s="407">
        <v>47</v>
      </c>
      <c r="D37" s="408">
        <v>3.1254302746070612</v>
      </c>
      <c r="E37" s="408">
        <v>3.9303672719153515</v>
      </c>
      <c r="F37" s="409">
        <v>25.754437840066331</v>
      </c>
      <c r="G37" s="410">
        <v>16</v>
      </c>
      <c r="H37" s="410">
        <v>21</v>
      </c>
      <c r="I37" s="411">
        <v>1.3515374160462967</v>
      </c>
      <c r="J37" s="411">
        <v>1.7561215470260083</v>
      </c>
      <c r="K37" s="411">
        <v>29.935103991664306</v>
      </c>
      <c r="L37" s="412">
        <v>43.243243243243242</v>
      </c>
      <c r="M37" s="412">
        <v>44.680851063829785</v>
      </c>
    </row>
    <row r="38" spans="1:13" ht="11.25" customHeight="1">
      <c r="A38" s="418" t="s">
        <v>42</v>
      </c>
      <c r="B38" s="419">
        <v>31</v>
      </c>
      <c r="C38" s="419">
        <v>22</v>
      </c>
      <c r="D38" s="420">
        <v>4.0039160882514766</v>
      </c>
      <c r="E38" s="420">
        <v>2.8092362580462273</v>
      </c>
      <c r="F38" s="421">
        <v>-29.837783906379755</v>
      </c>
      <c r="G38" s="422">
        <v>6</v>
      </c>
      <c r="H38" s="422">
        <v>5</v>
      </c>
      <c r="I38" s="423">
        <v>0.77495150095189869</v>
      </c>
      <c r="J38" s="423">
        <v>0.63846278591959715</v>
      </c>
      <c r="K38" s="423">
        <v>-17.612549284006533</v>
      </c>
      <c r="L38" s="424">
        <v>19.35483870967742</v>
      </c>
      <c r="M38" s="424">
        <v>22.727272727272727</v>
      </c>
    </row>
    <row r="39" spans="1:13" ht="11.25" customHeight="1">
      <c r="A39" s="378"/>
      <c r="B39" s="378"/>
      <c r="C39" s="378"/>
      <c r="D39" s="387"/>
      <c r="E39" s="387"/>
      <c r="F39" s="425"/>
      <c r="G39" s="378"/>
      <c r="H39" s="378"/>
      <c r="I39" s="426"/>
      <c r="J39" s="378"/>
      <c r="K39" s="378"/>
      <c r="L39" s="378"/>
      <c r="M39" s="378"/>
    </row>
    <row r="40" spans="1:13" ht="11.25" customHeight="1">
      <c r="A40" s="378" t="s">
        <v>478</v>
      </c>
      <c r="B40" s="378"/>
      <c r="C40" s="378"/>
      <c r="D40" s="378"/>
      <c r="E40" s="378"/>
      <c r="F40" s="378"/>
      <c r="G40" s="378"/>
      <c r="H40" s="378"/>
      <c r="I40" s="426"/>
      <c r="J40" s="378"/>
      <c r="K40" s="378"/>
      <c r="L40" s="378"/>
      <c r="M40" s="378"/>
    </row>
    <row r="41" spans="1:13" ht="22.9" customHeight="1">
      <c r="A41" s="1444" t="s">
        <v>479</v>
      </c>
      <c r="B41" s="1444"/>
      <c r="C41" s="1444"/>
      <c r="D41" s="1444"/>
      <c r="E41" s="1444"/>
      <c r="F41" s="1444"/>
      <c r="G41" s="1444"/>
      <c r="H41" s="1444"/>
      <c r="I41" s="1444"/>
      <c r="J41" s="1444"/>
      <c r="K41" s="1444"/>
      <c r="L41" s="1444"/>
      <c r="M41" s="1444"/>
    </row>
    <row r="42" spans="1:13" ht="11.25" customHeight="1">
      <c r="A42" s="413" t="s">
        <v>480</v>
      </c>
      <c r="B42" s="427"/>
      <c r="C42" s="427"/>
      <c r="D42" s="427"/>
      <c r="E42" s="427"/>
      <c r="F42" s="427"/>
      <c r="G42" s="428"/>
      <c r="H42" s="428"/>
      <c r="I42" s="429"/>
      <c r="J42" s="428"/>
      <c r="K42" s="428"/>
      <c r="L42" s="428"/>
      <c r="M42" s="428"/>
    </row>
    <row r="43" spans="1:13" ht="11.25" customHeight="1">
      <c r="A43" s="430" t="s">
        <v>481</v>
      </c>
      <c r="B43" s="428"/>
      <c r="C43" s="428"/>
      <c r="D43" s="428"/>
      <c r="E43" s="428"/>
      <c r="F43" s="431"/>
      <c r="G43" s="428"/>
      <c r="H43" s="428"/>
      <c r="I43" s="429"/>
      <c r="J43" s="428"/>
      <c r="K43" s="428"/>
      <c r="L43" s="428"/>
      <c r="M43" s="428"/>
    </row>
    <row r="44" spans="1:13" ht="11.25" customHeight="1">
      <c r="A44" s="430"/>
      <c r="B44" s="428"/>
      <c r="C44" s="428"/>
      <c r="D44" s="428"/>
      <c r="E44" s="428"/>
      <c r="F44" s="431"/>
      <c r="G44" s="432"/>
      <c r="H44" s="428"/>
      <c r="I44" s="429"/>
      <c r="J44" s="428"/>
      <c r="K44" s="428"/>
      <c r="L44" s="428"/>
      <c r="M44" s="428"/>
    </row>
    <row r="45" spans="1:13" ht="11.25" customHeight="1">
      <c r="A45" s="430"/>
      <c r="B45" s="428"/>
      <c r="C45" s="428"/>
      <c r="D45" s="428"/>
      <c r="E45" s="428"/>
      <c r="F45" s="431"/>
      <c r="G45" s="428"/>
      <c r="H45" s="428"/>
      <c r="I45" s="429"/>
      <c r="J45" s="428"/>
      <c r="K45" s="428"/>
      <c r="L45" s="428"/>
      <c r="M45" s="428"/>
    </row>
    <row r="46" spans="1:13" ht="11.25" customHeight="1">
      <c r="A46" s="428"/>
      <c r="B46" s="428"/>
      <c r="C46" s="428"/>
      <c r="D46" s="428"/>
      <c r="E46" s="428"/>
      <c r="F46" s="431"/>
      <c r="G46" s="428"/>
      <c r="H46" s="428"/>
      <c r="I46" s="429"/>
      <c r="J46" s="428"/>
      <c r="K46" s="428"/>
      <c r="L46" s="428"/>
      <c r="M46" s="428"/>
    </row>
    <row r="47" spans="1:13" ht="11.25" customHeight="1">
      <c r="A47" s="378"/>
      <c r="B47" s="378"/>
      <c r="C47" s="378"/>
      <c r="D47" s="378"/>
      <c r="E47" s="378"/>
      <c r="F47" s="388"/>
      <c r="G47" s="378"/>
      <c r="H47" s="378"/>
      <c r="I47" s="426"/>
      <c r="J47" s="378"/>
      <c r="K47" s="378"/>
      <c r="L47" s="378"/>
      <c r="M47" s="378"/>
    </row>
    <row r="48" spans="1:13" ht="11.25" customHeight="1">
      <c r="A48" s="378"/>
      <c r="B48" s="378"/>
      <c r="C48" s="378"/>
      <c r="D48" s="378"/>
      <c r="E48" s="378"/>
      <c r="F48" s="388"/>
      <c r="G48" s="378"/>
      <c r="H48" s="378"/>
      <c r="I48" s="426"/>
      <c r="J48" s="378"/>
      <c r="K48" s="378"/>
      <c r="L48" s="378"/>
      <c r="M48" s="378"/>
    </row>
    <row r="49" spans="1:13" ht="11.25" customHeight="1">
      <c r="A49" s="378"/>
      <c r="B49" s="378"/>
      <c r="C49" s="378"/>
      <c r="D49" s="378"/>
      <c r="E49" s="378"/>
      <c r="F49" s="388"/>
      <c r="G49" s="378"/>
      <c r="H49" s="378"/>
      <c r="I49" s="426"/>
      <c r="J49" s="378"/>
      <c r="K49" s="378"/>
      <c r="L49" s="378"/>
      <c r="M49" s="378"/>
    </row>
    <row r="50" spans="1:13" ht="11.25" customHeight="1">
      <c r="A50" s="378"/>
      <c r="B50" s="378"/>
      <c r="C50" s="378"/>
      <c r="D50" s="378"/>
      <c r="E50" s="378"/>
      <c r="F50" s="388"/>
      <c r="G50" s="378"/>
      <c r="H50" s="378"/>
      <c r="I50" s="426"/>
      <c r="J50" s="378"/>
      <c r="K50" s="378"/>
      <c r="L50" s="378"/>
      <c r="M50" s="378"/>
    </row>
    <row r="51" spans="1:13" ht="11.25" customHeight="1">
      <c r="A51" s="378"/>
      <c r="B51" s="378"/>
      <c r="C51" s="378"/>
      <c r="D51" s="378"/>
      <c r="E51" s="378"/>
      <c r="F51" s="388"/>
      <c r="G51" s="378"/>
      <c r="H51" s="378"/>
      <c r="I51" s="426"/>
      <c r="J51" s="378"/>
      <c r="K51" s="378"/>
      <c r="L51" s="378"/>
      <c r="M51" s="378"/>
    </row>
    <row r="52" spans="1:13" ht="11.25" customHeight="1">
      <c r="A52" s="378"/>
      <c r="B52" s="378"/>
      <c r="C52" s="378"/>
      <c r="D52" s="378"/>
      <c r="E52" s="378"/>
      <c r="F52" s="388"/>
      <c r="G52" s="378"/>
      <c r="H52" s="378"/>
      <c r="I52" s="426"/>
      <c r="J52" s="378"/>
      <c r="K52" s="378"/>
      <c r="L52" s="378"/>
      <c r="M52" s="378"/>
    </row>
    <row r="53" spans="1:13" ht="11.25" customHeight="1">
      <c r="A53" s="378"/>
      <c r="B53" s="378"/>
      <c r="C53" s="378"/>
      <c r="D53" s="378"/>
      <c r="E53" s="378"/>
      <c r="F53" s="388"/>
      <c r="G53" s="378"/>
      <c r="H53" s="378"/>
      <c r="I53" s="426"/>
      <c r="J53" s="378"/>
      <c r="K53" s="378"/>
      <c r="L53" s="378"/>
      <c r="M53" s="378"/>
    </row>
    <row r="54" spans="1:13" ht="11.25" customHeight="1">
      <c r="A54" s="378"/>
      <c r="B54" s="378"/>
      <c r="C54" s="378"/>
      <c r="D54" s="378"/>
      <c r="E54" s="378"/>
      <c r="F54" s="388"/>
      <c r="G54" s="378"/>
      <c r="H54" s="378"/>
      <c r="I54" s="426"/>
      <c r="J54" s="378"/>
      <c r="K54" s="378"/>
      <c r="L54" s="378"/>
      <c r="M54" s="378"/>
    </row>
    <row r="55" spans="1:13" ht="11.25" customHeight="1">
      <c r="A55" s="378"/>
      <c r="B55" s="378"/>
      <c r="C55" s="378"/>
      <c r="D55" s="378"/>
      <c r="E55" s="378"/>
      <c r="F55" s="388"/>
      <c r="G55" s="378"/>
      <c r="H55" s="378"/>
      <c r="I55" s="426"/>
      <c r="J55" s="378"/>
      <c r="K55" s="378"/>
      <c r="L55" s="378"/>
      <c r="M55" s="378"/>
    </row>
    <row r="56" spans="1:13" ht="11.25" customHeight="1">
      <c r="A56" s="378"/>
      <c r="B56" s="378"/>
      <c r="C56" s="378"/>
      <c r="D56" s="378"/>
      <c r="E56" s="378"/>
      <c r="F56" s="388"/>
      <c r="G56" s="378"/>
      <c r="H56" s="378"/>
      <c r="I56" s="426"/>
      <c r="J56" s="378"/>
      <c r="K56" s="378"/>
      <c r="L56" s="378"/>
      <c r="M56" s="378"/>
    </row>
    <row r="57" spans="1:13" ht="11.25" customHeight="1">
      <c r="A57" s="378"/>
      <c r="B57" s="378"/>
      <c r="C57" s="378"/>
      <c r="D57" s="378"/>
      <c r="E57" s="378"/>
      <c r="F57" s="388"/>
      <c r="G57" s="378"/>
      <c r="H57" s="378"/>
      <c r="I57" s="426"/>
      <c r="J57" s="378"/>
      <c r="K57" s="378"/>
      <c r="L57" s="378"/>
      <c r="M57" s="378"/>
    </row>
    <row r="58" spans="1:13" ht="11.25" customHeight="1">
      <c r="A58" s="378"/>
      <c r="B58" s="378"/>
      <c r="C58" s="378"/>
      <c r="D58" s="378"/>
      <c r="E58" s="378"/>
      <c r="F58" s="388"/>
      <c r="G58" s="378"/>
      <c r="H58" s="378"/>
      <c r="I58" s="426"/>
      <c r="J58" s="378"/>
      <c r="K58" s="378"/>
      <c r="L58" s="378"/>
      <c r="M58" s="378"/>
    </row>
    <row r="59" spans="1:13" ht="11.25" customHeight="1">
      <c r="A59" s="378"/>
      <c r="B59" s="378"/>
      <c r="C59" s="378"/>
      <c r="D59" s="378"/>
      <c r="E59" s="378"/>
      <c r="F59" s="388"/>
      <c r="G59" s="378"/>
      <c r="H59" s="378"/>
      <c r="I59" s="426"/>
      <c r="J59" s="378"/>
      <c r="K59" s="378"/>
      <c r="L59" s="378"/>
      <c r="M59" s="378"/>
    </row>
    <row r="60" spans="1:13" ht="11.25" customHeight="1">
      <c r="A60" s="378"/>
      <c r="B60" s="378"/>
      <c r="C60" s="378"/>
      <c r="D60" s="378"/>
      <c r="E60" s="378"/>
      <c r="F60" s="388"/>
      <c r="G60" s="378"/>
      <c r="H60" s="378"/>
      <c r="I60" s="426"/>
      <c r="J60" s="378"/>
      <c r="K60" s="378"/>
      <c r="L60" s="378"/>
      <c r="M60" s="378"/>
    </row>
    <row r="61" spans="1:13" ht="11.25" customHeight="1">
      <c r="A61" s="378"/>
      <c r="B61" s="378"/>
      <c r="C61" s="378"/>
      <c r="D61" s="378"/>
      <c r="E61" s="378"/>
      <c r="F61" s="388"/>
      <c r="G61" s="378"/>
      <c r="H61" s="378"/>
      <c r="I61" s="426"/>
      <c r="J61" s="378"/>
      <c r="K61" s="378"/>
      <c r="L61" s="378"/>
      <c r="M61" s="378"/>
    </row>
    <row r="62" spans="1:13" ht="11.25" customHeight="1">
      <c r="A62" s="378"/>
      <c r="B62" s="378"/>
      <c r="C62" s="378"/>
      <c r="D62" s="378"/>
      <c r="E62" s="378"/>
      <c r="F62" s="388"/>
      <c r="G62" s="378"/>
      <c r="H62" s="378"/>
      <c r="I62" s="426"/>
      <c r="J62" s="378"/>
      <c r="K62" s="378"/>
      <c r="L62" s="378"/>
      <c r="M62" s="378"/>
    </row>
    <row r="63" spans="1:13" ht="11.25" customHeight="1">
      <c r="A63" s="378"/>
      <c r="B63" s="378"/>
      <c r="C63" s="378"/>
      <c r="D63" s="378"/>
      <c r="E63" s="378"/>
      <c r="F63" s="388"/>
      <c r="G63" s="378"/>
      <c r="H63" s="378"/>
      <c r="I63" s="426"/>
      <c r="J63" s="378"/>
      <c r="K63" s="378"/>
      <c r="L63" s="378"/>
      <c r="M63" s="378"/>
    </row>
    <row r="64" spans="1:13" ht="11.25" customHeight="1">
      <c r="A64" s="378"/>
      <c r="B64" s="378"/>
      <c r="C64" s="378"/>
      <c r="D64" s="378"/>
      <c r="E64" s="378"/>
      <c r="F64" s="388"/>
      <c r="G64" s="378"/>
      <c r="H64" s="378"/>
      <c r="I64" s="426"/>
      <c r="J64" s="378"/>
      <c r="K64" s="378"/>
      <c r="L64" s="378"/>
      <c r="M64" s="378"/>
    </row>
    <row r="65" spans="1:13" ht="11.25" customHeight="1">
      <c r="A65" s="378"/>
      <c r="B65" s="378"/>
      <c r="C65" s="378"/>
      <c r="D65" s="378"/>
      <c r="E65" s="378"/>
      <c r="F65" s="388"/>
      <c r="G65" s="378"/>
      <c r="H65" s="378"/>
      <c r="I65" s="426"/>
      <c r="J65" s="378"/>
      <c r="K65" s="378"/>
      <c r="L65" s="378"/>
      <c r="M65" s="378"/>
    </row>
    <row r="66" spans="1:13" ht="11.25" customHeight="1">
      <c r="A66" s="378"/>
      <c r="B66" s="378"/>
      <c r="C66" s="378"/>
      <c r="D66" s="378"/>
      <c r="E66" s="378"/>
      <c r="F66" s="388"/>
      <c r="G66" s="378"/>
      <c r="H66" s="378"/>
      <c r="I66" s="426"/>
      <c r="J66" s="378"/>
      <c r="K66" s="378"/>
      <c r="L66" s="378"/>
      <c r="M66" s="378"/>
    </row>
    <row r="67" spans="1:13" ht="11.25" customHeight="1">
      <c r="A67" s="378"/>
      <c r="B67" s="378"/>
      <c r="C67" s="378"/>
      <c r="D67" s="378"/>
      <c r="E67" s="378"/>
      <c r="F67" s="388"/>
      <c r="G67" s="378"/>
      <c r="H67" s="378"/>
      <c r="I67" s="426"/>
      <c r="J67" s="378"/>
      <c r="K67" s="378"/>
      <c r="L67" s="378"/>
      <c r="M67" s="378"/>
    </row>
    <row r="68" spans="1:13" ht="11.25" customHeight="1">
      <c r="A68" s="378"/>
      <c r="B68" s="378"/>
      <c r="C68" s="378"/>
      <c r="D68" s="378"/>
      <c r="E68" s="378"/>
      <c r="F68" s="388"/>
      <c r="G68" s="378"/>
      <c r="H68" s="378"/>
      <c r="I68" s="426"/>
      <c r="J68" s="378"/>
      <c r="K68" s="378"/>
      <c r="L68" s="378"/>
      <c r="M68" s="378"/>
    </row>
    <row r="69" spans="1:13" ht="11.25" customHeight="1">
      <c r="A69" s="378"/>
      <c r="B69" s="378"/>
      <c r="C69" s="378"/>
      <c r="D69" s="378"/>
      <c r="E69" s="378"/>
      <c r="F69" s="388"/>
      <c r="G69" s="378"/>
      <c r="H69" s="378"/>
      <c r="I69" s="426"/>
      <c r="J69" s="378"/>
      <c r="K69" s="378"/>
      <c r="L69" s="378"/>
      <c r="M69" s="378"/>
    </row>
    <row r="70" spans="1:13" ht="11.25" customHeight="1">
      <c r="A70" s="378"/>
      <c r="B70" s="378"/>
      <c r="C70" s="378"/>
      <c r="D70" s="378"/>
      <c r="E70" s="378"/>
      <c r="F70" s="388"/>
      <c r="G70" s="378"/>
      <c r="H70" s="378"/>
      <c r="I70" s="426"/>
      <c r="J70" s="378"/>
      <c r="K70" s="378"/>
      <c r="L70" s="378"/>
      <c r="M70" s="378"/>
    </row>
    <row r="71" spans="1:13" ht="11.25" customHeight="1">
      <c r="A71" s="378"/>
      <c r="B71" s="378"/>
      <c r="C71" s="378"/>
      <c r="D71" s="378"/>
      <c r="E71" s="378"/>
      <c r="F71" s="388"/>
      <c r="G71" s="378"/>
      <c r="H71" s="378"/>
      <c r="I71" s="426"/>
      <c r="J71" s="378"/>
      <c r="K71" s="378"/>
      <c r="L71" s="378"/>
      <c r="M71" s="378"/>
    </row>
    <row r="72" spans="1:13" ht="11.25" customHeight="1">
      <c r="A72" s="378"/>
      <c r="B72" s="378"/>
      <c r="C72" s="378"/>
      <c r="D72" s="378"/>
      <c r="E72" s="378"/>
      <c r="F72" s="388"/>
      <c r="G72" s="378"/>
      <c r="H72" s="378"/>
      <c r="I72" s="426"/>
      <c r="J72" s="378"/>
      <c r="K72" s="378"/>
      <c r="L72" s="378"/>
      <c r="M72" s="378"/>
    </row>
    <row r="73" spans="1:13" ht="11.25" customHeight="1">
      <c r="A73" s="378"/>
      <c r="B73" s="378"/>
      <c r="C73" s="378"/>
      <c r="D73" s="378"/>
      <c r="E73" s="378"/>
      <c r="F73" s="388"/>
      <c r="G73" s="378"/>
      <c r="H73" s="378"/>
      <c r="I73" s="426"/>
      <c r="J73" s="378"/>
      <c r="K73" s="378"/>
      <c r="L73" s="378"/>
      <c r="M73" s="378"/>
    </row>
    <row r="74" spans="1:13" ht="11.25" customHeight="1">
      <c r="A74" s="378"/>
      <c r="B74" s="378"/>
      <c r="C74" s="378"/>
      <c r="D74" s="378"/>
      <c r="E74" s="378"/>
      <c r="F74" s="388"/>
      <c r="G74" s="378"/>
      <c r="H74" s="378"/>
      <c r="I74" s="426"/>
      <c r="J74" s="378"/>
      <c r="K74" s="378"/>
      <c r="L74" s="378"/>
      <c r="M74" s="378"/>
    </row>
    <row r="75" spans="1:13" ht="11.25" customHeight="1">
      <c r="A75" s="378"/>
      <c r="B75" s="378"/>
      <c r="C75" s="378"/>
      <c r="D75" s="378"/>
      <c r="E75" s="378"/>
      <c r="F75" s="388"/>
      <c r="G75" s="378"/>
      <c r="H75" s="378"/>
      <c r="I75" s="426"/>
      <c r="J75" s="378"/>
      <c r="K75" s="378"/>
      <c r="L75" s="378"/>
      <c r="M75" s="378"/>
    </row>
    <row r="76" spans="1:13" ht="11.25" customHeight="1">
      <c r="A76" s="378"/>
      <c r="B76" s="378"/>
      <c r="C76" s="378"/>
      <c r="D76" s="378"/>
      <c r="E76" s="378"/>
      <c r="F76" s="388"/>
      <c r="G76" s="378"/>
      <c r="H76" s="378"/>
      <c r="I76" s="426"/>
      <c r="J76" s="378"/>
      <c r="K76" s="378"/>
      <c r="L76" s="378"/>
      <c r="M76" s="378"/>
    </row>
    <row r="77" spans="1:13" ht="11.25" customHeight="1">
      <c r="A77" s="378"/>
      <c r="B77" s="378"/>
      <c r="C77" s="378"/>
      <c r="D77" s="378"/>
      <c r="E77" s="378"/>
      <c r="F77" s="388"/>
      <c r="G77" s="378"/>
      <c r="H77" s="378"/>
      <c r="I77" s="426"/>
      <c r="J77" s="378"/>
      <c r="K77" s="378"/>
      <c r="L77" s="378"/>
      <c r="M77" s="378"/>
    </row>
    <row r="78" spans="1:13" ht="11.25" customHeight="1">
      <c r="A78" s="378"/>
      <c r="B78" s="378"/>
      <c r="C78" s="378"/>
      <c r="D78" s="378"/>
      <c r="E78" s="378"/>
      <c r="F78" s="388"/>
      <c r="G78" s="378"/>
      <c r="H78" s="378"/>
      <c r="I78" s="426"/>
      <c r="J78" s="378"/>
      <c r="K78" s="378"/>
      <c r="L78" s="378"/>
      <c r="M78" s="378"/>
    </row>
    <row r="79" spans="1:13" ht="11.25" customHeight="1">
      <c r="A79" s="378"/>
      <c r="B79" s="378"/>
      <c r="C79" s="378"/>
      <c r="D79" s="378"/>
      <c r="E79" s="378"/>
      <c r="F79" s="388"/>
      <c r="G79" s="378"/>
      <c r="H79" s="378"/>
      <c r="I79" s="426"/>
      <c r="J79" s="378"/>
      <c r="K79" s="378"/>
      <c r="L79" s="378"/>
      <c r="M79" s="378"/>
    </row>
    <row r="80" spans="1:13" ht="11.25" customHeight="1">
      <c r="A80" s="378"/>
      <c r="B80" s="378"/>
      <c r="C80" s="378"/>
      <c r="D80" s="378"/>
      <c r="E80" s="378"/>
      <c r="F80" s="388"/>
      <c r="G80" s="378"/>
      <c r="H80" s="378"/>
      <c r="I80" s="426"/>
      <c r="J80" s="378"/>
      <c r="K80" s="378"/>
      <c r="L80" s="378"/>
      <c r="M80" s="378"/>
    </row>
    <row r="81" spans="1:13" ht="11.25" customHeight="1">
      <c r="A81" s="378"/>
      <c r="B81" s="378"/>
      <c r="C81" s="378"/>
      <c r="D81" s="378"/>
      <c r="E81" s="378"/>
      <c r="F81" s="388"/>
      <c r="G81" s="378"/>
      <c r="H81" s="378"/>
      <c r="I81" s="426"/>
      <c r="J81" s="378"/>
      <c r="K81" s="378"/>
      <c r="L81" s="378"/>
      <c r="M81" s="378"/>
    </row>
    <row r="82" spans="1:13" ht="11.25" customHeight="1">
      <c r="A82" s="378"/>
      <c r="B82" s="378"/>
      <c r="C82" s="378"/>
      <c r="D82" s="378"/>
      <c r="E82" s="378"/>
      <c r="F82" s="388"/>
      <c r="G82" s="378"/>
      <c r="H82" s="378"/>
      <c r="I82" s="426"/>
      <c r="J82" s="378"/>
      <c r="K82" s="378"/>
      <c r="L82" s="378"/>
      <c r="M82" s="378"/>
    </row>
    <row r="83" spans="1:13" ht="11.25" customHeight="1">
      <c r="A83" s="378"/>
      <c r="B83" s="378"/>
      <c r="C83" s="378"/>
      <c r="D83" s="378"/>
      <c r="E83" s="378"/>
      <c r="F83" s="388"/>
      <c r="G83" s="378"/>
      <c r="H83" s="378"/>
      <c r="I83" s="426"/>
      <c r="J83" s="378"/>
      <c r="K83" s="378"/>
      <c r="L83" s="378"/>
      <c r="M83" s="378"/>
    </row>
    <row r="84" spans="1:13" ht="11.25" customHeight="1">
      <c r="A84" s="378"/>
      <c r="B84" s="378"/>
      <c r="C84" s="378"/>
      <c r="D84" s="378"/>
      <c r="E84" s="378"/>
      <c r="F84" s="388"/>
      <c r="G84" s="378"/>
      <c r="H84" s="378"/>
      <c r="I84" s="426"/>
      <c r="J84" s="378"/>
      <c r="K84" s="378"/>
      <c r="L84" s="378"/>
      <c r="M84" s="378"/>
    </row>
    <row r="85" spans="1:13" ht="11.25" customHeight="1">
      <c r="A85" s="378"/>
      <c r="B85" s="378"/>
      <c r="C85" s="378"/>
      <c r="D85" s="378"/>
      <c r="E85" s="378"/>
      <c r="F85" s="388"/>
      <c r="G85" s="378"/>
      <c r="H85" s="378"/>
      <c r="I85" s="426"/>
      <c r="J85" s="378"/>
      <c r="K85" s="378"/>
      <c r="L85" s="378"/>
      <c r="M85" s="378"/>
    </row>
    <row r="86" spans="1:13" ht="11.25" customHeight="1">
      <c r="A86" s="378"/>
      <c r="B86" s="378"/>
      <c r="C86" s="378"/>
      <c r="D86" s="378"/>
      <c r="E86" s="378"/>
      <c r="F86" s="388"/>
      <c r="G86" s="378"/>
      <c r="H86" s="378"/>
      <c r="I86" s="426"/>
      <c r="J86" s="378"/>
      <c r="K86" s="378"/>
      <c r="L86" s="378"/>
      <c r="M86" s="378"/>
    </row>
    <row r="87" spans="1:13" ht="11.25" customHeight="1">
      <c r="A87" s="378"/>
      <c r="B87" s="378"/>
      <c r="C87" s="378"/>
      <c r="D87" s="378"/>
      <c r="E87" s="378"/>
      <c r="F87" s="388"/>
      <c r="G87" s="378"/>
      <c r="H87" s="378"/>
      <c r="I87" s="426"/>
      <c r="J87" s="378"/>
      <c r="K87" s="378"/>
      <c r="L87" s="378"/>
      <c r="M87" s="378"/>
    </row>
    <row r="88" spans="1:13" ht="11.25" customHeight="1">
      <c r="A88" s="378"/>
      <c r="B88" s="378"/>
      <c r="C88" s="378"/>
      <c r="D88" s="378"/>
      <c r="E88" s="378"/>
      <c r="F88" s="388"/>
      <c r="G88" s="378"/>
      <c r="H88" s="378"/>
      <c r="I88" s="426"/>
      <c r="J88" s="378"/>
      <c r="K88" s="378"/>
      <c r="L88" s="378"/>
      <c r="M88" s="378"/>
    </row>
    <row r="89" spans="1:13" ht="11.25" customHeight="1">
      <c r="A89" s="378"/>
      <c r="B89" s="378"/>
      <c r="C89" s="378"/>
      <c r="D89" s="378"/>
      <c r="E89" s="378"/>
      <c r="F89" s="388"/>
      <c r="G89" s="378"/>
      <c r="H89" s="378"/>
      <c r="I89" s="426"/>
      <c r="J89" s="378"/>
      <c r="K89" s="378"/>
      <c r="L89" s="378"/>
      <c r="M89" s="378"/>
    </row>
    <row r="90" spans="1:13" ht="11.25" customHeight="1">
      <c r="A90" s="378"/>
      <c r="B90" s="378"/>
      <c r="C90" s="378"/>
      <c r="D90" s="378"/>
      <c r="E90" s="378"/>
      <c r="F90" s="388"/>
      <c r="G90" s="378"/>
      <c r="H90" s="378"/>
      <c r="I90" s="426"/>
      <c r="J90" s="378"/>
      <c r="K90" s="378"/>
      <c r="L90" s="378"/>
      <c r="M90" s="378"/>
    </row>
    <row r="91" spans="1:13" ht="11.25" customHeight="1">
      <c r="A91" s="378"/>
      <c r="B91" s="378"/>
      <c r="C91" s="378"/>
      <c r="D91" s="378"/>
      <c r="E91" s="378"/>
      <c r="F91" s="388"/>
      <c r="G91" s="378"/>
      <c r="H91" s="378"/>
      <c r="I91" s="426"/>
      <c r="J91" s="378"/>
      <c r="K91" s="378"/>
      <c r="L91" s="378"/>
      <c r="M91" s="378"/>
    </row>
    <row r="92" spans="1:13" ht="11.25" customHeight="1">
      <c r="A92" s="378"/>
      <c r="B92" s="378"/>
      <c r="C92" s="378"/>
      <c r="D92" s="378"/>
      <c r="E92" s="378"/>
      <c r="F92" s="388"/>
      <c r="G92" s="378"/>
      <c r="H92" s="378"/>
      <c r="I92" s="426"/>
      <c r="J92" s="378"/>
      <c r="K92" s="378"/>
      <c r="L92" s="378"/>
      <c r="M92" s="378"/>
    </row>
    <row r="93" spans="1:13" ht="11.25" customHeight="1">
      <c r="A93" s="378"/>
      <c r="B93" s="378"/>
      <c r="C93" s="378"/>
      <c r="D93" s="378"/>
      <c r="E93" s="378"/>
      <c r="F93" s="388"/>
      <c r="G93" s="378"/>
      <c r="H93" s="378"/>
      <c r="I93" s="426"/>
      <c r="J93" s="378"/>
      <c r="K93" s="378"/>
      <c r="L93" s="378"/>
      <c r="M93" s="378"/>
    </row>
    <row r="94" spans="1:13" ht="11.25" customHeight="1">
      <c r="A94" s="378"/>
      <c r="B94" s="378"/>
      <c r="C94" s="378"/>
      <c r="D94" s="378"/>
      <c r="E94" s="378"/>
      <c r="F94" s="388"/>
      <c r="G94" s="378"/>
      <c r="H94" s="378"/>
      <c r="I94" s="426"/>
      <c r="J94" s="378"/>
      <c r="K94" s="378"/>
      <c r="L94" s="378"/>
      <c r="M94" s="378"/>
    </row>
    <row r="95" spans="1:13" ht="11.25" customHeight="1">
      <c r="A95" s="378"/>
      <c r="B95" s="378"/>
      <c r="C95" s="378"/>
      <c r="D95" s="378"/>
      <c r="E95" s="378"/>
      <c r="F95" s="388"/>
      <c r="G95" s="378"/>
      <c r="H95" s="378"/>
      <c r="I95" s="426"/>
      <c r="J95" s="378"/>
      <c r="K95" s="378"/>
      <c r="L95" s="378"/>
      <c r="M95" s="378"/>
    </row>
    <row r="96" spans="1:13" ht="11.25" customHeight="1">
      <c r="A96" s="378"/>
      <c r="B96" s="378"/>
      <c r="C96" s="378"/>
      <c r="D96" s="378"/>
      <c r="E96" s="378"/>
      <c r="F96" s="388"/>
      <c r="G96" s="378"/>
      <c r="H96" s="378"/>
      <c r="I96" s="426"/>
      <c r="J96" s="378"/>
      <c r="K96" s="378"/>
      <c r="L96" s="378"/>
      <c r="M96" s="378"/>
    </row>
    <row r="97" spans="1:13" ht="11.25" customHeight="1">
      <c r="A97" s="378"/>
      <c r="B97" s="378"/>
      <c r="C97" s="378"/>
      <c r="D97" s="378"/>
      <c r="E97" s="378"/>
      <c r="F97" s="388"/>
      <c r="G97" s="378"/>
      <c r="H97" s="378"/>
      <c r="I97" s="426"/>
      <c r="J97" s="378"/>
      <c r="K97" s="378"/>
      <c r="L97" s="378"/>
      <c r="M97" s="378"/>
    </row>
    <row r="98" spans="1:13" ht="11.25" customHeight="1">
      <c r="A98" s="378"/>
      <c r="B98" s="378"/>
      <c r="C98" s="378"/>
      <c r="D98" s="378"/>
      <c r="E98" s="378"/>
      <c r="F98" s="388"/>
      <c r="G98" s="378"/>
      <c r="H98" s="378"/>
      <c r="I98" s="426"/>
      <c r="J98" s="378"/>
      <c r="K98" s="378"/>
      <c r="L98" s="378"/>
      <c r="M98" s="378"/>
    </row>
    <row r="99" spans="1:13" ht="11.25" customHeight="1">
      <c r="A99" s="378"/>
      <c r="B99" s="378"/>
      <c r="C99" s="378"/>
      <c r="D99" s="378"/>
      <c r="E99" s="378"/>
      <c r="F99" s="388"/>
      <c r="G99" s="378"/>
      <c r="H99" s="378"/>
      <c r="I99" s="426"/>
      <c r="J99" s="378"/>
      <c r="K99" s="378"/>
      <c r="L99" s="378"/>
      <c r="M99" s="378"/>
    </row>
    <row r="100" spans="1:13" ht="11.25" customHeight="1">
      <c r="A100" s="378"/>
      <c r="B100" s="378"/>
      <c r="C100" s="378"/>
      <c r="D100" s="378"/>
      <c r="E100" s="378"/>
      <c r="F100" s="388"/>
      <c r="G100" s="378"/>
      <c r="H100" s="378"/>
      <c r="I100" s="426"/>
      <c r="J100" s="378"/>
      <c r="K100" s="378"/>
      <c r="L100" s="378"/>
      <c r="M100" s="378"/>
    </row>
    <row r="101" spans="1:13" ht="11.25" customHeight="1">
      <c r="A101" s="378"/>
      <c r="B101" s="378"/>
      <c r="C101" s="378"/>
      <c r="D101" s="378"/>
      <c r="E101" s="378"/>
      <c r="F101" s="388"/>
      <c r="G101" s="378"/>
      <c r="H101" s="378"/>
      <c r="I101" s="426"/>
      <c r="J101" s="378"/>
      <c r="K101" s="378"/>
      <c r="L101" s="378"/>
      <c r="M101" s="378"/>
    </row>
    <row r="102" spans="1:13" ht="11.25" customHeight="1">
      <c r="A102" s="378"/>
      <c r="B102" s="378"/>
      <c r="C102" s="378"/>
      <c r="D102" s="378"/>
      <c r="E102" s="378"/>
      <c r="F102" s="388"/>
      <c r="G102" s="378"/>
      <c r="H102" s="378"/>
      <c r="I102" s="426"/>
      <c r="J102" s="378"/>
      <c r="K102" s="378"/>
      <c r="L102" s="378"/>
      <c r="M102" s="378"/>
    </row>
    <row r="103" spans="1:13" ht="11.25" customHeight="1">
      <c r="A103" s="378"/>
      <c r="B103" s="378"/>
      <c r="C103" s="378"/>
      <c r="D103" s="378"/>
      <c r="E103" s="378"/>
      <c r="F103" s="388"/>
      <c r="G103" s="378"/>
      <c r="H103" s="378"/>
      <c r="I103" s="426"/>
      <c r="J103" s="378"/>
      <c r="K103" s="378"/>
      <c r="L103" s="378"/>
      <c r="M103" s="378"/>
    </row>
    <row r="104" spans="1:13" ht="11.25" customHeight="1">
      <c r="A104" s="378"/>
      <c r="B104" s="378"/>
      <c r="C104" s="378"/>
      <c r="D104" s="378"/>
      <c r="E104" s="378"/>
      <c r="F104" s="388"/>
      <c r="G104" s="378"/>
      <c r="H104" s="378"/>
      <c r="I104" s="426"/>
      <c r="J104" s="378"/>
      <c r="K104" s="378"/>
      <c r="L104" s="378"/>
      <c r="M104" s="378"/>
    </row>
    <row r="105" spans="1:13" ht="11.25" customHeight="1">
      <c r="A105" s="378"/>
      <c r="B105" s="378"/>
      <c r="C105" s="378"/>
      <c r="D105" s="378"/>
      <c r="E105" s="378"/>
      <c r="F105" s="388"/>
      <c r="G105" s="378"/>
      <c r="H105" s="378"/>
      <c r="I105" s="426"/>
      <c r="J105" s="378"/>
      <c r="K105" s="378"/>
      <c r="L105" s="378"/>
      <c r="M105" s="378"/>
    </row>
    <row r="106" spans="1:13" ht="11.25" customHeight="1">
      <c r="A106" s="378"/>
      <c r="B106" s="378"/>
      <c r="C106" s="378"/>
      <c r="D106" s="378"/>
      <c r="E106" s="378"/>
      <c r="F106" s="388"/>
      <c r="G106" s="378"/>
      <c r="H106" s="378"/>
      <c r="I106" s="426"/>
      <c r="J106" s="378"/>
      <c r="K106" s="378"/>
      <c r="L106" s="378"/>
      <c r="M106" s="378"/>
    </row>
    <row r="107" spans="1:13" ht="11.25" customHeight="1">
      <c r="A107" s="378"/>
      <c r="B107" s="378"/>
      <c r="C107" s="378"/>
      <c r="D107" s="378"/>
      <c r="E107" s="378"/>
      <c r="F107" s="388"/>
      <c r="G107" s="378"/>
      <c r="H107" s="378"/>
      <c r="I107" s="426"/>
      <c r="J107" s="378"/>
      <c r="K107" s="378"/>
      <c r="L107" s="378"/>
      <c r="M107" s="378"/>
    </row>
    <row r="108" spans="1:13" ht="11.25" customHeight="1">
      <c r="A108" s="378"/>
      <c r="B108" s="378"/>
      <c r="C108" s="378"/>
      <c r="D108" s="378"/>
      <c r="E108" s="378"/>
      <c r="F108" s="388"/>
      <c r="G108" s="378"/>
      <c r="H108" s="378"/>
      <c r="I108" s="426"/>
      <c r="J108" s="378"/>
      <c r="K108" s="378"/>
      <c r="L108" s="378"/>
      <c r="M108" s="378"/>
    </row>
    <row r="109" spans="1:13" ht="11.25" customHeight="1">
      <c r="A109" s="378"/>
      <c r="B109" s="378"/>
      <c r="C109" s="378"/>
      <c r="D109" s="378"/>
      <c r="E109" s="378"/>
      <c r="F109" s="388"/>
      <c r="G109" s="378"/>
      <c r="H109" s="378"/>
      <c r="I109" s="426"/>
      <c r="J109" s="378"/>
      <c r="K109" s="378"/>
      <c r="L109" s="378"/>
      <c r="M109" s="378"/>
    </row>
    <row r="110" spans="1:13" ht="11.25" customHeight="1">
      <c r="A110" s="378"/>
      <c r="B110" s="378"/>
      <c r="C110" s="378"/>
      <c r="D110" s="378"/>
      <c r="E110" s="378"/>
      <c r="F110" s="388"/>
      <c r="G110" s="378"/>
      <c r="H110" s="378"/>
      <c r="I110" s="426"/>
      <c r="J110" s="378"/>
      <c r="K110" s="378"/>
      <c r="L110" s="378"/>
      <c r="M110" s="378"/>
    </row>
    <row r="111" spans="1:13" ht="11.25" customHeight="1">
      <c r="A111" s="378"/>
      <c r="B111" s="378"/>
      <c r="C111" s="378"/>
      <c r="D111" s="378"/>
      <c r="E111" s="378"/>
      <c r="F111" s="388"/>
      <c r="G111" s="378"/>
      <c r="H111" s="378"/>
      <c r="I111" s="426"/>
      <c r="J111" s="378"/>
      <c r="K111" s="378"/>
      <c r="L111" s="378"/>
      <c r="M111" s="378"/>
    </row>
    <row r="112" spans="1:13" ht="11.25" customHeight="1">
      <c r="A112" s="378"/>
      <c r="B112" s="378"/>
      <c r="C112" s="378"/>
      <c r="D112" s="378"/>
      <c r="E112" s="378"/>
      <c r="F112" s="388"/>
      <c r="G112" s="378"/>
      <c r="H112" s="378"/>
      <c r="I112" s="426"/>
      <c r="J112" s="378"/>
      <c r="K112" s="378"/>
      <c r="L112" s="378"/>
      <c r="M112" s="378"/>
    </row>
    <row r="113" spans="1:13" ht="11.25" customHeight="1">
      <c r="A113" s="378"/>
      <c r="B113" s="378"/>
      <c r="C113" s="378"/>
      <c r="D113" s="378"/>
      <c r="E113" s="378"/>
      <c r="F113" s="388"/>
      <c r="G113" s="378"/>
      <c r="H113" s="378"/>
      <c r="I113" s="426"/>
      <c r="J113" s="378"/>
      <c r="K113" s="378"/>
      <c r="L113" s="378"/>
      <c r="M113" s="378"/>
    </row>
    <row r="114" spans="1:13" ht="11.25" customHeight="1">
      <c r="A114" s="378"/>
      <c r="B114" s="378"/>
      <c r="C114" s="378"/>
      <c r="D114" s="378"/>
      <c r="E114" s="378"/>
      <c r="F114" s="388"/>
      <c r="G114" s="378"/>
      <c r="H114" s="378"/>
      <c r="I114" s="426"/>
      <c r="J114" s="378"/>
      <c r="K114" s="378"/>
      <c r="L114" s="378"/>
      <c r="M114" s="378"/>
    </row>
    <row r="115" spans="1:13" ht="11.25" customHeight="1">
      <c r="A115" s="378"/>
      <c r="B115" s="378"/>
      <c r="C115" s="378"/>
      <c r="D115" s="378"/>
      <c r="E115" s="378"/>
      <c r="F115" s="388"/>
      <c r="G115" s="378"/>
      <c r="H115" s="378"/>
      <c r="I115" s="426"/>
      <c r="J115" s="378"/>
      <c r="K115" s="378"/>
      <c r="L115" s="378"/>
      <c r="M115" s="378"/>
    </row>
    <row r="116" spans="1:13" ht="11.25" customHeight="1">
      <c r="A116" s="378"/>
      <c r="B116" s="378"/>
      <c r="C116" s="378"/>
      <c r="D116" s="378"/>
      <c r="E116" s="378"/>
      <c r="F116" s="388"/>
      <c r="G116" s="378"/>
      <c r="H116" s="378"/>
      <c r="I116" s="426"/>
      <c r="J116" s="378"/>
      <c r="K116" s="378"/>
      <c r="L116" s="378"/>
      <c r="M116" s="378"/>
    </row>
    <row r="117" spans="1:13" ht="11.25" customHeight="1">
      <c r="A117" s="378"/>
      <c r="B117" s="378"/>
      <c r="C117" s="378"/>
      <c r="D117" s="378"/>
      <c r="E117" s="378"/>
      <c r="F117" s="388"/>
      <c r="G117" s="378"/>
      <c r="H117" s="378"/>
      <c r="I117" s="426"/>
      <c r="J117" s="378"/>
      <c r="K117" s="378"/>
      <c r="L117" s="378"/>
      <c r="M117" s="378"/>
    </row>
    <row r="118" spans="1:13" ht="11.25" customHeight="1">
      <c r="A118" s="378"/>
      <c r="B118" s="378"/>
      <c r="C118" s="378"/>
      <c r="D118" s="378"/>
      <c r="E118" s="378"/>
      <c r="F118" s="388"/>
      <c r="G118" s="378"/>
      <c r="H118" s="378"/>
      <c r="I118" s="426"/>
      <c r="J118" s="378"/>
      <c r="K118" s="378"/>
      <c r="L118" s="378"/>
      <c r="M118" s="378"/>
    </row>
    <row r="119" spans="1:13" ht="11.25" customHeight="1">
      <c r="A119" s="378"/>
      <c r="B119" s="378"/>
      <c r="C119" s="378"/>
      <c r="D119" s="378"/>
      <c r="E119" s="378"/>
      <c r="F119" s="388"/>
      <c r="G119" s="378"/>
      <c r="H119" s="378"/>
      <c r="I119" s="426"/>
      <c r="J119" s="378"/>
      <c r="K119" s="378"/>
      <c r="L119" s="378"/>
      <c r="M119" s="378"/>
    </row>
    <row r="120" spans="1:13" ht="11.25" customHeight="1">
      <c r="A120" s="378"/>
      <c r="B120" s="378"/>
      <c r="C120" s="378"/>
      <c r="D120" s="378"/>
      <c r="E120" s="378"/>
      <c r="F120" s="388"/>
      <c r="G120" s="378"/>
      <c r="H120" s="378"/>
      <c r="I120" s="426"/>
      <c r="J120" s="378"/>
      <c r="K120" s="378"/>
      <c r="L120" s="378"/>
      <c r="M120" s="378"/>
    </row>
    <row r="121" spans="1:13" ht="11.25" customHeight="1">
      <c r="A121" s="378"/>
      <c r="B121" s="378"/>
      <c r="C121" s="378"/>
      <c r="D121" s="378"/>
      <c r="E121" s="378"/>
      <c r="F121" s="388"/>
      <c r="G121" s="378"/>
      <c r="H121" s="378"/>
      <c r="I121" s="426"/>
      <c r="J121" s="378"/>
      <c r="K121" s="378"/>
      <c r="L121" s="378"/>
      <c r="M121" s="378"/>
    </row>
    <row r="122" spans="1:13" ht="11.25" customHeight="1">
      <c r="A122" s="378"/>
      <c r="B122" s="378"/>
      <c r="C122" s="378"/>
      <c r="D122" s="378"/>
      <c r="E122" s="378"/>
      <c r="F122" s="388"/>
      <c r="G122" s="378"/>
      <c r="H122" s="378"/>
      <c r="I122" s="426"/>
      <c r="J122" s="378"/>
      <c r="K122" s="378"/>
      <c r="L122" s="378"/>
      <c r="M122" s="378"/>
    </row>
    <row r="123" spans="1:13" ht="11.25" customHeight="1">
      <c r="A123" s="378"/>
      <c r="B123" s="378"/>
      <c r="C123" s="378"/>
      <c r="D123" s="378"/>
      <c r="E123" s="378"/>
      <c r="F123" s="388"/>
      <c r="G123" s="378"/>
      <c r="H123" s="378"/>
      <c r="I123" s="426"/>
      <c r="J123" s="378"/>
      <c r="K123" s="378"/>
      <c r="L123" s="378"/>
      <c r="M123" s="378"/>
    </row>
    <row r="124" spans="1:13" ht="11.25" customHeight="1">
      <c r="A124" s="378"/>
      <c r="B124" s="378"/>
      <c r="C124" s="378"/>
      <c r="D124" s="378"/>
      <c r="E124" s="378"/>
      <c r="F124" s="388"/>
      <c r="G124" s="378"/>
      <c r="H124" s="378"/>
      <c r="I124" s="426"/>
      <c r="J124" s="378"/>
      <c r="K124" s="378"/>
      <c r="L124" s="378"/>
      <c r="M124" s="378"/>
    </row>
    <row r="125" spans="1:13" ht="11.25" customHeight="1">
      <c r="A125" s="378"/>
      <c r="B125" s="378"/>
      <c r="C125" s="378"/>
      <c r="D125" s="378"/>
      <c r="E125" s="378"/>
      <c r="F125" s="388"/>
      <c r="G125" s="378"/>
      <c r="H125" s="378"/>
      <c r="I125" s="426"/>
      <c r="J125" s="378"/>
      <c r="K125" s="378"/>
      <c r="L125" s="378"/>
      <c r="M125" s="378"/>
    </row>
    <row r="126" spans="1:13" ht="11.25" customHeight="1">
      <c r="A126" s="378"/>
      <c r="B126" s="378"/>
      <c r="C126" s="378"/>
      <c r="D126" s="378"/>
      <c r="E126" s="378"/>
      <c r="F126" s="388"/>
      <c r="G126" s="378"/>
      <c r="H126" s="378"/>
      <c r="I126" s="426"/>
      <c r="J126" s="378"/>
      <c r="K126" s="378"/>
      <c r="L126" s="378"/>
      <c r="M126" s="378"/>
    </row>
    <row r="127" spans="1:13" ht="11.25" customHeight="1">
      <c r="A127" s="378"/>
      <c r="B127" s="378"/>
      <c r="C127" s="378"/>
      <c r="D127" s="378"/>
      <c r="E127" s="378"/>
      <c r="F127" s="388"/>
      <c r="G127" s="378"/>
      <c r="H127" s="378"/>
      <c r="I127" s="426"/>
      <c r="J127" s="378"/>
      <c r="K127" s="378"/>
      <c r="L127" s="378"/>
      <c r="M127" s="378"/>
    </row>
    <row r="128" spans="1:13" ht="11.25" customHeight="1">
      <c r="A128" s="378"/>
      <c r="B128" s="378"/>
      <c r="C128" s="378"/>
      <c r="D128" s="378"/>
      <c r="E128" s="378"/>
      <c r="F128" s="388"/>
      <c r="G128" s="378"/>
      <c r="H128" s="378"/>
      <c r="I128" s="426"/>
      <c r="J128" s="378"/>
      <c r="K128" s="378"/>
      <c r="L128" s="378"/>
      <c r="M128" s="378"/>
    </row>
    <row r="129" spans="1:13" ht="11.25" customHeight="1">
      <c r="A129" s="378"/>
      <c r="B129" s="378"/>
      <c r="C129" s="378"/>
      <c r="D129" s="378"/>
      <c r="E129" s="378"/>
      <c r="F129" s="388"/>
      <c r="G129" s="378"/>
      <c r="H129" s="378"/>
      <c r="I129" s="426"/>
      <c r="J129" s="378"/>
      <c r="K129" s="378"/>
      <c r="L129" s="378"/>
      <c r="M129" s="378"/>
    </row>
    <row r="130" spans="1:13" ht="11.25" customHeight="1">
      <c r="A130" s="378"/>
      <c r="B130" s="378"/>
      <c r="C130" s="378"/>
      <c r="D130" s="378"/>
      <c r="E130" s="378"/>
      <c r="F130" s="388"/>
      <c r="G130" s="378"/>
      <c r="H130" s="378"/>
      <c r="I130" s="426"/>
      <c r="J130" s="378"/>
      <c r="K130" s="378"/>
      <c r="L130" s="378"/>
      <c r="M130" s="378"/>
    </row>
    <row r="131" spans="1:13" ht="11.25" customHeight="1">
      <c r="A131" s="378"/>
      <c r="B131" s="378"/>
      <c r="C131" s="378"/>
      <c r="D131" s="378"/>
      <c r="E131" s="378"/>
      <c r="F131" s="388"/>
      <c r="G131" s="378"/>
      <c r="H131" s="378"/>
      <c r="I131" s="426"/>
      <c r="J131" s="378"/>
      <c r="K131" s="378"/>
      <c r="L131" s="378"/>
      <c r="M131" s="378"/>
    </row>
    <row r="132" spans="1:13" ht="11.25" customHeight="1">
      <c r="A132" s="378"/>
      <c r="B132" s="378"/>
      <c r="C132" s="378"/>
      <c r="D132" s="378"/>
      <c r="E132" s="378"/>
      <c r="F132" s="388"/>
      <c r="G132" s="378"/>
      <c r="H132" s="378"/>
      <c r="I132" s="426"/>
      <c r="J132" s="378"/>
      <c r="K132" s="378"/>
      <c r="L132" s="378"/>
      <c r="M132" s="378"/>
    </row>
    <row r="133" spans="1:13" ht="11.25" customHeight="1">
      <c r="A133" s="378"/>
      <c r="B133" s="378"/>
      <c r="C133" s="378"/>
      <c r="D133" s="378"/>
      <c r="E133" s="378"/>
      <c r="F133" s="388"/>
      <c r="G133" s="378"/>
      <c r="H133" s="378"/>
      <c r="I133" s="426"/>
      <c r="J133" s="378"/>
      <c r="K133" s="378"/>
      <c r="L133" s="378"/>
      <c r="M133" s="378"/>
    </row>
    <row r="134" spans="1:13" ht="11.25" customHeight="1">
      <c r="A134" s="378"/>
      <c r="B134" s="378"/>
      <c r="C134" s="378"/>
      <c r="D134" s="378"/>
      <c r="E134" s="378"/>
      <c r="F134" s="388"/>
      <c r="G134" s="378"/>
      <c r="H134" s="378"/>
      <c r="I134" s="426"/>
      <c r="J134" s="378"/>
      <c r="K134" s="378"/>
      <c r="L134" s="378"/>
      <c r="M134" s="378"/>
    </row>
    <row r="135" spans="1:13" ht="11.25" customHeight="1">
      <c r="A135" s="378"/>
      <c r="B135" s="378"/>
      <c r="C135" s="378"/>
      <c r="D135" s="378"/>
      <c r="E135" s="378"/>
      <c r="F135" s="388"/>
      <c r="G135" s="378"/>
      <c r="H135" s="378"/>
      <c r="I135" s="426"/>
      <c r="J135" s="378"/>
      <c r="K135" s="378"/>
      <c r="L135" s="378"/>
      <c r="M135" s="378"/>
    </row>
    <row r="136" spans="1:13" ht="11.25" customHeight="1">
      <c r="A136" s="378"/>
      <c r="B136" s="378"/>
      <c r="C136" s="378"/>
      <c r="D136" s="378"/>
      <c r="E136" s="378"/>
      <c r="F136" s="388"/>
      <c r="G136" s="378"/>
      <c r="H136" s="378"/>
      <c r="I136" s="426"/>
      <c r="J136" s="378"/>
      <c r="K136" s="378"/>
      <c r="L136" s="378"/>
      <c r="M136" s="378"/>
    </row>
    <row r="137" spans="1:13" ht="11.25" customHeight="1">
      <c r="A137" s="378"/>
      <c r="B137" s="378"/>
      <c r="C137" s="378"/>
      <c r="D137" s="378"/>
      <c r="E137" s="378"/>
      <c r="F137" s="388"/>
      <c r="G137" s="378"/>
      <c r="H137" s="378"/>
      <c r="I137" s="426"/>
      <c r="J137" s="378"/>
      <c r="K137" s="378"/>
      <c r="L137" s="378"/>
      <c r="M137" s="378"/>
    </row>
    <row r="138" spans="1:13" ht="11.25" customHeight="1">
      <c r="A138" s="378"/>
      <c r="B138" s="378"/>
      <c r="C138" s="378"/>
      <c r="D138" s="378"/>
      <c r="E138" s="378"/>
      <c r="F138" s="388"/>
      <c r="G138" s="378"/>
      <c r="H138" s="378"/>
      <c r="I138" s="426"/>
      <c r="J138" s="378"/>
      <c r="K138" s="378"/>
      <c r="L138" s="378"/>
      <c r="M138" s="378"/>
    </row>
    <row r="139" spans="1:13" ht="11.25" customHeight="1">
      <c r="A139" s="378"/>
      <c r="B139" s="378"/>
      <c r="C139" s="378"/>
      <c r="D139" s="378"/>
      <c r="E139" s="378"/>
      <c r="F139" s="388"/>
      <c r="G139" s="378"/>
      <c r="H139" s="378"/>
      <c r="I139" s="426"/>
      <c r="J139" s="378"/>
      <c r="K139" s="378"/>
      <c r="L139" s="378"/>
      <c r="M139" s="378"/>
    </row>
    <row r="140" spans="1:13" ht="11.25" customHeight="1">
      <c r="A140" s="378"/>
      <c r="B140" s="378"/>
      <c r="C140" s="378"/>
      <c r="D140" s="378"/>
      <c r="E140" s="378"/>
      <c r="F140" s="388"/>
      <c r="G140" s="378"/>
      <c r="H140" s="378"/>
      <c r="I140" s="426"/>
      <c r="J140" s="378"/>
      <c r="K140" s="378"/>
      <c r="L140" s="378"/>
      <c r="M140" s="378"/>
    </row>
    <row r="141" spans="1:13" ht="11.25" customHeight="1">
      <c r="A141" s="378"/>
      <c r="B141" s="378"/>
      <c r="C141" s="378"/>
      <c r="D141" s="378"/>
      <c r="E141" s="378"/>
      <c r="F141" s="388"/>
      <c r="G141" s="378"/>
      <c r="H141" s="378"/>
      <c r="I141" s="426"/>
      <c r="J141" s="378"/>
      <c r="K141" s="378"/>
      <c r="L141" s="378"/>
      <c r="M141" s="378"/>
    </row>
    <row r="142" spans="1:13" ht="11.25" customHeight="1">
      <c r="A142" s="378"/>
      <c r="B142" s="378"/>
      <c r="C142" s="378"/>
      <c r="D142" s="378"/>
      <c r="E142" s="378"/>
      <c r="F142" s="388"/>
      <c r="G142" s="378"/>
      <c r="H142" s="378"/>
      <c r="I142" s="426"/>
      <c r="J142" s="378"/>
      <c r="K142" s="378"/>
      <c r="L142" s="378"/>
      <c r="M142" s="378"/>
    </row>
    <row r="143" spans="1:13" ht="11.25" customHeight="1">
      <c r="A143" s="378"/>
      <c r="B143" s="378"/>
      <c r="C143" s="378"/>
      <c r="D143" s="378"/>
      <c r="E143" s="378"/>
      <c r="F143" s="388"/>
      <c r="G143" s="378"/>
      <c r="H143" s="378"/>
      <c r="I143" s="426"/>
      <c r="J143" s="378"/>
      <c r="K143" s="378"/>
      <c r="L143" s="378"/>
      <c r="M143" s="378"/>
    </row>
    <row r="144" spans="1:13" ht="11.25" customHeight="1">
      <c r="A144" s="378"/>
      <c r="B144" s="378"/>
      <c r="C144" s="378"/>
      <c r="D144" s="378"/>
      <c r="E144" s="378"/>
      <c r="F144" s="388"/>
      <c r="G144" s="378"/>
      <c r="H144" s="378"/>
      <c r="I144" s="426"/>
      <c r="J144" s="378"/>
      <c r="K144" s="378"/>
      <c r="L144" s="378"/>
      <c r="M144" s="378"/>
    </row>
    <row r="145" spans="1:13" ht="11.25" customHeight="1">
      <c r="A145" s="378"/>
      <c r="B145" s="378"/>
      <c r="C145" s="378"/>
      <c r="D145" s="378"/>
      <c r="E145" s="378"/>
      <c r="F145" s="388"/>
      <c r="G145" s="378"/>
      <c r="H145" s="378"/>
      <c r="I145" s="426"/>
      <c r="J145" s="378"/>
      <c r="K145" s="378"/>
      <c r="L145" s="378"/>
      <c r="M145" s="378"/>
    </row>
    <row r="146" spans="1:13" ht="11.25" customHeight="1">
      <c r="A146" s="378"/>
      <c r="B146" s="378"/>
      <c r="C146" s="378"/>
      <c r="D146" s="378"/>
      <c r="E146" s="378"/>
      <c r="F146" s="388"/>
      <c r="G146" s="378"/>
      <c r="H146" s="378"/>
      <c r="I146" s="426"/>
      <c r="J146" s="378"/>
      <c r="K146" s="378"/>
      <c r="L146" s="378"/>
      <c r="M146" s="378"/>
    </row>
    <row r="147" spans="1:13" ht="11.25" customHeight="1">
      <c r="A147" s="378"/>
      <c r="B147" s="378"/>
      <c r="C147" s="378"/>
      <c r="D147" s="378"/>
      <c r="E147" s="378"/>
      <c r="F147" s="388"/>
      <c r="G147" s="378"/>
      <c r="H147" s="378"/>
      <c r="I147" s="426"/>
      <c r="J147" s="378"/>
      <c r="K147" s="378"/>
      <c r="L147" s="378"/>
      <c r="M147" s="378"/>
    </row>
    <row r="148" spans="1:13" ht="11.25" customHeight="1">
      <c r="A148" s="378"/>
      <c r="B148" s="378"/>
      <c r="C148" s="378"/>
      <c r="D148" s="378"/>
      <c r="E148" s="378"/>
      <c r="F148" s="388"/>
      <c r="G148" s="378"/>
      <c r="H148" s="378"/>
      <c r="I148" s="426"/>
      <c r="J148" s="378"/>
      <c r="K148" s="378"/>
      <c r="L148" s="378"/>
      <c r="M148" s="378"/>
    </row>
    <row r="149" spans="1:13" ht="11.25" customHeight="1">
      <c r="A149" s="378"/>
      <c r="B149" s="378"/>
      <c r="C149" s="378"/>
      <c r="D149" s="378"/>
      <c r="E149" s="378"/>
      <c r="F149" s="388"/>
      <c r="G149" s="378"/>
      <c r="H149" s="378"/>
      <c r="I149" s="426"/>
      <c r="J149" s="378"/>
      <c r="K149" s="378"/>
      <c r="L149" s="378"/>
      <c r="M149" s="378"/>
    </row>
    <row r="150" spans="1:13" ht="11.25" customHeight="1">
      <c r="A150" s="378"/>
      <c r="B150" s="378"/>
      <c r="C150" s="378"/>
      <c r="D150" s="378"/>
      <c r="E150" s="378"/>
      <c r="F150" s="388"/>
      <c r="G150" s="378"/>
      <c r="H150" s="378"/>
      <c r="I150" s="426"/>
      <c r="J150" s="378"/>
      <c r="K150" s="378"/>
      <c r="L150" s="378"/>
      <c r="M150" s="378"/>
    </row>
    <row r="151" spans="1:13" ht="11.25" customHeight="1">
      <c r="A151" s="378"/>
      <c r="B151" s="378"/>
      <c r="C151" s="378"/>
      <c r="D151" s="378"/>
      <c r="E151" s="378"/>
      <c r="F151" s="388"/>
      <c r="G151" s="378"/>
      <c r="H151" s="378"/>
      <c r="I151" s="426"/>
      <c r="J151" s="378"/>
      <c r="K151" s="378"/>
      <c r="L151" s="378"/>
      <c r="M151" s="378"/>
    </row>
    <row r="152" spans="1:13" ht="11.25" customHeight="1">
      <c r="A152" s="378"/>
      <c r="B152" s="378"/>
      <c r="C152" s="378"/>
      <c r="D152" s="378"/>
      <c r="E152" s="378"/>
      <c r="F152" s="388"/>
      <c r="G152" s="378"/>
      <c r="H152" s="378"/>
      <c r="I152" s="426"/>
      <c r="J152" s="378"/>
      <c r="K152" s="378"/>
      <c r="L152" s="378"/>
      <c r="M152" s="378"/>
    </row>
    <row r="153" spans="1:13" ht="11.25" customHeight="1">
      <c r="A153" s="378"/>
      <c r="B153" s="378"/>
      <c r="C153" s="378"/>
      <c r="D153" s="378"/>
      <c r="E153" s="378"/>
      <c r="F153" s="388"/>
      <c r="G153" s="378"/>
      <c r="H153" s="378"/>
      <c r="I153" s="426"/>
      <c r="J153" s="378"/>
      <c r="K153" s="378"/>
      <c r="L153" s="378"/>
      <c r="M153" s="378"/>
    </row>
    <row r="154" spans="1:13" ht="11.25" customHeight="1">
      <c r="A154" s="378"/>
      <c r="B154" s="378"/>
      <c r="C154" s="378"/>
      <c r="D154" s="378"/>
      <c r="E154" s="378"/>
      <c r="F154" s="388"/>
      <c r="G154" s="378"/>
      <c r="H154" s="378"/>
      <c r="I154" s="426"/>
      <c r="J154" s="378"/>
      <c r="K154" s="378"/>
      <c r="L154" s="378"/>
      <c r="M154" s="378"/>
    </row>
    <row r="155" spans="1:13" ht="11.25" customHeight="1">
      <c r="A155" s="378"/>
      <c r="B155" s="378"/>
      <c r="C155" s="378"/>
      <c r="D155" s="378"/>
      <c r="E155" s="378"/>
      <c r="F155" s="388"/>
      <c r="G155" s="378"/>
      <c r="H155" s="378"/>
      <c r="I155" s="426"/>
      <c r="J155" s="378"/>
      <c r="K155" s="378"/>
      <c r="L155" s="378"/>
      <c r="M155" s="378"/>
    </row>
    <row r="156" spans="1:13" ht="11.25" customHeight="1">
      <c r="A156" s="378"/>
      <c r="B156" s="378"/>
      <c r="C156" s="378"/>
      <c r="D156" s="378"/>
      <c r="E156" s="378"/>
      <c r="F156" s="388"/>
      <c r="G156" s="378"/>
      <c r="H156" s="378"/>
      <c r="I156" s="426"/>
      <c r="J156" s="378"/>
      <c r="K156" s="378"/>
      <c r="L156" s="378"/>
      <c r="M156" s="378"/>
    </row>
    <row r="157" spans="1:13" ht="11.25" customHeight="1">
      <c r="A157" s="378"/>
      <c r="B157" s="378"/>
      <c r="C157" s="378"/>
      <c r="D157" s="378"/>
      <c r="E157" s="378"/>
      <c r="F157" s="388"/>
      <c r="G157" s="378"/>
      <c r="H157" s="378"/>
      <c r="I157" s="426"/>
      <c r="J157" s="378"/>
      <c r="K157" s="378"/>
      <c r="L157" s="378"/>
      <c r="M157" s="378"/>
    </row>
    <row r="158" spans="1:13" ht="11.25" customHeight="1">
      <c r="A158" s="378"/>
      <c r="B158" s="378"/>
      <c r="C158" s="378"/>
      <c r="D158" s="378"/>
      <c r="E158" s="378"/>
      <c r="F158" s="388"/>
      <c r="G158" s="378"/>
      <c r="H158" s="378"/>
      <c r="I158" s="426"/>
      <c r="J158" s="378"/>
      <c r="K158" s="378"/>
      <c r="L158" s="378"/>
      <c r="M158" s="378"/>
    </row>
    <row r="159" spans="1:13" ht="11.25" customHeight="1">
      <c r="A159" s="378"/>
      <c r="B159" s="378"/>
      <c r="C159" s="378"/>
      <c r="D159" s="378"/>
      <c r="E159" s="378"/>
      <c r="F159" s="388"/>
      <c r="G159" s="378"/>
      <c r="H159" s="378"/>
      <c r="I159" s="426"/>
      <c r="J159" s="378"/>
      <c r="K159" s="378"/>
      <c r="L159" s="378"/>
      <c r="M159" s="378"/>
    </row>
    <row r="160" spans="1:13" ht="11.25" customHeight="1">
      <c r="A160" s="378"/>
      <c r="B160" s="378"/>
      <c r="C160" s="378"/>
      <c r="D160" s="378"/>
      <c r="E160" s="378"/>
      <c r="F160" s="388"/>
      <c r="G160" s="378"/>
      <c r="H160" s="378"/>
      <c r="I160" s="426"/>
      <c r="J160" s="378"/>
      <c r="K160" s="378"/>
      <c r="L160" s="378"/>
      <c r="M160" s="378"/>
    </row>
    <row r="161" spans="1:13" ht="11.25" customHeight="1">
      <c r="A161" s="378"/>
      <c r="B161" s="378"/>
      <c r="C161" s="378"/>
      <c r="D161" s="378"/>
      <c r="E161" s="378"/>
      <c r="F161" s="388"/>
      <c r="G161" s="378"/>
      <c r="H161" s="378"/>
      <c r="I161" s="426"/>
      <c r="J161" s="378"/>
      <c r="K161" s="378"/>
      <c r="L161" s="378"/>
      <c r="M161" s="378"/>
    </row>
    <row r="162" spans="1:13" ht="11.25" customHeight="1">
      <c r="A162" s="378"/>
      <c r="B162" s="378"/>
      <c r="C162" s="378"/>
      <c r="D162" s="378"/>
      <c r="E162" s="378"/>
      <c r="F162" s="388"/>
      <c r="G162" s="378"/>
      <c r="H162" s="378"/>
      <c r="I162" s="426"/>
      <c r="J162" s="378"/>
      <c r="K162" s="378"/>
      <c r="L162" s="378"/>
      <c r="M162" s="378"/>
    </row>
    <row r="163" spans="1:13" ht="11.25" customHeight="1">
      <c r="A163" s="378"/>
      <c r="B163" s="378"/>
      <c r="C163" s="378"/>
      <c r="D163" s="378"/>
      <c r="E163" s="378"/>
      <c r="F163" s="388"/>
      <c r="G163" s="378"/>
      <c r="H163" s="378"/>
      <c r="I163" s="426"/>
      <c r="J163" s="378"/>
      <c r="K163" s="378"/>
      <c r="L163" s="378"/>
      <c r="M163" s="378"/>
    </row>
    <row r="164" spans="1:13" ht="11.25" customHeight="1">
      <c r="A164" s="378"/>
      <c r="B164" s="378"/>
      <c r="C164" s="378"/>
      <c r="D164" s="378"/>
      <c r="E164" s="378"/>
      <c r="F164" s="388"/>
      <c r="G164" s="378"/>
      <c r="H164" s="378"/>
      <c r="I164" s="426"/>
      <c r="J164" s="378"/>
      <c r="K164" s="378"/>
      <c r="L164" s="378"/>
      <c r="M164" s="378"/>
    </row>
    <row r="165" spans="1:13" ht="11.25" customHeight="1">
      <c r="A165" s="378"/>
      <c r="B165" s="378"/>
      <c r="C165" s="378"/>
      <c r="D165" s="378"/>
      <c r="E165" s="378"/>
      <c r="F165" s="388"/>
      <c r="G165" s="378"/>
      <c r="H165" s="378"/>
      <c r="I165" s="426"/>
      <c r="J165" s="378"/>
      <c r="K165" s="378"/>
      <c r="L165" s="378"/>
      <c r="M165" s="378"/>
    </row>
    <row r="166" spans="1:13" ht="11.25" customHeight="1">
      <c r="A166" s="378"/>
      <c r="B166" s="378"/>
      <c r="C166" s="378"/>
      <c r="D166" s="378"/>
      <c r="E166" s="378"/>
      <c r="F166" s="388"/>
      <c r="G166" s="378"/>
      <c r="H166" s="378"/>
      <c r="I166" s="426"/>
      <c r="J166" s="378"/>
      <c r="K166" s="378"/>
      <c r="L166" s="378"/>
      <c r="M166" s="378"/>
    </row>
    <row r="167" spans="1:13" ht="11.25" customHeight="1">
      <c r="A167" s="378"/>
      <c r="B167" s="378"/>
      <c r="C167" s="378"/>
      <c r="D167" s="378"/>
      <c r="E167" s="378"/>
      <c r="F167" s="388"/>
      <c r="G167" s="378"/>
      <c r="H167" s="378"/>
      <c r="I167" s="426"/>
      <c r="J167" s="378"/>
      <c r="K167" s="378"/>
      <c r="L167" s="378"/>
      <c r="M167" s="378"/>
    </row>
    <row r="168" spans="1:13" ht="11.25" customHeight="1">
      <c r="A168" s="378"/>
      <c r="B168" s="378"/>
      <c r="C168" s="378"/>
      <c r="D168" s="378"/>
      <c r="E168" s="378"/>
      <c r="F168" s="388"/>
      <c r="G168" s="378"/>
      <c r="H168" s="378"/>
      <c r="I168" s="426"/>
      <c r="J168" s="378"/>
      <c r="K168" s="378"/>
      <c r="L168" s="378"/>
      <c r="M168" s="378"/>
    </row>
    <row r="169" spans="1:13" ht="11.25" customHeight="1">
      <c r="A169" s="378"/>
      <c r="B169" s="378"/>
      <c r="C169" s="378"/>
      <c r="D169" s="378"/>
      <c r="E169" s="378"/>
      <c r="F169" s="388"/>
      <c r="G169" s="378"/>
      <c r="H169" s="378"/>
      <c r="I169" s="426"/>
      <c r="J169" s="378"/>
      <c r="K169" s="378"/>
      <c r="L169" s="378"/>
      <c r="M169" s="378"/>
    </row>
    <row r="170" spans="1:13" ht="11.25" customHeight="1">
      <c r="A170" s="378"/>
      <c r="B170" s="378"/>
      <c r="C170" s="378"/>
      <c r="D170" s="378"/>
      <c r="E170" s="378"/>
      <c r="F170" s="388"/>
      <c r="G170" s="378"/>
      <c r="H170" s="378"/>
      <c r="I170" s="426"/>
      <c r="J170" s="378"/>
      <c r="K170" s="378"/>
      <c r="L170" s="378"/>
      <c r="M170" s="378"/>
    </row>
    <row r="171" spans="1:13" ht="11.25" customHeight="1">
      <c r="A171" s="378"/>
      <c r="B171" s="378"/>
      <c r="C171" s="378"/>
      <c r="D171" s="378"/>
      <c r="E171" s="378"/>
      <c r="F171" s="388"/>
      <c r="G171" s="378"/>
      <c r="H171" s="378"/>
      <c r="I171" s="426"/>
      <c r="J171" s="378"/>
      <c r="K171" s="378"/>
      <c r="L171" s="378"/>
      <c r="M171" s="378"/>
    </row>
    <row r="172" spans="1:13" ht="11.25" customHeight="1">
      <c r="A172" s="378"/>
      <c r="B172" s="378"/>
      <c r="C172" s="378"/>
      <c r="D172" s="378"/>
      <c r="E172" s="378"/>
      <c r="F172" s="388"/>
      <c r="G172" s="378"/>
      <c r="H172" s="378"/>
      <c r="I172" s="426"/>
      <c r="J172" s="378"/>
      <c r="K172" s="378"/>
      <c r="L172" s="378"/>
      <c r="M172" s="378"/>
    </row>
    <row r="173" spans="1:13" ht="11.25" customHeight="1">
      <c r="A173" s="378"/>
      <c r="B173" s="378"/>
      <c r="C173" s="378"/>
      <c r="D173" s="378"/>
      <c r="E173" s="378"/>
      <c r="F173" s="388"/>
      <c r="G173" s="378"/>
      <c r="H173" s="378"/>
      <c r="I173" s="426"/>
      <c r="J173" s="378"/>
      <c r="K173" s="378"/>
      <c r="L173" s="378"/>
      <c r="M173" s="378"/>
    </row>
    <row r="174" spans="1:13" ht="11.25" customHeight="1">
      <c r="A174" s="378"/>
      <c r="B174" s="378"/>
      <c r="C174" s="378"/>
      <c r="D174" s="378"/>
      <c r="E174" s="378"/>
      <c r="F174" s="388"/>
      <c r="G174" s="378"/>
      <c r="H174" s="378"/>
      <c r="I174" s="426"/>
      <c r="J174" s="378"/>
      <c r="K174" s="378"/>
      <c r="L174" s="378"/>
      <c r="M174" s="378"/>
    </row>
    <row r="175" spans="1:13" ht="11.25" customHeight="1">
      <c r="A175" s="378"/>
      <c r="B175" s="378"/>
      <c r="C175" s="378"/>
      <c r="D175" s="378"/>
      <c r="E175" s="378"/>
      <c r="F175" s="388"/>
      <c r="G175" s="378"/>
      <c r="H175" s="378"/>
      <c r="I175" s="426"/>
      <c r="J175" s="378"/>
      <c r="K175" s="378"/>
      <c r="L175" s="378"/>
      <c r="M175" s="378"/>
    </row>
    <row r="176" spans="1:13" ht="11.25" customHeight="1">
      <c r="A176" s="378"/>
      <c r="B176" s="378"/>
      <c r="C176" s="378"/>
      <c r="D176" s="378"/>
      <c r="E176" s="378"/>
      <c r="F176" s="388"/>
      <c r="G176" s="378"/>
      <c r="H176" s="378"/>
      <c r="I176" s="426"/>
      <c r="J176" s="378"/>
      <c r="K176" s="378"/>
      <c r="L176" s="378"/>
      <c r="M176" s="378"/>
    </row>
    <row r="177" spans="1:13" ht="11.25" customHeight="1">
      <c r="A177" s="378"/>
      <c r="B177" s="378"/>
      <c r="C177" s="378"/>
      <c r="D177" s="378"/>
      <c r="E177" s="378"/>
      <c r="F177" s="388"/>
      <c r="G177" s="378"/>
      <c r="H177" s="378"/>
      <c r="I177" s="426"/>
      <c r="J177" s="378"/>
      <c r="K177" s="378"/>
      <c r="L177" s="378"/>
      <c r="M177" s="378"/>
    </row>
    <row r="178" spans="1:13" ht="11.25" customHeight="1">
      <c r="A178" s="378"/>
      <c r="B178" s="378"/>
      <c r="C178" s="378"/>
      <c r="D178" s="378"/>
      <c r="E178" s="378"/>
      <c r="F178" s="388"/>
      <c r="G178" s="378"/>
      <c r="H178" s="378"/>
      <c r="I178" s="426"/>
      <c r="J178" s="378"/>
      <c r="K178" s="378"/>
      <c r="L178" s="378"/>
      <c r="M178" s="378"/>
    </row>
    <row r="179" spans="1:13" ht="11.25" customHeight="1">
      <c r="A179" s="378"/>
      <c r="B179" s="378"/>
      <c r="C179" s="378"/>
      <c r="D179" s="378"/>
      <c r="E179" s="378"/>
      <c r="F179" s="388"/>
      <c r="G179" s="378"/>
      <c r="H179" s="378"/>
      <c r="I179" s="426"/>
      <c r="J179" s="378"/>
      <c r="K179" s="378"/>
      <c r="L179" s="378"/>
      <c r="M179" s="378"/>
    </row>
    <row r="180" spans="1:13" ht="11.25" customHeight="1">
      <c r="A180" s="378"/>
      <c r="B180" s="378"/>
      <c r="C180" s="378"/>
      <c r="D180" s="378"/>
      <c r="E180" s="378"/>
      <c r="F180" s="388"/>
      <c r="G180" s="378"/>
      <c r="H180" s="378"/>
      <c r="I180" s="426"/>
      <c r="J180" s="378"/>
      <c r="K180" s="378"/>
      <c r="L180" s="378"/>
      <c r="M180" s="378"/>
    </row>
    <row r="181" spans="1:13" ht="11.25" customHeight="1">
      <c r="A181" s="378"/>
      <c r="B181" s="378"/>
      <c r="C181" s="378"/>
      <c r="D181" s="378"/>
      <c r="E181" s="378"/>
      <c r="F181" s="388"/>
      <c r="G181" s="378"/>
      <c r="H181" s="378"/>
      <c r="I181" s="426"/>
      <c r="J181" s="378"/>
      <c r="K181" s="378"/>
      <c r="L181" s="378"/>
      <c r="M181" s="378"/>
    </row>
    <row r="182" spans="1:13" ht="11.25" customHeight="1">
      <c r="A182" s="378"/>
      <c r="B182" s="378"/>
      <c r="C182" s="378"/>
      <c r="D182" s="378"/>
      <c r="E182" s="378"/>
      <c r="F182" s="388"/>
      <c r="G182" s="378"/>
      <c r="H182" s="378"/>
      <c r="I182" s="426"/>
      <c r="J182" s="378"/>
      <c r="K182" s="378"/>
      <c r="L182" s="378"/>
      <c r="M182" s="378"/>
    </row>
    <row r="183" spans="1:13" ht="11.25" customHeight="1">
      <c r="A183" s="378"/>
      <c r="B183" s="378"/>
      <c r="C183" s="378"/>
      <c r="D183" s="378"/>
      <c r="E183" s="378"/>
      <c r="F183" s="388"/>
      <c r="G183" s="378"/>
      <c r="H183" s="378"/>
      <c r="I183" s="426"/>
      <c r="J183" s="378"/>
      <c r="K183" s="378"/>
      <c r="L183" s="378"/>
      <c r="M183" s="378"/>
    </row>
    <row r="184" spans="1:13" ht="11.25" customHeight="1">
      <c r="A184" s="378"/>
      <c r="B184" s="378"/>
      <c r="C184" s="378"/>
      <c r="D184" s="378"/>
      <c r="E184" s="378"/>
      <c r="F184" s="388"/>
      <c r="G184" s="378"/>
      <c r="H184" s="378"/>
      <c r="I184" s="426"/>
      <c r="J184" s="378"/>
      <c r="K184" s="378"/>
      <c r="L184" s="378"/>
      <c r="M184" s="378"/>
    </row>
    <row r="185" spans="1:13" ht="11.25" customHeight="1">
      <c r="A185" s="378"/>
      <c r="B185" s="378"/>
      <c r="C185" s="378"/>
      <c r="D185" s="378"/>
      <c r="E185" s="378"/>
      <c r="F185" s="388"/>
      <c r="G185" s="378"/>
      <c r="H185" s="378"/>
      <c r="I185" s="426"/>
      <c r="J185" s="378"/>
      <c r="K185" s="378"/>
      <c r="L185" s="378"/>
      <c r="M185" s="378"/>
    </row>
    <row r="186" spans="1:13" ht="11.25" customHeight="1">
      <c r="A186" s="378"/>
      <c r="B186" s="378"/>
      <c r="C186" s="378"/>
      <c r="D186" s="378"/>
      <c r="E186" s="378"/>
      <c r="F186" s="388"/>
      <c r="G186" s="378"/>
      <c r="H186" s="378"/>
      <c r="I186" s="426"/>
      <c r="J186" s="378"/>
      <c r="K186" s="378"/>
      <c r="L186" s="378"/>
      <c r="M186" s="378"/>
    </row>
    <row r="187" spans="1:13" ht="11.25" customHeight="1">
      <c r="A187" s="378"/>
      <c r="B187" s="378"/>
      <c r="C187" s="378"/>
      <c r="D187" s="378"/>
      <c r="E187" s="378"/>
      <c r="F187" s="388"/>
      <c r="G187" s="378"/>
      <c r="H187" s="378"/>
      <c r="I187" s="426"/>
      <c r="J187" s="378"/>
      <c r="K187" s="378"/>
      <c r="L187" s="378"/>
      <c r="M187" s="378"/>
    </row>
    <row r="188" spans="1:13" ht="11.25" customHeight="1">
      <c r="A188" s="378"/>
      <c r="B188" s="378"/>
      <c r="C188" s="378"/>
      <c r="D188" s="378"/>
      <c r="E188" s="378"/>
      <c r="F188" s="388"/>
      <c r="G188" s="378"/>
      <c r="H188" s="378"/>
      <c r="I188" s="426"/>
      <c r="J188" s="378"/>
      <c r="K188" s="378"/>
      <c r="L188" s="378"/>
      <c r="M188" s="378"/>
    </row>
    <row r="189" spans="1:13" ht="11.25" customHeight="1">
      <c r="A189" s="378"/>
      <c r="B189" s="378"/>
      <c r="C189" s="378"/>
      <c r="D189" s="378"/>
      <c r="E189" s="378"/>
      <c r="F189" s="388"/>
      <c r="G189" s="378"/>
      <c r="H189" s="378"/>
      <c r="I189" s="426"/>
      <c r="J189" s="378"/>
      <c r="K189" s="378"/>
      <c r="L189" s="378"/>
      <c r="M189" s="378"/>
    </row>
    <row r="190" spans="1:13" ht="11.25" customHeight="1">
      <c r="A190" s="378"/>
      <c r="B190" s="378"/>
      <c r="C190" s="378"/>
      <c r="D190" s="378"/>
      <c r="E190" s="378"/>
      <c r="F190" s="388"/>
      <c r="G190" s="378"/>
      <c r="H190" s="378"/>
      <c r="I190" s="426"/>
      <c r="J190" s="378"/>
      <c r="K190" s="378"/>
      <c r="L190" s="378"/>
      <c r="M190" s="378"/>
    </row>
    <row r="191" spans="1:13" ht="11.25" customHeight="1">
      <c r="A191" s="378"/>
      <c r="B191" s="378"/>
      <c r="C191" s="378"/>
      <c r="D191" s="378"/>
      <c r="E191" s="378"/>
      <c r="F191" s="388"/>
      <c r="G191" s="378"/>
      <c r="H191" s="378"/>
      <c r="I191" s="426"/>
      <c r="J191" s="378"/>
      <c r="K191" s="378"/>
      <c r="L191" s="378"/>
      <c r="M191" s="378"/>
    </row>
    <row r="192" spans="1:13" ht="11.25" customHeight="1">
      <c r="A192" s="378"/>
      <c r="B192" s="378"/>
      <c r="C192" s="378"/>
      <c r="D192" s="378"/>
      <c r="E192" s="378"/>
      <c r="F192" s="388"/>
      <c r="G192" s="378"/>
      <c r="H192" s="378"/>
      <c r="I192" s="426"/>
      <c r="J192" s="378"/>
      <c r="K192" s="378"/>
      <c r="L192" s="378"/>
      <c r="M192" s="378"/>
    </row>
    <row r="193" spans="1:13" ht="11.25" customHeight="1">
      <c r="A193" s="378"/>
      <c r="B193" s="378"/>
      <c r="C193" s="378"/>
      <c r="D193" s="378"/>
      <c r="E193" s="378"/>
      <c r="F193" s="388"/>
      <c r="G193" s="378"/>
      <c r="H193" s="378"/>
      <c r="I193" s="426"/>
      <c r="J193" s="378"/>
      <c r="K193" s="378"/>
      <c r="L193" s="378"/>
      <c r="M193" s="378"/>
    </row>
    <row r="194" spans="1:13" ht="11.25" customHeight="1">
      <c r="A194" s="378"/>
      <c r="B194" s="378"/>
      <c r="C194" s="378"/>
      <c r="D194" s="378"/>
      <c r="E194" s="378"/>
      <c r="F194" s="388"/>
      <c r="G194" s="378"/>
      <c r="H194" s="378"/>
      <c r="I194" s="426"/>
      <c r="J194" s="378"/>
      <c r="K194" s="378"/>
      <c r="L194" s="378"/>
      <c r="M194" s="378"/>
    </row>
    <row r="195" spans="1:13" ht="11.25" customHeight="1">
      <c r="A195" s="378"/>
      <c r="B195" s="378"/>
      <c r="C195" s="378"/>
      <c r="D195" s="378"/>
      <c r="E195" s="378"/>
      <c r="F195" s="388"/>
      <c r="G195" s="378"/>
      <c r="H195" s="378"/>
      <c r="I195" s="426"/>
      <c r="J195" s="378"/>
      <c r="K195" s="378"/>
      <c r="L195" s="378"/>
      <c r="M195" s="378"/>
    </row>
    <row r="196" spans="1:13" ht="11.25" customHeight="1">
      <c r="A196" s="378"/>
      <c r="B196" s="378"/>
      <c r="C196" s="378"/>
      <c r="D196" s="378"/>
      <c r="E196" s="378"/>
      <c r="F196" s="388"/>
      <c r="G196" s="378"/>
      <c r="H196" s="378"/>
      <c r="I196" s="426"/>
      <c r="J196" s="378"/>
      <c r="K196" s="378"/>
      <c r="L196" s="378"/>
      <c r="M196" s="378"/>
    </row>
    <row r="197" spans="1:13" ht="11.25" customHeight="1">
      <c r="A197" s="378"/>
      <c r="B197" s="378"/>
      <c r="C197" s="378"/>
      <c r="D197" s="378"/>
      <c r="E197" s="378"/>
      <c r="F197" s="388"/>
      <c r="G197" s="378"/>
      <c r="H197" s="378"/>
      <c r="I197" s="426"/>
      <c r="J197" s="378"/>
      <c r="K197" s="378"/>
      <c r="L197" s="378"/>
      <c r="M197" s="378"/>
    </row>
    <row r="198" spans="1:13" ht="11.25" customHeight="1">
      <c r="A198" s="378"/>
      <c r="B198" s="378"/>
      <c r="C198" s="378"/>
      <c r="D198" s="378"/>
      <c r="E198" s="378"/>
      <c r="F198" s="388"/>
      <c r="G198" s="378"/>
      <c r="H198" s="378"/>
      <c r="I198" s="426"/>
      <c r="J198" s="378"/>
      <c r="K198" s="378"/>
      <c r="L198" s="378"/>
      <c r="M198" s="378"/>
    </row>
    <row r="199" spans="1:13" ht="11.25" customHeight="1">
      <c r="A199" s="378"/>
      <c r="B199" s="378"/>
      <c r="C199" s="378"/>
      <c r="D199" s="378"/>
      <c r="E199" s="378"/>
      <c r="F199" s="388"/>
      <c r="G199" s="378"/>
      <c r="H199" s="378"/>
      <c r="I199" s="426"/>
      <c r="J199" s="378"/>
      <c r="K199" s="378"/>
      <c r="L199" s="378"/>
      <c r="M199" s="378"/>
    </row>
    <row r="200" spans="1:13" ht="11.25" customHeight="1">
      <c r="A200" s="378"/>
      <c r="B200" s="378"/>
      <c r="C200" s="378"/>
      <c r="D200" s="378"/>
      <c r="E200" s="378"/>
      <c r="F200" s="388"/>
      <c r="G200" s="378"/>
      <c r="H200" s="378"/>
      <c r="I200" s="426"/>
      <c r="J200" s="378"/>
      <c r="K200" s="378"/>
      <c r="L200" s="378"/>
      <c r="M200" s="378"/>
    </row>
    <row r="201" spans="1:13" ht="11.25" customHeight="1">
      <c r="A201" s="378"/>
      <c r="B201" s="378"/>
      <c r="C201" s="378"/>
      <c r="D201" s="378"/>
      <c r="E201" s="378"/>
      <c r="F201" s="388"/>
      <c r="G201" s="378"/>
      <c r="H201" s="378"/>
      <c r="I201" s="426"/>
      <c r="J201" s="378"/>
      <c r="K201" s="378"/>
      <c r="L201" s="378"/>
      <c r="M201" s="378"/>
    </row>
    <row r="202" spans="1:13" ht="11.25" customHeight="1">
      <c r="A202" s="378"/>
      <c r="B202" s="378"/>
      <c r="C202" s="378"/>
      <c r="D202" s="378"/>
      <c r="E202" s="378"/>
      <c r="F202" s="388"/>
      <c r="G202" s="378"/>
      <c r="H202" s="378"/>
      <c r="I202" s="426"/>
      <c r="J202" s="378"/>
      <c r="K202" s="378"/>
      <c r="L202" s="378"/>
      <c r="M202" s="378"/>
    </row>
    <row r="203" spans="1:13" ht="11.25" customHeight="1">
      <c r="A203" s="378"/>
      <c r="B203" s="378"/>
      <c r="C203" s="378"/>
      <c r="D203" s="378"/>
      <c r="E203" s="378"/>
      <c r="F203" s="388"/>
      <c r="G203" s="378"/>
      <c r="H203" s="378"/>
      <c r="I203" s="426"/>
      <c r="J203" s="378"/>
      <c r="K203" s="378"/>
      <c r="L203" s="378"/>
      <c r="M203" s="378"/>
    </row>
    <row r="204" spans="1:13" ht="11.25" customHeight="1">
      <c r="A204" s="378"/>
      <c r="B204" s="378"/>
      <c r="C204" s="378"/>
      <c r="D204" s="378"/>
      <c r="E204" s="378"/>
      <c r="F204" s="388"/>
      <c r="G204" s="378"/>
      <c r="H204" s="378"/>
      <c r="I204" s="426"/>
      <c r="J204" s="378"/>
      <c r="K204" s="378"/>
      <c r="L204" s="378"/>
      <c r="M204" s="378"/>
    </row>
    <row r="205" spans="1:13" ht="11.25" customHeight="1">
      <c r="A205" s="378"/>
      <c r="B205" s="378"/>
      <c r="C205" s="378"/>
      <c r="D205" s="378"/>
      <c r="E205" s="378"/>
      <c r="F205" s="388"/>
      <c r="G205" s="378"/>
      <c r="H205" s="378"/>
      <c r="I205" s="426"/>
      <c r="J205" s="378"/>
      <c r="K205" s="378"/>
      <c r="L205" s="378"/>
      <c r="M205" s="378"/>
    </row>
    <row r="206" spans="1:13" ht="11.25" customHeight="1">
      <c r="A206" s="378"/>
      <c r="B206" s="378"/>
      <c r="C206" s="378"/>
      <c r="D206" s="378"/>
      <c r="E206" s="378"/>
      <c r="F206" s="388"/>
      <c r="G206" s="378"/>
      <c r="H206" s="378"/>
      <c r="I206" s="426"/>
      <c r="J206" s="378"/>
      <c r="K206" s="378"/>
      <c r="L206" s="378"/>
      <c r="M206" s="378"/>
    </row>
    <row r="207" spans="1:13" ht="11.25" customHeight="1">
      <c r="A207" s="378"/>
      <c r="B207" s="378"/>
      <c r="C207" s="378"/>
      <c r="D207" s="378"/>
      <c r="E207" s="378"/>
      <c r="F207" s="388"/>
      <c r="G207" s="378"/>
      <c r="H207" s="378"/>
      <c r="I207" s="426"/>
      <c r="J207" s="378"/>
      <c r="K207" s="378"/>
      <c r="L207" s="378"/>
      <c r="M207" s="378"/>
    </row>
    <row r="208" spans="1:13" ht="11.25" customHeight="1">
      <c r="A208" s="378"/>
      <c r="B208" s="378"/>
      <c r="C208" s="378"/>
      <c r="D208" s="378"/>
      <c r="E208" s="378"/>
      <c r="F208" s="388"/>
      <c r="G208" s="378"/>
      <c r="H208" s="378"/>
      <c r="I208" s="426"/>
      <c r="J208" s="378"/>
      <c r="K208" s="378"/>
      <c r="L208" s="378"/>
      <c r="M208" s="378"/>
    </row>
    <row r="209" spans="1:13" ht="11.25" customHeight="1">
      <c r="A209" s="378"/>
      <c r="B209" s="378"/>
      <c r="C209" s="378"/>
      <c r="D209" s="378"/>
      <c r="E209" s="378"/>
      <c r="F209" s="388"/>
      <c r="G209" s="378"/>
      <c r="H209" s="378"/>
      <c r="I209" s="426"/>
      <c r="J209" s="378"/>
      <c r="K209" s="378"/>
      <c r="L209" s="378"/>
      <c r="M209" s="378"/>
    </row>
    <row r="210" spans="1:13" ht="11.25" customHeight="1">
      <c r="A210" s="378"/>
      <c r="B210" s="378"/>
      <c r="C210" s="378"/>
      <c r="D210" s="378"/>
      <c r="E210" s="378"/>
      <c r="F210" s="388"/>
      <c r="G210" s="378"/>
      <c r="H210" s="378"/>
      <c r="I210" s="426"/>
      <c r="J210" s="378"/>
      <c r="K210" s="378"/>
      <c r="L210" s="378"/>
      <c r="M210" s="378"/>
    </row>
    <row r="211" spans="1:13" ht="11.25" customHeight="1">
      <c r="A211" s="378"/>
      <c r="B211" s="378"/>
      <c r="C211" s="378"/>
      <c r="D211" s="378"/>
      <c r="E211" s="378"/>
      <c r="F211" s="388"/>
      <c r="G211" s="378"/>
      <c r="H211" s="378"/>
      <c r="I211" s="426"/>
      <c r="J211" s="378"/>
      <c r="K211" s="378"/>
      <c r="L211" s="378"/>
      <c r="M211" s="378"/>
    </row>
    <row r="212" spans="1:13" ht="11.25" customHeight="1">
      <c r="A212" s="378"/>
      <c r="B212" s="378"/>
      <c r="C212" s="378"/>
      <c r="D212" s="378"/>
      <c r="E212" s="378"/>
      <c r="F212" s="388"/>
      <c r="G212" s="378"/>
      <c r="H212" s="378"/>
      <c r="I212" s="426"/>
      <c r="J212" s="378"/>
      <c r="K212" s="378"/>
      <c r="L212" s="378"/>
      <c r="M212" s="378"/>
    </row>
    <row r="213" spans="1:13" ht="11.25" customHeight="1">
      <c r="A213" s="378"/>
      <c r="B213" s="378"/>
      <c r="C213" s="378"/>
      <c r="D213" s="378"/>
      <c r="E213" s="378"/>
      <c r="F213" s="388"/>
      <c r="G213" s="378"/>
      <c r="H213" s="378"/>
      <c r="I213" s="426"/>
      <c r="J213" s="378"/>
      <c r="K213" s="378"/>
      <c r="L213" s="378"/>
      <c r="M213" s="378"/>
    </row>
    <row r="214" spans="1:13" ht="11.25" customHeight="1">
      <c r="A214" s="378"/>
      <c r="B214" s="378"/>
      <c r="C214" s="378"/>
      <c r="D214" s="378"/>
      <c r="E214" s="378"/>
      <c r="F214" s="388"/>
      <c r="G214" s="378"/>
      <c r="H214" s="378"/>
      <c r="I214" s="426"/>
      <c r="J214" s="378"/>
      <c r="K214" s="378"/>
      <c r="L214" s="378"/>
      <c r="M214" s="378"/>
    </row>
    <row r="215" spans="1:13" ht="11.25" customHeight="1">
      <c r="A215" s="378"/>
      <c r="B215" s="378"/>
      <c r="C215" s="378"/>
      <c r="D215" s="378"/>
      <c r="E215" s="378"/>
      <c r="F215" s="388"/>
      <c r="G215" s="378"/>
      <c r="H215" s="378"/>
      <c r="I215" s="426"/>
      <c r="J215" s="378"/>
      <c r="K215" s="378"/>
      <c r="L215" s="378"/>
      <c r="M215" s="378"/>
    </row>
    <row r="216" spans="1:13" ht="11.25" customHeight="1">
      <c r="A216" s="378"/>
      <c r="B216" s="378"/>
      <c r="C216" s="378"/>
      <c r="D216" s="378"/>
      <c r="E216" s="378"/>
      <c r="F216" s="388"/>
      <c r="G216" s="378"/>
      <c r="H216" s="378"/>
      <c r="I216" s="426"/>
      <c r="J216" s="378"/>
      <c r="K216" s="378"/>
      <c r="L216" s="378"/>
      <c r="M216" s="378"/>
    </row>
    <row r="217" spans="1:13" ht="11.25" customHeight="1">
      <c r="A217" s="378"/>
      <c r="B217" s="378"/>
      <c r="C217" s="378"/>
      <c r="D217" s="378"/>
      <c r="E217" s="378"/>
      <c r="F217" s="388"/>
      <c r="G217" s="378"/>
      <c r="H217" s="378"/>
      <c r="I217" s="426"/>
      <c r="J217" s="378"/>
      <c r="K217" s="378"/>
      <c r="L217" s="378"/>
      <c r="M217" s="378"/>
    </row>
    <row r="218" spans="1:13" ht="11.25" customHeight="1">
      <c r="A218" s="378"/>
      <c r="B218" s="378"/>
      <c r="C218" s="378"/>
      <c r="D218" s="378"/>
      <c r="E218" s="378"/>
      <c r="F218" s="388"/>
      <c r="G218" s="378"/>
      <c r="H218" s="378"/>
      <c r="I218" s="426"/>
      <c r="J218" s="378"/>
      <c r="K218" s="378"/>
      <c r="L218" s="378"/>
      <c r="M218" s="378"/>
    </row>
    <row r="219" spans="1:13" ht="11.25" customHeight="1">
      <c r="A219" s="378"/>
      <c r="B219" s="378"/>
      <c r="C219" s="378"/>
      <c r="D219" s="378"/>
      <c r="E219" s="378"/>
      <c r="F219" s="388"/>
      <c r="G219" s="378"/>
      <c r="H219" s="378"/>
      <c r="I219" s="426"/>
      <c r="J219" s="378"/>
      <c r="K219" s="378"/>
      <c r="L219" s="378"/>
      <c r="M219" s="378"/>
    </row>
    <row r="220" spans="1:13" ht="11.25" customHeight="1">
      <c r="A220" s="378"/>
      <c r="B220" s="378"/>
      <c r="C220" s="378"/>
      <c r="D220" s="378"/>
      <c r="E220" s="378"/>
      <c r="F220" s="388"/>
      <c r="G220" s="378"/>
      <c r="H220" s="378"/>
      <c r="I220" s="426"/>
      <c r="J220" s="378"/>
      <c r="K220" s="378"/>
      <c r="L220" s="378"/>
      <c r="M220" s="378"/>
    </row>
    <row r="221" spans="1:13" ht="11.25" customHeight="1">
      <c r="A221" s="378"/>
      <c r="B221" s="378"/>
      <c r="C221" s="378"/>
      <c r="D221" s="378"/>
      <c r="E221" s="378"/>
      <c r="F221" s="388"/>
      <c r="G221" s="378"/>
      <c r="H221" s="378"/>
      <c r="I221" s="426"/>
      <c r="J221" s="378"/>
      <c r="K221" s="378"/>
      <c r="L221" s="378"/>
      <c r="M221" s="378"/>
    </row>
    <row r="222" spans="1:13" ht="11.25" customHeight="1">
      <c r="A222" s="378"/>
      <c r="B222" s="378"/>
      <c r="C222" s="378"/>
      <c r="D222" s="378"/>
      <c r="E222" s="378"/>
      <c r="F222" s="388"/>
      <c r="G222" s="378"/>
      <c r="H222" s="378"/>
      <c r="I222" s="426"/>
      <c r="J222" s="378"/>
      <c r="K222" s="378"/>
      <c r="L222" s="378"/>
      <c r="M222" s="378"/>
    </row>
    <row r="223" spans="1:13" ht="11.25" customHeight="1">
      <c r="A223" s="378"/>
      <c r="B223" s="378"/>
      <c r="C223" s="378"/>
      <c r="D223" s="378"/>
      <c r="E223" s="378"/>
      <c r="F223" s="388"/>
      <c r="G223" s="378"/>
      <c r="H223" s="378"/>
      <c r="I223" s="426"/>
      <c r="J223" s="378"/>
      <c r="K223" s="378"/>
      <c r="L223" s="378"/>
      <c r="M223" s="378"/>
    </row>
    <row r="224" spans="1:13" ht="11.25" customHeight="1">
      <c r="A224" s="378"/>
      <c r="B224" s="378"/>
      <c r="C224" s="378"/>
      <c r="D224" s="378"/>
      <c r="E224" s="378"/>
      <c r="F224" s="388"/>
      <c r="G224" s="378"/>
      <c r="H224" s="378"/>
      <c r="I224" s="426"/>
      <c r="J224" s="378"/>
      <c r="K224" s="378"/>
      <c r="L224" s="378"/>
      <c r="M224" s="378"/>
    </row>
    <row r="225" spans="1:13" ht="11.25" customHeight="1">
      <c r="A225" s="378"/>
      <c r="B225" s="378"/>
      <c r="C225" s="378"/>
      <c r="D225" s="378"/>
      <c r="E225" s="378"/>
      <c r="F225" s="388"/>
      <c r="G225" s="378"/>
      <c r="H225" s="378"/>
      <c r="I225" s="426"/>
      <c r="J225" s="378"/>
      <c r="K225" s="378"/>
      <c r="L225" s="378"/>
      <c r="M225" s="378"/>
    </row>
    <row r="226" spans="1:13" ht="11.25" customHeight="1">
      <c r="A226" s="378"/>
      <c r="B226" s="378"/>
      <c r="C226" s="378"/>
      <c r="D226" s="378"/>
      <c r="E226" s="378"/>
      <c r="F226" s="388"/>
      <c r="G226" s="378"/>
      <c r="H226" s="378"/>
      <c r="I226" s="426"/>
      <c r="J226" s="378"/>
      <c r="K226" s="378"/>
      <c r="L226" s="378"/>
      <c r="M226" s="378"/>
    </row>
    <row r="227" spans="1:13" ht="11.25" customHeight="1">
      <c r="A227" s="378"/>
      <c r="B227" s="378"/>
      <c r="C227" s="378"/>
      <c r="D227" s="378"/>
      <c r="E227" s="378"/>
      <c r="F227" s="388"/>
      <c r="G227" s="378"/>
      <c r="H227" s="378"/>
      <c r="I227" s="426"/>
      <c r="J227" s="378"/>
      <c r="K227" s="378"/>
      <c r="L227" s="378"/>
      <c r="M227" s="378"/>
    </row>
    <row r="228" spans="1:13" ht="11.25" customHeight="1">
      <c r="A228" s="378"/>
      <c r="B228" s="378"/>
      <c r="C228" s="378"/>
      <c r="D228" s="378"/>
      <c r="E228" s="378"/>
      <c r="F228" s="388"/>
      <c r="G228" s="378"/>
      <c r="H228" s="378"/>
      <c r="I228" s="426"/>
      <c r="J228" s="378"/>
      <c r="K228" s="378"/>
      <c r="L228" s="378"/>
      <c r="M228" s="378"/>
    </row>
    <row r="229" spans="1:13" ht="11.25" customHeight="1">
      <c r="A229" s="378"/>
      <c r="B229" s="378"/>
      <c r="C229" s="378"/>
      <c r="D229" s="378"/>
      <c r="E229" s="378"/>
      <c r="F229" s="388"/>
      <c r="G229" s="378"/>
      <c r="H229" s="378"/>
      <c r="I229" s="426"/>
      <c r="J229" s="378"/>
      <c r="K229" s="378"/>
      <c r="L229" s="378"/>
      <c r="M229" s="378"/>
    </row>
    <row r="230" spans="1:13" ht="11.25" customHeight="1">
      <c r="A230" s="378"/>
      <c r="B230" s="378"/>
      <c r="C230" s="378"/>
      <c r="D230" s="378"/>
      <c r="E230" s="378"/>
      <c r="F230" s="388"/>
      <c r="G230" s="378"/>
      <c r="H230" s="378"/>
      <c r="I230" s="426"/>
      <c r="J230" s="378"/>
      <c r="K230" s="378"/>
      <c r="L230" s="378"/>
      <c r="M230" s="378"/>
    </row>
    <row r="231" spans="1:13" ht="11.25" customHeight="1">
      <c r="A231" s="378"/>
      <c r="B231" s="378"/>
      <c r="C231" s="378"/>
      <c r="D231" s="378"/>
      <c r="E231" s="378"/>
      <c r="F231" s="388"/>
      <c r="G231" s="378"/>
      <c r="H231" s="378"/>
      <c r="I231" s="426"/>
      <c r="J231" s="378"/>
      <c r="K231" s="378"/>
      <c r="L231" s="378"/>
      <c r="M231" s="378"/>
    </row>
    <row r="232" spans="1:13" ht="11.25" customHeight="1">
      <c r="A232" s="378"/>
      <c r="B232" s="378"/>
      <c r="C232" s="378"/>
      <c r="D232" s="378"/>
      <c r="E232" s="378"/>
      <c r="F232" s="388"/>
      <c r="G232" s="378"/>
      <c r="H232" s="378"/>
      <c r="I232" s="426"/>
      <c r="J232" s="378"/>
      <c r="K232" s="378"/>
      <c r="L232" s="378"/>
      <c r="M232" s="378"/>
    </row>
    <row r="233" spans="1:13" ht="11.25" customHeight="1">
      <c r="A233" s="378"/>
      <c r="B233" s="378"/>
      <c r="C233" s="378"/>
      <c r="D233" s="378"/>
      <c r="E233" s="378"/>
      <c r="F233" s="388"/>
      <c r="G233" s="378"/>
      <c r="H233" s="378"/>
      <c r="I233" s="426"/>
      <c r="J233" s="378"/>
      <c r="K233" s="378"/>
      <c r="L233" s="378"/>
      <c r="M233" s="378"/>
    </row>
    <row r="234" spans="1:13" ht="11.25" customHeight="1">
      <c r="A234" s="378"/>
      <c r="B234" s="378"/>
      <c r="C234" s="378"/>
      <c r="D234" s="378"/>
      <c r="E234" s="378"/>
      <c r="F234" s="388"/>
      <c r="G234" s="378"/>
      <c r="H234" s="378"/>
      <c r="I234" s="426"/>
      <c r="J234" s="378"/>
      <c r="K234" s="378"/>
      <c r="L234" s="378"/>
      <c r="M234" s="378"/>
    </row>
    <row r="235" spans="1:13" ht="11.25" customHeight="1">
      <c r="A235" s="378"/>
      <c r="B235" s="378"/>
      <c r="C235" s="378"/>
      <c r="D235" s="378"/>
      <c r="E235" s="378"/>
      <c r="F235" s="388"/>
      <c r="G235" s="378"/>
      <c r="H235" s="378"/>
      <c r="I235" s="426"/>
      <c r="J235" s="378"/>
      <c r="K235" s="378"/>
      <c r="L235" s="378"/>
      <c r="M235" s="378"/>
    </row>
    <row r="236" spans="1:13" ht="11.25" customHeight="1">
      <c r="A236" s="378"/>
      <c r="B236" s="378"/>
      <c r="C236" s="378"/>
      <c r="D236" s="378"/>
      <c r="E236" s="378"/>
      <c r="F236" s="388"/>
      <c r="G236" s="378"/>
      <c r="H236" s="378"/>
      <c r="I236" s="426"/>
      <c r="J236" s="378"/>
      <c r="K236" s="378"/>
      <c r="L236" s="378"/>
      <c r="M236" s="378"/>
    </row>
    <row r="237" spans="1:13" ht="11.25" customHeight="1">
      <c r="A237" s="378"/>
      <c r="B237" s="378"/>
      <c r="C237" s="378"/>
      <c r="D237" s="378"/>
      <c r="E237" s="378"/>
      <c r="F237" s="388"/>
      <c r="G237" s="378"/>
      <c r="H237" s="378"/>
      <c r="I237" s="426"/>
      <c r="J237" s="378"/>
      <c r="K237" s="378"/>
      <c r="L237" s="378"/>
      <c r="M237" s="378"/>
    </row>
    <row r="238" spans="1:13" ht="11.25" customHeight="1">
      <c r="A238" s="378"/>
      <c r="B238" s="378"/>
      <c r="C238" s="378"/>
      <c r="D238" s="378"/>
      <c r="E238" s="378"/>
      <c r="F238" s="388"/>
      <c r="G238" s="378"/>
      <c r="H238" s="378"/>
      <c r="I238" s="426"/>
      <c r="J238" s="378"/>
      <c r="K238" s="378"/>
      <c r="L238" s="378"/>
      <c r="M238" s="378"/>
    </row>
    <row r="239" spans="1:13" ht="11.25" customHeight="1">
      <c r="A239" s="378"/>
      <c r="B239" s="378"/>
      <c r="C239" s="378"/>
      <c r="D239" s="378"/>
      <c r="E239" s="378"/>
      <c r="F239" s="388"/>
      <c r="G239" s="378"/>
      <c r="H239" s="378"/>
      <c r="I239" s="426"/>
      <c r="J239" s="378"/>
      <c r="K239" s="378"/>
      <c r="L239" s="378"/>
      <c r="M239" s="378"/>
    </row>
    <row r="240" spans="1:13" ht="11.25" customHeight="1">
      <c r="A240" s="378"/>
      <c r="B240" s="378"/>
      <c r="C240" s="378"/>
      <c r="D240" s="378"/>
      <c r="E240" s="378"/>
      <c r="F240" s="388"/>
      <c r="G240" s="378"/>
      <c r="H240" s="378"/>
      <c r="I240" s="426"/>
      <c r="J240" s="378"/>
      <c r="K240" s="378"/>
      <c r="L240" s="378"/>
      <c r="M240" s="378"/>
    </row>
    <row r="241" spans="1:13" ht="11.25" customHeight="1">
      <c r="A241" s="378"/>
      <c r="B241" s="378"/>
      <c r="C241" s="378"/>
      <c r="D241" s="378"/>
      <c r="E241" s="378"/>
      <c r="F241" s="388"/>
      <c r="G241" s="378"/>
      <c r="H241" s="378"/>
      <c r="I241" s="426"/>
      <c r="J241" s="378"/>
      <c r="K241" s="378"/>
      <c r="L241" s="378"/>
      <c r="M241" s="378"/>
    </row>
    <row r="242" spans="1:13" ht="11.25" customHeight="1">
      <c r="A242" s="378"/>
      <c r="B242" s="378"/>
      <c r="C242" s="378"/>
      <c r="D242" s="378"/>
      <c r="E242" s="378"/>
      <c r="F242" s="388"/>
      <c r="G242" s="378"/>
      <c r="H242" s="378"/>
      <c r="I242" s="426"/>
      <c r="J242" s="378"/>
      <c r="K242" s="378"/>
      <c r="L242" s="378"/>
      <c r="M242" s="378"/>
    </row>
    <row r="243" spans="1:13" ht="11.25" customHeight="1">
      <c r="A243" s="378"/>
      <c r="B243" s="378"/>
      <c r="C243" s="378"/>
      <c r="D243" s="378"/>
      <c r="E243" s="378"/>
      <c r="F243" s="388"/>
      <c r="G243" s="378"/>
      <c r="H243" s="378"/>
      <c r="I243" s="426"/>
      <c r="J243" s="378"/>
      <c r="K243" s="378"/>
      <c r="L243" s="378"/>
      <c r="M243" s="378"/>
    </row>
    <row r="244" spans="1:13" ht="11.25" customHeight="1">
      <c r="A244" s="378"/>
      <c r="B244" s="378"/>
      <c r="C244" s="378"/>
      <c r="D244" s="378"/>
      <c r="E244" s="378"/>
      <c r="F244" s="388"/>
      <c r="G244" s="378"/>
      <c r="H244" s="378"/>
      <c r="I244" s="426"/>
      <c r="J244" s="378"/>
      <c r="K244" s="378"/>
      <c r="L244" s="378"/>
      <c r="M244" s="378"/>
    </row>
    <row r="245" spans="1:13" ht="11.25" customHeight="1">
      <c r="A245" s="378"/>
      <c r="B245" s="378"/>
      <c r="C245" s="378"/>
      <c r="D245" s="378"/>
      <c r="E245" s="378"/>
      <c r="F245" s="388"/>
      <c r="G245" s="378"/>
      <c r="H245" s="378"/>
      <c r="I245" s="426"/>
      <c r="J245" s="378"/>
      <c r="K245" s="378"/>
      <c r="L245" s="378"/>
      <c r="M245" s="378"/>
    </row>
    <row r="246" spans="1:13" ht="11.25" customHeight="1">
      <c r="A246" s="378"/>
      <c r="B246" s="378"/>
      <c r="C246" s="378"/>
      <c r="D246" s="378"/>
      <c r="E246" s="378"/>
      <c r="F246" s="388"/>
      <c r="G246" s="378"/>
      <c r="H246" s="378"/>
      <c r="I246" s="426"/>
      <c r="J246" s="378"/>
      <c r="K246" s="378"/>
      <c r="L246" s="378"/>
      <c r="M246" s="378"/>
    </row>
    <row r="247" spans="1:13" ht="11.25" customHeight="1">
      <c r="A247" s="378"/>
      <c r="B247" s="378"/>
      <c r="C247" s="378"/>
      <c r="D247" s="378"/>
      <c r="E247" s="378"/>
      <c r="F247" s="388"/>
      <c r="G247" s="378"/>
      <c r="H247" s="378"/>
      <c r="I247" s="426"/>
      <c r="J247" s="378"/>
      <c r="K247" s="378"/>
      <c r="L247" s="378"/>
      <c r="M247" s="378"/>
    </row>
    <row r="248" spans="1:13" ht="11.25" customHeight="1">
      <c r="A248" s="378"/>
      <c r="B248" s="378"/>
      <c r="C248" s="378"/>
      <c r="D248" s="378"/>
      <c r="E248" s="378"/>
      <c r="F248" s="388"/>
      <c r="G248" s="378"/>
      <c r="H248" s="378"/>
      <c r="I248" s="426"/>
      <c r="J248" s="378"/>
      <c r="K248" s="378"/>
      <c r="L248" s="378"/>
      <c r="M248" s="378"/>
    </row>
    <row r="249" spans="1:13" ht="11.25" customHeight="1">
      <c r="A249" s="378"/>
      <c r="B249" s="378"/>
      <c r="C249" s="378"/>
      <c r="D249" s="378"/>
      <c r="E249" s="378"/>
      <c r="F249" s="388"/>
      <c r="G249" s="378"/>
      <c r="H249" s="378"/>
      <c r="I249" s="426"/>
      <c r="J249" s="378"/>
      <c r="K249" s="378"/>
      <c r="L249" s="378"/>
      <c r="M249" s="378"/>
    </row>
    <row r="250" spans="1:13" ht="11.25" customHeight="1">
      <c r="A250" s="378"/>
      <c r="B250" s="378"/>
      <c r="C250" s="378"/>
      <c r="D250" s="378"/>
      <c r="E250" s="378"/>
      <c r="F250" s="388"/>
      <c r="G250" s="378"/>
      <c r="H250" s="378"/>
      <c r="I250" s="426"/>
      <c r="J250" s="378"/>
      <c r="K250" s="378"/>
      <c r="L250" s="378"/>
      <c r="M250" s="378"/>
    </row>
    <row r="251" spans="1:13" ht="11.25" customHeight="1">
      <c r="A251" s="378"/>
      <c r="B251" s="378"/>
      <c r="C251" s="378"/>
      <c r="D251" s="378"/>
      <c r="E251" s="378"/>
      <c r="F251" s="388"/>
      <c r="G251" s="378"/>
      <c r="H251" s="378"/>
      <c r="I251" s="426"/>
      <c r="J251" s="378"/>
      <c r="K251" s="378"/>
      <c r="L251" s="378"/>
      <c r="M251" s="378"/>
    </row>
    <row r="252" spans="1:13" ht="11.25" customHeight="1">
      <c r="A252" s="378"/>
      <c r="B252" s="378"/>
      <c r="C252" s="378"/>
      <c r="D252" s="378"/>
      <c r="E252" s="378"/>
      <c r="F252" s="388"/>
      <c r="G252" s="378"/>
      <c r="H252" s="378"/>
      <c r="I252" s="426"/>
      <c r="J252" s="378"/>
      <c r="K252" s="378"/>
      <c r="L252" s="378"/>
      <c r="M252" s="378"/>
    </row>
    <row r="253" spans="1:13" ht="11.25" customHeight="1">
      <c r="A253" s="378"/>
      <c r="B253" s="378"/>
      <c r="C253" s="378"/>
      <c r="D253" s="378"/>
      <c r="E253" s="378"/>
      <c r="F253" s="388"/>
      <c r="G253" s="378"/>
      <c r="H253" s="378"/>
      <c r="I253" s="426"/>
      <c r="J253" s="378"/>
      <c r="K253" s="378"/>
      <c r="L253" s="378"/>
      <c r="M253" s="378"/>
    </row>
    <row r="254" spans="1:13" ht="11.25" customHeight="1">
      <c r="A254" s="378"/>
      <c r="B254" s="378"/>
      <c r="C254" s="378"/>
      <c r="D254" s="378"/>
      <c r="E254" s="378"/>
      <c r="F254" s="388"/>
      <c r="G254" s="378"/>
      <c r="H254" s="378"/>
      <c r="I254" s="426"/>
      <c r="J254" s="378"/>
      <c r="K254" s="378"/>
      <c r="L254" s="378"/>
      <c r="M254" s="378"/>
    </row>
    <row r="255" spans="1:13" ht="11.25" customHeight="1">
      <c r="A255" s="378"/>
      <c r="B255" s="378"/>
      <c r="C255" s="378"/>
      <c r="D255" s="378"/>
      <c r="E255" s="378"/>
      <c r="F255" s="388"/>
      <c r="G255" s="378"/>
      <c r="H255" s="378"/>
      <c r="I255" s="426"/>
      <c r="J255" s="378"/>
      <c r="K255" s="378"/>
      <c r="L255" s="378"/>
      <c r="M255" s="378"/>
    </row>
    <row r="256" spans="1:13" ht="11.25" customHeight="1">
      <c r="A256" s="378"/>
      <c r="B256" s="378"/>
      <c r="C256" s="378"/>
      <c r="D256" s="378"/>
      <c r="E256" s="378"/>
      <c r="F256" s="388"/>
      <c r="G256" s="378"/>
      <c r="H256" s="378"/>
      <c r="I256" s="426"/>
      <c r="J256" s="378"/>
      <c r="K256" s="378"/>
      <c r="L256" s="378"/>
      <c r="M256" s="378"/>
    </row>
    <row r="257" spans="1:13" ht="11.25" customHeight="1">
      <c r="A257" s="378"/>
      <c r="B257" s="378"/>
      <c r="C257" s="378"/>
      <c r="D257" s="378"/>
      <c r="E257" s="378"/>
      <c r="F257" s="388"/>
      <c r="G257" s="378"/>
      <c r="H257" s="378"/>
      <c r="I257" s="426"/>
      <c r="J257" s="378"/>
      <c r="K257" s="378"/>
      <c r="L257" s="378"/>
      <c r="M257" s="378"/>
    </row>
    <row r="258" spans="1:13" ht="11.25" customHeight="1">
      <c r="A258" s="378"/>
      <c r="B258" s="378"/>
      <c r="C258" s="378"/>
      <c r="D258" s="378"/>
      <c r="E258" s="378"/>
      <c r="F258" s="388"/>
      <c r="G258" s="378"/>
      <c r="H258" s="378"/>
      <c r="I258" s="426"/>
      <c r="J258" s="378"/>
      <c r="K258" s="378"/>
      <c r="L258" s="378"/>
      <c r="M258" s="378"/>
    </row>
    <row r="259" spans="1:13" ht="11.25" customHeight="1">
      <c r="A259" s="378"/>
      <c r="B259" s="378"/>
      <c r="C259" s="378"/>
      <c r="D259" s="378"/>
      <c r="E259" s="378"/>
      <c r="F259" s="388"/>
      <c r="G259" s="378"/>
      <c r="H259" s="378"/>
      <c r="I259" s="426"/>
      <c r="J259" s="378"/>
      <c r="K259" s="378"/>
      <c r="L259" s="378"/>
      <c r="M259" s="378"/>
    </row>
    <row r="260" spans="1:13" ht="11.25" customHeight="1">
      <c r="A260" s="378"/>
      <c r="B260" s="378"/>
      <c r="C260" s="378"/>
      <c r="D260" s="378"/>
      <c r="E260" s="378"/>
      <c r="F260" s="388"/>
      <c r="G260" s="378"/>
      <c r="H260" s="378"/>
      <c r="I260" s="426"/>
      <c r="J260" s="378"/>
      <c r="K260" s="378"/>
      <c r="L260" s="378"/>
      <c r="M260" s="378"/>
    </row>
    <row r="261" spans="1:13" ht="11.25" customHeight="1">
      <c r="A261" s="378"/>
      <c r="B261" s="378"/>
      <c r="C261" s="378"/>
      <c r="D261" s="378"/>
      <c r="E261" s="378"/>
      <c r="F261" s="388"/>
      <c r="G261" s="378"/>
      <c r="H261" s="378"/>
      <c r="I261" s="426"/>
      <c r="J261" s="378"/>
      <c r="K261" s="378"/>
      <c r="L261" s="378"/>
      <c r="M261" s="378"/>
    </row>
    <row r="262" spans="1:13" ht="11.25" customHeight="1">
      <c r="A262" s="378"/>
      <c r="B262" s="378"/>
      <c r="C262" s="378"/>
      <c r="D262" s="378"/>
      <c r="E262" s="378"/>
      <c r="F262" s="388"/>
      <c r="G262" s="378"/>
      <c r="H262" s="378"/>
      <c r="I262" s="426"/>
      <c r="J262" s="378"/>
      <c r="K262" s="378"/>
      <c r="L262" s="378"/>
      <c r="M262" s="378"/>
    </row>
    <row r="263" spans="1:13" ht="11.25" customHeight="1">
      <c r="A263" s="378"/>
      <c r="B263" s="378"/>
      <c r="C263" s="378"/>
      <c r="D263" s="378"/>
      <c r="E263" s="378"/>
      <c r="F263" s="388"/>
      <c r="G263" s="378"/>
      <c r="H263" s="378"/>
      <c r="I263" s="426"/>
      <c r="J263" s="378"/>
      <c r="K263" s="378"/>
      <c r="L263" s="378"/>
      <c r="M263" s="378"/>
    </row>
    <row r="264" spans="1:13" ht="11.25" customHeight="1">
      <c r="A264" s="378"/>
      <c r="B264" s="378"/>
      <c r="C264" s="378"/>
      <c r="D264" s="378"/>
      <c r="E264" s="378"/>
      <c r="F264" s="388"/>
      <c r="G264" s="378"/>
      <c r="H264" s="378"/>
      <c r="I264" s="426"/>
      <c r="J264" s="378"/>
      <c r="K264" s="378"/>
      <c r="L264" s="378"/>
      <c r="M264" s="378"/>
    </row>
    <row r="265" spans="1:13" ht="11.25" customHeight="1">
      <c r="A265" s="378"/>
      <c r="B265" s="378"/>
      <c r="C265" s="378"/>
      <c r="D265" s="378"/>
      <c r="E265" s="378"/>
      <c r="F265" s="388"/>
      <c r="G265" s="378"/>
      <c r="H265" s="378"/>
      <c r="I265" s="426"/>
      <c r="J265" s="378"/>
      <c r="K265" s="378"/>
      <c r="L265" s="378"/>
      <c r="M265" s="378"/>
    </row>
    <row r="266" spans="1:13" ht="11.25" customHeight="1">
      <c r="A266" s="378"/>
      <c r="B266" s="378"/>
      <c r="C266" s="378"/>
      <c r="D266" s="378"/>
      <c r="E266" s="378"/>
      <c r="F266" s="388"/>
      <c r="G266" s="378"/>
      <c r="H266" s="378"/>
      <c r="I266" s="426"/>
      <c r="J266" s="378"/>
      <c r="K266" s="378"/>
      <c r="L266" s="378"/>
      <c r="M266" s="378"/>
    </row>
    <row r="267" spans="1:13" ht="11.25" customHeight="1">
      <c r="A267" s="378"/>
      <c r="B267" s="378"/>
      <c r="C267" s="378"/>
      <c r="D267" s="378"/>
      <c r="E267" s="378"/>
      <c r="F267" s="388"/>
      <c r="G267" s="378"/>
      <c r="H267" s="378"/>
      <c r="I267" s="426"/>
      <c r="J267" s="378"/>
      <c r="K267" s="378"/>
      <c r="L267" s="378"/>
      <c r="M267" s="378"/>
    </row>
    <row r="268" spans="1:13" ht="11.25" customHeight="1">
      <c r="A268" s="378"/>
      <c r="B268" s="378"/>
      <c r="C268" s="378"/>
      <c r="D268" s="378"/>
      <c r="E268" s="378"/>
      <c r="F268" s="388"/>
      <c r="G268" s="378"/>
      <c r="H268" s="378"/>
      <c r="I268" s="426"/>
      <c r="J268" s="378"/>
      <c r="K268" s="378"/>
      <c r="L268" s="378"/>
      <c r="M268" s="378"/>
    </row>
    <row r="269" spans="1:13" ht="11.25" customHeight="1">
      <c r="A269" s="378"/>
      <c r="B269" s="378"/>
      <c r="C269" s="378"/>
      <c r="D269" s="378"/>
      <c r="E269" s="378"/>
      <c r="F269" s="388"/>
      <c r="G269" s="378"/>
      <c r="H269" s="378"/>
      <c r="I269" s="426"/>
      <c r="J269" s="378"/>
      <c r="K269" s="378"/>
      <c r="L269" s="378"/>
      <c r="M269" s="378"/>
    </row>
    <row r="270" spans="1:13" ht="11.25" customHeight="1">
      <c r="A270" s="378"/>
      <c r="B270" s="378"/>
      <c r="C270" s="378"/>
      <c r="D270" s="378"/>
      <c r="E270" s="378"/>
      <c r="F270" s="388"/>
      <c r="G270" s="378"/>
      <c r="H270" s="378"/>
      <c r="I270" s="426"/>
      <c r="J270" s="378"/>
      <c r="K270" s="378"/>
      <c r="L270" s="378"/>
      <c r="M270" s="378"/>
    </row>
    <row r="271" spans="1:13" ht="11.25" customHeight="1">
      <c r="A271" s="378"/>
      <c r="B271" s="378"/>
      <c r="C271" s="378"/>
      <c r="D271" s="378"/>
      <c r="E271" s="378"/>
      <c r="F271" s="388"/>
      <c r="G271" s="378"/>
      <c r="H271" s="378"/>
      <c r="I271" s="426"/>
      <c r="J271" s="378"/>
      <c r="K271" s="378"/>
      <c r="L271" s="378"/>
      <c r="M271" s="378"/>
    </row>
    <row r="272" spans="1:13" ht="11.25" customHeight="1">
      <c r="A272" s="378"/>
      <c r="B272" s="378"/>
      <c r="C272" s="378"/>
      <c r="D272" s="378"/>
      <c r="E272" s="378"/>
      <c r="F272" s="388"/>
      <c r="G272" s="378"/>
      <c r="H272" s="378"/>
      <c r="I272" s="426"/>
      <c r="J272" s="378"/>
      <c r="K272" s="378"/>
      <c r="L272" s="378"/>
      <c r="M272" s="378"/>
    </row>
    <row r="273" spans="1:13" ht="11.25" customHeight="1">
      <c r="A273" s="378"/>
      <c r="B273" s="378"/>
      <c r="C273" s="378"/>
      <c r="D273" s="378"/>
      <c r="E273" s="378"/>
      <c r="F273" s="388"/>
      <c r="G273" s="378"/>
      <c r="H273" s="378"/>
      <c r="I273" s="426"/>
      <c r="J273" s="378"/>
      <c r="K273" s="378"/>
      <c r="L273" s="378"/>
      <c r="M273" s="378"/>
    </row>
    <row r="274" spans="1:13" ht="11.25" customHeight="1">
      <c r="A274" s="378"/>
      <c r="B274" s="378"/>
      <c r="C274" s="378"/>
      <c r="D274" s="378"/>
      <c r="E274" s="378"/>
      <c r="F274" s="388"/>
      <c r="G274" s="378"/>
      <c r="H274" s="378"/>
      <c r="I274" s="426"/>
      <c r="J274" s="378"/>
      <c r="K274" s="378"/>
      <c r="L274" s="378"/>
      <c r="M274" s="378"/>
    </row>
    <row r="275" spans="1:13" ht="11.25" customHeight="1">
      <c r="A275" s="378"/>
      <c r="B275" s="378"/>
      <c r="C275" s="378"/>
      <c r="D275" s="378"/>
      <c r="E275" s="378"/>
      <c r="F275" s="388"/>
      <c r="G275" s="378"/>
      <c r="H275" s="378"/>
      <c r="I275" s="426"/>
      <c r="J275" s="378"/>
      <c r="K275" s="378"/>
      <c r="L275" s="378"/>
      <c r="M275" s="378"/>
    </row>
    <row r="276" spans="1:13" ht="11.25" customHeight="1">
      <c r="A276" s="378"/>
      <c r="B276" s="378"/>
      <c r="C276" s="378"/>
      <c r="D276" s="378"/>
      <c r="E276" s="378"/>
      <c r="F276" s="388"/>
      <c r="G276" s="378"/>
      <c r="H276" s="378"/>
      <c r="I276" s="426"/>
      <c r="J276" s="378"/>
      <c r="K276" s="378"/>
      <c r="L276" s="378"/>
      <c r="M276" s="378"/>
    </row>
    <row r="277" spans="1:13" ht="11.25" customHeight="1">
      <c r="A277" s="378"/>
      <c r="B277" s="378"/>
      <c r="C277" s="378"/>
      <c r="D277" s="378"/>
      <c r="E277" s="378"/>
      <c r="F277" s="388"/>
      <c r="G277" s="378"/>
      <c r="H277" s="378"/>
      <c r="I277" s="426"/>
      <c r="J277" s="378"/>
      <c r="K277" s="378"/>
      <c r="L277" s="378"/>
      <c r="M277" s="378"/>
    </row>
    <row r="278" spans="1:13" ht="11.25" customHeight="1">
      <c r="A278" s="378"/>
      <c r="B278" s="378"/>
      <c r="C278" s="378"/>
      <c r="D278" s="378"/>
      <c r="E278" s="378"/>
      <c r="F278" s="388"/>
      <c r="G278" s="378"/>
      <c r="H278" s="378"/>
      <c r="I278" s="426"/>
      <c r="J278" s="378"/>
      <c r="K278" s="378"/>
      <c r="L278" s="378"/>
      <c r="M278" s="378"/>
    </row>
    <row r="279" spans="1:13" ht="11.25" customHeight="1">
      <c r="A279" s="378"/>
      <c r="B279" s="378"/>
      <c r="C279" s="378"/>
      <c r="D279" s="378"/>
      <c r="E279" s="378"/>
      <c r="F279" s="388"/>
      <c r="G279" s="378"/>
      <c r="H279" s="378"/>
      <c r="I279" s="426"/>
      <c r="J279" s="378"/>
      <c r="K279" s="378"/>
      <c r="L279" s="378"/>
      <c r="M279" s="378"/>
    </row>
    <row r="280" spans="1:13" ht="11.25" customHeight="1">
      <c r="A280" s="378"/>
      <c r="B280" s="378"/>
      <c r="C280" s="378"/>
      <c r="D280" s="378"/>
      <c r="E280" s="378"/>
      <c r="F280" s="388"/>
      <c r="G280" s="378"/>
      <c r="H280" s="378"/>
      <c r="I280" s="426"/>
      <c r="J280" s="378"/>
      <c r="K280" s="378"/>
      <c r="L280" s="378"/>
      <c r="M280" s="378"/>
    </row>
    <row r="281" spans="1:13" ht="11.25" customHeight="1">
      <c r="A281" s="378"/>
      <c r="B281" s="378"/>
      <c r="C281" s="378"/>
      <c r="D281" s="378"/>
      <c r="E281" s="378"/>
      <c r="F281" s="388"/>
      <c r="G281" s="378"/>
      <c r="H281" s="378"/>
      <c r="I281" s="426"/>
      <c r="J281" s="378"/>
      <c r="K281" s="378"/>
      <c r="L281" s="378"/>
      <c r="M281" s="378"/>
    </row>
    <row r="282" spans="1:13" ht="11.25" customHeight="1">
      <c r="A282" s="378"/>
      <c r="B282" s="378"/>
      <c r="C282" s="378"/>
      <c r="D282" s="378"/>
      <c r="E282" s="378"/>
      <c r="F282" s="388"/>
      <c r="G282" s="378"/>
      <c r="H282" s="378"/>
      <c r="I282" s="426"/>
      <c r="J282" s="378"/>
      <c r="K282" s="378"/>
      <c r="L282" s="378"/>
      <c r="M282" s="378"/>
    </row>
    <row r="283" spans="1:13" ht="11.25" customHeight="1">
      <c r="A283" s="378"/>
      <c r="B283" s="378"/>
      <c r="C283" s="378"/>
      <c r="D283" s="378"/>
      <c r="E283" s="378"/>
      <c r="F283" s="388"/>
      <c r="G283" s="378"/>
      <c r="H283" s="378"/>
      <c r="I283" s="426"/>
      <c r="J283" s="378"/>
      <c r="K283" s="378"/>
      <c r="L283" s="378"/>
      <c r="M283" s="378"/>
    </row>
    <row r="284" spans="1:13" ht="11.25" customHeight="1">
      <c r="A284" s="378"/>
      <c r="B284" s="378"/>
      <c r="C284" s="378"/>
      <c r="D284" s="378"/>
      <c r="E284" s="378"/>
      <c r="F284" s="388"/>
      <c r="G284" s="378"/>
      <c r="H284" s="378"/>
      <c r="I284" s="426"/>
      <c r="J284" s="378"/>
      <c r="K284" s="378"/>
      <c r="L284" s="378"/>
      <c r="M284" s="378"/>
    </row>
    <row r="285" spans="1:13" ht="11.25" customHeight="1">
      <c r="A285" s="378"/>
      <c r="B285" s="378"/>
      <c r="C285" s="378"/>
      <c r="D285" s="378"/>
      <c r="E285" s="378"/>
      <c r="F285" s="388"/>
      <c r="G285" s="378"/>
      <c r="H285" s="378"/>
      <c r="I285" s="426"/>
      <c r="J285" s="378"/>
      <c r="K285" s="378"/>
      <c r="L285" s="378"/>
      <c r="M285" s="378"/>
    </row>
    <row r="286" spans="1:13" ht="11.25" customHeight="1">
      <c r="A286" s="378"/>
      <c r="B286" s="378"/>
      <c r="C286" s="378"/>
      <c r="D286" s="378"/>
      <c r="E286" s="378"/>
      <c r="F286" s="388"/>
      <c r="G286" s="378"/>
      <c r="H286" s="378"/>
      <c r="I286" s="426"/>
      <c r="J286" s="378"/>
      <c r="K286" s="378"/>
      <c r="L286" s="378"/>
      <c r="M286" s="378"/>
    </row>
    <row r="287" spans="1:13" ht="11.25" customHeight="1">
      <c r="A287" s="378"/>
      <c r="B287" s="378"/>
      <c r="C287" s="378"/>
      <c r="D287" s="378"/>
      <c r="E287" s="378"/>
      <c r="F287" s="388"/>
      <c r="G287" s="378"/>
      <c r="H287" s="378"/>
      <c r="I287" s="426"/>
      <c r="J287" s="378"/>
      <c r="K287" s="378"/>
      <c r="L287" s="378"/>
      <c r="M287" s="378"/>
    </row>
    <row r="288" spans="1:13" ht="11.25" customHeight="1">
      <c r="A288" s="378"/>
      <c r="B288" s="378"/>
      <c r="C288" s="378"/>
      <c r="D288" s="378"/>
      <c r="E288" s="378"/>
      <c r="F288" s="388"/>
      <c r="G288" s="378"/>
      <c r="H288" s="378"/>
      <c r="I288" s="426"/>
      <c r="J288" s="378"/>
      <c r="K288" s="378"/>
      <c r="L288" s="378"/>
      <c r="M288" s="378"/>
    </row>
    <row r="289" spans="1:13" ht="11.25" customHeight="1">
      <c r="A289" s="378"/>
      <c r="B289" s="378"/>
      <c r="C289" s="378"/>
      <c r="D289" s="378"/>
      <c r="E289" s="378"/>
      <c r="F289" s="388"/>
      <c r="G289" s="378"/>
      <c r="H289" s="378"/>
      <c r="I289" s="426"/>
      <c r="J289" s="378"/>
      <c r="K289" s="378"/>
      <c r="L289" s="378"/>
      <c r="M289" s="378"/>
    </row>
    <row r="290" spans="1:13" ht="11.25" customHeight="1">
      <c r="A290" s="378"/>
      <c r="B290" s="378"/>
      <c r="C290" s="378"/>
      <c r="D290" s="378"/>
      <c r="E290" s="378"/>
      <c r="F290" s="388"/>
      <c r="G290" s="378"/>
      <c r="H290" s="378"/>
      <c r="I290" s="426"/>
      <c r="J290" s="378"/>
      <c r="K290" s="378"/>
      <c r="L290" s="378"/>
      <c r="M290" s="378"/>
    </row>
    <row r="291" spans="1:13" ht="11.25" customHeight="1">
      <c r="A291" s="378"/>
      <c r="B291" s="378"/>
      <c r="C291" s="378"/>
      <c r="D291" s="378"/>
      <c r="E291" s="378"/>
      <c r="F291" s="388"/>
      <c r="G291" s="378"/>
      <c r="H291" s="378"/>
      <c r="I291" s="426"/>
      <c r="J291" s="378"/>
      <c r="K291" s="378"/>
      <c r="L291" s="378"/>
      <c r="M291" s="378"/>
    </row>
    <row r="292" spans="1:13" ht="11.25" customHeight="1">
      <c r="A292" s="378"/>
      <c r="B292" s="378"/>
      <c r="C292" s="378"/>
      <c r="D292" s="378"/>
      <c r="E292" s="378"/>
      <c r="F292" s="388"/>
      <c r="G292" s="378"/>
      <c r="H292" s="378"/>
      <c r="I292" s="426"/>
      <c r="J292" s="378"/>
      <c r="K292" s="378"/>
      <c r="L292" s="378"/>
      <c r="M292" s="378"/>
    </row>
    <row r="293" spans="1:13" ht="11.25" customHeight="1">
      <c r="A293" s="378"/>
      <c r="B293" s="378"/>
      <c r="C293" s="378"/>
      <c r="D293" s="378"/>
      <c r="E293" s="378"/>
      <c r="F293" s="388"/>
      <c r="G293" s="378"/>
      <c r="H293" s="378"/>
      <c r="I293" s="426"/>
      <c r="J293" s="378"/>
      <c r="K293" s="378"/>
      <c r="L293" s="378"/>
      <c r="M293" s="378"/>
    </row>
    <row r="294" spans="1:13" ht="11.25" customHeight="1">
      <c r="A294" s="378"/>
      <c r="B294" s="378"/>
      <c r="C294" s="378"/>
      <c r="D294" s="378"/>
      <c r="E294" s="378"/>
      <c r="F294" s="388"/>
      <c r="G294" s="378"/>
      <c r="H294" s="378"/>
      <c r="I294" s="426"/>
      <c r="J294" s="378"/>
      <c r="K294" s="378"/>
      <c r="L294" s="378"/>
      <c r="M294" s="378"/>
    </row>
    <row r="295" spans="1:13" ht="11.25" customHeight="1">
      <c r="A295" s="378"/>
      <c r="B295" s="378"/>
      <c r="C295" s="378"/>
      <c r="D295" s="378"/>
      <c r="E295" s="378"/>
      <c r="F295" s="388"/>
      <c r="G295" s="378"/>
      <c r="H295" s="378"/>
      <c r="I295" s="426"/>
      <c r="J295" s="378"/>
      <c r="K295" s="378"/>
      <c r="L295" s="378"/>
      <c r="M295" s="378"/>
    </row>
    <row r="296" spans="1:13" ht="11.25" customHeight="1">
      <c r="A296" s="378"/>
      <c r="B296" s="378"/>
      <c r="C296" s="378"/>
      <c r="D296" s="378"/>
      <c r="E296" s="378"/>
      <c r="F296" s="388"/>
      <c r="G296" s="378"/>
      <c r="H296" s="378"/>
      <c r="I296" s="426"/>
      <c r="J296" s="378"/>
      <c r="K296" s="378"/>
      <c r="L296" s="378"/>
      <c r="M296" s="378"/>
    </row>
    <row r="297" spans="1:13" ht="11.25" customHeight="1">
      <c r="A297" s="378"/>
      <c r="B297" s="378"/>
      <c r="C297" s="378"/>
      <c r="D297" s="378"/>
      <c r="E297" s="378"/>
      <c r="F297" s="388"/>
      <c r="G297" s="378"/>
      <c r="H297" s="378"/>
      <c r="I297" s="426"/>
      <c r="J297" s="378"/>
      <c r="K297" s="378"/>
      <c r="L297" s="378"/>
      <c r="M297" s="378"/>
    </row>
    <row r="298" spans="1:13" ht="11.25" customHeight="1">
      <c r="A298" s="378"/>
      <c r="B298" s="378"/>
      <c r="C298" s="378"/>
      <c r="D298" s="378"/>
      <c r="E298" s="378"/>
      <c r="F298" s="388"/>
      <c r="G298" s="378"/>
      <c r="H298" s="378"/>
      <c r="I298" s="426"/>
      <c r="J298" s="378"/>
      <c r="K298" s="378"/>
      <c r="L298" s="378"/>
      <c r="M298" s="378"/>
    </row>
    <row r="299" spans="1:13" ht="11.25" customHeight="1">
      <c r="A299" s="378"/>
      <c r="B299" s="378"/>
      <c r="C299" s="378"/>
      <c r="D299" s="378"/>
      <c r="E299" s="378"/>
      <c r="F299" s="388"/>
      <c r="G299" s="378"/>
      <c r="H299" s="378"/>
      <c r="I299" s="426"/>
      <c r="J299" s="378"/>
      <c r="K299" s="378"/>
      <c r="L299" s="378"/>
      <c r="M299" s="378"/>
    </row>
    <row r="300" spans="1:13" ht="11.25" customHeight="1">
      <c r="A300" s="378"/>
      <c r="B300" s="378"/>
      <c r="C300" s="378"/>
      <c r="D300" s="378"/>
      <c r="E300" s="378"/>
      <c r="F300" s="388"/>
      <c r="G300" s="378"/>
      <c r="H300" s="378"/>
      <c r="I300" s="426"/>
      <c r="J300" s="378"/>
      <c r="K300" s="378"/>
      <c r="L300" s="378"/>
      <c r="M300" s="378"/>
    </row>
    <row r="301" spans="1:13" ht="11.25" customHeight="1">
      <c r="A301" s="378"/>
      <c r="B301" s="378"/>
      <c r="C301" s="378"/>
      <c r="D301" s="378"/>
      <c r="E301" s="378"/>
      <c r="F301" s="388"/>
      <c r="G301" s="378"/>
      <c r="H301" s="378"/>
      <c r="I301" s="426"/>
      <c r="J301" s="378"/>
      <c r="K301" s="378"/>
      <c r="L301" s="378"/>
      <c r="M301" s="378"/>
    </row>
    <row r="302" spans="1:13" ht="11.25" customHeight="1">
      <c r="A302" s="378"/>
      <c r="B302" s="378"/>
      <c r="C302" s="378"/>
      <c r="D302" s="378"/>
      <c r="E302" s="378"/>
      <c r="F302" s="388"/>
      <c r="G302" s="378"/>
      <c r="H302" s="378"/>
      <c r="I302" s="426"/>
      <c r="J302" s="378"/>
      <c r="K302" s="378"/>
      <c r="L302" s="378"/>
      <c r="M302" s="378"/>
    </row>
    <row r="303" spans="1:13" ht="11.25" customHeight="1">
      <c r="A303" s="378"/>
      <c r="B303" s="378"/>
      <c r="C303" s="378"/>
      <c r="D303" s="378"/>
      <c r="E303" s="378"/>
      <c r="F303" s="388"/>
      <c r="G303" s="378"/>
      <c r="H303" s="378"/>
      <c r="I303" s="426"/>
      <c r="J303" s="378"/>
      <c r="K303" s="378"/>
      <c r="L303" s="378"/>
      <c r="M303" s="378"/>
    </row>
    <row r="304" spans="1:13" ht="11.25" customHeight="1">
      <c r="A304" s="378"/>
      <c r="B304" s="378"/>
      <c r="C304" s="378"/>
      <c r="D304" s="378"/>
      <c r="E304" s="378"/>
      <c r="F304" s="388"/>
      <c r="G304" s="378"/>
      <c r="H304" s="378"/>
      <c r="I304" s="426"/>
      <c r="J304" s="378"/>
      <c r="K304" s="378"/>
      <c r="L304" s="378"/>
      <c r="M304" s="378"/>
    </row>
    <row r="305" spans="1:13" ht="11.25" customHeight="1">
      <c r="A305" s="378"/>
      <c r="B305" s="378"/>
      <c r="C305" s="378"/>
      <c r="D305" s="378"/>
      <c r="E305" s="378"/>
      <c r="F305" s="388"/>
      <c r="G305" s="378"/>
      <c r="H305" s="378"/>
      <c r="I305" s="426"/>
      <c r="J305" s="378"/>
      <c r="K305" s="378"/>
      <c r="L305" s="378"/>
      <c r="M305" s="378"/>
    </row>
    <row r="306" spans="1:13" ht="11.25" customHeight="1">
      <c r="A306" s="378"/>
      <c r="B306" s="378"/>
      <c r="C306" s="378"/>
      <c r="D306" s="378"/>
      <c r="E306" s="378"/>
      <c r="F306" s="388"/>
      <c r="G306" s="378"/>
      <c r="H306" s="378"/>
      <c r="I306" s="426"/>
      <c r="J306" s="378"/>
      <c r="K306" s="378"/>
      <c r="L306" s="378"/>
      <c r="M306" s="378"/>
    </row>
    <row r="307" spans="1:13" ht="11.25" customHeight="1">
      <c r="A307" s="378"/>
      <c r="B307" s="378"/>
      <c r="C307" s="378"/>
      <c r="D307" s="378"/>
      <c r="E307" s="378"/>
      <c r="F307" s="388"/>
      <c r="G307" s="378"/>
      <c r="H307" s="378"/>
      <c r="I307" s="426"/>
      <c r="J307" s="378"/>
      <c r="K307" s="378"/>
      <c r="L307" s="378"/>
      <c r="M307" s="378"/>
    </row>
    <row r="308" spans="1:13" ht="11.25" customHeight="1">
      <c r="A308" s="378"/>
      <c r="B308" s="378"/>
      <c r="C308" s="378"/>
      <c r="D308" s="378"/>
      <c r="E308" s="378"/>
      <c r="F308" s="388"/>
      <c r="G308" s="378"/>
      <c r="H308" s="378"/>
      <c r="I308" s="426"/>
      <c r="J308" s="378"/>
      <c r="K308" s="378"/>
      <c r="L308" s="378"/>
      <c r="M308" s="378"/>
    </row>
    <row r="309" spans="1:13" ht="11.25" customHeight="1">
      <c r="A309" s="378"/>
      <c r="B309" s="378"/>
      <c r="C309" s="378"/>
      <c r="D309" s="378"/>
      <c r="E309" s="378"/>
      <c r="F309" s="388"/>
      <c r="G309" s="378"/>
      <c r="H309" s="378"/>
      <c r="I309" s="426"/>
      <c r="J309" s="378"/>
      <c r="K309" s="378"/>
      <c r="L309" s="378"/>
      <c r="M309" s="378"/>
    </row>
    <row r="310" spans="1:13" ht="11.25" customHeight="1">
      <c r="A310" s="378"/>
      <c r="B310" s="378"/>
      <c r="C310" s="378"/>
      <c r="D310" s="378"/>
      <c r="E310" s="378"/>
      <c r="F310" s="388"/>
      <c r="G310" s="378"/>
      <c r="H310" s="378"/>
      <c r="I310" s="426"/>
      <c r="J310" s="378"/>
      <c r="K310" s="378"/>
      <c r="L310" s="378"/>
      <c r="M310" s="378"/>
    </row>
    <row r="311" spans="1:13" ht="11.25" customHeight="1">
      <c r="A311" s="378"/>
      <c r="B311" s="378"/>
      <c r="C311" s="378"/>
      <c r="D311" s="378"/>
      <c r="E311" s="378"/>
      <c r="F311" s="388"/>
      <c r="G311" s="378"/>
      <c r="H311" s="378"/>
      <c r="I311" s="426"/>
      <c r="J311" s="378"/>
      <c r="K311" s="378"/>
      <c r="L311" s="378"/>
      <c r="M311" s="378"/>
    </row>
    <row r="312" spans="1:13" ht="11.25" customHeight="1">
      <c r="A312" s="378"/>
      <c r="B312" s="378"/>
      <c r="C312" s="378"/>
      <c r="D312" s="378"/>
      <c r="E312" s="378"/>
      <c r="F312" s="388"/>
      <c r="G312" s="378"/>
      <c r="H312" s="378"/>
      <c r="I312" s="426"/>
      <c r="J312" s="378"/>
      <c r="K312" s="378"/>
      <c r="L312" s="378"/>
      <c r="M312" s="378"/>
    </row>
    <row r="313" spans="1:13" ht="11.25" customHeight="1">
      <c r="A313" s="378"/>
      <c r="B313" s="378"/>
      <c r="C313" s="378"/>
      <c r="D313" s="378"/>
      <c r="E313" s="378"/>
      <c r="F313" s="388"/>
      <c r="G313" s="378"/>
      <c r="H313" s="378"/>
      <c r="I313" s="426"/>
      <c r="J313" s="378"/>
      <c r="K313" s="378"/>
      <c r="L313" s="378"/>
      <c r="M313" s="378"/>
    </row>
    <row r="314" spans="1:13" ht="11.25" customHeight="1">
      <c r="A314" s="378"/>
      <c r="B314" s="378"/>
      <c r="C314" s="378"/>
      <c r="D314" s="378"/>
      <c r="E314" s="378"/>
      <c r="F314" s="388"/>
      <c r="G314" s="378"/>
      <c r="H314" s="378"/>
      <c r="I314" s="426"/>
      <c r="J314" s="378"/>
      <c r="K314" s="378"/>
      <c r="L314" s="378"/>
      <c r="M314" s="378"/>
    </row>
    <row r="315" spans="1:13" ht="11.25" customHeight="1">
      <c r="A315" s="378"/>
      <c r="B315" s="378"/>
      <c r="C315" s="378"/>
      <c r="D315" s="378"/>
      <c r="E315" s="378"/>
      <c r="F315" s="388"/>
      <c r="G315" s="378"/>
      <c r="H315" s="378"/>
      <c r="I315" s="426"/>
      <c r="J315" s="378"/>
      <c r="K315" s="378"/>
      <c r="L315" s="378"/>
      <c r="M315" s="378"/>
    </row>
    <row r="316" spans="1:13" ht="11.25" customHeight="1">
      <c r="A316" s="378"/>
      <c r="B316" s="378"/>
      <c r="C316" s="378"/>
      <c r="D316" s="378"/>
      <c r="E316" s="378"/>
      <c r="F316" s="388"/>
      <c r="G316" s="378"/>
      <c r="H316" s="378"/>
      <c r="I316" s="426"/>
      <c r="J316" s="378"/>
      <c r="K316" s="378"/>
      <c r="L316" s="378"/>
      <c r="M316" s="378"/>
    </row>
    <row r="317" spans="1:13" ht="11.25" customHeight="1">
      <c r="A317" s="378"/>
      <c r="B317" s="378"/>
      <c r="C317" s="378"/>
      <c r="D317" s="378"/>
      <c r="E317" s="378"/>
      <c r="F317" s="388"/>
      <c r="G317" s="378"/>
      <c r="H317" s="378"/>
      <c r="I317" s="426"/>
      <c r="J317" s="378"/>
      <c r="K317" s="378"/>
      <c r="L317" s="378"/>
      <c r="M317" s="378"/>
    </row>
    <row r="318" spans="1:13" ht="11.25" customHeight="1">
      <c r="A318" s="378"/>
      <c r="B318" s="378"/>
      <c r="C318" s="378"/>
      <c r="D318" s="378"/>
      <c r="E318" s="378"/>
      <c r="F318" s="388"/>
      <c r="G318" s="378"/>
      <c r="H318" s="378"/>
      <c r="I318" s="426"/>
      <c r="J318" s="378"/>
      <c r="K318" s="378"/>
      <c r="L318" s="378"/>
      <c r="M318" s="378"/>
    </row>
    <row r="319" spans="1:13" ht="11.25" customHeight="1">
      <c r="A319" s="378"/>
      <c r="B319" s="378"/>
      <c r="C319" s="378"/>
      <c r="D319" s="378"/>
      <c r="E319" s="378"/>
      <c r="F319" s="388"/>
      <c r="G319" s="378"/>
      <c r="H319" s="378"/>
      <c r="I319" s="426"/>
      <c r="J319" s="378"/>
      <c r="K319" s="378"/>
      <c r="L319" s="378"/>
      <c r="M319" s="378"/>
    </row>
    <row r="320" spans="1:13" ht="11.25" customHeight="1">
      <c r="A320" s="378"/>
      <c r="B320" s="378"/>
      <c r="C320" s="378"/>
      <c r="D320" s="378"/>
      <c r="E320" s="378"/>
      <c r="F320" s="388"/>
      <c r="G320" s="378"/>
      <c r="H320" s="378"/>
      <c r="I320" s="426"/>
      <c r="J320" s="378"/>
      <c r="K320" s="378"/>
      <c r="L320" s="378"/>
      <c r="M320" s="378"/>
    </row>
    <row r="321" spans="1:13" ht="11.25" customHeight="1">
      <c r="A321" s="378"/>
      <c r="B321" s="378"/>
      <c r="C321" s="378"/>
      <c r="D321" s="378"/>
      <c r="E321" s="378"/>
      <c r="F321" s="388"/>
      <c r="G321" s="378"/>
      <c r="H321" s="378"/>
      <c r="I321" s="426"/>
      <c r="J321" s="378"/>
      <c r="K321" s="378"/>
      <c r="L321" s="378"/>
      <c r="M321" s="378"/>
    </row>
    <row r="322" spans="1:13" ht="11.25" customHeight="1">
      <c r="A322" s="378"/>
      <c r="B322" s="378"/>
      <c r="C322" s="378"/>
      <c r="D322" s="378"/>
      <c r="E322" s="378"/>
      <c r="F322" s="388"/>
      <c r="G322" s="378"/>
      <c r="H322" s="378"/>
      <c r="I322" s="426"/>
      <c r="J322" s="378"/>
      <c r="K322" s="378"/>
      <c r="L322" s="378"/>
      <c r="M322" s="378"/>
    </row>
    <row r="323" spans="1:13" ht="11.25" customHeight="1">
      <c r="A323" s="378"/>
      <c r="B323" s="378"/>
      <c r="C323" s="378"/>
      <c r="D323" s="378"/>
      <c r="E323" s="378"/>
      <c r="F323" s="388"/>
      <c r="G323" s="378"/>
      <c r="H323" s="378"/>
      <c r="I323" s="426"/>
      <c r="J323" s="378"/>
      <c r="K323" s="378"/>
      <c r="L323" s="378"/>
      <c r="M323" s="378"/>
    </row>
    <row r="324" spans="1:13" ht="11.25" customHeight="1">
      <c r="A324" s="378"/>
      <c r="B324" s="378"/>
      <c r="C324" s="378"/>
      <c r="D324" s="378"/>
      <c r="E324" s="378"/>
      <c r="F324" s="388"/>
      <c r="G324" s="378"/>
      <c r="H324" s="378"/>
      <c r="I324" s="426"/>
      <c r="J324" s="378"/>
      <c r="K324" s="378"/>
      <c r="L324" s="378"/>
      <c r="M324" s="378"/>
    </row>
    <row r="325" spans="1:13" ht="11.25" customHeight="1">
      <c r="A325" s="378"/>
      <c r="B325" s="378"/>
      <c r="C325" s="378"/>
      <c r="D325" s="378"/>
      <c r="E325" s="378"/>
      <c r="F325" s="388"/>
      <c r="G325" s="378"/>
      <c r="H325" s="378"/>
      <c r="I325" s="426"/>
      <c r="J325" s="378"/>
      <c r="K325" s="378"/>
      <c r="L325" s="378"/>
      <c r="M325" s="378"/>
    </row>
    <row r="326" spans="1:13" ht="11.25" customHeight="1">
      <c r="A326" s="378"/>
      <c r="B326" s="378"/>
      <c r="C326" s="378"/>
      <c r="D326" s="378"/>
      <c r="E326" s="378"/>
      <c r="F326" s="388"/>
      <c r="G326" s="378"/>
      <c r="H326" s="378"/>
      <c r="I326" s="426"/>
      <c r="J326" s="378"/>
      <c r="K326" s="378"/>
      <c r="L326" s="378"/>
      <c r="M326" s="378"/>
    </row>
    <row r="327" spans="1:13" ht="11.25" customHeight="1">
      <c r="A327" s="378"/>
      <c r="B327" s="378"/>
      <c r="C327" s="378"/>
      <c r="D327" s="378"/>
      <c r="E327" s="378"/>
      <c r="F327" s="388"/>
      <c r="G327" s="378"/>
      <c r="H327" s="378"/>
      <c r="I327" s="426"/>
      <c r="J327" s="378"/>
      <c r="K327" s="378"/>
      <c r="L327" s="378"/>
      <c r="M327" s="378"/>
    </row>
    <row r="328" spans="1:13" ht="11.25" customHeight="1">
      <c r="A328" s="378"/>
      <c r="B328" s="378"/>
      <c r="C328" s="378"/>
      <c r="D328" s="378"/>
      <c r="E328" s="378"/>
      <c r="F328" s="388"/>
      <c r="G328" s="378"/>
      <c r="H328" s="378"/>
      <c r="I328" s="426"/>
      <c r="J328" s="378"/>
      <c r="K328" s="378"/>
      <c r="L328" s="378"/>
      <c r="M328" s="378"/>
    </row>
    <row r="329" spans="1:13" ht="11.25" customHeight="1">
      <c r="A329" s="378"/>
      <c r="B329" s="378"/>
      <c r="C329" s="378"/>
      <c r="D329" s="378"/>
      <c r="E329" s="378"/>
      <c r="F329" s="388"/>
      <c r="G329" s="378"/>
      <c r="H329" s="378"/>
      <c r="I329" s="426"/>
      <c r="J329" s="378"/>
      <c r="K329" s="378"/>
      <c r="L329" s="378"/>
      <c r="M329" s="378"/>
    </row>
    <row r="330" spans="1:13" ht="11.25" customHeight="1">
      <c r="A330" s="378"/>
      <c r="B330" s="378"/>
      <c r="C330" s="378"/>
      <c r="D330" s="378"/>
      <c r="E330" s="378"/>
      <c r="F330" s="388"/>
      <c r="G330" s="378"/>
      <c r="H330" s="378"/>
      <c r="I330" s="426"/>
      <c r="J330" s="378"/>
      <c r="K330" s="378"/>
      <c r="L330" s="378"/>
      <c r="M330" s="378"/>
    </row>
    <row r="331" spans="1:13" ht="11.25" customHeight="1">
      <c r="A331" s="378"/>
      <c r="B331" s="378"/>
      <c r="C331" s="378"/>
      <c r="D331" s="378"/>
      <c r="E331" s="378"/>
      <c r="F331" s="388"/>
      <c r="G331" s="378"/>
      <c r="H331" s="378"/>
      <c r="I331" s="426"/>
      <c r="J331" s="378"/>
      <c r="K331" s="378"/>
      <c r="L331" s="378"/>
      <c r="M331" s="378"/>
    </row>
    <row r="332" spans="1:13" ht="11.25" customHeight="1">
      <c r="A332" s="378"/>
      <c r="B332" s="378"/>
      <c r="C332" s="378"/>
      <c r="D332" s="378"/>
      <c r="E332" s="378"/>
      <c r="F332" s="388"/>
      <c r="G332" s="378"/>
      <c r="H332" s="378"/>
      <c r="I332" s="426"/>
      <c r="J332" s="378"/>
      <c r="K332" s="378"/>
      <c r="L332" s="378"/>
      <c r="M332" s="378"/>
    </row>
    <row r="333" spans="1:13" ht="11.25" customHeight="1">
      <c r="A333" s="378"/>
      <c r="B333" s="378"/>
      <c r="C333" s="378"/>
      <c r="D333" s="378"/>
      <c r="E333" s="378"/>
      <c r="F333" s="388"/>
      <c r="G333" s="378"/>
      <c r="H333" s="378"/>
      <c r="I333" s="426"/>
      <c r="J333" s="378"/>
      <c r="K333" s="378"/>
      <c r="L333" s="378"/>
      <c r="M333" s="378"/>
    </row>
    <row r="334" spans="1:13" ht="11.25" customHeight="1">
      <c r="A334" s="378"/>
      <c r="B334" s="378"/>
      <c r="C334" s="378"/>
      <c r="D334" s="378"/>
      <c r="E334" s="378"/>
      <c r="F334" s="388"/>
      <c r="G334" s="378"/>
      <c r="H334" s="378"/>
      <c r="I334" s="426"/>
      <c r="J334" s="378"/>
      <c r="K334" s="378"/>
      <c r="L334" s="378"/>
      <c r="M334" s="378"/>
    </row>
    <row r="335" spans="1:13" ht="11.25" customHeight="1">
      <c r="A335" s="378"/>
      <c r="B335" s="378"/>
      <c r="C335" s="378"/>
      <c r="D335" s="378"/>
      <c r="E335" s="378"/>
      <c r="F335" s="388"/>
      <c r="G335" s="378"/>
      <c r="H335" s="378"/>
      <c r="I335" s="426"/>
      <c r="J335" s="378"/>
      <c r="K335" s="378"/>
      <c r="L335" s="378"/>
      <c r="M335" s="378"/>
    </row>
    <row r="336" spans="1:13" ht="11.25" customHeight="1">
      <c r="A336" s="378"/>
      <c r="B336" s="378"/>
      <c r="C336" s="378"/>
      <c r="D336" s="378"/>
      <c r="E336" s="378"/>
      <c r="F336" s="388"/>
      <c r="G336" s="378"/>
      <c r="H336" s="378"/>
      <c r="I336" s="426"/>
      <c r="J336" s="378"/>
      <c r="K336" s="378"/>
      <c r="L336" s="378"/>
      <c r="M336" s="378"/>
    </row>
    <row r="337" spans="1:13" ht="11.25" customHeight="1">
      <c r="A337" s="378"/>
      <c r="B337" s="378"/>
      <c r="C337" s="378"/>
      <c r="D337" s="378"/>
      <c r="E337" s="378"/>
      <c r="F337" s="388"/>
      <c r="G337" s="378"/>
      <c r="H337" s="378"/>
      <c r="I337" s="426"/>
      <c r="J337" s="378"/>
      <c r="K337" s="378"/>
      <c r="L337" s="378"/>
      <c r="M337" s="378"/>
    </row>
    <row r="338" spans="1:13" ht="11.25" customHeight="1">
      <c r="A338" s="378"/>
      <c r="B338" s="378"/>
      <c r="C338" s="378"/>
      <c r="D338" s="378"/>
      <c r="E338" s="378"/>
      <c r="F338" s="388"/>
      <c r="G338" s="378"/>
      <c r="H338" s="378"/>
      <c r="I338" s="426"/>
      <c r="J338" s="378"/>
      <c r="K338" s="378"/>
      <c r="L338" s="378"/>
      <c r="M338" s="378"/>
    </row>
    <row r="339" spans="1:13" ht="11.25" customHeight="1">
      <c r="A339" s="378"/>
      <c r="B339" s="378"/>
      <c r="C339" s="378"/>
      <c r="D339" s="378"/>
      <c r="E339" s="378"/>
      <c r="F339" s="388"/>
      <c r="G339" s="378"/>
      <c r="H339" s="378"/>
      <c r="I339" s="426"/>
      <c r="J339" s="378"/>
      <c r="K339" s="378"/>
      <c r="L339" s="378"/>
      <c r="M339" s="378"/>
    </row>
    <row r="340" spans="1:13" ht="11.25" customHeight="1">
      <c r="A340" s="378"/>
      <c r="B340" s="378"/>
      <c r="C340" s="378"/>
      <c r="D340" s="378"/>
      <c r="E340" s="378"/>
      <c r="F340" s="388"/>
      <c r="G340" s="378"/>
      <c r="H340" s="378"/>
      <c r="I340" s="426"/>
      <c r="J340" s="378"/>
      <c r="K340" s="378"/>
      <c r="L340" s="378"/>
      <c r="M340" s="378"/>
    </row>
    <row r="341" spans="1:13" ht="11.25" customHeight="1">
      <c r="A341" s="378"/>
      <c r="B341" s="378"/>
      <c r="C341" s="378"/>
      <c r="D341" s="378"/>
      <c r="E341" s="378"/>
      <c r="F341" s="388"/>
      <c r="G341" s="378"/>
      <c r="H341" s="378"/>
      <c r="I341" s="426"/>
      <c r="J341" s="378"/>
      <c r="K341" s="378"/>
      <c r="L341" s="378"/>
      <c r="M341" s="378"/>
    </row>
    <row r="342" spans="1:13" ht="11.25" customHeight="1">
      <c r="A342" s="378"/>
      <c r="B342" s="378"/>
      <c r="C342" s="378"/>
      <c r="D342" s="378"/>
      <c r="E342" s="378"/>
      <c r="F342" s="388"/>
      <c r="G342" s="378"/>
      <c r="H342" s="378"/>
      <c r="I342" s="426"/>
      <c r="J342" s="378"/>
      <c r="K342" s="378"/>
      <c r="L342" s="378"/>
      <c r="M342" s="378"/>
    </row>
    <row r="343" spans="1:13" ht="11.25" customHeight="1">
      <c r="A343" s="378"/>
      <c r="B343" s="378"/>
      <c r="C343" s="378"/>
      <c r="D343" s="378"/>
      <c r="E343" s="378"/>
      <c r="F343" s="388"/>
      <c r="G343" s="378"/>
      <c r="H343" s="378"/>
      <c r="I343" s="426"/>
      <c r="J343" s="378"/>
      <c r="K343" s="378"/>
      <c r="L343" s="378"/>
      <c r="M343" s="378"/>
    </row>
    <row r="344" spans="1:13" ht="11.25" customHeight="1">
      <c r="A344" s="378"/>
      <c r="B344" s="378"/>
      <c r="C344" s="378"/>
      <c r="D344" s="378"/>
      <c r="E344" s="378"/>
      <c r="F344" s="388"/>
      <c r="G344" s="378"/>
      <c r="H344" s="378"/>
      <c r="I344" s="426"/>
      <c r="J344" s="378"/>
      <c r="K344" s="378"/>
      <c r="L344" s="378"/>
      <c r="M344" s="378"/>
    </row>
    <row r="345" spans="1:13" ht="11.25" customHeight="1">
      <c r="A345" s="378"/>
      <c r="B345" s="378"/>
      <c r="C345" s="378"/>
      <c r="D345" s="378"/>
      <c r="E345" s="378"/>
      <c r="F345" s="388"/>
      <c r="G345" s="378"/>
      <c r="H345" s="378"/>
      <c r="I345" s="426"/>
      <c r="J345" s="378"/>
      <c r="K345" s="378"/>
      <c r="L345" s="378"/>
      <c r="M345" s="378"/>
    </row>
    <row r="346" spans="1:13" ht="11.25" customHeight="1">
      <c r="A346" s="378"/>
      <c r="B346" s="378"/>
      <c r="C346" s="378"/>
      <c r="D346" s="378"/>
      <c r="E346" s="378"/>
      <c r="F346" s="388"/>
      <c r="G346" s="378"/>
      <c r="H346" s="378"/>
      <c r="I346" s="426"/>
      <c r="J346" s="378"/>
      <c r="K346" s="378"/>
      <c r="L346" s="378"/>
      <c r="M346" s="378"/>
    </row>
    <row r="347" spans="1:13" ht="11.25" customHeight="1">
      <c r="A347" s="378"/>
      <c r="B347" s="378"/>
      <c r="C347" s="378"/>
      <c r="D347" s="378"/>
      <c r="E347" s="378"/>
      <c r="F347" s="388"/>
      <c r="G347" s="378"/>
      <c r="H347" s="378"/>
      <c r="I347" s="426"/>
      <c r="J347" s="378"/>
      <c r="K347" s="378"/>
      <c r="L347" s="378"/>
      <c r="M347" s="378"/>
    </row>
    <row r="348" spans="1:13" ht="11.25" customHeight="1">
      <c r="A348" s="378"/>
      <c r="B348" s="378"/>
      <c r="C348" s="378"/>
      <c r="D348" s="378"/>
      <c r="E348" s="378"/>
      <c r="F348" s="388"/>
      <c r="G348" s="378"/>
      <c r="H348" s="378"/>
      <c r="I348" s="426"/>
      <c r="J348" s="378"/>
      <c r="K348" s="378"/>
      <c r="L348" s="378"/>
      <c r="M348" s="378"/>
    </row>
    <row r="349" spans="1:13" ht="11.25" customHeight="1">
      <c r="A349" s="378"/>
      <c r="B349" s="378"/>
      <c r="C349" s="378"/>
      <c r="D349" s="378"/>
      <c r="E349" s="378"/>
      <c r="F349" s="388"/>
      <c r="G349" s="378"/>
      <c r="H349" s="378"/>
      <c r="I349" s="426"/>
      <c r="J349" s="378"/>
      <c r="K349" s="378"/>
      <c r="L349" s="378"/>
      <c r="M349" s="378"/>
    </row>
    <row r="350" spans="1:13" ht="11.25" customHeight="1">
      <c r="A350" s="378"/>
      <c r="B350" s="378"/>
      <c r="C350" s="378"/>
      <c r="D350" s="378"/>
      <c r="E350" s="378"/>
      <c r="F350" s="388"/>
      <c r="G350" s="378"/>
      <c r="H350" s="378"/>
      <c r="I350" s="426"/>
      <c r="J350" s="378"/>
      <c r="K350" s="378"/>
      <c r="L350" s="378"/>
      <c r="M350" s="378"/>
    </row>
    <row r="351" spans="1:13" ht="11.25" customHeight="1">
      <c r="A351" s="378"/>
      <c r="B351" s="378"/>
      <c r="C351" s="378"/>
      <c r="D351" s="378"/>
      <c r="E351" s="378"/>
      <c r="F351" s="388"/>
      <c r="G351" s="378"/>
      <c r="H351" s="378"/>
      <c r="I351" s="426"/>
      <c r="J351" s="378"/>
      <c r="K351" s="378"/>
      <c r="L351" s="378"/>
      <c r="M351" s="378"/>
    </row>
    <row r="352" spans="1:13" ht="11.25" customHeight="1">
      <c r="A352" s="378"/>
      <c r="B352" s="378"/>
      <c r="C352" s="378"/>
      <c r="D352" s="378"/>
      <c r="E352" s="378"/>
      <c r="F352" s="388"/>
      <c r="G352" s="378"/>
      <c r="H352" s="378"/>
      <c r="I352" s="426"/>
      <c r="J352" s="378"/>
      <c r="K352" s="378"/>
      <c r="L352" s="378"/>
      <c r="M352" s="378"/>
    </row>
    <row r="353" spans="1:13" ht="11.25" customHeight="1">
      <c r="A353" s="378"/>
      <c r="B353" s="378"/>
      <c r="C353" s="378"/>
      <c r="D353" s="378"/>
      <c r="E353" s="378"/>
      <c r="F353" s="388"/>
      <c r="G353" s="378"/>
      <c r="H353" s="378"/>
      <c r="I353" s="426"/>
      <c r="J353" s="378"/>
      <c r="K353" s="378"/>
      <c r="L353" s="378"/>
      <c r="M353" s="378"/>
    </row>
    <row r="354" spans="1:13" ht="11.25" customHeight="1">
      <c r="A354" s="378"/>
      <c r="B354" s="378"/>
      <c r="C354" s="378"/>
      <c r="D354" s="378"/>
      <c r="E354" s="378"/>
      <c r="F354" s="388"/>
      <c r="G354" s="378"/>
      <c r="H354" s="378"/>
      <c r="I354" s="426"/>
      <c r="J354" s="378"/>
      <c r="K354" s="378"/>
      <c r="L354" s="378"/>
      <c r="M354" s="378"/>
    </row>
    <row r="355" spans="1:13" ht="11.25" customHeight="1">
      <c r="A355" s="378"/>
      <c r="B355" s="378"/>
      <c r="C355" s="378"/>
      <c r="D355" s="378"/>
      <c r="E355" s="378"/>
      <c r="F355" s="388"/>
      <c r="G355" s="378"/>
      <c r="H355" s="378"/>
      <c r="I355" s="426"/>
      <c r="J355" s="378"/>
      <c r="K355" s="378"/>
      <c r="L355" s="378"/>
      <c r="M355" s="378"/>
    </row>
    <row r="356" spans="1:13" ht="11.25" customHeight="1">
      <c r="A356" s="378"/>
      <c r="B356" s="378"/>
      <c r="C356" s="378"/>
      <c r="D356" s="378"/>
      <c r="E356" s="378"/>
      <c r="F356" s="388"/>
      <c r="G356" s="378"/>
      <c r="H356" s="378"/>
      <c r="I356" s="426"/>
      <c r="J356" s="378"/>
      <c r="K356" s="378"/>
      <c r="L356" s="378"/>
      <c r="M356" s="378"/>
    </row>
    <row r="357" spans="1:13" ht="11.25" customHeight="1">
      <c r="A357" s="378"/>
      <c r="B357" s="378"/>
      <c r="C357" s="378"/>
      <c r="D357" s="378"/>
      <c r="E357" s="378"/>
      <c r="F357" s="388"/>
      <c r="G357" s="378"/>
      <c r="H357" s="378"/>
      <c r="I357" s="426"/>
      <c r="J357" s="378"/>
      <c r="K357" s="378"/>
      <c r="L357" s="378"/>
      <c r="M357" s="378"/>
    </row>
    <row r="358" spans="1:13" ht="11.25" customHeight="1">
      <c r="A358" s="378"/>
      <c r="B358" s="378"/>
      <c r="C358" s="378"/>
      <c r="D358" s="378"/>
      <c r="E358" s="378"/>
      <c r="F358" s="388"/>
      <c r="G358" s="378"/>
      <c r="H358" s="378"/>
      <c r="I358" s="426"/>
      <c r="J358" s="378"/>
      <c r="K358" s="378"/>
      <c r="L358" s="378"/>
      <c r="M358" s="378"/>
    </row>
    <row r="359" spans="1:13" ht="11.25" customHeight="1">
      <c r="A359" s="378"/>
      <c r="B359" s="378"/>
      <c r="C359" s="378"/>
      <c r="D359" s="378"/>
      <c r="E359" s="378"/>
      <c r="F359" s="388"/>
      <c r="G359" s="378"/>
      <c r="H359" s="378"/>
      <c r="I359" s="426"/>
      <c r="J359" s="378"/>
      <c r="K359" s="378"/>
      <c r="L359" s="378"/>
      <c r="M359" s="378"/>
    </row>
    <row r="360" spans="1:13" ht="11.25" customHeight="1">
      <c r="A360" s="378"/>
      <c r="B360" s="378"/>
      <c r="C360" s="378"/>
      <c r="D360" s="378"/>
      <c r="E360" s="378"/>
      <c r="F360" s="388"/>
      <c r="G360" s="378"/>
      <c r="H360" s="378"/>
      <c r="I360" s="426"/>
      <c r="J360" s="378"/>
      <c r="K360" s="378"/>
      <c r="L360" s="378"/>
      <c r="M360" s="378"/>
    </row>
    <row r="361" spans="1:13" ht="11.25" customHeight="1">
      <c r="A361" s="378"/>
      <c r="B361" s="378"/>
      <c r="C361" s="378"/>
      <c r="D361" s="378"/>
      <c r="E361" s="378"/>
      <c r="F361" s="388"/>
      <c r="G361" s="378"/>
      <c r="H361" s="378"/>
      <c r="I361" s="426"/>
      <c r="J361" s="378"/>
      <c r="K361" s="378"/>
      <c r="L361" s="378"/>
      <c r="M361" s="378"/>
    </row>
    <row r="362" spans="1:13" ht="11.25" customHeight="1">
      <c r="A362" s="378"/>
      <c r="B362" s="378"/>
      <c r="C362" s="378"/>
      <c r="D362" s="378"/>
      <c r="E362" s="378"/>
      <c r="F362" s="388"/>
      <c r="G362" s="378"/>
      <c r="H362" s="378"/>
      <c r="I362" s="426"/>
      <c r="J362" s="378"/>
      <c r="K362" s="378"/>
      <c r="L362" s="378"/>
      <c r="M362" s="378"/>
    </row>
    <row r="363" spans="1:13" ht="11.25" customHeight="1">
      <c r="A363" s="378"/>
      <c r="B363" s="378"/>
      <c r="C363" s="378"/>
      <c r="D363" s="378"/>
      <c r="E363" s="378"/>
      <c r="F363" s="388"/>
      <c r="G363" s="378"/>
      <c r="H363" s="378"/>
      <c r="I363" s="426"/>
      <c r="J363" s="378"/>
      <c r="K363" s="378"/>
      <c r="L363" s="378"/>
      <c r="M363" s="378"/>
    </row>
    <row r="364" spans="1:13" ht="11.25" customHeight="1">
      <c r="A364" s="378"/>
      <c r="B364" s="378"/>
      <c r="C364" s="378"/>
      <c r="D364" s="378"/>
      <c r="E364" s="378"/>
      <c r="F364" s="388"/>
      <c r="G364" s="378"/>
      <c r="H364" s="378"/>
      <c r="I364" s="426"/>
      <c r="J364" s="378"/>
      <c r="K364" s="378"/>
      <c r="L364" s="378"/>
      <c r="M364" s="378"/>
    </row>
    <row r="365" spans="1:13" ht="11.25" customHeight="1">
      <c r="A365" s="378"/>
      <c r="B365" s="378"/>
      <c r="C365" s="378"/>
      <c r="D365" s="378"/>
      <c r="E365" s="378"/>
      <c r="F365" s="388"/>
      <c r="G365" s="378"/>
      <c r="H365" s="378"/>
      <c r="I365" s="426"/>
      <c r="J365" s="378"/>
      <c r="K365" s="378"/>
      <c r="L365" s="378"/>
      <c r="M365" s="378"/>
    </row>
    <row r="366" spans="1:13" ht="11.25" customHeight="1">
      <c r="A366" s="378"/>
      <c r="B366" s="378"/>
      <c r="C366" s="378"/>
      <c r="D366" s="378"/>
      <c r="E366" s="378"/>
      <c r="F366" s="388"/>
      <c r="G366" s="378"/>
      <c r="H366" s="378"/>
      <c r="I366" s="426"/>
      <c r="J366" s="378"/>
      <c r="K366" s="378"/>
      <c r="L366" s="378"/>
      <c r="M366" s="378"/>
    </row>
    <row r="367" spans="1:13" ht="11.25" customHeight="1">
      <c r="A367" s="378"/>
      <c r="B367" s="378"/>
      <c r="C367" s="378"/>
      <c r="D367" s="378"/>
      <c r="E367" s="378"/>
      <c r="F367" s="388"/>
      <c r="G367" s="378"/>
      <c r="H367" s="378"/>
      <c r="I367" s="426"/>
      <c r="J367" s="378"/>
      <c r="K367" s="378"/>
      <c r="L367" s="378"/>
      <c r="M367" s="378"/>
    </row>
    <row r="368" spans="1:13" ht="11.25" customHeight="1">
      <c r="A368" s="378"/>
      <c r="B368" s="378"/>
      <c r="C368" s="378"/>
      <c r="D368" s="378"/>
      <c r="E368" s="378"/>
      <c r="F368" s="388"/>
      <c r="G368" s="378"/>
      <c r="H368" s="378"/>
      <c r="I368" s="426"/>
      <c r="J368" s="378"/>
      <c r="K368" s="378"/>
      <c r="L368" s="378"/>
      <c r="M368" s="378"/>
    </row>
    <row r="369" spans="1:13" ht="11.25" customHeight="1">
      <c r="A369" s="378"/>
      <c r="B369" s="378"/>
      <c r="C369" s="378"/>
      <c r="D369" s="378"/>
      <c r="E369" s="378"/>
      <c r="F369" s="388"/>
      <c r="G369" s="378"/>
      <c r="H369" s="378"/>
      <c r="I369" s="426"/>
      <c r="J369" s="378"/>
      <c r="K369" s="378"/>
      <c r="L369" s="378"/>
      <c r="M369" s="378"/>
    </row>
    <row r="370" spans="1:13" ht="11.25" customHeight="1">
      <c r="A370" s="378"/>
      <c r="B370" s="378"/>
      <c r="C370" s="378"/>
      <c r="D370" s="378"/>
      <c r="E370" s="378"/>
      <c r="F370" s="388"/>
      <c r="G370" s="378"/>
      <c r="H370" s="378"/>
      <c r="I370" s="426"/>
      <c r="J370" s="378"/>
      <c r="K370" s="378"/>
      <c r="L370" s="378"/>
      <c r="M370" s="378"/>
    </row>
    <row r="371" spans="1:13" ht="11.25" customHeight="1">
      <c r="A371" s="378"/>
      <c r="B371" s="378"/>
      <c r="C371" s="378"/>
      <c r="D371" s="378"/>
      <c r="E371" s="378"/>
      <c r="F371" s="388"/>
      <c r="G371" s="378"/>
      <c r="H371" s="378"/>
      <c r="I371" s="426"/>
      <c r="J371" s="378"/>
      <c r="K371" s="378"/>
      <c r="L371" s="378"/>
      <c r="M371" s="378"/>
    </row>
    <row r="372" spans="1:13" ht="11.25" customHeight="1">
      <c r="A372" s="378"/>
      <c r="B372" s="378"/>
      <c r="C372" s="378"/>
      <c r="D372" s="378"/>
      <c r="E372" s="378"/>
      <c r="F372" s="388"/>
      <c r="G372" s="378"/>
      <c r="H372" s="378"/>
      <c r="I372" s="426"/>
      <c r="J372" s="378"/>
      <c r="K372" s="378"/>
      <c r="L372" s="378"/>
      <c r="M372" s="378"/>
    </row>
    <row r="373" spans="1:13" ht="11.25" customHeight="1">
      <c r="A373" s="378"/>
      <c r="B373" s="378"/>
      <c r="C373" s="378"/>
      <c r="D373" s="378"/>
      <c r="E373" s="378"/>
      <c r="F373" s="388"/>
      <c r="G373" s="378"/>
      <c r="H373" s="378"/>
      <c r="I373" s="426"/>
      <c r="J373" s="378"/>
      <c r="K373" s="378"/>
      <c r="L373" s="378"/>
      <c r="M373" s="378"/>
    </row>
    <row r="374" spans="1:13" ht="11.25" customHeight="1">
      <c r="A374" s="378"/>
      <c r="B374" s="378"/>
      <c r="C374" s="378"/>
      <c r="D374" s="378"/>
      <c r="E374" s="378"/>
      <c r="F374" s="388"/>
      <c r="G374" s="378"/>
      <c r="H374" s="378"/>
      <c r="I374" s="426"/>
      <c r="J374" s="378"/>
      <c r="K374" s="378"/>
      <c r="L374" s="378"/>
      <c r="M374" s="378"/>
    </row>
    <row r="375" spans="1:13" ht="11.25" customHeight="1">
      <c r="A375" s="378"/>
      <c r="B375" s="378"/>
      <c r="C375" s="378"/>
      <c r="D375" s="378"/>
      <c r="E375" s="378"/>
      <c r="F375" s="388"/>
      <c r="G375" s="378"/>
      <c r="H375" s="378"/>
      <c r="I375" s="426"/>
      <c r="J375" s="378"/>
      <c r="K375" s="378"/>
      <c r="L375" s="378"/>
      <c r="M375" s="378"/>
    </row>
    <row r="376" spans="1:13" ht="11.25" customHeight="1">
      <c r="A376" s="378"/>
      <c r="B376" s="378"/>
      <c r="C376" s="378"/>
      <c r="D376" s="378"/>
      <c r="E376" s="378"/>
      <c r="F376" s="388"/>
      <c r="G376" s="378"/>
      <c r="H376" s="378"/>
      <c r="I376" s="426"/>
      <c r="J376" s="378"/>
      <c r="K376" s="378"/>
      <c r="L376" s="378"/>
      <c r="M376" s="378"/>
    </row>
    <row r="377" spans="1:13" ht="11.25" customHeight="1">
      <c r="A377" s="378"/>
      <c r="B377" s="378"/>
      <c r="C377" s="378"/>
      <c r="D377" s="378"/>
      <c r="E377" s="378"/>
      <c r="F377" s="388"/>
      <c r="G377" s="378"/>
      <c r="H377" s="378"/>
      <c r="I377" s="426"/>
      <c r="J377" s="378"/>
      <c r="K377" s="378"/>
      <c r="L377" s="378"/>
      <c r="M377" s="378"/>
    </row>
    <row r="378" spans="1:13" ht="11.25" customHeight="1">
      <c r="A378" s="378"/>
      <c r="B378" s="378"/>
      <c r="C378" s="378"/>
      <c r="D378" s="378"/>
      <c r="E378" s="378"/>
      <c r="F378" s="388"/>
      <c r="G378" s="378"/>
      <c r="H378" s="378"/>
      <c r="I378" s="426"/>
      <c r="J378" s="378"/>
      <c r="K378" s="378"/>
      <c r="L378" s="378"/>
      <c r="M378" s="378"/>
    </row>
    <row r="379" spans="1:13" ht="11.25" customHeight="1">
      <c r="A379" s="378"/>
      <c r="B379" s="378"/>
      <c r="C379" s="378"/>
      <c r="D379" s="378"/>
      <c r="E379" s="378"/>
      <c r="F379" s="388"/>
      <c r="G379" s="378"/>
      <c r="H379" s="378"/>
      <c r="I379" s="426"/>
      <c r="J379" s="378"/>
      <c r="K379" s="378"/>
      <c r="L379" s="378"/>
      <c r="M379" s="378"/>
    </row>
    <row r="380" spans="1:13" ht="11.25" customHeight="1">
      <c r="A380" s="378"/>
      <c r="B380" s="378"/>
      <c r="C380" s="378"/>
      <c r="D380" s="378"/>
      <c r="E380" s="378"/>
      <c r="F380" s="388"/>
      <c r="G380" s="378"/>
      <c r="H380" s="378"/>
      <c r="I380" s="426"/>
      <c r="J380" s="378"/>
      <c r="K380" s="378"/>
      <c r="L380" s="378"/>
      <c r="M380" s="378"/>
    </row>
    <row r="381" spans="1:13" ht="11.25" customHeight="1">
      <c r="A381" s="378"/>
      <c r="B381" s="378"/>
      <c r="C381" s="378"/>
      <c r="D381" s="378"/>
      <c r="E381" s="378"/>
      <c r="F381" s="388"/>
      <c r="G381" s="378"/>
      <c r="H381" s="378"/>
      <c r="I381" s="426"/>
      <c r="J381" s="378"/>
      <c r="K381" s="378"/>
      <c r="L381" s="378"/>
      <c r="M381" s="378"/>
    </row>
    <row r="382" spans="1:13" ht="11.25" customHeight="1">
      <c r="A382" s="378"/>
      <c r="B382" s="378"/>
      <c r="C382" s="378"/>
      <c r="D382" s="378"/>
      <c r="E382" s="378"/>
      <c r="F382" s="388"/>
      <c r="G382" s="378"/>
      <c r="H382" s="378"/>
      <c r="I382" s="426"/>
      <c r="J382" s="378"/>
      <c r="K382" s="378"/>
      <c r="L382" s="378"/>
      <c r="M382" s="378"/>
    </row>
    <row r="383" spans="1:13" ht="11.25" customHeight="1">
      <c r="A383" s="378"/>
      <c r="B383" s="378"/>
      <c r="C383" s="378"/>
      <c r="D383" s="378"/>
      <c r="E383" s="378"/>
      <c r="F383" s="388"/>
      <c r="G383" s="378"/>
      <c r="H383" s="378"/>
      <c r="I383" s="426"/>
      <c r="J383" s="378"/>
      <c r="K383" s="378"/>
      <c r="L383" s="378"/>
      <c r="M383" s="378"/>
    </row>
    <row r="384" spans="1:13" ht="11.25" customHeight="1">
      <c r="A384" s="378"/>
      <c r="B384" s="378"/>
      <c r="C384" s="378"/>
      <c r="D384" s="378"/>
      <c r="E384" s="378"/>
      <c r="F384" s="388"/>
      <c r="G384" s="378"/>
      <c r="H384" s="378"/>
      <c r="I384" s="426"/>
      <c r="J384" s="378"/>
      <c r="K384" s="378"/>
      <c r="L384" s="378"/>
      <c r="M384" s="378"/>
    </row>
    <row r="385" spans="1:13" ht="11.25" customHeight="1">
      <c r="A385" s="378"/>
      <c r="B385" s="378"/>
      <c r="C385" s="378"/>
      <c r="D385" s="378"/>
      <c r="E385" s="378"/>
      <c r="F385" s="388"/>
      <c r="G385" s="378"/>
      <c r="H385" s="378"/>
      <c r="I385" s="426"/>
      <c r="J385" s="378"/>
      <c r="K385" s="378"/>
      <c r="L385" s="378"/>
      <c r="M385" s="378"/>
    </row>
    <row r="386" spans="1:13" ht="11.25" customHeight="1">
      <c r="A386" s="378"/>
      <c r="B386" s="378"/>
      <c r="C386" s="378"/>
      <c r="D386" s="378"/>
      <c r="E386" s="378"/>
      <c r="F386" s="388"/>
      <c r="G386" s="378"/>
      <c r="H386" s="378"/>
      <c r="I386" s="426"/>
      <c r="J386" s="378"/>
      <c r="K386" s="378"/>
      <c r="L386" s="378"/>
      <c r="M386" s="378"/>
    </row>
    <row r="387" spans="1:13" ht="11.25" customHeight="1">
      <c r="A387" s="378"/>
      <c r="B387" s="378"/>
      <c r="C387" s="378"/>
      <c r="D387" s="378"/>
      <c r="E387" s="378"/>
      <c r="F387" s="388"/>
      <c r="G387" s="378"/>
      <c r="H387" s="378"/>
      <c r="I387" s="426"/>
      <c r="J387" s="378"/>
      <c r="K387" s="378"/>
      <c r="L387" s="378"/>
      <c r="M387" s="378"/>
    </row>
    <row r="388" spans="1:13" ht="11.25" customHeight="1">
      <c r="A388" s="378"/>
      <c r="B388" s="378"/>
      <c r="C388" s="378"/>
      <c r="D388" s="378"/>
      <c r="E388" s="378"/>
      <c r="F388" s="388"/>
      <c r="G388" s="378"/>
      <c r="H388" s="378"/>
      <c r="I388" s="426"/>
      <c r="J388" s="378"/>
      <c r="K388" s="378"/>
      <c r="L388" s="378"/>
      <c r="M388" s="378"/>
    </row>
    <row r="389" spans="1:13" ht="11.25" customHeight="1">
      <c r="A389" s="378"/>
      <c r="B389" s="378"/>
      <c r="C389" s="378"/>
      <c r="D389" s="378"/>
      <c r="E389" s="378"/>
      <c r="F389" s="388"/>
      <c r="G389" s="378"/>
      <c r="H389" s="378"/>
      <c r="I389" s="426"/>
      <c r="J389" s="378"/>
      <c r="K389" s="378"/>
      <c r="L389" s="378"/>
      <c r="M389" s="378"/>
    </row>
    <row r="390" spans="1:13" ht="11.25" customHeight="1">
      <c r="A390" s="378"/>
      <c r="B390" s="378"/>
      <c r="C390" s="378"/>
      <c r="D390" s="378"/>
      <c r="E390" s="378"/>
      <c r="F390" s="388"/>
      <c r="G390" s="378"/>
      <c r="H390" s="378"/>
      <c r="I390" s="426"/>
      <c r="J390" s="378"/>
      <c r="K390" s="378"/>
      <c r="L390" s="378"/>
      <c r="M390" s="378"/>
    </row>
    <row r="391" spans="1:13" ht="11.25" customHeight="1">
      <c r="A391" s="378"/>
      <c r="B391" s="378"/>
      <c r="C391" s="378"/>
      <c r="D391" s="378"/>
      <c r="E391" s="378"/>
      <c r="F391" s="388"/>
      <c r="G391" s="378"/>
      <c r="H391" s="378"/>
      <c r="I391" s="426"/>
      <c r="J391" s="378"/>
      <c r="K391" s="378"/>
      <c r="L391" s="378"/>
      <c r="M391" s="378"/>
    </row>
    <row r="392" spans="1:13" ht="11.25" customHeight="1">
      <c r="A392" s="378"/>
      <c r="B392" s="378"/>
      <c r="C392" s="378"/>
      <c r="D392" s="378"/>
      <c r="E392" s="378"/>
      <c r="F392" s="388"/>
      <c r="G392" s="378"/>
      <c r="H392" s="378"/>
      <c r="I392" s="426"/>
      <c r="J392" s="378"/>
      <c r="K392" s="378"/>
      <c r="L392" s="378"/>
      <c r="M392" s="378"/>
    </row>
    <row r="393" spans="1:13" ht="11.25" customHeight="1">
      <c r="A393" s="378"/>
      <c r="B393" s="378"/>
      <c r="C393" s="378"/>
      <c r="D393" s="378"/>
      <c r="E393" s="378"/>
      <c r="F393" s="388"/>
      <c r="G393" s="378"/>
      <c r="H393" s="378"/>
      <c r="I393" s="426"/>
      <c r="J393" s="378"/>
      <c r="K393" s="378"/>
      <c r="L393" s="378"/>
      <c r="M393" s="378"/>
    </row>
    <row r="394" spans="1:13" ht="11.25" customHeight="1">
      <c r="A394" s="378"/>
      <c r="B394" s="378"/>
      <c r="C394" s="378"/>
      <c r="D394" s="378"/>
      <c r="E394" s="378"/>
      <c r="F394" s="388"/>
      <c r="G394" s="378"/>
      <c r="H394" s="378"/>
      <c r="I394" s="426"/>
      <c r="J394" s="378"/>
      <c r="K394" s="378"/>
      <c r="L394" s="378"/>
      <c r="M394" s="378"/>
    </row>
    <row r="395" spans="1:13" ht="11.25" customHeight="1">
      <c r="A395" s="378"/>
      <c r="B395" s="378"/>
      <c r="C395" s="378"/>
      <c r="D395" s="378"/>
      <c r="E395" s="378"/>
      <c r="F395" s="388"/>
      <c r="G395" s="378"/>
      <c r="H395" s="378"/>
      <c r="I395" s="426"/>
      <c r="J395" s="378"/>
      <c r="K395" s="378"/>
      <c r="L395" s="378"/>
      <c r="M395" s="378"/>
    </row>
    <row r="396" spans="1:13" ht="11.25" customHeight="1">
      <c r="A396" s="378"/>
      <c r="B396" s="378"/>
      <c r="C396" s="378"/>
      <c r="D396" s="378"/>
      <c r="E396" s="378"/>
      <c r="F396" s="388"/>
      <c r="G396" s="378"/>
      <c r="H396" s="378"/>
      <c r="I396" s="426"/>
      <c r="J396" s="378"/>
      <c r="K396" s="378"/>
      <c r="L396" s="378"/>
      <c r="M396" s="378"/>
    </row>
    <row r="397" spans="1:13" ht="11.25" customHeight="1">
      <c r="A397" s="378"/>
      <c r="B397" s="378"/>
      <c r="C397" s="378"/>
      <c r="D397" s="378"/>
      <c r="E397" s="378"/>
      <c r="F397" s="388"/>
      <c r="G397" s="378"/>
      <c r="H397" s="378"/>
      <c r="I397" s="426"/>
      <c r="J397" s="378"/>
      <c r="K397" s="378"/>
      <c r="L397" s="378"/>
      <c r="M397" s="378"/>
    </row>
    <row r="398" spans="1:13" ht="11.25" customHeight="1">
      <c r="A398" s="378"/>
      <c r="B398" s="378"/>
      <c r="C398" s="378"/>
      <c r="D398" s="378"/>
      <c r="E398" s="378"/>
      <c r="F398" s="388"/>
      <c r="G398" s="378"/>
      <c r="H398" s="378"/>
      <c r="I398" s="426"/>
      <c r="J398" s="378"/>
      <c r="K398" s="378"/>
      <c r="L398" s="378"/>
      <c r="M398" s="378"/>
    </row>
    <row r="399" spans="1:13" ht="11.25" customHeight="1">
      <c r="A399" s="378"/>
      <c r="B399" s="378"/>
      <c r="C399" s="378"/>
      <c r="D399" s="378"/>
      <c r="E399" s="378"/>
      <c r="F399" s="388"/>
      <c r="G399" s="378"/>
      <c r="H399" s="378"/>
      <c r="I399" s="426"/>
      <c r="J399" s="378"/>
      <c r="K399" s="378"/>
      <c r="L399" s="378"/>
      <c r="M399" s="378"/>
    </row>
    <row r="400" spans="1:13" ht="11.25" customHeight="1">
      <c r="A400" s="378"/>
      <c r="B400" s="378"/>
      <c r="C400" s="378"/>
      <c r="D400" s="378"/>
      <c r="E400" s="378"/>
      <c r="F400" s="388"/>
      <c r="G400" s="378"/>
      <c r="H400" s="378"/>
      <c r="I400" s="426"/>
      <c r="J400" s="378"/>
      <c r="K400" s="378"/>
      <c r="L400" s="378"/>
      <c r="M400" s="378"/>
    </row>
    <row r="401" spans="1:13" ht="11.25" customHeight="1">
      <c r="A401" s="378"/>
      <c r="B401" s="378"/>
      <c r="C401" s="378"/>
      <c r="D401" s="378"/>
      <c r="E401" s="378"/>
      <c r="F401" s="388"/>
      <c r="G401" s="378"/>
      <c r="H401" s="378"/>
      <c r="I401" s="426"/>
      <c r="J401" s="378"/>
      <c r="K401" s="378"/>
      <c r="L401" s="378"/>
      <c r="M401" s="378"/>
    </row>
    <row r="402" spans="1:13" ht="11.25" customHeight="1">
      <c r="A402" s="378"/>
      <c r="B402" s="378"/>
      <c r="C402" s="378"/>
      <c r="D402" s="378"/>
      <c r="E402" s="378"/>
      <c r="F402" s="388"/>
      <c r="G402" s="378"/>
      <c r="H402" s="378"/>
      <c r="I402" s="426"/>
      <c r="J402" s="378"/>
      <c r="K402" s="378"/>
      <c r="L402" s="378"/>
      <c r="M402" s="378"/>
    </row>
    <row r="403" spans="1:13" ht="11.25" customHeight="1">
      <c r="A403" s="378"/>
      <c r="B403" s="378"/>
      <c r="C403" s="378"/>
      <c r="D403" s="378"/>
      <c r="E403" s="378"/>
      <c r="F403" s="388"/>
      <c r="G403" s="378"/>
      <c r="H403" s="378"/>
      <c r="I403" s="426"/>
      <c r="J403" s="378"/>
      <c r="K403" s="378"/>
      <c r="L403" s="378"/>
      <c r="M403" s="378"/>
    </row>
    <row r="404" spans="1:13" ht="11.25" customHeight="1">
      <c r="A404" s="378"/>
      <c r="B404" s="378"/>
      <c r="C404" s="378"/>
      <c r="D404" s="378"/>
      <c r="E404" s="378"/>
      <c r="F404" s="388"/>
      <c r="G404" s="378"/>
      <c r="H404" s="378"/>
      <c r="I404" s="426"/>
      <c r="J404" s="378"/>
      <c r="K404" s="378"/>
      <c r="L404" s="378"/>
      <c r="M404" s="378"/>
    </row>
    <row r="405" spans="1:13" ht="11.25" customHeight="1">
      <c r="A405" s="378"/>
      <c r="B405" s="378"/>
      <c r="C405" s="378"/>
      <c r="D405" s="378"/>
      <c r="E405" s="378"/>
      <c r="F405" s="388"/>
      <c r="G405" s="378"/>
      <c r="H405" s="378"/>
      <c r="I405" s="426"/>
      <c r="J405" s="378"/>
      <c r="K405" s="378"/>
      <c r="L405" s="378"/>
      <c r="M405" s="378"/>
    </row>
    <row r="406" spans="1:13" ht="11.25" customHeight="1">
      <c r="A406" s="378"/>
      <c r="B406" s="378"/>
      <c r="C406" s="378"/>
      <c r="D406" s="378"/>
      <c r="E406" s="378"/>
      <c r="F406" s="388"/>
      <c r="G406" s="378"/>
      <c r="H406" s="378"/>
      <c r="I406" s="426"/>
      <c r="J406" s="378"/>
      <c r="K406" s="378"/>
      <c r="L406" s="378"/>
      <c r="M406" s="378"/>
    </row>
    <row r="407" spans="1:13" ht="11.25" customHeight="1">
      <c r="A407" s="378"/>
      <c r="B407" s="378"/>
      <c r="C407" s="378"/>
      <c r="D407" s="378"/>
      <c r="E407" s="378"/>
      <c r="F407" s="388"/>
      <c r="G407" s="378"/>
      <c r="H407" s="378"/>
      <c r="I407" s="426"/>
      <c r="J407" s="378"/>
      <c r="K407" s="378"/>
      <c r="L407" s="378"/>
      <c r="M407" s="378"/>
    </row>
    <row r="408" spans="1:13" ht="11.25" customHeight="1">
      <c r="A408" s="378"/>
      <c r="B408" s="378"/>
      <c r="C408" s="378"/>
      <c r="D408" s="378"/>
      <c r="E408" s="378"/>
      <c r="F408" s="388"/>
      <c r="G408" s="378"/>
      <c r="H408" s="378"/>
      <c r="I408" s="426"/>
      <c r="J408" s="378"/>
      <c r="K408" s="378"/>
      <c r="L408" s="378"/>
      <c r="M408" s="378"/>
    </row>
    <row r="409" spans="1:13" ht="11.25" customHeight="1">
      <c r="A409" s="378"/>
      <c r="B409" s="378"/>
      <c r="C409" s="378"/>
      <c r="D409" s="378"/>
      <c r="E409" s="378"/>
      <c r="F409" s="388"/>
      <c r="G409" s="378"/>
      <c r="H409" s="378"/>
      <c r="I409" s="426"/>
      <c r="J409" s="378"/>
      <c r="K409" s="378"/>
      <c r="L409" s="378"/>
      <c r="M409" s="378"/>
    </row>
    <row r="410" spans="1:13" ht="11.25" customHeight="1">
      <c r="A410" s="378"/>
      <c r="B410" s="378"/>
      <c r="C410" s="378"/>
      <c r="D410" s="378"/>
      <c r="E410" s="378"/>
      <c r="F410" s="388"/>
      <c r="G410" s="378"/>
      <c r="H410" s="378"/>
      <c r="I410" s="426"/>
      <c r="J410" s="378"/>
      <c r="K410" s="378"/>
      <c r="L410" s="378"/>
      <c r="M410" s="378"/>
    </row>
    <row r="411" spans="1:13" ht="11.25" customHeight="1">
      <c r="A411" s="378"/>
      <c r="B411" s="378"/>
      <c r="C411" s="378"/>
      <c r="D411" s="378"/>
      <c r="E411" s="378"/>
      <c r="F411" s="388"/>
      <c r="G411" s="378"/>
      <c r="H411" s="378"/>
      <c r="I411" s="426"/>
      <c r="J411" s="378"/>
      <c r="K411" s="378"/>
      <c r="L411" s="378"/>
      <c r="M411" s="378"/>
    </row>
    <row r="412" spans="1:13" ht="11.25" customHeight="1">
      <c r="A412" s="378"/>
      <c r="B412" s="378"/>
      <c r="C412" s="378"/>
      <c r="D412" s="378"/>
      <c r="E412" s="378"/>
      <c r="F412" s="388"/>
      <c r="G412" s="378"/>
      <c r="H412" s="378"/>
      <c r="I412" s="426"/>
      <c r="J412" s="378"/>
      <c r="K412" s="378"/>
      <c r="L412" s="378"/>
      <c r="M412" s="378"/>
    </row>
    <row r="413" spans="1:13" ht="11.25" customHeight="1">
      <c r="A413" s="378"/>
      <c r="B413" s="378"/>
      <c r="C413" s="378"/>
      <c r="D413" s="378"/>
      <c r="E413" s="378"/>
      <c r="F413" s="388"/>
      <c r="G413" s="378"/>
      <c r="H413" s="378"/>
      <c r="I413" s="426"/>
      <c r="J413" s="378"/>
      <c r="K413" s="378"/>
      <c r="L413" s="378"/>
      <c r="M413" s="378"/>
    </row>
    <row r="414" spans="1:13" ht="11.25" customHeight="1">
      <c r="A414" s="378"/>
      <c r="B414" s="378"/>
      <c r="C414" s="378"/>
      <c r="D414" s="378"/>
      <c r="E414" s="378"/>
      <c r="F414" s="388"/>
      <c r="G414" s="378"/>
      <c r="H414" s="378"/>
      <c r="I414" s="426"/>
      <c r="J414" s="378"/>
      <c r="K414" s="378"/>
      <c r="L414" s="378"/>
      <c r="M414" s="378"/>
    </row>
    <row r="415" spans="1:13" ht="11.25" customHeight="1">
      <c r="A415" s="378"/>
      <c r="B415" s="378"/>
      <c r="C415" s="378"/>
      <c r="D415" s="378"/>
      <c r="E415" s="378"/>
      <c r="F415" s="388"/>
      <c r="G415" s="378"/>
      <c r="H415" s="378"/>
      <c r="I415" s="426"/>
      <c r="J415" s="378"/>
      <c r="K415" s="378"/>
      <c r="L415" s="378"/>
      <c r="M415" s="378"/>
    </row>
    <row r="416" spans="1:13" ht="11.25" customHeight="1">
      <c r="A416" s="378"/>
      <c r="B416" s="378"/>
      <c r="C416" s="378"/>
      <c r="D416" s="378"/>
      <c r="E416" s="378"/>
      <c r="F416" s="388"/>
      <c r="G416" s="378"/>
      <c r="H416" s="378"/>
      <c r="I416" s="426"/>
      <c r="J416" s="378"/>
      <c r="K416" s="378"/>
      <c r="L416" s="378"/>
      <c r="M416" s="378"/>
    </row>
    <row r="417" spans="1:13" ht="11.25" customHeight="1">
      <c r="A417" s="378"/>
      <c r="B417" s="378"/>
      <c r="C417" s="378"/>
      <c r="D417" s="378"/>
      <c r="E417" s="378"/>
      <c r="F417" s="388"/>
      <c r="G417" s="378"/>
      <c r="H417" s="378"/>
      <c r="I417" s="426"/>
      <c r="J417" s="378"/>
      <c r="K417" s="378"/>
      <c r="L417" s="378"/>
      <c r="M417" s="378"/>
    </row>
    <row r="418" spans="1:13" ht="11.25" customHeight="1">
      <c r="A418" s="378"/>
      <c r="B418" s="378"/>
      <c r="C418" s="378"/>
      <c r="D418" s="378"/>
      <c r="E418" s="378"/>
      <c r="F418" s="388"/>
      <c r="G418" s="378"/>
      <c r="H418" s="378"/>
      <c r="I418" s="426"/>
      <c r="J418" s="378"/>
      <c r="K418" s="378"/>
      <c r="L418" s="378"/>
      <c r="M418" s="378"/>
    </row>
    <row r="419" spans="1:13" ht="11.25" customHeight="1">
      <c r="A419" s="378"/>
      <c r="B419" s="378"/>
      <c r="C419" s="378"/>
      <c r="D419" s="378"/>
      <c r="E419" s="378"/>
      <c r="F419" s="388"/>
      <c r="G419" s="378"/>
      <c r="H419" s="378"/>
      <c r="I419" s="426"/>
      <c r="J419" s="378"/>
      <c r="K419" s="378"/>
      <c r="L419" s="378"/>
      <c r="M419" s="378"/>
    </row>
    <row r="420" spans="1:13" ht="11.25" customHeight="1">
      <c r="A420" s="378"/>
      <c r="B420" s="378"/>
      <c r="C420" s="378"/>
      <c r="D420" s="378"/>
      <c r="E420" s="378"/>
      <c r="F420" s="388"/>
      <c r="G420" s="378"/>
      <c r="H420" s="378"/>
      <c r="I420" s="426"/>
      <c r="J420" s="378"/>
      <c r="K420" s="378"/>
      <c r="L420" s="378"/>
      <c r="M420" s="378"/>
    </row>
    <row r="421" spans="1:13" ht="11.25" customHeight="1">
      <c r="A421" s="378"/>
      <c r="B421" s="378"/>
      <c r="C421" s="378"/>
      <c r="D421" s="378"/>
      <c r="E421" s="378"/>
      <c r="F421" s="388"/>
      <c r="G421" s="378"/>
      <c r="H421" s="378"/>
      <c r="I421" s="426"/>
      <c r="J421" s="378"/>
      <c r="K421" s="378"/>
      <c r="L421" s="378"/>
      <c r="M421" s="378"/>
    </row>
    <row r="422" spans="1:13" ht="11.25" customHeight="1">
      <c r="A422" s="378"/>
      <c r="B422" s="378"/>
      <c r="C422" s="378"/>
      <c r="D422" s="378"/>
      <c r="E422" s="378"/>
      <c r="F422" s="388"/>
      <c r="G422" s="378"/>
      <c r="H422" s="378"/>
      <c r="I422" s="426"/>
      <c r="J422" s="378"/>
      <c r="K422" s="378"/>
      <c r="L422" s="378"/>
      <c r="M422" s="378"/>
    </row>
    <row r="423" spans="1:13" ht="11.25" customHeight="1">
      <c r="A423" s="378"/>
      <c r="B423" s="378"/>
      <c r="C423" s="378"/>
      <c r="D423" s="378"/>
      <c r="E423" s="378"/>
      <c r="F423" s="388"/>
      <c r="G423" s="378"/>
      <c r="H423" s="378"/>
      <c r="I423" s="426"/>
      <c r="J423" s="378"/>
      <c r="K423" s="378"/>
      <c r="L423" s="378"/>
      <c r="M423" s="378"/>
    </row>
    <row r="424" spans="1:13" ht="11.25" customHeight="1">
      <c r="A424" s="378"/>
      <c r="B424" s="378"/>
      <c r="C424" s="378"/>
      <c r="D424" s="378"/>
      <c r="E424" s="378"/>
      <c r="F424" s="388"/>
      <c r="G424" s="378"/>
      <c r="H424" s="378"/>
      <c r="I424" s="426"/>
      <c r="J424" s="378"/>
      <c r="K424" s="378"/>
      <c r="L424" s="378"/>
      <c r="M424" s="378"/>
    </row>
    <row r="425" spans="1:13" ht="11.25" customHeight="1">
      <c r="A425" s="378"/>
      <c r="B425" s="378"/>
      <c r="C425" s="378"/>
      <c r="D425" s="378"/>
      <c r="E425" s="378"/>
      <c r="F425" s="388"/>
      <c r="G425" s="378"/>
      <c r="H425" s="378"/>
      <c r="I425" s="426"/>
      <c r="J425" s="378"/>
      <c r="K425" s="378"/>
      <c r="L425" s="378"/>
      <c r="M425" s="378"/>
    </row>
    <row r="426" spans="1:13" ht="11.25" customHeight="1">
      <c r="A426" s="378"/>
      <c r="B426" s="378"/>
      <c r="C426" s="378"/>
      <c r="D426" s="378"/>
      <c r="E426" s="378"/>
      <c r="F426" s="388"/>
      <c r="G426" s="378"/>
      <c r="H426" s="378"/>
      <c r="I426" s="426"/>
      <c r="J426" s="378"/>
      <c r="K426" s="378"/>
      <c r="L426" s="378"/>
      <c r="M426" s="378"/>
    </row>
    <row r="427" spans="1:13" ht="11.25" customHeight="1">
      <c r="A427" s="378"/>
      <c r="B427" s="378"/>
      <c r="C427" s="378"/>
      <c r="D427" s="378"/>
      <c r="E427" s="378"/>
      <c r="F427" s="388"/>
      <c r="G427" s="378"/>
      <c r="H427" s="378"/>
      <c r="I427" s="426"/>
      <c r="J427" s="378"/>
      <c r="K427" s="378"/>
      <c r="L427" s="378"/>
      <c r="M427" s="378"/>
    </row>
    <row r="428" spans="1:13" ht="11.25" customHeight="1">
      <c r="A428" s="378"/>
      <c r="B428" s="378"/>
      <c r="C428" s="378"/>
      <c r="D428" s="378"/>
      <c r="E428" s="378"/>
      <c r="F428" s="388"/>
      <c r="G428" s="378"/>
      <c r="H428" s="378"/>
      <c r="I428" s="426"/>
      <c r="J428" s="378"/>
      <c r="K428" s="378"/>
      <c r="L428" s="378"/>
      <c r="M428" s="378"/>
    </row>
    <row r="429" spans="1:13" ht="11.25" customHeight="1">
      <c r="A429" s="378"/>
      <c r="B429" s="378"/>
      <c r="C429" s="378"/>
      <c r="D429" s="378"/>
      <c r="E429" s="378"/>
      <c r="F429" s="388"/>
      <c r="G429" s="378"/>
      <c r="H429" s="378"/>
      <c r="I429" s="426"/>
      <c r="J429" s="378"/>
      <c r="K429" s="378"/>
      <c r="L429" s="378"/>
      <c r="M429" s="378"/>
    </row>
    <row r="430" spans="1:13" ht="11.25" customHeight="1">
      <c r="A430" s="378"/>
      <c r="B430" s="378"/>
      <c r="C430" s="378"/>
      <c r="D430" s="378"/>
      <c r="E430" s="378"/>
      <c r="F430" s="388"/>
      <c r="G430" s="378"/>
      <c r="H430" s="378"/>
      <c r="I430" s="426"/>
      <c r="J430" s="378"/>
      <c r="K430" s="378"/>
      <c r="L430" s="378"/>
      <c r="M430" s="378"/>
    </row>
    <row r="431" spans="1:13" ht="11.25" customHeight="1">
      <c r="A431" s="378"/>
      <c r="B431" s="378"/>
      <c r="C431" s="378"/>
      <c r="D431" s="378"/>
      <c r="E431" s="378"/>
      <c r="F431" s="388"/>
      <c r="G431" s="378"/>
      <c r="H431" s="378"/>
      <c r="I431" s="426"/>
      <c r="J431" s="378"/>
      <c r="K431" s="378"/>
      <c r="L431" s="378"/>
      <c r="M431" s="378"/>
    </row>
    <row r="432" spans="1:13" ht="11.25" customHeight="1">
      <c r="A432" s="378"/>
      <c r="B432" s="378"/>
      <c r="C432" s="378"/>
      <c r="D432" s="378"/>
      <c r="E432" s="378"/>
      <c r="F432" s="388"/>
      <c r="G432" s="378"/>
      <c r="H432" s="378"/>
      <c r="I432" s="426"/>
      <c r="J432" s="378"/>
      <c r="K432" s="378"/>
      <c r="L432" s="378"/>
      <c r="M432" s="378"/>
    </row>
    <row r="433" spans="1:13" ht="11.25" customHeight="1">
      <c r="A433" s="378"/>
      <c r="B433" s="378"/>
      <c r="C433" s="378"/>
      <c r="D433" s="378"/>
      <c r="E433" s="378"/>
      <c r="F433" s="388"/>
      <c r="G433" s="378"/>
      <c r="H433" s="378"/>
      <c r="I433" s="426"/>
      <c r="J433" s="378"/>
      <c r="K433" s="378"/>
      <c r="L433" s="378"/>
      <c r="M433" s="378"/>
    </row>
    <row r="434" spans="1:13" ht="11.25" customHeight="1">
      <c r="A434" s="378"/>
      <c r="B434" s="378"/>
      <c r="C434" s="378"/>
      <c r="D434" s="378"/>
      <c r="E434" s="378"/>
      <c r="F434" s="388"/>
      <c r="G434" s="378"/>
      <c r="H434" s="378"/>
      <c r="I434" s="426"/>
      <c r="J434" s="378"/>
      <c r="K434" s="378"/>
      <c r="L434" s="378"/>
      <c r="M434" s="378"/>
    </row>
    <row r="435" spans="1:13" ht="11.25" customHeight="1">
      <c r="A435" s="378"/>
      <c r="B435" s="378"/>
      <c r="C435" s="378"/>
      <c r="D435" s="378"/>
      <c r="E435" s="378"/>
      <c r="F435" s="388"/>
      <c r="G435" s="378"/>
      <c r="H435" s="378"/>
      <c r="I435" s="426"/>
      <c r="J435" s="378"/>
      <c r="K435" s="378"/>
      <c r="L435" s="378"/>
      <c r="M435" s="378"/>
    </row>
    <row r="436" spans="1:13" ht="11.25" customHeight="1">
      <c r="A436" s="378"/>
      <c r="B436" s="378"/>
      <c r="C436" s="378"/>
      <c r="D436" s="378"/>
      <c r="E436" s="378"/>
      <c r="F436" s="388"/>
      <c r="G436" s="378"/>
      <c r="H436" s="378"/>
      <c r="I436" s="426"/>
      <c r="J436" s="378"/>
      <c r="K436" s="378"/>
      <c r="L436" s="378"/>
      <c r="M436" s="378"/>
    </row>
    <row r="437" spans="1:13" ht="11.25" customHeight="1">
      <c r="A437" s="378"/>
      <c r="B437" s="378"/>
      <c r="C437" s="378"/>
      <c r="D437" s="378"/>
      <c r="E437" s="378"/>
      <c r="F437" s="388"/>
      <c r="G437" s="378"/>
      <c r="H437" s="378"/>
      <c r="I437" s="426"/>
      <c r="J437" s="378"/>
      <c r="K437" s="378"/>
      <c r="L437" s="378"/>
      <c r="M437" s="378"/>
    </row>
    <row r="438" spans="1:13" ht="11.25" customHeight="1">
      <c r="A438" s="378"/>
      <c r="B438" s="378"/>
      <c r="C438" s="378"/>
      <c r="D438" s="378"/>
      <c r="E438" s="378"/>
      <c r="F438" s="388"/>
      <c r="G438" s="378"/>
      <c r="H438" s="378"/>
      <c r="I438" s="426"/>
      <c r="J438" s="378"/>
      <c r="K438" s="378"/>
      <c r="L438" s="378"/>
      <c r="M438" s="378"/>
    </row>
    <row r="439" spans="1:13" ht="11.25" customHeight="1">
      <c r="A439" s="378"/>
      <c r="B439" s="378"/>
      <c r="C439" s="378"/>
      <c r="D439" s="378"/>
      <c r="E439" s="378"/>
      <c r="F439" s="388"/>
      <c r="G439" s="378"/>
      <c r="H439" s="378"/>
      <c r="I439" s="426"/>
      <c r="J439" s="378"/>
      <c r="K439" s="378"/>
      <c r="L439" s="378"/>
      <c r="M439" s="378"/>
    </row>
    <row r="440" spans="1:13" ht="11.25" customHeight="1">
      <c r="A440" s="378"/>
      <c r="B440" s="378"/>
      <c r="C440" s="378"/>
      <c r="D440" s="378"/>
      <c r="E440" s="378"/>
      <c r="F440" s="388"/>
      <c r="G440" s="378"/>
      <c r="H440" s="378"/>
      <c r="I440" s="426"/>
      <c r="J440" s="378"/>
      <c r="K440" s="378"/>
      <c r="L440" s="378"/>
      <c r="M440" s="378"/>
    </row>
    <row r="441" spans="1:13" ht="11.25" customHeight="1">
      <c r="A441" s="378"/>
      <c r="B441" s="378"/>
      <c r="C441" s="378"/>
      <c r="D441" s="378"/>
      <c r="E441" s="378"/>
      <c r="F441" s="388"/>
      <c r="G441" s="378"/>
      <c r="H441" s="378"/>
      <c r="I441" s="426"/>
      <c r="J441" s="378"/>
      <c r="K441" s="378"/>
      <c r="L441" s="378"/>
      <c r="M441" s="378"/>
    </row>
    <row r="442" spans="1:13" ht="11.25" customHeight="1">
      <c r="A442" s="378"/>
      <c r="B442" s="378"/>
      <c r="C442" s="378"/>
      <c r="D442" s="378"/>
      <c r="E442" s="378"/>
      <c r="F442" s="388"/>
      <c r="G442" s="378"/>
      <c r="H442" s="378"/>
      <c r="I442" s="426"/>
      <c r="J442" s="378"/>
      <c r="K442" s="378"/>
      <c r="L442" s="378"/>
      <c r="M442" s="378"/>
    </row>
    <row r="443" spans="1:13" ht="11.25" customHeight="1">
      <c r="A443" s="378"/>
      <c r="B443" s="378"/>
      <c r="C443" s="378"/>
      <c r="D443" s="378"/>
      <c r="E443" s="378"/>
      <c r="F443" s="388"/>
      <c r="G443" s="378"/>
      <c r="H443" s="378"/>
      <c r="I443" s="426"/>
      <c r="J443" s="378"/>
      <c r="K443" s="378"/>
      <c r="L443" s="378"/>
      <c r="M443" s="378"/>
    </row>
    <row r="444" spans="1:13" ht="11.25" customHeight="1">
      <c r="A444" s="378"/>
      <c r="B444" s="378"/>
      <c r="C444" s="378"/>
      <c r="D444" s="378"/>
      <c r="E444" s="378"/>
      <c r="F444" s="388"/>
      <c r="G444" s="378"/>
      <c r="H444" s="378"/>
      <c r="I444" s="426"/>
      <c r="J444" s="378"/>
      <c r="K444" s="378"/>
      <c r="L444" s="378"/>
      <c r="M444" s="378"/>
    </row>
    <row r="445" spans="1:13" ht="11.25" customHeight="1">
      <c r="A445" s="378"/>
      <c r="B445" s="378"/>
      <c r="C445" s="378"/>
      <c r="D445" s="378"/>
      <c r="E445" s="378"/>
      <c r="F445" s="388"/>
      <c r="G445" s="378"/>
      <c r="H445" s="378"/>
      <c r="I445" s="426"/>
      <c r="J445" s="378"/>
      <c r="K445" s="378"/>
      <c r="L445" s="378"/>
      <c r="M445" s="378"/>
    </row>
    <row r="446" spans="1:13" ht="11.25" customHeight="1">
      <c r="A446" s="378"/>
      <c r="B446" s="378"/>
      <c r="C446" s="378"/>
      <c r="D446" s="378"/>
      <c r="E446" s="378"/>
      <c r="F446" s="388"/>
      <c r="G446" s="378"/>
      <c r="H446" s="378"/>
      <c r="I446" s="426"/>
      <c r="J446" s="378"/>
      <c r="K446" s="378"/>
      <c r="L446" s="378"/>
      <c r="M446" s="378"/>
    </row>
    <row r="447" spans="1:13" ht="11.25" customHeight="1">
      <c r="A447" s="378"/>
      <c r="B447" s="378"/>
      <c r="C447" s="378"/>
      <c r="D447" s="378"/>
      <c r="E447" s="378"/>
      <c r="F447" s="388"/>
      <c r="G447" s="378"/>
      <c r="H447" s="378"/>
      <c r="I447" s="426"/>
      <c r="J447" s="378"/>
      <c r="K447" s="378"/>
      <c r="L447" s="378"/>
      <c r="M447" s="378"/>
    </row>
    <row r="448" spans="1:13" ht="11.25" customHeight="1">
      <c r="A448" s="378"/>
      <c r="B448" s="378"/>
      <c r="C448" s="378"/>
      <c r="D448" s="378"/>
      <c r="E448" s="378"/>
      <c r="F448" s="388"/>
      <c r="G448" s="378"/>
      <c r="H448" s="378"/>
      <c r="I448" s="426"/>
      <c r="J448" s="378"/>
      <c r="K448" s="378"/>
      <c r="L448" s="378"/>
      <c r="M448" s="378"/>
    </row>
    <row r="449" spans="1:13" ht="11.25" customHeight="1">
      <c r="A449" s="378"/>
      <c r="B449" s="378"/>
      <c r="C449" s="378"/>
      <c r="D449" s="378"/>
      <c r="E449" s="378"/>
      <c r="F449" s="388"/>
      <c r="G449" s="378"/>
      <c r="H449" s="378"/>
      <c r="I449" s="426"/>
      <c r="J449" s="378"/>
      <c r="K449" s="378"/>
      <c r="L449" s="378"/>
      <c r="M449" s="378"/>
    </row>
    <row r="450" spans="1:13" ht="11.25" customHeight="1">
      <c r="A450" s="378"/>
      <c r="B450" s="378"/>
      <c r="C450" s="378"/>
      <c r="D450" s="378"/>
      <c r="E450" s="378"/>
      <c r="F450" s="388"/>
      <c r="G450" s="378"/>
      <c r="H450" s="378"/>
      <c r="I450" s="426"/>
      <c r="J450" s="378"/>
      <c r="K450" s="378"/>
      <c r="L450" s="378"/>
      <c r="M450" s="378"/>
    </row>
    <row r="451" spans="1:13" ht="11.25" customHeight="1">
      <c r="A451" s="378"/>
      <c r="B451" s="378"/>
      <c r="C451" s="378"/>
      <c r="D451" s="378"/>
      <c r="E451" s="378"/>
      <c r="F451" s="388"/>
      <c r="G451" s="378"/>
      <c r="H451" s="378"/>
      <c r="I451" s="426"/>
      <c r="J451" s="378"/>
      <c r="K451" s="378"/>
      <c r="L451" s="378"/>
      <c r="M451" s="378"/>
    </row>
    <row r="452" spans="1:13" ht="11.25" customHeight="1">
      <c r="A452" s="378"/>
      <c r="B452" s="378"/>
      <c r="C452" s="378"/>
      <c r="D452" s="378"/>
      <c r="E452" s="378"/>
      <c r="F452" s="388"/>
      <c r="G452" s="378"/>
      <c r="H452" s="378"/>
      <c r="I452" s="426"/>
      <c r="J452" s="378"/>
      <c r="K452" s="378"/>
      <c r="L452" s="378"/>
      <c r="M452" s="378"/>
    </row>
    <row r="453" spans="1:13" ht="11.25" customHeight="1">
      <c r="A453" s="378"/>
      <c r="B453" s="378"/>
      <c r="C453" s="378"/>
      <c r="D453" s="378"/>
      <c r="E453" s="378"/>
      <c r="F453" s="388"/>
      <c r="G453" s="378"/>
      <c r="H453" s="378"/>
      <c r="I453" s="426"/>
      <c r="J453" s="378"/>
      <c r="K453" s="378"/>
      <c r="L453" s="378"/>
      <c r="M453" s="378"/>
    </row>
    <row r="454" spans="1:13" ht="11.25" customHeight="1">
      <c r="A454" s="378"/>
      <c r="B454" s="378"/>
      <c r="C454" s="378"/>
      <c r="D454" s="378"/>
      <c r="E454" s="378"/>
      <c r="F454" s="388"/>
      <c r="G454" s="378"/>
      <c r="H454" s="378"/>
      <c r="I454" s="426"/>
      <c r="J454" s="378"/>
      <c r="K454" s="378"/>
      <c r="L454" s="378"/>
      <c r="M454" s="378"/>
    </row>
    <row r="455" spans="1:13" ht="11.25" customHeight="1">
      <c r="A455" s="378"/>
      <c r="B455" s="378"/>
      <c r="C455" s="378"/>
      <c r="D455" s="378"/>
      <c r="E455" s="378"/>
      <c r="F455" s="388"/>
      <c r="G455" s="378"/>
      <c r="H455" s="378"/>
      <c r="I455" s="426"/>
      <c r="J455" s="378"/>
      <c r="K455" s="378"/>
      <c r="L455" s="378"/>
      <c r="M455" s="378"/>
    </row>
    <row r="456" spans="1:13" ht="11.25" customHeight="1">
      <c r="A456" s="378"/>
      <c r="B456" s="378"/>
      <c r="C456" s="378"/>
      <c r="D456" s="378"/>
      <c r="E456" s="378"/>
      <c r="F456" s="388"/>
      <c r="G456" s="378"/>
      <c r="H456" s="378"/>
      <c r="I456" s="426"/>
      <c r="J456" s="378"/>
      <c r="K456" s="378"/>
      <c r="L456" s="378"/>
      <c r="M456" s="378"/>
    </row>
    <row r="457" spans="1:13" ht="11.25" customHeight="1">
      <c r="A457" s="378"/>
      <c r="B457" s="378"/>
      <c r="C457" s="378"/>
      <c r="D457" s="378"/>
      <c r="E457" s="378"/>
      <c r="F457" s="388"/>
      <c r="G457" s="378"/>
      <c r="H457" s="378"/>
      <c r="I457" s="426"/>
      <c r="J457" s="378"/>
      <c r="K457" s="378"/>
      <c r="L457" s="378"/>
      <c r="M457" s="378"/>
    </row>
    <row r="458" spans="1:13" ht="11.25" customHeight="1">
      <c r="A458" s="378"/>
      <c r="B458" s="378"/>
      <c r="C458" s="378"/>
      <c r="D458" s="378"/>
      <c r="E458" s="378"/>
      <c r="F458" s="388"/>
      <c r="G458" s="378"/>
      <c r="H458" s="378"/>
      <c r="I458" s="426"/>
      <c r="J458" s="378"/>
      <c r="K458" s="378"/>
      <c r="L458" s="378"/>
      <c r="M458" s="378"/>
    </row>
    <row r="459" spans="1:13" ht="11.25" customHeight="1">
      <c r="A459" s="378"/>
      <c r="B459" s="378"/>
      <c r="C459" s="378"/>
      <c r="D459" s="378"/>
      <c r="E459" s="378"/>
      <c r="F459" s="388"/>
      <c r="G459" s="378"/>
      <c r="H459" s="378"/>
      <c r="I459" s="426"/>
      <c r="J459" s="378"/>
      <c r="K459" s="378"/>
      <c r="L459" s="378"/>
      <c r="M459" s="378"/>
    </row>
    <row r="460" spans="1:13" ht="11.25" customHeight="1">
      <c r="A460" s="378"/>
      <c r="B460" s="378"/>
      <c r="C460" s="378"/>
      <c r="D460" s="378"/>
      <c r="E460" s="378"/>
      <c r="F460" s="388"/>
      <c r="G460" s="378"/>
      <c r="H460" s="378"/>
      <c r="I460" s="426"/>
      <c r="J460" s="378"/>
      <c r="K460" s="378"/>
      <c r="L460" s="378"/>
      <c r="M460" s="378"/>
    </row>
    <row r="461" spans="1:13" ht="11.25" customHeight="1">
      <c r="A461" s="378"/>
      <c r="B461" s="378"/>
      <c r="C461" s="378"/>
      <c r="D461" s="378"/>
      <c r="E461" s="378"/>
      <c r="F461" s="388"/>
      <c r="G461" s="378"/>
      <c r="H461" s="378"/>
      <c r="I461" s="426"/>
      <c r="J461" s="378"/>
      <c r="K461" s="378"/>
      <c r="L461" s="378"/>
      <c r="M461" s="378"/>
    </row>
    <row r="462" spans="1:13" ht="11.25" customHeight="1">
      <c r="A462" s="378"/>
      <c r="B462" s="378"/>
      <c r="C462" s="378"/>
      <c r="D462" s="378"/>
      <c r="E462" s="378"/>
      <c r="F462" s="388"/>
      <c r="G462" s="378"/>
      <c r="H462" s="378"/>
      <c r="I462" s="426"/>
      <c r="J462" s="378"/>
      <c r="K462" s="378"/>
      <c r="L462" s="378"/>
      <c r="M462" s="378"/>
    </row>
    <row r="463" spans="1:13" ht="11.25" customHeight="1">
      <c r="A463" s="378"/>
      <c r="B463" s="378"/>
      <c r="C463" s="378"/>
      <c r="D463" s="378"/>
      <c r="E463" s="378"/>
      <c r="F463" s="388"/>
      <c r="G463" s="378"/>
      <c r="H463" s="378"/>
      <c r="I463" s="426"/>
      <c r="J463" s="378"/>
      <c r="K463" s="378"/>
      <c r="L463" s="378"/>
      <c r="M463" s="378"/>
    </row>
    <row r="464" spans="1:13" ht="11.25" customHeight="1">
      <c r="A464" s="378"/>
      <c r="B464" s="378"/>
      <c r="C464" s="378"/>
      <c r="D464" s="378"/>
      <c r="E464" s="378"/>
      <c r="F464" s="388"/>
      <c r="G464" s="378"/>
      <c r="H464" s="378"/>
      <c r="I464" s="426"/>
      <c r="J464" s="378"/>
      <c r="K464" s="378"/>
      <c r="L464" s="378"/>
      <c r="M464" s="378"/>
    </row>
    <row r="465" spans="1:13" ht="11.25" customHeight="1">
      <c r="A465" s="378"/>
      <c r="B465" s="378"/>
      <c r="C465" s="378"/>
      <c r="D465" s="378"/>
      <c r="E465" s="378"/>
      <c r="F465" s="388"/>
      <c r="G465" s="378"/>
      <c r="H465" s="378"/>
      <c r="I465" s="426"/>
      <c r="J465" s="378"/>
      <c r="K465" s="378"/>
      <c r="L465" s="378"/>
      <c r="M465" s="378"/>
    </row>
    <row r="466" spans="1:13" ht="11.25" customHeight="1">
      <c r="A466" s="378"/>
      <c r="B466" s="378"/>
      <c r="C466" s="378"/>
      <c r="D466" s="378"/>
      <c r="E466" s="378"/>
      <c r="F466" s="388"/>
      <c r="G466" s="378"/>
      <c r="H466" s="378"/>
      <c r="I466" s="426"/>
      <c r="J466" s="378"/>
      <c r="K466" s="378"/>
      <c r="L466" s="378"/>
      <c r="M466" s="378"/>
    </row>
    <row r="467" spans="1:13" ht="11.25" customHeight="1">
      <c r="A467" s="378"/>
      <c r="B467" s="378"/>
      <c r="C467" s="378"/>
      <c r="D467" s="378"/>
      <c r="E467" s="378"/>
      <c r="F467" s="388"/>
      <c r="G467" s="378"/>
      <c r="H467" s="378"/>
      <c r="I467" s="426"/>
      <c r="J467" s="378"/>
      <c r="K467" s="378"/>
      <c r="L467" s="378"/>
      <c r="M467" s="378"/>
    </row>
    <row r="468" spans="1:13" ht="11.25" customHeight="1">
      <c r="A468" s="378"/>
      <c r="B468" s="378"/>
      <c r="C468" s="378"/>
      <c r="D468" s="378"/>
      <c r="E468" s="378"/>
      <c r="F468" s="388"/>
      <c r="G468" s="378"/>
      <c r="H468" s="378"/>
      <c r="I468" s="426"/>
      <c r="J468" s="378"/>
      <c r="K468" s="378"/>
      <c r="L468" s="378"/>
      <c r="M468" s="378"/>
    </row>
    <row r="469" spans="1:13" ht="11.25" customHeight="1">
      <c r="A469" s="378"/>
      <c r="B469" s="378"/>
      <c r="C469" s="378"/>
      <c r="D469" s="378"/>
      <c r="E469" s="378"/>
      <c r="F469" s="388"/>
      <c r="G469" s="378"/>
      <c r="H469" s="378"/>
      <c r="I469" s="426"/>
      <c r="J469" s="378"/>
      <c r="K469" s="378"/>
      <c r="L469" s="378"/>
      <c r="M469" s="378"/>
    </row>
    <row r="470" spans="1:13" ht="11.25" customHeight="1">
      <c r="A470" s="378"/>
      <c r="B470" s="378"/>
      <c r="C470" s="378"/>
      <c r="D470" s="378"/>
      <c r="E470" s="378"/>
      <c r="F470" s="388"/>
      <c r="G470" s="378"/>
      <c r="H470" s="378"/>
      <c r="I470" s="426"/>
      <c r="J470" s="378"/>
      <c r="K470" s="378"/>
      <c r="L470" s="378"/>
      <c r="M470" s="378"/>
    </row>
    <row r="471" spans="1:13" ht="11.25" customHeight="1">
      <c r="A471" s="378"/>
      <c r="B471" s="378"/>
      <c r="C471" s="378"/>
      <c r="D471" s="378"/>
      <c r="E471" s="378"/>
      <c r="F471" s="388"/>
      <c r="G471" s="378"/>
      <c r="H471" s="378"/>
      <c r="I471" s="426"/>
      <c r="J471" s="378"/>
      <c r="K471" s="378"/>
      <c r="L471" s="378"/>
      <c r="M471" s="378"/>
    </row>
    <row r="472" spans="1:13" ht="11.25" customHeight="1">
      <c r="A472" s="378"/>
      <c r="B472" s="378"/>
      <c r="C472" s="378"/>
      <c r="D472" s="378"/>
      <c r="E472" s="378"/>
      <c r="F472" s="388"/>
      <c r="G472" s="378"/>
      <c r="H472" s="378"/>
      <c r="I472" s="426"/>
      <c r="J472" s="378"/>
      <c r="K472" s="378"/>
      <c r="L472" s="378"/>
      <c r="M472" s="378"/>
    </row>
    <row r="473" spans="1:13" ht="11.25" customHeight="1">
      <c r="A473" s="378"/>
      <c r="B473" s="378"/>
      <c r="C473" s="378"/>
      <c r="D473" s="378"/>
      <c r="E473" s="378"/>
      <c r="F473" s="388"/>
      <c r="G473" s="378"/>
      <c r="H473" s="378"/>
      <c r="I473" s="426"/>
      <c r="J473" s="378"/>
      <c r="K473" s="378"/>
      <c r="L473" s="378"/>
      <c r="M473" s="378"/>
    </row>
    <row r="474" spans="1:13" ht="11.25" customHeight="1">
      <c r="A474" s="378"/>
      <c r="B474" s="378"/>
      <c r="C474" s="378"/>
      <c r="D474" s="378"/>
      <c r="E474" s="378"/>
      <c r="F474" s="388"/>
      <c r="G474" s="378"/>
      <c r="H474" s="378"/>
      <c r="I474" s="426"/>
      <c r="J474" s="378"/>
      <c r="K474" s="378"/>
      <c r="L474" s="378"/>
      <c r="M474" s="378"/>
    </row>
    <row r="475" spans="1:13" ht="11.25" customHeight="1">
      <c r="A475" s="378"/>
      <c r="B475" s="378"/>
      <c r="C475" s="378"/>
      <c r="D475" s="378"/>
      <c r="E475" s="378"/>
      <c r="F475" s="388"/>
      <c r="G475" s="378"/>
      <c r="H475" s="378"/>
      <c r="I475" s="426"/>
      <c r="J475" s="378"/>
      <c r="K475" s="378"/>
      <c r="L475" s="378"/>
      <c r="M475" s="378"/>
    </row>
    <row r="476" spans="1:13" ht="11.25" customHeight="1">
      <c r="A476" s="378"/>
      <c r="B476" s="378"/>
      <c r="C476" s="378"/>
      <c r="D476" s="378"/>
      <c r="E476" s="378"/>
      <c r="F476" s="388"/>
      <c r="G476" s="378"/>
      <c r="H476" s="378"/>
      <c r="I476" s="426"/>
      <c r="J476" s="378"/>
      <c r="K476" s="378"/>
      <c r="L476" s="378"/>
      <c r="M476" s="378"/>
    </row>
    <row r="477" spans="1:13" ht="11.25" customHeight="1">
      <c r="A477" s="378"/>
      <c r="B477" s="378"/>
      <c r="C477" s="378"/>
      <c r="D477" s="378"/>
      <c r="E477" s="378"/>
      <c r="F477" s="388"/>
      <c r="G477" s="378"/>
      <c r="H477" s="378"/>
      <c r="I477" s="426"/>
      <c r="J477" s="378"/>
      <c r="K477" s="378"/>
      <c r="L477" s="378"/>
      <c r="M477" s="378"/>
    </row>
    <row r="478" spans="1:13" ht="11.25" customHeight="1">
      <c r="A478" s="378"/>
      <c r="B478" s="378"/>
      <c r="C478" s="378"/>
      <c r="D478" s="378"/>
      <c r="E478" s="378"/>
      <c r="F478" s="388"/>
      <c r="G478" s="378"/>
      <c r="H478" s="378"/>
      <c r="I478" s="426"/>
      <c r="J478" s="378"/>
      <c r="K478" s="378"/>
      <c r="L478" s="378"/>
      <c r="M478" s="378"/>
    </row>
    <row r="479" spans="1:13" ht="11.25" customHeight="1">
      <c r="A479" s="378"/>
      <c r="B479" s="378"/>
      <c r="C479" s="378"/>
      <c r="D479" s="378"/>
      <c r="E479" s="378"/>
      <c r="F479" s="388"/>
      <c r="G479" s="378"/>
      <c r="H479" s="378"/>
      <c r="I479" s="426"/>
      <c r="J479" s="378"/>
      <c r="K479" s="378"/>
      <c r="L479" s="378"/>
      <c r="M479" s="378"/>
    </row>
    <row r="480" spans="1:13" ht="11.25" customHeight="1">
      <c r="A480" s="378"/>
      <c r="B480" s="378"/>
      <c r="C480" s="378"/>
      <c r="D480" s="378"/>
      <c r="E480" s="378"/>
      <c r="F480" s="388"/>
      <c r="G480" s="378"/>
      <c r="H480" s="378"/>
      <c r="I480" s="426"/>
      <c r="J480" s="378"/>
      <c r="K480" s="378"/>
      <c r="L480" s="378"/>
      <c r="M480" s="378"/>
    </row>
    <row r="481" spans="1:13" ht="11.25" customHeight="1">
      <c r="A481" s="378"/>
      <c r="B481" s="378"/>
      <c r="C481" s="378"/>
      <c r="D481" s="378"/>
      <c r="E481" s="378"/>
      <c r="F481" s="388"/>
      <c r="G481" s="378"/>
      <c r="H481" s="378"/>
      <c r="I481" s="426"/>
      <c r="J481" s="378"/>
      <c r="K481" s="378"/>
      <c r="L481" s="378"/>
      <c r="M481" s="378"/>
    </row>
    <row r="482" spans="1:13" ht="11.25" customHeight="1">
      <c r="A482" s="378"/>
      <c r="B482" s="378"/>
      <c r="C482" s="378"/>
      <c r="D482" s="378"/>
      <c r="E482" s="378"/>
      <c r="F482" s="388"/>
      <c r="G482" s="378"/>
      <c r="H482" s="378"/>
      <c r="I482" s="426"/>
      <c r="J482" s="378"/>
      <c r="K482" s="378"/>
      <c r="L482" s="378"/>
      <c r="M482" s="378"/>
    </row>
    <row r="483" spans="1:13" ht="11.25" customHeight="1">
      <c r="A483" s="378"/>
      <c r="B483" s="378"/>
      <c r="C483" s="378"/>
      <c r="D483" s="378"/>
      <c r="E483" s="378"/>
      <c r="F483" s="388"/>
      <c r="G483" s="378"/>
      <c r="H483" s="378"/>
      <c r="I483" s="426"/>
      <c r="J483" s="378"/>
      <c r="K483" s="378"/>
      <c r="L483" s="378"/>
      <c r="M483" s="378"/>
    </row>
    <row r="484" spans="1:13" ht="11.25" customHeight="1">
      <c r="A484" s="378"/>
      <c r="B484" s="378"/>
      <c r="C484" s="378"/>
      <c r="D484" s="378"/>
      <c r="E484" s="378"/>
      <c r="F484" s="388"/>
      <c r="G484" s="378"/>
      <c r="H484" s="378"/>
      <c r="I484" s="426"/>
      <c r="J484" s="378"/>
      <c r="K484" s="378"/>
      <c r="L484" s="378"/>
      <c r="M484" s="378"/>
    </row>
    <row r="485" spans="1:13" ht="11.25" customHeight="1">
      <c r="A485" s="378"/>
      <c r="B485" s="378"/>
      <c r="C485" s="378"/>
      <c r="D485" s="378"/>
      <c r="E485" s="378"/>
      <c r="F485" s="388"/>
      <c r="G485" s="378"/>
      <c r="H485" s="378"/>
      <c r="I485" s="426"/>
      <c r="J485" s="378"/>
      <c r="K485" s="378"/>
      <c r="L485" s="378"/>
      <c r="M485" s="378"/>
    </row>
    <row r="486" spans="1:13" ht="11.25" customHeight="1">
      <c r="A486" s="378"/>
      <c r="B486" s="378"/>
      <c r="C486" s="378"/>
      <c r="D486" s="378"/>
      <c r="E486" s="378"/>
      <c r="F486" s="388"/>
      <c r="G486" s="378"/>
      <c r="H486" s="378"/>
      <c r="I486" s="426"/>
      <c r="J486" s="378"/>
      <c r="K486" s="378"/>
      <c r="L486" s="378"/>
      <c r="M486" s="378"/>
    </row>
    <row r="487" spans="1:13" ht="11.25" customHeight="1">
      <c r="A487" s="378"/>
      <c r="B487" s="378"/>
      <c r="C487" s="378"/>
      <c r="D487" s="378"/>
      <c r="E487" s="378"/>
      <c r="F487" s="388"/>
      <c r="G487" s="378"/>
      <c r="H487" s="378"/>
      <c r="I487" s="426"/>
      <c r="J487" s="378"/>
      <c r="K487" s="378"/>
      <c r="L487" s="378"/>
      <c r="M487" s="378"/>
    </row>
    <row r="488" spans="1:13" ht="11.25" customHeight="1">
      <c r="A488" s="378"/>
      <c r="B488" s="378"/>
      <c r="C488" s="378"/>
      <c r="D488" s="378"/>
      <c r="E488" s="378"/>
      <c r="F488" s="388"/>
      <c r="G488" s="378"/>
      <c r="H488" s="378"/>
      <c r="I488" s="426"/>
      <c r="J488" s="378"/>
      <c r="K488" s="378"/>
      <c r="L488" s="378"/>
      <c r="M488" s="378"/>
    </row>
    <row r="489" spans="1:13" ht="11.25" customHeight="1">
      <c r="A489" s="378"/>
      <c r="B489" s="378"/>
      <c r="C489" s="378"/>
      <c r="D489" s="378"/>
      <c r="E489" s="378"/>
      <c r="F489" s="388"/>
      <c r="G489" s="378"/>
      <c r="H489" s="378"/>
      <c r="I489" s="426"/>
      <c r="J489" s="378"/>
      <c r="K489" s="378"/>
      <c r="L489" s="378"/>
      <c r="M489" s="378"/>
    </row>
    <row r="490" spans="1:13" ht="11.25" customHeight="1">
      <c r="A490" s="378"/>
      <c r="B490" s="378"/>
      <c r="C490" s="378"/>
      <c r="D490" s="378"/>
      <c r="E490" s="378"/>
      <c r="F490" s="388"/>
      <c r="G490" s="378"/>
      <c r="H490" s="378"/>
      <c r="I490" s="426"/>
      <c r="J490" s="378"/>
      <c r="K490" s="378"/>
      <c r="L490" s="378"/>
      <c r="M490" s="378"/>
    </row>
    <row r="491" spans="1:13" ht="11.25" customHeight="1">
      <c r="A491" s="378"/>
      <c r="B491" s="378"/>
      <c r="C491" s="378"/>
      <c r="D491" s="378"/>
      <c r="E491" s="378"/>
      <c r="F491" s="388"/>
      <c r="G491" s="378"/>
      <c r="H491" s="378"/>
      <c r="I491" s="426"/>
      <c r="J491" s="378"/>
      <c r="K491" s="378"/>
      <c r="L491" s="378"/>
      <c r="M491" s="378"/>
    </row>
    <row r="492" spans="1:13" ht="11.25" customHeight="1">
      <c r="A492" s="378"/>
      <c r="B492" s="378"/>
      <c r="C492" s="378"/>
      <c r="D492" s="378"/>
      <c r="E492" s="378"/>
      <c r="F492" s="388"/>
      <c r="G492" s="378"/>
      <c r="H492" s="378"/>
      <c r="I492" s="426"/>
      <c r="J492" s="378"/>
      <c r="K492" s="378"/>
      <c r="L492" s="378"/>
      <c r="M492" s="378"/>
    </row>
    <row r="493" spans="1:13" ht="11.25" customHeight="1">
      <c r="A493" s="378"/>
      <c r="B493" s="378"/>
      <c r="C493" s="378"/>
      <c r="D493" s="378"/>
      <c r="E493" s="378"/>
      <c r="F493" s="388"/>
      <c r="G493" s="378"/>
      <c r="H493" s="378"/>
      <c r="I493" s="426"/>
      <c r="J493" s="378"/>
      <c r="K493" s="378"/>
      <c r="L493" s="378"/>
      <c r="M493" s="378"/>
    </row>
    <row r="494" spans="1:13" ht="11.25" customHeight="1">
      <c r="A494" s="378"/>
      <c r="B494" s="378"/>
      <c r="C494" s="378"/>
      <c r="D494" s="378"/>
      <c r="E494" s="378"/>
      <c r="F494" s="388"/>
      <c r="G494" s="378"/>
      <c r="H494" s="378"/>
      <c r="I494" s="426"/>
      <c r="J494" s="378"/>
      <c r="K494" s="378"/>
      <c r="L494" s="378"/>
      <c r="M494" s="378"/>
    </row>
    <row r="495" spans="1:13" ht="11.25" customHeight="1">
      <c r="A495" s="378"/>
      <c r="B495" s="378"/>
      <c r="C495" s="378"/>
      <c r="D495" s="378"/>
      <c r="E495" s="378"/>
      <c r="F495" s="388"/>
      <c r="G495" s="378"/>
      <c r="H495" s="378"/>
      <c r="I495" s="426"/>
      <c r="J495" s="378"/>
      <c r="K495" s="378"/>
      <c r="L495" s="378"/>
      <c r="M495" s="378"/>
    </row>
    <row r="496" spans="1:13" ht="11.25" customHeight="1">
      <c r="A496" s="378"/>
      <c r="B496" s="378"/>
      <c r="C496" s="378"/>
      <c r="D496" s="378"/>
      <c r="E496" s="378"/>
      <c r="F496" s="388"/>
      <c r="G496" s="378"/>
      <c r="H496" s="378"/>
      <c r="I496" s="426"/>
      <c r="J496" s="378"/>
      <c r="K496" s="378"/>
      <c r="L496" s="378"/>
      <c r="M496" s="378"/>
    </row>
    <row r="497" spans="1:13" ht="11.25" customHeight="1">
      <c r="A497" s="378"/>
      <c r="B497" s="378"/>
      <c r="C497" s="378"/>
      <c r="D497" s="378"/>
      <c r="E497" s="378"/>
      <c r="F497" s="388"/>
      <c r="G497" s="378"/>
      <c r="H497" s="378"/>
      <c r="I497" s="426"/>
      <c r="J497" s="378"/>
      <c r="K497" s="378"/>
      <c r="L497" s="378"/>
      <c r="M497" s="378"/>
    </row>
    <row r="498" spans="1:13" ht="11.25" customHeight="1">
      <c r="A498" s="378"/>
      <c r="B498" s="378"/>
      <c r="C498" s="378"/>
      <c r="D498" s="378"/>
      <c r="E498" s="378"/>
      <c r="F498" s="388"/>
      <c r="G498" s="378"/>
      <c r="H498" s="378"/>
      <c r="I498" s="426"/>
      <c r="J498" s="378"/>
      <c r="K498" s="378"/>
      <c r="L498" s="378"/>
      <c r="M498" s="378"/>
    </row>
    <row r="499" spans="1:13" ht="11.25" customHeight="1">
      <c r="A499" s="378"/>
      <c r="B499" s="378"/>
      <c r="C499" s="378"/>
      <c r="D499" s="378"/>
      <c r="E499" s="378"/>
      <c r="F499" s="388"/>
      <c r="G499" s="378"/>
      <c r="H499" s="378"/>
      <c r="I499" s="426"/>
      <c r="J499" s="378"/>
      <c r="K499" s="378"/>
      <c r="L499" s="378"/>
      <c r="M499" s="378"/>
    </row>
    <row r="500" spans="1:13" ht="11.25" customHeight="1">
      <c r="A500" s="378"/>
      <c r="B500" s="378"/>
      <c r="C500" s="378"/>
      <c r="D500" s="378"/>
      <c r="E500" s="378"/>
      <c r="F500" s="388"/>
      <c r="G500" s="378"/>
      <c r="H500" s="378"/>
      <c r="I500" s="426"/>
      <c r="J500" s="378"/>
      <c r="K500" s="378"/>
      <c r="L500" s="378"/>
      <c r="M500" s="378"/>
    </row>
    <row r="501" spans="1:13" ht="11.25" customHeight="1">
      <c r="A501" s="378"/>
      <c r="B501" s="378"/>
      <c r="C501" s="378"/>
      <c r="D501" s="378"/>
      <c r="E501" s="378"/>
      <c r="F501" s="388"/>
      <c r="G501" s="378"/>
      <c r="H501" s="378"/>
      <c r="I501" s="426"/>
      <c r="J501" s="378"/>
      <c r="K501" s="378"/>
      <c r="L501" s="378"/>
      <c r="M501" s="378"/>
    </row>
    <row r="502" spans="1:13" ht="11.25" customHeight="1">
      <c r="A502" s="378"/>
      <c r="B502" s="378"/>
      <c r="C502" s="378"/>
      <c r="D502" s="378"/>
      <c r="E502" s="378"/>
      <c r="F502" s="388"/>
      <c r="G502" s="378"/>
      <c r="H502" s="378"/>
      <c r="I502" s="426"/>
      <c r="J502" s="378"/>
      <c r="K502" s="378"/>
      <c r="L502" s="378"/>
      <c r="M502" s="378"/>
    </row>
    <row r="503" spans="1:13" ht="11.25" customHeight="1">
      <c r="A503" s="378"/>
      <c r="B503" s="378"/>
      <c r="C503" s="378"/>
      <c r="D503" s="378"/>
      <c r="E503" s="378"/>
      <c r="F503" s="388"/>
      <c r="G503" s="378"/>
      <c r="H503" s="378"/>
      <c r="I503" s="426"/>
      <c r="J503" s="378"/>
      <c r="K503" s="378"/>
      <c r="L503" s="378"/>
      <c r="M503" s="378"/>
    </row>
    <row r="504" spans="1:13" ht="11.25" customHeight="1">
      <c r="A504" s="378"/>
      <c r="B504" s="378"/>
      <c r="C504" s="378"/>
      <c r="D504" s="378"/>
      <c r="E504" s="378"/>
      <c r="F504" s="388"/>
      <c r="G504" s="378"/>
      <c r="H504" s="378"/>
      <c r="I504" s="426"/>
      <c r="J504" s="378"/>
      <c r="K504" s="378"/>
      <c r="L504" s="378"/>
      <c r="M504" s="378"/>
    </row>
    <row r="505" spans="1:13" ht="11.25" customHeight="1">
      <c r="A505" s="378"/>
      <c r="B505" s="378"/>
      <c r="C505" s="378"/>
      <c r="D505" s="378"/>
      <c r="E505" s="378"/>
      <c r="F505" s="388"/>
      <c r="G505" s="378"/>
      <c r="H505" s="378"/>
      <c r="I505" s="426"/>
      <c r="J505" s="378"/>
      <c r="K505" s="378"/>
      <c r="L505" s="378"/>
      <c r="M505" s="378"/>
    </row>
    <row r="506" spans="1:13" ht="11.25" customHeight="1">
      <c r="A506" s="378"/>
      <c r="B506" s="378"/>
      <c r="C506" s="378"/>
      <c r="D506" s="378"/>
      <c r="E506" s="378"/>
      <c r="F506" s="388"/>
      <c r="G506" s="378"/>
      <c r="H506" s="378"/>
      <c r="I506" s="426"/>
      <c r="J506" s="378"/>
      <c r="K506" s="378"/>
      <c r="L506" s="378"/>
      <c r="M506" s="378"/>
    </row>
    <row r="507" spans="1:13" ht="11.25" customHeight="1">
      <c r="A507" s="378"/>
      <c r="B507" s="378"/>
      <c r="C507" s="378"/>
      <c r="D507" s="378"/>
      <c r="E507" s="378"/>
      <c r="F507" s="388"/>
      <c r="G507" s="378"/>
      <c r="H507" s="378"/>
      <c r="I507" s="426"/>
      <c r="J507" s="378"/>
      <c r="K507" s="378"/>
      <c r="L507" s="378"/>
      <c r="M507" s="378"/>
    </row>
    <row r="508" spans="1:13" ht="11.25" customHeight="1">
      <c r="A508" s="378"/>
      <c r="B508" s="378"/>
      <c r="C508" s="378"/>
      <c r="D508" s="378"/>
      <c r="E508" s="378"/>
      <c r="F508" s="388"/>
      <c r="G508" s="378"/>
      <c r="H508" s="378"/>
      <c r="I508" s="426"/>
      <c r="J508" s="378"/>
      <c r="K508" s="378"/>
      <c r="L508" s="378"/>
      <c r="M508" s="378"/>
    </row>
    <row r="509" spans="1:13" ht="11.25" customHeight="1">
      <c r="A509" s="378"/>
      <c r="B509" s="378"/>
      <c r="C509" s="378"/>
      <c r="D509" s="378"/>
      <c r="E509" s="378"/>
      <c r="F509" s="388"/>
      <c r="G509" s="378"/>
      <c r="H509" s="378"/>
      <c r="I509" s="426"/>
      <c r="J509" s="378"/>
      <c r="K509" s="378"/>
      <c r="L509" s="378"/>
      <c r="M509" s="378"/>
    </row>
    <row r="510" spans="1:13" ht="11.25" customHeight="1">
      <c r="A510" s="378"/>
      <c r="B510" s="378"/>
      <c r="C510" s="378"/>
      <c r="D510" s="378"/>
      <c r="E510" s="378"/>
      <c r="F510" s="388"/>
      <c r="G510" s="378"/>
      <c r="H510" s="378"/>
      <c r="I510" s="426"/>
      <c r="J510" s="378"/>
      <c r="K510" s="378"/>
      <c r="L510" s="378"/>
      <c r="M510" s="378"/>
    </row>
    <row r="511" spans="1:13" ht="11.25" customHeight="1">
      <c r="A511" s="378"/>
      <c r="B511" s="378"/>
      <c r="C511" s="378"/>
      <c r="D511" s="378"/>
      <c r="E511" s="378"/>
      <c r="F511" s="388"/>
      <c r="G511" s="378"/>
      <c r="H511" s="378"/>
      <c r="I511" s="426"/>
      <c r="J511" s="378"/>
      <c r="K511" s="378"/>
      <c r="L511" s="378"/>
      <c r="M511" s="378"/>
    </row>
    <row r="512" spans="1:13" ht="11.25" customHeight="1">
      <c r="A512" s="378"/>
      <c r="B512" s="378"/>
      <c r="C512" s="378"/>
      <c r="D512" s="378"/>
      <c r="E512" s="378"/>
      <c r="F512" s="388"/>
      <c r="G512" s="378"/>
      <c r="H512" s="378"/>
      <c r="I512" s="426"/>
      <c r="J512" s="378"/>
      <c r="K512" s="378"/>
      <c r="L512" s="378"/>
      <c r="M512" s="378"/>
    </row>
    <row r="513" spans="1:13" ht="11.25" customHeight="1">
      <c r="A513" s="378"/>
      <c r="B513" s="378"/>
      <c r="C513" s="378"/>
      <c r="D513" s="378"/>
      <c r="E513" s="378"/>
      <c r="F513" s="388"/>
      <c r="G513" s="378"/>
      <c r="H513" s="378"/>
      <c r="I513" s="426"/>
      <c r="J513" s="378"/>
      <c r="K513" s="378"/>
      <c r="L513" s="378"/>
      <c r="M513" s="378"/>
    </row>
    <row r="514" spans="1:13" ht="11.25" customHeight="1">
      <c r="A514" s="378"/>
      <c r="B514" s="378"/>
      <c r="C514" s="378"/>
      <c r="D514" s="378"/>
      <c r="E514" s="378"/>
      <c r="F514" s="388"/>
      <c r="G514" s="378"/>
      <c r="H514" s="378"/>
      <c r="I514" s="426"/>
      <c r="J514" s="378"/>
      <c r="K514" s="378"/>
      <c r="L514" s="378"/>
      <c r="M514" s="378"/>
    </row>
    <row r="515" spans="1:13" ht="11.25" customHeight="1">
      <c r="A515" s="378"/>
      <c r="B515" s="378"/>
      <c r="C515" s="378"/>
      <c r="D515" s="378"/>
      <c r="E515" s="378"/>
      <c r="F515" s="388"/>
      <c r="G515" s="378"/>
      <c r="H515" s="378"/>
      <c r="I515" s="426"/>
      <c r="J515" s="378"/>
      <c r="K515" s="378"/>
      <c r="L515" s="378"/>
      <c r="M515" s="378"/>
    </row>
    <row r="516" spans="1:13" ht="11.25" customHeight="1">
      <c r="A516" s="378"/>
      <c r="B516" s="378"/>
      <c r="C516" s="378"/>
      <c r="D516" s="378"/>
      <c r="E516" s="378"/>
      <c r="F516" s="388"/>
      <c r="G516" s="378"/>
      <c r="H516" s="378"/>
      <c r="I516" s="426"/>
      <c r="J516" s="378"/>
      <c r="K516" s="378"/>
      <c r="L516" s="378"/>
      <c r="M516" s="378"/>
    </row>
    <row r="517" spans="1:13" ht="11.25" customHeight="1">
      <c r="A517" s="378"/>
      <c r="B517" s="378"/>
      <c r="C517" s="378"/>
      <c r="D517" s="378"/>
      <c r="E517" s="378"/>
      <c r="F517" s="388"/>
      <c r="G517" s="378"/>
      <c r="H517" s="378"/>
      <c r="I517" s="426"/>
      <c r="J517" s="378"/>
      <c r="K517" s="378"/>
      <c r="L517" s="378"/>
      <c r="M517" s="378"/>
    </row>
    <row r="518" spans="1:13" ht="11.25" customHeight="1">
      <c r="A518" s="378"/>
      <c r="B518" s="378"/>
      <c r="C518" s="378"/>
      <c r="D518" s="378"/>
      <c r="E518" s="378"/>
      <c r="F518" s="388"/>
      <c r="G518" s="378"/>
      <c r="H518" s="378"/>
      <c r="I518" s="426"/>
      <c r="J518" s="378"/>
      <c r="K518" s="378"/>
      <c r="L518" s="378"/>
      <c r="M518" s="378"/>
    </row>
    <row r="519" spans="1:13" ht="11.25" customHeight="1">
      <c r="A519" s="378"/>
      <c r="B519" s="378"/>
      <c r="C519" s="378"/>
      <c r="D519" s="378"/>
      <c r="E519" s="378"/>
      <c r="F519" s="388"/>
      <c r="G519" s="378"/>
      <c r="H519" s="378"/>
      <c r="I519" s="426"/>
      <c r="J519" s="378"/>
      <c r="K519" s="378"/>
      <c r="L519" s="378"/>
      <c r="M519" s="378"/>
    </row>
    <row r="520" spans="1:13" ht="11.25" customHeight="1">
      <c r="A520" s="378"/>
      <c r="B520" s="378"/>
      <c r="C520" s="378"/>
      <c r="D520" s="378"/>
      <c r="E520" s="378"/>
      <c r="F520" s="388"/>
      <c r="G520" s="378"/>
      <c r="H520" s="378"/>
      <c r="I520" s="426"/>
      <c r="J520" s="378"/>
      <c r="K520" s="378"/>
      <c r="L520" s="378"/>
      <c r="M520" s="378"/>
    </row>
    <row r="521" spans="1:13" ht="11.25" customHeight="1">
      <c r="A521" s="378"/>
      <c r="B521" s="378"/>
      <c r="C521" s="378"/>
      <c r="D521" s="378"/>
      <c r="E521" s="378"/>
      <c r="F521" s="388"/>
      <c r="G521" s="378"/>
      <c r="H521" s="378"/>
      <c r="I521" s="426"/>
      <c r="J521" s="378"/>
      <c r="K521" s="378"/>
      <c r="L521" s="378"/>
      <c r="M521" s="378"/>
    </row>
    <row r="522" spans="1:13" ht="11.25" customHeight="1">
      <c r="A522" s="378"/>
      <c r="B522" s="378"/>
      <c r="C522" s="378"/>
      <c r="D522" s="378"/>
      <c r="E522" s="378"/>
      <c r="F522" s="388"/>
      <c r="G522" s="378"/>
      <c r="H522" s="378"/>
      <c r="I522" s="426"/>
      <c r="J522" s="378"/>
      <c r="K522" s="378"/>
      <c r="L522" s="378"/>
      <c r="M522" s="378"/>
    </row>
    <row r="523" spans="1:13" ht="11.25" customHeight="1">
      <c r="A523" s="378"/>
      <c r="B523" s="378"/>
      <c r="C523" s="378"/>
      <c r="D523" s="378"/>
      <c r="E523" s="378"/>
      <c r="F523" s="388"/>
      <c r="G523" s="378"/>
      <c r="H523" s="378"/>
      <c r="I523" s="426"/>
      <c r="J523" s="378"/>
      <c r="K523" s="378"/>
      <c r="L523" s="378"/>
      <c r="M523" s="378"/>
    </row>
    <row r="524" spans="1:13" ht="11.25" customHeight="1">
      <c r="A524" s="378"/>
      <c r="B524" s="378"/>
      <c r="C524" s="378"/>
      <c r="D524" s="378"/>
      <c r="E524" s="378"/>
      <c r="F524" s="388"/>
      <c r="G524" s="378"/>
      <c r="H524" s="378"/>
      <c r="I524" s="426"/>
      <c r="J524" s="378"/>
      <c r="K524" s="378"/>
      <c r="L524" s="378"/>
      <c r="M524" s="378"/>
    </row>
    <row r="525" spans="1:13" ht="11.25" customHeight="1">
      <c r="A525" s="378"/>
      <c r="B525" s="378"/>
      <c r="C525" s="378"/>
      <c r="D525" s="378"/>
      <c r="E525" s="378"/>
      <c r="F525" s="388"/>
      <c r="G525" s="378"/>
      <c r="H525" s="378"/>
      <c r="I525" s="426"/>
      <c r="J525" s="378"/>
      <c r="K525" s="378"/>
      <c r="L525" s="378"/>
      <c r="M525" s="378"/>
    </row>
    <row r="526" spans="1:13" ht="11.25" customHeight="1">
      <c r="A526" s="378"/>
      <c r="B526" s="378"/>
      <c r="C526" s="378"/>
      <c r="D526" s="378"/>
      <c r="E526" s="378"/>
      <c r="F526" s="388"/>
      <c r="G526" s="378"/>
      <c r="H526" s="378"/>
      <c r="I526" s="426"/>
      <c r="J526" s="378"/>
      <c r="K526" s="378"/>
      <c r="L526" s="378"/>
      <c r="M526" s="378"/>
    </row>
    <row r="527" spans="1:13" ht="11.25" customHeight="1">
      <c r="A527" s="378"/>
      <c r="B527" s="378"/>
      <c r="C527" s="378"/>
      <c r="D527" s="378"/>
      <c r="E527" s="378"/>
      <c r="F527" s="388"/>
      <c r="G527" s="378"/>
      <c r="H527" s="378"/>
      <c r="I527" s="426"/>
      <c r="J527" s="378"/>
      <c r="K527" s="378"/>
      <c r="L527" s="378"/>
      <c r="M527" s="378"/>
    </row>
    <row r="528" spans="1:13" ht="11.25" customHeight="1">
      <c r="A528" s="378"/>
      <c r="B528" s="378"/>
      <c r="C528" s="378"/>
      <c r="D528" s="378"/>
      <c r="E528" s="378"/>
      <c r="F528" s="388"/>
      <c r="G528" s="378"/>
      <c r="H528" s="378"/>
      <c r="I528" s="426"/>
      <c r="J528" s="378"/>
      <c r="K528" s="378"/>
      <c r="L528" s="378"/>
      <c r="M528" s="378"/>
    </row>
    <row r="529" spans="1:13" ht="11.25" customHeight="1">
      <c r="A529" s="378"/>
      <c r="B529" s="378"/>
      <c r="C529" s="378"/>
      <c r="D529" s="378"/>
      <c r="E529" s="378"/>
      <c r="F529" s="388"/>
      <c r="G529" s="378"/>
      <c r="H529" s="378"/>
      <c r="I529" s="426"/>
      <c r="J529" s="378"/>
      <c r="K529" s="378"/>
      <c r="L529" s="378"/>
      <c r="M529" s="378"/>
    </row>
    <row r="530" spans="1:13" ht="11.25" customHeight="1">
      <c r="A530" s="378"/>
      <c r="B530" s="378"/>
      <c r="C530" s="378"/>
      <c r="D530" s="378"/>
      <c r="E530" s="378"/>
      <c r="F530" s="388"/>
      <c r="G530" s="378"/>
      <c r="H530" s="378"/>
      <c r="I530" s="426"/>
      <c r="J530" s="378"/>
      <c r="K530" s="378"/>
      <c r="L530" s="378"/>
      <c r="M530" s="378"/>
    </row>
    <row r="531" spans="1:13" ht="11.25" customHeight="1">
      <c r="A531" s="378"/>
      <c r="B531" s="378"/>
      <c r="C531" s="378"/>
      <c r="D531" s="378"/>
      <c r="E531" s="378"/>
      <c r="F531" s="388"/>
      <c r="G531" s="378"/>
      <c r="H531" s="378"/>
      <c r="I531" s="426"/>
      <c r="J531" s="378"/>
      <c r="K531" s="378"/>
      <c r="L531" s="378"/>
      <c r="M531" s="378"/>
    </row>
    <row r="532" spans="1:13" ht="11.25" customHeight="1">
      <c r="A532" s="378"/>
      <c r="B532" s="378"/>
      <c r="C532" s="378"/>
      <c r="D532" s="378"/>
      <c r="E532" s="378"/>
      <c r="F532" s="388"/>
      <c r="G532" s="378"/>
      <c r="H532" s="378"/>
      <c r="I532" s="426"/>
      <c r="J532" s="378"/>
      <c r="K532" s="378"/>
      <c r="L532" s="378"/>
      <c r="M532" s="378"/>
    </row>
    <row r="533" spans="1:13" ht="11.25" customHeight="1">
      <c r="A533" s="378"/>
      <c r="B533" s="378"/>
      <c r="C533" s="378"/>
      <c r="D533" s="378"/>
      <c r="E533" s="378"/>
      <c r="F533" s="388"/>
      <c r="G533" s="378"/>
      <c r="H533" s="378"/>
      <c r="I533" s="426"/>
      <c r="J533" s="378"/>
      <c r="K533" s="378"/>
      <c r="L533" s="378"/>
      <c r="M533" s="378"/>
    </row>
    <row r="534" spans="1:13" ht="11.25" customHeight="1">
      <c r="A534" s="378"/>
      <c r="B534" s="378"/>
      <c r="C534" s="378"/>
      <c r="D534" s="378"/>
      <c r="E534" s="378"/>
      <c r="F534" s="388"/>
      <c r="G534" s="378"/>
      <c r="H534" s="378"/>
      <c r="I534" s="426"/>
      <c r="J534" s="378"/>
      <c r="K534" s="378"/>
      <c r="L534" s="378"/>
      <c r="M534" s="378"/>
    </row>
    <row r="535" spans="1:13" ht="11.25" customHeight="1">
      <c r="A535" s="378"/>
      <c r="B535" s="378"/>
      <c r="C535" s="378"/>
      <c r="D535" s="378"/>
      <c r="E535" s="378"/>
      <c r="F535" s="388"/>
      <c r="G535" s="378"/>
      <c r="H535" s="378"/>
      <c r="I535" s="426"/>
      <c r="J535" s="378"/>
      <c r="K535" s="378"/>
      <c r="L535" s="378"/>
      <c r="M535" s="378"/>
    </row>
    <row r="536" spans="1:13" ht="11.25" customHeight="1">
      <c r="A536" s="378"/>
      <c r="B536" s="378"/>
      <c r="C536" s="378"/>
      <c r="D536" s="378"/>
      <c r="E536" s="378"/>
      <c r="F536" s="388"/>
      <c r="G536" s="378"/>
      <c r="H536" s="378"/>
      <c r="I536" s="426"/>
      <c r="J536" s="378"/>
      <c r="K536" s="378"/>
      <c r="L536" s="378"/>
      <c r="M536" s="378"/>
    </row>
    <row r="537" spans="1:13" ht="11.25" customHeight="1">
      <c r="A537" s="378"/>
      <c r="B537" s="378"/>
      <c r="C537" s="378"/>
      <c r="D537" s="378"/>
      <c r="E537" s="378"/>
      <c r="F537" s="388"/>
      <c r="G537" s="378"/>
      <c r="H537" s="378"/>
      <c r="I537" s="426"/>
      <c r="J537" s="378"/>
      <c r="K537" s="378"/>
      <c r="L537" s="378"/>
      <c r="M537" s="378"/>
    </row>
    <row r="538" spans="1:13" ht="11.25" customHeight="1">
      <c r="A538" s="378"/>
      <c r="B538" s="378"/>
      <c r="C538" s="378"/>
      <c r="D538" s="378"/>
      <c r="E538" s="378"/>
      <c r="F538" s="388"/>
      <c r="G538" s="378"/>
      <c r="H538" s="378"/>
      <c r="I538" s="426"/>
      <c r="J538" s="378"/>
      <c r="K538" s="378"/>
      <c r="L538" s="378"/>
      <c r="M538" s="378"/>
    </row>
    <row r="539" spans="1:13" ht="11.25" customHeight="1">
      <c r="A539" s="378"/>
      <c r="B539" s="378"/>
      <c r="C539" s="378"/>
      <c r="D539" s="378"/>
      <c r="E539" s="378"/>
      <c r="F539" s="388"/>
      <c r="G539" s="378"/>
      <c r="H539" s="378"/>
      <c r="I539" s="426"/>
      <c r="J539" s="378"/>
      <c r="K539" s="378"/>
      <c r="L539" s="378"/>
      <c r="M539" s="378"/>
    </row>
    <row r="540" spans="1:13" ht="11.25" customHeight="1">
      <c r="A540" s="378"/>
      <c r="B540" s="378"/>
      <c r="C540" s="378"/>
      <c r="D540" s="378"/>
      <c r="E540" s="378"/>
      <c r="F540" s="388"/>
      <c r="G540" s="378"/>
      <c r="H540" s="378"/>
      <c r="I540" s="426"/>
      <c r="J540" s="378"/>
      <c r="K540" s="378"/>
      <c r="L540" s="378"/>
      <c r="M540" s="378"/>
    </row>
    <row r="541" spans="1:13" ht="11.25" customHeight="1">
      <c r="A541" s="378"/>
      <c r="B541" s="378"/>
      <c r="C541" s="378"/>
      <c r="D541" s="378"/>
      <c r="E541" s="378"/>
      <c r="F541" s="388"/>
      <c r="G541" s="378"/>
      <c r="H541" s="378"/>
      <c r="I541" s="426"/>
      <c r="J541" s="378"/>
      <c r="K541" s="378"/>
      <c r="L541" s="378"/>
      <c r="M541" s="378"/>
    </row>
    <row r="542" spans="1:13" ht="11.25" customHeight="1">
      <c r="A542" s="378"/>
      <c r="B542" s="378"/>
      <c r="C542" s="378"/>
      <c r="D542" s="378"/>
      <c r="E542" s="378"/>
      <c r="F542" s="388"/>
      <c r="G542" s="378"/>
      <c r="H542" s="378"/>
      <c r="I542" s="426"/>
      <c r="J542" s="378"/>
      <c r="K542" s="378"/>
      <c r="L542" s="378"/>
      <c r="M542" s="378"/>
    </row>
    <row r="543" spans="1:13" ht="11.25" customHeight="1">
      <c r="A543" s="378"/>
      <c r="B543" s="378"/>
      <c r="C543" s="378"/>
      <c r="D543" s="378"/>
      <c r="E543" s="378"/>
      <c r="F543" s="388"/>
      <c r="G543" s="378"/>
      <c r="H543" s="378"/>
      <c r="I543" s="426"/>
      <c r="J543" s="378"/>
      <c r="K543" s="378"/>
      <c r="L543" s="378"/>
      <c r="M543" s="378"/>
    </row>
    <row r="544" spans="1:13" ht="11.25" customHeight="1">
      <c r="A544" s="378"/>
      <c r="B544" s="378"/>
      <c r="C544" s="378"/>
      <c r="D544" s="378"/>
      <c r="E544" s="378"/>
      <c r="F544" s="388"/>
      <c r="G544" s="378"/>
      <c r="H544" s="378"/>
      <c r="I544" s="426"/>
      <c r="J544" s="378"/>
      <c r="K544" s="378"/>
      <c r="L544" s="378"/>
      <c r="M544" s="378"/>
    </row>
    <row r="545" spans="1:13" ht="11.25" customHeight="1">
      <c r="A545" s="378"/>
      <c r="B545" s="378"/>
      <c r="C545" s="378"/>
      <c r="D545" s="378"/>
      <c r="E545" s="378"/>
      <c r="F545" s="388"/>
      <c r="G545" s="378"/>
      <c r="H545" s="378"/>
      <c r="I545" s="426"/>
      <c r="J545" s="378"/>
      <c r="K545" s="378"/>
      <c r="L545" s="378"/>
      <c r="M545" s="378"/>
    </row>
    <row r="546" spans="1:13" ht="11.25" customHeight="1">
      <c r="A546" s="378"/>
      <c r="B546" s="378"/>
      <c r="C546" s="378"/>
      <c r="D546" s="378"/>
      <c r="E546" s="378"/>
      <c r="F546" s="388"/>
      <c r="G546" s="378"/>
      <c r="H546" s="378"/>
      <c r="I546" s="426"/>
      <c r="J546" s="378"/>
      <c r="K546" s="378"/>
      <c r="L546" s="378"/>
      <c r="M546" s="378"/>
    </row>
    <row r="547" spans="1:13" ht="11.25" customHeight="1">
      <c r="A547" s="378"/>
      <c r="B547" s="378"/>
      <c r="C547" s="378"/>
      <c r="D547" s="378"/>
      <c r="E547" s="378"/>
      <c r="F547" s="388"/>
      <c r="G547" s="378"/>
      <c r="H547" s="378"/>
      <c r="I547" s="426"/>
      <c r="J547" s="378"/>
      <c r="K547" s="378"/>
      <c r="L547" s="378"/>
      <c r="M547" s="378"/>
    </row>
    <row r="548" spans="1:13" ht="11.25" customHeight="1">
      <c r="A548" s="378"/>
      <c r="B548" s="378"/>
      <c r="C548" s="378"/>
      <c r="D548" s="378"/>
      <c r="E548" s="378"/>
      <c r="F548" s="388"/>
      <c r="G548" s="378"/>
      <c r="H548" s="378"/>
      <c r="I548" s="426"/>
      <c r="J548" s="378"/>
      <c r="K548" s="378"/>
      <c r="L548" s="378"/>
      <c r="M548" s="378"/>
    </row>
    <row r="549" spans="1:13" ht="11.25" customHeight="1">
      <c r="A549" s="378"/>
      <c r="B549" s="378"/>
      <c r="C549" s="378"/>
      <c r="D549" s="378"/>
      <c r="E549" s="378"/>
      <c r="F549" s="388"/>
      <c r="G549" s="378"/>
      <c r="H549" s="378"/>
      <c r="I549" s="426"/>
      <c r="J549" s="378"/>
      <c r="K549" s="378"/>
      <c r="L549" s="378"/>
      <c r="M549" s="378"/>
    </row>
    <row r="550" spans="1:13" ht="11.25" customHeight="1">
      <c r="A550" s="378"/>
      <c r="B550" s="378"/>
      <c r="C550" s="378"/>
      <c r="D550" s="378"/>
      <c r="E550" s="378"/>
      <c r="F550" s="388"/>
      <c r="G550" s="378"/>
      <c r="H550" s="378"/>
      <c r="I550" s="426"/>
      <c r="J550" s="378"/>
      <c r="K550" s="378"/>
      <c r="L550" s="378"/>
      <c r="M550" s="378"/>
    </row>
    <row r="551" spans="1:13" ht="11.25" customHeight="1">
      <c r="A551" s="378"/>
      <c r="B551" s="378"/>
      <c r="C551" s="378"/>
      <c r="D551" s="378"/>
      <c r="E551" s="378"/>
      <c r="F551" s="388"/>
      <c r="G551" s="378"/>
      <c r="H551" s="378"/>
      <c r="I551" s="426"/>
      <c r="J551" s="378"/>
      <c r="K551" s="378"/>
      <c r="L551" s="378"/>
      <c r="M551" s="378"/>
    </row>
    <row r="552" spans="1:13" ht="11.25" customHeight="1">
      <c r="A552" s="378"/>
      <c r="B552" s="378"/>
      <c r="C552" s="378"/>
      <c r="D552" s="378"/>
      <c r="E552" s="378"/>
      <c r="F552" s="388"/>
      <c r="G552" s="378"/>
      <c r="H552" s="378"/>
      <c r="I552" s="426"/>
      <c r="J552" s="378"/>
      <c r="K552" s="378"/>
      <c r="L552" s="378"/>
      <c r="M552" s="378"/>
    </row>
    <row r="553" spans="1:13" ht="11.25" customHeight="1">
      <c r="A553" s="378"/>
      <c r="B553" s="378"/>
      <c r="C553" s="378"/>
      <c r="D553" s="378"/>
      <c r="E553" s="378"/>
      <c r="F553" s="388"/>
      <c r="G553" s="378"/>
      <c r="H553" s="378"/>
      <c r="I553" s="426"/>
      <c r="J553" s="378"/>
      <c r="K553" s="378"/>
      <c r="L553" s="378"/>
      <c r="M553" s="378"/>
    </row>
    <row r="554" spans="1:13" ht="11.25" customHeight="1">
      <c r="A554" s="378"/>
      <c r="B554" s="378"/>
      <c r="C554" s="378"/>
      <c r="D554" s="378"/>
      <c r="E554" s="378"/>
      <c r="F554" s="388"/>
      <c r="G554" s="378"/>
      <c r="H554" s="378"/>
      <c r="I554" s="426"/>
      <c r="J554" s="378"/>
      <c r="K554" s="378"/>
      <c r="L554" s="378"/>
      <c r="M554" s="378"/>
    </row>
    <row r="555" spans="1:13" ht="11.25" customHeight="1">
      <c r="A555" s="378"/>
      <c r="B555" s="378"/>
      <c r="C555" s="378"/>
      <c r="D555" s="378"/>
      <c r="E555" s="378"/>
      <c r="F555" s="388"/>
      <c r="G555" s="378"/>
      <c r="H555" s="378"/>
      <c r="I555" s="426"/>
      <c r="J555" s="378"/>
      <c r="K555" s="378"/>
      <c r="L555" s="378"/>
      <c r="M555" s="378"/>
    </row>
    <row r="556" spans="1:13" ht="11.25" customHeight="1">
      <c r="A556" s="378"/>
      <c r="B556" s="378"/>
      <c r="C556" s="378"/>
      <c r="D556" s="378"/>
      <c r="E556" s="378"/>
      <c r="F556" s="388"/>
      <c r="G556" s="378"/>
      <c r="H556" s="378"/>
      <c r="I556" s="426"/>
      <c r="J556" s="378"/>
      <c r="K556" s="378"/>
      <c r="L556" s="378"/>
      <c r="M556" s="378"/>
    </row>
    <row r="557" spans="1:13" ht="11.25" customHeight="1">
      <c r="A557" s="378"/>
      <c r="B557" s="378"/>
      <c r="C557" s="378"/>
      <c r="D557" s="378"/>
      <c r="E557" s="378"/>
      <c r="F557" s="388"/>
      <c r="G557" s="378"/>
      <c r="H557" s="378"/>
      <c r="I557" s="426"/>
      <c r="J557" s="378"/>
      <c r="K557" s="378"/>
      <c r="L557" s="378"/>
      <c r="M557" s="378"/>
    </row>
    <row r="558" spans="1:13" ht="11.25" customHeight="1">
      <c r="A558" s="378"/>
      <c r="B558" s="378"/>
      <c r="C558" s="378"/>
      <c r="D558" s="378"/>
      <c r="E558" s="378"/>
      <c r="F558" s="388"/>
      <c r="G558" s="378"/>
      <c r="H558" s="378"/>
      <c r="I558" s="426"/>
      <c r="J558" s="378"/>
      <c r="K558" s="378"/>
      <c r="L558" s="378"/>
      <c r="M558" s="378"/>
    </row>
    <row r="559" spans="1:13" ht="11.25" customHeight="1">
      <c r="A559" s="378"/>
      <c r="B559" s="378"/>
      <c r="C559" s="378"/>
      <c r="D559" s="378"/>
      <c r="E559" s="378"/>
      <c r="F559" s="388"/>
      <c r="G559" s="378"/>
      <c r="H559" s="378"/>
      <c r="I559" s="426"/>
      <c r="J559" s="378"/>
      <c r="K559" s="378"/>
      <c r="L559" s="378"/>
      <c r="M559" s="378"/>
    </row>
    <row r="560" spans="1:13" ht="11.25" customHeight="1">
      <c r="A560" s="378"/>
      <c r="B560" s="378"/>
      <c r="C560" s="378"/>
      <c r="D560" s="378"/>
      <c r="E560" s="378"/>
      <c r="F560" s="388"/>
      <c r="G560" s="378"/>
      <c r="H560" s="378"/>
      <c r="I560" s="426"/>
      <c r="J560" s="378"/>
      <c r="K560" s="378"/>
      <c r="L560" s="378"/>
      <c r="M560" s="378"/>
    </row>
    <row r="561" spans="1:13" ht="11.25" customHeight="1">
      <c r="A561" s="378"/>
      <c r="B561" s="378"/>
      <c r="C561" s="378"/>
      <c r="D561" s="378"/>
      <c r="E561" s="378"/>
      <c r="F561" s="388"/>
      <c r="G561" s="378"/>
      <c r="H561" s="378"/>
      <c r="I561" s="426"/>
      <c r="J561" s="378"/>
      <c r="K561" s="378"/>
      <c r="L561" s="378"/>
      <c r="M561" s="378"/>
    </row>
    <row r="562" spans="1:13" ht="11.25" customHeight="1">
      <c r="A562" s="378"/>
      <c r="B562" s="378"/>
      <c r="C562" s="378"/>
      <c r="D562" s="378"/>
      <c r="E562" s="378"/>
      <c r="F562" s="388"/>
      <c r="G562" s="378"/>
      <c r="H562" s="378"/>
      <c r="I562" s="426"/>
      <c r="J562" s="378"/>
      <c r="K562" s="378"/>
      <c r="L562" s="378"/>
      <c r="M562" s="378"/>
    </row>
    <row r="563" spans="1:13" ht="11.25" customHeight="1">
      <c r="A563" s="378"/>
      <c r="B563" s="378"/>
      <c r="C563" s="378"/>
      <c r="D563" s="378"/>
      <c r="E563" s="378"/>
      <c r="F563" s="388"/>
      <c r="G563" s="378"/>
      <c r="H563" s="378"/>
      <c r="I563" s="426"/>
      <c r="J563" s="378"/>
      <c r="K563" s="378"/>
      <c r="L563" s="378"/>
      <c r="M563" s="378"/>
    </row>
    <row r="564" spans="1:13" ht="11.25" customHeight="1">
      <c r="A564" s="378"/>
      <c r="B564" s="378"/>
      <c r="C564" s="378"/>
      <c r="D564" s="378"/>
      <c r="E564" s="378"/>
      <c r="F564" s="388"/>
      <c r="G564" s="378"/>
      <c r="H564" s="378"/>
      <c r="I564" s="426"/>
      <c r="J564" s="378"/>
      <c r="K564" s="378"/>
      <c r="L564" s="378"/>
      <c r="M564" s="378"/>
    </row>
    <row r="565" spans="1:13" ht="11.25" customHeight="1">
      <c r="A565" s="378"/>
      <c r="B565" s="378"/>
      <c r="C565" s="378"/>
      <c r="D565" s="378"/>
      <c r="E565" s="378"/>
      <c r="F565" s="388"/>
      <c r="G565" s="378"/>
      <c r="H565" s="378"/>
      <c r="I565" s="426"/>
      <c r="J565" s="378"/>
      <c r="K565" s="378"/>
      <c r="L565" s="378"/>
      <c r="M565" s="378"/>
    </row>
    <row r="566" spans="1:13" ht="11.25" customHeight="1">
      <c r="A566" s="378"/>
      <c r="B566" s="378"/>
      <c r="C566" s="378"/>
      <c r="D566" s="378"/>
      <c r="E566" s="378"/>
      <c r="F566" s="388"/>
      <c r="G566" s="378"/>
      <c r="H566" s="378"/>
      <c r="I566" s="426"/>
      <c r="J566" s="378"/>
      <c r="K566" s="378"/>
      <c r="L566" s="378"/>
      <c r="M566" s="378"/>
    </row>
    <row r="567" spans="1:13" ht="11.25" customHeight="1">
      <c r="A567" s="378"/>
      <c r="B567" s="378"/>
      <c r="C567" s="378"/>
      <c r="D567" s="378"/>
      <c r="E567" s="378"/>
      <c r="F567" s="388"/>
      <c r="G567" s="378"/>
      <c r="H567" s="378"/>
      <c r="I567" s="426"/>
      <c r="J567" s="378"/>
      <c r="K567" s="378"/>
      <c r="L567" s="378"/>
      <c r="M567" s="378"/>
    </row>
    <row r="568" spans="1:13" ht="11.25" customHeight="1">
      <c r="A568" s="378"/>
      <c r="B568" s="378"/>
      <c r="C568" s="378"/>
      <c r="D568" s="378"/>
      <c r="E568" s="378"/>
      <c r="F568" s="388"/>
      <c r="G568" s="378"/>
      <c r="H568" s="378"/>
      <c r="I568" s="426"/>
      <c r="J568" s="378"/>
      <c r="K568" s="378"/>
      <c r="L568" s="378"/>
      <c r="M568" s="378"/>
    </row>
    <row r="569" spans="1:13" ht="11.25" customHeight="1">
      <c r="A569" s="378"/>
      <c r="B569" s="378"/>
      <c r="C569" s="378"/>
      <c r="D569" s="378"/>
      <c r="E569" s="378"/>
      <c r="F569" s="388"/>
      <c r="G569" s="378"/>
      <c r="H569" s="378"/>
      <c r="I569" s="426"/>
      <c r="J569" s="378"/>
      <c r="K569" s="378"/>
      <c r="L569" s="378"/>
      <c r="M569" s="378"/>
    </row>
    <row r="570" spans="1:13" ht="11.25" customHeight="1">
      <c r="A570" s="378"/>
      <c r="B570" s="378"/>
      <c r="C570" s="378"/>
      <c r="D570" s="378"/>
      <c r="E570" s="378"/>
      <c r="F570" s="388"/>
      <c r="G570" s="378"/>
      <c r="H570" s="378"/>
      <c r="I570" s="426"/>
      <c r="J570" s="378"/>
      <c r="K570" s="378"/>
      <c r="L570" s="378"/>
      <c r="M570" s="378"/>
    </row>
    <row r="571" spans="1:13" ht="11.25" customHeight="1">
      <c r="A571" s="378"/>
      <c r="B571" s="378"/>
      <c r="C571" s="378"/>
      <c r="D571" s="378"/>
      <c r="E571" s="378"/>
      <c r="F571" s="388"/>
      <c r="G571" s="378"/>
      <c r="H571" s="378"/>
      <c r="I571" s="426"/>
      <c r="J571" s="378"/>
      <c r="K571" s="378"/>
      <c r="L571" s="378"/>
      <c r="M571" s="378"/>
    </row>
    <row r="572" spans="1:13" ht="11.25" customHeight="1">
      <c r="A572" s="378"/>
      <c r="B572" s="378"/>
      <c r="C572" s="378"/>
      <c r="D572" s="378"/>
      <c r="E572" s="378"/>
      <c r="F572" s="388"/>
      <c r="G572" s="378"/>
      <c r="H572" s="378"/>
      <c r="I572" s="426"/>
      <c r="J572" s="378"/>
      <c r="K572" s="378"/>
      <c r="L572" s="378"/>
      <c r="M572" s="378"/>
    </row>
    <row r="573" spans="1:13" ht="11.25" customHeight="1">
      <c r="A573" s="378"/>
      <c r="B573" s="378"/>
      <c r="C573" s="378"/>
      <c r="D573" s="378"/>
      <c r="E573" s="378"/>
      <c r="F573" s="388"/>
      <c r="G573" s="378"/>
      <c r="H573" s="378"/>
      <c r="I573" s="426"/>
      <c r="J573" s="378"/>
      <c r="K573" s="378"/>
      <c r="L573" s="378"/>
      <c r="M573" s="378"/>
    </row>
    <row r="574" spans="1:13" ht="11.25" customHeight="1">
      <c r="A574" s="378"/>
      <c r="B574" s="378"/>
      <c r="C574" s="378"/>
      <c r="D574" s="378"/>
      <c r="E574" s="378"/>
      <c r="F574" s="388"/>
      <c r="G574" s="378"/>
      <c r="H574" s="378"/>
      <c r="I574" s="426"/>
      <c r="J574" s="378"/>
      <c r="K574" s="378"/>
      <c r="L574" s="378"/>
      <c r="M574" s="378"/>
    </row>
    <row r="575" spans="1:13" ht="11.25" customHeight="1">
      <c r="A575" s="378"/>
      <c r="B575" s="378"/>
      <c r="C575" s="378"/>
      <c r="D575" s="378"/>
      <c r="E575" s="378"/>
      <c r="F575" s="388"/>
      <c r="G575" s="378"/>
      <c r="H575" s="378"/>
      <c r="I575" s="426"/>
      <c r="J575" s="378"/>
      <c r="K575" s="378"/>
      <c r="L575" s="378"/>
      <c r="M575" s="378"/>
    </row>
    <row r="576" spans="1:13" ht="11.25" customHeight="1">
      <c r="A576" s="378"/>
      <c r="B576" s="378"/>
      <c r="C576" s="378"/>
      <c r="D576" s="378"/>
      <c r="E576" s="378"/>
      <c r="F576" s="388"/>
      <c r="G576" s="378"/>
      <c r="H576" s="378"/>
      <c r="I576" s="426"/>
      <c r="J576" s="378"/>
      <c r="K576" s="378"/>
      <c r="L576" s="378"/>
      <c r="M576" s="378"/>
    </row>
    <row r="577" spans="1:13" ht="11.25" customHeight="1">
      <c r="A577" s="378"/>
      <c r="B577" s="378"/>
      <c r="C577" s="378"/>
      <c r="D577" s="378"/>
      <c r="E577" s="378"/>
      <c r="F577" s="388"/>
      <c r="G577" s="378"/>
      <c r="H577" s="378"/>
      <c r="I577" s="426"/>
      <c r="J577" s="378"/>
      <c r="K577" s="378"/>
      <c r="L577" s="378"/>
      <c r="M577" s="378"/>
    </row>
    <row r="578" spans="1:13" ht="11.25" customHeight="1">
      <c r="A578" s="378"/>
      <c r="B578" s="378"/>
      <c r="C578" s="378"/>
      <c r="D578" s="378"/>
      <c r="E578" s="378"/>
      <c r="F578" s="388"/>
      <c r="G578" s="378"/>
      <c r="H578" s="378"/>
      <c r="I578" s="426"/>
      <c r="J578" s="378"/>
      <c r="K578" s="378"/>
      <c r="L578" s="378"/>
      <c r="M578" s="378"/>
    </row>
    <row r="579" spans="1:13" ht="11.25" customHeight="1">
      <c r="A579" s="378"/>
      <c r="B579" s="378"/>
      <c r="C579" s="378"/>
      <c r="D579" s="378"/>
      <c r="E579" s="378"/>
      <c r="F579" s="388"/>
      <c r="G579" s="378"/>
      <c r="H579" s="378"/>
      <c r="I579" s="426"/>
      <c r="J579" s="378"/>
      <c r="K579" s="378"/>
      <c r="L579" s="378"/>
      <c r="M579" s="378"/>
    </row>
    <row r="580" spans="1:13" ht="11.25" customHeight="1">
      <c r="A580" s="378"/>
      <c r="B580" s="378"/>
      <c r="C580" s="378"/>
      <c r="D580" s="378"/>
      <c r="E580" s="378"/>
      <c r="F580" s="388"/>
      <c r="G580" s="378"/>
      <c r="H580" s="378"/>
      <c r="I580" s="426"/>
      <c r="J580" s="378"/>
      <c r="K580" s="378"/>
      <c r="L580" s="378"/>
      <c r="M580" s="378"/>
    </row>
    <row r="581" spans="1:13" ht="11.25" customHeight="1">
      <c r="A581" s="378"/>
      <c r="B581" s="378"/>
      <c r="C581" s="378"/>
      <c r="D581" s="378"/>
      <c r="E581" s="378"/>
      <c r="F581" s="388"/>
      <c r="G581" s="378"/>
      <c r="H581" s="378"/>
      <c r="I581" s="426"/>
      <c r="J581" s="378"/>
      <c r="K581" s="378"/>
      <c r="L581" s="378"/>
      <c r="M581" s="378"/>
    </row>
    <row r="582" spans="1:13" ht="11.25" customHeight="1">
      <c r="A582" s="378"/>
      <c r="B582" s="378"/>
      <c r="C582" s="378"/>
      <c r="D582" s="378"/>
      <c r="E582" s="378"/>
      <c r="F582" s="388"/>
      <c r="G582" s="378"/>
      <c r="H582" s="378"/>
      <c r="I582" s="426"/>
      <c r="J582" s="378"/>
      <c r="K582" s="378"/>
      <c r="L582" s="378"/>
      <c r="M582" s="378"/>
    </row>
    <row r="583" spans="1:13" ht="11.25" customHeight="1">
      <c r="A583" s="378"/>
      <c r="B583" s="378"/>
      <c r="C583" s="378"/>
      <c r="D583" s="378"/>
      <c r="E583" s="378"/>
      <c r="F583" s="388"/>
      <c r="G583" s="378"/>
      <c r="H583" s="378"/>
      <c r="I583" s="426"/>
      <c r="J583" s="378"/>
      <c r="K583" s="378"/>
      <c r="L583" s="378"/>
      <c r="M583" s="378"/>
    </row>
    <row r="584" spans="1:13" ht="11.25" customHeight="1">
      <c r="A584" s="378"/>
      <c r="B584" s="378"/>
      <c r="C584" s="378"/>
      <c r="D584" s="378"/>
      <c r="E584" s="378"/>
      <c r="F584" s="388"/>
      <c r="G584" s="378"/>
      <c r="H584" s="378"/>
      <c r="I584" s="426"/>
      <c r="J584" s="378"/>
      <c r="K584" s="378"/>
      <c r="L584" s="378"/>
      <c r="M584" s="378"/>
    </row>
    <row r="585" spans="1:13" ht="11.25" customHeight="1">
      <c r="A585" s="378"/>
      <c r="B585" s="378"/>
      <c r="C585" s="378"/>
      <c r="D585" s="378"/>
      <c r="E585" s="378"/>
      <c r="F585" s="388"/>
      <c r="G585" s="378"/>
      <c r="H585" s="378"/>
      <c r="I585" s="426"/>
      <c r="J585" s="378"/>
      <c r="K585" s="378"/>
      <c r="L585" s="378"/>
      <c r="M585" s="378"/>
    </row>
    <row r="586" spans="1:13" ht="11.25" customHeight="1">
      <c r="A586" s="378"/>
      <c r="B586" s="378"/>
      <c r="C586" s="378"/>
      <c r="D586" s="378"/>
      <c r="E586" s="378"/>
      <c r="F586" s="388"/>
      <c r="G586" s="378"/>
      <c r="H586" s="378"/>
      <c r="I586" s="426"/>
      <c r="J586" s="378"/>
      <c r="K586" s="378"/>
      <c r="L586" s="378"/>
      <c r="M586" s="378"/>
    </row>
    <row r="587" spans="1:13" ht="11.25" customHeight="1">
      <c r="A587" s="378"/>
      <c r="B587" s="378"/>
      <c r="C587" s="378"/>
      <c r="D587" s="378"/>
      <c r="E587" s="378"/>
      <c r="F587" s="388"/>
      <c r="G587" s="378"/>
      <c r="H587" s="378"/>
      <c r="I587" s="426"/>
      <c r="J587" s="378"/>
      <c r="K587" s="378"/>
      <c r="L587" s="378"/>
      <c r="M587" s="378"/>
    </row>
    <row r="588" spans="1:13" ht="11.25" customHeight="1">
      <c r="A588" s="378"/>
      <c r="B588" s="378"/>
      <c r="C588" s="378"/>
      <c r="D588" s="378"/>
      <c r="E588" s="378"/>
      <c r="F588" s="388"/>
      <c r="G588" s="378"/>
      <c r="H588" s="378"/>
      <c r="I588" s="426"/>
      <c r="J588" s="378"/>
      <c r="K588" s="378"/>
      <c r="L588" s="378"/>
      <c r="M588" s="378"/>
    </row>
    <row r="589" spans="1:13" ht="11.25" customHeight="1">
      <c r="A589" s="378"/>
      <c r="B589" s="378"/>
      <c r="C589" s="378"/>
      <c r="D589" s="378"/>
      <c r="E589" s="378"/>
      <c r="F589" s="388"/>
      <c r="G589" s="378"/>
      <c r="H589" s="378"/>
      <c r="I589" s="426"/>
      <c r="J589" s="378"/>
      <c r="K589" s="378"/>
      <c r="L589" s="378"/>
      <c r="M589" s="378"/>
    </row>
    <row r="590" spans="1:13" ht="11.25" customHeight="1">
      <c r="A590" s="378"/>
      <c r="B590" s="378"/>
      <c r="C590" s="378"/>
      <c r="D590" s="378"/>
      <c r="E590" s="378"/>
      <c r="F590" s="388"/>
      <c r="G590" s="378"/>
      <c r="H590" s="378"/>
      <c r="I590" s="426"/>
      <c r="J590" s="378"/>
      <c r="K590" s="378"/>
      <c r="L590" s="378"/>
      <c r="M590" s="378"/>
    </row>
    <row r="591" spans="1:13" ht="11.25" customHeight="1">
      <c r="A591" s="378"/>
      <c r="B591" s="378"/>
      <c r="C591" s="378"/>
      <c r="D591" s="378"/>
      <c r="E591" s="378"/>
      <c r="F591" s="388"/>
      <c r="G591" s="378"/>
      <c r="H591" s="378"/>
      <c r="I591" s="426"/>
      <c r="J591" s="378"/>
      <c r="K591" s="378"/>
      <c r="L591" s="378"/>
      <c r="M591" s="378"/>
    </row>
    <row r="592" spans="1:13" ht="11.25" customHeight="1">
      <c r="A592" s="378"/>
      <c r="B592" s="378"/>
      <c r="C592" s="378"/>
      <c r="D592" s="378"/>
      <c r="E592" s="378"/>
      <c r="F592" s="388"/>
      <c r="G592" s="378"/>
      <c r="H592" s="378"/>
      <c r="I592" s="426"/>
      <c r="J592" s="378"/>
      <c r="K592" s="378"/>
      <c r="L592" s="378"/>
      <c r="M592" s="378"/>
    </row>
    <row r="593" spans="1:13" ht="11.25" customHeight="1">
      <c r="A593" s="378"/>
      <c r="B593" s="378"/>
      <c r="C593" s="378"/>
      <c r="D593" s="378"/>
      <c r="E593" s="378"/>
      <c r="F593" s="388"/>
      <c r="G593" s="378"/>
      <c r="H593" s="378"/>
      <c r="I593" s="426"/>
      <c r="J593" s="378"/>
      <c r="K593" s="378"/>
      <c r="L593" s="378"/>
      <c r="M593" s="378"/>
    </row>
    <row r="594" spans="1:13" ht="11.25" customHeight="1">
      <c r="A594" s="378"/>
      <c r="B594" s="378"/>
      <c r="C594" s="378"/>
      <c r="D594" s="378"/>
      <c r="E594" s="378"/>
      <c r="F594" s="388"/>
      <c r="G594" s="378"/>
      <c r="H594" s="378"/>
      <c r="I594" s="426"/>
      <c r="J594" s="378"/>
      <c r="K594" s="378"/>
      <c r="L594" s="378"/>
      <c r="M594" s="378"/>
    </row>
    <row r="595" spans="1:13" ht="11.25" customHeight="1">
      <c r="A595" s="378"/>
      <c r="B595" s="378"/>
      <c r="C595" s="378"/>
      <c r="D595" s="378"/>
      <c r="E595" s="378"/>
      <c r="F595" s="388"/>
      <c r="G595" s="378"/>
      <c r="H595" s="378"/>
      <c r="I595" s="426"/>
      <c r="J595" s="378"/>
      <c r="K595" s="378"/>
      <c r="L595" s="378"/>
      <c r="M595" s="378"/>
    </row>
    <row r="596" spans="1:13" ht="11.25" customHeight="1">
      <c r="A596" s="378"/>
      <c r="B596" s="378"/>
      <c r="C596" s="378"/>
      <c r="D596" s="378"/>
      <c r="E596" s="378"/>
      <c r="F596" s="388"/>
      <c r="G596" s="378"/>
      <c r="H596" s="378"/>
      <c r="I596" s="426"/>
      <c r="J596" s="378"/>
      <c r="K596" s="378"/>
      <c r="L596" s="378"/>
      <c r="M596" s="378"/>
    </row>
    <row r="597" spans="1:13" ht="11.25" customHeight="1">
      <c r="A597" s="378"/>
      <c r="B597" s="378"/>
      <c r="C597" s="378"/>
      <c r="D597" s="378"/>
      <c r="E597" s="378"/>
      <c r="F597" s="388"/>
      <c r="G597" s="378"/>
      <c r="H597" s="378"/>
      <c r="I597" s="426"/>
      <c r="J597" s="378"/>
      <c r="K597" s="378"/>
      <c r="L597" s="378"/>
      <c r="M597" s="378"/>
    </row>
    <row r="598" spans="1:13" ht="11.25" customHeight="1">
      <c r="A598" s="378"/>
      <c r="B598" s="378"/>
      <c r="C598" s="378"/>
      <c r="D598" s="378"/>
      <c r="E598" s="378"/>
      <c r="F598" s="388"/>
      <c r="G598" s="378"/>
      <c r="H598" s="378"/>
      <c r="I598" s="426"/>
      <c r="J598" s="378"/>
      <c r="K598" s="378"/>
      <c r="L598" s="378"/>
      <c r="M598" s="378"/>
    </row>
    <row r="599" spans="1:13" ht="11.25" customHeight="1">
      <c r="A599" s="378"/>
      <c r="B599" s="378"/>
      <c r="C599" s="378"/>
      <c r="D599" s="378"/>
      <c r="E599" s="378"/>
      <c r="F599" s="388"/>
      <c r="G599" s="378"/>
      <c r="H599" s="378"/>
      <c r="I599" s="426"/>
      <c r="J599" s="378"/>
      <c r="K599" s="378"/>
      <c r="L599" s="378"/>
      <c r="M599" s="378"/>
    </row>
    <row r="600" spans="1:13" ht="11.25" customHeight="1">
      <c r="A600" s="378"/>
      <c r="B600" s="378"/>
      <c r="C600" s="378"/>
      <c r="D600" s="378"/>
      <c r="E600" s="378"/>
      <c r="F600" s="388"/>
      <c r="G600" s="378"/>
      <c r="H600" s="378"/>
      <c r="I600" s="426"/>
      <c r="J600" s="378"/>
      <c r="K600" s="378"/>
      <c r="L600" s="378"/>
      <c r="M600" s="378"/>
    </row>
    <row r="601" spans="1:13" ht="11.25" customHeight="1">
      <c r="A601" s="378"/>
      <c r="B601" s="378"/>
      <c r="C601" s="378"/>
      <c r="D601" s="378"/>
      <c r="E601" s="378"/>
      <c r="F601" s="388"/>
      <c r="G601" s="378"/>
      <c r="H601" s="378"/>
      <c r="I601" s="426"/>
      <c r="J601" s="378"/>
      <c r="K601" s="378"/>
      <c r="L601" s="378"/>
      <c r="M601" s="378"/>
    </row>
    <row r="602" spans="1:13" ht="11.25" customHeight="1">
      <c r="A602" s="378"/>
      <c r="B602" s="378"/>
      <c r="C602" s="378"/>
      <c r="D602" s="378"/>
      <c r="E602" s="378"/>
      <c r="F602" s="388"/>
      <c r="G602" s="378"/>
      <c r="H602" s="378"/>
      <c r="I602" s="426"/>
      <c r="J602" s="378"/>
      <c r="K602" s="378"/>
      <c r="L602" s="378"/>
      <c r="M602" s="378"/>
    </row>
    <row r="603" spans="1:13" ht="11.25" customHeight="1">
      <c r="A603" s="378"/>
      <c r="B603" s="378"/>
      <c r="C603" s="378"/>
      <c r="D603" s="378"/>
      <c r="E603" s="378"/>
      <c r="F603" s="388"/>
      <c r="G603" s="378"/>
      <c r="H603" s="378"/>
      <c r="I603" s="426"/>
      <c r="J603" s="378"/>
      <c r="K603" s="378"/>
      <c r="L603" s="378"/>
      <c r="M603" s="378"/>
    </row>
    <row r="604" spans="1:13" ht="11.25" customHeight="1">
      <c r="A604" s="378"/>
      <c r="B604" s="378"/>
      <c r="C604" s="378"/>
      <c r="D604" s="378"/>
      <c r="E604" s="378"/>
      <c r="F604" s="388"/>
      <c r="G604" s="378"/>
      <c r="H604" s="378"/>
      <c r="I604" s="426"/>
      <c r="J604" s="378"/>
      <c r="K604" s="378"/>
      <c r="L604" s="378"/>
      <c r="M604" s="378"/>
    </row>
    <row r="605" spans="1:13" ht="11.25" customHeight="1">
      <c r="A605" s="378"/>
      <c r="B605" s="378"/>
      <c r="C605" s="378"/>
      <c r="D605" s="378"/>
      <c r="E605" s="378"/>
      <c r="F605" s="388"/>
      <c r="G605" s="378"/>
      <c r="H605" s="378"/>
      <c r="I605" s="426"/>
      <c r="J605" s="378"/>
      <c r="K605" s="378"/>
      <c r="L605" s="378"/>
      <c r="M605" s="378"/>
    </row>
    <row r="606" spans="1:13" ht="11.25" customHeight="1">
      <c r="A606" s="378"/>
      <c r="B606" s="378"/>
      <c r="C606" s="378"/>
      <c r="D606" s="378"/>
      <c r="E606" s="378"/>
      <c r="F606" s="388"/>
      <c r="G606" s="378"/>
      <c r="H606" s="378"/>
      <c r="I606" s="426"/>
      <c r="J606" s="378"/>
      <c r="K606" s="378"/>
      <c r="L606" s="378"/>
      <c r="M606" s="378"/>
    </row>
    <row r="607" spans="1:13" ht="11.25" customHeight="1">
      <c r="A607" s="378"/>
      <c r="B607" s="378"/>
      <c r="C607" s="378"/>
      <c r="D607" s="378"/>
      <c r="E607" s="378"/>
      <c r="F607" s="388"/>
      <c r="G607" s="378"/>
      <c r="H607" s="378"/>
      <c r="I607" s="426"/>
      <c r="J607" s="378"/>
      <c r="K607" s="378"/>
      <c r="L607" s="378"/>
      <c r="M607" s="378"/>
    </row>
    <row r="608" spans="1:13" ht="11.25" customHeight="1">
      <c r="A608" s="378"/>
      <c r="B608" s="378"/>
      <c r="C608" s="378"/>
      <c r="D608" s="378"/>
      <c r="E608" s="378"/>
      <c r="F608" s="388"/>
      <c r="G608" s="378"/>
      <c r="H608" s="378"/>
      <c r="I608" s="426"/>
      <c r="J608" s="378"/>
      <c r="K608" s="378"/>
      <c r="L608" s="378"/>
      <c r="M608" s="378"/>
    </row>
    <row r="609" spans="1:13" ht="11.25" customHeight="1">
      <c r="A609" s="378"/>
      <c r="B609" s="378"/>
      <c r="C609" s="378"/>
      <c r="D609" s="378"/>
      <c r="E609" s="378"/>
      <c r="F609" s="388"/>
      <c r="G609" s="378"/>
      <c r="H609" s="378"/>
      <c r="I609" s="426"/>
      <c r="J609" s="378"/>
      <c r="K609" s="378"/>
      <c r="L609" s="378"/>
      <c r="M609" s="378"/>
    </row>
    <row r="610" spans="1:13" ht="11.25" customHeight="1">
      <c r="A610" s="378"/>
      <c r="B610" s="378"/>
      <c r="C610" s="378"/>
      <c r="D610" s="378"/>
      <c r="E610" s="378"/>
      <c r="F610" s="388"/>
      <c r="G610" s="378"/>
      <c r="H610" s="378"/>
      <c r="I610" s="426"/>
      <c r="J610" s="378"/>
      <c r="K610" s="378"/>
      <c r="L610" s="378"/>
      <c r="M610" s="378"/>
    </row>
    <row r="611" spans="1:13" ht="11.25" customHeight="1">
      <c r="A611" s="378"/>
      <c r="B611" s="378"/>
      <c r="C611" s="378"/>
      <c r="D611" s="378"/>
      <c r="E611" s="378"/>
      <c r="F611" s="388"/>
      <c r="G611" s="378"/>
      <c r="H611" s="378"/>
      <c r="I611" s="426"/>
      <c r="J611" s="378"/>
      <c r="K611" s="378"/>
      <c r="L611" s="378"/>
      <c r="M611" s="378"/>
    </row>
    <row r="612" spans="1:13" ht="11.25" customHeight="1">
      <c r="A612" s="378"/>
      <c r="B612" s="378"/>
      <c r="C612" s="378"/>
      <c r="D612" s="378"/>
      <c r="E612" s="378"/>
      <c r="F612" s="388"/>
      <c r="G612" s="378"/>
      <c r="H612" s="378"/>
      <c r="I612" s="426"/>
      <c r="J612" s="378"/>
      <c r="K612" s="378"/>
      <c r="L612" s="378"/>
      <c r="M612" s="378"/>
    </row>
    <row r="613" spans="1:13" ht="11.25" customHeight="1">
      <c r="A613" s="378"/>
      <c r="B613" s="378"/>
      <c r="C613" s="378"/>
      <c r="D613" s="378"/>
      <c r="E613" s="378"/>
      <c r="F613" s="388"/>
      <c r="G613" s="378"/>
      <c r="H613" s="378"/>
      <c r="I613" s="426"/>
      <c r="J613" s="378"/>
      <c r="K613" s="378"/>
      <c r="L613" s="378"/>
      <c r="M613" s="378"/>
    </row>
    <row r="614" spans="1:13" ht="11.25" customHeight="1">
      <c r="A614" s="378"/>
      <c r="B614" s="378"/>
      <c r="C614" s="378"/>
      <c r="D614" s="378"/>
      <c r="E614" s="378"/>
      <c r="F614" s="388"/>
      <c r="G614" s="378"/>
      <c r="H614" s="378"/>
      <c r="I614" s="426"/>
      <c r="J614" s="378"/>
      <c r="K614" s="378"/>
      <c r="L614" s="378"/>
      <c r="M614" s="378"/>
    </row>
    <row r="615" spans="1:13" ht="11.25" customHeight="1">
      <c r="A615" s="378"/>
      <c r="B615" s="378"/>
      <c r="C615" s="378"/>
      <c r="D615" s="378"/>
      <c r="E615" s="378"/>
      <c r="F615" s="388"/>
      <c r="G615" s="378"/>
      <c r="H615" s="378"/>
      <c r="I615" s="426"/>
      <c r="J615" s="378"/>
      <c r="K615" s="378"/>
      <c r="L615" s="378"/>
      <c r="M615" s="378"/>
    </row>
    <row r="616" spans="1:13" ht="11.25" customHeight="1">
      <c r="A616" s="378"/>
      <c r="B616" s="378"/>
      <c r="C616" s="378"/>
      <c r="D616" s="378"/>
      <c r="E616" s="378"/>
      <c r="F616" s="388"/>
      <c r="G616" s="378"/>
      <c r="H616" s="378"/>
      <c r="I616" s="426"/>
      <c r="J616" s="378"/>
      <c r="K616" s="378"/>
      <c r="L616" s="378"/>
      <c r="M616" s="378"/>
    </row>
    <row r="617" spans="1:13" ht="11.25" customHeight="1">
      <c r="A617" s="378"/>
      <c r="B617" s="378"/>
      <c r="C617" s="378"/>
      <c r="D617" s="378"/>
      <c r="E617" s="378"/>
      <c r="F617" s="388"/>
      <c r="G617" s="378"/>
      <c r="H617" s="378"/>
      <c r="I617" s="426"/>
      <c r="J617" s="378"/>
      <c r="K617" s="378"/>
      <c r="L617" s="378"/>
      <c r="M617" s="378"/>
    </row>
    <row r="618" spans="1:13" ht="11.25" customHeight="1">
      <c r="A618" s="378"/>
      <c r="B618" s="378"/>
      <c r="C618" s="378"/>
      <c r="D618" s="378"/>
      <c r="E618" s="378"/>
      <c r="F618" s="388"/>
      <c r="G618" s="378"/>
      <c r="H618" s="378"/>
      <c r="I618" s="426"/>
      <c r="J618" s="378"/>
      <c r="K618" s="378"/>
      <c r="L618" s="378"/>
      <c r="M618" s="378"/>
    </row>
    <row r="619" spans="1:13" ht="11.25" customHeight="1">
      <c r="A619" s="378"/>
      <c r="B619" s="378"/>
      <c r="C619" s="378"/>
      <c r="D619" s="378"/>
      <c r="E619" s="378"/>
      <c r="F619" s="388"/>
      <c r="G619" s="378"/>
      <c r="H619" s="378"/>
      <c r="I619" s="426"/>
      <c r="J619" s="378"/>
      <c r="K619" s="378"/>
      <c r="L619" s="378"/>
      <c r="M619" s="378"/>
    </row>
    <row r="620" spans="1:13" ht="11.25" customHeight="1">
      <c r="A620" s="378"/>
      <c r="B620" s="378"/>
      <c r="C620" s="378"/>
      <c r="D620" s="378"/>
      <c r="E620" s="378"/>
      <c r="F620" s="388"/>
      <c r="G620" s="378"/>
      <c r="H620" s="378"/>
      <c r="I620" s="426"/>
      <c r="J620" s="378"/>
      <c r="K620" s="378"/>
      <c r="L620" s="378"/>
      <c r="M620" s="378"/>
    </row>
    <row r="621" spans="1:13" ht="11.25" customHeight="1">
      <c r="A621" s="378"/>
      <c r="B621" s="378"/>
      <c r="C621" s="378"/>
      <c r="D621" s="378"/>
      <c r="E621" s="378"/>
      <c r="F621" s="388"/>
      <c r="G621" s="378"/>
      <c r="H621" s="378"/>
      <c r="I621" s="426"/>
      <c r="J621" s="378"/>
      <c r="K621" s="378"/>
      <c r="L621" s="378"/>
      <c r="M621" s="378"/>
    </row>
    <row r="622" spans="1:13" ht="11.25" customHeight="1">
      <c r="A622" s="378"/>
      <c r="B622" s="378"/>
      <c r="C622" s="378"/>
      <c r="D622" s="378"/>
      <c r="E622" s="378"/>
      <c r="F622" s="388"/>
      <c r="G622" s="378"/>
      <c r="H622" s="378"/>
      <c r="I622" s="426"/>
      <c r="J622" s="378"/>
      <c r="K622" s="378"/>
      <c r="L622" s="378"/>
      <c r="M622" s="378"/>
    </row>
    <row r="623" spans="1:13" ht="11.25" customHeight="1">
      <c r="A623" s="378"/>
      <c r="B623" s="378"/>
      <c r="C623" s="378"/>
      <c r="D623" s="378"/>
      <c r="E623" s="378"/>
      <c r="F623" s="388"/>
      <c r="G623" s="378"/>
      <c r="H623" s="378"/>
      <c r="I623" s="426"/>
      <c r="J623" s="378"/>
      <c r="K623" s="378"/>
      <c r="L623" s="378"/>
      <c r="M623" s="378"/>
    </row>
    <row r="624" spans="1:13" ht="11.25" customHeight="1">
      <c r="A624" s="378"/>
      <c r="B624" s="378"/>
      <c r="C624" s="378"/>
      <c r="D624" s="378"/>
      <c r="E624" s="378"/>
      <c r="F624" s="388"/>
      <c r="G624" s="378"/>
      <c r="H624" s="378"/>
      <c r="I624" s="426"/>
      <c r="J624" s="378"/>
      <c r="K624" s="378"/>
      <c r="L624" s="378"/>
      <c r="M624" s="378"/>
    </row>
    <row r="625" spans="1:13" ht="11.25" customHeight="1">
      <c r="A625" s="378"/>
      <c r="B625" s="378"/>
      <c r="C625" s="378"/>
      <c r="D625" s="378"/>
      <c r="E625" s="378"/>
      <c r="F625" s="388"/>
      <c r="G625" s="378"/>
      <c r="H625" s="378"/>
      <c r="I625" s="426"/>
      <c r="J625" s="378"/>
      <c r="K625" s="378"/>
      <c r="L625" s="378"/>
      <c r="M625" s="378"/>
    </row>
    <row r="626" spans="1:13" ht="11.25" customHeight="1">
      <c r="A626" s="378"/>
      <c r="B626" s="378"/>
      <c r="C626" s="378"/>
      <c r="D626" s="378"/>
      <c r="E626" s="378"/>
      <c r="F626" s="388"/>
      <c r="G626" s="378"/>
      <c r="H626" s="378"/>
      <c r="I626" s="426"/>
      <c r="J626" s="378"/>
      <c r="K626" s="378"/>
      <c r="L626" s="378"/>
      <c r="M626" s="378"/>
    </row>
    <row r="627" spans="1:13" ht="11.25" customHeight="1">
      <c r="A627" s="378"/>
      <c r="B627" s="378"/>
      <c r="C627" s="378"/>
      <c r="D627" s="378"/>
      <c r="E627" s="378"/>
      <c r="F627" s="388"/>
      <c r="G627" s="378"/>
      <c r="H627" s="378"/>
      <c r="I627" s="426"/>
      <c r="J627" s="378"/>
      <c r="K627" s="378"/>
      <c r="L627" s="378"/>
      <c r="M627" s="378"/>
    </row>
    <row r="628" spans="1:13" ht="11.25" customHeight="1">
      <c r="A628" s="378"/>
      <c r="B628" s="378"/>
      <c r="C628" s="378"/>
      <c r="D628" s="378"/>
      <c r="E628" s="378"/>
      <c r="F628" s="388"/>
      <c r="G628" s="378"/>
      <c r="H628" s="378"/>
      <c r="I628" s="426"/>
      <c r="J628" s="378"/>
      <c r="K628" s="378"/>
      <c r="L628" s="378"/>
      <c r="M628" s="378"/>
    </row>
    <row r="629" spans="1:13" ht="11.25" customHeight="1">
      <c r="A629" s="378"/>
      <c r="B629" s="378"/>
      <c r="C629" s="378"/>
      <c r="D629" s="378"/>
      <c r="E629" s="378"/>
      <c r="F629" s="388"/>
      <c r="G629" s="378"/>
      <c r="H629" s="378"/>
      <c r="I629" s="426"/>
      <c r="J629" s="378"/>
      <c r="K629" s="378"/>
      <c r="L629" s="378"/>
      <c r="M629" s="378"/>
    </row>
    <row r="630" spans="1:13" ht="11.25" customHeight="1">
      <c r="A630" s="378"/>
      <c r="B630" s="378"/>
      <c r="C630" s="378"/>
      <c r="D630" s="378"/>
      <c r="E630" s="378"/>
      <c r="F630" s="388"/>
      <c r="G630" s="378"/>
      <c r="H630" s="378"/>
      <c r="I630" s="426"/>
      <c r="J630" s="378"/>
      <c r="K630" s="378"/>
      <c r="L630" s="378"/>
      <c r="M630" s="378"/>
    </row>
    <row r="631" spans="1:13" ht="11.25" customHeight="1">
      <c r="A631" s="378"/>
      <c r="B631" s="378"/>
      <c r="C631" s="378"/>
      <c r="D631" s="378"/>
      <c r="E631" s="378"/>
      <c r="F631" s="388"/>
      <c r="G631" s="378"/>
      <c r="H631" s="378"/>
      <c r="I631" s="426"/>
      <c r="J631" s="378"/>
      <c r="K631" s="378"/>
      <c r="L631" s="378"/>
      <c r="M631" s="378"/>
    </row>
    <row r="632" spans="1:13" ht="11.25" customHeight="1">
      <c r="A632" s="378"/>
      <c r="B632" s="378"/>
      <c r="C632" s="378"/>
      <c r="D632" s="378"/>
      <c r="E632" s="378"/>
      <c r="F632" s="388"/>
      <c r="G632" s="378"/>
      <c r="H632" s="378"/>
      <c r="I632" s="426"/>
      <c r="J632" s="378"/>
      <c r="K632" s="378"/>
      <c r="L632" s="378"/>
      <c r="M632" s="378"/>
    </row>
    <row r="633" spans="1:13" ht="11.25" customHeight="1">
      <c r="A633" s="378"/>
      <c r="B633" s="378"/>
      <c r="C633" s="378"/>
      <c r="D633" s="378"/>
      <c r="E633" s="378"/>
      <c r="F633" s="388"/>
      <c r="G633" s="378"/>
      <c r="H633" s="378"/>
      <c r="I633" s="426"/>
      <c r="J633" s="378"/>
      <c r="K633" s="378"/>
      <c r="L633" s="378"/>
      <c r="M633" s="378"/>
    </row>
    <row r="634" spans="1:13" ht="11.25" customHeight="1">
      <c r="A634" s="378"/>
      <c r="B634" s="378"/>
      <c r="C634" s="378"/>
      <c r="D634" s="378"/>
      <c r="E634" s="378"/>
      <c r="F634" s="388"/>
      <c r="G634" s="378"/>
      <c r="H634" s="378"/>
      <c r="I634" s="426"/>
      <c r="J634" s="378"/>
      <c r="K634" s="378"/>
      <c r="L634" s="378"/>
      <c r="M634" s="378"/>
    </row>
    <row r="635" spans="1:13" ht="11.25" customHeight="1">
      <c r="A635" s="378"/>
      <c r="B635" s="378"/>
      <c r="C635" s="378"/>
      <c r="D635" s="378"/>
      <c r="E635" s="378"/>
      <c r="F635" s="388"/>
      <c r="G635" s="378"/>
      <c r="H635" s="378"/>
      <c r="I635" s="426"/>
      <c r="J635" s="378"/>
      <c r="K635" s="378"/>
      <c r="L635" s="378"/>
      <c r="M635" s="378"/>
    </row>
    <row r="636" spans="1:13" ht="11.25" customHeight="1">
      <c r="A636" s="378"/>
      <c r="B636" s="378"/>
      <c r="C636" s="378"/>
      <c r="D636" s="378"/>
      <c r="E636" s="378"/>
      <c r="F636" s="388"/>
      <c r="G636" s="378"/>
      <c r="H636" s="378"/>
      <c r="I636" s="426"/>
      <c r="J636" s="378"/>
      <c r="K636" s="378"/>
      <c r="L636" s="378"/>
      <c r="M636" s="378"/>
    </row>
    <row r="637" spans="1:13" ht="11.25" customHeight="1">
      <c r="A637" s="378"/>
      <c r="B637" s="378"/>
      <c r="C637" s="378"/>
      <c r="D637" s="378"/>
      <c r="E637" s="378"/>
      <c r="F637" s="388"/>
      <c r="G637" s="378"/>
      <c r="H637" s="378"/>
      <c r="I637" s="426"/>
      <c r="J637" s="378"/>
      <c r="K637" s="378"/>
      <c r="L637" s="378"/>
      <c r="M637" s="378"/>
    </row>
    <row r="638" spans="1:13" ht="11.25" customHeight="1">
      <c r="A638" s="378"/>
      <c r="B638" s="378"/>
      <c r="C638" s="378"/>
      <c r="D638" s="378"/>
      <c r="E638" s="378"/>
      <c r="F638" s="388"/>
      <c r="G638" s="378"/>
      <c r="H638" s="378"/>
      <c r="I638" s="426"/>
      <c r="J638" s="378"/>
      <c r="K638" s="378"/>
      <c r="L638" s="378"/>
      <c r="M638" s="378"/>
    </row>
    <row r="639" spans="1:13" ht="11.25" customHeight="1">
      <c r="A639" s="378"/>
      <c r="B639" s="378"/>
      <c r="C639" s="378"/>
      <c r="D639" s="378"/>
      <c r="E639" s="378"/>
      <c r="F639" s="388"/>
      <c r="G639" s="378"/>
      <c r="H639" s="378"/>
      <c r="I639" s="426"/>
      <c r="J639" s="378"/>
      <c r="K639" s="378"/>
      <c r="L639" s="378"/>
      <c r="M639" s="378"/>
    </row>
    <row r="640" spans="1:13" ht="11.25" customHeight="1">
      <c r="A640" s="378"/>
      <c r="B640" s="378"/>
      <c r="C640" s="378"/>
      <c r="D640" s="378"/>
      <c r="E640" s="378"/>
      <c r="F640" s="388"/>
      <c r="G640" s="378"/>
      <c r="H640" s="378"/>
      <c r="I640" s="426"/>
      <c r="J640" s="378"/>
      <c r="K640" s="378"/>
      <c r="L640" s="378"/>
      <c r="M640" s="378"/>
    </row>
    <row r="641" spans="1:13" ht="11.25" customHeight="1">
      <c r="A641" s="378"/>
      <c r="B641" s="378"/>
      <c r="C641" s="378"/>
      <c r="D641" s="378"/>
      <c r="E641" s="378"/>
      <c r="F641" s="388"/>
      <c r="G641" s="378"/>
      <c r="H641" s="378"/>
      <c r="I641" s="426"/>
      <c r="J641" s="378"/>
      <c r="K641" s="378"/>
      <c r="L641" s="378"/>
      <c r="M641" s="378"/>
    </row>
    <row r="642" spans="1:13" ht="11.25" customHeight="1">
      <c r="A642" s="378"/>
      <c r="B642" s="378"/>
      <c r="C642" s="378"/>
      <c r="D642" s="378"/>
      <c r="E642" s="378"/>
      <c r="F642" s="388"/>
      <c r="G642" s="378"/>
      <c r="H642" s="378"/>
      <c r="I642" s="426"/>
      <c r="J642" s="378"/>
      <c r="K642" s="378"/>
      <c r="L642" s="378"/>
      <c r="M642" s="378"/>
    </row>
    <row r="643" spans="1:13" ht="11.25" customHeight="1">
      <c r="A643" s="378"/>
      <c r="B643" s="378"/>
      <c r="C643" s="378"/>
      <c r="D643" s="378"/>
      <c r="E643" s="378"/>
      <c r="F643" s="388"/>
      <c r="G643" s="378"/>
      <c r="H643" s="378"/>
      <c r="I643" s="426"/>
      <c r="J643" s="378"/>
      <c r="K643" s="378"/>
      <c r="L643" s="378"/>
      <c r="M643" s="378"/>
    </row>
    <row r="644" spans="1:13" ht="11.25" customHeight="1">
      <c r="A644" s="378"/>
      <c r="B644" s="378"/>
      <c r="C644" s="378"/>
      <c r="D644" s="378"/>
      <c r="E644" s="378"/>
      <c r="F644" s="388"/>
      <c r="G644" s="378"/>
      <c r="H644" s="378"/>
      <c r="I644" s="426"/>
      <c r="J644" s="378"/>
      <c r="K644" s="378"/>
      <c r="L644" s="378"/>
      <c r="M644" s="378"/>
    </row>
    <row r="645" spans="1:13" ht="11.25" customHeight="1">
      <c r="A645" s="378"/>
      <c r="B645" s="378"/>
      <c r="C645" s="378"/>
      <c r="D645" s="378"/>
      <c r="E645" s="378"/>
      <c r="F645" s="388"/>
      <c r="G645" s="378"/>
      <c r="H645" s="378"/>
      <c r="I645" s="426"/>
      <c r="J645" s="378"/>
      <c r="K645" s="378"/>
      <c r="L645" s="378"/>
      <c r="M645" s="378"/>
    </row>
    <row r="646" spans="1:13" ht="11.25" customHeight="1">
      <c r="A646" s="378"/>
      <c r="B646" s="378"/>
      <c r="C646" s="378"/>
      <c r="D646" s="378"/>
      <c r="E646" s="378"/>
      <c r="F646" s="388"/>
      <c r="G646" s="378"/>
      <c r="H646" s="378"/>
      <c r="I646" s="426"/>
      <c r="J646" s="378"/>
      <c r="K646" s="378"/>
      <c r="L646" s="378"/>
      <c r="M646" s="378"/>
    </row>
    <row r="647" spans="1:13" ht="11.25" customHeight="1">
      <c r="A647" s="378"/>
      <c r="B647" s="378"/>
      <c r="C647" s="378"/>
      <c r="D647" s="378"/>
      <c r="E647" s="378"/>
      <c r="F647" s="388"/>
      <c r="G647" s="378"/>
      <c r="H647" s="378"/>
      <c r="I647" s="426"/>
      <c r="J647" s="378"/>
      <c r="K647" s="378"/>
      <c r="L647" s="378"/>
      <c r="M647" s="378"/>
    </row>
    <row r="648" spans="1:13" ht="11.25" customHeight="1">
      <c r="A648" s="378"/>
      <c r="B648" s="378"/>
      <c r="C648" s="378"/>
      <c r="D648" s="378"/>
      <c r="E648" s="378"/>
      <c r="F648" s="388"/>
      <c r="G648" s="378"/>
      <c r="H648" s="378"/>
      <c r="I648" s="426"/>
      <c r="J648" s="378"/>
      <c r="K648" s="378"/>
      <c r="L648" s="378"/>
      <c r="M648" s="378"/>
    </row>
    <row r="649" spans="1:13" ht="11.25" customHeight="1">
      <c r="A649" s="378"/>
      <c r="B649" s="378"/>
      <c r="C649" s="378"/>
      <c r="D649" s="378"/>
      <c r="E649" s="378"/>
      <c r="F649" s="388"/>
      <c r="G649" s="378"/>
      <c r="H649" s="378"/>
      <c r="I649" s="426"/>
      <c r="J649" s="378"/>
      <c r="K649" s="378"/>
      <c r="L649" s="378"/>
      <c r="M649" s="378"/>
    </row>
    <row r="650" spans="1:13" ht="11.25" customHeight="1">
      <c r="A650" s="378"/>
      <c r="B650" s="378"/>
      <c r="C650" s="378"/>
      <c r="D650" s="378"/>
      <c r="E650" s="378"/>
      <c r="F650" s="388"/>
      <c r="G650" s="378"/>
      <c r="H650" s="378"/>
      <c r="I650" s="426"/>
      <c r="J650" s="378"/>
      <c r="K650" s="378"/>
      <c r="L650" s="378"/>
      <c r="M650" s="378"/>
    </row>
    <row r="651" spans="1:13" ht="11.25" customHeight="1">
      <c r="A651" s="378"/>
      <c r="B651" s="378"/>
      <c r="C651" s="378"/>
      <c r="D651" s="378"/>
      <c r="E651" s="378"/>
      <c r="F651" s="388"/>
      <c r="G651" s="378"/>
      <c r="H651" s="378"/>
      <c r="I651" s="426"/>
      <c r="J651" s="378"/>
      <c r="K651" s="378"/>
      <c r="L651" s="378"/>
      <c r="M651" s="378"/>
    </row>
    <row r="652" spans="1:13" ht="11.25" customHeight="1">
      <c r="A652" s="378"/>
      <c r="B652" s="378"/>
      <c r="C652" s="378"/>
      <c r="D652" s="378"/>
      <c r="E652" s="378"/>
      <c r="F652" s="388"/>
      <c r="G652" s="378"/>
      <c r="H652" s="378"/>
      <c r="I652" s="426"/>
      <c r="J652" s="378"/>
      <c r="K652" s="378"/>
      <c r="L652" s="378"/>
      <c r="M652" s="378"/>
    </row>
    <row r="653" spans="1:13" ht="11.25" customHeight="1">
      <c r="A653" s="378"/>
      <c r="B653" s="378"/>
      <c r="C653" s="378"/>
      <c r="D653" s="378"/>
      <c r="E653" s="378"/>
      <c r="F653" s="388"/>
      <c r="G653" s="378"/>
      <c r="H653" s="378"/>
      <c r="I653" s="426"/>
      <c r="J653" s="378"/>
      <c r="K653" s="378"/>
      <c r="L653" s="378"/>
      <c r="M653" s="378"/>
    </row>
    <row r="654" spans="1:13" ht="11.25" customHeight="1">
      <c r="A654" s="378"/>
      <c r="B654" s="378"/>
      <c r="C654" s="378"/>
      <c r="D654" s="378"/>
      <c r="E654" s="378"/>
      <c r="F654" s="388"/>
      <c r="G654" s="378"/>
      <c r="H654" s="378"/>
      <c r="I654" s="426"/>
      <c r="J654" s="378"/>
      <c r="K654" s="378"/>
      <c r="L654" s="378"/>
      <c r="M654" s="378"/>
    </row>
    <row r="655" spans="1:13" ht="11.25" customHeight="1">
      <c r="A655" s="378"/>
      <c r="B655" s="378"/>
      <c r="C655" s="378"/>
      <c r="D655" s="378"/>
      <c r="E655" s="378"/>
      <c r="F655" s="388"/>
      <c r="G655" s="378"/>
      <c r="H655" s="378"/>
      <c r="I655" s="426"/>
      <c r="J655" s="378"/>
      <c r="K655" s="378"/>
      <c r="L655" s="378"/>
      <c r="M655" s="378"/>
    </row>
    <row r="656" spans="1:13" ht="11.25" customHeight="1">
      <c r="A656" s="378"/>
      <c r="B656" s="378"/>
      <c r="C656" s="378"/>
      <c r="D656" s="378"/>
      <c r="E656" s="378"/>
      <c r="F656" s="388"/>
      <c r="G656" s="378"/>
      <c r="H656" s="378"/>
      <c r="I656" s="426"/>
      <c r="J656" s="378"/>
      <c r="K656" s="378"/>
      <c r="L656" s="378"/>
      <c r="M656" s="378"/>
    </row>
    <row r="657" spans="1:13" ht="11.25" customHeight="1">
      <c r="A657" s="378"/>
      <c r="B657" s="378"/>
      <c r="C657" s="378"/>
      <c r="D657" s="378"/>
      <c r="E657" s="378"/>
      <c r="F657" s="388"/>
      <c r="G657" s="378"/>
      <c r="H657" s="378"/>
      <c r="I657" s="426"/>
      <c r="J657" s="378"/>
      <c r="K657" s="378"/>
      <c r="L657" s="378"/>
      <c r="M657" s="378"/>
    </row>
    <row r="658" spans="1:13" ht="11.25" customHeight="1">
      <c r="A658" s="378"/>
      <c r="B658" s="378"/>
      <c r="C658" s="378"/>
      <c r="D658" s="378"/>
      <c r="E658" s="378"/>
      <c r="F658" s="388"/>
      <c r="G658" s="378"/>
      <c r="H658" s="378"/>
      <c r="I658" s="426"/>
      <c r="J658" s="378"/>
      <c r="K658" s="378"/>
      <c r="L658" s="378"/>
      <c r="M658" s="378"/>
    </row>
    <row r="659" spans="1:13" ht="11.25" customHeight="1">
      <c r="A659" s="378"/>
      <c r="B659" s="378"/>
      <c r="C659" s="378"/>
      <c r="D659" s="378"/>
      <c r="E659" s="378"/>
      <c r="F659" s="388"/>
      <c r="G659" s="378"/>
      <c r="H659" s="378"/>
      <c r="I659" s="426"/>
      <c r="J659" s="378"/>
      <c r="K659" s="378"/>
      <c r="L659" s="378"/>
      <c r="M659" s="378"/>
    </row>
    <row r="660" spans="1:13" ht="11.25" customHeight="1">
      <c r="A660" s="378"/>
      <c r="B660" s="378"/>
      <c r="C660" s="378"/>
      <c r="D660" s="378"/>
      <c r="E660" s="378"/>
      <c r="F660" s="388"/>
      <c r="G660" s="378"/>
      <c r="H660" s="378"/>
      <c r="I660" s="426"/>
      <c r="J660" s="378"/>
      <c r="K660" s="378"/>
      <c r="L660" s="378"/>
      <c r="M660" s="378"/>
    </row>
    <row r="661" spans="1:13" ht="11.25" customHeight="1">
      <c r="A661" s="378"/>
      <c r="B661" s="378"/>
      <c r="C661" s="378"/>
      <c r="D661" s="378"/>
      <c r="E661" s="378"/>
      <c r="F661" s="388"/>
      <c r="G661" s="378"/>
      <c r="H661" s="378"/>
      <c r="I661" s="426"/>
      <c r="J661" s="378"/>
      <c r="K661" s="378"/>
      <c r="L661" s="378"/>
      <c r="M661" s="378"/>
    </row>
    <row r="662" spans="1:13" ht="11.25" customHeight="1">
      <c r="A662" s="378"/>
      <c r="B662" s="378"/>
      <c r="C662" s="378"/>
      <c r="D662" s="378"/>
      <c r="E662" s="378"/>
      <c r="F662" s="388"/>
      <c r="G662" s="378"/>
      <c r="H662" s="378"/>
      <c r="I662" s="426"/>
      <c r="J662" s="378"/>
      <c r="K662" s="378"/>
      <c r="L662" s="378"/>
      <c r="M662" s="378"/>
    </row>
    <row r="663" spans="1:13" ht="11.25" customHeight="1">
      <c r="A663" s="378"/>
      <c r="B663" s="378"/>
      <c r="C663" s="378"/>
      <c r="D663" s="378"/>
      <c r="E663" s="378"/>
      <c r="F663" s="388"/>
      <c r="G663" s="378"/>
      <c r="H663" s="378"/>
      <c r="I663" s="426"/>
      <c r="J663" s="378"/>
      <c r="K663" s="378"/>
      <c r="L663" s="378"/>
      <c r="M663" s="378"/>
    </row>
    <row r="664" spans="1:13" ht="11.25" customHeight="1">
      <c r="A664" s="378"/>
      <c r="B664" s="378"/>
      <c r="C664" s="378"/>
      <c r="D664" s="378"/>
      <c r="E664" s="378"/>
      <c r="F664" s="388"/>
      <c r="G664" s="378"/>
      <c r="H664" s="378"/>
      <c r="I664" s="426"/>
      <c r="J664" s="378"/>
      <c r="K664" s="378"/>
      <c r="L664" s="378"/>
      <c r="M664" s="378"/>
    </row>
    <row r="665" spans="1:13" ht="11.25" customHeight="1">
      <c r="A665" s="378"/>
      <c r="B665" s="378"/>
      <c r="C665" s="378"/>
      <c r="D665" s="378"/>
      <c r="E665" s="378"/>
      <c r="F665" s="388"/>
      <c r="G665" s="378"/>
      <c r="H665" s="378"/>
      <c r="I665" s="426"/>
      <c r="J665" s="378"/>
      <c r="K665" s="378"/>
      <c r="L665" s="378"/>
      <c r="M665" s="378"/>
    </row>
    <row r="666" spans="1:13" ht="11.25" customHeight="1">
      <c r="A666" s="378"/>
      <c r="B666" s="378"/>
      <c r="C666" s="378"/>
      <c r="D666" s="378"/>
      <c r="E666" s="378"/>
      <c r="F666" s="388"/>
      <c r="G666" s="378"/>
      <c r="H666" s="378"/>
      <c r="I666" s="426"/>
      <c r="J666" s="378"/>
      <c r="K666" s="378"/>
      <c r="L666" s="378"/>
      <c r="M666" s="378"/>
    </row>
    <row r="667" spans="1:13" ht="11.25" customHeight="1">
      <c r="A667" s="378"/>
      <c r="B667" s="378"/>
      <c r="C667" s="378"/>
      <c r="D667" s="378"/>
      <c r="E667" s="378"/>
      <c r="F667" s="388"/>
      <c r="G667" s="378"/>
      <c r="H667" s="378"/>
      <c r="I667" s="426"/>
      <c r="J667" s="378"/>
      <c r="K667" s="378"/>
      <c r="L667" s="378"/>
      <c r="M667" s="378"/>
    </row>
    <row r="668" spans="1:13" ht="11.25" customHeight="1">
      <c r="A668" s="378"/>
      <c r="B668" s="378"/>
      <c r="C668" s="378"/>
      <c r="D668" s="378"/>
      <c r="E668" s="378"/>
      <c r="F668" s="388"/>
      <c r="G668" s="378"/>
      <c r="H668" s="378"/>
      <c r="I668" s="426"/>
      <c r="J668" s="378"/>
      <c r="K668" s="378"/>
      <c r="L668" s="378"/>
      <c r="M668" s="378"/>
    </row>
    <row r="669" spans="1:13" ht="11.25" customHeight="1">
      <c r="A669" s="378"/>
      <c r="B669" s="378"/>
      <c r="C669" s="378"/>
      <c r="D669" s="378"/>
      <c r="E669" s="378"/>
      <c r="F669" s="388"/>
      <c r="G669" s="378"/>
      <c r="H669" s="378"/>
      <c r="I669" s="426"/>
      <c r="J669" s="378"/>
      <c r="K669" s="378"/>
      <c r="L669" s="378"/>
      <c r="M669" s="378"/>
    </row>
    <row r="670" spans="1:13" ht="11.25" customHeight="1">
      <c r="A670" s="378"/>
      <c r="B670" s="378"/>
      <c r="C670" s="378"/>
      <c r="D670" s="378"/>
      <c r="E670" s="378"/>
      <c r="F670" s="388"/>
      <c r="G670" s="378"/>
      <c r="H670" s="378"/>
      <c r="I670" s="426"/>
      <c r="J670" s="378"/>
      <c r="K670" s="378"/>
      <c r="L670" s="378"/>
      <c r="M670" s="378"/>
    </row>
    <row r="671" spans="1:13" ht="11.25" customHeight="1">
      <c r="A671" s="378"/>
      <c r="B671" s="378"/>
      <c r="C671" s="378"/>
      <c r="D671" s="378"/>
      <c r="E671" s="378"/>
      <c r="F671" s="388"/>
      <c r="G671" s="378"/>
      <c r="H671" s="378"/>
      <c r="I671" s="426"/>
      <c r="J671" s="378"/>
      <c r="K671" s="378"/>
      <c r="L671" s="378"/>
      <c r="M671" s="378"/>
    </row>
    <row r="672" spans="1:13" ht="11.25" customHeight="1">
      <c r="A672" s="378"/>
      <c r="B672" s="378"/>
      <c r="C672" s="378"/>
      <c r="D672" s="378"/>
      <c r="E672" s="378"/>
      <c r="F672" s="388"/>
      <c r="G672" s="378"/>
      <c r="H672" s="378"/>
      <c r="I672" s="426"/>
      <c r="J672" s="378"/>
      <c r="K672" s="378"/>
      <c r="L672" s="378"/>
      <c r="M672" s="378"/>
    </row>
    <row r="673" spans="1:13" ht="11.25" customHeight="1">
      <c r="A673" s="378"/>
      <c r="B673" s="378"/>
      <c r="C673" s="378"/>
      <c r="D673" s="378"/>
      <c r="E673" s="378"/>
      <c r="F673" s="388"/>
      <c r="G673" s="378"/>
      <c r="H673" s="378"/>
      <c r="I673" s="426"/>
      <c r="J673" s="378"/>
      <c r="K673" s="378"/>
      <c r="L673" s="378"/>
      <c r="M673" s="378"/>
    </row>
    <row r="674" spans="1:13" ht="11.25" customHeight="1">
      <c r="A674" s="378"/>
      <c r="B674" s="378"/>
      <c r="C674" s="378"/>
      <c r="D674" s="378"/>
      <c r="E674" s="378"/>
      <c r="F674" s="388"/>
      <c r="G674" s="378"/>
      <c r="H674" s="378"/>
      <c r="I674" s="426"/>
      <c r="J674" s="378"/>
      <c r="K674" s="378"/>
      <c r="L674" s="378"/>
      <c r="M674" s="378"/>
    </row>
    <row r="675" spans="1:13" ht="11.25" customHeight="1">
      <c r="A675" s="378"/>
      <c r="B675" s="378"/>
      <c r="C675" s="378"/>
      <c r="D675" s="378"/>
      <c r="E675" s="378"/>
      <c r="F675" s="388"/>
      <c r="G675" s="378"/>
      <c r="H675" s="378"/>
      <c r="I675" s="426"/>
      <c r="J675" s="378"/>
      <c r="K675" s="378"/>
      <c r="L675" s="378"/>
      <c r="M675" s="378"/>
    </row>
    <row r="676" spans="1:13" ht="11.25" customHeight="1">
      <c r="A676" s="378"/>
      <c r="B676" s="378"/>
      <c r="C676" s="378"/>
      <c r="D676" s="378"/>
      <c r="E676" s="378"/>
      <c r="F676" s="388"/>
      <c r="G676" s="378"/>
      <c r="H676" s="378"/>
      <c r="I676" s="426"/>
      <c r="J676" s="378"/>
      <c r="K676" s="378"/>
      <c r="L676" s="378"/>
      <c r="M676" s="378"/>
    </row>
    <row r="677" spans="1:13" ht="11.25" customHeight="1">
      <c r="A677" s="378"/>
      <c r="B677" s="378"/>
      <c r="C677" s="378"/>
      <c r="D677" s="378"/>
      <c r="E677" s="378"/>
      <c r="F677" s="388"/>
      <c r="G677" s="378"/>
      <c r="H677" s="378"/>
      <c r="I677" s="426"/>
      <c r="J677" s="378"/>
      <c r="K677" s="378"/>
      <c r="L677" s="378"/>
      <c r="M677" s="378"/>
    </row>
    <row r="678" spans="1:13" ht="11.25" customHeight="1">
      <c r="A678" s="378"/>
      <c r="B678" s="378"/>
      <c r="C678" s="378"/>
      <c r="D678" s="378"/>
      <c r="E678" s="378"/>
      <c r="F678" s="388"/>
      <c r="G678" s="378"/>
      <c r="H678" s="378"/>
      <c r="I678" s="426"/>
      <c r="J678" s="378"/>
      <c r="K678" s="378"/>
      <c r="L678" s="378"/>
      <c r="M678" s="378"/>
    </row>
    <row r="679" spans="1:13" ht="11.25" customHeight="1">
      <c r="A679" s="378"/>
      <c r="B679" s="378"/>
      <c r="C679" s="378"/>
      <c r="D679" s="378"/>
      <c r="E679" s="378"/>
      <c r="F679" s="388"/>
      <c r="G679" s="378"/>
      <c r="H679" s="378"/>
      <c r="I679" s="426"/>
      <c r="J679" s="378"/>
      <c r="K679" s="378"/>
      <c r="L679" s="378"/>
      <c r="M679" s="378"/>
    </row>
    <row r="680" spans="1:13" ht="11.25" customHeight="1">
      <c r="A680" s="378"/>
      <c r="B680" s="378"/>
      <c r="C680" s="378"/>
      <c r="D680" s="378"/>
      <c r="E680" s="378"/>
      <c r="F680" s="388"/>
      <c r="G680" s="378"/>
      <c r="H680" s="378"/>
      <c r="I680" s="426"/>
      <c r="J680" s="378"/>
      <c r="K680" s="378"/>
      <c r="L680" s="378"/>
      <c r="M680" s="378"/>
    </row>
    <row r="681" spans="1:13" ht="11.25" customHeight="1">
      <c r="A681" s="378"/>
      <c r="B681" s="378"/>
      <c r="C681" s="378"/>
      <c r="D681" s="378"/>
      <c r="E681" s="378"/>
      <c r="F681" s="388"/>
      <c r="G681" s="378"/>
      <c r="H681" s="378"/>
      <c r="I681" s="426"/>
      <c r="J681" s="378"/>
      <c r="K681" s="378"/>
      <c r="L681" s="378"/>
      <c r="M681" s="378"/>
    </row>
    <row r="682" spans="1:13" ht="11.25" customHeight="1">
      <c r="A682" s="378"/>
      <c r="B682" s="378"/>
      <c r="C682" s="378"/>
      <c r="D682" s="378"/>
      <c r="E682" s="378"/>
      <c r="F682" s="388"/>
      <c r="G682" s="378"/>
      <c r="H682" s="378"/>
      <c r="I682" s="426"/>
      <c r="J682" s="378"/>
      <c r="K682" s="378"/>
      <c r="L682" s="378"/>
      <c r="M682" s="378"/>
    </row>
    <row r="683" spans="1:13" ht="11.25" customHeight="1">
      <c r="A683" s="378"/>
      <c r="B683" s="378"/>
      <c r="C683" s="378"/>
      <c r="D683" s="378"/>
      <c r="E683" s="378"/>
      <c r="F683" s="388"/>
      <c r="G683" s="378"/>
      <c r="H683" s="378"/>
      <c r="I683" s="426"/>
      <c r="J683" s="378"/>
      <c r="K683" s="378"/>
      <c r="L683" s="378"/>
      <c r="M683" s="378"/>
    </row>
    <row r="684" spans="1:13" ht="11.25" customHeight="1">
      <c r="A684" s="378"/>
      <c r="B684" s="378"/>
      <c r="C684" s="378"/>
      <c r="D684" s="378"/>
      <c r="E684" s="378"/>
      <c r="F684" s="388"/>
      <c r="G684" s="378"/>
      <c r="H684" s="378"/>
      <c r="I684" s="426"/>
      <c r="J684" s="378"/>
      <c r="K684" s="378"/>
      <c r="L684" s="378"/>
      <c r="M684" s="378"/>
    </row>
    <row r="685" spans="1:13" ht="11.25" customHeight="1">
      <c r="A685" s="378"/>
      <c r="B685" s="378"/>
      <c r="C685" s="378"/>
      <c r="D685" s="378"/>
      <c r="E685" s="378"/>
      <c r="F685" s="388"/>
      <c r="G685" s="378"/>
      <c r="H685" s="378"/>
      <c r="I685" s="426"/>
      <c r="J685" s="378"/>
      <c r="K685" s="378"/>
      <c r="L685" s="378"/>
      <c r="M685" s="378"/>
    </row>
    <row r="686" spans="1:13" ht="11.25" customHeight="1">
      <c r="A686" s="378"/>
      <c r="B686" s="378"/>
      <c r="C686" s="378"/>
      <c r="D686" s="378"/>
      <c r="E686" s="378"/>
      <c r="F686" s="388"/>
      <c r="G686" s="378"/>
      <c r="H686" s="378"/>
      <c r="I686" s="426"/>
      <c r="J686" s="378"/>
      <c r="K686" s="378"/>
      <c r="L686" s="378"/>
      <c r="M686" s="378"/>
    </row>
    <row r="687" spans="1:13" ht="11.25" customHeight="1">
      <c r="A687" s="378"/>
      <c r="B687" s="378"/>
      <c r="C687" s="378"/>
      <c r="D687" s="378"/>
      <c r="E687" s="378"/>
      <c r="F687" s="388"/>
      <c r="G687" s="378"/>
      <c r="H687" s="378"/>
      <c r="I687" s="426"/>
      <c r="J687" s="378"/>
      <c r="K687" s="378"/>
      <c r="L687" s="378"/>
      <c r="M687" s="378"/>
    </row>
    <row r="688" spans="1:13" ht="11.25" customHeight="1">
      <c r="A688" s="378"/>
      <c r="B688" s="378"/>
      <c r="C688" s="378"/>
      <c r="D688" s="378"/>
      <c r="E688" s="378"/>
      <c r="F688" s="388"/>
      <c r="G688" s="378"/>
      <c r="H688" s="378"/>
      <c r="I688" s="426"/>
      <c r="J688" s="378"/>
      <c r="K688" s="378"/>
      <c r="L688" s="378"/>
      <c r="M688" s="378"/>
    </row>
    <row r="689" spans="1:13" ht="11.25" customHeight="1">
      <c r="A689" s="378"/>
      <c r="B689" s="378"/>
      <c r="C689" s="378"/>
      <c r="D689" s="378"/>
      <c r="E689" s="378"/>
      <c r="F689" s="388"/>
      <c r="G689" s="378"/>
      <c r="H689" s="378"/>
      <c r="I689" s="426"/>
      <c r="J689" s="378"/>
      <c r="K689" s="378"/>
      <c r="L689" s="378"/>
      <c r="M689" s="378"/>
    </row>
    <row r="690" spans="1:13" ht="11.25" customHeight="1">
      <c r="A690" s="378"/>
      <c r="B690" s="378"/>
      <c r="C690" s="378"/>
      <c r="D690" s="378"/>
      <c r="E690" s="378"/>
      <c r="F690" s="388"/>
      <c r="G690" s="378"/>
      <c r="H690" s="378"/>
      <c r="I690" s="426"/>
      <c r="J690" s="378"/>
      <c r="K690" s="378"/>
      <c r="L690" s="378"/>
      <c r="M690" s="378"/>
    </row>
    <row r="691" spans="1:13" ht="11.25" customHeight="1">
      <c r="A691" s="378"/>
      <c r="B691" s="378"/>
      <c r="C691" s="378"/>
      <c r="D691" s="378"/>
      <c r="E691" s="378"/>
      <c r="F691" s="388"/>
      <c r="G691" s="378"/>
      <c r="H691" s="378"/>
      <c r="I691" s="426"/>
      <c r="J691" s="378"/>
      <c r="K691" s="378"/>
      <c r="L691" s="378"/>
      <c r="M691" s="378"/>
    </row>
    <row r="692" spans="1:13" ht="11.25" customHeight="1">
      <c r="A692" s="378"/>
      <c r="B692" s="378"/>
      <c r="C692" s="378"/>
      <c r="D692" s="378"/>
      <c r="E692" s="378"/>
      <c r="F692" s="388"/>
      <c r="G692" s="378"/>
      <c r="H692" s="378"/>
      <c r="I692" s="426"/>
      <c r="J692" s="378"/>
      <c r="K692" s="378"/>
      <c r="L692" s="378"/>
      <c r="M692" s="378"/>
    </row>
    <row r="693" spans="1:13" ht="11.25" customHeight="1">
      <c r="A693" s="378"/>
      <c r="B693" s="378"/>
      <c r="C693" s="378"/>
      <c r="D693" s="378"/>
      <c r="E693" s="378"/>
      <c r="F693" s="388"/>
      <c r="G693" s="378"/>
      <c r="H693" s="378"/>
      <c r="I693" s="426"/>
      <c r="J693" s="378"/>
      <c r="K693" s="378"/>
      <c r="L693" s="378"/>
      <c r="M693" s="378"/>
    </row>
    <row r="694" spans="1:13" ht="11.25" customHeight="1">
      <c r="A694" s="378"/>
      <c r="B694" s="378"/>
      <c r="C694" s="378"/>
      <c r="D694" s="378"/>
      <c r="E694" s="378"/>
      <c r="F694" s="388"/>
      <c r="G694" s="378"/>
      <c r="H694" s="378"/>
      <c r="I694" s="426"/>
      <c r="J694" s="378"/>
      <c r="K694" s="378"/>
      <c r="L694" s="378"/>
      <c r="M694" s="378"/>
    </row>
    <row r="695" spans="1:13" ht="11.25" customHeight="1">
      <c r="A695" s="378"/>
      <c r="B695" s="378"/>
      <c r="C695" s="378"/>
      <c r="D695" s="378"/>
      <c r="E695" s="378"/>
      <c r="F695" s="388"/>
      <c r="G695" s="378"/>
      <c r="H695" s="378"/>
      <c r="I695" s="426"/>
      <c r="J695" s="378"/>
      <c r="K695" s="378"/>
      <c r="L695" s="378"/>
      <c r="M695" s="378"/>
    </row>
    <row r="696" spans="1:13" ht="11.25" customHeight="1">
      <c r="A696" s="378"/>
      <c r="B696" s="378"/>
      <c r="C696" s="378"/>
      <c r="D696" s="378"/>
      <c r="E696" s="378"/>
      <c r="F696" s="388"/>
      <c r="G696" s="378"/>
      <c r="H696" s="378"/>
      <c r="I696" s="426"/>
      <c r="J696" s="378"/>
      <c r="K696" s="378"/>
      <c r="L696" s="378"/>
      <c r="M696" s="378"/>
    </row>
    <row r="697" spans="1:13" ht="11.25" customHeight="1">
      <c r="A697" s="378"/>
      <c r="B697" s="378"/>
      <c r="C697" s="378"/>
      <c r="D697" s="378"/>
      <c r="E697" s="378"/>
      <c r="F697" s="388"/>
      <c r="G697" s="378"/>
      <c r="H697" s="378"/>
      <c r="I697" s="426"/>
      <c r="J697" s="378"/>
      <c r="K697" s="378"/>
      <c r="L697" s="378"/>
      <c r="M697" s="378"/>
    </row>
    <row r="698" spans="1:13" ht="11.25" customHeight="1">
      <c r="A698" s="378"/>
      <c r="B698" s="378"/>
      <c r="C698" s="378"/>
      <c r="D698" s="378"/>
      <c r="E698" s="378"/>
      <c r="F698" s="388"/>
      <c r="G698" s="378"/>
      <c r="H698" s="378"/>
      <c r="I698" s="426"/>
      <c r="J698" s="378"/>
      <c r="K698" s="378"/>
      <c r="L698" s="378"/>
      <c r="M698" s="378"/>
    </row>
    <row r="699" spans="1:13" ht="11.25" customHeight="1">
      <c r="A699" s="378"/>
      <c r="B699" s="378"/>
      <c r="C699" s="378"/>
      <c r="D699" s="378"/>
      <c r="E699" s="378"/>
      <c r="F699" s="388"/>
      <c r="G699" s="378"/>
      <c r="H699" s="378"/>
      <c r="I699" s="426"/>
      <c r="J699" s="378"/>
      <c r="K699" s="378"/>
      <c r="L699" s="378"/>
      <c r="M699" s="378"/>
    </row>
    <row r="700" spans="1:13" ht="11.25" customHeight="1">
      <c r="A700" s="378"/>
      <c r="B700" s="378"/>
      <c r="C700" s="378"/>
      <c r="D700" s="378"/>
      <c r="E700" s="378"/>
      <c r="F700" s="388"/>
      <c r="G700" s="378"/>
      <c r="H700" s="378"/>
      <c r="I700" s="426"/>
      <c r="J700" s="378"/>
      <c r="K700" s="378"/>
      <c r="L700" s="378"/>
      <c r="M700" s="378"/>
    </row>
    <row r="701" spans="1:13" ht="11.25" customHeight="1">
      <c r="A701" s="378"/>
      <c r="B701" s="378"/>
      <c r="C701" s="378"/>
      <c r="D701" s="378"/>
      <c r="E701" s="378"/>
      <c r="F701" s="388"/>
      <c r="G701" s="378"/>
      <c r="H701" s="378"/>
      <c r="I701" s="426"/>
      <c r="J701" s="378"/>
      <c r="K701" s="378"/>
      <c r="L701" s="378"/>
      <c r="M701" s="378"/>
    </row>
    <row r="702" spans="1:13" ht="11.25" customHeight="1">
      <c r="A702" s="378"/>
      <c r="B702" s="378"/>
      <c r="C702" s="378"/>
      <c r="D702" s="378"/>
      <c r="E702" s="378"/>
      <c r="F702" s="388"/>
      <c r="G702" s="378"/>
      <c r="H702" s="378"/>
      <c r="I702" s="426"/>
      <c r="J702" s="378"/>
      <c r="K702" s="378"/>
      <c r="L702" s="378"/>
      <c r="M702" s="378"/>
    </row>
    <row r="703" spans="1:13" ht="11.25" customHeight="1">
      <c r="A703" s="378"/>
      <c r="B703" s="378"/>
      <c r="C703" s="378"/>
      <c r="D703" s="378"/>
      <c r="E703" s="378"/>
      <c r="F703" s="388"/>
      <c r="G703" s="378"/>
      <c r="H703" s="378"/>
      <c r="I703" s="426"/>
      <c r="J703" s="378"/>
      <c r="K703" s="378"/>
      <c r="L703" s="378"/>
      <c r="M703" s="378"/>
    </row>
    <row r="704" spans="1:13" ht="11.25" customHeight="1">
      <c r="A704" s="378"/>
      <c r="B704" s="378"/>
      <c r="C704" s="378"/>
      <c r="D704" s="378"/>
      <c r="E704" s="378"/>
      <c r="F704" s="388"/>
      <c r="G704" s="378"/>
      <c r="H704" s="378"/>
      <c r="I704" s="426"/>
      <c r="J704" s="378"/>
      <c r="K704" s="378"/>
      <c r="L704" s="378"/>
      <c r="M704" s="378"/>
    </row>
    <row r="705" spans="1:13" ht="11.25" customHeight="1">
      <c r="A705" s="378"/>
      <c r="B705" s="378"/>
      <c r="C705" s="378"/>
      <c r="D705" s="378"/>
      <c r="E705" s="378"/>
      <c r="F705" s="388"/>
      <c r="G705" s="378"/>
      <c r="H705" s="378"/>
      <c r="I705" s="426"/>
      <c r="J705" s="378"/>
      <c r="K705" s="378"/>
      <c r="L705" s="378"/>
      <c r="M705" s="378"/>
    </row>
    <row r="706" spans="1:13" ht="11.25" customHeight="1">
      <c r="A706" s="378"/>
      <c r="B706" s="378"/>
      <c r="C706" s="378"/>
      <c r="D706" s="378"/>
      <c r="E706" s="378"/>
      <c r="F706" s="388"/>
      <c r="G706" s="378"/>
      <c r="H706" s="378"/>
      <c r="I706" s="426"/>
      <c r="J706" s="378"/>
      <c r="K706" s="378"/>
      <c r="L706" s="378"/>
      <c r="M706" s="378"/>
    </row>
    <row r="707" spans="1:13" ht="11.25" customHeight="1">
      <c r="A707" s="378"/>
      <c r="B707" s="378"/>
      <c r="C707" s="378"/>
      <c r="D707" s="378"/>
      <c r="E707" s="378"/>
      <c r="F707" s="388"/>
      <c r="G707" s="378"/>
      <c r="H707" s="378"/>
      <c r="I707" s="426"/>
      <c r="J707" s="378"/>
      <c r="K707" s="378"/>
      <c r="L707" s="378"/>
      <c r="M707" s="378"/>
    </row>
    <row r="708" spans="1:13" ht="11.25" customHeight="1">
      <c r="A708" s="378"/>
      <c r="B708" s="378"/>
      <c r="C708" s="378"/>
      <c r="D708" s="378"/>
      <c r="E708" s="378"/>
      <c r="F708" s="388"/>
      <c r="G708" s="378"/>
      <c r="H708" s="378"/>
      <c r="I708" s="426"/>
      <c r="J708" s="378"/>
      <c r="K708" s="378"/>
      <c r="L708" s="378"/>
      <c r="M708" s="378"/>
    </row>
    <row r="709" spans="1:13" ht="11.25" customHeight="1">
      <c r="A709" s="378"/>
      <c r="B709" s="378"/>
      <c r="C709" s="378"/>
      <c r="D709" s="378"/>
      <c r="E709" s="378"/>
      <c r="F709" s="388"/>
      <c r="G709" s="378"/>
      <c r="H709" s="378"/>
      <c r="I709" s="426"/>
      <c r="J709" s="378"/>
      <c r="K709" s="378"/>
      <c r="L709" s="378"/>
      <c r="M709" s="378"/>
    </row>
    <row r="710" spans="1:13" ht="11.25" customHeight="1">
      <c r="A710" s="378"/>
      <c r="B710" s="378"/>
      <c r="C710" s="378"/>
      <c r="D710" s="378"/>
      <c r="E710" s="378"/>
      <c r="F710" s="388"/>
      <c r="G710" s="378"/>
      <c r="H710" s="378"/>
      <c r="I710" s="426"/>
      <c r="J710" s="378"/>
      <c r="K710" s="378"/>
      <c r="L710" s="378"/>
      <c r="M710" s="378"/>
    </row>
    <row r="711" spans="1:13" ht="11.25" customHeight="1">
      <c r="A711" s="378"/>
      <c r="B711" s="378"/>
      <c r="C711" s="378"/>
      <c r="D711" s="378"/>
      <c r="E711" s="378"/>
      <c r="F711" s="388"/>
      <c r="G711" s="378"/>
      <c r="H711" s="378"/>
      <c r="I711" s="426"/>
      <c r="J711" s="378"/>
      <c r="K711" s="378"/>
      <c r="L711" s="378"/>
      <c r="M711" s="378"/>
    </row>
    <row r="712" spans="1:13" ht="11.25" customHeight="1">
      <c r="A712" s="378"/>
      <c r="B712" s="378"/>
      <c r="C712" s="378"/>
      <c r="D712" s="378"/>
      <c r="E712" s="378"/>
      <c r="F712" s="388"/>
      <c r="G712" s="378"/>
      <c r="H712" s="378"/>
      <c r="I712" s="426"/>
      <c r="J712" s="378"/>
      <c r="K712" s="378"/>
      <c r="L712" s="378"/>
      <c r="M712" s="378"/>
    </row>
    <row r="713" spans="1:13" ht="11.25" customHeight="1">
      <c r="A713" s="378"/>
      <c r="B713" s="378"/>
      <c r="C713" s="378"/>
      <c r="D713" s="378"/>
      <c r="E713" s="378"/>
      <c r="F713" s="388"/>
      <c r="G713" s="378"/>
      <c r="H713" s="378"/>
      <c r="I713" s="426"/>
      <c r="J713" s="378"/>
      <c r="K713" s="378"/>
      <c r="L713" s="378"/>
      <c r="M713" s="378"/>
    </row>
    <row r="714" spans="1:13" ht="11.25" customHeight="1">
      <c r="A714" s="378"/>
      <c r="B714" s="378"/>
      <c r="C714" s="378"/>
      <c r="D714" s="378"/>
      <c r="E714" s="378"/>
      <c r="F714" s="388"/>
      <c r="G714" s="378"/>
      <c r="H714" s="378"/>
      <c r="I714" s="426"/>
      <c r="J714" s="378"/>
      <c r="K714" s="378"/>
      <c r="L714" s="378"/>
      <c r="M714" s="378"/>
    </row>
    <row r="715" spans="1:13" ht="11.25" customHeight="1">
      <c r="A715" s="378"/>
      <c r="B715" s="378"/>
      <c r="C715" s="378"/>
      <c r="D715" s="378"/>
      <c r="E715" s="378"/>
      <c r="F715" s="388"/>
      <c r="G715" s="378"/>
      <c r="H715" s="378"/>
      <c r="I715" s="426"/>
      <c r="J715" s="378"/>
      <c r="K715" s="378"/>
      <c r="L715" s="378"/>
      <c r="M715" s="378"/>
    </row>
    <row r="716" spans="1:13" ht="11.25" customHeight="1">
      <c r="A716" s="378"/>
      <c r="B716" s="378"/>
      <c r="C716" s="378"/>
      <c r="D716" s="378"/>
      <c r="E716" s="378"/>
      <c r="F716" s="388"/>
      <c r="G716" s="378"/>
      <c r="H716" s="378"/>
      <c r="I716" s="426"/>
      <c r="J716" s="378"/>
      <c r="K716" s="378"/>
      <c r="L716" s="378"/>
      <c r="M716" s="378"/>
    </row>
    <row r="717" spans="1:13" ht="11.25" customHeight="1">
      <c r="A717" s="378"/>
      <c r="B717" s="378"/>
      <c r="C717" s="378"/>
      <c r="D717" s="378"/>
      <c r="E717" s="378"/>
      <c r="F717" s="388"/>
      <c r="G717" s="378"/>
      <c r="H717" s="378"/>
      <c r="I717" s="426"/>
      <c r="J717" s="378"/>
      <c r="K717" s="378"/>
      <c r="L717" s="378"/>
      <c r="M717" s="378"/>
    </row>
    <row r="718" spans="1:13" ht="11.25" customHeight="1">
      <c r="A718" s="378"/>
      <c r="B718" s="378"/>
      <c r="C718" s="378"/>
      <c r="D718" s="378"/>
      <c r="E718" s="378"/>
      <c r="F718" s="388"/>
      <c r="G718" s="378"/>
      <c r="H718" s="378"/>
      <c r="I718" s="426"/>
      <c r="J718" s="378"/>
      <c r="K718" s="378"/>
      <c r="L718" s="378"/>
      <c r="M718" s="378"/>
    </row>
    <row r="719" spans="1:13" ht="11.25" customHeight="1">
      <c r="A719" s="378"/>
      <c r="B719" s="378"/>
      <c r="C719" s="378"/>
      <c r="D719" s="378"/>
      <c r="E719" s="378"/>
      <c r="F719" s="388"/>
      <c r="G719" s="378"/>
      <c r="H719" s="378"/>
      <c r="I719" s="426"/>
      <c r="J719" s="378"/>
      <c r="K719" s="378"/>
      <c r="L719" s="378"/>
      <c r="M719" s="378"/>
    </row>
    <row r="720" spans="1:13" ht="11.25" customHeight="1">
      <c r="A720" s="378"/>
      <c r="B720" s="378"/>
      <c r="C720" s="378"/>
      <c r="D720" s="378"/>
      <c r="E720" s="378"/>
      <c r="F720" s="388"/>
      <c r="G720" s="378"/>
      <c r="H720" s="378"/>
      <c r="I720" s="426"/>
      <c r="J720" s="378"/>
      <c r="K720" s="378"/>
      <c r="L720" s="378"/>
      <c r="M720" s="378"/>
    </row>
    <row r="721" spans="1:13" ht="11.25" customHeight="1">
      <c r="A721" s="378"/>
      <c r="B721" s="378"/>
      <c r="C721" s="378"/>
      <c r="D721" s="378"/>
      <c r="E721" s="378"/>
      <c r="F721" s="388"/>
      <c r="G721" s="378"/>
      <c r="H721" s="378"/>
      <c r="I721" s="426"/>
      <c r="J721" s="378"/>
      <c r="K721" s="378"/>
      <c r="L721" s="378"/>
      <c r="M721" s="378"/>
    </row>
    <row r="722" spans="1:13" ht="11.25" customHeight="1">
      <c r="A722" s="378"/>
      <c r="B722" s="378"/>
      <c r="C722" s="378"/>
      <c r="D722" s="378"/>
      <c r="E722" s="378"/>
      <c r="F722" s="388"/>
      <c r="G722" s="378"/>
      <c r="H722" s="378"/>
      <c r="I722" s="426"/>
      <c r="J722" s="378"/>
      <c r="K722" s="378"/>
      <c r="L722" s="378"/>
      <c r="M722" s="378"/>
    </row>
    <row r="723" spans="1:13" ht="11.25" customHeight="1">
      <c r="A723" s="378"/>
      <c r="B723" s="378"/>
      <c r="C723" s="378"/>
      <c r="D723" s="378"/>
      <c r="E723" s="378"/>
      <c r="F723" s="388"/>
      <c r="G723" s="378"/>
      <c r="H723" s="378"/>
      <c r="I723" s="426"/>
      <c r="J723" s="378"/>
      <c r="K723" s="378"/>
      <c r="L723" s="378"/>
      <c r="M723" s="378"/>
    </row>
    <row r="724" spans="1:13" ht="11.25" customHeight="1">
      <c r="A724" s="378"/>
      <c r="B724" s="378"/>
      <c r="C724" s="378"/>
      <c r="D724" s="378"/>
      <c r="E724" s="378"/>
      <c r="F724" s="388"/>
      <c r="G724" s="378"/>
      <c r="H724" s="378"/>
      <c r="I724" s="426"/>
      <c r="J724" s="378"/>
      <c r="K724" s="378"/>
      <c r="L724" s="378"/>
      <c r="M724" s="378"/>
    </row>
    <row r="725" spans="1:13" ht="11.25" customHeight="1">
      <c r="A725" s="378"/>
      <c r="B725" s="378"/>
      <c r="C725" s="378"/>
      <c r="D725" s="378"/>
      <c r="E725" s="378"/>
      <c r="F725" s="388"/>
      <c r="G725" s="378"/>
      <c r="H725" s="378"/>
      <c r="I725" s="426"/>
      <c r="J725" s="378"/>
      <c r="K725" s="378"/>
      <c r="L725" s="378"/>
      <c r="M725" s="378"/>
    </row>
    <row r="726" spans="1:13" ht="11.25" customHeight="1">
      <c r="A726" s="378"/>
      <c r="B726" s="378"/>
      <c r="C726" s="378"/>
      <c r="D726" s="378"/>
      <c r="E726" s="378"/>
      <c r="F726" s="388"/>
      <c r="G726" s="378"/>
      <c r="H726" s="378"/>
      <c r="I726" s="426"/>
      <c r="J726" s="378"/>
      <c r="K726" s="378"/>
      <c r="L726" s="378"/>
      <c r="M726" s="378"/>
    </row>
    <row r="727" spans="1:13" ht="11.25" customHeight="1">
      <c r="A727" s="378"/>
      <c r="B727" s="378"/>
      <c r="C727" s="378"/>
      <c r="D727" s="378"/>
      <c r="E727" s="378"/>
      <c r="F727" s="388"/>
      <c r="G727" s="378"/>
      <c r="H727" s="378"/>
      <c r="I727" s="426"/>
      <c r="J727" s="378"/>
      <c r="K727" s="378"/>
      <c r="L727" s="378"/>
      <c r="M727" s="378"/>
    </row>
    <row r="728" spans="1:13" ht="11.25" customHeight="1">
      <c r="A728" s="378"/>
      <c r="B728" s="378"/>
      <c r="C728" s="378"/>
      <c r="D728" s="378"/>
      <c r="E728" s="378"/>
      <c r="F728" s="388"/>
      <c r="G728" s="378"/>
      <c r="H728" s="378"/>
      <c r="I728" s="426"/>
      <c r="J728" s="378"/>
      <c r="K728" s="378"/>
      <c r="L728" s="378"/>
      <c r="M728" s="378"/>
    </row>
    <row r="729" spans="1:13" ht="11.25" customHeight="1">
      <c r="A729" s="378"/>
      <c r="B729" s="378"/>
      <c r="C729" s="378"/>
      <c r="D729" s="378"/>
      <c r="E729" s="378"/>
      <c r="F729" s="388"/>
      <c r="G729" s="378"/>
      <c r="H729" s="378"/>
      <c r="I729" s="426"/>
      <c r="J729" s="378"/>
      <c r="K729" s="378"/>
      <c r="L729" s="378"/>
      <c r="M729" s="378"/>
    </row>
    <row r="730" spans="1:13" ht="11.25" customHeight="1">
      <c r="A730" s="378"/>
      <c r="B730" s="378"/>
      <c r="C730" s="378"/>
      <c r="D730" s="378"/>
      <c r="E730" s="378"/>
      <c r="F730" s="388"/>
      <c r="G730" s="378"/>
      <c r="H730" s="378"/>
      <c r="I730" s="426"/>
      <c r="J730" s="378"/>
      <c r="K730" s="378"/>
      <c r="L730" s="378"/>
      <c r="M730" s="378"/>
    </row>
    <row r="731" spans="1:13" ht="11.25" customHeight="1">
      <c r="A731" s="378"/>
      <c r="B731" s="378"/>
      <c r="C731" s="378"/>
      <c r="D731" s="378"/>
      <c r="E731" s="378"/>
      <c r="F731" s="388"/>
      <c r="G731" s="378"/>
      <c r="H731" s="378"/>
      <c r="I731" s="426"/>
      <c r="J731" s="378"/>
      <c r="K731" s="378"/>
      <c r="L731" s="378"/>
      <c r="M731" s="378"/>
    </row>
    <row r="732" spans="1:13" ht="11.25" customHeight="1">
      <c r="A732" s="378"/>
      <c r="B732" s="378"/>
      <c r="C732" s="378"/>
      <c r="D732" s="378"/>
      <c r="E732" s="378"/>
      <c r="F732" s="388"/>
      <c r="G732" s="378"/>
      <c r="H732" s="378"/>
      <c r="I732" s="426"/>
      <c r="J732" s="378"/>
      <c r="K732" s="378"/>
      <c r="L732" s="378"/>
      <c r="M732" s="378"/>
    </row>
    <row r="733" spans="1:13" ht="11.25" customHeight="1">
      <c r="A733" s="378"/>
      <c r="B733" s="378"/>
      <c r="C733" s="378"/>
      <c r="D733" s="378"/>
      <c r="E733" s="378"/>
      <c r="F733" s="388"/>
      <c r="G733" s="378"/>
      <c r="H733" s="378"/>
      <c r="I733" s="426"/>
      <c r="J733" s="378"/>
      <c r="K733" s="378"/>
      <c r="L733" s="378"/>
      <c r="M733" s="378"/>
    </row>
    <row r="734" spans="1:13" ht="11.25" customHeight="1">
      <c r="A734" s="378"/>
      <c r="B734" s="378"/>
      <c r="C734" s="378"/>
      <c r="D734" s="378"/>
      <c r="E734" s="378"/>
      <c r="F734" s="388"/>
      <c r="G734" s="378"/>
      <c r="H734" s="378"/>
      <c r="I734" s="426"/>
      <c r="J734" s="378"/>
      <c r="K734" s="378"/>
      <c r="L734" s="378"/>
      <c r="M734" s="378"/>
    </row>
    <row r="735" spans="1:13" ht="11.25" customHeight="1">
      <c r="A735" s="378"/>
      <c r="B735" s="378"/>
      <c r="C735" s="378"/>
      <c r="D735" s="378"/>
      <c r="E735" s="378"/>
      <c r="F735" s="388"/>
      <c r="G735" s="378"/>
      <c r="H735" s="378"/>
      <c r="I735" s="426"/>
      <c r="J735" s="378"/>
      <c r="K735" s="378"/>
      <c r="L735" s="378"/>
      <c r="M735" s="378"/>
    </row>
    <row r="736" spans="1:13" ht="11.25" customHeight="1">
      <c r="A736" s="378"/>
      <c r="B736" s="378"/>
      <c r="C736" s="378"/>
      <c r="D736" s="378"/>
      <c r="E736" s="378"/>
      <c r="F736" s="388"/>
      <c r="G736" s="378"/>
      <c r="H736" s="378"/>
      <c r="I736" s="426"/>
      <c r="J736" s="378"/>
      <c r="K736" s="378"/>
      <c r="L736" s="378"/>
      <c r="M736" s="378"/>
    </row>
    <row r="737" spans="1:13" ht="11.25" customHeight="1">
      <c r="A737" s="378"/>
      <c r="B737" s="378"/>
      <c r="C737" s="378"/>
      <c r="D737" s="378"/>
      <c r="E737" s="378"/>
      <c r="F737" s="388"/>
      <c r="G737" s="378"/>
      <c r="H737" s="378"/>
      <c r="I737" s="426"/>
      <c r="J737" s="378"/>
      <c r="K737" s="378"/>
      <c r="L737" s="378"/>
      <c r="M737" s="378"/>
    </row>
    <row r="738" spans="1:13" ht="11.25" customHeight="1">
      <c r="A738" s="378"/>
      <c r="B738" s="378"/>
      <c r="C738" s="378"/>
      <c r="D738" s="378"/>
      <c r="E738" s="378"/>
      <c r="F738" s="388"/>
      <c r="G738" s="378"/>
      <c r="H738" s="378"/>
      <c r="I738" s="426"/>
      <c r="J738" s="378"/>
      <c r="K738" s="378"/>
      <c r="L738" s="378"/>
      <c r="M738" s="378"/>
    </row>
    <row r="739" spans="1:13" ht="11.25" customHeight="1">
      <c r="A739" s="378"/>
      <c r="B739" s="378"/>
      <c r="C739" s="378"/>
      <c r="D739" s="378"/>
      <c r="E739" s="378"/>
      <c r="F739" s="388"/>
      <c r="G739" s="378"/>
      <c r="H739" s="378"/>
      <c r="I739" s="426"/>
      <c r="J739" s="378"/>
      <c r="K739" s="378"/>
      <c r="L739" s="378"/>
      <c r="M739" s="378"/>
    </row>
    <row r="740" spans="1:13" ht="11.25" customHeight="1">
      <c r="A740" s="378"/>
      <c r="B740" s="378"/>
      <c r="C740" s="378"/>
      <c r="D740" s="378"/>
      <c r="E740" s="378"/>
      <c r="F740" s="388"/>
      <c r="G740" s="378"/>
      <c r="H740" s="378"/>
      <c r="I740" s="426"/>
      <c r="J740" s="378"/>
      <c r="K740" s="378"/>
      <c r="L740" s="378"/>
      <c r="M740" s="378"/>
    </row>
    <row r="741" spans="1:13" ht="11.25" customHeight="1">
      <c r="A741" s="378"/>
      <c r="B741" s="378"/>
      <c r="C741" s="378"/>
      <c r="D741" s="378"/>
      <c r="E741" s="378"/>
      <c r="F741" s="388"/>
      <c r="G741" s="378"/>
      <c r="H741" s="378"/>
      <c r="I741" s="426"/>
      <c r="J741" s="378"/>
      <c r="K741" s="378"/>
      <c r="L741" s="378"/>
      <c r="M741" s="378"/>
    </row>
    <row r="742" spans="1:13" ht="11.25" customHeight="1">
      <c r="A742" s="378"/>
      <c r="B742" s="378"/>
      <c r="C742" s="378"/>
      <c r="D742" s="378"/>
      <c r="E742" s="378"/>
      <c r="F742" s="388"/>
      <c r="G742" s="378"/>
      <c r="H742" s="378"/>
      <c r="I742" s="426"/>
      <c r="J742" s="378"/>
      <c r="K742" s="378"/>
      <c r="L742" s="378"/>
      <c r="M742" s="378"/>
    </row>
    <row r="743" spans="1:13" ht="11.25" customHeight="1">
      <c r="A743" s="378"/>
      <c r="B743" s="378"/>
      <c r="C743" s="378"/>
      <c r="D743" s="378"/>
      <c r="E743" s="378"/>
      <c r="F743" s="388"/>
      <c r="G743" s="378"/>
      <c r="H743" s="378"/>
      <c r="I743" s="426"/>
      <c r="J743" s="378"/>
      <c r="K743" s="378"/>
      <c r="L743" s="378"/>
      <c r="M743" s="378"/>
    </row>
    <row r="744" spans="1:13" ht="11.25" customHeight="1">
      <c r="A744" s="378"/>
      <c r="B744" s="378"/>
      <c r="C744" s="378"/>
      <c r="D744" s="378"/>
      <c r="E744" s="378"/>
      <c r="F744" s="388"/>
      <c r="G744" s="378"/>
      <c r="H744" s="378"/>
      <c r="I744" s="426"/>
      <c r="J744" s="378"/>
      <c r="K744" s="378"/>
      <c r="L744" s="378"/>
      <c r="M744" s="378"/>
    </row>
    <row r="745" spans="1:13" ht="11.25" customHeight="1">
      <c r="A745" s="378"/>
      <c r="B745" s="378"/>
      <c r="C745" s="378"/>
      <c r="D745" s="378"/>
      <c r="E745" s="378"/>
      <c r="F745" s="388"/>
      <c r="G745" s="378"/>
      <c r="H745" s="378"/>
      <c r="I745" s="426"/>
      <c r="J745" s="378"/>
      <c r="K745" s="378"/>
      <c r="L745" s="378"/>
      <c r="M745" s="378"/>
    </row>
    <row r="746" spans="1:13" ht="11.25" customHeight="1">
      <c r="A746" s="378"/>
      <c r="B746" s="378"/>
      <c r="C746" s="378"/>
      <c r="D746" s="378"/>
      <c r="E746" s="378"/>
      <c r="F746" s="388"/>
      <c r="G746" s="378"/>
      <c r="H746" s="378"/>
      <c r="I746" s="426"/>
      <c r="J746" s="378"/>
      <c r="K746" s="378"/>
      <c r="L746" s="378"/>
      <c r="M746" s="378"/>
    </row>
    <row r="747" spans="1:13" ht="11.25" customHeight="1">
      <c r="A747" s="378"/>
      <c r="B747" s="378"/>
      <c r="C747" s="378"/>
      <c r="D747" s="378"/>
      <c r="E747" s="378"/>
      <c r="F747" s="388"/>
      <c r="G747" s="378"/>
      <c r="H747" s="378"/>
      <c r="I747" s="426"/>
      <c r="J747" s="378"/>
      <c r="K747" s="378"/>
      <c r="L747" s="378"/>
      <c r="M747" s="378"/>
    </row>
    <row r="748" spans="1:13" ht="11.25" customHeight="1">
      <c r="A748" s="378"/>
      <c r="B748" s="378"/>
      <c r="C748" s="378"/>
      <c r="D748" s="378"/>
      <c r="E748" s="378"/>
      <c r="F748" s="388"/>
      <c r="G748" s="378"/>
      <c r="H748" s="378"/>
      <c r="I748" s="426"/>
      <c r="J748" s="378"/>
      <c r="K748" s="378"/>
      <c r="L748" s="378"/>
      <c r="M748" s="378"/>
    </row>
    <row r="749" spans="1:13" ht="11.25" customHeight="1">
      <c r="A749" s="378"/>
      <c r="B749" s="378"/>
      <c r="C749" s="378"/>
      <c r="D749" s="378"/>
      <c r="E749" s="378"/>
      <c r="F749" s="388"/>
      <c r="G749" s="378"/>
      <c r="H749" s="378"/>
      <c r="I749" s="426"/>
      <c r="J749" s="378"/>
      <c r="K749" s="378"/>
      <c r="L749" s="378"/>
      <c r="M749" s="378"/>
    </row>
    <row r="750" spans="1:13" ht="11.25" customHeight="1">
      <c r="A750" s="378"/>
      <c r="B750" s="378"/>
      <c r="C750" s="378"/>
      <c r="D750" s="378"/>
      <c r="E750" s="378"/>
      <c r="F750" s="388"/>
      <c r="G750" s="378"/>
      <c r="H750" s="378"/>
      <c r="I750" s="426"/>
      <c r="J750" s="378"/>
      <c r="K750" s="378"/>
      <c r="L750" s="378"/>
      <c r="M750" s="378"/>
    </row>
    <row r="751" spans="1:13" ht="11.25" customHeight="1">
      <c r="A751" s="378"/>
      <c r="B751" s="378"/>
      <c r="C751" s="378"/>
      <c r="D751" s="378"/>
      <c r="E751" s="378"/>
      <c r="F751" s="388"/>
      <c r="G751" s="378"/>
      <c r="H751" s="378"/>
      <c r="I751" s="426"/>
      <c r="J751" s="378"/>
      <c r="K751" s="378"/>
      <c r="L751" s="378"/>
      <c r="M751" s="378"/>
    </row>
    <row r="752" spans="1:13" ht="11.25" customHeight="1">
      <c r="A752" s="378"/>
      <c r="B752" s="378"/>
      <c r="C752" s="378"/>
      <c r="D752" s="378"/>
      <c r="E752" s="378"/>
      <c r="F752" s="388"/>
      <c r="G752" s="378"/>
      <c r="H752" s="378"/>
      <c r="I752" s="426"/>
      <c r="J752" s="378"/>
      <c r="K752" s="378"/>
      <c r="L752" s="378"/>
      <c r="M752" s="378"/>
    </row>
    <row r="753" spans="1:13" ht="11.25" customHeight="1">
      <c r="A753" s="378"/>
      <c r="B753" s="378"/>
      <c r="C753" s="378"/>
      <c r="D753" s="378"/>
      <c r="E753" s="378"/>
      <c r="F753" s="388"/>
      <c r="G753" s="378"/>
      <c r="H753" s="378"/>
      <c r="I753" s="426"/>
      <c r="J753" s="378"/>
      <c r="K753" s="378"/>
      <c r="L753" s="378"/>
      <c r="M753" s="378"/>
    </row>
    <row r="754" spans="1:13" ht="11.25" customHeight="1">
      <c r="A754" s="378"/>
      <c r="B754" s="378"/>
      <c r="C754" s="378"/>
      <c r="D754" s="378"/>
      <c r="E754" s="378"/>
      <c r="F754" s="388"/>
      <c r="G754" s="378"/>
      <c r="H754" s="378"/>
      <c r="I754" s="426"/>
      <c r="J754" s="378"/>
      <c r="K754" s="378"/>
      <c r="L754" s="378"/>
      <c r="M754" s="378"/>
    </row>
    <row r="755" spans="1:13" ht="11.25" customHeight="1">
      <c r="A755" s="378"/>
      <c r="B755" s="378"/>
      <c r="C755" s="378"/>
      <c r="D755" s="378"/>
      <c r="E755" s="378"/>
      <c r="F755" s="388"/>
      <c r="G755" s="378"/>
      <c r="H755" s="378"/>
      <c r="I755" s="426"/>
      <c r="J755" s="378"/>
      <c r="K755" s="378"/>
      <c r="L755" s="378"/>
      <c r="M755" s="378"/>
    </row>
    <row r="756" spans="1:13" ht="11.25" customHeight="1">
      <c r="A756" s="378"/>
      <c r="B756" s="378"/>
      <c r="C756" s="378"/>
      <c r="D756" s="378"/>
      <c r="E756" s="378"/>
      <c r="F756" s="388"/>
      <c r="G756" s="378"/>
      <c r="H756" s="378"/>
      <c r="I756" s="426"/>
      <c r="J756" s="378"/>
      <c r="K756" s="378"/>
      <c r="L756" s="378"/>
      <c r="M756" s="378"/>
    </row>
    <row r="757" spans="1:13" ht="11.25" customHeight="1">
      <c r="A757" s="378"/>
      <c r="B757" s="378"/>
      <c r="C757" s="378"/>
      <c r="D757" s="378"/>
      <c r="E757" s="378"/>
      <c r="F757" s="388"/>
      <c r="G757" s="378"/>
      <c r="H757" s="378"/>
      <c r="I757" s="426"/>
      <c r="J757" s="378"/>
      <c r="K757" s="378"/>
      <c r="L757" s="378"/>
      <c r="M757" s="378"/>
    </row>
    <row r="758" spans="1:13" ht="11.25" customHeight="1">
      <c r="A758" s="378"/>
      <c r="B758" s="378"/>
      <c r="C758" s="378"/>
      <c r="D758" s="378"/>
      <c r="E758" s="378"/>
      <c r="F758" s="388"/>
      <c r="G758" s="378"/>
      <c r="H758" s="378"/>
      <c r="I758" s="426"/>
      <c r="J758" s="378"/>
      <c r="K758" s="378"/>
      <c r="L758" s="378"/>
      <c r="M758" s="378"/>
    </row>
    <row r="759" spans="1:13" ht="11.25" customHeight="1">
      <c r="A759" s="378"/>
      <c r="B759" s="378"/>
      <c r="C759" s="378"/>
      <c r="D759" s="378"/>
      <c r="E759" s="378"/>
      <c r="F759" s="388"/>
      <c r="G759" s="378"/>
      <c r="H759" s="378"/>
      <c r="I759" s="426"/>
      <c r="J759" s="378"/>
      <c r="K759" s="378"/>
      <c r="L759" s="378"/>
      <c r="M759" s="378"/>
    </row>
    <row r="760" spans="1:13" ht="11.25" customHeight="1">
      <c r="A760" s="378"/>
      <c r="B760" s="378"/>
      <c r="C760" s="378"/>
      <c r="D760" s="378"/>
      <c r="E760" s="378"/>
      <c r="F760" s="388"/>
      <c r="G760" s="378"/>
      <c r="H760" s="378"/>
      <c r="I760" s="426"/>
      <c r="J760" s="378"/>
      <c r="K760" s="378"/>
      <c r="L760" s="378"/>
      <c r="M760" s="378"/>
    </row>
    <row r="761" spans="1:13" ht="11.25" customHeight="1">
      <c r="A761" s="378"/>
      <c r="B761" s="378"/>
      <c r="C761" s="378"/>
      <c r="D761" s="378"/>
      <c r="E761" s="378"/>
      <c r="F761" s="388"/>
      <c r="G761" s="378"/>
      <c r="H761" s="378"/>
      <c r="I761" s="426"/>
      <c r="J761" s="378"/>
      <c r="K761" s="378"/>
      <c r="L761" s="378"/>
      <c r="M761" s="378"/>
    </row>
    <row r="762" spans="1:13" ht="11.25" customHeight="1">
      <c r="A762" s="378"/>
      <c r="B762" s="378"/>
      <c r="C762" s="378"/>
      <c r="D762" s="378"/>
      <c r="E762" s="378"/>
      <c r="F762" s="388"/>
      <c r="G762" s="378"/>
      <c r="H762" s="378"/>
      <c r="I762" s="426"/>
      <c r="J762" s="378"/>
      <c r="K762" s="378"/>
      <c r="L762" s="378"/>
      <c r="M762" s="378"/>
    </row>
    <row r="763" spans="1:13" ht="11.25" customHeight="1">
      <c r="A763" s="378"/>
      <c r="B763" s="378"/>
      <c r="C763" s="378"/>
      <c r="D763" s="378"/>
      <c r="E763" s="378"/>
      <c r="F763" s="388"/>
      <c r="G763" s="378"/>
      <c r="H763" s="378"/>
      <c r="I763" s="426"/>
      <c r="J763" s="378"/>
      <c r="K763" s="378"/>
      <c r="L763" s="378"/>
      <c r="M763" s="378"/>
    </row>
    <row r="764" spans="1:13" ht="11.25" customHeight="1">
      <c r="A764" s="378"/>
      <c r="B764" s="378"/>
      <c r="C764" s="378"/>
      <c r="D764" s="378"/>
      <c r="E764" s="378"/>
      <c r="F764" s="388"/>
      <c r="G764" s="378"/>
      <c r="H764" s="378"/>
      <c r="I764" s="426"/>
      <c r="J764" s="378"/>
      <c r="K764" s="378"/>
      <c r="L764" s="378"/>
      <c r="M764" s="378"/>
    </row>
    <row r="765" spans="1:13" ht="11.25" customHeight="1">
      <c r="A765" s="378"/>
      <c r="B765" s="378"/>
      <c r="C765" s="378"/>
      <c r="D765" s="378"/>
      <c r="E765" s="378"/>
      <c r="F765" s="388"/>
      <c r="G765" s="378"/>
      <c r="H765" s="378"/>
      <c r="I765" s="426"/>
      <c r="J765" s="378"/>
      <c r="K765" s="378"/>
      <c r="L765" s="378"/>
      <c r="M765" s="378"/>
    </row>
    <row r="766" spans="1:13" ht="11.25" customHeight="1">
      <c r="A766" s="378"/>
      <c r="B766" s="378"/>
      <c r="C766" s="378"/>
      <c r="D766" s="378"/>
      <c r="E766" s="378"/>
      <c r="F766" s="388"/>
      <c r="G766" s="378"/>
      <c r="H766" s="378"/>
      <c r="I766" s="426"/>
      <c r="J766" s="378"/>
      <c r="K766" s="378"/>
      <c r="L766" s="378"/>
      <c r="M766" s="378"/>
    </row>
    <row r="767" spans="1:13" ht="11.25" customHeight="1">
      <c r="A767" s="378"/>
      <c r="B767" s="378"/>
      <c r="C767" s="378"/>
      <c r="D767" s="378"/>
      <c r="E767" s="378"/>
      <c r="F767" s="388"/>
      <c r="G767" s="378"/>
      <c r="H767" s="378"/>
      <c r="I767" s="426"/>
      <c r="J767" s="378"/>
      <c r="K767" s="378"/>
      <c r="L767" s="378"/>
      <c r="M767" s="378"/>
    </row>
    <row r="768" spans="1:13" ht="11.25" customHeight="1">
      <c r="A768" s="378"/>
      <c r="B768" s="378"/>
      <c r="C768" s="378"/>
      <c r="D768" s="378"/>
      <c r="E768" s="378"/>
      <c r="F768" s="388"/>
      <c r="G768" s="378"/>
      <c r="H768" s="378"/>
      <c r="I768" s="426"/>
      <c r="J768" s="378"/>
      <c r="K768" s="378"/>
      <c r="L768" s="378"/>
      <c r="M768" s="378"/>
    </row>
    <row r="769" spans="1:13" ht="11.25" customHeight="1">
      <c r="A769" s="378"/>
      <c r="B769" s="378"/>
      <c r="C769" s="378"/>
      <c r="D769" s="378"/>
      <c r="E769" s="378"/>
      <c r="F769" s="388"/>
      <c r="G769" s="378"/>
      <c r="H769" s="378"/>
      <c r="I769" s="426"/>
      <c r="J769" s="378"/>
      <c r="K769" s="378"/>
      <c r="L769" s="378"/>
      <c r="M769" s="378"/>
    </row>
    <row r="770" spans="1:13" ht="11.25" customHeight="1">
      <c r="A770" s="378"/>
      <c r="B770" s="378"/>
      <c r="C770" s="378"/>
      <c r="D770" s="378"/>
      <c r="E770" s="378"/>
      <c r="F770" s="388"/>
      <c r="G770" s="378"/>
      <c r="H770" s="378"/>
      <c r="I770" s="426"/>
      <c r="J770" s="378"/>
      <c r="K770" s="378"/>
      <c r="L770" s="378"/>
      <c r="M770" s="378"/>
    </row>
    <row r="771" spans="1:13" ht="11.25" customHeight="1">
      <c r="A771" s="378"/>
      <c r="B771" s="378"/>
      <c r="C771" s="378"/>
      <c r="D771" s="378"/>
      <c r="E771" s="378"/>
      <c r="F771" s="388"/>
      <c r="G771" s="378"/>
      <c r="H771" s="378"/>
      <c r="I771" s="426"/>
      <c r="J771" s="378"/>
      <c r="K771" s="378"/>
      <c r="L771" s="378"/>
      <c r="M771" s="378"/>
    </row>
    <row r="772" spans="1:13" ht="11.25" customHeight="1">
      <c r="A772" s="378"/>
      <c r="B772" s="378"/>
      <c r="C772" s="378"/>
      <c r="D772" s="378"/>
      <c r="E772" s="378"/>
      <c r="F772" s="388"/>
      <c r="G772" s="378"/>
      <c r="H772" s="378"/>
      <c r="I772" s="426"/>
      <c r="J772" s="378"/>
      <c r="K772" s="378"/>
      <c r="L772" s="378"/>
      <c r="M772" s="378"/>
    </row>
    <row r="773" spans="1:13" ht="11.25" customHeight="1">
      <c r="A773" s="378"/>
      <c r="B773" s="378"/>
      <c r="C773" s="378"/>
      <c r="D773" s="378"/>
      <c r="E773" s="378"/>
      <c r="F773" s="388"/>
      <c r="G773" s="378"/>
      <c r="H773" s="378"/>
      <c r="I773" s="426"/>
      <c r="J773" s="378"/>
      <c r="K773" s="378"/>
      <c r="L773" s="378"/>
      <c r="M773" s="378"/>
    </row>
    <row r="774" spans="1:13" ht="11.25" customHeight="1">
      <c r="A774" s="378"/>
      <c r="B774" s="378"/>
      <c r="C774" s="378"/>
      <c r="D774" s="378"/>
      <c r="E774" s="378"/>
      <c r="F774" s="388"/>
      <c r="G774" s="378"/>
      <c r="H774" s="378"/>
      <c r="I774" s="426"/>
      <c r="J774" s="378"/>
      <c r="K774" s="378"/>
      <c r="L774" s="378"/>
      <c r="M774" s="378"/>
    </row>
    <row r="775" spans="1:13" ht="11.25" customHeight="1">
      <c r="A775" s="378"/>
      <c r="B775" s="378"/>
      <c r="C775" s="378"/>
      <c r="D775" s="378"/>
      <c r="E775" s="378"/>
      <c r="F775" s="388"/>
      <c r="G775" s="378"/>
      <c r="H775" s="378"/>
      <c r="I775" s="426"/>
      <c r="J775" s="378"/>
      <c r="K775" s="378"/>
      <c r="L775" s="378"/>
      <c r="M775" s="378"/>
    </row>
    <row r="776" spans="1:13" ht="11.25" customHeight="1">
      <c r="A776" s="378"/>
      <c r="B776" s="378"/>
      <c r="C776" s="378"/>
      <c r="D776" s="378"/>
      <c r="E776" s="378"/>
      <c r="F776" s="388"/>
      <c r="G776" s="378"/>
      <c r="H776" s="378"/>
      <c r="I776" s="426"/>
      <c r="J776" s="378"/>
      <c r="K776" s="378"/>
      <c r="L776" s="378"/>
      <c r="M776" s="378"/>
    </row>
    <row r="777" spans="1:13" ht="11.25" customHeight="1">
      <c r="A777" s="378"/>
      <c r="B777" s="378"/>
      <c r="C777" s="378"/>
      <c r="D777" s="378"/>
      <c r="E777" s="378"/>
      <c r="F777" s="388"/>
      <c r="G777" s="378"/>
      <c r="H777" s="378"/>
      <c r="I777" s="426"/>
      <c r="J777" s="378"/>
      <c r="K777" s="378"/>
      <c r="L777" s="378"/>
      <c r="M777" s="378"/>
    </row>
    <row r="778" spans="1:13" ht="11.25" customHeight="1">
      <c r="A778" s="378"/>
      <c r="B778" s="378"/>
      <c r="C778" s="378"/>
      <c r="D778" s="378"/>
      <c r="E778" s="378"/>
      <c r="F778" s="388"/>
      <c r="G778" s="378"/>
      <c r="H778" s="378"/>
      <c r="I778" s="426"/>
      <c r="J778" s="378"/>
      <c r="K778" s="378"/>
      <c r="L778" s="378"/>
      <c r="M778" s="378"/>
    </row>
    <row r="779" spans="1:13" ht="11.25" customHeight="1">
      <c r="A779" s="378"/>
      <c r="B779" s="378"/>
      <c r="C779" s="378"/>
      <c r="D779" s="378"/>
      <c r="E779" s="378"/>
      <c r="F779" s="388"/>
      <c r="G779" s="378"/>
      <c r="H779" s="378"/>
      <c r="I779" s="426"/>
      <c r="J779" s="378"/>
      <c r="K779" s="378"/>
      <c r="L779" s="378"/>
      <c r="M779" s="378"/>
    </row>
    <row r="780" spans="1:13" ht="11.25" customHeight="1">
      <c r="A780" s="378"/>
      <c r="B780" s="378"/>
      <c r="C780" s="378"/>
      <c r="D780" s="378"/>
      <c r="E780" s="378"/>
      <c r="F780" s="388"/>
      <c r="G780" s="378"/>
      <c r="H780" s="378"/>
      <c r="I780" s="426"/>
      <c r="J780" s="378"/>
      <c r="K780" s="378"/>
      <c r="L780" s="378"/>
      <c r="M780" s="378"/>
    </row>
    <row r="781" spans="1:13" ht="11.25" customHeight="1">
      <c r="A781" s="378"/>
      <c r="B781" s="378"/>
      <c r="C781" s="378"/>
      <c r="D781" s="378"/>
      <c r="E781" s="378"/>
      <c r="F781" s="388"/>
      <c r="G781" s="378"/>
      <c r="H781" s="378"/>
      <c r="I781" s="426"/>
      <c r="J781" s="378"/>
      <c r="K781" s="378"/>
      <c r="L781" s="378"/>
      <c r="M781" s="378"/>
    </row>
    <row r="782" spans="1:13" ht="11.25" customHeight="1">
      <c r="A782" s="378"/>
      <c r="B782" s="378"/>
      <c r="C782" s="378"/>
      <c r="D782" s="378"/>
      <c r="E782" s="378"/>
      <c r="F782" s="388"/>
      <c r="G782" s="378"/>
      <c r="H782" s="378"/>
      <c r="I782" s="426"/>
      <c r="J782" s="378"/>
      <c r="K782" s="378"/>
      <c r="L782" s="378"/>
      <c r="M782" s="378"/>
    </row>
    <row r="783" spans="1:13" ht="11.25" customHeight="1">
      <c r="A783" s="378"/>
      <c r="B783" s="378"/>
      <c r="C783" s="378"/>
      <c r="D783" s="378"/>
      <c r="E783" s="378"/>
      <c r="F783" s="388"/>
      <c r="G783" s="378"/>
      <c r="H783" s="378"/>
      <c r="I783" s="426"/>
      <c r="J783" s="378"/>
      <c r="K783" s="378"/>
      <c r="L783" s="378"/>
      <c r="M783" s="378"/>
    </row>
    <row r="784" spans="1:13" ht="11.25" customHeight="1">
      <c r="A784" s="378"/>
      <c r="B784" s="378"/>
      <c r="C784" s="378"/>
      <c r="D784" s="378"/>
      <c r="E784" s="378"/>
      <c r="F784" s="388"/>
      <c r="G784" s="378"/>
      <c r="H784" s="378"/>
      <c r="I784" s="426"/>
      <c r="J784" s="378"/>
      <c r="K784" s="378"/>
      <c r="L784" s="378"/>
      <c r="M784" s="378"/>
    </row>
    <row r="785" spans="1:13" ht="11.25" customHeight="1">
      <c r="A785" s="378"/>
      <c r="B785" s="378"/>
      <c r="C785" s="378"/>
      <c r="D785" s="378"/>
      <c r="E785" s="378"/>
      <c r="F785" s="388"/>
      <c r="G785" s="378"/>
      <c r="H785" s="378"/>
      <c r="I785" s="426"/>
      <c r="J785" s="378"/>
      <c r="K785" s="378"/>
      <c r="L785" s="378"/>
      <c r="M785" s="378"/>
    </row>
    <row r="786" spans="1:13" ht="11.25" customHeight="1">
      <c r="A786" s="378"/>
      <c r="B786" s="378"/>
      <c r="C786" s="378"/>
      <c r="D786" s="378"/>
      <c r="E786" s="378"/>
      <c r="F786" s="388"/>
      <c r="G786" s="378"/>
      <c r="H786" s="378"/>
      <c r="I786" s="426"/>
      <c r="J786" s="378"/>
      <c r="K786" s="378"/>
      <c r="L786" s="378"/>
      <c r="M786" s="378"/>
    </row>
    <row r="787" spans="1:13" ht="11.25" customHeight="1">
      <c r="A787" s="378"/>
      <c r="B787" s="378"/>
      <c r="C787" s="378"/>
      <c r="D787" s="378"/>
      <c r="E787" s="378"/>
      <c r="F787" s="388"/>
      <c r="G787" s="378"/>
      <c r="H787" s="378"/>
      <c r="I787" s="426"/>
      <c r="J787" s="378"/>
      <c r="K787" s="378"/>
      <c r="L787" s="378"/>
      <c r="M787" s="378"/>
    </row>
    <row r="788" spans="1:13" ht="11.25" customHeight="1">
      <c r="A788" s="378"/>
      <c r="B788" s="378"/>
      <c r="C788" s="378"/>
      <c r="D788" s="378"/>
      <c r="E788" s="378"/>
      <c r="F788" s="388"/>
      <c r="G788" s="378"/>
      <c r="H788" s="378"/>
      <c r="I788" s="426"/>
      <c r="J788" s="378"/>
      <c r="K788" s="378"/>
      <c r="L788" s="378"/>
      <c r="M788" s="378"/>
    </row>
    <row r="789" spans="1:13" ht="11.25" customHeight="1">
      <c r="A789" s="378"/>
      <c r="B789" s="378"/>
      <c r="C789" s="378"/>
      <c r="D789" s="378"/>
      <c r="E789" s="378"/>
      <c r="F789" s="388"/>
      <c r="G789" s="378"/>
      <c r="H789" s="378"/>
      <c r="I789" s="426"/>
      <c r="J789" s="378"/>
      <c r="K789" s="378"/>
      <c r="L789" s="378"/>
      <c r="M789" s="378"/>
    </row>
    <row r="790" spans="1:13" ht="11.25" customHeight="1">
      <c r="A790" s="378"/>
      <c r="B790" s="378"/>
      <c r="C790" s="378"/>
      <c r="D790" s="378"/>
      <c r="E790" s="378"/>
      <c r="F790" s="388"/>
      <c r="G790" s="378"/>
      <c r="H790" s="378"/>
      <c r="I790" s="426"/>
      <c r="J790" s="378"/>
      <c r="K790" s="378"/>
      <c r="L790" s="378"/>
      <c r="M790" s="378"/>
    </row>
    <row r="791" spans="1:13" ht="11.25" customHeight="1">
      <c r="A791" s="378"/>
      <c r="B791" s="378"/>
      <c r="C791" s="378"/>
      <c r="D791" s="378"/>
      <c r="E791" s="378"/>
      <c r="F791" s="388"/>
      <c r="G791" s="378"/>
      <c r="H791" s="378"/>
      <c r="I791" s="426"/>
      <c r="J791" s="378"/>
      <c r="K791" s="378"/>
      <c r="L791" s="378"/>
      <c r="M791" s="378"/>
    </row>
    <row r="792" spans="1:13" ht="11.25" customHeight="1">
      <c r="A792" s="378"/>
      <c r="B792" s="378"/>
      <c r="C792" s="378"/>
      <c r="D792" s="378"/>
      <c r="E792" s="378"/>
      <c r="F792" s="388"/>
      <c r="G792" s="378"/>
      <c r="H792" s="378"/>
      <c r="I792" s="426"/>
      <c r="J792" s="378"/>
      <c r="K792" s="378"/>
      <c r="L792" s="378"/>
      <c r="M792" s="378"/>
    </row>
    <row r="793" spans="1:13" ht="11.25" customHeight="1">
      <c r="A793" s="378"/>
      <c r="B793" s="378"/>
      <c r="C793" s="378"/>
      <c r="D793" s="378"/>
      <c r="E793" s="378"/>
      <c r="F793" s="388"/>
      <c r="G793" s="378"/>
      <c r="H793" s="378"/>
      <c r="I793" s="426"/>
      <c r="J793" s="378"/>
      <c r="K793" s="378"/>
      <c r="L793" s="378"/>
      <c r="M793" s="378"/>
    </row>
    <row r="794" spans="1:13" ht="11.25" customHeight="1">
      <c r="A794" s="378"/>
      <c r="B794" s="378"/>
      <c r="C794" s="378"/>
      <c r="D794" s="378"/>
      <c r="E794" s="378"/>
      <c r="F794" s="388"/>
      <c r="G794" s="378"/>
      <c r="H794" s="378"/>
      <c r="I794" s="426"/>
      <c r="J794" s="378"/>
      <c r="K794" s="378"/>
      <c r="L794" s="378"/>
      <c r="M794" s="378"/>
    </row>
    <row r="795" spans="1:13" ht="11.25" customHeight="1">
      <c r="A795" s="378"/>
      <c r="B795" s="378"/>
      <c r="C795" s="378"/>
      <c r="D795" s="378"/>
      <c r="E795" s="378"/>
      <c r="F795" s="388"/>
      <c r="G795" s="378"/>
      <c r="H795" s="378"/>
      <c r="I795" s="426"/>
      <c r="J795" s="378"/>
      <c r="K795" s="378"/>
      <c r="L795" s="378"/>
      <c r="M795" s="378"/>
    </row>
    <row r="796" spans="1:13" ht="11.25" customHeight="1">
      <c r="A796" s="378"/>
      <c r="B796" s="378"/>
      <c r="C796" s="378"/>
      <c r="D796" s="378"/>
      <c r="E796" s="378"/>
      <c r="F796" s="388"/>
      <c r="G796" s="378"/>
      <c r="H796" s="378"/>
      <c r="I796" s="426"/>
      <c r="J796" s="378"/>
      <c r="K796" s="378"/>
      <c r="L796" s="378"/>
      <c r="M796" s="378"/>
    </row>
    <row r="797" spans="1:13" ht="11.25" customHeight="1">
      <c r="A797" s="378"/>
      <c r="B797" s="378"/>
      <c r="C797" s="378"/>
      <c r="D797" s="378"/>
      <c r="E797" s="378"/>
      <c r="F797" s="388"/>
      <c r="G797" s="378"/>
      <c r="H797" s="378"/>
      <c r="I797" s="426"/>
      <c r="J797" s="378"/>
      <c r="K797" s="378"/>
      <c r="L797" s="378"/>
      <c r="M797" s="378"/>
    </row>
    <row r="798" spans="1:13" ht="11.25" customHeight="1">
      <c r="A798" s="378"/>
      <c r="B798" s="378"/>
      <c r="C798" s="378"/>
      <c r="D798" s="378"/>
      <c r="E798" s="378"/>
      <c r="F798" s="388"/>
      <c r="G798" s="378"/>
      <c r="H798" s="378"/>
      <c r="I798" s="426"/>
      <c r="J798" s="378"/>
      <c r="K798" s="378"/>
      <c r="L798" s="378"/>
      <c r="M798" s="378"/>
    </row>
    <row r="799" spans="1:13" ht="11.25" customHeight="1">
      <c r="A799" s="378"/>
      <c r="B799" s="378"/>
      <c r="C799" s="378"/>
      <c r="D799" s="378"/>
      <c r="E799" s="378"/>
      <c r="F799" s="388"/>
      <c r="G799" s="378"/>
      <c r="H799" s="378"/>
      <c r="I799" s="426"/>
      <c r="J799" s="378"/>
      <c r="K799" s="378"/>
      <c r="L799" s="378"/>
      <c r="M799" s="378"/>
    </row>
    <row r="800" spans="1:13" ht="11.25" customHeight="1">
      <c r="A800" s="378"/>
      <c r="B800" s="378"/>
      <c r="C800" s="378"/>
      <c r="D800" s="378"/>
      <c r="E800" s="378"/>
      <c r="F800" s="388"/>
      <c r="G800" s="378"/>
      <c r="H800" s="378"/>
      <c r="I800" s="426"/>
      <c r="J800" s="378"/>
      <c r="K800" s="378"/>
      <c r="L800" s="378"/>
      <c r="M800" s="378"/>
    </row>
    <row r="801" spans="1:13" ht="11.25" customHeight="1">
      <c r="A801" s="378"/>
      <c r="B801" s="378"/>
      <c r="C801" s="378"/>
      <c r="D801" s="378"/>
      <c r="E801" s="378"/>
      <c r="F801" s="388"/>
      <c r="G801" s="378"/>
      <c r="H801" s="378"/>
      <c r="I801" s="426"/>
      <c r="J801" s="378"/>
      <c r="K801" s="378"/>
      <c r="L801" s="378"/>
      <c r="M801" s="378"/>
    </row>
    <row r="802" spans="1:13" ht="11.25" customHeight="1">
      <c r="A802" s="378"/>
      <c r="B802" s="378"/>
      <c r="C802" s="378"/>
      <c r="D802" s="378"/>
      <c r="E802" s="378"/>
      <c r="F802" s="388"/>
      <c r="G802" s="378"/>
      <c r="H802" s="378"/>
      <c r="I802" s="426"/>
      <c r="J802" s="378"/>
      <c r="K802" s="378"/>
      <c r="L802" s="378"/>
      <c r="M802" s="378"/>
    </row>
    <row r="803" spans="1:13" ht="11.25" customHeight="1">
      <c r="A803" s="378"/>
      <c r="B803" s="378"/>
      <c r="C803" s="378"/>
      <c r="D803" s="378"/>
      <c r="E803" s="378"/>
      <c r="F803" s="388"/>
      <c r="G803" s="378"/>
      <c r="H803" s="378"/>
      <c r="I803" s="426"/>
      <c r="J803" s="378"/>
      <c r="K803" s="378"/>
      <c r="L803" s="378"/>
      <c r="M803" s="378"/>
    </row>
    <row r="804" spans="1:13" ht="11.25" customHeight="1">
      <c r="A804" s="378"/>
      <c r="B804" s="378"/>
      <c r="C804" s="378"/>
      <c r="D804" s="378"/>
      <c r="E804" s="378"/>
      <c r="F804" s="388"/>
      <c r="G804" s="378"/>
      <c r="H804" s="378"/>
      <c r="I804" s="426"/>
      <c r="J804" s="378"/>
      <c r="K804" s="378"/>
      <c r="L804" s="378"/>
      <c r="M804" s="378"/>
    </row>
    <row r="805" spans="1:13" ht="11.25" customHeight="1">
      <c r="A805" s="378"/>
      <c r="B805" s="378"/>
      <c r="C805" s="378"/>
      <c r="D805" s="378"/>
      <c r="E805" s="378"/>
      <c r="F805" s="388"/>
      <c r="G805" s="378"/>
      <c r="H805" s="378"/>
      <c r="I805" s="426"/>
      <c r="J805" s="378"/>
      <c r="K805" s="378"/>
      <c r="L805" s="378"/>
      <c r="M805" s="378"/>
    </row>
    <row r="806" spans="1:13" ht="11.25" customHeight="1">
      <c r="A806" s="378"/>
      <c r="B806" s="378"/>
      <c r="C806" s="378"/>
      <c r="D806" s="378"/>
      <c r="E806" s="378"/>
      <c r="F806" s="388"/>
      <c r="G806" s="378"/>
      <c r="H806" s="378"/>
      <c r="I806" s="426"/>
      <c r="J806" s="378"/>
      <c r="K806" s="378"/>
      <c r="L806" s="378"/>
      <c r="M806" s="378"/>
    </row>
    <row r="807" spans="1:13" ht="11.25" customHeight="1">
      <c r="A807" s="378"/>
      <c r="B807" s="378"/>
      <c r="C807" s="378"/>
      <c r="D807" s="378"/>
      <c r="E807" s="378"/>
      <c r="F807" s="388"/>
      <c r="G807" s="378"/>
      <c r="H807" s="378"/>
      <c r="I807" s="426"/>
      <c r="J807" s="378"/>
      <c r="K807" s="378"/>
      <c r="L807" s="378"/>
      <c r="M807" s="378"/>
    </row>
    <row r="808" spans="1:13" ht="11.25" customHeight="1">
      <c r="A808" s="378"/>
      <c r="B808" s="378"/>
      <c r="C808" s="378"/>
      <c r="D808" s="378"/>
      <c r="E808" s="378"/>
      <c r="F808" s="388"/>
      <c r="G808" s="378"/>
      <c r="H808" s="378"/>
      <c r="I808" s="426"/>
      <c r="J808" s="378"/>
      <c r="K808" s="378"/>
      <c r="L808" s="378"/>
      <c r="M808" s="378"/>
    </row>
    <row r="809" spans="1:13" ht="11.25" customHeight="1">
      <c r="A809" s="378"/>
      <c r="B809" s="378"/>
      <c r="C809" s="378"/>
      <c r="D809" s="378"/>
      <c r="E809" s="378"/>
      <c r="F809" s="388"/>
      <c r="G809" s="378"/>
      <c r="H809" s="378"/>
      <c r="I809" s="426"/>
      <c r="J809" s="378"/>
      <c r="K809" s="378"/>
      <c r="L809" s="378"/>
      <c r="M809" s="378"/>
    </row>
    <row r="810" spans="1:13" ht="11.25" customHeight="1">
      <c r="A810" s="378"/>
      <c r="B810" s="378"/>
      <c r="C810" s="378"/>
      <c r="D810" s="378"/>
      <c r="E810" s="378"/>
      <c r="F810" s="388"/>
      <c r="G810" s="378"/>
      <c r="H810" s="378"/>
      <c r="I810" s="426"/>
      <c r="J810" s="378"/>
      <c r="K810" s="378"/>
      <c r="L810" s="378"/>
      <c r="M810" s="378"/>
    </row>
    <row r="811" spans="1:13" ht="11.25" customHeight="1">
      <c r="A811" s="378"/>
      <c r="B811" s="378"/>
      <c r="C811" s="378"/>
      <c r="D811" s="378"/>
      <c r="E811" s="378"/>
      <c r="F811" s="388"/>
      <c r="G811" s="378"/>
      <c r="H811" s="378"/>
      <c r="I811" s="426"/>
      <c r="J811" s="378"/>
      <c r="K811" s="378"/>
      <c r="L811" s="378"/>
      <c r="M811" s="378"/>
    </row>
    <row r="812" spans="1:13" ht="11.25" customHeight="1">
      <c r="A812" s="378"/>
      <c r="B812" s="378"/>
      <c r="C812" s="378"/>
      <c r="D812" s="378"/>
      <c r="E812" s="378"/>
      <c r="F812" s="388"/>
      <c r="G812" s="378"/>
      <c r="H812" s="378"/>
      <c r="I812" s="426"/>
      <c r="J812" s="378"/>
      <c r="K812" s="378"/>
      <c r="L812" s="378"/>
      <c r="M812" s="378"/>
    </row>
    <row r="813" spans="1:13" ht="11.25" customHeight="1">
      <c r="A813" s="378"/>
      <c r="B813" s="378"/>
      <c r="C813" s="378"/>
      <c r="D813" s="378"/>
      <c r="E813" s="378"/>
      <c r="F813" s="388"/>
      <c r="G813" s="378"/>
      <c r="H813" s="378"/>
      <c r="I813" s="426"/>
      <c r="J813" s="378"/>
      <c r="K813" s="378"/>
      <c r="L813" s="378"/>
      <c r="M813" s="378"/>
    </row>
    <row r="814" spans="1:13" ht="11.25" customHeight="1">
      <c r="A814" s="378"/>
      <c r="B814" s="378"/>
      <c r="C814" s="378"/>
      <c r="D814" s="378"/>
      <c r="E814" s="378"/>
      <c r="F814" s="388"/>
      <c r="G814" s="378"/>
      <c r="H814" s="378"/>
      <c r="I814" s="426"/>
      <c r="J814" s="378"/>
      <c r="K814" s="378"/>
      <c r="L814" s="378"/>
      <c r="M814" s="378"/>
    </row>
    <row r="815" spans="1:13" ht="11.25" customHeight="1">
      <c r="A815" s="378"/>
      <c r="B815" s="378"/>
      <c r="C815" s="378"/>
      <c r="D815" s="378"/>
      <c r="E815" s="378"/>
      <c r="F815" s="388"/>
      <c r="G815" s="378"/>
      <c r="H815" s="378"/>
      <c r="I815" s="426"/>
      <c r="J815" s="378"/>
      <c r="K815" s="378"/>
      <c r="L815" s="378"/>
      <c r="M815" s="378"/>
    </row>
    <row r="816" spans="1:13" ht="11.25" customHeight="1">
      <c r="A816" s="378"/>
      <c r="B816" s="378"/>
      <c r="C816" s="378"/>
      <c r="D816" s="378"/>
      <c r="E816" s="378"/>
      <c r="F816" s="388"/>
      <c r="G816" s="378"/>
      <c r="H816" s="378"/>
      <c r="I816" s="426"/>
      <c r="J816" s="378"/>
      <c r="K816" s="378"/>
      <c r="L816" s="378"/>
      <c r="M816" s="378"/>
    </row>
    <row r="817" spans="1:13" ht="11.25" customHeight="1">
      <c r="A817" s="378"/>
      <c r="B817" s="378"/>
      <c r="C817" s="378"/>
      <c r="D817" s="378"/>
      <c r="E817" s="378"/>
      <c r="F817" s="388"/>
      <c r="G817" s="378"/>
      <c r="H817" s="378"/>
      <c r="I817" s="426"/>
      <c r="J817" s="378"/>
      <c r="K817" s="378"/>
      <c r="L817" s="378"/>
      <c r="M817" s="378"/>
    </row>
    <row r="818" spans="1:13" ht="11.25" customHeight="1">
      <c r="A818" s="378"/>
      <c r="B818" s="378"/>
      <c r="C818" s="378"/>
      <c r="D818" s="378"/>
      <c r="E818" s="378"/>
      <c r="F818" s="388"/>
      <c r="G818" s="378"/>
      <c r="H818" s="378"/>
      <c r="I818" s="426"/>
      <c r="J818" s="378"/>
      <c r="K818" s="378"/>
      <c r="L818" s="378"/>
      <c r="M818" s="378"/>
    </row>
    <row r="819" spans="1:13" ht="11.25" customHeight="1">
      <c r="A819" s="378"/>
      <c r="B819" s="378"/>
      <c r="C819" s="378"/>
      <c r="D819" s="378"/>
      <c r="E819" s="378"/>
      <c r="F819" s="388"/>
      <c r="G819" s="378"/>
      <c r="H819" s="378"/>
      <c r="I819" s="426"/>
      <c r="J819" s="378"/>
      <c r="K819" s="378"/>
      <c r="L819" s="378"/>
      <c r="M819" s="378"/>
    </row>
    <row r="820" spans="1:13" ht="11.25" customHeight="1">
      <c r="A820" s="378"/>
      <c r="B820" s="378"/>
      <c r="C820" s="378"/>
      <c r="D820" s="378"/>
      <c r="E820" s="378"/>
      <c r="F820" s="388"/>
      <c r="G820" s="378"/>
      <c r="H820" s="378"/>
      <c r="I820" s="426"/>
      <c r="J820" s="378"/>
      <c r="K820" s="378"/>
      <c r="L820" s="378"/>
      <c r="M820" s="378"/>
    </row>
    <row r="821" spans="1:13" ht="11.25" customHeight="1">
      <c r="A821" s="378"/>
      <c r="B821" s="378"/>
      <c r="C821" s="378"/>
      <c r="D821" s="378"/>
      <c r="E821" s="378"/>
      <c r="F821" s="388"/>
      <c r="G821" s="378"/>
      <c r="H821" s="378"/>
      <c r="I821" s="426"/>
      <c r="J821" s="378"/>
      <c r="K821" s="378"/>
      <c r="L821" s="378"/>
      <c r="M821" s="378"/>
    </row>
    <row r="822" spans="1:13" ht="11.25" customHeight="1">
      <c r="A822" s="378"/>
      <c r="B822" s="378"/>
      <c r="C822" s="378"/>
      <c r="D822" s="378"/>
      <c r="E822" s="378"/>
      <c r="F822" s="388"/>
      <c r="G822" s="378"/>
      <c r="H822" s="378"/>
      <c r="I822" s="426"/>
      <c r="J822" s="378"/>
      <c r="K822" s="378"/>
      <c r="L822" s="378"/>
      <c r="M822" s="378"/>
    </row>
    <row r="823" spans="1:13" ht="11.25" customHeight="1">
      <c r="A823" s="378"/>
      <c r="B823" s="378"/>
      <c r="C823" s="378"/>
      <c r="D823" s="378"/>
      <c r="E823" s="378"/>
      <c r="F823" s="388"/>
      <c r="G823" s="378"/>
      <c r="H823" s="378"/>
      <c r="I823" s="426"/>
      <c r="J823" s="378"/>
      <c r="K823" s="378"/>
      <c r="L823" s="378"/>
      <c r="M823" s="378"/>
    </row>
    <row r="824" spans="1:13" ht="11.25" customHeight="1">
      <c r="A824" s="378"/>
      <c r="B824" s="378"/>
      <c r="C824" s="378"/>
      <c r="D824" s="378"/>
      <c r="E824" s="378"/>
      <c r="F824" s="388"/>
      <c r="G824" s="378"/>
      <c r="H824" s="378"/>
      <c r="I824" s="426"/>
      <c r="J824" s="378"/>
      <c r="K824" s="378"/>
      <c r="L824" s="378"/>
      <c r="M824" s="378"/>
    </row>
    <row r="825" spans="1:13" ht="11.25" customHeight="1">
      <c r="A825" s="378"/>
      <c r="B825" s="378"/>
      <c r="C825" s="378"/>
      <c r="D825" s="378"/>
      <c r="E825" s="378"/>
      <c r="F825" s="388"/>
      <c r="G825" s="378"/>
      <c r="H825" s="378"/>
      <c r="I825" s="426"/>
      <c r="J825" s="378"/>
      <c r="K825" s="378"/>
      <c r="L825" s="378"/>
      <c r="M825" s="378"/>
    </row>
    <row r="826" spans="1:13" ht="11.25" customHeight="1">
      <c r="A826" s="378"/>
      <c r="B826" s="378"/>
      <c r="C826" s="378"/>
      <c r="D826" s="378"/>
      <c r="E826" s="378"/>
      <c r="F826" s="388"/>
      <c r="G826" s="378"/>
      <c r="H826" s="378"/>
      <c r="I826" s="426"/>
      <c r="J826" s="378"/>
      <c r="K826" s="378"/>
      <c r="L826" s="378"/>
      <c r="M826" s="378"/>
    </row>
    <row r="827" spans="1:13" ht="11.25" customHeight="1">
      <c r="A827" s="378"/>
      <c r="B827" s="378"/>
      <c r="C827" s="378"/>
      <c r="D827" s="378"/>
      <c r="E827" s="378"/>
      <c r="F827" s="388"/>
      <c r="G827" s="378"/>
      <c r="H827" s="378"/>
      <c r="I827" s="426"/>
      <c r="J827" s="378"/>
      <c r="K827" s="378"/>
      <c r="L827" s="378"/>
      <c r="M827" s="378"/>
    </row>
    <row r="828" spans="1:13" ht="11.25" customHeight="1">
      <c r="A828" s="378"/>
      <c r="B828" s="378"/>
      <c r="C828" s="378"/>
      <c r="D828" s="378"/>
      <c r="E828" s="378"/>
      <c r="F828" s="388"/>
      <c r="G828" s="378"/>
      <c r="H828" s="378"/>
      <c r="I828" s="426"/>
      <c r="J828" s="378"/>
      <c r="K828" s="378"/>
      <c r="L828" s="378"/>
      <c r="M828" s="378"/>
    </row>
    <row r="829" spans="1:13" ht="11.25" customHeight="1">
      <c r="A829" s="378"/>
      <c r="B829" s="378"/>
      <c r="C829" s="378"/>
      <c r="D829" s="378"/>
      <c r="E829" s="378"/>
      <c r="F829" s="388"/>
      <c r="G829" s="378"/>
      <c r="H829" s="378"/>
      <c r="I829" s="426"/>
      <c r="J829" s="378"/>
      <c r="K829" s="378"/>
      <c r="L829" s="378"/>
      <c r="M829" s="378"/>
    </row>
    <row r="830" spans="1:13" ht="11.25" customHeight="1">
      <c r="A830" s="378"/>
      <c r="B830" s="378"/>
      <c r="C830" s="378"/>
      <c r="D830" s="378"/>
      <c r="E830" s="378"/>
      <c r="F830" s="388"/>
      <c r="G830" s="378"/>
      <c r="H830" s="378"/>
      <c r="I830" s="426"/>
      <c r="J830" s="378"/>
      <c r="K830" s="378"/>
      <c r="L830" s="378"/>
      <c r="M830" s="378"/>
    </row>
    <row r="831" spans="1:13" ht="11.25" customHeight="1">
      <c r="A831" s="378"/>
      <c r="B831" s="378"/>
      <c r="C831" s="378"/>
      <c r="D831" s="378"/>
      <c r="E831" s="378"/>
      <c r="F831" s="388"/>
      <c r="G831" s="378"/>
      <c r="H831" s="378"/>
      <c r="I831" s="426"/>
      <c r="J831" s="378"/>
      <c r="K831" s="378"/>
      <c r="L831" s="378"/>
      <c r="M831" s="378"/>
    </row>
    <row r="832" spans="1:13" ht="11.25" customHeight="1">
      <c r="A832" s="378"/>
      <c r="B832" s="378"/>
      <c r="C832" s="378"/>
      <c r="D832" s="378"/>
      <c r="E832" s="378"/>
      <c r="F832" s="388"/>
      <c r="G832" s="378"/>
      <c r="H832" s="378"/>
      <c r="I832" s="426"/>
      <c r="J832" s="378"/>
      <c r="K832" s="378"/>
      <c r="L832" s="378"/>
      <c r="M832" s="378"/>
    </row>
    <row r="833" spans="1:13" ht="11.25" customHeight="1">
      <c r="A833" s="378"/>
      <c r="B833" s="378"/>
      <c r="C833" s="378"/>
      <c r="D833" s="378"/>
      <c r="E833" s="378"/>
      <c r="F833" s="388"/>
      <c r="G833" s="378"/>
      <c r="H833" s="378"/>
      <c r="I833" s="426"/>
      <c r="J833" s="378"/>
      <c r="K833" s="378"/>
      <c r="L833" s="378"/>
      <c r="M833" s="378"/>
    </row>
    <row r="834" spans="1:13" ht="11.25" customHeight="1">
      <c r="A834" s="378"/>
      <c r="B834" s="378"/>
      <c r="C834" s="378"/>
      <c r="D834" s="378"/>
      <c r="E834" s="378"/>
      <c r="F834" s="388"/>
      <c r="G834" s="378"/>
      <c r="H834" s="378"/>
      <c r="I834" s="426"/>
      <c r="J834" s="378"/>
      <c r="K834" s="378"/>
      <c r="L834" s="378"/>
      <c r="M834" s="378"/>
    </row>
    <row r="835" spans="1:13" ht="11.25" customHeight="1">
      <c r="A835" s="378"/>
      <c r="B835" s="378"/>
      <c r="C835" s="378"/>
      <c r="D835" s="378"/>
      <c r="E835" s="378"/>
      <c r="F835" s="388"/>
      <c r="G835" s="378"/>
      <c r="H835" s="378"/>
      <c r="I835" s="426"/>
      <c r="J835" s="378"/>
      <c r="K835" s="378"/>
      <c r="L835" s="378"/>
      <c r="M835" s="378"/>
    </row>
    <row r="836" spans="1:13" ht="11.25" customHeight="1">
      <c r="A836" s="378"/>
      <c r="B836" s="378"/>
      <c r="C836" s="378"/>
      <c r="D836" s="378"/>
      <c r="E836" s="378"/>
      <c r="F836" s="388"/>
      <c r="G836" s="378"/>
      <c r="H836" s="378"/>
      <c r="I836" s="426"/>
      <c r="J836" s="378"/>
      <c r="K836" s="378"/>
      <c r="L836" s="378"/>
      <c r="M836" s="378"/>
    </row>
    <row r="837" spans="1:13" ht="11.25" customHeight="1">
      <c r="A837" s="378"/>
      <c r="B837" s="378"/>
      <c r="C837" s="378"/>
      <c r="D837" s="378"/>
      <c r="E837" s="378"/>
      <c r="F837" s="388"/>
      <c r="G837" s="378"/>
      <c r="H837" s="378"/>
      <c r="I837" s="426"/>
      <c r="J837" s="378"/>
      <c r="K837" s="378"/>
      <c r="L837" s="378"/>
      <c r="M837" s="378"/>
    </row>
    <row r="838" spans="1:13" ht="11.25" customHeight="1">
      <c r="A838" s="378"/>
      <c r="B838" s="378"/>
      <c r="C838" s="378"/>
      <c r="D838" s="378"/>
      <c r="E838" s="378"/>
      <c r="F838" s="388"/>
      <c r="G838" s="378"/>
      <c r="H838" s="378"/>
      <c r="I838" s="426"/>
      <c r="J838" s="378"/>
      <c r="K838" s="378"/>
      <c r="L838" s="378"/>
      <c r="M838" s="378"/>
    </row>
    <row r="839" spans="1:13" ht="11.25" customHeight="1">
      <c r="A839" s="378"/>
      <c r="B839" s="378"/>
      <c r="C839" s="378"/>
      <c r="D839" s="378"/>
      <c r="E839" s="378"/>
      <c r="F839" s="388"/>
      <c r="G839" s="378"/>
      <c r="H839" s="378"/>
      <c r="I839" s="426"/>
      <c r="J839" s="378"/>
      <c r="K839" s="378"/>
      <c r="L839" s="378"/>
      <c r="M839" s="378"/>
    </row>
    <row r="840" spans="1:13" ht="11.25" customHeight="1">
      <c r="A840" s="378"/>
      <c r="B840" s="378"/>
      <c r="C840" s="378"/>
      <c r="D840" s="378"/>
      <c r="E840" s="378"/>
      <c r="F840" s="388"/>
      <c r="G840" s="378"/>
      <c r="H840" s="378"/>
      <c r="I840" s="426"/>
      <c r="J840" s="378"/>
      <c r="K840" s="378"/>
      <c r="L840" s="378"/>
      <c r="M840" s="378"/>
    </row>
    <row r="841" spans="1:13" ht="11.25" customHeight="1">
      <c r="A841" s="378"/>
      <c r="B841" s="378"/>
      <c r="C841" s="378"/>
      <c r="D841" s="378"/>
      <c r="E841" s="378"/>
      <c r="F841" s="388"/>
      <c r="G841" s="378"/>
      <c r="H841" s="378"/>
      <c r="I841" s="426"/>
      <c r="J841" s="378"/>
      <c r="K841" s="378"/>
      <c r="L841" s="378"/>
      <c r="M841" s="378"/>
    </row>
    <row r="842" spans="1:13" ht="11.25" customHeight="1">
      <c r="A842" s="378"/>
      <c r="B842" s="378"/>
      <c r="C842" s="378"/>
      <c r="D842" s="378"/>
      <c r="E842" s="378"/>
      <c r="F842" s="388"/>
      <c r="G842" s="378"/>
      <c r="H842" s="378"/>
      <c r="I842" s="426"/>
      <c r="J842" s="378"/>
      <c r="K842" s="378"/>
      <c r="L842" s="378"/>
      <c r="M842" s="378"/>
    </row>
    <row r="843" spans="1:13" ht="11.25" customHeight="1">
      <c r="A843" s="378"/>
      <c r="B843" s="378"/>
      <c r="C843" s="378"/>
      <c r="D843" s="378"/>
      <c r="E843" s="378"/>
      <c r="F843" s="388"/>
      <c r="G843" s="378"/>
      <c r="H843" s="378"/>
      <c r="I843" s="426"/>
      <c r="J843" s="378"/>
      <c r="K843" s="378"/>
      <c r="L843" s="378"/>
      <c r="M843" s="378"/>
    </row>
    <row r="844" spans="1:13" ht="11.25" customHeight="1">
      <c r="A844" s="378"/>
      <c r="B844" s="378"/>
      <c r="C844" s="378"/>
      <c r="D844" s="378"/>
      <c r="E844" s="378"/>
      <c r="F844" s="388"/>
      <c r="G844" s="378"/>
      <c r="H844" s="378"/>
      <c r="I844" s="426"/>
      <c r="J844" s="378"/>
      <c r="K844" s="378"/>
      <c r="L844" s="378"/>
      <c r="M844" s="378"/>
    </row>
    <row r="845" spans="1:13" ht="11.25" customHeight="1">
      <c r="A845" s="378"/>
      <c r="B845" s="378"/>
      <c r="C845" s="378"/>
      <c r="D845" s="378"/>
      <c r="E845" s="378"/>
      <c r="F845" s="388"/>
      <c r="G845" s="378"/>
      <c r="H845" s="378"/>
      <c r="I845" s="426"/>
      <c r="J845" s="378"/>
      <c r="K845" s="378"/>
      <c r="L845" s="378"/>
      <c r="M845" s="378"/>
    </row>
    <row r="846" spans="1:13" ht="11.25" customHeight="1">
      <c r="A846" s="378"/>
      <c r="B846" s="378"/>
      <c r="C846" s="378"/>
      <c r="D846" s="378"/>
      <c r="E846" s="378"/>
      <c r="F846" s="388"/>
      <c r="G846" s="378"/>
      <c r="H846" s="378"/>
      <c r="I846" s="426"/>
      <c r="J846" s="378"/>
      <c r="K846" s="378"/>
      <c r="L846" s="378"/>
      <c r="M846" s="378"/>
    </row>
    <row r="847" spans="1:13" ht="11.25" customHeight="1">
      <c r="A847" s="378"/>
      <c r="B847" s="378"/>
      <c r="C847" s="378"/>
      <c r="D847" s="378"/>
      <c r="E847" s="378"/>
      <c r="F847" s="388"/>
      <c r="G847" s="378"/>
      <c r="H847" s="378"/>
      <c r="I847" s="426"/>
      <c r="J847" s="378"/>
      <c r="K847" s="378"/>
      <c r="L847" s="378"/>
      <c r="M847" s="378"/>
    </row>
    <row r="848" spans="1:13" ht="11.25" customHeight="1">
      <c r="A848" s="378"/>
      <c r="B848" s="378"/>
      <c r="C848" s="378"/>
      <c r="D848" s="378"/>
      <c r="E848" s="378"/>
      <c r="F848" s="388"/>
      <c r="G848" s="378"/>
      <c r="H848" s="378"/>
      <c r="I848" s="426"/>
      <c r="J848" s="378"/>
      <c r="K848" s="378"/>
      <c r="L848" s="378"/>
      <c r="M848" s="378"/>
    </row>
    <row r="849" spans="1:13" ht="11.25" customHeight="1">
      <c r="A849" s="378"/>
      <c r="B849" s="378"/>
      <c r="C849" s="378"/>
      <c r="D849" s="378"/>
      <c r="E849" s="378"/>
      <c r="F849" s="388"/>
      <c r="G849" s="378"/>
      <c r="H849" s="378"/>
      <c r="I849" s="426"/>
      <c r="J849" s="378"/>
      <c r="K849" s="378"/>
      <c r="L849" s="378"/>
      <c r="M849" s="378"/>
    </row>
    <row r="850" spans="1:13" ht="11.25" customHeight="1">
      <c r="A850" s="378"/>
      <c r="B850" s="378"/>
      <c r="C850" s="378"/>
      <c r="D850" s="378"/>
      <c r="E850" s="378"/>
      <c r="F850" s="388"/>
      <c r="G850" s="378"/>
      <c r="H850" s="378"/>
      <c r="I850" s="426"/>
      <c r="J850" s="378"/>
      <c r="K850" s="378"/>
      <c r="L850" s="378"/>
      <c r="M850" s="378"/>
    </row>
    <row r="851" spans="1:13" ht="11.25" customHeight="1">
      <c r="A851" s="378"/>
      <c r="B851" s="378"/>
      <c r="C851" s="378"/>
      <c r="D851" s="378"/>
      <c r="E851" s="378"/>
      <c r="F851" s="388"/>
      <c r="G851" s="378"/>
      <c r="H851" s="378"/>
      <c r="I851" s="426"/>
      <c r="J851" s="378"/>
      <c r="K851" s="378"/>
      <c r="L851" s="378"/>
      <c r="M851" s="378"/>
    </row>
    <row r="852" spans="1:13" ht="11.25" customHeight="1">
      <c r="A852" s="378"/>
      <c r="B852" s="378"/>
      <c r="C852" s="378"/>
      <c r="D852" s="378"/>
      <c r="E852" s="378"/>
      <c r="F852" s="388"/>
      <c r="G852" s="378"/>
      <c r="H852" s="378"/>
      <c r="I852" s="426"/>
      <c r="J852" s="378"/>
      <c r="K852" s="378"/>
      <c r="L852" s="378"/>
      <c r="M852" s="378"/>
    </row>
    <row r="853" spans="1:13" ht="11.25" customHeight="1">
      <c r="A853" s="378"/>
      <c r="B853" s="378"/>
      <c r="C853" s="378"/>
      <c r="D853" s="378"/>
      <c r="E853" s="378"/>
      <c r="F853" s="388"/>
      <c r="G853" s="378"/>
      <c r="H853" s="378"/>
      <c r="I853" s="426"/>
      <c r="J853" s="378"/>
      <c r="K853" s="378"/>
      <c r="L853" s="378"/>
      <c r="M853" s="378"/>
    </row>
    <row r="854" spans="1:13" ht="11.25" customHeight="1">
      <c r="A854" s="378"/>
      <c r="B854" s="378"/>
      <c r="C854" s="378"/>
      <c r="D854" s="378"/>
      <c r="E854" s="378"/>
      <c r="F854" s="388"/>
      <c r="G854" s="378"/>
      <c r="H854" s="378"/>
      <c r="I854" s="426"/>
      <c r="J854" s="378"/>
      <c r="K854" s="378"/>
      <c r="L854" s="378"/>
      <c r="M854" s="378"/>
    </row>
    <row r="855" spans="1:13" ht="11.25" customHeight="1">
      <c r="A855" s="378"/>
      <c r="B855" s="378"/>
      <c r="C855" s="378"/>
      <c r="D855" s="378"/>
      <c r="E855" s="378"/>
      <c r="F855" s="388"/>
      <c r="G855" s="378"/>
      <c r="H855" s="378"/>
      <c r="I855" s="426"/>
      <c r="J855" s="378"/>
      <c r="K855" s="378"/>
      <c r="L855" s="378"/>
      <c r="M855" s="378"/>
    </row>
    <row r="856" spans="1:13" ht="11.25" customHeight="1">
      <c r="A856" s="378"/>
      <c r="B856" s="378"/>
      <c r="C856" s="378"/>
      <c r="D856" s="378"/>
      <c r="E856" s="378"/>
      <c r="F856" s="388"/>
      <c r="G856" s="378"/>
      <c r="H856" s="378"/>
      <c r="I856" s="426"/>
      <c r="J856" s="378"/>
      <c r="K856" s="378"/>
      <c r="L856" s="378"/>
      <c r="M856" s="378"/>
    </row>
    <row r="857" spans="1:13" ht="11.25" customHeight="1">
      <c r="A857" s="378"/>
      <c r="B857" s="378"/>
      <c r="C857" s="378"/>
      <c r="D857" s="378"/>
      <c r="E857" s="378"/>
      <c r="F857" s="388"/>
      <c r="G857" s="378"/>
      <c r="H857" s="378"/>
      <c r="I857" s="426"/>
      <c r="J857" s="378"/>
      <c r="K857" s="378"/>
      <c r="L857" s="378"/>
      <c r="M857" s="378"/>
    </row>
    <row r="858" spans="1:13" ht="11.25" customHeight="1">
      <c r="A858" s="378"/>
      <c r="B858" s="378"/>
      <c r="C858" s="378"/>
      <c r="D858" s="378"/>
      <c r="E858" s="378"/>
      <c r="F858" s="388"/>
      <c r="G858" s="378"/>
      <c r="H858" s="378"/>
      <c r="I858" s="426"/>
      <c r="J858" s="378"/>
      <c r="K858" s="378"/>
      <c r="L858" s="378"/>
      <c r="M858" s="378"/>
    </row>
    <row r="859" spans="1:13" ht="11.25" customHeight="1">
      <c r="A859" s="378"/>
      <c r="B859" s="378"/>
      <c r="C859" s="378"/>
      <c r="D859" s="378"/>
      <c r="E859" s="378"/>
      <c r="F859" s="388"/>
      <c r="G859" s="378"/>
      <c r="H859" s="378"/>
      <c r="I859" s="426"/>
      <c r="J859" s="378"/>
      <c r="K859" s="378"/>
      <c r="L859" s="378"/>
      <c r="M859" s="378"/>
    </row>
    <row r="860" spans="1:13" ht="11.25" customHeight="1">
      <c r="A860" s="378"/>
      <c r="B860" s="378"/>
      <c r="C860" s="378"/>
      <c r="D860" s="378"/>
      <c r="E860" s="378"/>
      <c r="F860" s="388"/>
      <c r="G860" s="378"/>
      <c r="H860" s="378"/>
      <c r="I860" s="426"/>
      <c r="J860" s="378"/>
      <c r="K860" s="378"/>
      <c r="L860" s="378"/>
      <c r="M860" s="378"/>
    </row>
    <row r="861" spans="1:13" ht="11.25" customHeight="1">
      <c r="A861" s="378"/>
      <c r="B861" s="378"/>
      <c r="C861" s="378"/>
      <c r="D861" s="378"/>
      <c r="E861" s="378"/>
      <c r="F861" s="388"/>
      <c r="G861" s="378"/>
      <c r="H861" s="378"/>
      <c r="I861" s="426"/>
      <c r="J861" s="378"/>
      <c r="K861" s="378"/>
      <c r="L861" s="378"/>
      <c r="M861" s="378"/>
    </row>
    <row r="862" spans="1:13" ht="11.25" customHeight="1">
      <c r="A862" s="378"/>
      <c r="B862" s="378"/>
      <c r="C862" s="378"/>
      <c r="D862" s="378"/>
      <c r="E862" s="378"/>
      <c r="F862" s="388"/>
      <c r="G862" s="378"/>
      <c r="H862" s="378"/>
      <c r="I862" s="426"/>
      <c r="J862" s="378"/>
      <c r="K862" s="378"/>
      <c r="L862" s="378"/>
      <c r="M862" s="378"/>
    </row>
    <row r="863" spans="1:13" ht="11.25" customHeight="1">
      <c r="A863" s="378"/>
      <c r="B863" s="378"/>
      <c r="C863" s="378"/>
      <c r="D863" s="378"/>
      <c r="E863" s="378"/>
      <c r="F863" s="388"/>
      <c r="G863" s="378"/>
      <c r="H863" s="378"/>
      <c r="I863" s="426"/>
      <c r="J863" s="378"/>
      <c r="K863" s="378"/>
      <c r="L863" s="378"/>
      <c r="M863" s="378"/>
    </row>
    <row r="864" spans="1:13" ht="11.25" customHeight="1">
      <c r="A864" s="378"/>
      <c r="B864" s="378"/>
      <c r="C864" s="378"/>
      <c r="D864" s="378"/>
      <c r="E864" s="378"/>
      <c r="F864" s="388"/>
      <c r="G864" s="378"/>
      <c r="H864" s="378"/>
      <c r="I864" s="426"/>
      <c r="J864" s="378"/>
      <c r="K864" s="378"/>
      <c r="L864" s="378"/>
      <c r="M864" s="378"/>
    </row>
    <row r="865" spans="1:13" ht="11.25" customHeight="1">
      <c r="A865" s="378"/>
      <c r="B865" s="378"/>
      <c r="C865" s="378"/>
      <c r="D865" s="378"/>
      <c r="E865" s="378"/>
      <c r="F865" s="388"/>
      <c r="G865" s="378"/>
      <c r="H865" s="378"/>
      <c r="I865" s="426"/>
      <c r="J865" s="378"/>
      <c r="K865" s="378"/>
      <c r="L865" s="378"/>
      <c r="M865" s="378"/>
    </row>
    <row r="866" spans="1:13" ht="11.25" customHeight="1">
      <c r="A866" s="378"/>
      <c r="B866" s="378"/>
      <c r="C866" s="378"/>
      <c r="D866" s="378"/>
      <c r="E866" s="378"/>
      <c r="F866" s="388"/>
      <c r="G866" s="378"/>
      <c r="H866" s="378"/>
      <c r="I866" s="426"/>
      <c r="J866" s="378"/>
      <c r="K866" s="378"/>
      <c r="L866" s="378"/>
      <c r="M866" s="378"/>
    </row>
    <row r="867" spans="1:13" ht="11.25" customHeight="1">
      <c r="A867" s="378"/>
      <c r="B867" s="378"/>
      <c r="C867" s="378"/>
      <c r="D867" s="378"/>
      <c r="E867" s="378"/>
      <c r="F867" s="388"/>
      <c r="G867" s="378"/>
      <c r="H867" s="378"/>
      <c r="I867" s="426"/>
      <c r="J867" s="378"/>
      <c r="K867" s="378"/>
      <c r="L867" s="378"/>
      <c r="M867" s="378"/>
    </row>
    <row r="868" spans="1:13" ht="11.25" customHeight="1">
      <c r="A868" s="378"/>
      <c r="B868" s="378"/>
      <c r="C868" s="378"/>
      <c r="D868" s="378"/>
      <c r="E868" s="378"/>
      <c r="F868" s="388"/>
      <c r="G868" s="378"/>
      <c r="H868" s="378"/>
      <c r="I868" s="426"/>
      <c r="J868" s="378"/>
      <c r="K868" s="378"/>
      <c r="L868" s="378"/>
      <c r="M868" s="378"/>
    </row>
    <row r="869" spans="1:13" ht="11.25" customHeight="1">
      <c r="A869" s="378"/>
      <c r="B869" s="378"/>
      <c r="C869" s="378"/>
      <c r="D869" s="378"/>
      <c r="E869" s="378"/>
      <c r="F869" s="388"/>
      <c r="G869" s="378"/>
      <c r="H869" s="378"/>
      <c r="I869" s="426"/>
      <c r="J869" s="378"/>
      <c r="K869" s="378"/>
      <c r="L869" s="378"/>
      <c r="M869" s="378"/>
    </row>
    <row r="870" spans="1:13" ht="11.25" customHeight="1">
      <c r="A870" s="378"/>
      <c r="B870" s="378"/>
      <c r="C870" s="378"/>
      <c r="D870" s="378"/>
      <c r="E870" s="378"/>
      <c r="F870" s="388"/>
      <c r="G870" s="378"/>
      <c r="H870" s="378"/>
      <c r="I870" s="426"/>
      <c r="J870" s="378"/>
      <c r="K870" s="378"/>
      <c r="L870" s="378"/>
      <c r="M870" s="378"/>
    </row>
    <row r="871" spans="1:13" ht="11.25" customHeight="1">
      <c r="A871" s="378"/>
      <c r="B871" s="378"/>
      <c r="C871" s="378"/>
      <c r="D871" s="378"/>
      <c r="E871" s="378"/>
      <c r="F871" s="388"/>
      <c r="G871" s="378"/>
      <c r="H871" s="378"/>
      <c r="I871" s="426"/>
      <c r="J871" s="378"/>
      <c r="K871" s="378"/>
      <c r="L871" s="378"/>
      <c r="M871" s="378"/>
    </row>
    <row r="872" spans="1:13" ht="11.25" customHeight="1">
      <c r="A872" s="378"/>
      <c r="B872" s="378"/>
      <c r="C872" s="378"/>
      <c r="D872" s="378"/>
      <c r="E872" s="378"/>
      <c r="F872" s="388"/>
      <c r="G872" s="378"/>
      <c r="H872" s="378"/>
      <c r="I872" s="426"/>
      <c r="J872" s="378"/>
      <c r="K872" s="378"/>
      <c r="L872" s="378"/>
      <c r="M872" s="378"/>
    </row>
    <row r="873" spans="1:13" ht="11.25" customHeight="1">
      <c r="A873" s="378"/>
      <c r="B873" s="378"/>
      <c r="C873" s="378"/>
      <c r="D873" s="378"/>
      <c r="E873" s="378"/>
      <c r="F873" s="388"/>
      <c r="G873" s="378"/>
      <c r="H873" s="378"/>
      <c r="I873" s="426"/>
      <c r="J873" s="378"/>
      <c r="K873" s="378"/>
      <c r="L873" s="378"/>
      <c r="M873" s="378"/>
    </row>
    <row r="874" spans="1:13" ht="11.25" customHeight="1">
      <c r="A874" s="378"/>
      <c r="B874" s="378"/>
      <c r="C874" s="378"/>
      <c r="D874" s="378"/>
      <c r="E874" s="378"/>
      <c r="F874" s="388"/>
      <c r="G874" s="378"/>
      <c r="H874" s="378"/>
      <c r="I874" s="426"/>
      <c r="J874" s="378"/>
      <c r="K874" s="378"/>
      <c r="L874" s="378"/>
      <c r="M874" s="378"/>
    </row>
    <row r="875" spans="1:13" ht="11.25" customHeight="1">
      <c r="A875" s="378"/>
      <c r="B875" s="378"/>
      <c r="C875" s="378"/>
      <c r="D875" s="378"/>
      <c r="E875" s="378"/>
      <c r="F875" s="388"/>
      <c r="G875" s="378"/>
      <c r="H875" s="378"/>
      <c r="I875" s="426"/>
      <c r="J875" s="378"/>
      <c r="K875" s="378"/>
      <c r="L875" s="378"/>
      <c r="M875" s="378"/>
    </row>
    <row r="876" spans="1:13" ht="11.25" customHeight="1">
      <c r="A876" s="378"/>
      <c r="B876" s="378"/>
      <c r="C876" s="378"/>
      <c r="D876" s="378"/>
      <c r="E876" s="378"/>
      <c r="F876" s="388"/>
      <c r="G876" s="378"/>
      <c r="H876" s="378"/>
      <c r="I876" s="426"/>
      <c r="J876" s="378"/>
      <c r="K876" s="378"/>
      <c r="L876" s="378"/>
      <c r="M876" s="378"/>
    </row>
    <row r="877" spans="1:13" ht="11.25" customHeight="1">
      <c r="A877" s="378"/>
      <c r="B877" s="378"/>
      <c r="C877" s="378"/>
      <c r="D877" s="378"/>
      <c r="E877" s="378"/>
      <c r="F877" s="388"/>
      <c r="G877" s="378"/>
      <c r="H877" s="378"/>
      <c r="I877" s="426"/>
      <c r="J877" s="378"/>
      <c r="K877" s="378"/>
      <c r="L877" s="378"/>
      <c r="M877" s="378"/>
    </row>
    <row r="878" spans="1:13" ht="11.25" customHeight="1">
      <c r="A878" s="378"/>
      <c r="B878" s="378"/>
      <c r="C878" s="378"/>
      <c r="D878" s="378"/>
      <c r="E878" s="378"/>
      <c r="F878" s="388"/>
      <c r="G878" s="378"/>
      <c r="H878" s="378"/>
      <c r="I878" s="426"/>
      <c r="J878" s="378"/>
      <c r="K878" s="378"/>
      <c r="L878" s="378"/>
      <c r="M878" s="378"/>
    </row>
    <row r="879" spans="1:13" ht="11.25" customHeight="1">
      <c r="A879" s="378"/>
      <c r="B879" s="378"/>
      <c r="C879" s="378"/>
      <c r="D879" s="378"/>
      <c r="E879" s="378"/>
      <c r="F879" s="388"/>
      <c r="G879" s="378"/>
      <c r="H879" s="378"/>
      <c r="I879" s="426"/>
      <c r="J879" s="378"/>
      <c r="K879" s="378"/>
      <c r="L879" s="378"/>
      <c r="M879" s="378"/>
    </row>
    <row r="880" spans="1:13" ht="11.25" customHeight="1">
      <c r="A880" s="378"/>
      <c r="B880" s="378"/>
      <c r="C880" s="378"/>
      <c r="D880" s="378"/>
      <c r="E880" s="378"/>
      <c r="F880" s="388"/>
      <c r="G880" s="378"/>
      <c r="H880" s="378"/>
      <c r="I880" s="426"/>
      <c r="J880" s="378"/>
      <c r="K880" s="378"/>
      <c r="L880" s="378"/>
      <c r="M880" s="378"/>
    </row>
    <row r="881" spans="1:13" ht="11.25" customHeight="1">
      <c r="A881" s="378"/>
      <c r="B881" s="378"/>
      <c r="C881" s="378"/>
      <c r="D881" s="378"/>
      <c r="E881" s="378"/>
      <c r="F881" s="388"/>
      <c r="G881" s="378"/>
      <c r="H881" s="378"/>
      <c r="I881" s="426"/>
      <c r="J881" s="378"/>
      <c r="K881" s="378"/>
      <c r="L881" s="378"/>
      <c r="M881" s="378"/>
    </row>
    <row r="882" spans="1:13" ht="11.25" customHeight="1">
      <c r="A882" s="378"/>
      <c r="B882" s="378"/>
      <c r="C882" s="378"/>
      <c r="D882" s="378"/>
      <c r="E882" s="378"/>
      <c r="F882" s="388"/>
      <c r="G882" s="378"/>
      <c r="H882" s="378"/>
      <c r="I882" s="426"/>
      <c r="J882" s="378"/>
      <c r="K882" s="378"/>
      <c r="L882" s="378"/>
      <c r="M882" s="378"/>
    </row>
    <row r="883" spans="1:13" ht="11.25" customHeight="1">
      <c r="A883" s="378"/>
      <c r="B883" s="378"/>
      <c r="C883" s="378"/>
      <c r="D883" s="378"/>
      <c r="E883" s="378"/>
      <c r="F883" s="388"/>
      <c r="G883" s="378"/>
      <c r="H883" s="378"/>
      <c r="I883" s="426"/>
      <c r="J883" s="378"/>
      <c r="K883" s="378"/>
      <c r="L883" s="378"/>
      <c r="M883" s="378"/>
    </row>
    <row r="884" spans="1:13" ht="11.25" customHeight="1">
      <c r="A884" s="378"/>
      <c r="B884" s="378"/>
      <c r="C884" s="378"/>
      <c r="D884" s="378"/>
      <c r="E884" s="378"/>
      <c r="F884" s="388"/>
      <c r="G884" s="378"/>
      <c r="H884" s="378"/>
      <c r="I884" s="426"/>
      <c r="J884" s="378"/>
      <c r="K884" s="378"/>
      <c r="L884" s="378"/>
      <c r="M884" s="378"/>
    </row>
    <row r="885" spans="1:13" ht="11.25" customHeight="1">
      <c r="A885" s="378"/>
      <c r="B885" s="378"/>
      <c r="C885" s="378"/>
      <c r="D885" s="378"/>
      <c r="E885" s="378"/>
      <c r="F885" s="388"/>
      <c r="G885" s="378"/>
      <c r="H885" s="378"/>
      <c r="I885" s="426"/>
      <c r="J885" s="378"/>
      <c r="K885" s="378"/>
      <c r="L885" s="378"/>
      <c r="M885" s="378"/>
    </row>
    <row r="886" spans="1:13" ht="11.25" customHeight="1">
      <c r="A886" s="378"/>
      <c r="B886" s="378"/>
      <c r="C886" s="378"/>
      <c r="D886" s="378"/>
      <c r="E886" s="378"/>
      <c r="F886" s="388"/>
      <c r="G886" s="378"/>
      <c r="H886" s="378"/>
      <c r="I886" s="426"/>
      <c r="J886" s="378"/>
      <c r="K886" s="378"/>
      <c r="L886" s="378"/>
      <c r="M886" s="378"/>
    </row>
    <row r="887" spans="1:13" ht="11.25" customHeight="1">
      <c r="A887" s="378"/>
      <c r="B887" s="378"/>
      <c r="C887" s="378"/>
      <c r="D887" s="378"/>
      <c r="E887" s="378"/>
      <c r="F887" s="388"/>
      <c r="G887" s="378"/>
      <c r="H887" s="378"/>
      <c r="I887" s="426"/>
      <c r="J887" s="378"/>
      <c r="K887" s="378"/>
      <c r="L887" s="378"/>
      <c r="M887" s="378"/>
    </row>
    <row r="888" spans="1:13" ht="11.25" customHeight="1">
      <c r="A888" s="378"/>
      <c r="B888" s="378"/>
      <c r="C888" s="378"/>
      <c r="D888" s="378"/>
      <c r="E888" s="378"/>
      <c r="F888" s="388"/>
      <c r="G888" s="378"/>
      <c r="H888" s="378"/>
      <c r="I888" s="426"/>
      <c r="J888" s="378"/>
      <c r="K888" s="378"/>
      <c r="L888" s="378"/>
      <c r="M888" s="378"/>
    </row>
    <row r="889" spans="1:13" ht="11.25" customHeight="1">
      <c r="A889" s="378"/>
      <c r="B889" s="378"/>
      <c r="C889" s="378"/>
      <c r="D889" s="378"/>
      <c r="E889" s="378"/>
      <c r="F889" s="388"/>
      <c r="G889" s="378"/>
      <c r="H889" s="378"/>
      <c r="I889" s="426"/>
      <c r="J889" s="378"/>
      <c r="K889" s="378"/>
      <c r="L889" s="378"/>
      <c r="M889" s="378"/>
    </row>
    <row r="890" spans="1:13" ht="11.25" customHeight="1">
      <c r="A890" s="378"/>
      <c r="B890" s="378"/>
      <c r="C890" s="378"/>
      <c r="D890" s="378"/>
      <c r="E890" s="378"/>
      <c r="F890" s="388"/>
      <c r="G890" s="378"/>
      <c r="H890" s="378"/>
      <c r="I890" s="426"/>
      <c r="J890" s="378"/>
      <c r="K890" s="378"/>
      <c r="L890" s="378"/>
      <c r="M890" s="378"/>
    </row>
    <row r="891" spans="1:13" ht="11.25" customHeight="1">
      <c r="A891" s="378"/>
      <c r="B891" s="378"/>
      <c r="C891" s="378"/>
      <c r="D891" s="378"/>
      <c r="E891" s="378"/>
      <c r="F891" s="388"/>
      <c r="G891" s="378"/>
      <c r="H891" s="378"/>
      <c r="I891" s="426"/>
      <c r="J891" s="378"/>
      <c r="K891" s="378"/>
      <c r="L891" s="378"/>
      <c r="M891" s="378"/>
    </row>
    <row r="892" spans="1:13" ht="11.25" customHeight="1">
      <c r="A892" s="378"/>
      <c r="B892" s="378"/>
      <c r="C892" s="378"/>
      <c r="D892" s="378"/>
      <c r="E892" s="378"/>
      <c r="F892" s="388"/>
      <c r="G892" s="378"/>
      <c r="H892" s="378"/>
      <c r="I892" s="426"/>
      <c r="J892" s="378"/>
      <c r="K892" s="378"/>
      <c r="L892" s="378"/>
      <c r="M892" s="378"/>
    </row>
    <row r="893" spans="1:13" ht="11.25" customHeight="1">
      <c r="A893" s="378"/>
      <c r="B893" s="378"/>
      <c r="C893" s="378"/>
      <c r="D893" s="378"/>
      <c r="E893" s="378"/>
      <c r="F893" s="388"/>
      <c r="G893" s="378"/>
      <c r="H893" s="378"/>
      <c r="I893" s="426"/>
      <c r="J893" s="378"/>
      <c r="K893" s="378"/>
      <c r="L893" s="378"/>
      <c r="M893" s="378"/>
    </row>
    <row r="894" spans="1:13" ht="11.25" customHeight="1">
      <c r="A894" s="378"/>
      <c r="B894" s="378"/>
      <c r="C894" s="378"/>
      <c r="D894" s="378"/>
      <c r="E894" s="378"/>
      <c r="F894" s="388"/>
      <c r="G894" s="378"/>
      <c r="H894" s="378"/>
      <c r="I894" s="426"/>
      <c r="J894" s="378"/>
      <c r="K894" s="378"/>
      <c r="L894" s="378"/>
      <c r="M894" s="378"/>
    </row>
    <row r="895" spans="1:13" ht="11.25" customHeight="1">
      <c r="A895" s="378"/>
      <c r="B895" s="378"/>
      <c r="C895" s="378"/>
      <c r="D895" s="378"/>
      <c r="E895" s="378"/>
      <c r="F895" s="388"/>
      <c r="G895" s="378"/>
      <c r="H895" s="378"/>
      <c r="I895" s="426"/>
      <c r="J895" s="378"/>
      <c r="K895" s="378"/>
      <c r="L895" s="378"/>
      <c r="M895" s="378"/>
    </row>
    <row r="896" spans="1:13" ht="11.25" customHeight="1">
      <c r="A896" s="378"/>
      <c r="B896" s="378"/>
      <c r="C896" s="378"/>
      <c r="D896" s="378"/>
      <c r="E896" s="378"/>
      <c r="F896" s="388"/>
      <c r="G896" s="378"/>
      <c r="H896" s="378"/>
      <c r="I896" s="426"/>
      <c r="J896" s="378"/>
      <c r="K896" s="378"/>
      <c r="L896" s="378"/>
      <c r="M896" s="378"/>
    </row>
    <row r="897" spans="1:13" ht="11.25" customHeight="1">
      <c r="A897" s="378"/>
      <c r="B897" s="378"/>
      <c r="C897" s="378"/>
      <c r="D897" s="378"/>
      <c r="E897" s="378"/>
      <c r="F897" s="388"/>
      <c r="G897" s="378"/>
      <c r="H897" s="378"/>
      <c r="I897" s="426"/>
      <c r="J897" s="378"/>
      <c r="K897" s="378"/>
      <c r="L897" s="378"/>
      <c r="M897" s="378"/>
    </row>
    <row r="898" spans="1:13" ht="11.25" customHeight="1">
      <c r="A898" s="378"/>
      <c r="B898" s="378"/>
      <c r="C898" s="378"/>
      <c r="D898" s="378"/>
      <c r="E898" s="378"/>
      <c r="F898" s="388"/>
      <c r="G898" s="378"/>
      <c r="H898" s="378"/>
      <c r="I898" s="426"/>
      <c r="J898" s="378"/>
      <c r="K898" s="378"/>
      <c r="L898" s="378"/>
      <c r="M898" s="378"/>
    </row>
    <row r="899" spans="1:13" ht="11.25" customHeight="1">
      <c r="A899" s="378"/>
      <c r="B899" s="378"/>
      <c r="C899" s="378"/>
      <c r="D899" s="378"/>
      <c r="E899" s="378"/>
      <c r="F899" s="388"/>
      <c r="G899" s="378"/>
      <c r="H899" s="378"/>
      <c r="I899" s="426"/>
      <c r="J899" s="378"/>
      <c r="K899" s="378"/>
      <c r="L899" s="378"/>
      <c r="M899" s="378"/>
    </row>
    <row r="900" spans="1:13" ht="11.25" customHeight="1">
      <c r="A900" s="378"/>
      <c r="B900" s="378"/>
      <c r="C900" s="378"/>
      <c r="D900" s="378"/>
      <c r="E900" s="378"/>
      <c r="F900" s="388"/>
      <c r="G900" s="378"/>
      <c r="H900" s="378"/>
      <c r="I900" s="426"/>
      <c r="J900" s="378"/>
      <c r="K900" s="378"/>
      <c r="L900" s="378"/>
      <c r="M900" s="378"/>
    </row>
    <row r="901" spans="1:13" ht="11.25" customHeight="1">
      <c r="A901" s="378"/>
      <c r="B901" s="378"/>
      <c r="C901" s="378"/>
      <c r="D901" s="378"/>
      <c r="E901" s="378"/>
      <c r="F901" s="388"/>
      <c r="G901" s="378"/>
      <c r="H901" s="378"/>
      <c r="I901" s="426"/>
      <c r="J901" s="378"/>
      <c r="K901" s="378"/>
      <c r="L901" s="378"/>
      <c r="M901" s="378"/>
    </row>
    <row r="902" spans="1:13" ht="11.25" customHeight="1">
      <c r="A902" s="378"/>
      <c r="B902" s="378"/>
      <c r="C902" s="378"/>
      <c r="D902" s="378"/>
      <c r="E902" s="378"/>
      <c r="F902" s="388"/>
      <c r="G902" s="378"/>
      <c r="H902" s="378"/>
      <c r="I902" s="426"/>
      <c r="J902" s="378"/>
      <c r="K902" s="378"/>
      <c r="L902" s="378"/>
      <c r="M902" s="378"/>
    </row>
    <row r="903" spans="1:13" ht="11.25" customHeight="1">
      <c r="A903" s="378"/>
      <c r="B903" s="378"/>
      <c r="C903" s="378"/>
      <c r="D903" s="378"/>
      <c r="E903" s="378"/>
      <c r="F903" s="388"/>
      <c r="G903" s="378"/>
      <c r="H903" s="378"/>
      <c r="I903" s="426"/>
      <c r="J903" s="378"/>
      <c r="K903" s="378"/>
      <c r="L903" s="378"/>
      <c r="M903" s="378"/>
    </row>
    <row r="904" spans="1:13" ht="11.25" customHeight="1">
      <c r="A904" s="378"/>
      <c r="B904" s="378"/>
      <c r="C904" s="378"/>
      <c r="D904" s="378"/>
      <c r="E904" s="378"/>
      <c r="F904" s="388"/>
      <c r="G904" s="378"/>
      <c r="H904" s="378"/>
      <c r="I904" s="426"/>
      <c r="J904" s="378"/>
      <c r="K904" s="378"/>
      <c r="L904" s="378"/>
      <c r="M904" s="378"/>
    </row>
    <row r="905" spans="1:13" ht="11.25" customHeight="1">
      <c r="A905" s="378"/>
      <c r="B905" s="378"/>
      <c r="C905" s="378"/>
      <c r="D905" s="378"/>
      <c r="E905" s="378"/>
      <c r="F905" s="388"/>
      <c r="G905" s="378"/>
      <c r="H905" s="378"/>
      <c r="I905" s="426"/>
      <c r="J905" s="378"/>
      <c r="K905" s="378"/>
      <c r="L905" s="378"/>
      <c r="M905" s="378"/>
    </row>
    <row r="906" spans="1:13" ht="11.25" customHeight="1">
      <c r="A906" s="378"/>
      <c r="B906" s="378"/>
      <c r="C906" s="378"/>
      <c r="D906" s="378"/>
      <c r="E906" s="378"/>
      <c r="F906" s="388"/>
      <c r="G906" s="378"/>
      <c r="H906" s="378"/>
      <c r="I906" s="426"/>
      <c r="J906" s="378"/>
      <c r="K906" s="378"/>
      <c r="L906" s="378"/>
      <c r="M906" s="378"/>
    </row>
    <row r="907" spans="1:13" ht="11.25" customHeight="1">
      <c r="A907" s="378"/>
      <c r="B907" s="378"/>
      <c r="C907" s="378"/>
      <c r="D907" s="378"/>
      <c r="E907" s="378"/>
      <c r="F907" s="388"/>
      <c r="G907" s="378"/>
      <c r="H907" s="378"/>
      <c r="I907" s="426"/>
      <c r="J907" s="378"/>
      <c r="K907" s="378"/>
      <c r="L907" s="378"/>
      <c r="M907" s="378"/>
    </row>
    <row r="908" spans="1:13" ht="11.25" customHeight="1">
      <c r="A908" s="378"/>
      <c r="B908" s="378"/>
      <c r="C908" s="378"/>
      <c r="D908" s="378"/>
      <c r="E908" s="378"/>
      <c r="F908" s="388"/>
      <c r="G908" s="378"/>
      <c r="H908" s="378"/>
      <c r="I908" s="426"/>
      <c r="J908" s="378"/>
      <c r="K908" s="378"/>
      <c r="L908" s="378"/>
      <c r="M908" s="378"/>
    </row>
    <row r="909" spans="1:13" ht="11.25" customHeight="1">
      <c r="A909" s="378"/>
      <c r="B909" s="378"/>
      <c r="C909" s="378"/>
      <c r="D909" s="378"/>
      <c r="E909" s="378"/>
      <c r="F909" s="388"/>
      <c r="G909" s="378"/>
      <c r="H909" s="378"/>
      <c r="I909" s="426"/>
      <c r="J909" s="378"/>
      <c r="K909" s="378"/>
      <c r="L909" s="378"/>
      <c r="M909" s="378"/>
    </row>
    <row r="910" spans="1:13" ht="11.25" customHeight="1">
      <c r="A910" s="378"/>
      <c r="B910" s="378"/>
      <c r="C910" s="378"/>
      <c r="D910" s="378"/>
      <c r="E910" s="378"/>
      <c r="F910" s="388"/>
      <c r="G910" s="378"/>
      <c r="H910" s="378"/>
      <c r="I910" s="426"/>
      <c r="J910" s="378"/>
      <c r="K910" s="378"/>
      <c r="L910" s="378"/>
      <c r="M910" s="378"/>
    </row>
    <row r="911" spans="1:13" ht="11.25" customHeight="1">
      <c r="A911" s="378"/>
      <c r="B911" s="378"/>
      <c r="C911" s="378"/>
      <c r="D911" s="378"/>
      <c r="E911" s="378"/>
      <c r="F911" s="388"/>
      <c r="G911" s="378"/>
      <c r="H911" s="378"/>
      <c r="I911" s="426"/>
      <c r="J911" s="378"/>
      <c r="K911" s="378"/>
      <c r="L911" s="378"/>
      <c r="M911" s="378"/>
    </row>
    <row r="912" spans="1:13" ht="11.25" customHeight="1">
      <c r="A912" s="378"/>
      <c r="B912" s="378"/>
      <c r="C912" s="378"/>
      <c r="D912" s="378"/>
      <c r="E912" s="378"/>
      <c r="F912" s="388"/>
      <c r="G912" s="378"/>
      <c r="H912" s="378"/>
      <c r="I912" s="426"/>
      <c r="J912" s="378"/>
      <c r="K912" s="378"/>
      <c r="L912" s="378"/>
      <c r="M912" s="378"/>
    </row>
    <row r="913" spans="1:13" ht="11.25" customHeight="1">
      <c r="A913" s="378"/>
      <c r="B913" s="378"/>
      <c r="C913" s="378"/>
      <c r="D913" s="378"/>
      <c r="E913" s="378"/>
      <c r="F913" s="388"/>
      <c r="G913" s="378"/>
      <c r="H913" s="378"/>
      <c r="I913" s="426"/>
      <c r="J913" s="378"/>
      <c r="K913" s="378"/>
      <c r="L913" s="378"/>
      <c r="M913" s="378"/>
    </row>
    <row r="914" spans="1:13" ht="11.25" customHeight="1">
      <c r="A914" s="378"/>
      <c r="B914" s="378"/>
      <c r="C914" s="378"/>
      <c r="D914" s="378"/>
      <c r="E914" s="378"/>
      <c r="F914" s="388"/>
      <c r="G914" s="378"/>
      <c r="H914" s="378"/>
      <c r="I914" s="426"/>
      <c r="J914" s="378"/>
      <c r="K914" s="378"/>
      <c r="L914" s="378"/>
      <c r="M914" s="378"/>
    </row>
    <row r="915" spans="1:13" ht="11.25" customHeight="1">
      <c r="A915" s="378"/>
      <c r="B915" s="378"/>
      <c r="C915" s="378"/>
      <c r="D915" s="378"/>
      <c r="E915" s="378"/>
      <c r="F915" s="388"/>
      <c r="G915" s="378"/>
      <c r="H915" s="378"/>
      <c r="I915" s="426"/>
      <c r="J915" s="378"/>
      <c r="K915" s="378"/>
      <c r="L915" s="378"/>
      <c r="M915" s="378"/>
    </row>
    <row r="916" spans="1:13" ht="11.25" customHeight="1">
      <c r="A916" s="378"/>
      <c r="B916" s="378"/>
      <c r="C916" s="378"/>
      <c r="D916" s="378"/>
      <c r="E916" s="378"/>
      <c r="F916" s="388"/>
      <c r="G916" s="378"/>
      <c r="H916" s="378"/>
      <c r="I916" s="426"/>
      <c r="J916" s="378"/>
      <c r="K916" s="378"/>
      <c r="L916" s="378"/>
      <c r="M916" s="378"/>
    </row>
    <row r="917" spans="1:13" ht="11.25" customHeight="1">
      <c r="A917" s="378"/>
      <c r="B917" s="378"/>
      <c r="C917" s="378"/>
      <c r="D917" s="378"/>
      <c r="E917" s="378"/>
      <c r="F917" s="388"/>
      <c r="G917" s="378"/>
      <c r="H917" s="378"/>
      <c r="I917" s="426"/>
      <c r="J917" s="378"/>
      <c r="K917" s="378"/>
      <c r="L917" s="378"/>
      <c r="M917" s="378"/>
    </row>
    <row r="918" spans="1:13" ht="11.25" customHeight="1">
      <c r="A918" s="378"/>
      <c r="B918" s="378"/>
      <c r="C918" s="378"/>
      <c r="D918" s="378"/>
      <c r="E918" s="378"/>
      <c r="F918" s="388"/>
      <c r="G918" s="378"/>
      <c r="H918" s="378"/>
      <c r="I918" s="426"/>
      <c r="J918" s="378"/>
      <c r="K918" s="378"/>
      <c r="L918" s="378"/>
      <c r="M918" s="378"/>
    </row>
    <row r="919" spans="1:13" ht="11.25" customHeight="1">
      <c r="A919" s="378"/>
      <c r="B919" s="378"/>
      <c r="C919" s="378"/>
      <c r="D919" s="378"/>
      <c r="E919" s="378"/>
      <c r="F919" s="388"/>
      <c r="G919" s="378"/>
      <c r="H919" s="378"/>
      <c r="I919" s="426"/>
      <c r="J919" s="378"/>
      <c r="K919" s="378"/>
      <c r="L919" s="378"/>
      <c r="M919" s="378"/>
    </row>
    <row r="920" spans="1:13" ht="11.25" customHeight="1">
      <c r="A920" s="378"/>
      <c r="B920" s="378"/>
      <c r="C920" s="378"/>
      <c r="D920" s="378"/>
      <c r="E920" s="378"/>
      <c r="F920" s="388"/>
      <c r="G920" s="378"/>
      <c r="H920" s="378"/>
      <c r="I920" s="426"/>
      <c r="J920" s="378"/>
      <c r="K920" s="378"/>
      <c r="L920" s="378"/>
      <c r="M920" s="378"/>
    </row>
    <row r="921" spans="1:13" ht="11.25" customHeight="1">
      <c r="A921" s="378"/>
      <c r="B921" s="378"/>
      <c r="C921" s="378"/>
      <c r="D921" s="378"/>
      <c r="E921" s="378"/>
      <c r="F921" s="388"/>
      <c r="G921" s="378"/>
      <c r="H921" s="378"/>
      <c r="I921" s="426"/>
      <c r="J921" s="378"/>
      <c r="K921" s="378"/>
      <c r="L921" s="378"/>
      <c r="M921" s="378"/>
    </row>
    <row r="922" spans="1:13" ht="11.25" customHeight="1">
      <c r="A922" s="378"/>
      <c r="B922" s="378"/>
      <c r="C922" s="378"/>
      <c r="D922" s="378"/>
      <c r="E922" s="378"/>
      <c r="F922" s="388"/>
      <c r="G922" s="378"/>
      <c r="H922" s="378"/>
      <c r="I922" s="426"/>
      <c r="J922" s="378"/>
      <c r="K922" s="378"/>
      <c r="L922" s="378"/>
      <c r="M922" s="378"/>
    </row>
    <row r="923" spans="1:13" ht="11.25" customHeight="1">
      <c r="A923" s="378"/>
      <c r="B923" s="378"/>
      <c r="C923" s="378"/>
      <c r="D923" s="378"/>
      <c r="E923" s="378"/>
      <c r="F923" s="388"/>
      <c r="G923" s="378"/>
      <c r="H923" s="378"/>
      <c r="I923" s="426"/>
      <c r="J923" s="378"/>
      <c r="K923" s="378"/>
      <c r="L923" s="378"/>
      <c r="M923" s="378"/>
    </row>
    <row r="924" spans="1:13" ht="11.25" customHeight="1">
      <c r="A924" s="378"/>
      <c r="B924" s="378"/>
      <c r="C924" s="378"/>
      <c r="D924" s="378"/>
      <c r="E924" s="378"/>
      <c r="F924" s="388"/>
      <c r="G924" s="378"/>
      <c r="H924" s="378"/>
      <c r="I924" s="426"/>
      <c r="J924" s="378"/>
      <c r="K924" s="378"/>
      <c r="L924" s="378"/>
      <c r="M924" s="378"/>
    </row>
    <row r="925" spans="1:13" ht="11.25" customHeight="1">
      <c r="A925" s="378"/>
      <c r="B925" s="378"/>
      <c r="C925" s="378"/>
      <c r="D925" s="378"/>
      <c r="E925" s="378"/>
      <c r="F925" s="388"/>
      <c r="G925" s="378"/>
      <c r="H925" s="378"/>
      <c r="I925" s="426"/>
      <c r="J925" s="378"/>
      <c r="K925" s="378"/>
      <c r="L925" s="378"/>
      <c r="M925" s="378"/>
    </row>
    <row r="926" spans="1:13" ht="11.25" customHeight="1">
      <c r="A926" s="378"/>
      <c r="B926" s="378"/>
      <c r="C926" s="378"/>
      <c r="D926" s="378"/>
      <c r="E926" s="378"/>
      <c r="F926" s="388"/>
      <c r="G926" s="378"/>
      <c r="H926" s="378"/>
      <c r="I926" s="426"/>
      <c r="J926" s="378"/>
      <c r="K926" s="378"/>
      <c r="L926" s="378"/>
      <c r="M926" s="378"/>
    </row>
    <row r="927" spans="1:13" ht="11.25" customHeight="1">
      <c r="A927" s="378"/>
      <c r="B927" s="378"/>
      <c r="C927" s="378"/>
      <c r="D927" s="378"/>
      <c r="E927" s="378"/>
      <c r="F927" s="388"/>
      <c r="G927" s="378"/>
      <c r="H927" s="378"/>
      <c r="I927" s="426"/>
      <c r="J927" s="378"/>
      <c r="K927" s="378"/>
      <c r="L927" s="378"/>
      <c r="M927" s="378"/>
    </row>
    <row r="928" spans="1:13" ht="11.25" customHeight="1">
      <c r="A928" s="378"/>
      <c r="B928" s="378"/>
      <c r="C928" s="378"/>
      <c r="D928" s="378"/>
      <c r="E928" s="378"/>
      <c r="F928" s="388"/>
      <c r="G928" s="378"/>
      <c r="H928" s="378"/>
      <c r="I928" s="426"/>
      <c r="J928" s="378"/>
      <c r="K928" s="378"/>
      <c r="L928" s="378"/>
      <c r="M928" s="378"/>
    </row>
    <row r="929" spans="1:13" ht="11.25" customHeight="1">
      <c r="A929" s="378"/>
      <c r="B929" s="378"/>
      <c r="C929" s="378"/>
      <c r="D929" s="378"/>
      <c r="E929" s="378"/>
      <c r="F929" s="388"/>
      <c r="G929" s="378"/>
      <c r="H929" s="378"/>
      <c r="I929" s="426"/>
      <c r="J929" s="378"/>
      <c r="K929" s="378"/>
      <c r="L929" s="378"/>
      <c r="M929" s="378"/>
    </row>
    <row r="930" spans="1:13" ht="11.25" customHeight="1">
      <c r="A930" s="378"/>
      <c r="B930" s="378"/>
      <c r="C930" s="378"/>
      <c r="D930" s="378"/>
      <c r="E930" s="378"/>
      <c r="F930" s="388"/>
      <c r="G930" s="378"/>
      <c r="H930" s="378"/>
      <c r="I930" s="426"/>
      <c r="J930" s="378"/>
      <c r="K930" s="378"/>
      <c r="L930" s="378"/>
      <c r="M930" s="378"/>
    </row>
    <row r="931" spans="1:13" ht="11.25" customHeight="1">
      <c r="A931" s="378"/>
      <c r="B931" s="378"/>
      <c r="C931" s="378"/>
      <c r="D931" s="378"/>
      <c r="E931" s="378"/>
      <c r="F931" s="388"/>
      <c r="G931" s="378"/>
      <c r="H931" s="378"/>
      <c r="I931" s="426"/>
      <c r="J931" s="378"/>
      <c r="K931" s="378"/>
      <c r="L931" s="378"/>
      <c r="M931" s="378"/>
    </row>
    <row r="932" spans="1:13" ht="11.25" customHeight="1">
      <c r="A932" s="378"/>
      <c r="B932" s="378"/>
      <c r="C932" s="378"/>
      <c r="D932" s="378"/>
      <c r="E932" s="378"/>
      <c r="F932" s="388"/>
      <c r="G932" s="378"/>
      <c r="H932" s="378"/>
      <c r="I932" s="426"/>
      <c r="J932" s="378"/>
      <c r="K932" s="378"/>
      <c r="L932" s="378"/>
      <c r="M932" s="378"/>
    </row>
    <row r="933" spans="1:13" ht="11.25" customHeight="1">
      <c r="A933" s="378"/>
      <c r="B933" s="378"/>
      <c r="C933" s="378"/>
      <c r="D933" s="378"/>
      <c r="E933" s="378"/>
      <c r="F933" s="388"/>
      <c r="G933" s="378"/>
      <c r="H933" s="378"/>
      <c r="I933" s="426"/>
      <c r="J933" s="378"/>
      <c r="K933" s="378"/>
      <c r="L933" s="378"/>
      <c r="M933" s="378"/>
    </row>
    <row r="934" spans="1:13" ht="11.25" customHeight="1">
      <c r="A934" s="378"/>
      <c r="B934" s="378"/>
      <c r="C934" s="378"/>
      <c r="D934" s="378"/>
      <c r="E934" s="378"/>
      <c r="F934" s="388"/>
      <c r="G934" s="378"/>
      <c r="H934" s="378"/>
      <c r="I934" s="426"/>
      <c r="J934" s="378"/>
      <c r="K934" s="378"/>
      <c r="L934" s="378"/>
      <c r="M934" s="378"/>
    </row>
    <row r="935" spans="1:13" ht="11.25" customHeight="1">
      <c r="A935" s="378"/>
      <c r="B935" s="378"/>
      <c r="C935" s="378"/>
      <c r="D935" s="378"/>
      <c r="E935" s="378"/>
      <c r="F935" s="388"/>
      <c r="G935" s="378"/>
      <c r="H935" s="378"/>
      <c r="I935" s="426"/>
      <c r="J935" s="378"/>
      <c r="K935" s="378"/>
      <c r="L935" s="378"/>
      <c r="M935" s="378"/>
    </row>
    <row r="936" spans="1:13" ht="11.25" customHeight="1">
      <c r="A936" s="378"/>
      <c r="B936" s="378"/>
      <c r="C936" s="378"/>
      <c r="D936" s="378"/>
      <c r="E936" s="378"/>
      <c r="F936" s="388"/>
      <c r="G936" s="378"/>
      <c r="H936" s="378"/>
      <c r="I936" s="426"/>
      <c r="J936" s="378"/>
      <c r="K936" s="378"/>
      <c r="L936" s="378"/>
      <c r="M936" s="378"/>
    </row>
    <row r="937" spans="1:13" ht="11.25" customHeight="1">
      <c r="A937" s="378"/>
      <c r="B937" s="378"/>
      <c r="C937" s="378"/>
      <c r="D937" s="378"/>
      <c r="E937" s="378"/>
      <c r="F937" s="388"/>
      <c r="G937" s="378"/>
      <c r="H937" s="378"/>
      <c r="I937" s="426"/>
      <c r="J937" s="378"/>
      <c r="K937" s="378"/>
      <c r="L937" s="378"/>
      <c r="M937" s="378"/>
    </row>
    <row r="938" spans="1:13" ht="11.25" customHeight="1">
      <c r="A938" s="378"/>
      <c r="B938" s="378"/>
      <c r="C938" s="378"/>
      <c r="D938" s="378"/>
      <c r="E938" s="378"/>
      <c r="F938" s="388"/>
      <c r="G938" s="378"/>
      <c r="H938" s="378"/>
      <c r="I938" s="426"/>
      <c r="J938" s="378"/>
      <c r="K938" s="378"/>
      <c r="L938" s="378"/>
      <c r="M938" s="378"/>
    </row>
    <row r="939" spans="1:13" ht="11.25" customHeight="1">
      <c r="A939" s="378"/>
      <c r="B939" s="378"/>
      <c r="C939" s="378"/>
      <c r="D939" s="378"/>
      <c r="E939" s="378"/>
      <c r="F939" s="388"/>
      <c r="G939" s="378"/>
      <c r="H939" s="378"/>
      <c r="I939" s="426"/>
      <c r="J939" s="378"/>
      <c r="K939" s="378"/>
      <c r="L939" s="378"/>
      <c r="M939" s="378"/>
    </row>
    <row r="940" spans="1:13" ht="11.25" customHeight="1">
      <c r="A940" s="378"/>
      <c r="B940" s="378"/>
      <c r="C940" s="378"/>
      <c r="D940" s="378"/>
      <c r="E940" s="378"/>
      <c r="F940" s="388"/>
      <c r="G940" s="378"/>
      <c r="H940" s="378"/>
      <c r="I940" s="426"/>
      <c r="J940" s="378"/>
      <c r="K940" s="378"/>
      <c r="L940" s="378"/>
      <c r="M940" s="378"/>
    </row>
    <row r="941" spans="1:13" ht="11.25" customHeight="1">
      <c r="A941" s="378"/>
      <c r="B941" s="378"/>
      <c r="C941" s="378"/>
      <c r="D941" s="378"/>
      <c r="E941" s="378"/>
      <c r="F941" s="388"/>
      <c r="G941" s="378"/>
      <c r="H941" s="378"/>
      <c r="I941" s="426"/>
      <c r="J941" s="378"/>
      <c r="K941" s="378"/>
      <c r="L941" s="378"/>
      <c r="M941" s="378"/>
    </row>
    <row r="942" spans="1:13" ht="11.25" customHeight="1">
      <c r="A942" s="378"/>
      <c r="B942" s="378"/>
      <c r="C942" s="378"/>
      <c r="D942" s="378"/>
      <c r="E942" s="378"/>
      <c r="F942" s="388"/>
      <c r="G942" s="378"/>
      <c r="H942" s="378"/>
      <c r="I942" s="426"/>
      <c r="J942" s="378"/>
      <c r="K942" s="378"/>
      <c r="L942" s="378"/>
      <c r="M942" s="378"/>
    </row>
    <row r="943" spans="1:13" ht="11.25" customHeight="1">
      <c r="A943" s="378"/>
      <c r="B943" s="378"/>
      <c r="C943" s="378"/>
      <c r="D943" s="378"/>
      <c r="E943" s="378"/>
      <c r="F943" s="388"/>
      <c r="G943" s="378"/>
      <c r="H943" s="378"/>
      <c r="I943" s="426"/>
      <c r="J943" s="378"/>
      <c r="K943" s="378"/>
      <c r="L943" s="378"/>
      <c r="M943" s="378"/>
    </row>
    <row r="944" spans="1:13" ht="11.25" customHeight="1">
      <c r="A944" s="378"/>
      <c r="B944" s="378"/>
      <c r="C944" s="378"/>
      <c r="D944" s="378"/>
      <c r="E944" s="378"/>
      <c r="F944" s="388"/>
      <c r="G944" s="378"/>
      <c r="H944" s="378"/>
      <c r="I944" s="426"/>
      <c r="J944" s="378"/>
      <c r="K944" s="378"/>
      <c r="L944" s="378"/>
      <c r="M944" s="378"/>
    </row>
    <row r="945" spans="1:13" ht="11.25" customHeight="1">
      <c r="A945" s="378"/>
      <c r="B945" s="378"/>
      <c r="C945" s="378"/>
      <c r="D945" s="378"/>
      <c r="E945" s="378"/>
      <c r="F945" s="388"/>
      <c r="G945" s="378"/>
      <c r="H945" s="378"/>
      <c r="I945" s="426"/>
      <c r="J945" s="378"/>
      <c r="K945" s="378"/>
      <c r="L945" s="378"/>
      <c r="M945" s="378"/>
    </row>
    <row r="946" spans="1:13" ht="11.25" customHeight="1">
      <c r="A946" s="378"/>
      <c r="B946" s="378"/>
      <c r="C946" s="378"/>
      <c r="D946" s="378"/>
      <c r="E946" s="378"/>
      <c r="F946" s="388"/>
      <c r="G946" s="378"/>
      <c r="H946" s="378"/>
      <c r="I946" s="426"/>
      <c r="J946" s="378"/>
      <c r="K946" s="378"/>
      <c r="L946" s="378"/>
      <c r="M946" s="378"/>
    </row>
    <row r="947" spans="1:13" ht="11.25" customHeight="1">
      <c r="A947" s="378"/>
      <c r="B947" s="378"/>
      <c r="C947" s="378"/>
      <c r="D947" s="378"/>
      <c r="E947" s="378"/>
      <c r="F947" s="388"/>
      <c r="G947" s="378"/>
      <c r="H947" s="378"/>
      <c r="I947" s="426"/>
      <c r="J947" s="378"/>
      <c r="K947" s="378"/>
      <c r="L947" s="378"/>
      <c r="M947" s="378"/>
    </row>
    <row r="948" spans="1:13" ht="11.25" customHeight="1">
      <c r="A948" s="378"/>
      <c r="B948" s="378"/>
      <c r="C948" s="378"/>
      <c r="D948" s="378"/>
      <c r="E948" s="378"/>
      <c r="F948" s="388"/>
      <c r="G948" s="378"/>
      <c r="H948" s="378"/>
      <c r="I948" s="426"/>
      <c r="J948" s="378"/>
      <c r="K948" s="378"/>
      <c r="L948" s="378"/>
      <c r="M948" s="378"/>
    </row>
    <row r="949" spans="1:13" ht="11.25" customHeight="1">
      <c r="A949" s="378"/>
      <c r="B949" s="378"/>
      <c r="C949" s="378"/>
      <c r="D949" s="378"/>
      <c r="E949" s="378"/>
      <c r="F949" s="388"/>
      <c r="G949" s="378"/>
      <c r="H949" s="378"/>
      <c r="I949" s="426"/>
      <c r="J949" s="378"/>
      <c r="K949" s="378"/>
      <c r="L949" s="378"/>
      <c r="M949" s="378"/>
    </row>
    <row r="950" spans="1:13" ht="11.25" customHeight="1">
      <c r="A950" s="378"/>
      <c r="B950" s="378"/>
      <c r="C950" s="378"/>
      <c r="D950" s="378"/>
      <c r="E950" s="378"/>
      <c r="F950" s="388"/>
      <c r="G950" s="378"/>
      <c r="H950" s="378"/>
      <c r="I950" s="426"/>
      <c r="J950" s="378"/>
      <c r="K950" s="378"/>
      <c r="L950" s="378"/>
      <c r="M950" s="378"/>
    </row>
    <row r="951" spans="1:13" ht="11.25" customHeight="1">
      <c r="A951" s="378"/>
      <c r="B951" s="378"/>
      <c r="C951" s="378"/>
      <c r="D951" s="378"/>
      <c r="E951" s="378"/>
      <c r="F951" s="388"/>
      <c r="G951" s="378"/>
      <c r="H951" s="378"/>
      <c r="I951" s="426"/>
      <c r="J951" s="378"/>
      <c r="K951" s="378"/>
      <c r="L951" s="378"/>
      <c r="M951" s="378"/>
    </row>
    <row r="952" spans="1:13" ht="11.25" customHeight="1">
      <c r="A952" s="378"/>
      <c r="B952" s="378"/>
      <c r="C952" s="378"/>
      <c r="D952" s="378"/>
      <c r="E952" s="378"/>
      <c r="F952" s="388"/>
      <c r="G952" s="378"/>
      <c r="H952" s="378"/>
      <c r="I952" s="426"/>
      <c r="J952" s="378"/>
      <c r="K952" s="378"/>
      <c r="L952" s="378"/>
      <c r="M952" s="378"/>
    </row>
    <row r="953" spans="1:13" ht="11.25" customHeight="1">
      <c r="A953" s="378"/>
      <c r="B953" s="378"/>
      <c r="C953" s="378"/>
      <c r="D953" s="378"/>
      <c r="E953" s="378"/>
      <c r="F953" s="388"/>
      <c r="G953" s="378"/>
      <c r="H953" s="378"/>
      <c r="I953" s="426"/>
      <c r="J953" s="378"/>
      <c r="K953" s="378"/>
      <c r="L953" s="378"/>
      <c r="M953" s="378"/>
    </row>
    <row r="954" spans="1:13" ht="11.25" customHeight="1">
      <c r="A954" s="378"/>
      <c r="B954" s="378"/>
      <c r="C954" s="378"/>
      <c r="D954" s="378"/>
      <c r="E954" s="378"/>
      <c r="F954" s="388"/>
      <c r="G954" s="378"/>
      <c r="H954" s="378"/>
      <c r="I954" s="426"/>
      <c r="J954" s="378"/>
      <c r="K954" s="378"/>
      <c r="L954" s="378"/>
      <c r="M954" s="378"/>
    </row>
    <row r="955" spans="1:13" ht="11.25" customHeight="1">
      <c r="A955" s="378"/>
      <c r="B955" s="378"/>
      <c r="C955" s="378"/>
      <c r="D955" s="378"/>
      <c r="E955" s="378"/>
      <c r="F955" s="388"/>
      <c r="G955" s="378"/>
      <c r="H955" s="378"/>
      <c r="I955" s="426"/>
      <c r="J955" s="378"/>
      <c r="K955" s="378"/>
      <c r="L955" s="378"/>
      <c r="M955" s="378"/>
    </row>
    <row r="956" spans="1:13" ht="11.25" customHeight="1">
      <c r="A956" s="378"/>
      <c r="B956" s="378"/>
      <c r="C956" s="378"/>
      <c r="D956" s="378"/>
      <c r="E956" s="378"/>
      <c r="F956" s="388"/>
      <c r="G956" s="378"/>
      <c r="H956" s="378"/>
      <c r="I956" s="426"/>
      <c r="J956" s="378"/>
      <c r="K956" s="378"/>
      <c r="L956" s="378"/>
      <c r="M956" s="378"/>
    </row>
    <row r="957" spans="1:13" ht="11.25" customHeight="1">
      <c r="A957" s="378"/>
      <c r="B957" s="378"/>
      <c r="C957" s="378"/>
      <c r="D957" s="378"/>
      <c r="E957" s="378"/>
      <c r="F957" s="388"/>
      <c r="G957" s="378"/>
      <c r="H957" s="378"/>
      <c r="I957" s="426"/>
      <c r="J957" s="378"/>
      <c r="K957" s="378"/>
      <c r="L957" s="378"/>
      <c r="M957" s="378"/>
    </row>
    <row r="958" spans="1:13" ht="11.25" customHeight="1">
      <c r="A958" s="378"/>
      <c r="B958" s="378"/>
      <c r="C958" s="378"/>
      <c r="D958" s="378"/>
      <c r="E958" s="378"/>
      <c r="F958" s="388"/>
      <c r="G958" s="378"/>
      <c r="H958" s="378"/>
      <c r="I958" s="426"/>
      <c r="J958" s="378"/>
      <c r="K958" s="378"/>
      <c r="L958" s="378"/>
      <c r="M958" s="378"/>
    </row>
    <row r="959" spans="1:13" ht="11.25" customHeight="1">
      <c r="A959" s="378"/>
      <c r="B959" s="378"/>
      <c r="C959" s="378"/>
      <c r="D959" s="378"/>
      <c r="E959" s="378"/>
      <c r="F959" s="388"/>
      <c r="G959" s="378"/>
      <c r="H959" s="378"/>
      <c r="I959" s="426"/>
      <c r="J959" s="378"/>
      <c r="K959" s="378"/>
      <c r="L959" s="378"/>
      <c r="M959" s="378"/>
    </row>
    <row r="960" spans="1:13" ht="11.25" customHeight="1">
      <c r="A960" s="378"/>
      <c r="B960" s="378"/>
      <c r="C960" s="378"/>
      <c r="D960" s="378"/>
      <c r="E960" s="378"/>
      <c r="F960" s="388"/>
      <c r="G960" s="378"/>
      <c r="H960" s="378"/>
      <c r="I960" s="426"/>
      <c r="J960" s="378"/>
      <c r="K960" s="378"/>
      <c r="L960" s="378"/>
      <c r="M960" s="378"/>
    </row>
    <row r="961" spans="1:13" ht="11.25" customHeight="1">
      <c r="A961" s="378"/>
      <c r="B961" s="378"/>
      <c r="C961" s="378"/>
      <c r="D961" s="378"/>
      <c r="E961" s="378"/>
      <c r="F961" s="388"/>
      <c r="G961" s="378"/>
      <c r="H961" s="378"/>
      <c r="I961" s="426"/>
      <c r="J961" s="378"/>
      <c r="K961" s="378"/>
      <c r="L961" s="378"/>
      <c r="M961" s="378"/>
    </row>
    <row r="962" spans="1:13" ht="11.25" customHeight="1">
      <c r="A962" s="378"/>
      <c r="B962" s="378"/>
      <c r="C962" s="378"/>
      <c r="D962" s="378"/>
      <c r="E962" s="378"/>
      <c r="F962" s="388"/>
      <c r="G962" s="378"/>
      <c r="H962" s="378"/>
      <c r="I962" s="426"/>
      <c r="J962" s="378"/>
      <c r="K962" s="378"/>
      <c r="L962" s="378"/>
      <c r="M962" s="378"/>
    </row>
    <row r="963" spans="1:13" ht="11.25" customHeight="1">
      <c r="A963" s="378"/>
      <c r="B963" s="378"/>
      <c r="C963" s="378"/>
      <c r="D963" s="378"/>
      <c r="E963" s="378"/>
      <c r="F963" s="388"/>
      <c r="G963" s="378"/>
      <c r="H963" s="378"/>
      <c r="I963" s="426"/>
      <c r="J963" s="378"/>
      <c r="K963" s="378"/>
      <c r="L963" s="378"/>
      <c r="M963" s="378"/>
    </row>
    <row r="964" spans="1:13" ht="11.25" customHeight="1">
      <c r="A964" s="378"/>
      <c r="B964" s="378"/>
      <c r="C964" s="378"/>
      <c r="D964" s="378"/>
      <c r="E964" s="378"/>
      <c r="F964" s="388"/>
      <c r="G964" s="378"/>
      <c r="H964" s="378"/>
      <c r="I964" s="426"/>
      <c r="J964" s="378"/>
      <c r="K964" s="378"/>
      <c r="L964" s="378"/>
      <c r="M964" s="378"/>
    </row>
    <row r="965" spans="1:13" ht="11.25" customHeight="1">
      <c r="A965" s="378"/>
      <c r="B965" s="378"/>
      <c r="C965" s="378"/>
      <c r="D965" s="378"/>
      <c r="E965" s="378"/>
      <c r="F965" s="388"/>
      <c r="G965" s="378"/>
      <c r="H965" s="378"/>
      <c r="I965" s="426"/>
      <c r="J965" s="378"/>
      <c r="K965" s="378"/>
      <c r="L965" s="378"/>
      <c r="M965" s="378"/>
    </row>
    <row r="966" spans="1:13" ht="11.25" customHeight="1">
      <c r="A966" s="378"/>
      <c r="B966" s="378"/>
      <c r="C966" s="378"/>
      <c r="D966" s="378"/>
      <c r="E966" s="378"/>
      <c r="F966" s="388"/>
      <c r="G966" s="378"/>
      <c r="H966" s="378"/>
      <c r="I966" s="426"/>
      <c r="J966" s="378"/>
      <c r="K966" s="378"/>
      <c r="L966" s="378"/>
      <c r="M966" s="378"/>
    </row>
    <row r="967" spans="1:13" ht="11.25" customHeight="1">
      <c r="A967" s="378"/>
      <c r="B967" s="378"/>
      <c r="C967" s="378"/>
      <c r="D967" s="378"/>
      <c r="E967" s="378"/>
      <c r="F967" s="388"/>
      <c r="G967" s="378"/>
      <c r="H967" s="378"/>
      <c r="I967" s="426"/>
      <c r="J967" s="378"/>
      <c r="K967" s="378"/>
      <c r="L967" s="378"/>
      <c r="M967" s="378"/>
    </row>
    <row r="968" spans="1:13" ht="11.25" customHeight="1">
      <c r="A968" s="378"/>
      <c r="B968" s="378"/>
      <c r="C968" s="378"/>
      <c r="D968" s="378"/>
      <c r="E968" s="378"/>
      <c r="F968" s="388"/>
      <c r="G968" s="378"/>
      <c r="H968" s="378"/>
      <c r="I968" s="426"/>
      <c r="J968" s="378"/>
      <c r="K968" s="378"/>
      <c r="L968" s="378"/>
      <c r="M968" s="378"/>
    </row>
    <row r="969" spans="1:13" ht="11.25" customHeight="1">
      <c r="A969" s="378"/>
      <c r="B969" s="378"/>
      <c r="C969" s="378"/>
      <c r="D969" s="378"/>
      <c r="E969" s="378"/>
      <c r="F969" s="388"/>
      <c r="G969" s="378"/>
      <c r="H969" s="378"/>
      <c r="I969" s="426"/>
      <c r="J969" s="378"/>
      <c r="K969" s="378"/>
      <c r="L969" s="378"/>
      <c r="M969" s="378"/>
    </row>
    <row r="970" spans="1:13" ht="11.25" customHeight="1">
      <c r="A970" s="378"/>
      <c r="B970" s="378"/>
      <c r="C970" s="378"/>
      <c r="D970" s="378"/>
      <c r="E970" s="378"/>
      <c r="F970" s="388"/>
      <c r="G970" s="378"/>
      <c r="H970" s="378"/>
      <c r="I970" s="426"/>
      <c r="J970" s="378"/>
      <c r="K970" s="378"/>
      <c r="L970" s="378"/>
      <c r="M970" s="378"/>
    </row>
    <row r="971" spans="1:13" ht="11.25" customHeight="1">
      <c r="A971" s="378"/>
      <c r="B971" s="378"/>
      <c r="C971" s="378"/>
      <c r="D971" s="378"/>
      <c r="E971" s="378"/>
      <c r="F971" s="388"/>
      <c r="G971" s="378"/>
      <c r="H971" s="378"/>
      <c r="I971" s="426"/>
      <c r="J971" s="378"/>
      <c r="K971" s="378"/>
      <c r="L971" s="378"/>
      <c r="M971" s="378"/>
    </row>
    <row r="972" spans="1:13" ht="11.25" customHeight="1">
      <c r="A972" s="378"/>
      <c r="B972" s="378"/>
      <c r="C972" s="378"/>
      <c r="D972" s="378"/>
      <c r="E972" s="378"/>
      <c r="F972" s="388"/>
      <c r="G972" s="378"/>
      <c r="H972" s="378"/>
      <c r="I972" s="426"/>
      <c r="J972" s="378"/>
      <c r="K972" s="378"/>
      <c r="L972" s="378"/>
      <c r="M972" s="378"/>
    </row>
    <row r="973" spans="1:13" ht="11.25" customHeight="1">
      <c r="A973" s="378"/>
      <c r="B973" s="378"/>
      <c r="C973" s="378"/>
      <c r="D973" s="378"/>
      <c r="E973" s="378"/>
      <c r="F973" s="388"/>
      <c r="G973" s="378"/>
      <c r="H973" s="378"/>
      <c r="I973" s="426"/>
      <c r="J973" s="378"/>
      <c r="K973" s="378"/>
      <c r="L973" s="378"/>
      <c r="M973" s="378"/>
    </row>
    <row r="974" spans="1:13" ht="11.25" customHeight="1">
      <c r="A974" s="378"/>
      <c r="B974" s="378"/>
      <c r="C974" s="378"/>
      <c r="D974" s="378"/>
      <c r="E974" s="378"/>
      <c r="F974" s="388"/>
      <c r="G974" s="378"/>
      <c r="H974" s="378"/>
      <c r="I974" s="426"/>
      <c r="J974" s="378"/>
      <c r="K974" s="378"/>
      <c r="L974" s="378"/>
      <c r="M974" s="378"/>
    </row>
    <row r="975" spans="1:13" ht="11.25" customHeight="1">
      <c r="A975" s="378"/>
      <c r="B975" s="378"/>
      <c r="C975" s="378"/>
      <c r="D975" s="378"/>
      <c r="E975" s="378"/>
      <c r="F975" s="388"/>
      <c r="G975" s="378"/>
      <c r="H975" s="378"/>
      <c r="I975" s="426"/>
      <c r="J975" s="378"/>
      <c r="K975" s="378"/>
      <c r="L975" s="378"/>
      <c r="M975" s="378"/>
    </row>
    <row r="976" spans="1:13" ht="11.25" customHeight="1">
      <c r="A976" s="378"/>
      <c r="B976" s="378"/>
      <c r="C976" s="378"/>
      <c r="D976" s="378"/>
      <c r="E976" s="378"/>
      <c r="F976" s="388"/>
      <c r="G976" s="378"/>
      <c r="H976" s="378"/>
      <c r="I976" s="426"/>
      <c r="J976" s="378"/>
      <c r="K976" s="378"/>
      <c r="L976" s="378"/>
      <c r="M976" s="378"/>
    </row>
    <row r="977" spans="1:13" ht="11.25" customHeight="1">
      <c r="A977" s="378"/>
      <c r="B977" s="378"/>
      <c r="C977" s="378"/>
      <c r="D977" s="378"/>
      <c r="E977" s="378"/>
      <c r="F977" s="388"/>
      <c r="G977" s="378"/>
      <c r="H977" s="378"/>
      <c r="I977" s="426"/>
      <c r="J977" s="378"/>
      <c r="K977" s="378"/>
      <c r="L977" s="378"/>
      <c r="M977" s="378"/>
    </row>
    <row r="978" spans="1:13" ht="11.25" customHeight="1">
      <c r="A978" s="378"/>
      <c r="B978" s="378"/>
      <c r="C978" s="378"/>
      <c r="D978" s="378"/>
      <c r="E978" s="378"/>
      <c r="F978" s="388"/>
      <c r="G978" s="378"/>
      <c r="H978" s="378"/>
      <c r="I978" s="426"/>
      <c r="J978" s="378"/>
      <c r="K978" s="378"/>
      <c r="L978" s="378"/>
      <c r="M978" s="378"/>
    </row>
    <row r="979" spans="1:13" ht="11.25" customHeight="1">
      <c r="A979" s="378"/>
      <c r="B979" s="378"/>
      <c r="C979" s="378"/>
      <c r="D979" s="378"/>
      <c r="E979" s="378"/>
      <c r="F979" s="388"/>
      <c r="G979" s="378"/>
      <c r="H979" s="378"/>
      <c r="I979" s="426"/>
      <c r="J979" s="378"/>
      <c r="K979" s="378"/>
      <c r="L979" s="378"/>
      <c r="M979" s="378"/>
    </row>
    <row r="980" spans="1:13" ht="11.25" customHeight="1">
      <c r="A980" s="378"/>
      <c r="B980" s="378"/>
      <c r="C980" s="378"/>
      <c r="D980" s="378"/>
      <c r="E980" s="378"/>
      <c r="F980" s="388"/>
      <c r="G980" s="378"/>
      <c r="H980" s="378"/>
      <c r="I980" s="426"/>
      <c r="J980" s="378"/>
      <c r="K980" s="378"/>
      <c r="L980" s="378"/>
      <c r="M980" s="378"/>
    </row>
    <row r="981" spans="1:13" ht="11.25" customHeight="1">
      <c r="A981" s="378"/>
      <c r="B981" s="378"/>
      <c r="C981" s="378"/>
      <c r="D981" s="378"/>
      <c r="E981" s="378"/>
      <c r="F981" s="388"/>
      <c r="G981" s="378"/>
      <c r="H981" s="378"/>
      <c r="I981" s="426"/>
      <c r="J981" s="378"/>
      <c r="K981" s="378"/>
      <c r="L981" s="378"/>
      <c r="M981" s="378"/>
    </row>
    <row r="982" spans="1:13" ht="11.25" customHeight="1">
      <c r="A982" s="378"/>
      <c r="B982" s="378"/>
      <c r="C982" s="378"/>
      <c r="D982" s="378"/>
      <c r="E982" s="378"/>
      <c r="F982" s="388"/>
      <c r="G982" s="378"/>
      <c r="H982" s="378"/>
      <c r="I982" s="426"/>
      <c r="J982" s="378"/>
      <c r="K982" s="378"/>
      <c r="L982" s="378"/>
      <c r="M982" s="378"/>
    </row>
    <row r="983" spans="1:13" ht="11.25" customHeight="1">
      <c r="A983" s="378"/>
      <c r="B983" s="378"/>
      <c r="C983" s="378"/>
      <c r="D983" s="378"/>
      <c r="E983" s="378"/>
      <c r="F983" s="388"/>
      <c r="G983" s="378"/>
      <c r="H983" s="378"/>
      <c r="I983" s="426"/>
      <c r="J983" s="378"/>
      <c r="K983" s="378"/>
      <c r="L983" s="378"/>
      <c r="M983" s="378"/>
    </row>
    <row r="984" spans="1:13" ht="11.25" customHeight="1">
      <c r="A984" s="378"/>
      <c r="B984" s="378"/>
      <c r="C984" s="378"/>
      <c r="D984" s="378"/>
      <c r="E984" s="378"/>
      <c r="F984" s="388"/>
      <c r="G984" s="378"/>
      <c r="H984" s="378"/>
      <c r="I984" s="426"/>
      <c r="J984" s="378"/>
      <c r="K984" s="378"/>
      <c r="L984" s="378"/>
      <c r="M984" s="378"/>
    </row>
    <row r="985" spans="1:13" ht="11.25" customHeight="1">
      <c r="A985" s="378"/>
      <c r="B985" s="378"/>
      <c r="C985" s="378"/>
      <c r="D985" s="378"/>
      <c r="E985" s="378"/>
      <c r="F985" s="388"/>
      <c r="G985" s="378"/>
      <c r="H985" s="378"/>
      <c r="I985" s="426"/>
      <c r="J985" s="378"/>
      <c r="K985" s="378"/>
      <c r="L985" s="378"/>
      <c r="M985" s="378"/>
    </row>
    <row r="986" spans="1:13" ht="11.25" customHeight="1">
      <c r="A986" s="378"/>
      <c r="B986" s="378"/>
      <c r="C986" s="378"/>
      <c r="D986" s="378"/>
      <c r="E986" s="378"/>
      <c r="F986" s="388"/>
      <c r="G986" s="378"/>
      <c r="H986" s="378"/>
      <c r="I986" s="426"/>
      <c r="J986" s="378"/>
      <c r="K986" s="378"/>
      <c r="L986" s="378"/>
      <c r="M986" s="378"/>
    </row>
    <row r="987" spans="1:13" ht="11.25" customHeight="1">
      <c r="A987" s="378"/>
      <c r="B987" s="378"/>
      <c r="C987" s="378"/>
      <c r="D987" s="378"/>
      <c r="E987" s="378"/>
      <c r="F987" s="388"/>
      <c r="G987" s="378"/>
      <c r="H987" s="378"/>
      <c r="I987" s="426"/>
      <c r="J987" s="378"/>
      <c r="K987" s="378"/>
      <c r="L987" s="378"/>
      <c r="M987" s="378"/>
    </row>
    <row r="988" spans="1:13" ht="11.25" customHeight="1">
      <c r="A988" s="378"/>
      <c r="B988" s="378"/>
      <c r="C988" s="378"/>
      <c r="D988" s="378"/>
      <c r="E988" s="378"/>
      <c r="F988" s="388"/>
      <c r="G988" s="378"/>
      <c r="H988" s="378"/>
      <c r="I988" s="426"/>
      <c r="J988" s="378"/>
      <c r="K988" s="378"/>
      <c r="L988" s="378"/>
      <c r="M988" s="378"/>
    </row>
    <row r="989" spans="1:13" ht="11.25" customHeight="1">
      <c r="A989" s="378"/>
      <c r="B989" s="378"/>
      <c r="C989" s="378"/>
      <c r="D989" s="378"/>
      <c r="E989" s="378"/>
      <c r="F989" s="388"/>
      <c r="G989" s="378"/>
      <c r="H989" s="378"/>
      <c r="I989" s="426"/>
      <c r="J989" s="378"/>
      <c r="K989" s="378"/>
      <c r="L989" s="378"/>
      <c r="M989" s="378"/>
    </row>
    <row r="990" spans="1:13" ht="11.25" customHeight="1">
      <c r="A990" s="378"/>
      <c r="B990" s="378"/>
      <c r="C990" s="378"/>
      <c r="D990" s="378"/>
      <c r="E990" s="378"/>
      <c r="F990" s="388"/>
      <c r="G990" s="378"/>
      <c r="H990" s="378"/>
      <c r="I990" s="426"/>
      <c r="J990" s="378"/>
      <c r="K990" s="378"/>
      <c r="L990" s="378"/>
      <c r="M990" s="378"/>
    </row>
    <row r="991" spans="1:13" ht="11.25" customHeight="1">
      <c r="A991" s="378"/>
      <c r="B991" s="378"/>
      <c r="C991" s="378"/>
      <c r="D991" s="378"/>
      <c r="E991" s="378"/>
      <c r="F991" s="388"/>
      <c r="G991" s="378"/>
      <c r="H991" s="378"/>
      <c r="I991" s="426"/>
      <c r="J991" s="378"/>
      <c r="K991" s="378"/>
      <c r="L991" s="378"/>
      <c r="M991" s="378"/>
    </row>
    <row r="992" spans="1:13" ht="11.25" customHeight="1">
      <c r="A992" s="378"/>
      <c r="B992" s="378"/>
      <c r="C992" s="378"/>
      <c r="D992" s="378"/>
      <c r="E992" s="378"/>
      <c r="F992" s="388"/>
      <c r="G992" s="378"/>
      <c r="H992" s="378"/>
      <c r="I992" s="426"/>
      <c r="J992" s="378"/>
      <c r="K992" s="378"/>
      <c r="L992" s="378"/>
      <c r="M992" s="378"/>
    </row>
    <row r="993" spans="1:13" ht="11.25" customHeight="1">
      <c r="A993" s="378"/>
      <c r="B993" s="378"/>
      <c r="C993" s="378"/>
      <c r="D993" s="378"/>
      <c r="E993" s="378"/>
      <c r="F993" s="388"/>
      <c r="G993" s="378"/>
      <c r="H993" s="378"/>
      <c r="I993" s="426"/>
      <c r="J993" s="378"/>
      <c r="K993" s="378"/>
      <c r="L993" s="378"/>
      <c r="M993" s="378"/>
    </row>
    <row r="994" spans="1:13" ht="11.25" customHeight="1">
      <c r="A994" s="378"/>
      <c r="B994" s="378"/>
      <c r="C994" s="378"/>
      <c r="D994" s="378"/>
      <c r="E994" s="378"/>
      <c r="F994" s="388"/>
      <c r="G994" s="378"/>
      <c r="H994" s="378"/>
      <c r="I994" s="426"/>
      <c r="J994" s="378"/>
      <c r="K994" s="378"/>
      <c r="L994" s="378"/>
      <c r="M994" s="378"/>
    </row>
    <row r="995" spans="1:13" ht="11.25" customHeight="1">
      <c r="A995" s="378"/>
      <c r="B995" s="378"/>
      <c r="C995" s="378"/>
      <c r="D995" s="378"/>
      <c r="E995" s="378"/>
      <c r="F995" s="388"/>
      <c r="G995" s="378"/>
      <c r="H995" s="378"/>
      <c r="I995" s="426"/>
      <c r="J995" s="378"/>
      <c r="K995" s="378"/>
      <c r="L995" s="378"/>
      <c r="M995" s="378"/>
    </row>
    <row r="996" spans="1:13" ht="11.25" customHeight="1">
      <c r="A996" s="378"/>
      <c r="B996" s="378"/>
      <c r="C996" s="378"/>
      <c r="D996" s="378"/>
      <c r="E996" s="378"/>
      <c r="F996" s="388"/>
      <c r="G996" s="378"/>
      <c r="H996" s="378"/>
      <c r="I996" s="426"/>
      <c r="J996" s="378"/>
      <c r="K996" s="378"/>
      <c r="L996" s="378"/>
      <c r="M996" s="378"/>
    </row>
  </sheetData>
  <mergeCells count="13">
    <mergeCell ref="K7:K8"/>
    <mergeCell ref="L7:M7"/>
    <mergeCell ref="A41:M41"/>
    <mergeCell ref="A5:A8"/>
    <mergeCell ref="B5:F5"/>
    <mergeCell ref="G5:K6"/>
    <mergeCell ref="L5:M6"/>
    <mergeCell ref="B6:E6"/>
    <mergeCell ref="F6:F8"/>
    <mergeCell ref="B7:C7"/>
    <mergeCell ref="D7:E7"/>
    <mergeCell ref="G7:H7"/>
    <mergeCell ref="I7:J7"/>
  </mergeCells>
  <hyperlinks>
    <hyperlink ref="M1" location="Índice!A1" display="(Voltar ao índice)"/>
  </hyperlinks>
  <pageMargins left="0.511811024" right="0.511811024" top="0.78740157499999996" bottom="0.78740157499999996" header="0" footer="0"/>
  <pageSetup paperSize="9"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J1" sqref="J1"/>
    </sheetView>
  </sheetViews>
  <sheetFormatPr defaultColWidth="9.140625" defaultRowHeight="11.25"/>
  <cols>
    <col min="1" max="16384" width="9.140625" style="380"/>
  </cols>
  <sheetData>
    <row r="1" spans="1:10">
      <c r="A1" s="484" t="s">
        <v>1552</v>
      </c>
      <c r="J1" s="155" t="s">
        <v>226</v>
      </c>
    </row>
    <row r="2" spans="1:10">
      <c r="A2" s="380" t="s">
        <v>1553</v>
      </c>
    </row>
    <row r="3" spans="1:10">
      <c r="A3" s="380" t="s">
        <v>526</v>
      </c>
    </row>
    <row r="5" spans="1:10">
      <c r="B5" s="380">
        <v>2016</v>
      </c>
      <c r="C5" s="380">
        <v>2017</v>
      </c>
      <c r="D5" s="380">
        <v>2018</v>
      </c>
      <c r="E5" s="380">
        <v>2019</v>
      </c>
    </row>
    <row r="6" spans="1:10">
      <c r="A6" s="380" t="s">
        <v>13</v>
      </c>
      <c r="B6" s="483">
        <v>929</v>
      </c>
      <c r="C6" s="483">
        <v>1075</v>
      </c>
      <c r="D6" s="483">
        <v>1229</v>
      </c>
      <c r="E6" s="483">
        <v>1326</v>
      </c>
    </row>
    <row r="28" spans="1:1">
      <c r="A28" s="378" t="s">
        <v>1554</v>
      </c>
    </row>
  </sheetData>
  <hyperlinks>
    <hyperlink ref="J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0"/>
  <sheetViews>
    <sheetView topLeftCell="A28" zoomScaleNormal="100" workbookViewId="0">
      <selection activeCell="C60" sqref="C60"/>
    </sheetView>
  </sheetViews>
  <sheetFormatPr defaultColWidth="9.140625" defaultRowHeight="11.25"/>
  <cols>
    <col min="1" max="16384" width="9.140625" style="2"/>
  </cols>
  <sheetData>
    <row r="1" spans="1:27">
      <c r="A1" s="1" t="s">
        <v>1042</v>
      </c>
      <c r="AA1" s="155" t="s">
        <v>226</v>
      </c>
    </row>
    <row r="2" spans="1:27">
      <c r="A2" s="2" t="s">
        <v>1043</v>
      </c>
    </row>
    <row r="3" spans="1:27">
      <c r="A3" s="25" t="s">
        <v>677</v>
      </c>
    </row>
    <row r="6" spans="1:27">
      <c r="B6" s="2" t="s">
        <v>114</v>
      </c>
      <c r="C6" s="2" t="s">
        <v>1044</v>
      </c>
      <c r="D6" s="2" t="s">
        <v>1045</v>
      </c>
      <c r="S6" s="2" t="s">
        <v>695</v>
      </c>
      <c r="T6" s="2" t="s">
        <v>683</v>
      </c>
    </row>
    <row r="7" spans="1:27">
      <c r="A7" s="2">
        <v>2015</v>
      </c>
      <c r="B7" s="9">
        <v>449</v>
      </c>
      <c r="C7" s="9">
        <v>4344</v>
      </c>
      <c r="D7" s="548">
        <v>9.3678280826204885E-2</v>
      </c>
      <c r="S7" s="2" t="s">
        <v>1047</v>
      </c>
      <c r="T7" s="549">
        <v>5.6497175141242938E-3</v>
      </c>
    </row>
    <row r="8" spans="1:27">
      <c r="A8" s="2">
        <v>2016</v>
      </c>
      <c r="B8" s="9">
        <v>929</v>
      </c>
      <c r="C8" s="9">
        <v>3316</v>
      </c>
      <c r="D8" s="548">
        <v>0.21884570082449942</v>
      </c>
      <c r="K8" s="2" t="s">
        <v>1046</v>
      </c>
      <c r="L8" s="2" t="s">
        <v>683</v>
      </c>
      <c r="S8" s="2" t="s">
        <v>1048</v>
      </c>
      <c r="T8" s="549">
        <v>2.2598870056497176E-3</v>
      </c>
    </row>
    <row r="9" spans="1:27">
      <c r="A9" s="2">
        <v>2017</v>
      </c>
      <c r="B9" s="9">
        <v>1075</v>
      </c>
      <c r="C9" s="9">
        <v>3481</v>
      </c>
      <c r="D9" s="548">
        <v>0.23595258999122037</v>
      </c>
      <c r="K9" s="2" t="s">
        <v>690</v>
      </c>
      <c r="L9" s="549">
        <v>0.66571834992887624</v>
      </c>
      <c r="S9" s="2" t="s">
        <v>697</v>
      </c>
      <c r="T9" s="549">
        <v>1.4689265536723164E-2</v>
      </c>
    </row>
    <row r="10" spans="1:27">
      <c r="A10" s="2">
        <v>2018</v>
      </c>
      <c r="B10" s="9">
        <v>1229</v>
      </c>
      <c r="C10" s="9">
        <v>3111</v>
      </c>
      <c r="D10" s="548">
        <v>0.28317972350230414</v>
      </c>
      <c r="K10" s="2" t="s">
        <v>691</v>
      </c>
      <c r="L10" s="549">
        <v>0.33143669985775248</v>
      </c>
      <c r="S10" s="2" t="s">
        <v>698</v>
      </c>
      <c r="T10" s="549">
        <v>7.0056497175141244E-2</v>
      </c>
    </row>
    <row r="11" spans="1:27">
      <c r="A11" s="2">
        <v>2019</v>
      </c>
      <c r="B11" s="9">
        <v>1326</v>
      </c>
      <c r="C11" s="9">
        <v>2404</v>
      </c>
      <c r="D11" s="548">
        <v>0.35549597855227882</v>
      </c>
      <c r="K11" s="2" t="s">
        <v>692</v>
      </c>
      <c r="L11" s="549">
        <v>2.8449502133712661E-3</v>
      </c>
      <c r="S11" s="2" t="s">
        <v>699</v>
      </c>
      <c r="T11" s="549">
        <v>0.13107344632768361</v>
      </c>
    </row>
    <row r="12" spans="1:27">
      <c r="S12" s="2" t="s">
        <v>700</v>
      </c>
      <c r="T12" s="549">
        <v>0.14689265536723164</v>
      </c>
    </row>
    <row r="13" spans="1:27">
      <c r="S13" s="2" t="s">
        <v>701</v>
      </c>
      <c r="T13" s="549">
        <v>0.13559322033898305</v>
      </c>
    </row>
    <row r="14" spans="1:27">
      <c r="S14" s="2" t="s">
        <v>702</v>
      </c>
      <c r="T14" s="549">
        <v>0.1480225988700565</v>
      </c>
    </row>
    <row r="15" spans="1:27">
      <c r="S15" s="2" t="s">
        <v>703</v>
      </c>
      <c r="T15" s="549">
        <v>0.12994350282485875</v>
      </c>
    </row>
    <row r="16" spans="1:27">
      <c r="S16" s="2" t="s">
        <v>704</v>
      </c>
      <c r="T16" s="549">
        <v>8.1355932203389825E-2</v>
      </c>
    </row>
    <row r="17" spans="19:20">
      <c r="S17" s="2" t="s">
        <v>705</v>
      </c>
      <c r="T17" s="549">
        <v>4.2937853107344631E-2</v>
      </c>
    </row>
    <row r="18" spans="19:20">
      <c r="S18" s="2" t="s">
        <v>706</v>
      </c>
      <c r="T18" s="549">
        <v>3.84180790960452E-2</v>
      </c>
    </row>
    <row r="19" spans="19:20">
      <c r="S19" s="2" t="s">
        <v>707</v>
      </c>
      <c r="T19" s="549">
        <v>5.3107344632768359E-2</v>
      </c>
    </row>
    <row r="35" spans="2:20">
      <c r="B35" s="2" t="s">
        <v>679</v>
      </c>
      <c r="C35" s="2" t="s">
        <v>683</v>
      </c>
      <c r="K35" s="2" t="s">
        <v>1049</v>
      </c>
      <c r="L35" s="2" t="s">
        <v>683</v>
      </c>
      <c r="S35" s="2" t="s">
        <v>1052</v>
      </c>
      <c r="T35" s="2" t="s">
        <v>683</v>
      </c>
    </row>
    <row r="36" spans="2:20">
      <c r="B36" s="2" t="s">
        <v>681</v>
      </c>
      <c r="C36" s="549">
        <v>0.5357142857142857</v>
      </c>
      <c r="K36" s="2" t="s">
        <v>1050</v>
      </c>
      <c r="L36" s="549">
        <v>0.58898305084745761</v>
      </c>
      <c r="S36" s="2" t="s">
        <v>1053</v>
      </c>
      <c r="T36" s="549">
        <v>0.89867841409691629</v>
      </c>
    </row>
    <row r="37" spans="2:20">
      <c r="B37" s="2" t="s">
        <v>680</v>
      </c>
      <c r="C37" s="549">
        <v>0.26934523809523808</v>
      </c>
      <c r="K37" s="2" t="s">
        <v>1051</v>
      </c>
      <c r="L37" s="549">
        <v>0.25423728813559321</v>
      </c>
      <c r="S37" s="2" t="s">
        <v>1054</v>
      </c>
      <c r="T37" s="549">
        <v>4.405286343612335E-2</v>
      </c>
    </row>
    <row r="38" spans="2:20">
      <c r="B38" s="2" t="s">
        <v>682</v>
      </c>
      <c r="C38" s="549">
        <v>0.19494047619047619</v>
      </c>
      <c r="K38" s="2" t="s">
        <v>682</v>
      </c>
      <c r="L38" s="549">
        <v>0.15677966101694915</v>
      </c>
      <c r="S38" s="2" t="s">
        <v>1055</v>
      </c>
      <c r="T38" s="549">
        <v>3.0837004405286344E-2</v>
      </c>
    </row>
    <row r="39" spans="2:20">
      <c r="S39" s="2" t="s">
        <v>1056</v>
      </c>
      <c r="T39" s="549">
        <v>2.643171806167401E-2</v>
      </c>
    </row>
    <row r="60" spans="1:1">
      <c r="A60" s="2" t="s">
        <v>1940</v>
      </c>
    </row>
  </sheetData>
  <hyperlinks>
    <hyperlink ref="AA1" location="Índice!A1" display="(Voltar ao índice)"/>
  </hyperlinks>
  <pageMargins left="0.511811024" right="0.511811024" top="0.78740157499999996" bottom="0.78740157499999996" header="0.31496062000000002" footer="0.31496062000000002"/>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zoomScaleNormal="100" workbookViewId="0">
      <selection activeCell="I16" sqref="I16"/>
    </sheetView>
  </sheetViews>
  <sheetFormatPr defaultColWidth="14.42578125" defaultRowHeight="15" customHeight="1"/>
  <cols>
    <col min="1" max="1" width="15.85546875" style="380" customWidth="1"/>
    <col min="2" max="3" width="9.28515625" style="380" customWidth="1"/>
    <col min="4" max="5" width="9.140625" style="380" customWidth="1"/>
    <col min="6" max="7" width="9.28515625" style="380" customWidth="1"/>
    <col min="8" max="13" width="9.140625" style="380" customWidth="1"/>
    <col min="14" max="16384" width="14.42578125" style="380"/>
  </cols>
  <sheetData>
    <row r="1" spans="1:13" ht="11.25" customHeight="1">
      <c r="A1" s="1350" t="s">
        <v>527</v>
      </c>
      <c r="B1" s="376"/>
      <c r="C1" s="376"/>
      <c r="D1" s="376"/>
      <c r="E1" s="376"/>
      <c r="F1" s="155" t="s">
        <v>226</v>
      </c>
      <c r="G1" s="379"/>
      <c r="H1" s="376"/>
      <c r="I1" s="376"/>
      <c r="J1" s="376"/>
      <c r="K1" s="376"/>
      <c r="L1" s="376"/>
      <c r="M1" s="376"/>
    </row>
    <row r="2" spans="1:13" ht="11.25" customHeight="1">
      <c r="A2" s="376" t="s">
        <v>482</v>
      </c>
      <c r="B2" s="376"/>
      <c r="C2" s="376"/>
      <c r="D2" s="376"/>
      <c r="E2" s="376"/>
      <c r="F2" s="376"/>
      <c r="G2" s="376"/>
      <c r="H2" s="376"/>
      <c r="I2" s="376"/>
      <c r="J2" s="376"/>
      <c r="K2" s="376"/>
      <c r="L2" s="376"/>
      <c r="M2" s="376"/>
    </row>
    <row r="3" spans="1:13" ht="11.25" customHeight="1">
      <c r="A3" s="376" t="s">
        <v>264</v>
      </c>
      <c r="B3" s="383"/>
      <c r="C3" s="383"/>
      <c r="D3" s="434"/>
      <c r="E3" s="376"/>
      <c r="F3" s="376"/>
      <c r="G3" s="376"/>
      <c r="H3" s="376"/>
      <c r="I3" s="376"/>
      <c r="J3" s="376"/>
      <c r="K3" s="376"/>
      <c r="L3" s="376"/>
      <c r="M3" s="376"/>
    </row>
    <row r="4" spans="1:13" ht="11.25" customHeight="1">
      <c r="A4" s="376"/>
      <c r="B4" s="376"/>
      <c r="C4" s="376"/>
      <c r="D4" s="376"/>
      <c r="E4" s="376"/>
      <c r="F4" s="376"/>
      <c r="G4" s="376"/>
      <c r="H4" s="376"/>
      <c r="I4" s="376"/>
      <c r="J4" s="376"/>
      <c r="K4" s="376"/>
      <c r="L4" s="376"/>
      <c r="M4" s="376"/>
    </row>
    <row r="5" spans="1:13" ht="16.5" customHeight="1">
      <c r="A5" s="1440" t="s">
        <v>265</v>
      </c>
      <c r="B5" s="1461" t="s">
        <v>483</v>
      </c>
      <c r="C5" s="1462"/>
      <c r="D5" s="1462"/>
      <c r="E5" s="1462"/>
      <c r="F5" s="1463"/>
      <c r="G5" s="1349"/>
      <c r="H5" s="376"/>
      <c r="I5" s="376"/>
      <c r="J5" s="376"/>
      <c r="K5" s="376"/>
      <c r="L5" s="376"/>
      <c r="M5" s="376"/>
    </row>
    <row r="6" spans="1:13" ht="17.25" customHeight="1">
      <c r="A6" s="1445"/>
      <c r="B6" s="1442" t="s">
        <v>10</v>
      </c>
      <c r="C6" s="1447"/>
      <c r="D6" s="1442" t="s">
        <v>484</v>
      </c>
      <c r="E6" s="1443"/>
      <c r="F6" s="1464" t="s">
        <v>11</v>
      </c>
      <c r="G6" s="435"/>
      <c r="H6" s="376"/>
      <c r="I6" s="376"/>
      <c r="J6" s="376"/>
      <c r="K6" s="376"/>
      <c r="L6" s="376"/>
      <c r="M6" s="376"/>
    </row>
    <row r="7" spans="1:13" ht="23.25" customHeight="1">
      <c r="A7" s="1441"/>
      <c r="B7" s="436">
        <v>2018</v>
      </c>
      <c r="C7" s="436">
        <v>2019</v>
      </c>
      <c r="D7" s="436">
        <v>2018</v>
      </c>
      <c r="E7" s="436">
        <v>2019</v>
      </c>
      <c r="F7" s="1441"/>
      <c r="G7" s="1349"/>
      <c r="H7" s="376"/>
      <c r="I7" s="376"/>
      <c r="J7" s="376"/>
      <c r="K7" s="376"/>
      <c r="L7" s="376"/>
      <c r="M7" s="376"/>
    </row>
    <row r="8" spans="1:13" ht="11.25" customHeight="1">
      <c r="A8" s="437"/>
      <c r="B8" s="437"/>
      <c r="C8" s="437"/>
      <c r="D8" s="437"/>
      <c r="E8" s="437"/>
      <c r="F8" s="437"/>
      <c r="G8" s="437"/>
      <c r="H8" s="376"/>
      <c r="I8" s="376"/>
      <c r="J8" s="376"/>
      <c r="K8" s="376"/>
      <c r="L8" s="376"/>
      <c r="M8" s="376"/>
    </row>
    <row r="9" spans="1:13" ht="11.25" customHeight="1">
      <c r="A9" s="389" t="s">
        <v>13</v>
      </c>
      <c r="B9" s="1359">
        <v>249973</v>
      </c>
      <c r="C9" s="1359">
        <v>267930</v>
      </c>
      <c r="D9" s="1360">
        <v>238.49396129126413</v>
      </c>
      <c r="E9" s="1360">
        <v>250.92404444044359</v>
      </c>
      <c r="F9" s="1361">
        <v>5.2119068683668113</v>
      </c>
      <c r="G9" s="438"/>
      <c r="H9" s="376"/>
      <c r="I9" s="376"/>
      <c r="J9" s="376"/>
      <c r="K9" s="376"/>
      <c r="L9" s="376"/>
      <c r="M9" s="376"/>
    </row>
    <row r="10" spans="1:13" ht="11.25" customHeight="1">
      <c r="A10" s="395"/>
      <c r="B10" s="383"/>
      <c r="C10" s="383"/>
      <c r="D10" s="439"/>
      <c r="E10" s="439"/>
      <c r="F10" s="438"/>
      <c r="G10" s="438"/>
      <c r="H10" s="376"/>
      <c r="I10" s="376"/>
      <c r="J10" s="376"/>
      <c r="K10" s="376"/>
      <c r="L10" s="376"/>
      <c r="M10" s="376"/>
    </row>
    <row r="11" spans="1:13" ht="11.25" customHeight="1">
      <c r="A11" s="440" t="s">
        <v>485</v>
      </c>
      <c r="B11" s="441">
        <v>209</v>
      </c>
      <c r="C11" s="441">
        <v>193</v>
      </c>
      <c r="D11" s="442">
        <v>50.016273237225512</v>
      </c>
      <c r="E11" s="442">
        <v>45.498157678226654</v>
      </c>
      <c r="F11" s="443">
        <v>-9.0332911002176957</v>
      </c>
      <c r="G11" s="438"/>
      <c r="H11" s="376"/>
      <c r="I11" s="376"/>
      <c r="J11" s="376"/>
      <c r="K11" s="376"/>
      <c r="L11" s="376"/>
      <c r="M11" s="376"/>
    </row>
    <row r="12" spans="1:13" ht="11.25" customHeight="1">
      <c r="A12" s="447" t="s">
        <v>16</v>
      </c>
      <c r="B12" s="445">
        <v>1534</v>
      </c>
      <c r="C12" s="445">
        <v>1620</v>
      </c>
      <c r="D12" s="415">
        <v>87.804805452827239</v>
      </c>
      <c r="E12" s="415">
        <v>92.220778821555072</v>
      </c>
      <c r="F12" s="415">
        <v>5.0293071614403884</v>
      </c>
      <c r="G12" s="439"/>
      <c r="H12" s="376"/>
      <c r="I12" s="376"/>
      <c r="J12" s="376"/>
      <c r="K12" s="376"/>
      <c r="L12" s="376"/>
      <c r="M12" s="376"/>
    </row>
    <row r="13" spans="1:13" ht="11.25" customHeight="1">
      <c r="A13" s="444" t="s">
        <v>17</v>
      </c>
      <c r="B13" s="445">
        <v>312</v>
      </c>
      <c r="C13" s="445">
        <v>585</v>
      </c>
      <c r="D13" s="415">
        <v>77.332811171616882</v>
      </c>
      <c r="E13" s="415">
        <v>142.31014367242881</v>
      </c>
      <c r="F13" s="446">
        <v>84.022980047388046</v>
      </c>
      <c r="G13" s="438"/>
      <c r="H13" s="376"/>
      <c r="I13" s="376"/>
      <c r="J13" s="376"/>
      <c r="K13" s="376"/>
      <c r="L13" s="376"/>
      <c r="M13" s="376"/>
    </row>
    <row r="14" spans="1:13" ht="11.25" customHeight="1">
      <c r="A14" s="444" t="s">
        <v>486</v>
      </c>
      <c r="B14" s="445">
        <v>2204</v>
      </c>
      <c r="C14" s="445">
        <v>2508</v>
      </c>
      <c r="D14" s="415">
        <v>107.87291161420262</v>
      </c>
      <c r="E14" s="415">
        <v>120.98524828990151</v>
      </c>
      <c r="F14" s="446">
        <v>12.155356223807075</v>
      </c>
      <c r="G14" s="438"/>
      <c r="H14" s="376"/>
      <c r="I14" s="376"/>
      <c r="J14" s="376"/>
      <c r="K14" s="376"/>
      <c r="L14" s="376"/>
      <c r="M14" s="376"/>
    </row>
    <row r="15" spans="1:13" ht="11.25" customHeight="1">
      <c r="A15" s="444" t="s">
        <v>487</v>
      </c>
      <c r="B15" s="445">
        <v>11893</v>
      </c>
      <c r="C15" s="445">
        <v>11514</v>
      </c>
      <c r="D15" s="415">
        <v>152.11678701411489</v>
      </c>
      <c r="E15" s="415">
        <v>146.52641159566804</v>
      </c>
      <c r="F15" s="446">
        <v>-3.6750548891938735</v>
      </c>
      <c r="G15" s="438"/>
      <c r="H15" s="376"/>
      <c r="I15" s="376"/>
      <c r="J15" s="376"/>
      <c r="K15" s="376"/>
      <c r="L15" s="376"/>
      <c r="M15" s="376"/>
    </row>
    <row r="16" spans="1:13" ht="11.25" customHeight="1">
      <c r="A16" s="444" t="s">
        <v>488</v>
      </c>
      <c r="B16" s="445">
        <v>5170</v>
      </c>
      <c r="C16" s="445">
        <v>5182</v>
      </c>
      <c r="D16" s="415">
        <v>111.47810479459351</v>
      </c>
      <c r="E16" s="415">
        <v>111.03188084835043</v>
      </c>
      <c r="F16" s="446">
        <v>-0.40027945134632148</v>
      </c>
      <c r="G16" s="438"/>
      <c r="H16" s="376"/>
      <c r="I16" s="376"/>
      <c r="J16" s="376"/>
      <c r="K16" s="376"/>
      <c r="L16" s="376"/>
      <c r="M16" s="376"/>
    </row>
    <row r="17" spans="1:13" ht="11.25" customHeight="1">
      <c r="A17" s="444" t="s">
        <v>395</v>
      </c>
      <c r="B17" s="445">
        <v>15368</v>
      </c>
      <c r="C17" s="445">
        <v>16549</v>
      </c>
      <c r="D17" s="415">
        <v>939.48604586902457</v>
      </c>
      <c r="E17" s="415">
        <v>991.24180454046132</v>
      </c>
      <c r="F17" s="446">
        <v>5.5089438421155705</v>
      </c>
      <c r="G17" s="438"/>
      <c r="H17" s="376"/>
      <c r="I17" s="376"/>
      <c r="J17" s="376"/>
      <c r="K17" s="376"/>
      <c r="L17" s="376"/>
      <c r="M17" s="376"/>
    </row>
    <row r="18" spans="1:13" ht="11.25" customHeight="1">
      <c r="A18" s="444" t="s">
        <v>22</v>
      </c>
      <c r="B18" s="445">
        <v>2017</v>
      </c>
      <c r="C18" s="445">
        <v>2501</v>
      </c>
      <c r="D18" s="415">
        <v>99.149974536595522</v>
      </c>
      <c r="E18" s="415">
        <v>121.69232618214534</v>
      </c>
      <c r="F18" s="446">
        <v>22.735610120837293</v>
      </c>
      <c r="G18" s="438"/>
      <c r="H18" s="376"/>
      <c r="I18" s="376"/>
      <c r="J18" s="376"/>
      <c r="K18" s="376"/>
      <c r="L18" s="376"/>
      <c r="M18" s="376"/>
    </row>
    <row r="19" spans="1:13" ht="11.25" customHeight="1">
      <c r="A19" s="444" t="s">
        <v>57</v>
      </c>
      <c r="B19" s="445">
        <v>11430</v>
      </c>
      <c r="C19" s="445">
        <v>14693</v>
      </c>
      <c r="D19" s="415">
        <v>333.49721283278603</v>
      </c>
      <c r="E19" s="415">
        <v>423.75166589230258</v>
      </c>
      <c r="F19" s="446">
        <v>27.063030690085469</v>
      </c>
      <c r="G19" s="438"/>
      <c r="H19" s="376"/>
      <c r="I19" s="376"/>
      <c r="J19" s="376"/>
      <c r="K19" s="376"/>
      <c r="L19" s="376"/>
      <c r="M19" s="376"/>
    </row>
    <row r="20" spans="1:13" ht="11.25" customHeight="1">
      <c r="A20" s="444" t="s">
        <v>489</v>
      </c>
      <c r="B20" s="445">
        <v>8038</v>
      </c>
      <c r="C20" s="445">
        <v>7317</v>
      </c>
      <c r="D20" s="415">
        <v>225.40541707713842</v>
      </c>
      <c r="E20" s="415">
        <v>203.85715455866054</v>
      </c>
      <c r="F20" s="446">
        <v>-9.5597802386016326</v>
      </c>
      <c r="G20" s="438"/>
      <c r="H20" s="376"/>
      <c r="I20" s="376"/>
      <c r="J20" s="376"/>
      <c r="K20" s="376"/>
      <c r="L20" s="376"/>
      <c r="M20" s="376"/>
    </row>
    <row r="21" spans="1:13" ht="11.25" customHeight="1">
      <c r="A21" s="444" t="s">
        <v>142</v>
      </c>
      <c r="B21" s="445">
        <v>10171</v>
      </c>
      <c r="C21" s="445">
        <v>10329</v>
      </c>
      <c r="D21" s="415">
        <v>614.4342203191602</v>
      </c>
      <c r="E21" s="415">
        <v>616.7815456381918</v>
      </c>
      <c r="F21" s="446">
        <v>0.38203036898113396</v>
      </c>
      <c r="G21" s="438"/>
      <c r="H21" s="376"/>
      <c r="I21" s="376"/>
      <c r="J21" s="376"/>
      <c r="K21" s="376"/>
      <c r="L21" s="376"/>
      <c r="M21" s="376"/>
    </row>
    <row r="22" spans="1:13" ht="11.25" customHeight="1">
      <c r="A22" s="444" t="s">
        <v>77</v>
      </c>
      <c r="B22" s="445">
        <v>5093</v>
      </c>
      <c r="C22" s="445">
        <v>5071</v>
      </c>
      <c r="D22" s="415">
        <v>372.02038551918139</v>
      </c>
      <c r="E22" s="415">
        <v>366.3654681581375</v>
      </c>
      <c r="F22" s="446">
        <v>-1.5200557768230993</v>
      </c>
      <c r="G22" s="438"/>
      <c r="H22" s="376"/>
      <c r="I22" s="376"/>
      <c r="J22" s="376"/>
      <c r="K22" s="376"/>
      <c r="L22" s="376"/>
      <c r="M22" s="376"/>
    </row>
    <row r="23" spans="1:13" ht="11.25" customHeight="1">
      <c r="A23" s="447" t="s">
        <v>490</v>
      </c>
      <c r="B23" s="445">
        <v>22802</v>
      </c>
      <c r="C23" s="445">
        <v>23241</v>
      </c>
      <c r="D23" s="415">
        <v>213.46931259267663</v>
      </c>
      <c r="E23" s="415">
        <v>216.42334831811186</v>
      </c>
      <c r="F23" s="446">
        <v>1.3838221941866919</v>
      </c>
      <c r="G23" s="438"/>
      <c r="H23" s="376"/>
      <c r="I23" s="376"/>
      <c r="J23" s="376"/>
      <c r="K23" s="376"/>
      <c r="L23" s="376"/>
      <c r="M23" s="376"/>
    </row>
    <row r="24" spans="1:13" ht="11.25" customHeight="1">
      <c r="A24" s="447" t="s">
        <v>29</v>
      </c>
      <c r="B24" s="445">
        <v>6262</v>
      </c>
      <c r="C24" s="445">
        <v>5292</v>
      </c>
      <c r="D24" s="415">
        <v>150.10213752922581</v>
      </c>
      <c r="E24" s="415">
        <v>125.46212594292184</v>
      </c>
      <c r="F24" s="446">
        <v>-16.415496802306635</v>
      </c>
      <c r="G24" s="438"/>
      <c r="H24" s="376"/>
      <c r="I24" s="376"/>
      <c r="J24" s="376"/>
      <c r="K24" s="376"/>
      <c r="L24" s="376"/>
      <c r="M24" s="376"/>
    </row>
    <row r="25" spans="1:13" ht="11.25" customHeight="1">
      <c r="A25" s="447" t="s">
        <v>138</v>
      </c>
      <c r="B25" s="445">
        <v>2687</v>
      </c>
      <c r="C25" s="445">
        <v>3245</v>
      </c>
      <c r="D25" s="415">
        <v>128.53089237845771</v>
      </c>
      <c r="E25" s="415">
        <v>154.21962966377745</v>
      </c>
      <c r="F25" s="446">
        <v>19.986430351451659</v>
      </c>
      <c r="G25" s="438"/>
      <c r="H25" s="376"/>
      <c r="I25" s="376"/>
      <c r="J25" s="376"/>
      <c r="K25" s="376"/>
      <c r="L25" s="376"/>
      <c r="M25" s="376"/>
    </row>
    <row r="26" spans="1:13" ht="11.25" customHeight="1">
      <c r="A26" s="444" t="s">
        <v>31</v>
      </c>
      <c r="B26" s="445">
        <v>14587</v>
      </c>
      <c r="C26" s="445">
        <v>17796</v>
      </c>
      <c r="D26" s="415">
        <v>252.71205932176082</v>
      </c>
      <c r="E26" s="415">
        <v>306.21483975341755</v>
      </c>
      <c r="F26" s="446">
        <v>21.171439374618572</v>
      </c>
      <c r="G26" s="438"/>
      <c r="H26" s="376"/>
      <c r="I26" s="376"/>
      <c r="J26" s="376"/>
      <c r="K26" s="376"/>
      <c r="L26" s="376"/>
      <c r="M26" s="376"/>
    </row>
    <row r="27" spans="1:13" ht="11.25" customHeight="1">
      <c r="A27" s="444" t="s">
        <v>80</v>
      </c>
      <c r="B27" s="445">
        <v>9511</v>
      </c>
      <c r="C27" s="445">
        <v>9791</v>
      </c>
      <c r="D27" s="415">
        <v>193.26418142733451</v>
      </c>
      <c r="E27" s="415">
        <v>197.66504506363299</v>
      </c>
      <c r="F27" s="446">
        <v>2.2771232640194086</v>
      </c>
      <c r="G27" s="438"/>
      <c r="H27" s="376"/>
      <c r="I27" s="376"/>
      <c r="J27" s="376"/>
      <c r="K27" s="376"/>
      <c r="L27" s="376"/>
      <c r="M27" s="376"/>
    </row>
    <row r="28" spans="1:13" ht="11.25" customHeight="1">
      <c r="A28" s="444" t="s">
        <v>81</v>
      </c>
      <c r="B28" s="445">
        <v>2365</v>
      </c>
      <c r="C28" s="445">
        <v>2927</v>
      </c>
      <c r="D28" s="415">
        <v>143.02587105174513</v>
      </c>
      <c r="E28" s="415">
        <v>176.52266630642453</v>
      </c>
      <c r="F28" s="446">
        <v>23.420095265534599</v>
      </c>
      <c r="G28" s="438"/>
      <c r="H28" s="376"/>
      <c r="I28" s="376"/>
      <c r="J28" s="376"/>
      <c r="K28" s="376"/>
      <c r="L28" s="376"/>
      <c r="M28" s="376"/>
    </row>
    <row r="29" spans="1:13" ht="11.25" customHeight="1">
      <c r="A29" s="444" t="s">
        <v>34</v>
      </c>
      <c r="B29" s="445">
        <v>24911</v>
      </c>
      <c r="C29" s="445">
        <v>25630</v>
      </c>
      <c r="D29" s="415">
        <v>287.55846460333186</v>
      </c>
      <c r="E29" s="415">
        <v>294.54617249717921</v>
      </c>
      <c r="F29" s="446">
        <v>2.4300129378860191</v>
      </c>
      <c r="G29" s="438"/>
      <c r="H29" s="376"/>
      <c r="I29" s="376"/>
      <c r="J29" s="376"/>
      <c r="K29" s="376"/>
      <c r="L29" s="376"/>
      <c r="M29" s="376"/>
    </row>
    <row r="30" spans="1:13" ht="11.25" customHeight="1">
      <c r="A30" s="444" t="s">
        <v>35</v>
      </c>
      <c r="B30" s="445">
        <v>2710</v>
      </c>
      <c r="C30" s="445">
        <v>3252</v>
      </c>
      <c r="D30" s="415">
        <v>150.81008947323315</v>
      </c>
      <c r="E30" s="415">
        <v>179.3687345734339</v>
      </c>
      <c r="F30" s="446">
        <v>18.936826574371565</v>
      </c>
      <c r="G30" s="438"/>
      <c r="H30" s="376"/>
      <c r="I30" s="376"/>
      <c r="J30" s="376"/>
      <c r="K30" s="376"/>
      <c r="L30" s="376"/>
      <c r="M30" s="376"/>
    </row>
    <row r="31" spans="1:13" ht="11.25" customHeight="1">
      <c r="A31" s="444" t="s">
        <v>82</v>
      </c>
      <c r="B31" s="445">
        <v>21976</v>
      </c>
      <c r="C31" s="445">
        <v>21093</v>
      </c>
      <c r="D31" s="415">
        <v>379.71569012324517</v>
      </c>
      <c r="E31" s="415">
        <v>363.38064419654773</v>
      </c>
      <c r="F31" s="446">
        <v>-4.3019149199221971</v>
      </c>
      <c r="G31" s="438"/>
      <c r="H31" s="376"/>
      <c r="I31" s="376"/>
      <c r="J31" s="376"/>
      <c r="K31" s="376"/>
      <c r="L31" s="376"/>
      <c r="M31" s="376"/>
    </row>
    <row r="32" spans="1:13" ht="11.25" customHeight="1">
      <c r="A32" s="444" t="s">
        <v>83</v>
      </c>
      <c r="B32" s="445">
        <v>3591</v>
      </c>
      <c r="C32" s="445">
        <v>3798</v>
      </c>
      <c r="D32" s="415">
        <v>401.09505316101104</v>
      </c>
      <c r="E32" s="415">
        <v>419.95853489979265</v>
      </c>
      <c r="F32" s="446">
        <v>4.7029953598578231</v>
      </c>
      <c r="G32" s="438"/>
      <c r="H32" s="376"/>
      <c r="I32" s="376"/>
      <c r="J32" s="376"/>
      <c r="K32" s="376"/>
      <c r="L32" s="376"/>
      <c r="M32" s="376"/>
    </row>
    <row r="33" spans="1:13" ht="11.25" customHeight="1">
      <c r="A33" s="444" t="s">
        <v>38</v>
      </c>
      <c r="B33" s="445">
        <v>506</v>
      </c>
      <c r="C33" s="445">
        <v>482</v>
      </c>
      <c r="D33" s="415">
        <v>195.30948447559788</v>
      </c>
      <c r="E33" s="415">
        <v>183.16340683936721</v>
      </c>
      <c r="F33" s="446">
        <v>-6.218887766174106</v>
      </c>
      <c r="G33" s="438"/>
      <c r="H33" s="376"/>
      <c r="I33" s="376"/>
      <c r="J33" s="376"/>
      <c r="K33" s="376"/>
      <c r="L33" s="376"/>
      <c r="M33" s="376"/>
    </row>
    <row r="34" spans="1:13" ht="11.25" customHeight="1">
      <c r="A34" s="444" t="s">
        <v>39</v>
      </c>
      <c r="B34" s="445">
        <v>12694</v>
      </c>
      <c r="C34" s="445">
        <v>15941</v>
      </c>
      <c r="D34" s="415">
        <v>359.13083209204888</v>
      </c>
      <c r="E34" s="415">
        <v>445.44332242987781</v>
      </c>
      <c r="F34" s="446">
        <v>24.033717694198472</v>
      </c>
      <c r="G34" s="438"/>
      <c r="H34" s="376"/>
      <c r="I34" s="376"/>
      <c r="J34" s="376"/>
      <c r="K34" s="376"/>
      <c r="L34" s="376"/>
      <c r="M34" s="376"/>
    </row>
    <row r="35" spans="1:13" ht="11.25" customHeight="1">
      <c r="A35" s="444" t="s">
        <v>491</v>
      </c>
      <c r="B35" s="445">
        <v>50688</v>
      </c>
      <c r="C35" s="445">
        <v>54910</v>
      </c>
      <c r="D35" s="415">
        <v>219.84530676591629</v>
      </c>
      <c r="E35" s="415">
        <v>236.48809281806635</v>
      </c>
      <c r="F35" s="446">
        <v>7.5702257632776053</v>
      </c>
      <c r="G35" s="438"/>
      <c r="H35" s="376"/>
      <c r="I35" s="376"/>
      <c r="J35" s="376"/>
      <c r="K35" s="376"/>
      <c r="L35" s="376"/>
      <c r="M35" s="376"/>
    </row>
    <row r="36" spans="1:13" ht="11.25" customHeight="1">
      <c r="A36" s="444" t="s">
        <v>41</v>
      </c>
      <c r="B36" s="445" t="s">
        <v>24</v>
      </c>
      <c r="C36" s="445">
        <v>819</v>
      </c>
      <c r="D36" s="415" t="s">
        <v>24</v>
      </c>
      <c r="E36" s="415">
        <v>68.488740334014324</v>
      </c>
      <c r="F36" s="446" t="s">
        <v>24</v>
      </c>
      <c r="G36" s="438"/>
      <c r="H36" s="376"/>
      <c r="I36" s="376"/>
      <c r="J36" s="376"/>
      <c r="K36" s="376"/>
      <c r="L36" s="376"/>
      <c r="M36" s="376"/>
    </row>
    <row r="37" spans="1:13" ht="11.25" customHeight="1">
      <c r="A37" s="448" t="s">
        <v>492</v>
      </c>
      <c r="B37" s="449">
        <v>1244</v>
      </c>
      <c r="C37" s="449">
        <v>1651</v>
      </c>
      <c r="D37" s="450">
        <v>160.673277864027</v>
      </c>
      <c r="E37" s="450">
        <v>210.82041191065096</v>
      </c>
      <c r="F37" s="451">
        <v>31.210624886275099</v>
      </c>
      <c r="G37" s="438"/>
      <c r="H37" s="376"/>
      <c r="I37" s="376"/>
      <c r="J37" s="376"/>
      <c r="K37" s="376"/>
      <c r="L37" s="376"/>
      <c r="M37" s="376"/>
    </row>
    <row r="38" spans="1:13" ht="11.25" customHeight="1">
      <c r="A38" s="376"/>
      <c r="B38" s="452"/>
      <c r="C38" s="452"/>
      <c r="D38" s="452"/>
      <c r="E38" s="452"/>
      <c r="F38" s="377"/>
      <c r="G38" s="377"/>
      <c r="H38" s="376"/>
      <c r="I38" s="376"/>
      <c r="J38" s="376"/>
      <c r="K38" s="376"/>
      <c r="L38" s="376"/>
      <c r="M38" s="376"/>
    </row>
    <row r="39" spans="1:13" ht="42" customHeight="1">
      <c r="A39" s="1459" t="s">
        <v>493</v>
      </c>
      <c r="B39" s="1460"/>
      <c r="C39" s="1460"/>
      <c r="D39" s="1460"/>
      <c r="E39" s="1460"/>
      <c r="F39" s="1460"/>
      <c r="H39" s="376"/>
      <c r="I39" s="376"/>
      <c r="J39" s="376"/>
      <c r="K39" s="376"/>
      <c r="L39" s="376"/>
      <c r="M39" s="376"/>
    </row>
    <row r="40" spans="1:13" ht="11.25" customHeight="1">
      <c r="A40" s="434" t="s">
        <v>45</v>
      </c>
      <c r="B40" s="453"/>
      <c r="C40" s="453"/>
      <c r="D40" s="453"/>
      <c r="E40" s="453"/>
      <c r="F40" s="453"/>
      <c r="G40" s="453"/>
      <c r="H40" s="376"/>
      <c r="I40" s="376"/>
      <c r="J40" s="376"/>
      <c r="K40" s="376"/>
      <c r="L40" s="376"/>
      <c r="M40" s="376"/>
    </row>
    <row r="41" spans="1:13" ht="11.25" customHeight="1">
      <c r="A41" s="447" t="s">
        <v>494</v>
      </c>
      <c r="B41" s="376"/>
      <c r="C41" s="376"/>
      <c r="D41" s="376"/>
      <c r="E41" s="376"/>
      <c r="F41" s="376"/>
      <c r="G41" s="376"/>
      <c r="H41" s="376"/>
      <c r="I41" s="376"/>
      <c r="J41" s="376"/>
      <c r="K41" s="376"/>
      <c r="L41" s="376"/>
      <c r="M41" s="376"/>
    </row>
    <row r="42" spans="1:13" ht="11.25" customHeight="1">
      <c r="A42" s="447" t="s">
        <v>1979</v>
      </c>
      <c r="B42" s="376"/>
      <c r="C42" s="376"/>
      <c r="D42" s="376"/>
      <c r="E42" s="376"/>
      <c r="F42" s="376"/>
      <c r="G42" s="376"/>
      <c r="H42" s="376"/>
      <c r="I42" s="376"/>
      <c r="J42" s="376"/>
      <c r="K42" s="376"/>
      <c r="L42" s="376"/>
      <c r="M42" s="376"/>
    </row>
    <row r="43" spans="1:13" ht="11.25" customHeight="1">
      <c r="A43" s="447" t="s">
        <v>495</v>
      </c>
      <c r="B43" s="376"/>
      <c r="C43" s="376"/>
      <c r="D43" s="376"/>
      <c r="E43" s="376"/>
      <c r="F43" s="376"/>
      <c r="G43" s="376"/>
      <c r="H43" s="376"/>
      <c r="I43" s="376"/>
      <c r="J43" s="376"/>
      <c r="K43" s="376"/>
      <c r="L43" s="376"/>
      <c r="M43" s="376"/>
    </row>
    <row r="44" spans="1:13" ht="11.25" customHeight="1">
      <c r="A44" s="447" t="s">
        <v>496</v>
      </c>
      <c r="B44" s="376"/>
      <c r="C44" s="376"/>
      <c r="D44" s="376"/>
      <c r="E44" s="376"/>
      <c r="F44" s="376"/>
      <c r="G44" s="376"/>
      <c r="H44" s="376"/>
      <c r="I44" s="376"/>
      <c r="J44" s="376"/>
      <c r="K44" s="376"/>
      <c r="L44" s="376"/>
      <c r="M44" s="376"/>
    </row>
    <row r="45" spans="1:13" ht="11.25" customHeight="1">
      <c r="A45" s="454" t="s">
        <v>497</v>
      </c>
      <c r="B45" s="376"/>
      <c r="C45" s="376"/>
      <c r="D45" s="376"/>
      <c r="E45" s="376"/>
      <c r="F45" s="376"/>
      <c r="G45" s="376"/>
      <c r="H45" s="376"/>
      <c r="I45" s="376"/>
      <c r="J45" s="376"/>
      <c r="K45" s="376"/>
      <c r="L45" s="376"/>
      <c r="M45" s="376"/>
    </row>
    <row r="46" spans="1:13" ht="11.25" customHeight="1">
      <c r="A46" s="434" t="s">
        <v>498</v>
      </c>
      <c r="B46" s="376"/>
      <c r="C46" s="376"/>
      <c r="D46" s="376"/>
      <c r="E46" s="376"/>
      <c r="F46" s="376"/>
      <c r="G46" s="376"/>
      <c r="H46" s="376"/>
      <c r="I46" s="376"/>
      <c r="J46" s="376"/>
      <c r="K46" s="376"/>
      <c r="L46" s="376"/>
      <c r="M46" s="376"/>
    </row>
    <row r="47" spans="1:13" ht="11.25" customHeight="1">
      <c r="A47" s="78" t="s">
        <v>2008</v>
      </c>
      <c r="B47" s="376"/>
      <c r="C47" s="376"/>
      <c r="D47" s="376"/>
      <c r="E47" s="376"/>
      <c r="F47" s="376"/>
      <c r="G47" s="376"/>
      <c r="H47" s="376"/>
      <c r="I47" s="376"/>
      <c r="J47" s="376"/>
      <c r="K47" s="376"/>
      <c r="L47" s="376"/>
      <c r="M47" s="376"/>
    </row>
    <row r="48" spans="1:13" ht="11.25" customHeight="1">
      <c r="A48" s="376"/>
      <c r="B48" s="376"/>
      <c r="C48" s="376"/>
      <c r="D48" s="376"/>
      <c r="E48" s="376"/>
      <c r="F48" s="376"/>
      <c r="G48" s="376"/>
      <c r="H48" s="376"/>
      <c r="I48" s="376"/>
      <c r="J48" s="376"/>
      <c r="K48" s="376"/>
      <c r="L48" s="376"/>
      <c r="M48" s="376"/>
    </row>
    <row r="49" spans="1:13" ht="11.25" customHeight="1">
      <c r="A49" s="376"/>
      <c r="B49" s="376"/>
      <c r="C49" s="376"/>
      <c r="D49" s="376"/>
      <c r="E49" s="376"/>
      <c r="F49" s="376"/>
      <c r="G49" s="376"/>
      <c r="H49" s="376"/>
      <c r="I49" s="376"/>
      <c r="J49" s="376"/>
      <c r="K49" s="376"/>
      <c r="L49" s="376"/>
      <c r="M49" s="376"/>
    </row>
    <row r="50" spans="1:13" ht="11.25" customHeight="1">
      <c r="A50" s="376"/>
      <c r="B50" s="376"/>
      <c r="C50" s="376"/>
      <c r="D50" s="376"/>
      <c r="E50" s="376"/>
      <c r="F50" s="376"/>
      <c r="G50" s="376"/>
      <c r="H50" s="376"/>
      <c r="I50" s="376"/>
      <c r="J50" s="376"/>
      <c r="K50" s="376"/>
      <c r="L50" s="376"/>
      <c r="M50" s="376"/>
    </row>
    <row r="51" spans="1:13" ht="11.25" customHeight="1">
      <c r="A51" s="376"/>
      <c r="B51" s="376"/>
      <c r="C51" s="376"/>
      <c r="D51" s="376"/>
      <c r="E51" s="376"/>
      <c r="F51" s="376"/>
      <c r="G51" s="376"/>
      <c r="H51" s="376"/>
      <c r="I51" s="376"/>
      <c r="J51" s="376"/>
      <c r="K51" s="376"/>
      <c r="L51" s="376"/>
      <c r="M51" s="376"/>
    </row>
    <row r="52" spans="1:13" ht="11.25" customHeight="1">
      <c r="A52" s="376"/>
      <c r="B52" s="376"/>
      <c r="C52" s="376"/>
      <c r="D52" s="376"/>
      <c r="E52" s="376"/>
      <c r="F52" s="376"/>
      <c r="G52" s="376"/>
      <c r="H52" s="376"/>
      <c r="I52" s="376"/>
      <c r="J52" s="376"/>
      <c r="K52" s="376"/>
      <c r="L52" s="376"/>
      <c r="M52" s="376"/>
    </row>
    <row r="53" spans="1:13" ht="11.25" customHeight="1">
      <c r="A53" s="376"/>
      <c r="B53" s="376"/>
      <c r="C53" s="376"/>
      <c r="D53" s="376"/>
      <c r="E53" s="376"/>
      <c r="F53" s="376"/>
      <c r="G53" s="376"/>
      <c r="H53" s="376"/>
      <c r="I53" s="376"/>
      <c r="J53" s="376"/>
      <c r="K53" s="376"/>
      <c r="L53" s="376"/>
      <c r="M53" s="376"/>
    </row>
    <row r="54" spans="1:13" ht="11.25" customHeight="1">
      <c r="A54" s="376"/>
      <c r="B54" s="376"/>
      <c r="C54" s="376"/>
      <c r="D54" s="376"/>
      <c r="E54" s="376"/>
      <c r="F54" s="376"/>
      <c r="G54" s="376"/>
      <c r="H54" s="376"/>
      <c r="I54" s="376"/>
      <c r="J54" s="376"/>
      <c r="K54" s="376"/>
      <c r="L54" s="376"/>
      <c r="M54" s="376"/>
    </row>
    <row r="55" spans="1:13" ht="11.25" customHeight="1">
      <c r="A55" s="376"/>
      <c r="B55" s="376"/>
      <c r="C55" s="376"/>
      <c r="D55" s="376"/>
      <c r="E55" s="376"/>
      <c r="F55" s="376"/>
      <c r="G55" s="376"/>
      <c r="H55" s="376"/>
      <c r="I55" s="376"/>
      <c r="J55" s="376"/>
      <c r="K55" s="376"/>
      <c r="L55" s="376"/>
      <c r="M55" s="376"/>
    </row>
    <row r="56" spans="1:13" ht="11.25" customHeight="1">
      <c r="A56" s="376"/>
      <c r="B56" s="376"/>
      <c r="C56" s="376"/>
      <c r="D56" s="376"/>
      <c r="E56" s="376"/>
      <c r="F56" s="376"/>
      <c r="G56" s="376"/>
      <c r="H56" s="376"/>
      <c r="I56" s="376"/>
      <c r="J56" s="376"/>
      <c r="K56" s="376"/>
      <c r="L56" s="376"/>
      <c r="M56" s="376"/>
    </row>
    <row r="57" spans="1:13" ht="11.25" customHeight="1">
      <c r="A57" s="376"/>
      <c r="B57" s="376"/>
      <c r="C57" s="376"/>
      <c r="D57" s="376"/>
      <c r="E57" s="376"/>
      <c r="F57" s="376"/>
      <c r="G57" s="376"/>
      <c r="H57" s="376"/>
      <c r="I57" s="376"/>
      <c r="J57" s="376"/>
      <c r="K57" s="376"/>
      <c r="L57" s="376"/>
      <c r="M57" s="376"/>
    </row>
    <row r="58" spans="1:13" ht="11.25" customHeight="1">
      <c r="A58" s="376"/>
      <c r="B58" s="376"/>
      <c r="C58" s="376"/>
      <c r="D58" s="376"/>
      <c r="E58" s="376"/>
      <c r="F58" s="376"/>
      <c r="G58" s="376"/>
      <c r="H58" s="376"/>
      <c r="I58" s="376"/>
      <c r="J58" s="376"/>
      <c r="K58" s="376"/>
      <c r="L58" s="376"/>
      <c r="M58" s="376"/>
    </row>
    <row r="59" spans="1:13" ht="11.25" customHeight="1">
      <c r="A59" s="376"/>
      <c r="B59" s="376"/>
      <c r="C59" s="376"/>
      <c r="D59" s="376"/>
      <c r="E59" s="376"/>
      <c r="F59" s="376"/>
      <c r="G59" s="376"/>
      <c r="H59" s="376"/>
      <c r="I59" s="376"/>
      <c r="J59" s="376"/>
      <c r="K59" s="376"/>
      <c r="L59" s="376"/>
      <c r="M59" s="376"/>
    </row>
    <row r="60" spans="1:13" ht="11.25" customHeight="1">
      <c r="A60" s="376"/>
      <c r="B60" s="376"/>
      <c r="C60" s="376"/>
      <c r="D60" s="376"/>
      <c r="E60" s="376"/>
      <c r="F60" s="376"/>
      <c r="G60" s="376"/>
      <c r="H60" s="376"/>
      <c r="I60" s="376"/>
      <c r="J60" s="376"/>
      <c r="K60" s="376"/>
      <c r="L60" s="376"/>
      <c r="M60" s="376"/>
    </row>
    <row r="61" spans="1:13" ht="11.25" customHeight="1">
      <c r="A61" s="376"/>
      <c r="B61" s="376"/>
      <c r="C61" s="376"/>
      <c r="D61" s="376"/>
      <c r="E61" s="376"/>
      <c r="F61" s="376"/>
      <c r="G61" s="376"/>
      <c r="H61" s="376"/>
      <c r="I61" s="376"/>
      <c r="J61" s="376"/>
      <c r="K61" s="376"/>
      <c r="L61" s="376"/>
      <c r="M61" s="376"/>
    </row>
    <row r="62" spans="1:13" ht="11.25" customHeight="1">
      <c r="A62" s="376"/>
      <c r="B62" s="376"/>
      <c r="C62" s="376"/>
      <c r="D62" s="376"/>
      <c r="E62" s="376"/>
      <c r="F62" s="376"/>
      <c r="G62" s="376"/>
      <c r="H62" s="376"/>
      <c r="I62" s="376"/>
      <c r="J62" s="376"/>
      <c r="K62" s="376"/>
      <c r="L62" s="376"/>
      <c r="M62" s="376"/>
    </row>
    <row r="63" spans="1:13" ht="11.25" customHeight="1">
      <c r="A63" s="376"/>
      <c r="B63" s="376"/>
      <c r="C63" s="376"/>
      <c r="D63" s="376"/>
      <c r="E63" s="376"/>
      <c r="F63" s="376"/>
      <c r="G63" s="376"/>
      <c r="H63" s="376"/>
      <c r="I63" s="376"/>
      <c r="J63" s="376"/>
      <c r="K63" s="376"/>
      <c r="L63" s="376"/>
      <c r="M63" s="376"/>
    </row>
    <row r="64" spans="1:13" ht="11.25" customHeight="1">
      <c r="A64" s="376"/>
      <c r="B64" s="376"/>
      <c r="C64" s="376"/>
      <c r="D64" s="376"/>
      <c r="E64" s="376"/>
      <c r="F64" s="376"/>
      <c r="G64" s="376"/>
      <c r="H64" s="376"/>
      <c r="I64" s="376"/>
      <c r="J64" s="376"/>
      <c r="K64" s="376"/>
      <c r="L64" s="376"/>
      <c r="M64" s="376"/>
    </row>
    <row r="65" spans="1:13" ht="11.25" customHeight="1">
      <c r="A65" s="376"/>
      <c r="B65" s="376"/>
      <c r="C65" s="376"/>
      <c r="D65" s="376"/>
      <c r="E65" s="376"/>
      <c r="F65" s="376"/>
      <c r="G65" s="376"/>
      <c r="H65" s="376"/>
      <c r="I65" s="376"/>
      <c r="J65" s="376"/>
      <c r="K65" s="376"/>
      <c r="L65" s="376"/>
      <c r="M65" s="376"/>
    </row>
    <row r="66" spans="1:13" ht="11.25" customHeight="1">
      <c r="A66" s="376"/>
      <c r="B66" s="376"/>
      <c r="C66" s="376"/>
      <c r="D66" s="376"/>
      <c r="E66" s="376"/>
      <c r="F66" s="376"/>
      <c r="G66" s="376"/>
      <c r="H66" s="376"/>
      <c r="I66" s="376"/>
      <c r="J66" s="376"/>
      <c r="K66" s="376"/>
      <c r="L66" s="376"/>
      <c r="M66" s="376"/>
    </row>
    <row r="67" spans="1:13" ht="11.25" customHeight="1">
      <c r="A67" s="376"/>
      <c r="B67" s="376"/>
      <c r="C67" s="376"/>
      <c r="D67" s="376"/>
      <c r="E67" s="376"/>
      <c r="F67" s="376"/>
      <c r="G67" s="376"/>
      <c r="H67" s="376"/>
      <c r="I67" s="376"/>
      <c r="J67" s="376"/>
      <c r="K67" s="376"/>
      <c r="L67" s="376"/>
      <c r="M67" s="376"/>
    </row>
    <row r="68" spans="1:13" ht="11.25" customHeight="1">
      <c r="A68" s="376"/>
      <c r="B68" s="376"/>
      <c r="C68" s="376"/>
      <c r="D68" s="376"/>
      <c r="E68" s="376"/>
      <c r="F68" s="376"/>
      <c r="G68" s="376"/>
      <c r="H68" s="376"/>
      <c r="I68" s="376"/>
      <c r="J68" s="376"/>
      <c r="K68" s="376"/>
      <c r="L68" s="376"/>
      <c r="M68" s="376"/>
    </row>
    <row r="69" spans="1:13" ht="11.25" customHeight="1">
      <c r="A69" s="376"/>
      <c r="B69" s="376"/>
      <c r="C69" s="376"/>
      <c r="D69" s="376"/>
      <c r="E69" s="376"/>
      <c r="F69" s="376"/>
      <c r="G69" s="376"/>
      <c r="H69" s="376"/>
      <c r="I69" s="376"/>
      <c r="J69" s="376"/>
      <c r="K69" s="376"/>
      <c r="L69" s="376"/>
      <c r="M69" s="376"/>
    </row>
    <row r="70" spans="1:13" ht="11.25" customHeight="1">
      <c r="A70" s="376"/>
      <c r="B70" s="376"/>
      <c r="C70" s="376"/>
      <c r="D70" s="376"/>
      <c r="E70" s="376"/>
      <c r="F70" s="376"/>
      <c r="G70" s="376"/>
      <c r="H70" s="376"/>
      <c r="I70" s="376"/>
      <c r="J70" s="376"/>
      <c r="K70" s="376"/>
      <c r="L70" s="376"/>
      <c r="M70" s="376"/>
    </row>
    <row r="71" spans="1:13" ht="11.25" customHeight="1">
      <c r="A71" s="376"/>
      <c r="B71" s="376"/>
      <c r="C71" s="376"/>
      <c r="D71" s="376"/>
      <c r="E71" s="376"/>
      <c r="F71" s="376"/>
      <c r="G71" s="376"/>
      <c r="H71" s="376"/>
      <c r="I71" s="376"/>
      <c r="J71" s="376"/>
      <c r="K71" s="376"/>
      <c r="L71" s="376"/>
      <c r="M71" s="376"/>
    </row>
    <row r="72" spans="1:13" ht="11.25" customHeight="1">
      <c r="A72" s="376"/>
      <c r="B72" s="376"/>
      <c r="C72" s="376"/>
      <c r="D72" s="376"/>
      <c r="E72" s="376"/>
      <c r="F72" s="376"/>
      <c r="G72" s="376"/>
      <c r="H72" s="376"/>
      <c r="I72" s="376"/>
      <c r="J72" s="376"/>
      <c r="K72" s="376"/>
      <c r="L72" s="376"/>
      <c r="M72" s="376"/>
    </row>
    <row r="73" spans="1:13" ht="11.25" customHeight="1">
      <c r="A73" s="376"/>
      <c r="B73" s="376"/>
      <c r="C73" s="376"/>
      <c r="D73" s="376"/>
      <c r="E73" s="376"/>
      <c r="F73" s="376"/>
      <c r="G73" s="376"/>
      <c r="H73" s="376"/>
      <c r="I73" s="376"/>
      <c r="J73" s="376"/>
      <c r="K73" s="376"/>
      <c r="L73" s="376"/>
      <c r="M73" s="376"/>
    </row>
    <row r="74" spans="1:13" ht="11.25" customHeight="1">
      <c r="A74" s="376"/>
      <c r="B74" s="376"/>
      <c r="C74" s="376"/>
      <c r="D74" s="376"/>
      <c r="E74" s="376"/>
      <c r="F74" s="376"/>
      <c r="G74" s="376"/>
      <c r="H74" s="376"/>
      <c r="I74" s="376"/>
      <c r="J74" s="376"/>
      <c r="K74" s="376"/>
      <c r="L74" s="376"/>
      <c r="M74" s="376"/>
    </row>
    <row r="75" spans="1:13" ht="11.25" customHeight="1">
      <c r="A75" s="376"/>
      <c r="B75" s="376"/>
      <c r="C75" s="376"/>
      <c r="D75" s="376"/>
      <c r="E75" s="376"/>
      <c r="F75" s="376"/>
      <c r="G75" s="376"/>
      <c r="H75" s="376"/>
      <c r="I75" s="376"/>
      <c r="J75" s="376"/>
      <c r="K75" s="376"/>
      <c r="L75" s="376"/>
      <c r="M75" s="376"/>
    </row>
    <row r="76" spans="1:13" ht="11.25" customHeight="1">
      <c r="A76" s="376"/>
      <c r="B76" s="376"/>
      <c r="C76" s="376"/>
      <c r="D76" s="376"/>
      <c r="E76" s="376"/>
      <c r="F76" s="376"/>
      <c r="G76" s="376"/>
      <c r="H76" s="376"/>
      <c r="I76" s="376"/>
      <c r="J76" s="376"/>
      <c r="K76" s="376"/>
      <c r="L76" s="376"/>
      <c r="M76" s="376"/>
    </row>
    <row r="77" spans="1:13" ht="11.25" customHeight="1">
      <c r="A77" s="376"/>
      <c r="B77" s="376"/>
      <c r="C77" s="376"/>
      <c r="D77" s="376"/>
      <c r="E77" s="376"/>
      <c r="F77" s="376"/>
      <c r="G77" s="376"/>
      <c r="H77" s="376"/>
      <c r="I77" s="376"/>
      <c r="J77" s="376"/>
      <c r="K77" s="376"/>
      <c r="L77" s="376"/>
      <c r="M77" s="376"/>
    </row>
    <row r="78" spans="1:13" ht="11.25" customHeight="1">
      <c r="A78" s="376"/>
      <c r="B78" s="376"/>
      <c r="C78" s="376"/>
      <c r="D78" s="376"/>
      <c r="E78" s="376"/>
      <c r="F78" s="376"/>
      <c r="G78" s="376"/>
      <c r="H78" s="376"/>
      <c r="I78" s="376"/>
      <c r="J78" s="376"/>
      <c r="K78" s="376"/>
      <c r="L78" s="376"/>
      <c r="M78" s="376"/>
    </row>
    <row r="79" spans="1:13" ht="11.25" customHeight="1">
      <c r="A79" s="376"/>
      <c r="B79" s="376"/>
      <c r="C79" s="376"/>
      <c r="D79" s="376"/>
      <c r="E79" s="376"/>
      <c r="F79" s="376"/>
      <c r="G79" s="376"/>
      <c r="H79" s="376"/>
      <c r="I79" s="376"/>
      <c r="J79" s="376"/>
      <c r="K79" s="376"/>
      <c r="L79" s="376"/>
      <c r="M79" s="376"/>
    </row>
    <row r="80" spans="1:13" ht="11.25" customHeight="1">
      <c r="A80" s="376"/>
      <c r="B80" s="376"/>
      <c r="C80" s="376"/>
      <c r="D80" s="376"/>
      <c r="E80" s="376"/>
      <c r="F80" s="376"/>
      <c r="G80" s="376"/>
      <c r="H80" s="376"/>
      <c r="I80" s="376"/>
      <c r="J80" s="376"/>
      <c r="K80" s="376"/>
      <c r="L80" s="376"/>
      <c r="M80" s="376"/>
    </row>
    <row r="81" spans="1:13" ht="11.25" customHeight="1">
      <c r="A81" s="376"/>
      <c r="B81" s="376"/>
      <c r="C81" s="376"/>
      <c r="D81" s="376"/>
      <c r="E81" s="376"/>
      <c r="F81" s="376"/>
      <c r="G81" s="376"/>
      <c r="H81" s="376"/>
      <c r="I81" s="376"/>
      <c r="J81" s="376"/>
      <c r="K81" s="376"/>
      <c r="L81" s="376"/>
      <c r="M81" s="376"/>
    </row>
    <row r="82" spans="1:13" ht="11.25" customHeight="1">
      <c r="A82" s="376"/>
      <c r="B82" s="376"/>
      <c r="C82" s="376"/>
      <c r="D82" s="376"/>
      <c r="E82" s="376"/>
      <c r="F82" s="376"/>
      <c r="G82" s="376"/>
      <c r="H82" s="376"/>
      <c r="I82" s="376"/>
      <c r="J82" s="376"/>
      <c r="K82" s="376"/>
      <c r="L82" s="376"/>
      <c r="M82" s="376"/>
    </row>
    <row r="83" spans="1:13" ht="11.25" customHeight="1">
      <c r="A83" s="376"/>
      <c r="B83" s="376"/>
      <c r="C83" s="376"/>
      <c r="D83" s="376"/>
      <c r="E83" s="376"/>
      <c r="F83" s="376"/>
      <c r="G83" s="376"/>
      <c r="H83" s="376"/>
      <c r="I83" s="376"/>
      <c r="J83" s="376"/>
      <c r="K83" s="376"/>
      <c r="L83" s="376"/>
      <c r="M83" s="376"/>
    </row>
    <row r="84" spans="1:13" ht="11.25" customHeight="1">
      <c r="A84" s="376"/>
      <c r="B84" s="376"/>
      <c r="C84" s="376"/>
      <c r="D84" s="376"/>
      <c r="E84" s="376"/>
      <c r="F84" s="376"/>
      <c r="G84" s="376"/>
      <c r="H84" s="376"/>
      <c r="I84" s="376"/>
      <c r="J84" s="376"/>
      <c r="K84" s="376"/>
      <c r="L84" s="376"/>
      <c r="M84" s="376"/>
    </row>
    <row r="85" spans="1:13" ht="11.25" customHeight="1">
      <c r="A85" s="376"/>
      <c r="B85" s="376"/>
      <c r="C85" s="376"/>
      <c r="D85" s="376"/>
      <c r="E85" s="376"/>
      <c r="F85" s="376"/>
      <c r="G85" s="376"/>
      <c r="H85" s="376"/>
      <c r="I85" s="376"/>
      <c r="J85" s="376"/>
      <c r="K85" s="376"/>
      <c r="L85" s="376"/>
      <c r="M85" s="376"/>
    </row>
    <row r="86" spans="1:13" ht="11.25" customHeight="1">
      <c r="A86" s="376"/>
      <c r="B86" s="376"/>
      <c r="C86" s="376"/>
      <c r="D86" s="376"/>
      <c r="E86" s="376"/>
      <c r="F86" s="376"/>
      <c r="G86" s="376"/>
      <c r="H86" s="376"/>
      <c r="I86" s="376"/>
      <c r="J86" s="376"/>
      <c r="K86" s="376"/>
      <c r="L86" s="376"/>
      <c r="M86" s="376"/>
    </row>
    <row r="87" spans="1:13" ht="11.25" customHeight="1">
      <c r="A87" s="376"/>
      <c r="B87" s="376"/>
      <c r="C87" s="376"/>
      <c r="D87" s="376"/>
      <c r="E87" s="376"/>
      <c r="F87" s="376"/>
      <c r="G87" s="376"/>
      <c r="H87" s="376"/>
      <c r="I87" s="376"/>
      <c r="J87" s="376"/>
      <c r="K87" s="376"/>
      <c r="L87" s="376"/>
      <c r="M87" s="376"/>
    </row>
    <row r="88" spans="1:13" ht="11.25" customHeight="1">
      <c r="A88" s="376"/>
      <c r="B88" s="376"/>
      <c r="C88" s="376"/>
      <c r="D88" s="376"/>
      <c r="E88" s="376"/>
      <c r="F88" s="376"/>
      <c r="G88" s="376"/>
      <c r="H88" s="376"/>
      <c r="I88" s="376"/>
      <c r="J88" s="376"/>
      <c r="K88" s="376"/>
      <c r="L88" s="376"/>
      <c r="M88" s="376"/>
    </row>
    <row r="89" spans="1:13" ht="11.25" customHeight="1">
      <c r="A89" s="376"/>
      <c r="B89" s="376"/>
      <c r="C89" s="376"/>
      <c r="D89" s="376"/>
      <c r="E89" s="376"/>
      <c r="F89" s="376"/>
      <c r="G89" s="376"/>
      <c r="H89" s="376"/>
      <c r="I89" s="376"/>
      <c r="J89" s="376"/>
      <c r="K89" s="376"/>
      <c r="L89" s="376"/>
      <c r="M89" s="376"/>
    </row>
    <row r="90" spans="1:13" ht="11.25" customHeight="1">
      <c r="A90" s="376"/>
      <c r="B90" s="376"/>
      <c r="C90" s="376"/>
      <c r="D90" s="376"/>
      <c r="E90" s="376"/>
      <c r="F90" s="376"/>
      <c r="G90" s="376"/>
      <c r="H90" s="376"/>
      <c r="I90" s="376"/>
      <c r="J90" s="376"/>
      <c r="K90" s="376"/>
      <c r="L90" s="376"/>
      <c r="M90" s="376"/>
    </row>
    <row r="91" spans="1:13" ht="11.25" customHeight="1">
      <c r="A91" s="376"/>
      <c r="B91" s="376"/>
      <c r="C91" s="376"/>
      <c r="D91" s="376"/>
      <c r="E91" s="376"/>
      <c r="F91" s="376"/>
      <c r="G91" s="376"/>
      <c r="H91" s="376"/>
      <c r="I91" s="376"/>
      <c r="J91" s="376"/>
      <c r="K91" s="376"/>
      <c r="L91" s="376"/>
      <c r="M91" s="376"/>
    </row>
    <row r="92" spans="1:13" ht="11.25" customHeight="1">
      <c r="A92" s="376"/>
      <c r="B92" s="376"/>
      <c r="C92" s="376"/>
      <c r="D92" s="376"/>
      <c r="E92" s="376"/>
      <c r="F92" s="376"/>
      <c r="G92" s="376"/>
      <c r="H92" s="376"/>
      <c r="I92" s="376"/>
      <c r="J92" s="376"/>
      <c r="K92" s="376"/>
      <c r="L92" s="376"/>
      <c r="M92" s="376"/>
    </row>
    <row r="93" spans="1:13" ht="11.25" customHeight="1">
      <c r="A93" s="376"/>
      <c r="B93" s="376"/>
      <c r="C93" s="376"/>
      <c r="D93" s="376"/>
      <c r="E93" s="376"/>
      <c r="F93" s="376"/>
      <c r="G93" s="376"/>
      <c r="H93" s="376"/>
      <c r="I93" s="376"/>
      <c r="J93" s="376"/>
      <c r="K93" s="376"/>
      <c r="L93" s="376"/>
      <c r="M93" s="376"/>
    </row>
    <row r="94" spans="1:13" ht="11.25" customHeight="1">
      <c r="A94" s="376"/>
      <c r="B94" s="376"/>
      <c r="C94" s="376"/>
      <c r="D94" s="376"/>
      <c r="E94" s="376"/>
      <c r="F94" s="376"/>
      <c r="G94" s="376"/>
      <c r="H94" s="376"/>
      <c r="I94" s="376"/>
      <c r="J94" s="376"/>
      <c r="K94" s="376"/>
      <c r="L94" s="376"/>
      <c r="M94" s="376"/>
    </row>
    <row r="95" spans="1:13" ht="11.25" customHeight="1">
      <c r="A95" s="376"/>
      <c r="B95" s="376"/>
      <c r="C95" s="376"/>
      <c r="D95" s="376"/>
      <c r="E95" s="376"/>
      <c r="F95" s="376"/>
      <c r="G95" s="376"/>
      <c r="H95" s="376"/>
      <c r="I95" s="376"/>
      <c r="J95" s="376"/>
      <c r="K95" s="376"/>
      <c r="L95" s="376"/>
      <c r="M95" s="376"/>
    </row>
    <row r="96" spans="1:13" ht="11.25" customHeight="1">
      <c r="A96" s="376"/>
      <c r="B96" s="376"/>
      <c r="C96" s="376"/>
      <c r="D96" s="376"/>
      <c r="E96" s="376"/>
      <c r="F96" s="376"/>
      <c r="G96" s="376"/>
      <c r="H96" s="376"/>
      <c r="I96" s="376"/>
      <c r="J96" s="376"/>
      <c r="K96" s="376"/>
      <c r="L96" s="376"/>
      <c r="M96" s="376"/>
    </row>
    <row r="97" spans="1:13" ht="11.25" customHeight="1">
      <c r="A97" s="376"/>
      <c r="B97" s="376"/>
      <c r="C97" s="376"/>
      <c r="D97" s="376"/>
      <c r="E97" s="376"/>
      <c r="F97" s="376"/>
      <c r="G97" s="376"/>
      <c r="H97" s="376"/>
      <c r="I97" s="376"/>
      <c r="J97" s="376"/>
      <c r="K97" s="376"/>
      <c r="L97" s="376"/>
      <c r="M97" s="376"/>
    </row>
    <row r="98" spans="1:13" ht="11.25" customHeight="1">
      <c r="A98" s="376"/>
      <c r="B98" s="376"/>
      <c r="C98" s="376"/>
      <c r="D98" s="376"/>
      <c r="E98" s="376"/>
      <c r="F98" s="376"/>
      <c r="G98" s="376"/>
      <c r="H98" s="376"/>
      <c r="I98" s="376"/>
      <c r="J98" s="376"/>
      <c r="K98" s="376"/>
      <c r="L98" s="376"/>
      <c r="M98" s="376"/>
    </row>
    <row r="99" spans="1:13" ht="11.25" customHeight="1">
      <c r="A99" s="376"/>
      <c r="B99" s="376"/>
      <c r="C99" s="376"/>
      <c r="D99" s="376"/>
      <c r="E99" s="376"/>
      <c r="F99" s="376"/>
      <c r="G99" s="376"/>
      <c r="H99" s="376"/>
      <c r="I99" s="376"/>
      <c r="J99" s="376"/>
      <c r="K99" s="376"/>
      <c r="L99" s="376"/>
      <c r="M99" s="376"/>
    </row>
    <row r="100" spans="1:13" ht="11.25" customHeight="1">
      <c r="A100" s="376"/>
      <c r="B100" s="376"/>
      <c r="C100" s="376"/>
      <c r="D100" s="376"/>
      <c r="E100" s="376"/>
      <c r="F100" s="376"/>
      <c r="G100" s="376"/>
      <c r="H100" s="376"/>
      <c r="I100" s="376"/>
      <c r="J100" s="376"/>
      <c r="K100" s="376"/>
      <c r="L100" s="376"/>
      <c r="M100" s="376"/>
    </row>
    <row r="101" spans="1:13" ht="11.25" customHeight="1">
      <c r="A101" s="376"/>
      <c r="B101" s="376"/>
      <c r="C101" s="376"/>
      <c r="D101" s="376"/>
      <c r="E101" s="376"/>
      <c r="F101" s="376"/>
      <c r="G101" s="376"/>
      <c r="H101" s="376"/>
      <c r="I101" s="376"/>
      <c r="J101" s="376"/>
      <c r="K101" s="376"/>
      <c r="L101" s="376"/>
      <c r="M101" s="376"/>
    </row>
    <row r="102" spans="1:13" ht="11.25" customHeight="1">
      <c r="A102" s="376"/>
      <c r="B102" s="376"/>
      <c r="C102" s="376"/>
      <c r="D102" s="376"/>
      <c r="E102" s="376"/>
      <c r="F102" s="376"/>
      <c r="G102" s="376"/>
      <c r="H102" s="376"/>
      <c r="I102" s="376"/>
      <c r="J102" s="376"/>
      <c r="K102" s="376"/>
      <c r="L102" s="376"/>
      <c r="M102" s="376"/>
    </row>
    <row r="103" spans="1:13" ht="11.25" customHeight="1">
      <c r="A103" s="376"/>
      <c r="B103" s="376"/>
      <c r="C103" s="376"/>
      <c r="D103" s="376"/>
      <c r="E103" s="376"/>
      <c r="F103" s="376"/>
      <c r="G103" s="376"/>
      <c r="H103" s="376"/>
      <c r="I103" s="376"/>
      <c r="J103" s="376"/>
      <c r="K103" s="376"/>
      <c r="L103" s="376"/>
      <c r="M103" s="376"/>
    </row>
    <row r="104" spans="1:13" ht="11.25" customHeight="1">
      <c r="A104" s="376"/>
      <c r="B104" s="376"/>
      <c r="C104" s="376"/>
      <c r="D104" s="376"/>
      <c r="E104" s="376"/>
      <c r="F104" s="376"/>
      <c r="G104" s="376"/>
      <c r="H104" s="376"/>
      <c r="I104" s="376"/>
      <c r="J104" s="376"/>
      <c r="K104" s="376"/>
      <c r="L104" s="376"/>
      <c r="M104" s="376"/>
    </row>
    <row r="105" spans="1:13" ht="11.25" customHeight="1">
      <c r="A105" s="376"/>
      <c r="B105" s="376"/>
      <c r="C105" s="376"/>
      <c r="D105" s="376"/>
      <c r="E105" s="376"/>
      <c r="F105" s="376"/>
      <c r="G105" s="376"/>
      <c r="H105" s="376"/>
      <c r="I105" s="376"/>
      <c r="J105" s="376"/>
      <c r="K105" s="376"/>
      <c r="L105" s="376"/>
      <c r="M105" s="376"/>
    </row>
    <row r="106" spans="1:13" ht="11.25" customHeight="1">
      <c r="A106" s="376"/>
      <c r="B106" s="376"/>
      <c r="C106" s="376"/>
      <c r="D106" s="376"/>
      <c r="E106" s="376"/>
      <c r="F106" s="376"/>
      <c r="G106" s="376"/>
      <c r="H106" s="376"/>
      <c r="I106" s="376"/>
      <c r="J106" s="376"/>
      <c r="K106" s="376"/>
      <c r="L106" s="376"/>
      <c r="M106" s="376"/>
    </row>
    <row r="107" spans="1:13" ht="11.25" customHeight="1">
      <c r="A107" s="376"/>
      <c r="B107" s="376"/>
      <c r="C107" s="376"/>
      <c r="D107" s="376"/>
      <c r="E107" s="376"/>
      <c r="F107" s="376"/>
      <c r="G107" s="376"/>
      <c r="H107" s="376"/>
      <c r="I107" s="376"/>
      <c r="J107" s="376"/>
      <c r="K107" s="376"/>
      <c r="L107" s="376"/>
      <c r="M107" s="376"/>
    </row>
    <row r="108" spans="1:13" ht="11.25" customHeight="1">
      <c r="A108" s="376"/>
      <c r="B108" s="376"/>
      <c r="C108" s="376"/>
      <c r="D108" s="376"/>
      <c r="E108" s="376"/>
      <c r="F108" s="376"/>
      <c r="G108" s="376"/>
      <c r="H108" s="376"/>
      <c r="I108" s="376"/>
      <c r="J108" s="376"/>
      <c r="K108" s="376"/>
      <c r="L108" s="376"/>
      <c r="M108" s="376"/>
    </row>
    <row r="109" spans="1:13" ht="11.25" customHeight="1">
      <c r="A109" s="376"/>
      <c r="B109" s="376"/>
      <c r="C109" s="376"/>
      <c r="D109" s="376"/>
      <c r="E109" s="376"/>
      <c r="F109" s="376"/>
      <c r="G109" s="376"/>
      <c r="H109" s="376"/>
      <c r="I109" s="376"/>
      <c r="J109" s="376"/>
      <c r="K109" s="376"/>
      <c r="L109" s="376"/>
      <c r="M109" s="376"/>
    </row>
    <row r="110" spans="1:13" ht="11.25" customHeight="1">
      <c r="A110" s="376"/>
      <c r="B110" s="376"/>
      <c r="C110" s="376"/>
      <c r="D110" s="376"/>
      <c r="E110" s="376"/>
      <c r="F110" s="376"/>
      <c r="G110" s="376"/>
      <c r="H110" s="376"/>
      <c r="I110" s="376"/>
      <c r="J110" s="376"/>
      <c r="K110" s="376"/>
      <c r="L110" s="376"/>
      <c r="M110" s="376"/>
    </row>
    <row r="111" spans="1:13" ht="11.25" customHeight="1">
      <c r="A111" s="376"/>
      <c r="B111" s="376"/>
      <c r="C111" s="376"/>
      <c r="D111" s="376"/>
      <c r="E111" s="376"/>
      <c r="F111" s="376"/>
      <c r="G111" s="376"/>
      <c r="H111" s="376"/>
      <c r="I111" s="376"/>
      <c r="J111" s="376"/>
      <c r="K111" s="376"/>
      <c r="L111" s="376"/>
      <c r="M111" s="376"/>
    </row>
    <row r="112" spans="1:13" ht="11.25" customHeight="1">
      <c r="A112" s="376"/>
      <c r="B112" s="376"/>
      <c r="C112" s="376"/>
      <c r="D112" s="376"/>
      <c r="E112" s="376"/>
      <c r="F112" s="376"/>
      <c r="G112" s="376"/>
      <c r="H112" s="376"/>
      <c r="I112" s="376"/>
      <c r="J112" s="376"/>
      <c r="K112" s="376"/>
      <c r="L112" s="376"/>
      <c r="M112" s="376"/>
    </row>
    <row r="113" spans="1:13" ht="11.25" customHeight="1">
      <c r="A113" s="376"/>
      <c r="B113" s="376"/>
      <c r="C113" s="376"/>
      <c r="D113" s="376"/>
      <c r="E113" s="376"/>
      <c r="F113" s="376"/>
      <c r="G113" s="376"/>
      <c r="H113" s="376"/>
      <c r="I113" s="376"/>
      <c r="J113" s="376"/>
      <c r="K113" s="376"/>
      <c r="L113" s="376"/>
      <c r="M113" s="376"/>
    </row>
    <row r="114" spans="1:13" ht="11.25" customHeight="1">
      <c r="A114" s="376"/>
      <c r="B114" s="376"/>
      <c r="C114" s="376"/>
      <c r="D114" s="376"/>
      <c r="E114" s="376"/>
      <c r="F114" s="376"/>
      <c r="G114" s="376"/>
      <c r="H114" s="376"/>
      <c r="I114" s="376"/>
      <c r="J114" s="376"/>
      <c r="K114" s="376"/>
      <c r="L114" s="376"/>
      <c r="M114" s="376"/>
    </row>
    <row r="115" spans="1:13" ht="11.25" customHeight="1">
      <c r="A115" s="376"/>
      <c r="B115" s="376"/>
      <c r="C115" s="376"/>
      <c r="D115" s="376"/>
      <c r="E115" s="376"/>
      <c r="F115" s="376"/>
      <c r="G115" s="376"/>
      <c r="H115" s="376"/>
      <c r="I115" s="376"/>
      <c r="J115" s="376"/>
      <c r="K115" s="376"/>
      <c r="L115" s="376"/>
      <c r="M115" s="376"/>
    </row>
    <row r="116" spans="1:13" ht="11.25" customHeight="1">
      <c r="A116" s="376"/>
      <c r="B116" s="376"/>
      <c r="C116" s="376"/>
      <c r="D116" s="376"/>
      <c r="E116" s="376"/>
      <c r="F116" s="376"/>
      <c r="G116" s="376"/>
      <c r="H116" s="376"/>
      <c r="I116" s="376"/>
      <c r="J116" s="376"/>
      <c r="K116" s="376"/>
      <c r="L116" s="376"/>
      <c r="M116" s="376"/>
    </row>
    <row r="117" spans="1:13" ht="11.25" customHeight="1">
      <c r="A117" s="376"/>
      <c r="B117" s="376"/>
      <c r="C117" s="376"/>
      <c r="D117" s="376"/>
      <c r="E117" s="376"/>
      <c r="F117" s="376"/>
      <c r="G117" s="376"/>
      <c r="H117" s="376"/>
      <c r="I117" s="376"/>
      <c r="J117" s="376"/>
      <c r="K117" s="376"/>
      <c r="L117" s="376"/>
      <c r="M117" s="376"/>
    </row>
    <row r="118" spans="1:13" ht="11.25" customHeight="1">
      <c r="A118" s="376"/>
      <c r="B118" s="376"/>
      <c r="C118" s="376"/>
      <c r="D118" s="376"/>
      <c r="E118" s="376"/>
      <c r="F118" s="376"/>
      <c r="G118" s="376"/>
      <c r="H118" s="376"/>
      <c r="I118" s="376"/>
      <c r="J118" s="376"/>
      <c r="K118" s="376"/>
      <c r="L118" s="376"/>
      <c r="M118" s="376"/>
    </row>
    <row r="119" spans="1:13" ht="11.25" customHeight="1">
      <c r="A119" s="376"/>
      <c r="B119" s="376"/>
      <c r="C119" s="376"/>
      <c r="D119" s="376"/>
      <c r="E119" s="376"/>
      <c r="F119" s="376"/>
      <c r="G119" s="376"/>
      <c r="H119" s="376"/>
      <c r="I119" s="376"/>
      <c r="J119" s="376"/>
      <c r="K119" s="376"/>
      <c r="L119" s="376"/>
      <c r="M119" s="376"/>
    </row>
    <row r="120" spans="1:13" ht="11.25" customHeight="1">
      <c r="A120" s="376"/>
      <c r="B120" s="376"/>
      <c r="C120" s="376"/>
      <c r="D120" s="376"/>
      <c r="E120" s="376"/>
      <c r="F120" s="376"/>
      <c r="G120" s="376"/>
      <c r="H120" s="376"/>
      <c r="I120" s="376"/>
      <c r="J120" s="376"/>
      <c r="K120" s="376"/>
      <c r="L120" s="376"/>
      <c r="M120" s="376"/>
    </row>
    <row r="121" spans="1:13" ht="11.25" customHeight="1">
      <c r="A121" s="376"/>
      <c r="B121" s="376"/>
      <c r="C121" s="376"/>
      <c r="D121" s="376"/>
      <c r="E121" s="376"/>
      <c r="F121" s="376"/>
      <c r="G121" s="376"/>
      <c r="H121" s="376"/>
      <c r="I121" s="376"/>
      <c r="J121" s="376"/>
      <c r="K121" s="376"/>
      <c r="L121" s="376"/>
      <c r="M121" s="376"/>
    </row>
    <row r="122" spans="1:13" ht="11.25" customHeight="1">
      <c r="A122" s="376"/>
      <c r="B122" s="376"/>
      <c r="C122" s="376"/>
      <c r="D122" s="376"/>
      <c r="E122" s="376"/>
      <c r="F122" s="376"/>
      <c r="G122" s="376"/>
      <c r="H122" s="376"/>
      <c r="I122" s="376"/>
      <c r="J122" s="376"/>
      <c r="K122" s="376"/>
      <c r="L122" s="376"/>
      <c r="M122" s="376"/>
    </row>
    <row r="123" spans="1:13" ht="11.25" customHeight="1">
      <c r="A123" s="376"/>
      <c r="B123" s="376"/>
      <c r="C123" s="376"/>
      <c r="D123" s="376"/>
      <c r="E123" s="376"/>
      <c r="F123" s="376"/>
      <c r="G123" s="376"/>
      <c r="H123" s="376"/>
      <c r="I123" s="376"/>
      <c r="J123" s="376"/>
      <c r="K123" s="376"/>
      <c r="L123" s="376"/>
      <c r="M123" s="376"/>
    </row>
    <row r="124" spans="1:13" ht="11.25" customHeight="1">
      <c r="A124" s="376"/>
      <c r="B124" s="376"/>
      <c r="C124" s="376"/>
      <c r="D124" s="376"/>
      <c r="E124" s="376"/>
      <c r="F124" s="376"/>
      <c r="G124" s="376"/>
      <c r="H124" s="376"/>
      <c r="I124" s="376"/>
      <c r="J124" s="376"/>
      <c r="K124" s="376"/>
      <c r="L124" s="376"/>
      <c r="M124" s="376"/>
    </row>
    <row r="125" spans="1:13" ht="11.25" customHeight="1">
      <c r="A125" s="376"/>
      <c r="B125" s="376"/>
      <c r="C125" s="376"/>
      <c r="D125" s="376"/>
      <c r="E125" s="376"/>
      <c r="F125" s="376"/>
      <c r="G125" s="376"/>
      <c r="H125" s="376"/>
      <c r="I125" s="376"/>
      <c r="J125" s="376"/>
      <c r="K125" s="376"/>
      <c r="L125" s="376"/>
      <c r="M125" s="376"/>
    </row>
    <row r="126" spans="1:13" ht="11.25" customHeight="1">
      <c r="A126" s="376"/>
      <c r="B126" s="376"/>
      <c r="C126" s="376"/>
      <c r="D126" s="376"/>
      <c r="E126" s="376"/>
      <c r="F126" s="376"/>
      <c r="G126" s="376"/>
      <c r="H126" s="376"/>
      <c r="I126" s="376"/>
      <c r="J126" s="376"/>
      <c r="K126" s="376"/>
      <c r="L126" s="376"/>
      <c r="M126" s="376"/>
    </row>
    <row r="127" spans="1:13" ht="11.25" customHeight="1">
      <c r="A127" s="376"/>
      <c r="B127" s="376"/>
      <c r="C127" s="376"/>
      <c r="D127" s="376"/>
      <c r="E127" s="376"/>
      <c r="F127" s="376"/>
      <c r="G127" s="376"/>
      <c r="H127" s="376"/>
      <c r="I127" s="376"/>
      <c r="J127" s="376"/>
      <c r="K127" s="376"/>
      <c r="L127" s="376"/>
      <c r="M127" s="376"/>
    </row>
    <row r="128" spans="1:13" ht="11.25" customHeight="1">
      <c r="A128" s="376"/>
      <c r="B128" s="376"/>
      <c r="C128" s="376"/>
      <c r="D128" s="376"/>
      <c r="E128" s="376"/>
      <c r="F128" s="376"/>
      <c r="G128" s="376"/>
      <c r="H128" s="376"/>
      <c r="I128" s="376"/>
      <c r="J128" s="376"/>
      <c r="K128" s="376"/>
      <c r="L128" s="376"/>
      <c r="M128" s="376"/>
    </row>
    <row r="129" spans="1:13" ht="11.25" customHeight="1">
      <c r="A129" s="376"/>
      <c r="B129" s="376"/>
      <c r="C129" s="376"/>
      <c r="D129" s="376"/>
      <c r="E129" s="376"/>
      <c r="F129" s="376"/>
      <c r="G129" s="376"/>
      <c r="H129" s="376"/>
      <c r="I129" s="376"/>
      <c r="J129" s="376"/>
      <c r="K129" s="376"/>
      <c r="L129" s="376"/>
      <c r="M129" s="376"/>
    </row>
    <row r="130" spans="1:13" ht="11.25" customHeight="1">
      <c r="A130" s="376"/>
      <c r="B130" s="376"/>
      <c r="C130" s="376"/>
      <c r="D130" s="376"/>
      <c r="E130" s="376"/>
      <c r="F130" s="376"/>
      <c r="G130" s="376"/>
      <c r="H130" s="376"/>
      <c r="I130" s="376"/>
      <c r="J130" s="376"/>
      <c r="K130" s="376"/>
      <c r="L130" s="376"/>
      <c r="M130" s="376"/>
    </row>
    <row r="131" spans="1:13" ht="11.25" customHeight="1">
      <c r="A131" s="376"/>
      <c r="B131" s="376"/>
      <c r="C131" s="376"/>
      <c r="D131" s="376"/>
      <c r="E131" s="376"/>
      <c r="F131" s="376"/>
      <c r="G131" s="376"/>
      <c r="H131" s="376"/>
      <c r="I131" s="376"/>
      <c r="J131" s="376"/>
      <c r="K131" s="376"/>
      <c r="L131" s="376"/>
      <c r="M131" s="376"/>
    </row>
    <row r="132" spans="1:13" ht="11.25" customHeight="1">
      <c r="A132" s="376"/>
      <c r="B132" s="376"/>
      <c r="C132" s="376"/>
      <c r="D132" s="376"/>
      <c r="E132" s="376"/>
      <c r="F132" s="376"/>
      <c r="G132" s="376"/>
      <c r="H132" s="376"/>
      <c r="I132" s="376"/>
      <c r="J132" s="376"/>
      <c r="K132" s="376"/>
      <c r="L132" s="376"/>
      <c r="M132" s="376"/>
    </row>
    <row r="133" spans="1:13" ht="11.25" customHeight="1">
      <c r="A133" s="376"/>
      <c r="B133" s="376"/>
      <c r="C133" s="376"/>
      <c r="D133" s="376"/>
      <c r="E133" s="376"/>
      <c r="F133" s="376"/>
      <c r="G133" s="376"/>
      <c r="H133" s="376"/>
      <c r="I133" s="376"/>
      <c r="J133" s="376"/>
      <c r="K133" s="376"/>
      <c r="L133" s="376"/>
      <c r="M133" s="376"/>
    </row>
    <row r="134" spans="1:13" ht="11.25" customHeight="1">
      <c r="A134" s="376"/>
      <c r="B134" s="376"/>
      <c r="C134" s="376"/>
      <c r="D134" s="376"/>
      <c r="E134" s="376"/>
      <c r="F134" s="376"/>
      <c r="G134" s="376"/>
      <c r="H134" s="376"/>
      <c r="I134" s="376"/>
      <c r="J134" s="376"/>
      <c r="K134" s="376"/>
      <c r="L134" s="376"/>
      <c r="M134" s="376"/>
    </row>
    <row r="135" spans="1:13" ht="11.25" customHeight="1">
      <c r="A135" s="376"/>
      <c r="B135" s="376"/>
      <c r="C135" s="376"/>
      <c r="D135" s="376"/>
      <c r="E135" s="376"/>
      <c r="F135" s="376"/>
      <c r="G135" s="376"/>
      <c r="H135" s="376"/>
      <c r="I135" s="376"/>
      <c r="J135" s="376"/>
      <c r="K135" s="376"/>
      <c r="L135" s="376"/>
      <c r="M135" s="376"/>
    </row>
    <row r="136" spans="1:13" ht="11.25" customHeight="1">
      <c r="A136" s="376"/>
      <c r="B136" s="376"/>
      <c r="C136" s="376"/>
      <c r="D136" s="376"/>
      <c r="E136" s="376"/>
      <c r="F136" s="376"/>
      <c r="G136" s="376"/>
      <c r="H136" s="376"/>
      <c r="I136" s="376"/>
      <c r="J136" s="376"/>
      <c r="K136" s="376"/>
      <c r="L136" s="376"/>
      <c r="M136" s="376"/>
    </row>
    <row r="137" spans="1:13" ht="11.25" customHeight="1">
      <c r="A137" s="376"/>
      <c r="B137" s="376"/>
      <c r="C137" s="376"/>
      <c r="D137" s="376"/>
      <c r="E137" s="376"/>
      <c r="F137" s="376"/>
      <c r="G137" s="376"/>
      <c r="H137" s="376"/>
      <c r="I137" s="376"/>
      <c r="J137" s="376"/>
      <c r="K137" s="376"/>
      <c r="L137" s="376"/>
      <c r="M137" s="376"/>
    </row>
    <row r="138" spans="1:13" ht="11.25" customHeight="1">
      <c r="A138" s="376"/>
      <c r="B138" s="376"/>
      <c r="C138" s="376"/>
      <c r="D138" s="376"/>
      <c r="E138" s="376"/>
      <c r="F138" s="376"/>
      <c r="G138" s="376"/>
      <c r="H138" s="376"/>
      <c r="I138" s="376"/>
      <c r="J138" s="376"/>
      <c r="K138" s="376"/>
      <c r="L138" s="376"/>
      <c r="M138" s="376"/>
    </row>
    <row r="139" spans="1:13" ht="11.25" customHeight="1">
      <c r="A139" s="376"/>
      <c r="B139" s="376"/>
      <c r="C139" s="376"/>
      <c r="D139" s="376"/>
      <c r="E139" s="376"/>
      <c r="F139" s="376"/>
      <c r="G139" s="376"/>
      <c r="H139" s="376"/>
      <c r="I139" s="376"/>
      <c r="J139" s="376"/>
      <c r="K139" s="376"/>
      <c r="L139" s="376"/>
      <c r="M139" s="376"/>
    </row>
    <row r="140" spans="1:13" ht="11.25" customHeight="1">
      <c r="A140" s="376"/>
      <c r="B140" s="376"/>
      <c r="C140" s="376"/>
      <c r="D140" s="376"/>
      <c r="E140" s="376"/>
      <c r="F140" s="376"/>
      <c r="G140" s="376"/>
      <c r="H140" s="376"/>
      <c r="I140" s="376"/>
      <c r="J140" s="376"/>
      <c r="K140" s="376"/>
      <c r="L140" s="376"/>
      <c r="M140" s="376"/>
    </row>
    <row r="141" spans="1:13" ht="11.25" customHeight="1">
      <c r="A141" s="376"/>
      <c r="B141" s="376"/>
      <c r="C141" s="376"/>
      <c r="D141" s="376"/>
      <c r="E141" s="376"/>
      <c r="F141" s="376"/>
      <c r="G141" s="376"/>
      <c r="H141" s="376"/>
      <c r="I141" s="376"/>
      <c r="J141" s="376"/>
      <c r="K141" s="376"/>
      <c r="L141" s="376"/>
      <c r="M141" s="376"/>
    </row>
    <row r="142" spans="1:13" ht="11.25" customHeight="1">
      <c r="A142" s="376"/>
      <c r="B142" s="376"/>
      <c r="C142" s="376"/>
      <c r="D142" s="376"/>
      <c r="E142" s="376"/>
      <c r="F142" s="376"/>
      <c r="G142" s="376"/>
      <c r="H142" s="376"/>
      <c r="I142" s="376"/>
      <c r="J142" s="376"/>
      <c r="K142" s="376"/>
      <c r="L142" s="376"/>
      <c r="M142" s="376"/>
    </row>
    <row r="143" spans="1:13" ht="11.25" customHeight="1">
      <c r="A143" s="376"/>
      <c r="B143" s="376"/>
      <c r="C143" s="376"/>
      <c r="D143" s="376"/>
      <c r="E143" s="376"/>
      <c r="F143" s="376"/>
      <c r="G143" s="376"/>
      <c r="H143" s="376"/>
      <c r="I143" s="376"/>
      <c r="J143" s="376"/>
      <c r="K143" s="376"/>
      <c r="L143" s="376"/>
      <c r="M143" s="376"/>
    </row>
    <row r="144" spans="1:13" ht="11.25" customHeight="1">
      <c r="A144" s="376"/>
      <c r="B144" s="376"/>
      <c r="C144" s="376"/>
      <c r="D144" s="376"/>
      <c r="E144" s="376"/>
      <c r="F144" s="376"/>
      <c r="G144" s="376"/>
      <c r="H144" s="376"/>
      <c r="I144" s="376"/>
      <c r="J144" s="376"/>
      <c r="K144" s="376"/>
      <c r="L144" s="376"/>
      <c r="M144" s="376"/>
    </row>
    <row r="145" spans="1:13" ht="11.25" customHeight="1">
      <c r="A145" s="376"/>
      <c r="B145" s="376"/>
      <c r="C145" s="376"/>
      <c r="D145" s="376"/>
      <c r="E145" s="376"/>
      <c r="F145" s="376"/>
      <c r="G145" s="376"/>
      <c r="H145" s="376"/>
      <c r="I145" s="376"/>
      <c r="J145" s="376"/>
      <c r="K145" s="376"/>
      <c r="L145" s="376"/>
      <c r="M145" s="376"/>
    </row>
    <row r="146" spans="1:13" ht="11.25" customHeight="1">
      <c r="A146" s="376"/>
      <c r="B146" s="376"/>
      <c r="C146" s="376"/>
      <c r="D146" s="376"/>
      <c r="E146" s="376"/>
      <c r="F146" s="376"/>
      <c r="G146" s="376"/>
      <c r="H146" s="376"/>
      <c r="I146" s="376"/>
      <c r="J146" s="376"/>
      <c r="K146" s="376"/>
      <c r="L146" s="376"/>
      <c r="M146" s="376"/>
    </row>
    <row r="147" spans="1:13" ht="11.25" customHeight="1">
      <c r="A147" s="376"/>
      <c r="B147" s="376"/>
      <c r="C147" s="376"/>
      <c r="D147" s="376"/>
      <c r="E147" s="376"/>
      <c r="F147" s="376"/>
      <c r="G147" s="376"/>
      <c r="H147" s="376"/>
      <c r="I147" s="376"/>
      <c r="J147" s="376"/>
      <c r="K147" s="376"/>
      <c r="L147" s="376"/>
      <c r="M147" s="376"/>
    </row>
    <row r="148" spans="1:13" ht="11.25" customHeight="1">
      <c r="A148" s="376"/>
      <c r="B148" s="376"/>
      <c r="C148" s="376"/>
      <c r="D148" s="376"/>
      <c r="E148" s="376"/>
      <c r="F148" s="376"/>
      <c r="G148" s="376"/>
      <c r="H148" s="376"/>
      <c r="I148" s="376"/>
      <c r="J148" s="376"/>
      <c r="K148" s="376"/>
      <c r="L148" s="376"/>
      <c r="M148" s="376"/>
    </row>
    <row r="149" spans="1:13" ht="11.25" customHeight="1">
      <c r="A149" s="376"/>
      <c r="B149" s="376"/>
      <c r="C149" s="376"/>
      <c r="D149" s="376"/>
      <c r="E149" s="376"/>
      <c r="F149" s="376"/>
      <c r="G149" s="376"/>
      <c r="H149" s="376"/>
      <c r="I149" s="376"/>
      <c r="J149" s="376"/>
      <c r="K149" s="376"/>
      <c r="L149" s="376"/>
      <c r="M149" s="376"/>
    </row>
    <row r="150" spans="1:13" ht="11.25" customHeight="1">
      <c r="A150" s="376"/>
      <c r="B150" s="376"/>
      <c r="C150" s="376"/>
      <c r="D150" s="376"/>
      <c r="E150" s="376"/>
      <c r="F150" s="376"/>
      <c r="G150" s="376"/>
      <c r="H150" s="376"/>
      <c r="I150" s="376"/>
      <c r="J150" s="376"/>
      <c r="K150" s="376"/>
      <c r="L150" s="376"/>
      <c r="M150" s="376"/>
    </row>
    <row r="151" spans="1:13" ht="11.25" customHeight="1">
      <c r="A151" s="376"/>
      <c r="B151" s="376"/>
      <c r="C151" s="376"/>
      <c r="D151" s="376"/>
      <c r="E151" s="376"/>
      <c r="F151" s="376"/>
      <c r="G151" s="376"/>
      <c r="H151" s="376"/>
      <c r="I151" s="376"/>
      <c r="J151" s="376"/>
      <c r="K151" s="376"/>
      <c r="L151" s="376"/>
      <c r="M151" s="376"/>
    </row>
    <row r="152" spans="1:13" ht="11.25" customHeight="1">
      <c r="A152" s="376"/>
      <c r="B152" s="376"/>
      <c r="C152" s="376"/>
      <c r="D152" s="376"/>
      <c r="E152" s="376"/>
      <c r="F152" s="376"/>
      <c r="G152" s="376"/>
      <c r="H152" s="376"/>
      <c r="I152" s="376"/>
      <c r="J152" s="376"/>
      <c r="K152" s="376"/>
      <c r="L152" s="376"/>
      <c r="M152" s="376"/>
    </row>
    <row r="153" spans="1:13" ht="11.25" customHeight="1">
      <c r="A153" s="376"/>
      <c r="B153" s="376"/>
      <c r="C153" s="376"/>
      <c r="D153" s="376"/>
      <c r="E153" s="376"/>
      <c r="F153" s="376"/>
      <c r="G153" s="376"/>
      <c r="H153" s="376"/>
      <c r="I153" s="376"/>
      <c r="J153" s="376"/>
      <c r="K153" s="376"/>
      <c r="L153" s="376"/>
      <c r="M153" s="376"/>
    </row>
    <row r="154" spans="1:13" ht="11.25" customHeight="1">
      <c r="A154" s="376"/>
      <c r="B154" s="376"/>
      <c r="C154" s="376"/>
      <c r="D154" s="376"/>
      <c r="E154" s="376"/>
      <c r="F154" s="376"/>
      <c r="G154" s="376"/>
      <c r="H154" s="376"/>
      <c r="I154" s="376"/>
      <c r="J154" s="376"/>
      <c r="K154" s="376"/>
      <c r="L154" s="376"/>
      <c r="M154" s="376"/>
    </row>
    <row r="155" spans="1:13" ht="11.25" customHeight="1">
      <c r="A155" s="376"/>
      <c r="B155" s="376"/>
      <c r="C155" s="376"/>
      <c r="D155" s="376"/>
      <c r="E155" s="376"/>
      <c r="F155" s="376"/>
      <c r="G155" s="376"/>
      <c r="H155" s="376"/>
      <c r="I155" s="376"/>
      <c r="J155" s="376"/>
      <c r="K155" s="376"/>
      <c r="L155" s="376"/>
      <c r="M155" s="376"/>
    </row>
    <row r="156" spans="1:13" ht="11.25" customHeight="1">
      <c r="A156" s="376"/>
      <c r="B156" s="376"/>
      <c r="C156" s="376"/>
      <c r="D156" s="376"/>
      <c r="E156" s="376"/>
      <c r="F156" s="376"/>
      <c r="G156" s="376"/>
      <c r="H156" s="376"/>
      <c r="I156" s="376"/>
      <c r="J156" s="376"/>
      <c r="K156" s="376"/>
      <c r="L156" s="376"/>
      <c r="M156" s="376"/>
    </row>
    <row r="157" spans="1:13" ht="11.25" customHeight="1">
      <c r="A157" s="376"/>
      <c r="B157" s="376"/>
      <c r="C157" s="376"/>
      <c r="D157" s="376"/>
      <c r="E157" s="376"/>
      <c r="F157" s="376"/>
      <c r="G157" s="376"/>
      <c r="H157" s="376"/>
      <c r="I157" s="376"/>
      <c r="J157" s="376"/>
      <c r="K157" s="376"/>
      <c r="L157" s="376"/>
      <c r="M157" s="376"/>
    </row>
    <row r="158" spans="1:13" ht="11.25" customHeight="1">
      <c r="A158" s="376"/>
      <c r="B158" s="376"/>
      <c r="C158" s="376"/>
      <c r="D158" s="376"/>
      <c r="E158" s="376"/>
      <c r="F158" s="376"/>
      <c r="G158" s="376"/>
      <c r="H158" s="376"/>
      <c r="I158" s="376"/>
      <c r="J158" s="376"/>
      <c r="K158" s="376"/>
      <c r="L158" s="376"/>
      <c r="M158" s="376"/>
    </row>
    <row r="159" spans="1:13" ht="11.25" customHeight="1">
      <c r="A159" s="376"/>
      <c r="B159" s="376"/>
      <c r="C159" s="376"/>
      <c r="D159" s="376"/>
      <c r="E159" s="376"/>
      <c r="F159" s="376"/>
      <c r="G159" s="376"/>
      <c r="H159" s="376"/>
      <c r="I159" s="376"/>
      <c r="J159" s="376"/>
      <c r="K159" s="376"/>
      <c r="L159" s="376"/>
      <c r="M159" s="376"/>
    </row>
    <row r="160" spans="1:13" ht="11.25" customHeight="1">
      <c r="A160" s="376"/>
      <c r="B160" s="376"/>
      <c r="C160" s="376"/>
      <c r="D160" s="376"/>
      <c r="E160" s="376"/>
      <c r="F160" s="376"/>
      <c r="G160" s="376"/>
      <c r="H160" s="376"/>
      <c r="I160" s="376"/>
      <c r="J160" s="376"/>
      <c r="K160" s="376"/>
      <c r="L160" s="376"/>
      <c r="M160" s="376"/>
    </row>
    <row r="161" spans="1:13" ht="11.25" customHeight="1">
      <c r="A161" s="376"/>
      <c r="B161" s="376"/>
      <c r="C161" s="376"/>
      <c r="D161" s="376"/>
      <c r="E161" s="376"/>
      <c r="F161" s="376"/>
      <c r="G161" s="376"/>
      <c r="H161" s="376"/>
      <c r="I161" s="376"/>
      <c r="J161" s="376"/>
      <c r="K161" s="376"/>
      <c r="L161" s="376"/>
      <c r="M161" s="376"/>
    </row>
    <row r="162" spans="1:13" ht="11.25" customHeight="1">
      <c r="A162" s="376"/>
      <c r="B162" s="376"/>
      <c r="C162" s="376"/>
      <c r="D162" s="376"/>
      <c r="E162" s="376"/>
      <c r="F162" s="376"/>
      <c r="G162" s="376"/>
      <c r="H162" s="376"/>
      <c r="I162" s="376"/>
      <c r="J162" s="376"/>
      <c r="K162" s="376"/>
      <c r="L162" s="376"/>
      <c r="M162" s="376"/>
    </row>
    <row r="163" spans="1:13" ht="11.25" customHeight="1">
      <c r="A163" s="376"/>
      <c r="B163" s="376"/>
      <c r="C163" s="376"/>
      <c r="D163" s="376"/>
      <c r="E163" s="376"/>
      <c r="F163" s="376"/>
      <c r="G163" s="376"/>
      <c r="H163" s="376"/>
      <c r="I163" s="376"/>
      <c r="J163" s="376"/>
      <c r="K163" s="376"/>
      <c r="L163" s="376"/>
      <c r="M163" s="376"/>
    </row>
    <row r="164" spans="1:13" ht="11.25" customHeight="1">
      <c r="A164" s="376"/>
      <c r="B164" s="376"/>
      <c r="C164" s="376"/>
      <c r="D164" s="376"/>
      <c r="E164" s="376"/>
      <c r="F164" s="376"/>
      <c r="G164" s="376"/>
      <c r="H164" s="376"/>
      <c r="I164" s="376"/>
      <c r="J164" s="376"/>
      <c r="K164" s="376"/>
      <c r="L164" s="376"/>
      <c r="M164" s="376"/>
    </row>
    <row r="165" spans="1:13" ht="11.25" customHeight="1">
      <c r="A165" s="376"/>
      <c r="B165" s="376"/>
      <c r="C165" s="376"/>
      <c r="D165" s="376"/>
      <c r="E165" s="376"/>
      <c r="F165" s="376"/>
      <c r="G165" s="376"/>
      <c r="H165" s="376"/>
      <c r="I165" s="376"/>
      <c r="J165" s="376"/>
      <c r="K165" s="376"/>
      <c r="L165" s="376"/>
      <c r="M165" s="376"/>
    </row>
    <row r="166" spans="1:13" ht="11.25" customHeight="1">
      <c r="A166" s="376"/>
      <c r="B166" s="376"/>
      <c r="C166" s="376"/>
      <c r="D166" s="376"/>
      <c r="E166" s="376"/>
      <c r="F166" s="376"/>
      <c r="G166" s="376"/>
      <c r="H166" s="376"/>
      <c r="I166" s="376"/>
      <c r="J166" s="376"/>
      <c r="K166" s="376"/>
      <c r="L166" s="376"/>
      <c r="M166" s="376"/>
    </row>
    <row r="167" spans="1:13" ht="11.25" customHeight="1">
      <c r="A167" s="376"/>
      <c r="B167" s="376"/>
      <c r="C167" s="376"/>
      <c r="D167" s="376"/>
      <c r="E167" s="376"/>
      <c r="F167" s="376"/>
      <c r="G167" s="376"/>
      <c r="H167" s="376"/>
      <c r="I167" s="376"/>
      <c r="J167" s="376"/>
      <c r="K167" s="376"/>
      <c r="L167" s="376"/>
      <c r="M167" s="376"/>
    </row>
    <row r="168" spans="1:13" ht="11.25" customHeight="1">
      <c r="A168" s="376"/>
      <c r="B168" s="376"/>
      <c r="C168" s="376"/>
      <c r="D168" s="376"/>
      <c r="E168" s="376"/>
      <c r="F168" s="376"/>
      <c r="G168" s="376"/>
      <c r="H168" s="376"/>
      <c r="I168" s="376"/>
      <c r="J168" s="376"/>
      <c r="K168" s="376"/>
      <c r="L168" s="376"/>
      <c r="M168" s="376"/>
    </row>
    <row r="169" spans="1:13" ht="11.25" customHeight="1">
      <c r="A169" s="376"/>
      <c r="B169" s="376"/>
      <c r="C169" s="376"/>
      <c r="D169" s="376"/>
      <c r="E169" s="376"/>
      <c r="F169" s="376"/>
      <c r="G169" s="376"/>
      <c r="H169" s="376"/>
      <c r="I169" s="376"/>
      <c r="J169" s="376"/>
      <c r="K169" s="376"/>
      <c r="L169" s="376"/>
      <c r="M169" s="376"/>
    </row>
    <row r="170" spans="1:13" ht="11.25" customHeight="1">
      <c r="A170" s="376"/>
      <c r="B170" s="376"/>
      <c r="C170" s="376"/>
      <c r="D170" s="376"/>
      <c r="E170" s="376"/>
      <c r="F170" s="376"/>
      <c r="G170" s="376"/>
      <c r="H170" s="376"/>
      <c r="I170" s="376"/>
      <c r="J170" s="376"/>
      <c r="K170" s="376"/>
      <c r="L170" s="376"/>
      <c r="M170" s="376"/>
    </row>
    <row r="171" spans="1:13" ht="11.25" customHeight="1">
      <c r="A171" s="376"/>
      <c r="B171" s="376"/>
      <c r="C171" s="376"/>
      <c r="D171" s="376"/>
      <c r="E171" s="376"/>
      <c r="F171" s="376"/>
      <c r="G171" s="376"/>
      <c r="H171" s="376"/>
      <c r="I171" s="376"/>
      <c r="J171" s="376"/>
      <c r="K171" s="376"/>
      <c r="L171" s="376"/>
      <c r="M171" s="376"/>
    </row>
    <row r="172" spans="1:13" ht="11.25" customHeight="1">
      <c r="A172" s="376"/>
      <c r="B172" s="376"/>
      <c r="C172" s="376"/>
      <c r="D172" s="376"/>
      <c r="E172" s="376"/>
      <c r="F172" s="376"/>
      <c r="G172" s="376"/>
      <c r="H172" s="376"/>
      <c r="I172" s="376"/>
      <c r="J172" s="376"/>
      <c r="K172" s="376"/>
      <c r="L172" s="376"/>
      <c r="M172" s="376"/>
    </row>
    <row r="173" spans="1:13" ht="11.25" customHeight="1">
      <c r="A173" s="376"/>
      <c r="B173" s="376"/>
      <c r="C173" s="376"/>
      <c r="D173" s="376"/>
      <c r="E173" s="376"/>
      <c r="F173" s="376"/>
      <c r="G173" s="376"/>
      <c r="H173" s="376"/>
      <c r="I173" s="376"/>
      <c r="J173" s="376"/>
      <c r="K173" s="376"/>
      <c r="L173" s="376"/>
      <c r="M173" s="376"/>
    </row>
    <row r="174" spans="1:13" ht="11.25" customHeight="1">
      <c r="A174" s="376"/>
      <c r="B174" s="376"/>
      <c r="C174" s="376"/>
      <c r="D174" s="376"/>
      <c r="E174" s="376"/>
      <c r="F174" s="376"/>
      <c r="G174" s="376"/>
      <c r="H174" s="376"/>
      <c r="I174" s="376"/>
      <c r="J174" s="376"/>
      <c r="K174" s="376"/>
      <c r="L174" s="376"/>
      <c r="M174" s="376"/>
    </row>
    <row r="175" spans="1:13" ht="11.25" customHeight="1">
      <c r="A175" s="376"/>
      <c r="B175" s="376"/>
      <c r="C175" s="376"/>
      <c r="D175" s="376"/>
      <c r="E175" s="376"/>
      <c r="F175" s="376"/>
      <c r="G175" s="376"/>
      <c r="H175" s="376"/>
      <c r="I175" s="376"/>
      <c r="J175" s="376"/>
      <c r="K175" s="376"/>
      <c r="L175" s="376"/>
      <c r="M175" s="376"/>
    </row>
    <row r="176" spans="1:13" ht="11.25" customHeight="1">
      <c r="A176" s="376"/>
      <c r="B176" s="376"/>
      <c r="C176" s="376"/>
      <c r="D176" s="376"/>
      <c r="E176" s="376"/>
      <c r="F176" s="376"/>
      <c r="G176" s="376"/>
      <c r="H176" s="376"/>
      <c r="I176" s="376"/>
      <c r="J176" s="376"/>
      <c r="K176" s="376"/>
      <c r="L176" s="376"/>
      <c r="M176" s="376"/>
    </row>
    <row r="177" spans="1:13" ht="11.25" customHeight="1">
      <c r="A177" s="376"/>
      <c r="B177" s="376"/>
      <c r="C177" s="376"/>
      <c r="D177" s="376"/>
      <c r="E177" s="376"/>
      <c r="F177" s="376"/>
      <c r="G177" s="376"/>
      <c r="H177" s="376"/>
      <c r="I177" s="376"/>
      <c r="J177" s="376"/>
      <c r="K177" s="376"/>
      <c r="L177" s="376"/>
      <c r="M177" s="376"/>
    </row>
    <row r="178" spans="1:13" ht="11.25" customHeight="1">
      <c r="A178" s="376"/>
      <c r="B178" s="376"/>
      <c r="C178" s="376"/>
      <c r="D178" s="376"/>
      <c r="E178" s="376"/>
      <c r="F178" s="376"/>
      <c r="G178" s="376"/>
      <c r="H178" s="376"/>
      <c r="I178" s="376"/>
      <c r="J178" s="376"/>
      <c r="K178" s="376"/>
      <c r="L178" s="376"/>
      <c r="M178" s="376"/>
    </row>
    <row r="179" spans="1:13" ht="11.25" customHeight="1">
      <c r="A179" s="376"/>
      <c r="B179" s="376"/>
      <c r="C179" s="376"/>
      <c r="D179" s="376"/>
      <c r="E179" s="376"/>
      <c r="F179" s="376"/>
      <c r="G179" s="376"/>
      <c r="H179" s="376"/>
      <c r="I179" s="376"/>
      <c r="J179" s="376"/>
      <c r="K179" s="376"/>
      <c r="L179" s="376"/>
      <c r="M179" s="376"/>
    </row>
    <row r="180" spans="1:13" ht="11.25" customHeight="1">
      <c r="A180" s="376"/>
      <c r="B180" s="376"/>
      <c r="C180" s="376"/>
      <c r="D180" s="376"/>
      <c r="E180" s="376"/>
      <c r="F180" s="376"/>
      <c r="G180" s="376"/>
      <c r="H180" s="376"/>
      <c r="I180" s="376"/>
      <c r="J180" s="376"/>
      <c r="K180" s="376"/>
      <c r="L180" s="376"/>
      <c r="M180" s="376"/>
    </row>
    <row r="181" spans="1:13" ht="11.25" customHeight="1">
      <c r="A181" s="376"/>
      <c r="B181" s="376"/>
      <c r="C181" s="376"/>
      <c r="D181" s="376"/>
      <c r="E181" s="376"/>
      <c r="F181" s="376"/>
      <c r="G181" s="376"/>
      <c r="H181" s="376"/>
      <c r="I181" s="376"/>
      <c r="J181" s="376"/>
      <c r="K181" s="376"/>
      <c r="L181" s="376"/>
      <c r="M181" s="376"/>
    </row>
    <row r="182" spans="1:13" ht="11.25" customHeight="1">
      <c r="A182" s="376"/>
      <c r="B182" s="376"/>
      <c r="C182" s="376"/>
      <c r="D182" s="376"/>
      <c r="E182" s="376"/>
      <c r="F182" s="376"/>
      <c r="G182" s="376"/>
      <c r="H182" s="376"/>
      <c r="I182" s="376"/>
      <c r="J182" s="376"/>
      <c r="K182" s="376"/>
      <c r="L182" s="376"/>
      <c r="M182" s="376"/>
    </row>
    <row r="183" spans="1:13" ht="11.25" customHeight="1">
      <c r="A183" s="376"/>
      <c r="B183" s="376"/>
      <c r="C183" s="376"/>
      <c r="D183" s="376"/>
      <c r="E183" s="376"/>
      <c r="F183" s="376"/>
      <c r="G183" s="376"/>
      <c r="H183" s="376"/>
      <c r="I183" s="376"/>
      <c r="J183" s="376"/>
      <c r="K183" s="376"/>
      <c r="L183" s="376"/>
      <c r="M183" s="376"/>
    </row>
    <row r="184" spans="1:13" ht="11.25" customHeight="1">
      <c r="A184" s="376"/>
      <c r="B184" s="376"/>
      <c r="C184" s="376"/>
      <c r="D184" s="376"/>
      <c r="E184" s="376"/>
      <c r="F184" s="376"/>
      <c r="G184" s="376"/>
      <c r="H184" s="376"/>
      <c r="I184" s="376"/>
      <c r="J184" s="376"/>
      <c r="K184" s="376"/>
      <c r="L184" s="376"/>
      <c r="M184" s="376"/>
    </row>
    <row r="185" spans="1:13" ht="11.25" customHeight="1">
      <c r="A185" s="376"/>
      <c r="B185" s="376"/>
      <c r="C185" s="376"/>
      <c r="D185" s="376"/>
      <c r="E185" s="376"/>
      <c r="F185" s="376"/>
      <c r="G185" s="376"/>
      <c r="H185" s="376"/>
      <c r="I185" s="376"/>
      <c r="J185" s="376"/>
      <c r="K185" s="376"/>
      <c r="L185" s="376"/>
      <c r="M185" s="376"/>
    </row>
    <row r="186" spans="1:13" ht="11.25" customHeight="1">
      <c r="A186" s="376"/>
      <c r="B186" s="376"/>
      <c r="C186" s="376"/>
      <c r="D186" s="376"/>
      <c r="E186" s="376"/>
      <c r="F186" s="376"/>
      <c r="G186" s="376"/>
      <c r="H186" s="376"/>
      <c r="I186" s="376"/>
      <c r="J186" s="376"/>
      <c r="K186" s="376"/>
      <c r="L186" s="376"/>
      <c r="M186" s="376"/>
    </row>
    <row r="187" spans="1:13" ht="11.25" customHeight="1">
      <c r="A187" s="376"/>
      <c r="B187" s="376"/>
      <c r="C187" s="376"/>
      <c r="D187" s="376"/>
      <c r="E187" s="376"/>
      <c r="F187" s="376"/>
      <c r="G187" s="376"/>
      <c r="H187" s="376"/>
      <c r="I187" s="376"/>
      <c r="J187" s="376"/>
      <c r="K187" s="376"/>
      <c r="L187" s="376"/>
      <c r="M187" s="376"/>
    </row>
    <row r="188" spans="1:13" ht="11.25" customHeight="1">
      <c r="A188" s="376"/>
      <c r="B188" s="376"/>
      <c r="C188" s="376"/>
      <c r="D188" s="376"/>
      <c r="E188" s="376"/>
      <c r="F188" s="376"/>
      <c r="G188" s="376"/>
      <c r="H188" s="376"/>
      <c r="I188" s="376"/>
      <c r="J188" s="376"/>
      <c r="K188" s="376"/>
      <c r="L188" s="376"/>
      <c r="M188" s="376"/>
    </row>
    <row r="189" spans="1:13" ht="11.25" customHeight="1">
      <c r="A189" s="376"/>
      <c r="B189" s="376"/>
      <c r="C189" s="376"/>
      <c r="D189" s="376"/>
      <c r="E189" s="376"/>
      <c r="F189" s="376"/>
      <c r="G189" s="376"/>
      <c r="H189" s="376"/>
      <c r="I189" s="376"/>
      <c r="J189" s="376"/>
      <c r="K189" s="376"/>
      <c r="L189" s="376"/>
      <c r="M189" s="376"/>
    </row>
    <row r="190" spans="1:13" ht="11.25" customHeight="1">
      <c r="A190" s="376"/>
      <c r="B190" s="376"/>
      <c r="C190" s="376"/>
      <c r="D190" s="376"/>
      <c r="E190" s="376"/>
      <c r="F190" s="376"/>
      <c r="G190" s="376"/>
      <c r="H190" s="376"/>
      <c r="I190" s="376"/>
      <c r="J190" s="376"/>
      <c r="K190" s="376"/>
      <c r="L190" s="376"/>
      <c r="M190" s="376"/>
    </row>
    <row r="191" spans="1:13" ht="11.25" customHeight="1">
      <c r="A191" s="376"/>
      <c r="B191" s="376"/>
      <c r="C191" s="376"/>
      <c r="D191" s="376"/>
      <c r="E191" s="376"/>
      <c r="F191" s="376"/>
      <c r="G191" s="376"/>
      <c r="H191" s="376"/>
      <c r="I191" s="376"/>
      <c r="J191" s="376"/>
      <c r="K191" s="376"/>
      <c r="L191" s="376"/>
      <c r="M191" s="376"/>
    </row>
    <row r="192" spans="1:13" ht="11.25" customHeight="1">
      <c r="A192" s="376"/>
      <c r="B192" s="376"/>
      <c r="C192" s="376"/>
      <c r="D192" s="376"/>
      <c r="E192" s="376"/>
      <c r="F192" s="376"/>
      <c r="G192" s="376"/>
      <c r="H192" s="376"/>
      <c r="I192" s="376"/>
      <c r="J192" s="376"/>
      <c r="K192" s="376"/>
      <c r="L192" s="376"/>
      <c r="M192" s="376"/>
    </row>
    <row r="193" spans="1:13" ht="11.25" customHeight="1">
      <c r="A193" s="376"/>
      <c r="B193" s="376"/>
      <c r="C193" s="376"/>
      <c r="D193" s="376"/>
      <c r="E193" s="376"/>
      <c r="F193" s="376"/>
      <c r="G193" s="376"/>
      <c r="H193" s="376"/>
      <c r="I193" s="376"/>
      <c r="J193" s="376"/>
      <c r="K193" s="376"/>
      <c r="L193" s="376"/>
      <c r="M193" s="376"/>
    </row>
    <row r="194" spans="1:13" ht="11.25" customHeight="1">
      <c r="A194" s="376"/>
      <c r="B194" s="376"/>
      <c r="C194" s="376"/>
      <c r="D194" s="376"/>
      <c r="E194" s="376"/>
      <c r="F194" s="376"/>
      <c r="G194" s="376"/>
      <c r="H194" s="376"/>
      <c r="I194" s="376"/>
      <c r="J194" s="376"/>
      <c r="K194" s="376"/>
      <c r="L194" s="376"/>
      <c r="M194" s="376"/>
    </row>
    <row r="195" spans="1:13" ht="11.25" customHeight="1">
      <c r="A195" s="376"/>
      <c r="B195" s="376"/>
      <c r="C195" s="376"/>
      <c r="D195" s="376"/>
      <c r="E195" s="376"/>
      <c r="F195" s="376"/>
      <c r="G195" s="376"/>
      <c r="H195" s="376"/>
      <c r="I195" s="376"/>
      <c r="J195" s="376"/>
      <c r="K195" s="376"/>
      <c r="L195" s="376"/>
      <c r="M195" s="376"/>
    </row>
    <row r="196" spans="1:13" ht="11.25" customHeight="1">
      <c r="A196" s="376"/>
      <c r="B196" s="376"/>
      <c r="C196" s="376"/>
      <c r="D196" s="376"/>
      <c r="E196" s="376"/>
      <c r="F196" s="376"/>
      <c r="G196" s="376"/>
      <c r="H196" s="376"/>
      <c r="I196" s="376"/>
      <c r="J196" s="376"/>
      <c r="K196" s="376"/>
      <c r="L196" s="376"/>
      <c r="M196" s="376"/>
    </row>
    <row r="197" spans="1:13" ht="11.25" customHeight="1">
      <c r="A197" s="376"/>
      <c r="B197" s="376"/>
      <c r="C197" s="376"/>
      <c r="D197" s="376"/>
      <c r="E197" s="376"/>
      <c r="F197" s="376"/>
      <c r="G197" s="376"/>
      <c r="H197" s="376"/>
      <c r="I197" s="376"/>
      <c r="J197" s="376"/>
      <c r="K197" s="376"/>
      <c r="L197" s="376"/>
      <c r="M197" s="376"/>
    </row>
    <row r="198" spans="1:13" ht="11.25" customHeight="1">
      <c r="A198" s="376"/>
      <c r="B198" s="376"/>
      <c r="C198" s="376"/>
      <c r="D198" s="376"/>
      <c r="E198" s="376"/>
      <c r="F198" s="376"/>
      <c r="G198" s="376"/>
      <c r="H198" s="376"/>
      <c r="I198" s="376"/>
      <c r="J198" s="376"/>
      <c r="K198" s="376"/>
      <c r="L198" s="376"/>
      <c r="M198" s="376"/>
    </row>
    <row r="199" spans="1:13" ht="11.25" customHeight="1">
      <c r="A199" s="376"/>
      <c r="B199" s="376"/>
      <c r="C199" s="376"/>
      <c r="D199" s="376"/>
      <c r="E199" s="376"/>
      <c r="F199" s="376"/>
      <c r="G199" s="376"/>
      <c r="H199" s="376"/>
      <c r="I199" s="376"/>
      <c r="J199" s="376"/>
      <c r="K199" s="376"/>
      <c r="L199" s="376"/>
      <c r="M199" s="376"/>
    </row>
    <row r="200" spans="1:13" ht="11.25" customHeight="1">
      <c r="A200" s="376"/>
      <c r="B200" s="376"/>
      <c r="C200" s="376"/>
      <c r="D200" s="376"/>
      <c r="E200" s="376"/>
      <c r="F200" s="376"/>
      <c r="G200" s="376"/>
      <c r="H200" s="376"/>
      <c r="I200" s="376"/>
      <c r="J200" s="376"/>
      <c r="K200" s="376"/>
      <c r="L200" s="376"/>
      <c r="M200" s="376"/>
    </row>
    <row r="201" spans="1:13" ht="11.25" customHeight="1">
      <c r="A201" s="376"/>
      <c r="B201" s="376"/>
      <c r="C201" s="376"/>
      <c r="D201" s="376"/>
      <c r="E201" s="376"/>
      <c r="F201" s="376"/>
      <c r="G201" s="376"/>
      <c r="H201" s="376"/>
      <c r="I201" s="376"/>
      <c r="J201" s="376"/>
      <c r="K201" s="376"/>
      <c r="L201" s="376"/>
      <c r="M201" s="376"/>
    </row>
    <row r="202" spans="1:13" ht="11.25" customHeight="1">
      <c r="A202" s="376"/>
      <c r="B202" s="376"/>
      <c r="C202" s="376"/>
      <c r="D202" s="376"/>
      <c r="E202" s="376"/>
      <c r="F202" s="376"/>
      <c r="G202" s="376"/>
      <c r="H202" s="376"/>
      <c r="I202" s="376"/>
      <c r="J202" s="376"/>
      <c r="K202" s="376"/>
      <c r="L202" s="376"/>
      <c r="M202" s="376"/>
    </row>
    <row r="203" spans="1:13" ht="11.25" customHeight="1">
      <c r="A203" s="376"/>
      <c r="B203" s="376"/>
      <c r="C203" s="376"/>
      <c r="D203" s="376"/>
      <c r="E203" s="376"/>
      <c r="F203" s="376"/>
      <c r="G203" s="376"/>
      <c r="H203" s="376"/>
      <c r="I203" s="376"/>
      <c r="J203" s="376"/>
      <c r="K203" s="376"/>
      <c r="L203" s="376"/>
      <c r="M203" s="376"/>
    </row>
    <row r="204" spans="1:13" ht="11.25" customHeight="1">
      <c r="A204" s="376"/>
      <c r="B204" s="376"/>
      <c r="C204" s="376"/>
      <c r="D204" s="376"/>
      <c r="E204" s="376"/>
      <c r="F204" s="376"/>
      <c r="G204" s="376"/>
      <c r="H204" s="376"/>
      <c r="I204" s="376"/>
      <c r="J204" s="376"/>
      <c r="K204" s="376"/>
      <c r="L204" s="376"/>
      <c r="M204" s="376"/>
    </row>
    <row r="205" spans="1:13" ht="11.25" customHeight="1">
      <c r="A205" s="376"/>
      <c r="B205" s="376"/>
      <c r="C205" s="376"/>
      <c r="D205" s="376"/>
      <c r="E205" s="376"/>
      <c r="F205" s="376"/>
      <c r="G205" s="376"/>
      <c r="H205" s="376"/>
      <c r="I205" s="376"/>
      <c r="J205" s="376"/>
      <c r="K205" s="376"/>
      <c r="L205" s="376"/>
      <c r="M205" s="376"/>
    </row>
    <row r="206" spans="1:13" ht="11.25" customHeight="1">
      <c r="A206" s="376"/>
      <c r="B206" s="376"/>
      <c r="C206" s="376"/>
      <c r="D206" s="376"/>
      <c r="E206" s="376"/>
      <c r="F206" s="376"/>
      <c r="G206" s="376"/>
      <c r="H206" s="376"/>
      <c r="I206" s="376"/>
      <c r="J206" s="376"/>
      <c r="K206" s="376"/>
      <c r="L206" s="376"/>
      <c r="M206" s="376"/>
    </row>
    <row r="207" spans="1:13" ht="11.25" customHeight="1">
      <c r="A207" s="376"/>
      <c r="B207" s="376"/>
      <c r="C207" s="376"/>
      <c r="D207" s="376"/>
      <c r="E207" s="376"/>
      <c r="F207" s="376"/>
      <c r="G207" s="376"/>
      <c r="H207" s="376"/>
      <c r="I207" s="376"/>
      <c r="J207" s="376"/>
      <c r="K207" s="376"/>
      <c r="L207" s="376"/>
      <c r="M207" s="376"/>
    </row>
    <row r="208" spans="1:13" ht="11.25" customHeight="1">
      <c r="A208" s="376"/>
      <c r="B208" s="376"/>
      <c r="C208" s="376"/>
      <c r="D208" s="376"/>
      <c r="E208" s="376"/>
      <c r="F208" s="376"/>
      <c r="G208" s="376"/>
      <c r="H208" s="376"/>
      <c r="I208" s="376"/>
      <c r="J208" s="376"/>
      <c r="K208" s="376"/>
      <c r="L208" s="376"/>
      <c r="M208" s="376"/>
    </row>
    <row r="209" spans="1:13" ht="11.25" customHeight="1">
      <c r="A209" s="376"/>
      <c r="B209" s="376"/>
      <c r="C209" s="376"/>
      <c r="D209" s="376"/>
      <c r="E209" s="376"/>
      <c r="F209" s="376"/>
      <c r="G209" s="376"/>
      <c r="H209" s="376"/>
      <c r="I209" s="376"/>
      <c r="J209" s="376"/>
      <c r="K209" s="376"/>
      <c r="L209" s="376"/>
      <c r="M209" s="376"/>
    </row>
    <row r="210" spans="1:13" ht="11.25" customHeight="1">
      <c r="A210" s="376"/>
      <c r="B210" s="376"/>
      <c r="C210" s="376"/>
      <c r="D210" s="376"/>
      <c r="E210" s="376"/>
      <c r="F210" s="376"/>
      <c r="G210" s="376"/>
      <c r="H210" s="376"/>
      <c r="I210" s="376"/>
      <c r="J210" s="376"/>
      <c r="K210" s="376"/>
      <c r="L210" s="376"/>
      <c r="M210" s="376"/>
    </row>
    <row r="211" spans="1:13" ht="11.25" customHeight="1">
      <c r="A211" s="376"/>
      <c r="B211" s="376"/>
      <c r="C211" s="376"/>
      <c r="D211" s="376"/>
      <c r="E211" s="376"/>
      <c r="F211" s="376"/>
      <c r="G211" s="376"/>
      <c r="H211" s="376"/>
      <c r="I211" s="376"/>
      <c r="J211" s="376"/>
      <c r="K211" s="376"/>
      <c r="L211" s="376"/>
      <c r="M211" s="376"/>
    </row>
    <row r="212" spans="1:13" ht="11.25" customHeight="1">
      <c r="A212" s="376"/>
      <c r="B212" s="376"/>
      <c r="C212" s="376"/>
      <c r="D212" s="376"/>
      <c r="E212" s="376"/>
      <c r="F212" s="376"/>
      <c r="G212" s="376"/>
      <c r="H212" s="376"/>
      <c r="I212" s="376"/>
      <c r="J212" s="376"/>
      <c r="K212" s="376"/>
      <c r="L212" s="376"/>
      <c r="M212" s="376"/>
    </row>
    <row r="213" spans="1:13" ht="11.25" customHeight="1">
      <c r="A213" s="376"/>
      <c r="B213" s="376"/>
      <c r="C213" s="376"/>
      <c r="D213" s="376"/>
      <c r="E213" s="376"/>
      <c r="F213" s="376"/>
      <c r="G213" s="376"/>
      <c r="H213" s="376"/>
      <c r="I213" s="376"/>
      <c r="J213" s="376"/>
      <c r="K213" s="376"/>
      <c r="L213" s="376"/>
      <c r="M213" s="376"/>
    </row>
    <row r="214" spans="1:13" ht="11.25" customHeight="1">
      <c r="A214" s="376"/>
      <c r="B214" s="376"/>
      <c r="C214" s="376"/>
      <c r="D214" s="376"/>
      <c r="E214" s="376"/>
      <c r="F214" s="376"/>
      <c r="G214" s="376"/>
      <c r="H214" s="376"/>
      <c r="I214" s="376"/>
      <c r="J214" s="376"/>
      <c r="K214" s="376"/>
      <c r="L214" s="376"/>
      <c r="M214" s="376"/>
    </row>
    <row r="215" spans="1:13" ht="11.25" customHeight="1">
      <c r="A215" s="376"/>
      <c r="B215" s="376"/>
      <c r="C215" s="376"/>
      <c r="D215" s="376"/>
      <c r="E215" s="376"/>
      <c r="F215" s="376"/>
      <c r="G215" s="376"/>
      <c r="H215" s="376"/>
      <c r="I215" s="376"/>
      <c r="J215" s="376"/>
      <c r="K215" s="376"/>
      <c r="L215" s="376"/>
      <c r="M215" s="376"/>
    </row>
    <row r="216" spans="1:13" ht="11.25" customHeight="1">
      <c r="A216" s="376"/>
      <c r="B216" s="376"/>
      <c r="C216" s="376"/>
      <c r="D216" s="376"/>
      <c r="E216" s="376"/>
      <c r="F216" s="376"/>
      <c r="G216" s="376"/>
      <c r="H216" s="376"/>
      <c r="I216" s="376"/>
      <c r="J216" s="376"/>
      <c r="K216" s="376"/>
      <c r="L216" s="376"/>
      <c r="M216" s="376"/>
    </row>
    <row r="217" spans="1:13" ht="11.25" customHeight="1">
      <c r="A217" s="376"/>
      <c r="B217" s="376"/>
      <c r="C217" s="376"/>
      <c r="D217" s="376"/>
      <c r="E217" s="376"/>
      <c r="F217" s="376"/>
      <c r="G217" s="376"/>
      <c r="H217" s="376"/>
      <c r="I217" s="376"/>
      <c r="J217" s="376"/>
      <c r="K217" s="376"/>
      <c r="L217" s="376"/>
      <c r="M217" s="376"/>
    </row>
    <row r="218" spans="1:13" ht="11.25" customHeight="1">
      <c r="A218" s="376"/>
      <c r="B218" s="376"/>
      <c r="C218" s="376"/>
      <c r="D218" s="376"/>
      <c r="E218" s="376"/>
      <c r="F218" s="376"/>
      <c r="G218" s="376"/>
      <c r="H218" s="376"/>
      <c r="I218" s="376"/>
      <c r="J218" s="376"/>
      <c r="K218" s="376"/>
      <c r="L218" s="376"/>
      <c r="M218" s="376"/>
    </row>
    <row r="219" spans="1:13" ht="11.25" customHeight="1">
      <c r="A219" s="376"/>
      <c r="B219" s="376"/>
      <c r="C219" s="376"/>
      <c r="D219" s="376"/>
      <c r="E219" s="376"/>
      <c r="F219" s="376"/>
      <c r="G219" s="376"/>
      <c r="H219" s="376"/>
      <c r="I219" s="376"/>
      <c r="J219" s="376"/>
      <c r="K219" s="376"/>
      <c r="L219" s="376"/>
      <c r="M219" s="376"/>
    </row>
    <row r="220" spans="1:13" ht="11.25" customHeight="1">
      <c r="A220" s="376"/>
      <c r="B220" s="376"/>
      <c r="C220" s="376"/>
      <c r="D220" s="376"/>
      <c r="E220" s="376"/>
      <c r="F220" s="376"/>
      <c r="G220" s="376"/>
      <c r="H220" s="376"/>
      <c r="I220" s="376"/>
      <c r="J220" s="376"/>
      <c r="K220" s="376"/>
      <c r="L220" s="376"/>
      <c r="M220" s="376"/>
    </row>
    <row r="221" spans="1:13" ht="11.25" customHeight="1">
      <c r="A221" s="376"/>
      <c r="B221" s="376"/>
      <c r="C221" s="376"/>
      <c r="D221" s="376"/>
      <c r="E221" s="376"/>
      <c r="F221" s="376"/>
      <c r="G221" s="376"/>
      <c r="H221" s="376"/>
      <c r="I221" s="376"/>
      <c r="J221" s="376"/>
      <c r="K221" s="376"/>
      <c r="L221" s="376"/>
      <c r="M221" s="376"/>
    </row>
    <row r="222" spans="1:13" ht="11.25" customHeight="1">
      <c r="A222" s="376"/>
      <c r="B222" s="376"/>
      <c r="C222" s="376"/>
      <c r="D222" s="376"/>
      <c r="E222" s="376"/>
      <c r="F222" s="376"/>
      <c r="G222" s="376"/>
      <c r="H222" s="376"/>
      <c r="I222" s="376"/>
      <c r="J222" s="376"/>
      <c r="K222" s="376"/>
      <c r="L222" s="376"/>
      <c r="M222" s="376"/>
    </row>
    <row r="223" spans="1:13" ht="11.25" customHeight="1">
      <c r="A223" s="376"/>
      <c r="B223" s="376"/>
      <c r="C223" s="376"/>
      <c r="D223" s="376"/>
      <c r="E223" s="376"/>
      <c r="F223" s="376"/>
      <c r="G223" s="376"/>
      <c r="H223" s="376"/>
      <c r="I223" s="376"/>
      <c r="J223" s="376"/>
      <c r="K223" s="376"/>
      <c r="L223" s="376"/>
      <c r="M223" s="376"/>
    </row>
    <row r="224" spans="1:13" ht="11.25" customHeight="1">
      <c r="A224" s="376"/>
      <c r="B224" s="376"/>
      <c r="C224" s="376"/>
      <c r="D224" s="376"/>
      <c r="E224" s="376"/>
      <c r="F224" s="376"/>
      <c r="G224" s="376"/>
      <c r="H224" s="376"/>
      <c r="I224" s="376"/>
      <c r="J224" s="376"/>
      <c r="K224" s="376"/>
      <c r="L224" s="376"/>
      <c r="M224" s="376"/>
    </row>
    <row r="225" spans="1:13" ht="11.25" customHeight="1">
      <c r="A225" s="376"/>
      <c r="B225" s="376"/>
      <c r="C225" s="376"/>
      <c r="D225" s="376"/>
      <c r="E225" s="376"/>
      <c r="F225" s="376"/>
      <c r="G225" s="376"/>
      <c r="H225" s="376"/>
      <c r="I225" s="376"/>
      <c r="J225" s="376"/>
      <c r="K225" s="376"/>
      <c r="L225" s="376"/>
      <c r="M225" s="376"/>
    </row>
    <row r="226" spans="1:13" ht="11.25" customHeight="1">
      <c r="A226" s="376"/>
      <c r="B226" s="376"/>
      <c r="C226" s="376"/>
      <c r="D226" s="376"/>
      <c r="E226" s="376"/>
      <c r="F226" s="376"/>
      <c r="G226" s="376"/>
      <c r="H226" s="376"/>
      <c r="I226" s="376"/>
      <c r="J226" s="376"/>
      <c r="K226" s="376"/>
      <c r="L226" s="376"/>
      <c r="M226" s="376"/>
    </row>
    <row r="227" spans="1:13" ht="11.25" customHeight="1">
      <c r="A227" s="376"/>
      <c r="B227" s="376"/>
      <c r="C227" s="376"/>
      <c r="D227" s="376"/>
      <c r="E227" s="376"/>
      <c r="F227" s="376"/>
      <c r="G227" s="376"/>
      <c r="H227" s="376"/>
      <c r="I227" s="376"/>
      <c r="J227" s="376"/>
      <c r="K227" s="376"/>
      <c r="L227" s="376"/>
      <c r="M227" s="376"/>
    </row>
    <row r="228" spans="1:13" ht="11.25" customHeight="1">
      <c r="A228" s="376"/>
      <c r="B228" s="376"/>
      <c r="C228" s="376"/>
      <c r="D228" s="376"/>
      <c r="E228" s="376"/>
      <c r="F228" s="376"/>
      <c r="G228" s="376"/>
      <c r="H228" s="376"/>
      <c r="I228" s="376"/>
      <c r="J228" s="376"/>
      <c r="K228" s="376"/>
      <c r="L228" s="376"/>
      <c r="M228" s="376"/>
    </row>
    <row r="229" spans="1:13" ht="11.25" customHeight="1">
      <c r="A229" s="376"/>
      <c r="B229" s="376"/>
      <c r="C229" s="376"/>
      <c r="D229" s="376"/>
      <c r="E229" s="376"/>
      <c r="F229" s="376"/>
      <c r="G229" s="376"/>
      <c r="H229" s="376"/>
      <c r="I229" s="376"/>
      <c r="J229" s="376"/>
      <c r="K229" s="376"/>
      <c r="L229" s="376"/>
      <c r="M229" s="376"/>
    </row>
    <row r="230" spans="1:13" ht="11.25" customHeight="1">
      <c r="A230" s="376"/>
      <c r="B230" s="376"/>
      <c r="C230" s="376"/>
      <c r="D230" s="376"/>
      <c r="E230" s="376"/>
      <c r="F230" s="376"/>
      <c r="G230" s="376"/>
      <c r="H230" s="376"/>
      <c r="I230" s="376"/>
      <c r="J230" s="376"/>
      <c r="K230" s="376"/>
      <c r="L230" s="376"/>
      <c r="M230" s="376"/>
    </row>
    <row r="231" spans="1:13" ht="11.25" customHeight="1">
      <c r="A231" s="376"/>
      <c r="B231" s="376"/>
      <c r="C231" s="376"/>
      <c r="D231" s="376"/>
      <c r="E231" s="376"/>
      <c r="F231" s="376"/>
      <c r="G231" s="376"/>
      <c r="H231" s="376"/>
      <c r="I231" s="376"/>
      <c r="J231" s="376"/>
      <c r="K231" s="376"/>
      <c r="L231" s="376"/>
      <c r="M231" s="376"/>
    </row>
    <row r="232" spans="1:13" ht="11.25" customHeight="1">
      <c r="A232" s="376"/>
      <c r="B232" s="376"/>
      <c r="C232" s="376"/>
      <c r="D232" s="376"/>
      <c r="E232" s="376"/>
      <c r="F232" s="376"/>
      <c r="G232" s="376"/>
      <c r="H232" s="376"/>
      <c r="I232" s="376"/>
      <c r="J232" s="376"/>
      <c r="K232" s="376"/>
      <c r="L232" s="376"/>
      <c r="M232" s="376"/>
    </row>
    <row r="233" spans="1:13" ht="11.25" customHeight="1">
      <c r="A233" s="376"/>
      <c r="B233" s="376"/>
      <c r="C233" s="376"/>
      <c r="D233" s="376"/>
      <c r="E233" s="376"/>
      <c r="F233" s="376"/>
      <c r="G233" s="376"/>
      <c r="H233" s="376"/>
      <c r="I233" s="376"/>
      <c r="J233" s="376"/>
      <c r="K233" s="376"/>
      <c r="L233" s="376"/>
      <c r="M233" s="376"/>
    </row>
    <row r="234" spans="1:13" ht="11.25" customHeight="1">
      <c r="A234" s="376"/>
      <c r="B234" s="376"/>
      <c r="C234" s="376"/>
      <c r="D234" s="376"/>
      <c r="E234" s="376"/>
      <c r="F234" s="376"/>
      <c r="G234" s="376"/>
      <c r="H234" s="376"/>
      <c r="I234" s="376"/>
      <c r="J234" s="376"/>
      <c r="K234" s="376"/>
      <c r="L234" s="376"/>
      <c r="M234" s="376"/>
    </row>
    <row r="235" spans="1:13" ht="11.25" customHeight="1">
      <c r="A235" s="376"/>
      <c r="B235" s="376"/>
      <c r="C235" s="376"/>
      <c r="D235" s="376"/>
      <c r="E235" s="376"/>
      <c r="F235" s="376"/>
      <c r="G235" s="376"/>
      <c r="H235" s="376"/>
      <c r="I235" s="376"/>
      <c r="J235" s="376"/>
      <c r="K235" s="376"/>
      <c r="L235" s="376"/>
      <c r="M235" s="376"/>
    </row>
    <row r="236" spans="1:13" ht="11.25" customHeight="1">
      <c r="A236" s="376"/>
      <c r="B236" s="376"/>
      <c r="C236" s="376"/>
      <c r="D236" s="376"/>
      <c r="E236" s="376"/>
      <c r="F236" s="376"/>
      <c r="G236" s="376"/>
      <c r="H236" s="376"/>
      <c r="I236" s="376"/>
      <c r="J236" s="376"/>
      <c r="K236" s="376"/>
      <c r="L236" s="376"/>
      <c r="M236" s="376"/>
    </row>
    <row r="237" spans="1:13" ht="11.25" customHeight="1">
      <c r="A237" s="376"/>
      <c r="B237" s="376"/>
      <c r="C237" s="376"/>
      <c r="D237" s="376"/>
      <c r="E237" s="376"/>
      <c r="F237" s="376"/>
      <c r="G237" s="376"/>
      <c r="H237" s="376"/>
      <c r="I237" s="376"/>
      <c r="J237" s="376"/>
      <c r="K237" s="376"/>
      <c r="L237" s="376"/>
      <c r="M237" s="376"/>
    </row>
    <row r="238" spans="1:13" ht="11.25" customHeight="1">
      <c r="A238" s="376"/>
      <c r="B238" s="376"/>
      <c r="C238" s="376"/>
      <c r="D238" s="376"/>
      <c r="E238" s="376"/>
      <c r="F238" s="376"/>
      <c r="G238" s="376"/>
      <c r="H238" s="376"/>
      <c r="I238" s="376"/>
      <c r="J238" s="376"/>
      <c r="K238" s="376"/>
      <c r="L238" s="376"/>
      <c r="M238" s="376"/>
    </row>
    <row r="239" spans="1:13" ht="11.25" customHeight="1">
      <c r="A239" s="376"/>
      <c r="B239" s="376"/>
      <c r="C239" s="376"/>
      <c r="D239" s="376"/>
      <c r="E239" s="376"/>
      <c r="F239" s="376"/>
      <c r="G239" s="376"/>
      <c r="H239" s="376"/>
      <c r="I239" s="376"/>
      <c r="J239" s="376"/>
      <c r="K239" s="376"/>
      <c r="L239" s="376"/>
      <c r="M239" s="376"/>
    </row>
    <row r="240" spans="1:13" ht="11.25" customHeight="1">
      <c r="A240" s="376"/>
      <c r="B240" s="376"/>
      <c r="C240" s="376"/>
      <c r="D240" s="376"/>
      <c r="E240" s="376"/>
      <c r="F240" s="376"/>
      <c r="G240" s="376"/>
      <c r="H240" s="376"/>
      <c r="I240" s="376"/>
      <c r="J240" s="376"/>
      <c r="K240" s="376"/>
      <c r="L240" s="376"/>
      <c r="M240" s="376"/>
    </row>
    <row r="241" spans="1:13" ht="11.25" customHeight="1">
      <c r="A241" s="376"/>
      <c r="B241" s="376"/>
      <c r="C241" s="376"/>
      <c r="D241" s="376"/>
      <c r="E241" s="376"/>
      <c r="F241" s="376"/>
      <c r="G241" s="376"/>
      <c r="H241" s="376"/>
      <c r="I241" s="376"/>
      <c r="J241" s="376"/>
      <c r="K241" s="376"/>
      <c r="L241" s="376"/>
      <c r="M241" s="376"/>
    </row>
    <row r="242" spans="1:13" ht="11.25" customHeight="1">
      <c r="A242" s="376"/>
      <c r="B242" s="376"/>
      <c r="C242" s="376"/>
      <c r="D242" s="376"/>
      <c r="E242" s="376"/>
      <c r="F242" s="376"/>
      <c r="G242" s="376"/>
      <c r="H242" s="376"/>
      <c r="I242" s="376"/>
      <c r="J242" s="376"/>
      <c r="K242" s="376"/>
      <c r="L242" s="376"/>
      <c r="M242" s="376"/>
    </row>
    <row r="243" spans="1:13" ht="11.25" customHeight="1">
      <c r="A243" s="376"/>
      <c r="B243" s="376"/>
      <c r="C243" s="376"/>
      <c r="D243" s="376"/>
      <c r="E243" s="376"/>
      <c r="F243" s="376"/>
      <c r="G243" s="376"/>
      <c r="H243" s="376"/>
      <c r="I243" s="376"/>
      <c r="J243" s="376"/>
      <c r="K243" s="376"/>
      <c r="L243" s="376"/>
      <c r="M243" s="376"/>
    </row>
    <row r="244" spans="1:13" ht="11.25" customHeight="1">
      <c r="A244" s="376"/>
      <c r="B244" s="376"/>
      <c r="C244" s="376"/>
      <c r="D244" s="376"/>
      <c r="E244" s="376"/>
      <c r="F244" s="376"/>
      <c r="G244" s="376"/>
      <c r="H244" s="376"/>
      <c r="I244" s="376"/>
      <c r="J244" s="376"/>
      <c r="K244" s="376"/>
      <c r="L244" s="376"/>
      <c r="M244" s="376"/>
    </row>
    <row r="245" spans="1:13" ht="11.25" customHeight="1">
      <c r="A245" s="376"/>
      <c r="B245" s="376"/>
      <c r="C245" s="376"/>
      <c r="D245" s="376"/>
      <c r="E245" s="376"/>
      <c r="F245" s="376"/>
      <c r="G245" s="376"/>
      <c r="H245" s="376"/>
      <c r="I245" s="376"/>
      <c r="J245" s="376"/>
      <c r="K245" s="376"/>
      <c r="L245" s="376"/>
      <c r="M245" s="376"/>
    </row>
    <row r="246" spans="1:13" ht="11.25" customHeight="1">
      <c r="A246" s="376"/>
      <c r="B246" s="376"/>
      <c r="C246" s="376"/>
      <c r="D246" s="376"/>
      <c r="E246" s="376"/>
      <c r="F246" s="376"/>
      <c r="G246" s="376"/>
      <c r="H246" s="376"/>
      <c r="I246" s="376"/>
      <c r="J246" s="376"/>
      <c r="K246" s="376"/>
      <c r="L246" s="376"/>
      <c r="M246" s="376"/>
    </row>
    <row r="247" spans="1:13" ht="11.25" customHeight="1">
      <c r="A247" s="376"/>
      <c r="B247" s="376"/>
      <c r="C247" s="376"/>
      <c r="D247" s="376"/>
      <c r="E247" s="376"/>
      <c r="F247" s="376"/>
      <c r="G247" s="376"/>
      <c r="H247" s="376"/>
      <c r="I247" s="376"/>
      <c r="J247" s="376"/>
      <c r="K247" s="376"/>
      <c r="L247" s="376"/>
      <c r="M247" s="376"/>
    </row>
    <row r="248" spans="1:13" ht="11.25" customHeight="1">
      <c r="A248" s="376"/>
      <c r="B248" s="376"/>
      <c r="C248" s="376"/>
      <c r="D248" s="376"/>
      <c r="E248" s="376"/>
      <c r="F248" s="376"/>
      <c r="G248" s="376"/>
      <c r="H248" s="376"/>
      <c r="I248" s="376"/>
      <c r="J248" s="376"/>
      <c r="K248" s="376"/>
      <c r="L248" s="376"/>
      <c r="M248" s="376"/>
    </row>
    <row r="249" spans="1:13" ht="11.25" customHeight="1">
      <c r="A249" s="376"/>
      <c r="B249" s="376"/>
      <c r="C249" s="376"/>
      <c r="D249" s="376"/>
      <c r="E249" s="376"/>
      <c r="F249" s="376"/>
      <c r="G249" s="376"/>
      <c r="H249" s="376"/>
      <c r="I249" s="376"/>
      <c r="J249" s="376"/>
      <c r="K249" s="376"/>
      <c r="L249" s="376"/>
      <c r="M249" s="376"/>
    </row>
    <row r="250" spans="1:13" ht="11.25" customHeight="1">
      <c r="A250" s="376"/>
      <c r="B250" s="376"/>
      <c r="C250" s="376"/>
      <c r="D250" s="376"/>
      <c r="E250" s="376"/>
      <c r="F250" s="376"/>
      <c r="G250" s="376"/>
      <c r="H250" s="376"/>
      <c r="I250" s="376"/>
      <c r="J250" s="376"/>
      <c r="K250" s="376"/>
      <c r="L250" s="376"/>
      <c r="M250" s="376"/>
    </row>
    <row r="251" spans="1:13" ht="11.25" customHeight="1">
      <c r="A251" s="376"/>
      <c r="B251" s="376"/>
      <c r="C251" s="376"/>
      <c r="D251" s="376"/>
      <c r="E251" s="376"/>
      <c r="F251" s="376"/>
      <c r="G251" s="376"/>
      <c r="H251" s="376"/>
      <c r="I251" s="376"/>
      <c r="J251" s="376"/>
      <c r="K251" s="376"/>
      <c r="L251" s="376"/>
      <c r="M251" s="376"/>
    </row>
    <row r="252" spans="1:13" ht="11.25" customHeight="1">
      <c r="A252" s="376"/>
      <c r="B252" s="376"/>
      <c r="C252" s="376"/>
      <c r="D252" s="376"/>
      <c r="E252" s="376"/>
      <c r="F252" s="376"/>
      <c r="G252" s="376"/>
      <c r="H252" s="376"/>
      <c r="I252" s="376"/>
      <c r="J252" s="376"/>
      <c r="K252" s="376"/>
      <c r="L252" s="376"/>
      <c r="M252" s="376"/>
    </row>
    <row r="253" spans="1:13" ht="11.25" customHeight="1">
      <c r="A253" s="376"/>
      <c r="B253" s="376"/>
      <c r="C253" s="376"/>
      <c r="D253" s="376"/>
      <c r="E253" s="376"/>
      <c r="F253" s="376"/>
      <c r="G253" s="376"/>
      <c r="H253" s="376"/>
      <c r="I253" s="376"/>
      <c r="J253" s="376"/>
      <c r="K253" s="376"/>
      <c r="L253" s="376"/>
      <c r="M253" s="376"/>
    </row>
    <row r="254" spans="1:13" ht="11.25" customHeight="1">
      <c r="A254" s="376"/>
      <c r="B254" s="376"/>
      <c r="C254" s="376"/>
      <c r="D254" s="376"/>
      <c r="E254" s="376"/>
      <c r="F254" s="376"/>
      <c r="G254" s="376"/>
      <c r="H254" s="376"/>
      <c r="I254" s="376"/>
      <c r="J254" s="376"/>
      <c r="K254" s="376"/>
      <c r="L254" s="376"/>
      <c r="M254" s="376"/>
    </row>
    <row r="255" spans="1:13" ht="11.25" customHeight="1">
      <c r="A255" s="376"/>
      <c r="B255" s="376"/>
      <c r="C255" s="376"/>
      <c r="D255" s="376"/>
      <c r="E255" s="376"/>
      <c r="F255" s="376"/>
      <c r="G255" s="376"/>
      <c r="H255" s="376"/>
      <c r="I255" s="376"/>
      <c r="J255" s="376"/>
      <c r="K255" s="376"/>
      <c r="L255" s="376"/>
      <c r="M255" s="376"/>
    </row>
    <row r="256" spans="1:13" ht="11.25" customHeight="1">
      <c r="A256" s="376"/>
      <c r="B256" s="376"/>
      <c r="C256" s="376"/>
      <c r="D256" s="376"/>
      <c r="E256" s="376"/>
      <c r="F256" s="376"/>
      <c r="G256" s="376"/>
      <c r="H256" s="376"/>
      <c r="I256" s="376"/>
      <c r="J256" s="376"/>
      <c r="K256" s="376"/>
      <c r="L256" s="376"/>
      <c r="M256" s="376"/>
    </row>
    <row r="257" spans="1:13" ht="11.25" customHeight="1">
      <c r="A257" s="376"/>
      <c r="B257" s="376"/>
      <c r="C257" s="376"/>
      <c r="D257" s="376"/>
      <c r="E257" s="376"/>
      <c r="F257" s="376"/>
      <c r="G257" s="376"/>
      <c r="H257" s="376"/>
      <c r="I257" s="376"/>
      <c r="J257" s="376"/>
      <c r="K257" s="376"/>
      <c r="L257" s="376"/>
      <c r="M257" s="376"/>
    </row>
    <row r="258" spans="1:13" ht="11.25" customHeight="1">
      <c r="A258" s="376"/>
      <c r="B258" s="376"/>
      <c r="C258" s="376"/>
      <c r="D258" s="376"/>
      <c r="E258" s="376"/>
      <c r="F258" s="376"/>
      <c r="G258" s="376"/>
      <c r="H258" s="376"/>
      <c r="I258" s="376"/>
      <c r="J258" s="376"/>
      <c r="K258" s="376"/>
      <c r="L258" s="376"/>
      <c r="M258" s="376"/>
    </row>
    <row r="259" spans="1:13" ht="11.25" customHeight="1">
      <c r="A259" s="376"/>
      <c r="B259" s="376"/>
      <c r="C259" s="376"/>
      <c r="D259" s="376"/>
      <c r="E259" s="376"/>
      <c r="F259" s="376"/>
      <c r="G259" s="376"/>
      <c r="H259" s="376"/>
      <c r="I259" s="376"/>
      <c r="J259" s="376"/>
      <c r="K259" s="376"/>
      <c r="L259" s="376"/>
      <c r="M259" s="376"/>
    </row>
    <row r="260" spans="1:13" ht="11.25" customHeight="1">
      <c r="A260" s="376"/>
      <c r="B260" s="376"/>
      <c r="C260" s="376"/>
      <c r="D260" s="376"/>
      <c r="E260" s="376"/>
      <c r="F260" s="376"/>
      <c r="G260" s="376"/>
      <c r="H260" s="376"/>
      <c r="I260" s="376"/>
      <c r="J260" s="376"/>
      <c r="K260" s="376"/>
      <c r="L260" s="376"/>
      <c r="M260" s="376"/>
    </row>
    <row r="261" spans="1:13" ht="11.25" customHeight="1">
      <c r="A261" s="376"/>
      <c r="B261" s="376"/>
      <c r="C261" s="376"/>
      <c r="D261" s="376"/>
      <c r="E261" s="376"/>
      <c r="F261" s="376"/>
      <c r="G261" s="376"/>
      <c r="H261" s="376"/>
      <c r="I261" s="376"/>
      <c r="J261" s="376"/>
      <c r="K261" s="376"/>
      <c r="L261" s="376"/>
      <c r="M261" s="376"/>
    </row>
    <row r="262" spans="1:13" ht="11.25" customHeight="1">
      <c r="A262" s="376"/>
      <c r="B262" s="376"/>
      <c r="C262" s="376"/>
      <c r="D262" s="376"/>
      <c r="E262" s="376"/>
      <c r="F262" s="376"/>
      <c r="G262" s="376"/>
      <c r="H262" s="376"/>
      <c r="I262" s="376"/>
      <c r="J262" s="376"/>
      <c r="K262" s="376"/>
      <c r="L262" s="376"/>
      <c r="M262" s="376"/>
    </row>
    <row r="263" spans="1:13" ht="11.25" customHeight="1">
      <c r="A263" s="376"/>
      <c r="B263" s="376"/>
      <c r="C263" s="376"/>
      <c r="D263" s="376"/>
      <c r="E263" s="376"/>
      <c r="F263" s="376"/>
      <c r="G263" s="376"/>
      <c r="H263" s="376"/>
      <c r="I263" s="376"/>
      <c r="J263" s="376"/>
      <c r="K263" s="376"/>
      <c r="L263" s="376"/>
      <c r="M263" s="376"/>
    </row>
    <row r="264" spans="1:13" ht="11.25" customHeight="1">
      <c r="A264" s="376"/>
      <c r="B264" s="376"/>
      <c r="C264" s="376"/>
      <c r="D264" s="376"/>
      <c r="E264" s="376"/>
      <c r="F264" s="376"/>
      <c r="G264" s="376"/>
      <c r="H264" s="376"/>
      <c r="I264" s="376"/>
      <c r="J264" s="376"/>
      <c r="K264" s="376"/>
      <c r="L264" s="376"/>
      <c r="M264" s="376"/>
    </row>
    <row r="265" spans="1:13" ht="11.25" customHeight="1">
      <c r="A265" s="376"/>
      <c r="B265" s="376"/>
      <c r="C265" s="376"/>
      <c r="D265" s="376"/>
      <c r="E265" s="376"/>
      <c r="F265" s="376"/>
      <c r="G265" s="376"/>
      <c r="H265" s="376"/>
      <c r="I265" s="376"/>
      <c r="J265" s="376"/>
      <c r="K265" s="376"/>
      <c r="L265" s="376"/>
      <c r="M265" s="376"/>
    </row>
    <row r="266" spans="1:13" ht="11.25" customHeight="1">
      <c r="A266" s="376"/>
      <c r="B266" s="376"/>
      <c r="C266" s="376"/>
      <c r="D266" s="376"/>
      <c r="E266" s="376"/>
      <c r="F266" s="376"/>
      <c r="G266" s="376"/>
      <c r="H266" s="376"/>
      <c r="I266" s="376"/>
      <c r="J266" s="376"/>
      <c r="K266" s="376"/>
      <c r="L266" s="376"/>
      <c r="M266" s="376"/>
    </row>
    <row r="267" spans="1:13" ht="11.25" customHeight="1">
      <c r="A267" s="376"/>
      <c r="B267" s="376"/>
      <c r="C267" s="376"/>
      <c r="D267" s="376"/>
      <c r="E267" s="376"/>
      <c r="F267" s="376"/>
      <c r="G267" s="376"/>
      <c r="H267" s="376"/>
      <c r="I267" s="376"/>
      <c r="J267" s="376"/>
      <c r="K267" s="376"/>
      <c r="L267" s="376"/>
      <c r="M267" s="376"/>
    </row>
    <row r="268" spans="1:13" ht="11.25" customHeight="1">
      <c r="A268" s="376"/>
      <c r="B268" s="376"/>
      <c r="C268" s="376"/>
      <c r="D268" s="376"/>
      <c r="E268" s="376"/>
      <c r="F268" s="376"/>
      <c r="G268" s="376"/>
      <c r="H268" s="376"/>
      <c r="I268" s="376"/>
      <c r="J268" s="376"/>
      <c r="K268" s="376"/>
      <c r="L268" s="376"/>
      <c r="M268" s="376"/>
    </row>
    <row r="269" spans="1:13" ht="11.25" customHeight="1">
      <c r="A269" s="376"/>
      <c r="B269" s="376"/>
      <c r="C269" s="376"/>
      <c r="D269" s="376"/>
      <c r="E269" s="376"/>
      <c r="F269" s="376"/>
      <c r="G269" s="376"/>
      <c r="H269" s="376"/>
      <c r="I269" s="376"/>
      <c r="J269" s="376"/>
      <c r="K269" s="376"/>
      <c r="L269" s="376"/>
      <c r="M269" s="376"/>
    </row>
    <row r="270" spans="1:13" ht="11.25" customHeight="1">
      <c r="A270" s="376"/>
      <c r="B270" s="376"/>
      <c r="C270" s="376"/>
      <c r="D270" s="376"/>
      <c r="E270" s="376"/>
      <c r="F270" s="376"/>
      <c r="G270" s="376"/>
      <c r="H270" s="376"/>
      <c r="I270" s="376"/>
      <c r="J270" s="376"/>
      <c r="K270" s="376"/>
      <c r="L270" s="376"/>
      <c r="M270" s="376"/>
    </row>
    <row r="271" spans="1:13" ht="11.25" customHeight="1">
      <c r="A271" s="376"/>
      <c r="B271" s="376"/>
      <c r="C271" s="376"/>
      <c r="D271" s="376"/>
      <c r="E271" s="376"/>
      <c r="F271" s="376"/>
      <c r="G271" s="376"/>
      <c r="H271" s="376"/>
      <c r="I271" s="376"/>
      <c r="J271" s="376"/>
      <c r="K271" s="376"/>
      <c r="L271" s="376"/>
      <c r="M271" s="376"/>
    </row>
    <row r="272" spans="1:13" ht="11.25" customHeight="1">
      <c r="A272" s="376"/>
      <c r="B272" s="376"/>
      <c r="C272" s="376"/>
      <c r="D272" s="376"/>
      <c r="E272" s="376"/>
      <c r="F272" s="376"/>
      <c r="G272" s="376"/>
      <c r="H272" s="376"/>
      <c r="I272" s="376"/>
      <c r="J272" s="376"/>
      <c r="K272" s="376"/>
      <c r="L272" s="376"/>
      <c r="M272" s="376"/>
    </row>
    <row r="273" spans="1:13" ht="11.25" customHeight="1">
      <c r="A273" s="376"/>
      <c r="B273" s="376"/>
      <c r="C273" s="376"/>
      <c r="D273" s="376"/>
      <c r="E273" s="376"/>
      <c r="F273" s="376"/>
      <c r="G273" s="376"/>
      <c r="H273" s="376"/>
      <c r="I273" s="376"/>
      <c r="J273" s="376"/>
      <c r="K273" s="376"/>
      <c r="L273" s="376"/>
      <c r="M273" s="376"/>
    </row>
    <row r="274" spans="1:13" ht="11.25" customHeight="1">
      <c r="A274" s="376"/>
      <c r="B274" s="376"/>
      <c r="C274" s="376"/>
      <c r="D274" s="376"/>
      <c r="E274" s="376"/>
      <c r="F274" s="376"/>
      <c r="G274" s="376"/>
      <c r="H274" s="376"/>
      <c r="I274" s="376"/>
      <c r="J274" s="376"/>
      <c r="K274" s="376"/>
      <c r="L274" s="376"/>
      <c r="M274" s="376"/>
    </row>
    <row r="275" spans="1:13" ht="11.25" customHeight="1">
      <c r="A275" s="376"/>
      <c r="B275" s="376"/>
      <c r="C275" s="376"/>
      <c r="D275" s="376"/>
      <c r="E275" s="376"/>
      <c r="F275" s="376"/>
      <c r="G275" s="376"/>
      <c r="H275" s="376"/>
      <c r="I275" s="376"/>
      <c r="J275" s="376"/>
      <c r="K275" s="376"/>
      <c r="L275" s="376"/>
      <c r="M275" s="376"/>
    </row>
    <row r="276" spans="1:13" ht="11.25" customHeight="1">
      <c r="A276" s="376"/>
      <c r="B276" s="376"/>
      <c r="C276" s="376"/>
      <c r="D276" s="376"/>
      <c r="E276" s="376"/>
      <c r="F276" s="376"/>
      <c r="G276" s="376"/>
      <c r="H276" s="376"/>
      <c r="I276" s="376"/>
      <c r="J276" s="376"/>
      <c r="K276" s="376"/>
      <c r="L276" s="376"/>
      <c r="M276" s="376"/>
    </row>
    <row r="277" spans="1:13" ht="11.25" customHeight="1">
      <c r="A277" s="376"/>
      <c r="B277" s="376"/>
      <c r="C277" s="376"/>
      <c r="D277" s="376"/>
      <c r="E277" s="376"/>
      <c r="F277" s="376"/>
      <c r="G277" s="376"/>
      <c r="H277" s="376"/>
      <c r="I277" s="376"/>
      <c r="J277" s="376"/>
      <c r="K277" s="376"/>
      <c r="L277" s="376"/>
      <c r="M277" s="376"/>
    </row>
    <row r="278" spans="1:13" ht="11.25" customHeight="1">
      <c r="A278" s="376"/>
      <c r="B278" s="376"/>
      <c r="C278" s="376"/>
      <c r="D278" s="376"/>
      <c r="E278" s="376"/>
      <c r="F278" s="376"/>
      <c r="G278" s="376"/>
      <c r="H278" s="376"/>
      <c r="I278" s="376"/>
      <c r="J278" s="376"/>
      <c r="K278" s="376"/>
      <c r="L278" s="376"/>
      <c r="M278" s="376"/>
    </row>
    <row r="279" spans="1:13" ht="11.25" customHeight="1">
      <c r="A279" s="376"/>
      <c r="B279" s="376"/>
      <c r="C279" s="376"/>
      <c r="D279" s="376"/>
      <c r="E279" s="376"/>
      <c r="F279" s="376"/>
      <c r="G279" s="376"/>
      <c r="H279" s="376"/>
      <c r="I279" s="376"/>
      <c r="J279" s="376"/>
      <c r="K279" s="376"/>
      <c r="L279" s="376"/>
      <c r="M279" s="376"/>
    </row>
    <row r="280" spans="1:13" ht="11.25" customHeight="1">
      <c r="A280" s="376"/>
      <c r="B280" s="376"/>
      <c r="C280" s="376"/>
      <c r="D280" s="376"/>
      <c r="E280" s="376"/>
      <c r="F280" s="376"/>
      <c r="G280" s="376"/>
      <c r="H280" s="376"/>
      <c r="I280" s="376"/>
      <c r="J280" s="376"/>
      <c r="K280" s="376"/>
      <c r="L280" s="376"/>
      <c r="M280" s="376"/>
    </row>
    <row r="281" spans="1:13" ht="11.25" customHeight="1">
      <c r="A281" s="376"/>
      <c r="B281" s="376"/>
      <c r="C281" s="376"/>
      <c r="D281" s="376"/>
      <c r="E281" s="376"/>
      <c r="F281" s="376"/>
      <c r="G281" s="376"/>
      <c r="H281" s="376"/>
      <c r="I281" s="376"/>
      <c r="J281" s="376"/>
      <c r="K281" s="376"/>
      <c r="L281" s="376"/>
      <c r="M281" s="376"/>
    </row>
    <row r="282" spans="1:13" ht="11.25" customHeight="1">
      <c r="A282" s="376"/>
      <c r="B282" s="376"/>
      <c r="C282" s="376"/>
      <c r="D282" s="376"/>
      <c r="E282" s="376"/>
      <c r="F282" s="376"/>
      <c r="G282" s="376"/>
      <c r="H282" s="376"/>
      <c r="I282" s="376"/>
      <c r="J282" s="376"/>
      <c r="K282" s="376"/>
      <c r="L282" s="376"/>
      <c r="M282" s="376"/>
    </row>
    <row r="283" spans="1:13" ht="11.25" customHeight="1">
      <c r="A283" s="376"/>
      <c r="B283" s="376"/>
      <c r="C283" s="376"/>
      <c r="D283" s="376"/>
      <c r="E283" s="376"/>
      <c r="F283" s="376"/>
      <c r="G283" s="376"/>
      <c r="H283" s="376"/>
      <c r="I283" s="376"/>
      <c r="J283" s="376"/>
      <c r="K283" s="376"/>
      <c r="L283" s="376"/>
      <c r="M283" s="376"/>
    </row>
    <row r="284" spans="1:13" ht="11.25" customHeight="1">
      <c r="A284" s="376"/>
      <c r="B284" s="376"/>
      <c r="C284" s="376"/>
      <c r="D284" s="376"/>
      <c r="E284" s="376"/>
      <c r="F284" s="376"/>
      <c r="G284" s="376"/>
      <c r="H284" s="376"/>
      <c r="I284" s="376"/>
      <c r="J284" s="376"/>
      <c r="K284" s="376"/>
      <c r="L284" s="376"/>
      <c r="M284" s="376"/>
    </row>
    <row r="285" spans="1:13" ht="11.25" customHeight="1">
      <c r="A285" s="376"/>
      <c r="B285" s="376"/>
      <c r="C285" s="376"/>
      <c r="D285" s="376"/>
      <c r="E285" s="376"/>
      <c r="F285" s="376"/>
      <c r="G285" s="376"/>
      <c r="H285" s="376"/>
      <c r="I285" s="376"/>
      <c r="J285" s="376"/>
      <c r="K285" s="376"/>
      <c r="L285" s="376"/>
      <c r="M285" s="376"/>
    </row>
    <row r="286" spans="1:13" ht="11.25" customHeight="1">
      <c r="A286" s="376"/>
      <c r="B286" s="376"/>
      <c r="C286" s="376"/>
      <c r="D286" s="376"/>
      <c r="E286" s="376"/>
      <c r="F286" s="376"/>
      <c r="G286" s="376"/>
      <c r="H286" s="376"/>
      <c r="I286" s="376"/>
      <c r="J286" s="376"/>
      <c r="K286" s="376"/>
      <c r="L286" s="376"/>
      <c r="M286" s="376"/>
    </row>
    <row r="287" spans="1:13" ht="11.25" customHeight="1">
      <c r="A287" s="376"/>
      <c r="B287" s="376"/>
      <c r="C287" s="376"/>
      <c r="D287" s="376"/>
      <c r="E287" s="376"/>
      <c r="F287" s="376"/>
      <c r="G287" s="376"/>
      <c r="H287" s="376"/>
      <c r="I287" s="376"/>
      <c r="J287" s="376"/>
      <c r="K287" s="376"/>
      <c r="L287" s="376"/>
      <c r="M287" s="376"/>
    </row>
    <row r="288" spans="1:13" ht="11.25" customHeight="1">
      <c r="A288" s="376"/>
      <c r="B288" s="376"/>
      <c r="C288" s="376"/>
      <c r="D288" s="376"/>
      <c r="E288" s="376"/>
      <c r="F288" s="376"/>
      <c r="G288" s="376"/>
      <c r="H288" s="376"/>
      <c r="I288" s="376"/>
      <c r="J288" s="376"/>
      <c r="K288" s="376"/>
      <c r="L288" s="376"/>
      <c r="M288" s="376"/>
    </row>
    <row r="289" spans="1:13" ht="11.25" customHeight="1">
      <c r="A289" s="376"/>
      <c r="B289" s="376"/>
      <c r="C289" s="376"/>
      <c r="D289" s="376"/>
      <c r="E289" s="376"/>
      <c r="F289" s="376"/>
      <c r="G289" s="376"/>
      <c r="H289" s="376"/>
      <c r="I289" s="376"/>
      <c r="J289" s="376"/>
      <c r="K289" s="376"/>
      <c r="L289" s="376"/>
      <c r="M289" s="376"/>
    </row>
    <row r="290" spans="1:13" ht="11.25" customHeight="1">
      <c r="A290" s="376"/>
      <c r="B290" s="376"/>
      <c r="C290" s="376"/>
      <c r="D290" s="376"/>
      <c r="E290" s="376"/>
      <c r="F290" s="376"/>
      <c r="G290" s="376"/>
      <c r="H290" s="376"/>
      <c r="I290" s="376"/>
      <c r="J290" s="376"/>
      <c r="K290" s="376"/>
      <c r="L290" s="376"/>
      <c r="M290" s="376"/>
    </row>
    <row r="291" spans="1:13" ht="11.25" customHeight="1">
      <c r="A291" s="376"/>
      <c r="B291" s="376"/>
      <c r="C291" s="376"/>
      <c r="D291" s="376"/>
      <c r="E291" s="376"/>
      <c r="F291" s="376"/>
      <c r="G291" s="376"/>
      <c r="H291" s="376"/>
      <c r="I291" s="376"/>
      <c r="J291" s="376"/>
      <c r="K291" s="376"/>
      <c r="L291" s="376"/>
      <c r="M291" s="376"/>
    </row>
    <row r="292" spans="1:13" ht="11.25" customHeight="1">
      <c r="A292" s="376"/>
      <c r="B292" s="376"/>
      <c r="C292" s="376"/>
      <c r="D292" s="376"/>
      <c r="E292" s="376"/>
      <c r="F292" s="376"/>
      <c r="G292" s="376"/>
      <c r="H292" s="376"/>
      <c r="I292" s="376"/>
      <c r="J292" s="376"/>
      <c r="K292" s="376"/>
      <c r="L292" s="376"/>
      <c r="M292" s="376"/>
    </row>
    <row r="293" spans="1:13" ht="11.25" customHeight="1">
      <c r="A293" s="376"/>
      <c r="B293" s="376"/>
      <c r="C293" s="376"/>
      <c r="D293" s="376"/>
      <c r="E293" s="376"/>
      <c r="F293" s="376"/>
      <c r="G293" s="376"/>
      <c r="H293" s="376"/>
      <c r="I293" s="376"/>
      <c r="J293" s="376"/>
      <c r="K293" s="376"/>
      <c r="L293" s="376"/>
      <c r="M293" s="376"/>
    </row>
    <row r="294" spans="1:13" ht="11.25" customHeight="1">
      <c r="A294" s="376"/>
      <c r="B294" s="376"/>
      <c r="C294" s="376"/>
      <c r="D294" s="376"/>
      <c r="E294" s="376"/>
      <c r="F294" s="376"/>
      <c r="G294" s="376"/>
      <c r="H294" s="376"/>
      <c r="I294" s="376"/>
      <c r="J294" s="376"/>
      <c r="K294" s="376"/>
      <c r="L294" s="376"/>
      <c r="M294" s="376"/>
    </row>
    <row r="295" spans="1:13" ht="11.25" customHeight="1">
      <c r="A295" s="376"/>
      <c r="B295" s="376"/>
      <c r="C295" s="376"/>
      <c r="D295" s="376"/>
      <c r="E295" s="376"/>
      <c r="F295" s="376"/>
      <c r="G295" s="376"/>
      <c r="H295" s="376"/>
      <c r="I295" s="376"/>
      <c r="J295" s="376"/>
      <c r="K295" s="376"/>
      <c r="L295" s="376"/>
      <c r="M295" s="376"/>
    </row>
    <row r="296" spans="1:13" ht="11.25" customHeight="1">
      <c r="A296" s="376"/>
      <c r="B296" s="376"/>
      <c r="C296" s="376"/>
      <c r="D296" s="376"/>
      <c r="E296" s="376"/>
      <c r="F296" s="376"/>
      <c r="G296" s="376"/>
      <c r="H296" s="376"/>
      <c r="I296" s="376"/>
      <c r="J296" s="376"/>
      <c r="K296" s="376"/>
      <c r="L296" s="376"/>
      <c r="M296" s="376"/>
    </row>
    <row r="297" spans="1:13" ht="11.25" customHeight="1">
      <c r="A297" s="376"/>
      <c r="B297" s="376"/>
      <c r="C297" s="376"/>
      <c r="D297" s="376"/>
      <c r="E297" s="376"/>
      <c r="F297" s="376"/>
      <c r="G297" s="376"/>
      <c r="H297" s="376"/>
      <c r="I297" s="376"/>
      <c r="J297" s="376"/>
      <c r="K297" s="376"/>
      <c r="L297" s="376"/>
      <c r="M297" s="376"/>
    </row>
    <row r="298" spans="1:13" ht="11.25" customHeight="1">
      <c r="A298" s="376"/>
      <c r="B298" s="376"/>
      <c r="C298" s="376"/>
      <c r="D298" s="376"/>
      <c r="E298" s="376"/>
      <c r="F298" s="376"/>
      <c r="G298" s="376"/>
      <c r="H298" s="376"/>
      <c r="I298" s="376"/>
      <c r="J298" s="376"/>
      <c r="K298" s="376"/>
      <c r="L298" s="376"/>
      <c r="M298" s="376"/>
    </row>
    <row r="299" spans="1:13" ht="11.25" customHeight="1">
      <c r="A299" s="376"/>
      <c r="B299" s="376"/>
      <c r="C299" s="376"/>
      <c r="D299" s="376"/>
      <c r="E299" s="376"/>
      <c r="F299" s="376"/>
      <c r="G299" s="376"/>
      <c r="H299" s="376"/>
      <c r="I299" s="376"/>
      <c r="J299" s="376"/>
      <c r="K299" s="376"/>
      <c r="L299" s="376"/>
      <c r="M299" s="376"/>
    </row>
    <row r="300" spans="1:13" ht="11.25" customHeight="1">
      <c r="A300" s="376"/>
      <c r="B300" s="376"/>
      <c r="C300" s="376"/>
      <c r="D300" s="376"/>
      <c r="E300" s="376"/>
      <c r="F300" s="376"/>
      <c r="G300" s="376"/>
      <c r="H300" s="376"/>
      <c r="I300" s="376"/>
      <c r="J300" s="376"/>
      <c r="K300" s="376"/>
      <c r="L300" s="376"/>
      <c r="M300" s="376"/>
    </row>
    <row r="301" spans="1:13" ht="11.25" customHeight="1">
      <c r="A301" s="376"/>
      <c r="B301" s="376"/>
      <c r="C301" s="376"/>
      <c r="D301" s="376"/>
      <c r="E301" s="376"/>
      <c r="F301" s="376"/>
      <c r="G301" s="376"/>
      <c r="H301" s="376"/>
      <c r="I301" s="376"/>
      <c r="J301" s="376"/>
      <c r="K301" s="376"/>
      <c r="L301" s="376"/>
      <c r="M301" s="376"/>
    </row>
    <row r="302" spans="1:13" ht="11.25" customHeight="1">
      <c r="A302" s="376"/>
      <c r="B302" s="376"/>
      <c r="C302" s="376"/>
      <c r="D302" s="376"/>
      <c r="E302" s="376"/>
      <c r="F302" s="376"/>
      <c r="G302" s="376"/>
      <c r="H302" s="376"/>
      <c r="I302" s="376"/>
      <c r="J302" s="376"/>
      <c r="K302" s="376"/>
      <c r="L302" s="376"/>
      <c r="M302" s="376"/>
    </row>
    <row r="303" spans="1:13" ht="11.25" customHeight="1">
      <c r="A303" s="376"/>
      <c r="B303" s="376"/>
      <c r="C303" s="376"/>
      <c r="D303" s="376"/>
      <c r="E303" s="376"/>
      <c r="F303" s="376"/>
      <c r="G303" s="376"/>
      <c r="H303" s="376"/>
      <c r="I303" s="376"/>
      <c r="J303" s="376"/>
      <c r="K303" s="376"/>
      <c r="L303" s="376"/>
      <c r="M303" s="376"/>
    </row>
    <row r="304" spans="1:13" ht="11.25" customHeight="1">
      <c r="A304" s="376"/>
      <c r="B304" s="376"/>
      <c r="C304" s="376"/>
      <c r="D304" s="376"/>
      <c r="E304" s="376"/>
      <c r="F304" s="376"/>
      <c r="G304" s="376"/>
      <c r="H304" s="376"/>
      <c r="I304" s="376"/>
      <c r="J304" s="376"/>
      <c r="K304" s="376"/>
      <c r="L304" s="376"/>
      <c r="M304" s="376"/>
    </row>
    <row r="305" spans="1:13" ht="11.25" customHeight="1">
      <c r="A305" s="376"/>
      <c r="B305" s="376"/>
      <c r="C305" s="376"/>
      <c r="D305" s="376"/>
      <c r="E305" s="376"/>
      <c r="F305" s="376"/>
      <c r="G305" s="376"/>
      <c r="H305" s="376"/>
      <c r="I305" s="376"/>
      <c r="J305" s="376"/>
      <c r="K305" s="376"/>
      <c r="L305" s="376"/>
      <c r="M305" s="376"/>
    </row>
    <row r="306" spans="1:13" ht="11.25" customHeight="1">
      <c r="A306" s="376"/>
      <c r="B306" s="376"/>
      <c r="C306" s="376"/>
      <c r="D306" s="376"/>
      <c r="E306" s="376"/>
      <c r="F306" s="376"/>
      <c r="G306" s="376"/>
      <c r="H306" s="376"/>
      <c r="I306" s="376"/>
      <c r="J306" s="376"/>
      <c r="K306" s="376"/>
      <c r="L306" s="376"/>
      <c r="M306" s="376"/>
    </row>
    <row r="307" spans="1:13" ht="11.25" customHeight="1">
      <c r="A307" s="376"/>
      <c r="B307" s="376"/>
      <c r="C307" s="376"/>
      <c r="D307" s="376"/>
      <c r="E307" s="376"/>
      <c r="F307" s="376"/>
      <c r="G307" s="376"/>
      <c r="H307" s="376"/>
      <c r="I307" s="376"/>
      <c r="J307" s="376"/>
      <c r="K307" s="376"/>
      <c r="L307" s="376"/>
      <c r="M307" s="376"/>
    </row>
    <row r="308" spans="1:13" ht="11.25" customHeight="1">
      <c r="A308" s="376"/>
      <c r="B308" s="376"/>
      <c r="C308" s="376"/>
      <c r="D308" s="376"/>
      <c r="E308" s="376"/>
      <c r="F308" s="376"/>
      <c r="G308" s="376"/>
      <c r="H308" s="376"/>
      <c r="I308" s="376"/>
      <c r="J308" s="376"/>
      <c r="K308" s="376"/>
      <c r="L308" s="376"/>
      <c r="M308" s="376"/>
    </row>
    <row r="309" spans="1:13" ht="11.25" customHeight="1">
      <c r="A309" s="376"/>
      <c r="B309" s="376"/>
      <c r="C309" s="376"/>
      <c r="D309" s="376"/>
      <c r="E309" s="376"/>
      <c r="F309" s="376"/>
      <c r="G309" s="376"/>
      <c r="H309" s="376"/>
      <c r="I309" s="376"/>
      <c r="J309" s="376"/>
      <c r="K309" s="376"/>
      <c r="L309" s="376"/>
      <c r="M309" s="376"/>
    </row>
    <row r="310" spans="1:13" ht="11.25" customHeight="1">
      <c r="A310" s="376"/>
      <c r="B310" s="376"/>
      <c r="C310" s="376"/>
      <c r="D310" s="376"/>
      <c r="E310" s="376"/>
      <c r="F310" s="376"/>
      <c r="G310" s="376"/>
      <c r="H310" s="376"/>
      <c r="I310" s="376"/>
      <c r="J310" s="376"/>
      <c r="K310" s="376"/>
      <c r="L310" s="376"/>
      <c r="M310" s="376"/>
    </row>
    <row r="311" spans="1:13" ht="11.25" customHeight="1">
      <c r="A311" s="376"/>
      <c r="B311" s="376"/>
      <c r="C311" s="376"/>
      <c r="D311" s="376"/>
      <c r="E311" s="376"/>
      <c r="F311" s="376"/>
      <c r="G311" s="376"/>
      <c r="H311" s="376"/>
      <c r="I311" s="376"/>
      <c r="J311" s="376"/>
      <c r="K311" s="376"/>
      <c r="L311" s="376"/>
      <c r="M311" s="376"/>
    </row>
    <row r="312" spans="1:13" ht="11.25" customHeight="1">
      <c r="A312" s="376"/>
      <c r="B312" s="376"/>
      <c r="C312" s="376"/>
      <c r="D312" s="376"/>
      <c r="E312" s="376"/>
      <c r="F312" s="376"/>
      <c r="G312" s="376"/>
      <c r="H312" s="376"/>
      <c r="I312" s="376"/>
      <c r="J312" s="376"/>
      <c r="K312" s="376"/>
      <c r="L312" s="376"/>
      <c r="M312" s="376"/>
    </row>
    <row r="313" spans="1:13" ht="11.25" customHeight="1">
      <c r="A313" s="376"/>
      <c r="B313" s="376"/>
      <c r="C313" s="376"/>
      <c r="D313" s="376"/>
      <c r="E313" s="376"/>
      <c r="F313" s="376"/>
      <c r="G313" s="376"/>
      <c r="H313" s="376"/>
      <c r="I313" s="376"/>
      <c r="J313" s="376"/>
      <c r="K313" s="376"/>
      <c r="L313" s="376"/>
      <c r="M313" s="376"/>
    </row>
    <row r="314" spans="1:13" ht="11.25" customHeight="1">
      <c r="A314" s="376"/>
      <c r="B314" s="376"/>
      <c r="C314" s="376"/>
      <c r="D314" s="376"/>
      <c r="E314" s="376"/>
      <c r="F314" s="376"/>
      <c r="G314" s="376"/>
      <c r="H314" s="376"/>
      <c r="I314" s="376"/>
      <c r="J314" s="376"/>
      <c r="K314" s="376"/>
      <c r="L314" s="376"/>
      <c r="M314" s="376"/>
    </row>
    <row r="315" spans="1:13" ht="11.25" customHeight="1">
      <c r="A315" s="376"/>
      <c r="B315" s="376"/>
      <c r="C315" s="376"/>
      <c r="D315" s="376"/>
      <c r="E315" s="376"/>
      <c r="F315" s="376"/>
      <c r="G315" s="376"/>
      <c r="H315" s="376"/>
      <c r="I315" s="376"/>
      <c r="J315" s="376"/>
      <c r="K315" s="376"/>
      <c r="L315" s="376"/>
      <c r="M315" s="376"/>
    </row>
    <row r="316" spans="1:13" ht="11.25" customHeight="1">
      <c r="A316" s="376"/>
      <c r="B316" s="376"/>
      <c r="C316" s="376"/>
      <c r="D316" s="376"/>
      <c r="E316" s="376"/>
      <c r="F316" s="376"/>
      <c r="G316" s="376"/>
      <c r="H316" s="376"/>
      <c r="I316" s="376"/>
      <c r="J316" s="376"/>
      <c r="K316" s="376"/>
      <c r="L316" s="376"/>
      <c r="M316" s="376"/>
    </row>
    <row r="317" spans="1:13" ht="11.25" customHeight="1">
      <c r="A317" s="376"/>
      <c r="B317" s="376"/>
      <c r="C317" s="376"/>
      <c r="D317" s="376"/>
      <c r="E317" s="376"/>
      <c r="F317" s="376"/>
      <c r="G317" s="376"/>
      <c r="H317" s="376"/>
      <c r="I317" s="376"/>
      <c r="J317" s="376"/>
      <c r="K317" s="376"/>
      <c r="L317" s="376"/>
      <c r="M317" s="376"/>
    </row>
    <row r="318" spans="1:13" ht="11.25" customHeight="1">
      <c r="A318" s="376"/>
      <c r="B318" s="376"/>
      <c r="C318" s="376"/>
      <c r="D318" s="376"/>
      <c r="E318" s="376"/>
      <c r="F318" s="376"/>
      <c r="G318" s="376"/>
      <c r="H318" s="376"/>
      <c r="I318" s="376"/>
      <c r="J318" s="376"/>
      <c r="K318" s="376"/>
      <c r="L318" s="376"/>
      <c r="M318" s="376"/>
    </row>
    <row r="319" spans="1:13" ht="11.25" customHeight="1">
      <c r="A319" s="376"/>
      <c r="B319" s="376"/>
      <c r="C319" s="376"/>
      <c r="D319" s="376"/>
      <c r="E319" s="376"/>
      <c r="F319" s="376"/>
      <c r="G319" s="376"/>
      <c r="H319" s="376"/>
      <c r="I319" s="376"/>
      <c r="J319" s="376"/>
      <c r="K319" s="376"/>
      <c r="L319" s="376"/>
      <c r="M319" s="376"/>
    </row>
    <row r="320" spans="1:13" ht="11.25" customHeight="1">
      <c r="A320" s="376"/>
      <c r="B320" s="376"/>
      <c r="C320" s="376"/>
      <c r="D320" s="376"/>
      <c r="E320" s="376"/>
      <c r="F320" s="376"/>
      <c r="G320" s="376"/>
      <c r="H320" s="376"/>
      <c r="I320" s="376"/>
      <c r="J320" s="376"/>
      <c r="K320" s="376"/>
      <c r="L320" s="376"/>
      <c r="M320" s="376"/>
    </row>
    <row r="321" spans="1:13" ht="11.25" customHeight="1">
      <c r="A321" s="376"/>
      <c r="B321" s="376"/>
      <c r="C321" s="376"/>
      <c r="D321" s="376"/>
      <c r="E321" s="376"/>
      <c r="F321" s="376"/>
      <c r="G321" s="376"/>
      <c r="H321" s="376"/>
      <c r="I321" s="376"/>
      <c r="J321" s="376"/>
      <c r="K321" s="376"/>
      <c r="L321" s="376"/>
      <c r="M321" s="376"/>
    </row>
    <row r="322" spans="1:13" ht="11.25" customHeight="1">
      <c r="A322" s="376"/>
      <c r="B322" s="376"/>
      <c r="C322" s="376"/>
      <c r="D322" s="376"/>
      <c r="E322" s="376"/>
      <c r="F322" s="376"/>
      <c r="G322" s="376"/>
      <c r="H322" s="376"/>
      <c r="I322" s="376"/>
      <c r="J322" s="376"/>
      <c r="K322" s="376"/>
      <c r="L322" s="376"/>
      <c r="M322" s="376"/>
    </row>
    <row r="323" spans="1:13" ht="11.25" customHeight="1">
      <c r="A323" s="376"/>
      <c r="B323" s="376"/>
      <c r="C323" s="376"/>
      <c r="D323" s="376"/>
      <c r="E323" s="376"/>
      <c r="F323" s="376"/>
      <c r="G323" s="376"/>
      <c r="H323" s="376"/>
      <c r="I323" s="376"/>
      <c r="J323" s="376"/>
      <c r="K323" s="376"/>
      <c r="L323" s="376"/>
      <c r="M323" s="376"/>
    </row>
    <row r="324" spans="1:13" ht="11.25" customHeight="1">
      <c r="A324" s="376"/>
      <c r="B324" s="376"/>
      <c r="C324" s="376"/>
      <c r="D324" s="376"/>
      <c r="E324" s="376"/>
      <c r="F324" s="376"/>
      <c r="G324" s="376"/>
      <c r="H324" s="376"/>
      <c r="I324" s="376"/>
      <c r="J324" s="376"/>
      <c r="K324" s="376"/>
      <c r="L324" s="376"/>
      <c r="M324" s="376"/>
    </row>
    <row r="325" spans="1:13" ht="11.25" customHeight="1">
      <c r="A325" s="376"/>
      <c r="B325" s="376"/>
      <c r="C325" s="376"/>
      <c r="D325" s="376"/>
      <c r="E325" s="376"/>
      <c r="F325" s="376"/>
      <c r="G325" s="376"/>
      <c r="H325" s="376"/>
      <c r="I325" s="376"/>
      <c r="J325" s="376"/>
      <c r="K325" s="376"/>
      <c r="L325" s="376"/>
      <c r="M325" s="376"/>
    </row>
    <row r="326" spans="1:13" ht="11.25" customHeight="1">
      <c r="A326" s="376"/>
      <c r="B326" s="376"/>
      <c r="C326" s="376"/>
      <c r="D326" s="376"/>
      <c r="E326" s="376"/>
      <c r="F326" s="376"/>
      <c r="G326" s="376"/>
      <c r="H326" s="376"/>
      <c r="I326" s="376"/>
      <c r="J326" s="376"/>
      <c r="K326" s="376"/>
      <c r="L326" s="376"/>
      <c r="M326" s="376"/>
    </row>
    <row r="327" spans="1:13" ht="11.25" customHeight="1">
      <c r="A327" s="376"/>
      <c r="B327" s="376"/>
      <c r="C327" s="376"/>
      <c r="D327" s="376"/>
      <c r="E327" s="376"/>
      <c r="F327" s="376"/>
      <c r="G327" s="376"/>
      <c r="H327" s="376"/>
      <c r="I327" s="376"/>
      <c r="J327" s="376"/>
      <c r="K327" s="376"/>
      <c r="L327" s="376"/>
      <c r="M327" s="376"/>
    </row>
    <row r="328" spans="1:13" ht="11.25" customHeight="1">
      <c r="A328" s="376"/>
      <c r="B328" s="376"/>
      <c r="C328" s="376"/>
      <c r="D328" s="376"/>
      <c r="E328" s="376"/>
      <c r="F328" s="376"/>
      <c r="G328" s="376"/>
      <c r="H328" s="376"/>
      <c r="I328" s="376"/>
      <c r="J328" s="376"/>
      <c r="K328" s="376"/>
      <c r="L328" s="376"/>
      <c r="M328" s="376"/>
    </row>
    <row r="329" spans="1:13" ht="11.25" customHeight="1">
      <c r="A329" s="376"/>
      <c r="B329" s="376"/>
      <c r="C329" s="376"/>
      <c r="D329" s="376"/>
      <c r="E329" s="376"/>
      <c r="F329" s="376"/>
      <c r="G329" s="376"/>
      <c r="H329" s="376"/>
      <c r="I329" s="376"/>
      <c r="J329" s="376"/>
      <c r="K329" s="376"/>
      <c r="L329" s="376"/>
      <c r="M329" s="376"/>
    </row>
    <row r="330" spans="1:13" ht="11.25" customHeight="1">
      <c r="A330" s="376"/>
      <c r="B330" s="376"/>
      <c r="C330" s="376"/>
      <c r="D330" s="376"/>
      <c r="E330" s="376"/>
      <c r="F330" s="376"/>
      <c r="G330" s="376"/>
      <c r="H330" s="376"/>
      <c r="I330" s="376"/>
      <c r="J330" s="376"/>
      <c r="K330" s="376"/>
      <c r="L330" s="376"/>
      <c r="M330" s="376"/>
    </row>
    <row r="331" spans="1:13" ht="11.25" customHeight="1">
      <c r="A331" s="376"/>
      <c r="B331" s="376"/>
      <c r="C331" s="376"/>
      <c r="D331" s="376"/>
      <c r="E331" s="376"/>
      <c r="F331" s="376"/>
      <c r="G331" s="376"/>
      <c r="H331" s="376"/>
      <c r="I331" s="376"/>
      <c r="J331" s="376"/>
      <c r="K331" s="376"/>
      <c r="L331" s="376"/>
      <c r="M331" s="376"/>
    </row>
    <row r="332" spans="1:13" ht="11.25" customHeight="1">
      <c r="A332" s="376"/>
      <c r="B332" s="376"/>
      <c r="C332" s="376"/>
      <c r="D332" s="376"/>
      <c r="E332" s="376"/>
      <c r="F332" s="376"/>
      <c r="G332" s="376"/>
      <c r="H332" s="376"/>
      <c r="I332" s="376"/>
      <c r="J332" s="376"/>
      <c r="K332" s="376"/>
      <c r="L332" s="376"/>
      <c r="M332" s="376"/>
    </row>
    <row r="333" spans="1:13" ht="11.25" customHeight="1">
      <c r="A333" s="376"/>
      <c r="B333" s="376"/>
      <c r="C333" s="376"/>
      <c r="D333" s="376"/>
      <c r="E333" s="376"/>
      <c r="F333" s="376"/>
      <c r="G333" s="376"/>
      <c r="H333" s="376"/>
      <c r="I333" s="376"/>
      <c r="J333" s="376"/>
      <c r="K333" s="376"/>
      <c r="L333" s="376"/>
      <c r="M333" s="376"/>
    </row>
    <row r="334" spans="1:13" ht="11.25" customHeight="1">
      <c r="A334" s="376"/>
      <c r="B334" s="376"/>
      <c r="C334" s="376"/>
      <c r="D334" s="376"/>
      <c r="E334" s="376"/>
      <c r="F334" s="376"/>
      <c r="G334" s="376"/>
      <c r="H334" s="376"/>
      <c r="I334" s="376"/>
      <c r="J334" s="376"/>
      <c r="K334" s="376"/>
      <c r="L334" s="376"/>
      <c r="M334" s="376"/>
    </row>
    <row r="335" spans="1:13" ht="11.25" customHeight="1">
      <c r="A335" s="376"/>
      <c r="B335" s="376"/>
      <c r="C335" s="376"/>
      <c r="D335" s="376"/>
      <c r="E335" s="376"/>
      <c r="F335" s="376"/>
      <c r="G335" s="376"/>
      <c r="H335" s="376"/>
      <c r="I335" s="376"/>
      <c r="J335" s="376"/>
      <c r="K335" s="376"/>
      <c r="L335" s="376"/>
      <c r="M335" s="376"/>
    </row>
    <row r="336" spans="1:13" ht="11.25" customHeight="1">
      <c r="A336" s="376"/>
      <c r="B336" s="376"/>
      <c r="C336" s="376"/>
      <c r="D336" s="376"/>
      <c r="E336" s="376"/>
      <c r="F336" s="376"/>
      <c r="G336" s="376"/>
      <c r="H336" s="376"/>
      <c r="I336" s="376"/>
      <c r="J336" s="376"/>
      <c r="K336" s="376"/>
      <c r="L336" s="376"/>
      <c r="M336" s="376"/>
    </row>
    <row r="337" spans="1:13" ht="11.25" customHeight="1">
      <c r="A337" s="376"/>
      <c r="B337" s="376"/>
      <c r="C337" s="376"/>
      <c r="D337" s="376"/>
      <c r="E337" s="376"/>
      <c r="F337" s="376"/>
      <c r="G337" s="376"/>
      <c r="H337" s="376"/>
      <c r="I337" s="376"/>
      <c r="J337" s="376"/>
      <c r="K337" s="376"/>
      <c r="L337" s="376"/>
      <c r="M337" s="376"/>
    </row>
    <row r="338" spans="1:13" ht="11.25" customHeight="1">
      <c r="A338" s="376"/>
      <c r="B338" s="376"/>
      <c r="C338" s="376"/>
      <c r="D338" s="376"/>
      <c r="E338" s="376"/>
      <c r="F338" s="376"/>
      <c r="G338" s="376"/>
      <c r="H338" s="376"/>
      <c r="I338" s="376"/>
      <c r="J338" s="376"/>
      <c r="K338" s="376"/>
      <c r="L338" s="376"/>
      <c r="M338" s="376"/>
    </row>
    <row r="339" spans="1:13" ht="11.25" customHeight="1">
      <c r="A339" s="376"/>
      <c r="B339" s="376"/>
      <c r="C339" s="376"/>
      <c r="D339" s="376"/>
      <c r="E339" s="376"/>
      <c r="F339" s="376"/>
      <c r="G339" s="376"/>
      <c r="H339" s="376"/>
      <c r="I339" s="376"/>
      <c r="J339" s="376"/>
      <c r="K339" s="376"/>
      <c r="L339" s="376"/>
      <c r="M339" s="376"/>
    </row>
    <row r="340" spans="1:13" ht="11.25" customHeight="1">
      <c r="A340" s="376"/>
      <c r="B340" s="376"/>
      <c r="C340" s="376"/>
      <c r="D340" s="376"/>
      <c r="E340" s="376"/>
      <c r="F340" s="376"/>
      <c r="G340" s="376"/>
      <c r="H340" s="376"/>
      <c r="I340" s="376"/>
      <c r="J340" s="376"/>
      <c r="K340" s="376"/>
      <c r="L340" s="376"/>
      <c r="M340" s="376"/>
    </row>
    <row r="341" spans="1:13" ht="11.25" customHeight="1">
      <c r="A341" s="376"/>
      <c r="B341" s="376"/>
      <c r="C341" s="376"/>
      <c r="D341" s="376"/>
      <c r="E341" s="376"/>
      <c r="F341" s="376"/>
      <c r="G341" s="376"/>
      <c r="H341" s="376"/>
      <c r="I341" s="376"/>
      <c r="J341" s="376"/>
      <c r="K341" s="376"/>
      <c r="L341" s="376"/>
      <c r="M341" s="376"/>
    </row>
    <row r="342" spans="1:13" ht="11.25" customHeight="1">
      <c r="A342" s="376"/>
      <c r="B342" s="376"/>
      <c r="C342" s="376"/>
      <c r="D342" s="376"/>
      <c r="E342" s="376"/>
      <c r="F342" s="376"/>
      <c r="G342" s="376"/>
      <c r="H342" s="376"/>
      <c r="I342" s="376"/>
      <c r="J342" s="376"/>
      <c r="K342" s="376"/>
      <c r="L342" s="376"/>
      <c r="M342" s="376"/>
    </row>
    <row r="343" spans="1:13" ht="11.25" customHeight="1">
      <c r="A343" s="376"/>
      <c r="B343" s="376"/>
      <c r="C343" s="376"/>
      <c r="D343" s="376"/>
      <c r="E343" s="376"/>
      <c r="F343" s="376"/>
      <c r="G343" s="376"/>
      <c r="H343" s="376"/>
      <c r="I343" s="376"/>
      <c r="J343" s="376"/>
      <c r="K343" s="376"/>
      <c r="L343" s="376"/>
      <c r="M343" s="376"/>
    </row>
    <row r="344" spans="1:13" ht="11.25" customHeight="1">
      <c r="A344" s="376"/>
      <c r="B344" s="376"/>
      <c r="C344" s="376"/>
      <c r="D344" s="376"/>
      <c r="E344" s="376"/>
      <c r="F344" s="376"/>
      <c r="G344" s="376"/>
      <c r="H344" s="376"/>
      <c r="I344" s="376"/>
      <c r="J344" s="376"/>
      <c r="K344" s="376"/>
      <c r="L344" s="376"/>
      <c r="M344" s="376"/>
    </row>
    <row r="345" spans="1:13" ht="11.25" customHeight="1">
      <c r="A345" s="376"/>
      <c r="B345" s="376"/>
      <c r="C345" s="376"/>
      <c r="D345" s="376"/>
      <c r="E345" s="376"/>
      <c r="F345" s="376"/>
      <c r="G345" s="376"/>
      <c r="H345" s="376"/>
      <c r="I345" s="376"/>
      <c r="J345" s="376"/>
      <c r="K345" s="376"/>
      <c r="L345" s="376"/>
      <c r="M345" s="376"/>
    </row>
    <row r="346" spans="1:13" ht="11.25" customHeight="1">
      <c r="A346" s="376"/>
      <c r="B346" s="376"/>
      <c r="C346" s="376"/>
      <c r="D346" s="376"/>
      <c r="E346" s="376"/>
      <c r="F346" s="376"/>
      <c r="G346" s="376"/>
      <c r="H346" s="376"/>
      <c r="I346" s="376"/>
      <c r="J346" s="376"/>
      <c r="K346" s="376"/>
      <c r="L346" s="376"/>
      <c r="M346" s="376"/>
    </row>
    <row r="347" spans="1:13" ht="11.25" customHeight="1">
      <c r="A347" s="376"/>
      <c r="B347" s="376"/>
      <c r="C347" s="376"/>
      <c r="D347" s="376"/>
      <c r="E347" s="376"/>
      <c r="F347" s="376"/>
      <c r="G347" s="376"/>
      <c r="H347" s="376"/>
      <c r="I347" s="376"/>
      <c r="J347" s="376"/>
      <c r="K347" s="376"/>
      <c r="L347" s="376"/>
      <c r="M347" s="376"/>
    </row>
    <row r="348" spans="1:13" ht="11.25" customHeight="1">
      <c r="A348" s="376"/>
      <c r="B348" s="376"/>
      <c r="C348" s="376"/>
      <c r="D348" s="376"/>
      <c r="E348" s="376"/>
      <c r="F348" s="376"/>
      <c r="G348" s="376"/>
      <c r="H348" s="376"/>
      <c r="I348" s="376"/>
      <c r="J348" s="376"/>
      <c r="K348" s="376"/>
      <c r="L348" s="376"/>
      <c r="M348" s="376"/>
    </row>
    <row r="349" spans="1:13" ht="11.25" customHeight="1">
      <c r="A349" s="376"/>
      <c r="B349" s="376"/>
      <c r="C349" s="376"/>
      <c r="D349" s="376"/>
      <c r="E349" s="376"/>
      <c r="F349" s="376"/>
      <c r="G349" s="376"/>
      <c r="H349" s="376"/>
      <c r="I349" s="376"/>
      <c r="J349" s="376"/>
      <c r="K349" s="376"/>
      <c r="L349" s="376"/>
      <c r="M349" s="376"/>
    </row>
    <row r="350" spans="1:13" ht="11.25" customHeight="1">
      <c r="A350" s="376"/>
      <c r="B350" s="376"/>
      <c r="C350" s="376"/>
      <c r="D350" s="376"/>
      <c r="E350" s="376"/>
      <c r="F350" s="376"/>
      <c r="G350" s="376"/>
      <c r="H350" s="376"/>
      <c r="I350" s="376"/>
      <c r="J350" s="376"/>
      <c r="K350" s="376"/>
      <c r="L350" s="376"/>
      <c r="M350" s="376"/>
    </row>
    <row r="351" spans="1:13" ht="11.25" customHeight="1">
      <c r="A351" s="376"/>
      <c r="B351" s="376"/>
      <c r="C351" s="376"/>
      <c r="D351" s="376"/>
      <c r="E351" s="376"/>
      <c r="F351" s="376"/>
      <c r="G351" s="376"/>
      <c r="H351" s="376"/>
      <c r="I351" s="376"/>
      <c r="J351" s="376"/>
      <c r="K351" s="376"/>
      <c r="L351" s="376"/>
      <c r="M351" s="376"/>
    </row>
    <row r="352" spans="1:13" ht="11.25" customHeight="1">
      <c r="A352" s="376"/>
      <c r="B352" s="376"/>
      <c r="C352" s="376"/>
      <c r="D352" s="376"/>
      <c r="E352" s="376"/>
      <c r="F352" s="376"/>
      <c r="G352" s="376"/>
      <c r="H352" s="376"/>
      <c r="I352" s="376"/>
      <c r="J352" s="376"/>
      <c r="K352" s="376"/>
      <c r="L352" s="376"/>
      <c r="M352" s="376"/>
    </row>
    <row r="353" spans="1:13" ht="11.25" customHeight="1">
      <c r="A353" s="376"/>
      <c r="B353" s="376"/>
      <c r="C353" s="376"/>
      <c r="D353" s="376"/>
      <c r="E353" s="376"/>
      <c r="F353" s="376"/>
      <c r="G353" s="376"/>
      <c r="H353" s="376"/>
      <c r="I353" s="376"/>
      <c r="J353" s="376"/>
      <c r="K353" s="376"/>
      <c r="L353" s="376"/>
      <c r="M353" s="376"/>
    </row>
    <row r="354" spans="1:13" ht="11.25" customHeight="1">
      <c r="A354" s="376"/>
      <c r="B354" s="376"/>
      <c r="C354" s="376"/>
      <c r="D354" s="376"/>
      <c r="E354" s="376"/>
      <c r="F354" s="376"/>
      <c r="G354" s="376"/>
      <c r="H354" s="376"/>
      <c r="I354" s="376"/>
      <c r="J354" s="376"/>
      <c r="K354" s="376"/>
      <c r="L354" s="376"/>
      <c r="M354" s="376"/>
    </row>
    <row r="355" spans="1:13" ht="11.25" customHeight="1">
      <c r="A355" s="376"/>
      <c r="B355" s="376"/>
      <c r="C355" s="376"/>
      <c r="D355" s="376"/>
      <c r="E355" s="376"/>
      <c r="F355" s="376"/>
      <c r="G355" s="376"/>
      <c r="H355" s="376"/>
      <c r="I355" s="376"/>
      <c r="J355" s="376"/>
      <c r="K355" s="376"/>
      <c r="L355" s="376"/>
      <c r="M355" s="376"/>
    </row>
    <row r="356" spans="1:13" ht="11.25" customHeight="1">
      <c r="A356" s="376"/>
      <c r="B356" s="376"/>
      <c r="C356" s="376"/>
      <c r="D356" s="376"/>
      <c r="E356" s="376"/>
      <c r="F356" s="376"/>
      <c r="G356" s="376"/>
      <c r="H356" s="376"/>
      <c r="I356" s="376"/>
      <c r="J356" s="376"/>
      <c r="K356" s="376"/>
      <c r="L356" s="376"/>
      <c r="M356" s="376"/>
    </row>
    <row r="357" spans="1:13" ht="11.25" customHeight="1">
      <c r="A357" s="376"/>
      <c r="B357" s="376"/>
      <c r="C357" s="376"/>
      <c r="D357" s="376"/>
      <c r="E357" s="376"/>
      <c r="F357" s="376"/>
      <c r="G357" s="376"/>
      <c r="H357" s="376"/>
      <c r="I357" s="376"/>
      <c r="J357" s="376"/>
      <c r="K357" s="376"/>
      <c r="L357" s="376"/>
      <c r="M357" s="376"/>
    </row>
    <row r="358" spans="1:13" ht="11.25" customHeight="1">
      <c r="A358" s="376"/>
      <c r="B358" s="376"/>
      <c r="C358" s="376"/>
      <c r="D358" s="376"/>
      <c r="E358" s="376"/>
      <c r="F358" s="376"/>
      <c r="G358" s="376"/>
      <c r="H358" s="376"/>
      <c r="I358" s="376"/>
      <c r="J358" s="376"/>
      <c r="K358" s="376"/>
      <c r="L358" s="376"/>
      <c r="M358" s="376"/>
    </row>
    <row r="359" spans="1:13" ht="11.25" customHeight="1">
      <c r="A359" s="376"/>
      <c r="B359" s="376"/>
      <c r="C359" s="376"/>
      <c r="D359" s="376"/>
      <c r="E359" s="376"/>
      <c r="F359" s="376"/>
      <c r="G359" s="376"/>
      <c r="H359" s="376"/>
      <c r="I359" s="376"/>
      <c r="J359" s="376"/>
      <c r="K359" s="376"/>
      <c r="L359" s="376"/>
      <c r="M359" s="376"/>
    </row>
    <row r="360" spans="1:13" ht="11.25" customHeight="1">
      <c r="A360" s="376"/>
      <c r="B360" s="376"/>
      <c r="C360" s="376"/>
      <c r="D360" s="376"/>
      <c r="E360" s="376"/>
      <c r="F360" s="376"/>
      <c r="G360" s="376"/>
      <c r="H360" s="376"/>
      <c r="I360" s="376"/>
      <c r="J360" s="376"/>
      <c r="K360" s="376"/>
      <c r="L360" s="376"/>
      <c r="M360" s="376"/>
    </row>
    <row r="361" spans="1:13" ht="11.25" customHeight="1">
      <c r="A361" s="376"/>
      <c r="B361" s="376"/>
      <c r="C361" s="376"/>
      <c r="D361" s="376"/>
      <c r="E361" s="376"/>
      <c r="F361" s="376"/>
      <c r="G361" s="376"/>
      <c r="H361" s="376"/>
      <c r="I361" s="376"/>
      <c r="J361" s="376"/>
      <c r="K361" s="376"/>
      <c r="L361" s="376"/>
      <c r="M361" s="376"/>
    </row>
    <row r="362" spans="1:13" ht="11.25" customHeight="1">
      <c r="A362" s="376"/>
      <c r="B362" s="376"/>
      <c r="C362" s="376"/>
      <c r="D362" s="376"/>
      <c r="E362" s="376"/>
      <c r="F362" s="376"/>
      <c r="G362" s="376"/>
      <c r="H362" s="376"/>
      <c r="I362" s="376"/>
      <c r="J362" s="376"/>
      <c r="K362" s="376"/>
      <c r="L362" s="376"/>
      <c r="M362" s="376"/>
    </row>
    <row r="363" spans="1:13" ht="11.25" customHeight="1">
      <c r="A363" s="376"/>
      <c r="B363" s="376"/>
      <c r="C363" s="376"/>
      <c r="D363" s="376"/>
      <c r="E363" s="376"/>
      <c r="F363" s="376"/>
      <c r="G363" s="376"/>
      <c r="H363" s="376"/>
      <c r="I363" s="376"/>
      <c r="J363" s="376"/>
      <c r="K363" s="376"/>
      <c r="L363" s="376"/>
      <c r="M363" s="376"/>
    </row>
    <row r="364" spans="1:13" ht="11.25" customHeight="1">
      <c r="A364" s="376"/>
      <c r="B364" s="376"/>
      <c r="C364" s="376"/>
      <c r="D364" s="376"/>
      <c r="E364" s="376"/>
      <c r="F364" s="376"/>
      <c r="G364" s="376"/>
      <c r="H364" s="376"/>
      <c r="I364" s="376"/>
      <c r="J364" s="376"/>
      <c r="K364" s="376"/>
      <c r="L364" s="376"/>
      <c r="M364" s="376"/>
    </row>
    <row r="365" spans="1:13" ht="11.25" customHeight="1">
      <c r="A365" s="376"/>
      <c r="B365" s="376"/>
      <c r="C365" s="376"/>
      <c r="D365" s="376"/>
      <c r="E365" s="376"/>
      <c r="F365" s="376"/>
      <c r="G365" s="376"/>
      <c r="H365" s="376"/>
      <c r="I365" s="376"/>
      <c r="J365" s="376"/>
      <c r="K365" s="376"/>
      <c r="L365" s="376"/>
      <c r="M365" s="376"/>
    </row>
    <row r="366" spans="1:13" ht="11.25" customHeight="1">
      <c r="A366" s="376"/>
      <c r="B366" s="376"/>
      <c r="C366" s="376"/>
      <c r="D366" s="376"/>
      <c r="E366" s="376"/>
      <c r="F366" s="376"/>
      <c r="G366" s="376"/>
      <c r="H366" s="376"/>
      <c r="I366" s="376"/>
      <c r="J366" s="376"/>
      <c r="K366" s="376"/>
      <c r="L366" s="376"/>
      <c r="M366" s="376"/>
    </row>
    <row r="367" spans="1:13" ht="11.25" customHeight="1">
      <c r="A367" s="376"/>
      <c r="B367" s="376"/>
      <c r="C367" s="376"/>
      <c r="D367" s="376"/>
      <c r="E367" s="376"/>
      <c r="F367" s="376"/>
      <c r="G367" s="376"/>
      <c r="H367" s="376"/>
      <c r="I367" s="376"/>
      <c r="J367" s="376"/>
      <c r="K367" s="376"/>
      <c r="L367" s="376"/>
      <c r="M367" s="376"/>
    </row>
    <row r="368" spans="1:13" ht="11.25" customHeight="1">
      <c r="A368" s="376"/>
      <c r="B368" s="376"/>
      <c r="C368" s="376"/>
      <c r="D368" s="376"/>
      <c r="E368" s="376"/>
      <c r="F368" s="376"/>
      <c r="G368" s="376"/>
      <c r="H368" s="376"/>
      <c r="I368" s="376"/>
      <c r="J368" s="376"/>
      <c r="K368" s="376"/>
      <c r="L368" s="376"/>
      <c r="M368" s="376"/>
    </row>
    <row r="369" spans="1:13" ht="11.25" customHeight="1">
      <c r="A369" s="376"/>
      <c r="B369" s="376"/>
      <c r="C369" s="376"/>
      <c r="D369" s="376"/>
      <c r="E369" s="376"/>
      <c r="F369" s="376"/>
      <c r="G369" s="376"/>
      <c r="H369" s="376"/>
      <c r="I369" s="376"/>
      <c r="J369" s="376"/>
      <c r="K369" s="376"/>
      <c r="L369" s="376"/>
      <c r="M369" s="376"/>
    </row>
    <row r="370" spans="1:13" ht="11.25" customHeight="1">
      <c r="A370" s="376"/>
      <c r="B370" s="376"/>
      <c r="C370" s="376"/>
      <c r="D370" s="376"/>
      <c r="E370" s="376"/>
      <c r="F370" s="376"/>
      <c r="G370" s="376"/>
      <c r="H370" s="376"/>
      <c r="I370" s="376"/>
      <c r="J370" s="376"/>
      <c r="K370" s="376"/>
      <c r="L370" s="376"/>
      <c r="M370" s="376"/>
    </row>
    <row r="371" spans="1:13" ht="11.25" customHeight="1">
      <c r="A371" s="376"/>
      <c r="B371" s="376"/>
      <c r="C371" s="376"/>
      <c r="D371" s="376"/>
      <c r="E371" s="376"/>
      <c r="F371" s="376"/>
      <c r="G371" s="376"/>
      <c r="H371" s="376"/>
      <c r="I371" s="376"/>
      <c r="J371" s="376"/>
      <c r="K371" s="376"/>
      <c r="L371" s="376"/>
      <c r="M371" s="376"/>
    </row>
    <row r="372" spans="1:13" ht="11.25" customHeight="1">
      <c r="A372" s="376"/>
      <c r="B372" s="376"/>
      <c r="C372" s="376"/>
      <c r="D372" s="376"/>
      <c r="E372" s="376"/>
      <c r="F372" s="376"/>
      <c r="G372" s="376"/>
      <c r="H372" s="376"/>
      <c r="I372" s="376"/>
      <c r="J372" s="376"/>
      <c r="K372" s="376"/>
      <c r="L372" s="376"/>
      <c r="M372" s="376"/>
    </row>
    <row r="373" spans="1:13" ht="11.25" customHeight="1">
      <c r="A373" s="376"/>
      <c r="B373" s="376"/>
      <c r="C373" s="376"/>
      <c r="D373" s="376"/>
      <c r="E373" s="376"/>
      <c r="F373" s="376"/>
      <c r="G373" s="376"/>
      <c r="H373" s="376"/>
      <c r="I373" s="376"/>
      <c r="J373" s="376"/>
      <c r="K373" s="376"/>
      <c r="L373" s="376"/>
      <c r="M373" s="376"/>
    </row>
    <row r="374" spans="1:13" ht="11.25" customHeight="1">
      <c r="A374" s="376"/>
      <c r="B374" s="376"/>
      <c r="C374" s="376"/>
      <c r="D374" s="376"/>
      <c r="E374" s="376"/>
      <c r="F374" s="376"/>
      <c r="G374" s="376"/>
      <c r="H374" s="376"/>
      <c r="I374" s="376"/>
      <c r="J374" s="376"/>
      <c r="K374" s="376"/>
      <c r="L374" s="376"/>
      <c r="M374" s="376"/>
    </row>
    <row r="375" spans="1:13" ht="11.25" customHeight="1">
      <c r="A375" s="376"/>
      <c r="B375" s="376"/>
      <c r="C375" s="376"/>
      <c r="D375" s="376"/>
      <c r="E375" s="376"/>
      <c r="F375" s="376"/>
      <c r="G375" s="376"/>
      <c r="H375" s="376"/>
      <c r="I375" s="376"/>
      <c r="J375" s="376"/>
      <c r="K375" s="376"/>
      <c r="L375" s="376"/>
      <c r="M375" s="376"/>
    </row>
    <row r="376" spans="1:13" ht="11.25" customHeight="1">
      <c r="A376" s="376"/>
      <c r="B376" s="376"/>
      <c r="C376" s="376"/>
      <c r="D376" s="376"/>
      <c r="E376" s="376"/>
      <c r="F376" s="376"/>
      <c r="G376" s="376"/>
      <c r="H376" s="376"/>
      <c r="I376" s="376"/>
      <c r="J376" s="376"/>
      <c r="K376" s="376"/>
      <c r="L376" s="376"/>
      <c r="M376" s="376"/>
    </row>
    <row r="377" spans="1:13" ht="11.25" customHeight="1">
      <c r="A377" s="376"/>
      <c r="B377" s="376"/>
      <c r="C377" s="376"/>
      <c r="D377" s="376"/>
      <c r="E377" s="376"/>
      <c r="F377" s="376"/>
      <c r="G377" s="376"/>
      <c r="H377" s="376"/>
      <c r="I377" s="376"/>
      <c r="J377" s="376"/>
      <c r="K377" s="376"/>
      <c r="L377" s="376"/>
      <c r="M377" s="376"/>
    </row>
    <row r="378" spans="1:13" ht="11.25" customHeight="1">
      <c r="A378" s="376"/>
      <c r="B378" s="376"/>
      <c r="C378" s="376"/>
      <c r="D378" s="376"/>
      <c r="E378" s="376"/>
      <c r="F378" s="376"/>
      <c r="G378" s="376"/>
      <c r="H378" s="376"/>
      <c r="I378" s="376"/>
      <c r="J378" s="376"/>
      <c r="K378" s="376"/>
      <c r="L378" s="376"/>
      <c r="M378" s="376"/>
    </row>
    <row r="379" spans="1:13" ht="11.25" customHeight="1">
      <c r="A379" s="376"/>
      <c r="B379" s="376"/>
      <c r="C379" s="376"/>
      <c r="D379" s="376"/>
      <c r="E379" s="376"/>
      <c r="F379" s="376"/>
      <c r="G379" s="376"/>
      <c r="H379" s="376"/>
      <c r="I379" s="376"/>
      <c r="J379" s="376"/>
      <c r="K379" s="376"/>
      <c r="L379" s="376"/>
      <c r="M379" s="376"/>
    </row>
    <row r="380" spans="1:13" ht="11.25" customHeight="1">
      <c r="A380" s="376"/>
      <c r="B380" s="376"/>
      <c r="C380" s="376"/>
      <c r="D380" s="376"/>
      <c r="E380" s="376"/>
      <c r="F380" s="376"/>
      <c r="G380" s="376"/>
      <c r="H380" s="376"/>
      <c r="I380" s="376"/>
      <c r="J380" s="376"/>
      <c r="K380" s="376"/>
      <c r="L380" s="376"/>
      <c r="M380" s="376"/>
    </row>
    <row r="381" spans="1:13" ht="11.25" customHeight="1">
      <c r="A381" s="376"/>
      <c r="B381" s="376"/>
      <c r="C381" s="376"/>
      <c r="D381" s="376"/>
      <c r="E381" s="376"/>
      <c r="F381" s="376"/>
      <c r="G381" s="376"/>
      <c r="H381" s="376"/>
      <c r="I381" s="376"/>
      <c r="J381" s="376"/>
      <c r="K381" s="376"/>
      <c r="L381" s="376"/>
      <c r="M381" s="376"/>
    </row>
    <row r="382" spans="1:13" ht="11.25" customHeight="1">
      <c r="A382" s="376"/>
      <c r="B382" s="376"/>
      <c r="C382" s="376"/>
      <c r="D382" s="376"/>
      <c r="E382" s="376"/>
      <c r="F382" s="376"/>
      <c r="G382" s="376"/>
      <c r="H382" s="376"/>
      <c r="I382" s="376"/>
      <c r="J382" s="376"/>
      <c r="K382" s="376"/>
      <c r="L382" s="376"/>
      <c r="M382" s="376"/>
    </row>
    <row r="383" spans="1:13" ht="11.25" customHeight="1">
      <c r="A383" s="376"/>
      <c r="B383" s="376"/>
      <c r="C383" s="376"/>
      <c r="D383" s="376"/>
      <c r="E383" s="376"/>
      <c r="F383" s="376"/>
      <c r="G383" s="376"/>
      <c r="H383" s="376"/>
      <c r="I383" s="376"/>
      <c r="J383" s="376"/>
      <c r="K383" s="376"/>
      <c r="L383" s="376"/>
      <c r="M383" s="376"/>
    </row>
    <row r="384" spans="1:13" ht="11.25" customHeight="1">
      <c r="A384" s="376"/>
      <c r="B384" s="376"/>
      <c r="C384" s="376"/>
      <c r="D384" s="376"/>
      <c r="E384" s="376"/>
      <c r="F384" s="376"/>
      <c r="G384" s="376"/>
      <c r="H384" s="376"/>
      <c r="I384" s="376"/>
      <c r="J384" s="376"/>
      <c r="K384" s="376"/>
      <c r="L384" s="376"/>
      <c r="M384" s="376"/>
    </row>
    <row r="385" spans="1:13" ht="11.25" customHeight="1">
      <c r="A385" s="376"/>
      <c r="B385" s="376"/>
      <c r="C385" s="376"/>
      <c r="D385" s="376"/>
      <c r="E385" s="376"/>
      <c r="F385" s="376"/>
      <c r="G385" s="376"/>
      <c r="H385" s="376"/>
      <c r="I385" s="376"/>
      <c r="J385" s="376"/>
      <c r="K385" s="376"/>
      <c r="L385" s="376"/>
      <c r="M385" s="376"/>
    </row>
    <row r="386" spans="1:13" ht="11.25" customHeight="1">
      <c r="A386" s="376"/>
      <c r="B386" s="376"/>
      <c r="C386" s="376"/>
      <c r="D386" s="376"/>
      <c r="E386" s="376"/>
      <c r="F386" s="376"/>
      <c r="G386" s="376"/>
      <c r="H386" s="376"/>
      <c r="I386" s="376"/>
      <c r="J386" s="376"/>
      <c r="K386" s="376"/>
      <c r="L386" s="376"/>
      <c r="M386" s="376"/>
    </row>
    <row r="387" spans="1:13" ht="11.25" customHeight="1">
      <c r="A387" s="376"/>
      <c r="B387" s="376"/>
      <c r="C387" s="376"/>
      <c r="D387" s="376"/>
      <c r="E387" s="376"/>
      <c r="F387" s="376"/>
      <c r="G387" s="376"/>
      <c r="H387" s="376"/>
      <c r="I387" s="376"/>
      <c r="J387" s="376"/>
      <c r="K387" s="376"/>
      <c r="L387" s="376"/>
      <c r="M387" s="376"/>
    </row>
    <row r="388" spans="1:13" ht="11.25" customHeight="1">
      <c r="A388" s="376"/>
      <c r="B388" s="376"/>
      <c r="C388" s="376"/>
      <c r="D388" s="376"/>
      <c r="E388" s="376"/>
      <c r="F388" s="376"/>
      <c r="G388" s="376"/>
      <c r="H388" s="376"/>
      <c r="I388" s="376"/>
      <c r="J388" s="376"/>
      <c r="K388" s="376"/>
      <c r="L388" s="376"/>
      <c r="M388" s="376"/>
    </row>
    <row r="389" spans="1:13" ht="11.25" customHeight="1">
      <c r="A389" s="376"/>
      <c r="B389" s="376"/>
      <c r="C389" s="376"/>
      <c r="D389" s="376"/>
      <c r="E389" s="376"/>
      <c r="F389" s="376"/>
      <c r="G389" s="376"/>
      <c r="H389" s="376"/>
      <c r="I389" s="376"/>
      <c r="J389" s="376"/>
      <c r="K389" s="376"/>
      <c r="L389" s="376"/>
      <c r="M389" s="376"/>
    </row>
    <row r="390" spans="1:13" ht="11.25" customHeight="1">
      <c r="A390" s="376"/>
      <c r="B390" s="376"/>
      <c r="C390" s="376"/>
      <c r="D390" s="376"/>
      <c r="E390" s="376"/>
      <c r="F390" s="376"/>
      <c r="G390" s="376"/>
      <c r="H390" s="376"/>
      <c r="I390" s="376"/>
      <c r="J390" s="376"/>
      <c r="K390" s="376"/>
      <c r="L390" s="376"/>
      <c r="M390" s="376"/>
    </row>
    <row r="391" spans="1:13" ht="11.25" customHeight="1">
      <c r="A391" s="376"/>
      <c r="B391" s="376"/>
      <c r="C391" s="376"/>
      <c r="D391" s="376"/>
      <c r="E391" s="376"/>
      <c r="F391" s="376"/>
      <c r="G391" s="376"/>
      <c r="H391" s="376"/>
      <c r="I391" s="376"/>
      <c r="J391" s="376"/>
      <c r="K391" s="376"/>
      <c r="L391" s="376"/>
      <c r="M391" s="376"/>
    </row>
    <row r="392" spans="1:13" ht="11.25" customHeight="1">
      <c r="A392" s="376"/>
      <c r="B392" s="376"/>
      <c r="C392" s="376"/>
      <c r="D392" s="376"/>
      <c r="E392" s="376"/>
      <c r="F392" s="376"/>
      <c r="G392" s="376"/>
      <c r="H392" s="376"/>
      <c r="I392" s="376"/>
      <c r="J392" s="376"/>
      <c r="K392" s="376"/>
      <c r="L392" s="376"/>
      <c r="M392" s="376"/>
    </row>
    <row r="393" spans="1:13" ht="11.25" customHeight="1">
      <c r="A393" s="376"/>
      <c r="B393" s="376"/>
      <c r="C393" s="376"/>
      <c r="D393" s="376"/>
      <c r="E393" s="376"/>
      <c r="F393" s="376"/>
      <c r="G393" s="376"/>
      <c r="H393" s="376"/>
      <c r="I393" s="376"/>
      <c r="J393" s="376"/>
      <c r="K393" s="376"/>
      <c r="L393" s="376"/>
      <c r="M393" s="376"/>
    </row>
    <row r="394" spans="1:13" ht="11.25" customHeight="1">
      <c r="A394" s="376"/>
      <c r="B394" s="376"/>
      <c r="C394" s="376"/>
      <c r="D394" s="376"/>
      <c r="E394" s="376"/>
      <c r="F394" s="376"/>
      <c r="G394" s="376"/>
      <c r="H394" s="376"/>
      <c r="I394" s="376"/>
      <c r="J394" s="376"/>
      <c r="K394" s="376"/>
      <c r="L394" s="376"/>
      <c r="M394" s="376"/>
    </row>
    <row r="395" spans="1:13" ht="11.25" customHeight="1">
      <c r="A395" s="376"/>
      <c r="B395" s="376"/>
      <c r="C395" s="376"/>
      <c r="D395" s="376"/>
      <c r="E395" s="376"/>
      <c r="F395" s="376"/>
      <c r="G395" s="376"/>
      <c r="H395" s="376"/>
      <c r="I395" s="376"/>
      <c r="J395" s="376"/>
      <c r="K395" s="376"/>
      <c r="L395" s="376"/>
      <c r="M395" s="376"/>
    </row>
    <row r="396" spans="1:13" ht="11.25" customHeight="1">
      <c r="A396" s="376"/>
      <c r="B396" s="376"/>
      <c r="C396" s="376"/>
      <c r="D396" s="376"/>
      <c r="E396" s="376"/>
      <c r="F396" s="376"/>
      <c r="G396" s="376"/>
      <c r="H396" s="376"/>
      <c r="I396" s="376"/>
      <c r="J396" s="376"/>
      <c r="K396" s="376"/>
      <c r="L396" s="376"/>
      <c r="M396" s="376"/>
    </row>
    <row r="397" spans="1:13" ht="11.25" customHeight="1">
      <c r="A397" s="376"/>
      <c r="B397" s="376"/>
      <c r="C397" s="376"/>
      <c r="D397" s="376"/>
      <c r="E397" s="376"/>
      <c r="F397" s="376"/>
      <c r="G397" s="376"/>
      <c r="H397" s="376"/>
      <c r="I397" s="376"/>
      <c r="J397" s="376"/>
      <c r="K397" s="376"/>
      <c r="L397" s="376"/>
      <c r="M397" s="376"/>
    </row>
    <row r="398" spans="1:13" ht="11.25" customHeight="1">
      <c r="A398" s="376"/>
      <c r="B398" s="376"/>
      <c r="C398" s="376"/>
      <c r="D398" s="376"/>
      <c r="E398" s="376"/>
      <c r="F398" s="376"/>
      <c r="G398" s="376"/>
      <c r="H398" s="376"/>
      <c r="I398" s="376"/>
      <c r="J398" s="376"/>
      <c r="K398" s="376"/>
      <c r="L398" s="376"/>
      <c r="M398" s="376"/>
    </row>
    <row r="399" spans="1:13" ht="11.25" customHeight="1">
      <c r="A399" s="376"/>
      <c r="B399" s="376"/>
      <c r="C399" s="376"/>
      <c r="D399" s="376"/>
      <c r="E399" s="376"/>
      <c r="F399" s="376"/>
      <c r="G399" s="376"/>
      <c r="H399" s="376"/>
      <c r="I399" s="376"/>
      <c r="J399" s="376"/>
      <c r="K399" s="376"/>
      <c r="L399" s="376"/>
      <c r="M399" s="376"/>
    </row>
    <row r="400" spans="1:13" ht="11.25" customHeight="1">
      <c r="A400" s="376"/>
      <c r="B400" s="376"/>
      <c r="C400" s="376"/>
      <c r="D400" s="376"/>
      <c r="E400" s="376"/>
      <c r="F400" s="376"/>
      <c r="G400" s="376"/>
      <c r="H400" s="376"/>
      <c r="I400" s="376"/>
      <c r="J400" s="376"/>
      <c r="K400" s="376"/>
      <c r="L400" s="376"/>
      <c r="M400" s="376"/>
    </row>
    <row r="401" spans="1:13" ht="11.25" customHeight="1">
      <c r="A401" s="376"/>
      <c r="B401" s="376"/>
      <c r="C401" s="376"/>
      <c r="D401" s="376"/>
      <c r="E401" s="376"/>
      <c r="F401" s="376"/>
      <c r="G401" s="376"/>
      <c r="H401" s="376"/>
      <c r="I401" s="376"/>
      <c r="J401" s="376"/>
      <c r="K401" s="376"/>
      <c r="L401" s="376"/>
      <c r="M401" s="376"/>
    </row>
    <row r="402" spans="1:13" ht="11.25" customHeight="1">
      <c r="A402" s="376"/>
      <c r="B402" s="376"/>
      <c r="C402" s="376"/>
      <c r="D402" s="376"/>
      <c r="E402" s="376"/>
      <c r="F402" s="376"/>
      <c r="G402" s="376"/>
      <c r="H402" s="376"/>
      <c r="I402" s="376"/>
      <c r="J402" s="376"/>
      <c r="K402" s="376"/>
      <c r="L402" s="376"/>
      <c r="M402" s="376"/>
    </row>
    <row r="403" spans="1:13" ht="11.25" customHeight="1">
      <c r="A403" s="376"/>
      <c r="B403" s="376"/>
      <c r="C403" s="376"/>
      <c r="D403" s="376"/>
      <c r="E403" s="376"/>
      <c r="F403" s="376"/>
      <c r="G403" s="376"/>
      <c r="H403" s="376"/>
      <c r="I403" s="376"/>
      <c r="J403" s="376"/>
      <c r="K403" s="376"/>
      <c r="L403" s="376"/>
      <c r="M403" s="376"/>
    </row>
    <row r="404" spans="1:13" ht="11.25" customHeight="1">
      <c r="A404" s="376"/>
      <c r="B404" s="376"/>
      <c r="C404" s="376"/>
      <c r="D404" s="376"/>
      <c r="E404" s="376"/>
      <c r="F404" s="376"/>
      <c r="G404" s="376"/>
      <c r="H404" s="376"/>
      <c r="I404" s="376"/>
      <c r="J404" s="376"/>
      <c r="K404" s="376"/>
      <c r="L404" s="376"/>
      <c r="M404" s="376"/>
    </row>
    <row r="405" spans="1:13" ht="11.25" customHeight="1">
      <c r="A405" s="376"/>
      <c r="B405" s="376"/>
      <c r="C405" s="376"/>
      <c r="D405" s="376"/>
      <c r="E405" s="376"/>
      <c r="F405" s="376"/>
      <c r="G405" s="376"/>
      <c r="H405" s="376"/>
      <c r="I405" s="376"/>
      <c r="J405" s="376"/>
      <c r="K405" s="376"/>
      <c r="L405" s="376"/>
      <c r="M405" s="376"/>
    </row>
    <row r="406" spans="1:13" ht="11.25" customHeight="1">
      <c r="A406" s="376"/>
      <c r="B406" s="376"/>
      <c r="C406" s="376"/>
      <c r="D406" s="376"/>
      <c r="E406" s="376"/>
      <c r="F406" s="376"/>
      <c r="G406" s="376"/>
      <c r="H406" s="376"/>
      <c r="I406" s="376"/>
      <c r="J406" s="376"/>
      <c r="K406" s="376"/>
      <c r="L406" s="376"/>
      <c r="M406" s="376"/>
    </row>
    <row r="407" spans="1:13" ht="11.25" customHeight="1">
      <c r="A407" s="376"/>
      <c r="B407" s="376"/>
      <c r="C407" s="376"/>
      <c r="D407" s="376"/>
      <c r="E407" s="376"/>
      <c r="F407" s="376"/>
      <c r="G407" s="376"/>
      <c r="H407" s="376"/>
      <c r="I407" s="376"/>
      <c r="J407" s="376"/>
      <c r="K407" s="376"/>
      <c r="L407" s="376"/>
      <c r="M407" s="376"/>
    </row>
    <row r="408" spans="1:13" ht="11.25" customHeight="1">
      <c r="A408" s="376"/>
      <c r="B408" s="376"/>
      <c r="C408" s="376"/>
      <c r="D408" s="376"/>
      <c r="E408" s="376"/>
      <c r="F408" s="376"/>
      <c r="G408" s="376"/>
      <c r="H408" s="376"/>
      <c r="I408" s="376"/>
      <c r="J408" s="376"/>
      <c r="K408" s="376"/>
      <c r="L408" s="376"/>
      <c r="M408" s="376"/>
    </row>
    <row r="409" spans="1:13" ht="11.25" customHeight="1">
      <c r="A409" s="376"/>
      <c r="B409" s="376"/>
      <c r="C409" s="376"/>
      <c r="D409" s="376"/>
      <c r="E409" s="376"/>
      <c r="F409" s="376"/>
      <c r="G409" s="376"/>
      <c r="H409" s="376"/>
      <c r="I409" s="376"/>
      <c r="J409" s="376"/>
      <c r="K409" s="376"/>
      <c r="L409" s="376"/>
      <c r="M409" s="376"/>
    </row>
    <row r="410" spans="1:13" ht="11.25" customHeight="1">
      <c r="A410" s="376"/>
      <c r="B410" s="376"/>
      <c r="C410" s="376"/>
      <c r="D410" s="376"/>
      <c r="E410" s="376"/>
      <c r="F410" s="376"/>
      <c r="G410" s="376"/>
      <c r="H410" s="376"/>
      <c r="I410" s="376"/>
      <c r="J410" s="376"/>
      <c r="K410" s="376"/>
      <c r="L410" s="376"/>
      <c r="M410" s="376"/>
    </row>
    <row r="411" spans="1:13" ht="11.25" customHeight="1">
      <c r="A411" s="376"/>
      <c r="B411" s="376"/>
      <c r="C411" s="376"/>
      <c r="D411" s="376"/>
      <c r="E411" s="376"/>
      <c r="F411" s="376"/>
      <c r="G411" s="376"/>
      <c r="H411" s="376"/>
      <c r="I411" s="376"/>
      <c r="J411" s="376"/>
      <c r="K411" s="376"/>
      <c r="L411" s="376"/>
      <c r="M411" s="376"/>
    </row>
    <row r="412" spans="1:13" ht="11.25" customHeight="1">
      <c r="A412" s="376"/>
      <c r="B412" s="376"/>
      <c r="C412" s="376"/>
      <c r="D412" s="376"/>
      <c r="E412" s="376"/>
      <c r="F412" s="376"/>
      <c r="G412" s="376"/>
      <c r="H412" s="376"/>
      <c r="I412" s="376"/>
      <c r="J412" s="376"/>
      <c r="K412" s="376"/>
      <c r="L412" s="376"/>
      <c r="M412" s="376"/>
    </row>
    <row r="413" spans="1:13" ht="11.25" customHeight="1">
      <c r="A413" s="376"/>
      <c r="B413" s="376"/>
      <c r="C413" s="376"/>
      <c r="D413" s="376"/>
      <c r="E413" s="376"/>
      <c r="F413" s="376"/>
      <c r="G413" s="376"/>
      <c r="H413" s="376"/>
      <c r="I413" s="376"/>
      <c r="J413" s="376"/>
      <c r="K413" s="376"/>
      <c r="L413" s="376"/>
      <c r="M413" s="376"/>
    </row>
    <row r="414" spans="1:13" ht="11.25" customHeight="1">
      <c r="A414" s="376"/>
      <c r="B414" s="376"/>
      <c r="C414" s="376"/>
      <c r="D414" s="376"/>
      <c r="E414" s="376"/>
      <c r="F414" s="376"/>
      <c r="G414" s="376"/>
      <c r="H414" s="376"/>
      <c r="I414" s="376"/>
      <c r="J414" s="376"/>
      <c r="K414" s="376"/>
      <c r="L414" s="376"/>
      <c r="M414" s="376"/>
    </row>
    <row r="415" spans="1:13" ht="11.25" customHeight="1">
      <c r="A415" s="376"/>
      <c r="B415" s="376"/>
      <c r="C415" s="376"/>
      <c r="D415" s="376"/>
      <c r="E415" s="376"/>
      <c r="F415" s="376"/>
      <c r="G415" s="376"/>
      <c r="H415" s="376"/>
      <c r="I415" s="376"/>
      <c r="J415" s="376"/>
      <c r="K415" s="376"/>
      <c r="L415" s="376"/>
      <c r="M415" s="376"/>
    </row>
    <row r="416" spans="1:13" ht="11.25" customHeight="1">
      <c r="A416" s="376"/>
      <c r="B416" s="376"/>
      <c r="C416" s="376"/>
      <c r="D416" s="376"/>
      <c r="E416" s="376"/>
      <c r="F416" s="376"/>
      <c r="G416" s="376"/>
      <c r="H416" s="376"/>
      <c r="I416" s="376"/>
      <c r="J416" s="376"/>
      <c r="K416" s="376"/>
      <c r="L416" s="376"/>
      <c r="M416" s="376"/>
    </row>
    <row r="417" spans="1:13" ht="11.25" customHeight="1">
      <c r="A417" s="376"/>
      <c r="B417" s="376"/>
      <c r="C417" s="376"/>
      <c r="D417" s="376"/>
      <c r="E417" s="376"/>
      <c r="F417" s="376"/>
      <c r="G417" s="376"/>
      <c r="H417" s="376"/>
      <c r="I417" s="376"/>
      <c r="J417" s="376"/>
      <c r="K417" s="376"/>
      <c r="L417" s="376"/>
      <c r="M417" s="376"/>
    </row>
    <row r="418" spans="1:13" ht="11.25" customHeight="1">
      <c r="A418" s="376"/>
      <c r="B418" s="376"/>
      <c r="C418" s="376"/>
      <c r="D418" s="376"/>
      <c r="E418" s="376"/>
      <c r="F418" s="376"/>
      <c r="G418" s="376"/>
      <c r="H418" s="376"/>
      <c r="I418" s="376"/>
      <c r="J418" s="376"/>
      <c r="K418" s="376"/>
      <c r="L418" s="376"/>
      <c r="M418" s="376"/>
    </row>
    <row r="419" spans="1:13" ht="11.25" customHeight="1">
      <c r="A419" s="376"/>
      <c r="B419" s="376"/>
      <c r="C419" s="376"/>
      <c r="D419" s="376"/>
      <c r="E419" s="376"/>
      <c r="F419" s="376"/>
      <c r="G419" s="376"/>
      <c r="H419" s="376"/>
      <c r="I419" s="376"/>
      <c r="J419" s="376"/>
      <c r="K419" s="376"/>
      <c r="L419" s="376"/>
      <c r="M419" s="376"/>
    </row>
    <row r="420" spans="1:13" ht="11.25" customHeight="1">
      <c r="A420" s="376"/>
      <c r="B420" s="376"/>
      <c r="C420" s="376"/>
      <c r="D420" s="376"/>
      <c r="E420" s="376"/>
      <c r="F420" s="376"/>
      <c r="G420" s="376"/>
      <c r="H420" s="376"/>
      <c r="I420" s="376"/>
      <c r="J420" s="376"/>
      <c r="K420" s="376"/>
      <c r="L420" s="376"/>
      <c r="M420" s="376"/>
    </row>
    <row r="421" spans="1:13" ht="11.25" customHeight="1">
      <c r="A421" s="376"/>
      <c r="B421" s="376"/>
      <c r="C421" s="376"/>
      <c r="D421" s="376"/>
      <c r="E421" s="376"/>
      <c r="F421" s="376"/>
      <c r="G421" s="376"/>
      <c r="H421" s="376"/>
      <c r="I421" s="376"/>
      <c r="J421" s="376"/>
      <c r="K421" s="376"/>
      <c r="L421" s="376"/>
      <c r="M421" s="376"/>
    </row>
    <row r="422" spans="1:13" ht="11.25" customHeight="1">
      <c r="A422" s="376"/>
      <c r="B422" s="376"/>
      <c r="C422" s="376"/>
      <c r="D422" s="376"/>
      <c r="E422" s="376"/>
      <c r="F422" s="376"/>
      <c r="G422" s="376"/>
      <c r="H422" s="376"/>
      <c r="I422" s="376"/>
      <c r="J422" s="376"/>
      <c r="K422" s="376"/>
      <c r="L422" s="376"/>
      <c r="M422" s="376"/>
    </row>
    <row r="423" spans="1:13" ht="11.25" customHeight="1">
      <c r="A423" s="376"/>
      <c r="B423" s="376"/>
      <c r="C423" s="376"/>
      <c r="D423" s="376"/>
      <c r="E423" s="376"/>
      <c r="F423" s="376"/>
      <c r="G423" s="376"/>
      <c r="H423" s="376"/>
      <c r="I423" s="376"/>
      <c r="J423" s="376"/>
      <c r="K423" s="376"/>
      <c r="L423" s="376"/>
      <c r="M423" s="376"/>
    </row>
    <row r="424" spans="1:13" ht="11.25" customHeight="1">
      <c r="A424" s="376"/>
      <c r="B424" s="376"/>
      <c r="C424" s="376"/>
      <c r="D424" s="376"/>
      <c r="E424" s="376"/>
      <c r="F424" s="376"/>
      <c r="G424" s="376"/>
      <c r="H424" s="376"/>
      <c r="I424" s="376"/>
      <c r="J424" s="376"/>
      <c r="K424" s="376"/>
      <c r="L424" s="376"/>
      <c r="M424" s="376"/>
    </row>
    <row r="425" spans="1:13" ht="11.25" customHeight="1">
      <c r="A425" s="376"/>
      <c r="B425" s="376"/>
      <c r="C425" s="376"/>
      <c r="D425" s="376"/>
      <c r="E425" s="376"/>
      <c r="F425" s="376"/>
      <c r="G425" s="376"/>
      <c r="H425" s="376"/>
      <c r="I425" s="376"/>
      <c r="J425" s="376"/>
      <c r="K425" s="376"/>
      <c r="L425" s="376"/>
      <c r="M425" s="376"/>
    </row>
    <row r="426" spans="1:13" ht="11.25" customHeight="1">
      <c r="A426" s="376"/>
      <c r="B426" s="376"/>
      <c r="C426" s="376"/>
      <c r="D426" s="376"/>
      <c r="E426" s="376"/>
      <c r="F426" s="376"/>
      <c r="G426" s="376"/>
      <c r="H426" s="376"/>
      <c r="I426" s="376"/>
      <c r="J426" s="376"/>
      <c r="K426" s="376"/>
      <c r="L426" s="376"/>
      <c r="M426" s="376"/>
    </row>
    <row r="427" spans="1:13" ht="11.25" customHeight="1">
      <c r="A427" s="376"/>
      <c r="B427" s="376"/>
      <c r="C427" s="376"/>
      <c r="D427" s="376"/>
      <c r="E427" s="376"/>
      <c r="F427" s="376"/>
      <c r="G427" s="376"/>
      <c r="H427" s="376"/>
      <c r="I427" s="376"/>
      <c r="J427" s="376"/>
      <c r="K427" s="376"/>
      <c r="L427" s="376"/>
      <c r="M427" s="376"/>
    </row>
    <row r="428" spans="1:13" ht="11.25" customHeight="1">
      <c r="A428" s="376"/>
      <c r="B428" s="376"/>
      <c r="C428" s="376"/>
      <c r="D428" s="376"/>
      <c r="E428" s="376"/>
      <c r="F428" s="376"/>
      <c r="G428" s="376"/>
      <c r="H428" s="376"/>
      <c r="I428" s="376"/>
      <c r="J428" s="376"/>
      <c r="K428" s="376"/>
      <c r="L428" s="376"/>
      <c r="M428" s="376"/>
    </row>
    <row r="429" spans="1:13" ht="11.25" customHeight="1">
      <c r="A429" s="376"/>
      <c r="B429" s="376"/>
      <c r="C429" s="376"/>
      <c r="D429" s="376"/>
      <c r="E429" s="376"/>
      <c r="F429" s="376"/>
      <c r="G429" s="376"/>
      <c r="H429" s="376"/>
      <c r="I429" s="376"/>
      <c r="J429" s="376"/>
      <c r="K429" s="376"/>
      <c r="L429" s="376"/>
      <c r="M429" s="376"/>
    </row>
    <row r="430" spans="1:13" ht="11.25" customHeight="1">
      <c r="A430" s="376"/>
      <c r="B430" s="376"/>
      <c r="C430" s="376"/>
      <c r="D430" s="376"/>
      <c r="E430" s="376"/>
      <c r="F430" s="376"/>
      <c r="G430" s="376"/>
      <c r="H430" s="376"/>
      <c r="I430" s="376"/>
      <c r="J430" s="376"/>
      <c r="K430" s="376"/>
      <c r="L430" s="376"/>
      <c r="M430" s="376"/>
    </row>
    <row r="431" spans="1:13" ht="11.25" customHeight="1">
      <c r="A431" s="376"/>
      <c r="B431" s="376"/>
      <c r="C431" s="376"/>
      <c r="D431" s="376"/>
      <c r="E431" s="376"/>
      <c r="F431" s="376"/>
      <c r="G431" s="376"/>
      <c r="H431" s="376"/>
      <c r="I431" s="376"/>
      <c r="J431" s="376"/>
      <c r="K431" s="376"/>
      <c r="L431" s="376"/>
      <c r="M431" s="376"/>
    </row>
    <row r="432" spans="1:13" ht="11.25" customHeight="1">
      <c r="A432" s="376"/>
      <c r="B432" s="376"/>
      <c r="C432" s="376"/>
      <c r="D432" s="376"/>
      <c r="E432" s="376"/>
      <c r="F432" s="376"/>
      <c r="G432" s="376"/>
      <c r="H432" s="376"/>
      <c r="I432" s="376"/>
      <c r="J432" s="376"/>
      <c r="K432" s="376"/>
      <c r="L432" s="376"/>
      <c r="M432" s="376"/>
    </row>
    <row r="433" spans="1:13" ht="11.25" customHeight="1">
      <c r="A433" s="376"/>
      <c r="B433" s="376"/>
      <c r="C433" s="376"/>
      <c r="D433" s="376"/>
      <c r="E433" s="376"/>
      <c r="F433" s="376"/>
      <c r="G433" s="376"/>
      <c r="H433" s="376"/>
      <c r="I433" s="376"/>
      <c r="J433" s="376"/>
      <c r="K433" s="376"/>
      <c r="L433" s="376"/>
      <c r="M433" s="376"/>
    </row>
    <row r="434" spans="1:13" ht="11.25" customHeight="1">
      <c r="A434" s="376"/>
      <c r="B434" s="376"/>
      <c r="C434" s="376"/>
      <c r="D434" s="376"/>
      <c r="E434" s="376"/>
      <c r="F434" s="376"/>
      <c r="G434" s="376"/>
      <c r="H434" s="376"/>
      <c r="I434" s="376"/>
      <c r="J434" s="376"/>
      <c r="K434" s="376"/>
      <c r="L434" s="376"/>
      <c r="M434" s="376"/>
    </row>
    <row r="435" spans="1:13" ht="11.25" customHeight="1">
      <c r="A435" s="376"/>
      <c r="B435" s="376"/>
      <c r="C435" s="376"/>
      <c r="D435" s="376"/>
      <c r="E435" s="376"/>
      <c r="F435" s="376"/>
      <c r="G435" s="376"/>
      <c r="H435" s="376"/>
      <c r="I435" s="376"/>
      <c r="J435" s="376"/>
      <c r="K435" s="376"/>
      <c r="L435" s="376"/>
      <c r="M435" s="376"/>
    </row>
    <row r="436" spans="1:13" ht="11.25" customHeight="1">
      <c r="A436" s="376"/>
      <c r="B436" s="376"/>
      <c r="C436" s="376"/>
      <c r="D436" s="376"/>
      <c r="E436" s="376"/>
      <c r="F436" s="376"/>
      <c r="G436" s="376"/>
      <c r="H436" s="376"/>
      <c r="I436" s="376"/>
      <c r="J436" s="376"/>
      <c r="K436" s="376"/>
      <c r="L436" s="376"/>
      <c r="M436" s="376"/>
    </row>
    <row r="437" spans="1:13" ht="11.25" customHeight="1">
      <c r="A437" s="376"/>
      <c r="B437" s="376"/>
      <c r="C437" s="376"/>
      <c r="D437" s="376"/>
      <c r="E437" s="376"/>
      <c r="F437" s="376"/>
      <c r="G437" s="376"/>
      <c r="H437" s="376"/>
      <c r="I437" s="376"/>
      <c r="J437" s="376"/>
      <c r="K437" s="376"/>
      <c r="L437" s="376"/>
      <c r="M437" s="376"/>
    </row>
    <row r="438" spans="1:13" ht="11.25" customHeight="1">
      <c r="A438" s="376"/>
      <c r="B438" s="376"/>
      <c r="C438" s="376"/>
      <c r="D438" s="376"/>
      <c r="E438" s="376"/>
      <c r="F438" s="376"/>
      <c r="G438" s="376"/>
      <c r="H438" s="376"/>
      <c r="I438" s="376"/>
      <c r="J438" s="376"/>
      <c r="K438" s="376"/>
      <c r="L438" s="376"/>
      <c r="M438" s="376"/>
    </row>
    <row r="439" spans="1:13" ht="11.25" customHeight="1">
      <c r="A439" s="376"/>
      <c r="B439" s="376"/>
      <c r="C439" s="376"/>
      <c r="D439" s="376"/>
      <c r="E439" s="376"/>
      <c r="F439" s="376"/>
      <c r="G439" s="376"/>
      <c r="H439" s="376"/>
      <c r="I439" s="376"/>
      <c r="J439" s="376"/>
      <c r="K439" s="376"/>
      <c r="L439" s="376"/>
      <c r="M439" s="376"/>
    </row>
    <row r="440" spans="1:13" ht="11.25" customHeight="1">
      <c r="A440" s="376"/>
      <c r="B440" s="376"/>
      <c r="C440" s="376"/>
      <c r="D440" s="376"/>
      <c r="E440" s="376"/>
      <c r="F440" s="376"/>
      <c r="G440" s="376"/>
      <c r="H440" s="376"/>
      <c r="I440" s="376"/>
      <c r="J440" s="376"/>
      <c r="K440" s="376"/>
      <c r="L440" s="376"/>
      <c r="M440" s="376"/>
    </row>
    <row r="441" spans="1:13" ht="11.25" customHeight="1">
      <c r="A441" s="376"/>
      <c r="B441" s="376"/>
      <c r="C441" s="376"/>
      <c r="D441" s="376"/>
      <c r="E441" s="376"/>
      <c r="F441" s="376"/>
      <c r="G441" s="376"/>
      <c r="H441" s="376"/>
      <c r="I441" s="376"/>
      <c r="J441" s="376"/>
      <c r="K441" s="376"/>
      <c r="L441" s="376"/>
      <c r="M441" s="376"/>
    </row>
    <row r="442" spans="1:13" ht="11.25" customHeight="1">
      <c r="A442" s="376"/>
      <c r="B442" s="376"/>
      <c r="C442" s="376"/>
      <c r="D442" s="376"/>
      <c r="E442" s="376"/>
      <c r="F442" s="376"/>
      <c r="G442" s="376"/>
      <c r="H442" s="376"/>
      <c r="I442" s="376"/>
      <c r="J442" s="376"/>
      <c r="K442" s="376"/>
      <c r="L442" s="376"/>
      <c r="M442" s="376"/>
    </row>
    <row r="443" spans="1:13" ht="11.25" customHeight="1">
      <c r="A443" s="376"/>
      <c r="B443" s="376"/>
      <c r="C443" s="376"/>
      <c r="D443" s="376"/>
      <c r="E443" s="376"/>
      <c r="F443" s="376"/>
      <c r="G443" s="376"/>
      <c r="H443" s="376"/>
      <c r="I443" s="376"/>
      <c r="J443" s="376"/>
      <c r="K443" s="376"/>
      <c r="L443" s="376"/>
      <c r="M443" s="376"/>
    </row>
    <row r="444" spans="1:13" ht="11.25" customHeight="1">
      <c r="A444" s="376"/>
      <c r="B444" s="376"/>
      <c r="C444" s="376"/>
      <c r="D444" s="376"/>
      <c r="E444" s="376"/>
      <c r="F444" s="376"/>
      <c r="G444" s="376"/>
      <c r="H444" s="376"/>
      <c r="I444" s="376"/>
      <c r="J444" s="376"/>
      <c r="K444" s="376"/>
      <c r="L444" s="376"/>
      <c r="M444" s="376"/>
    </row>
    <row r="445" spans="1:13" ht="11.25" customHeight="1">
      <c r="A445" s="376"/>
      <c r="B445" s="376"/>
      <c r="C445" s="376"/>
      <c r="D445" s="376"/>
      <c r="E445" s="376"/>
      <c r="F445" s="376"/>
      <c r="G445" s="376"/>
      <c r="H445" s="376"/>
      <c r="I445" s="376"/>
      <c r="J445" s="376"/>
      <c r="K445" s="376"/>
      <c r="L445" s="376"/>
      <c r="M445" s="376"/>
    </row>
    <row r="446" spans="1:13" ht="11.25" customHeight="1">
      <c r="A446" s="376"/>
      <c r="B446" s="376"/>
      <c r="C446" s="376"/>
      <c r="D446" s="376"/>
      <c r="E446" s="376"/>
      <c r="F446" s="376"/>
      <c r="G446" s="376"/>
      <c r="H446" s="376"/>
      <c r="I446" s="376"/>
      <c r="J446" s="376"/>
      <c r="K446" s="376"/>
      <c r="L446" s="376"/>
      <c r="M446" s="376"/>
    </row>
    <row r="447" spans="1:13" ht="11.25" customHeight="1">
      <c r="A447" s="376"/>
      <c r="B447" s="376"/>
      <c r="C447" s="376"/>
      <c r="D447" s="376"/>
      <c r="E447" s="376"/>
      <c r="F447" s="376"/>
      <c r="G447" s="376"/>
      <c r="H447" s="376"/>
      <c r="I447" s="376"/>
      <c r="J447" s="376"/>
      <c r="K447" s="376"/>
      <c r="L447" s="376"/>
      <c r="M447" s="376"/>
    </row>
    <row r="448" spans="1:13" ht="11.25" customHeight="1">
      <c r="A448" s="376"/>
      <c r="B448" s="376"/>
      <c r="C448" s="376"/>
      <c r="D448" s="376"/>
      <c r="E448" s="376"/>
      <c r="F448" s="376"/>
      <c r="G448" s="376"/>
      <c r="H448" s="376"/>
      <c r="I448" s="376"/>
      <c r="J448" s="376"/>
      <c r="K448" s="376"/>
      <c r="L448" s="376"/>
      <c r="M448" s="376"/>
    </row>
    <row r="449" spans="1:13" ht="11.25" customHeight="1">
      <c r="A449" s="376"/>
      <c r="B449" s="376"/>
      <c r="C449" s="376"/>
      <c r="D449" s="376"/>
      <c r="E449" s="376"/>
      <c r="F449" s="376"/>
      <c r="G449" s="376"/>
      <c r="H449" s="376"/>
      <c r="I449" s="376"/>
      <c r="J449" s="376"/>
      <c r="K449" s="376"/>
      <c r="L449" s="376"/>
      <c r="M449" s="376"/>
    </row>
    <row r="450" spans="1:13" ht="11.25" customHeight="1">
      <c r="A450" s="376"/>
      <c r="B450" s="376"/>
      <c r="C450" s="376"/>
      <c r="D450" s="376"/>
      <c r="E450" s="376"/>
      <c r="F450" s="376"/>
      <c r="G450" s="376"/>
      <c r="H450" s="376"/>
      <c r="I450" s="376"/>
      <c r="J450" s="376"/>
      <c r="K450" s="376"/>
      <c r="L450" s="376"/>
      <c r="M450" s="376"/>
    </row>
    <row r="451" spans="1:13" ht="11.25" customHeight="1">
      <c r="A451" s="376"/>
      <c r="B451" s="376"/>
      <c r="C451" s="376"/>
      <c r="D451" s="376"/>
      <c r="E451" s="376"/>
      <c r="F451" s="376"/>
      <c r="G451" s="376"/>
      <c r="H451" s="376"/>
      <c r="I451" s="376"/>
      <c r="J451" s="376"/>
      <c r="K451" s="376"/>
      <c r="L451" s="376"/>
      <c r="M451" s="376"/>
    </row>
    <row r="452" spans="1:13" ht="11.25" customHeight="1">
      <c r="A452" s="376"/>
      <c r="B452" s="376"/>
      <c r="C452" s="376"/>
      <c r="D452" s="376"/>
      <c r="E452" s="376"/>
      <c r="F452" s="376"/>
      <c r="G452" s="376"/>
      <c r="H452" s="376"/>
      <c r="I452" s="376"/>
      <c r="J452" s="376"/>
      <c r="K452" s="376"/>
      <c r="L452" s="376"/>
      <c r="M452" s="376"/>
    </row>
    <row r="453" spans="1:13" ht="11.25" customHeight="1">
      <c r="A453" s="376"/>
      <c r="B453" s="376"/>
      <c r="C453" s="376"/>
      <c r="D453" s="376"/>
      <c r="E453" s="376"/>
      <c r="F453" s="376"/>
      <c r="G453" s="376"/>
      <c r="H453" s="376"/>
      <c r="I453" s="376"/>
      <c r="J453" s="376"/>
      <c r="K453" s="376"/>
      <c r="L453" s="376"/>
      <c r="M453" s="376"/>
    </row>
    <row r="454" spans="1:13" ht="11.25" customHeight="1">
      <c r="A454" s="376"/>
      <c r="B454" s="376"/>
      <c r="C454" s="376"/>
      <c r="D454" s="376"/>
      <c r="E454" s="376"/>
      <c r="F454" s="376"/>
      <c r="G454" s="376"/>
      <c r="H454" s="376"/>
      <c r="I454" s="376"/>
      <c r="J454" s="376"/>
      <c r="K454" s="376"/>
      <c r="L454" s="376"/>
      <c r="M454" s="376"/>
    </row>
    <row r="455" spans="1:13" ht="11.25" customHeight="1">
      <c r="A455" s="376"/>
      <c r="B455" s="376"/>
      <c r="C455" s="376"/>
      <c r="D455" s="376"/>
      <c r="E455" s="376"/>
      <c r="F455" s="376"/>
      <c r="G455" s="376"/>
      <c r="H455" s="376"/>
      <c r="I455" s="376"/>
      <c r="J455" s="376"/>
      <c r="K455" s="376"/>
      <c r="L455" s="376"/>
      <c r="M455" s="376"/>
    </row>
    <row r="456" spans="1:13" ht="11.25" customHeight="1">
      <c r="A456" s="376"/>
      <c r="B456" s="376"/>
      <c r="C456" s="376"/>
      <c r="D456" s="376"/>
      <c r="E456" s="376"/>
      <c r="F456" s="376"/>
      <c r="G456" s="376"/>
      <c r="H456" s="376"/>
      <c r="I456" s="376"/>
      <c r="J456" s="376"/>
      <c r="K456" s="376"/>
      <c r="L456" s="376"/>
      <c r="M456" s="376"/>
    </row>
    <row r="457" spans="1:13" ht="11.25" customHeight="1">
      <c r="A457" s="376"/>
      <c r="B457" s="376"/>
      <c r="C457" s="376"/>
      <c r="D457" s="376"/>
      <c r="E457" s="376"/>
      <c r="F457" s="376"/>
      <c r="G457" s="376"/>
      <c r="H457" s="376"/>
      <c r="I457" s="376"/>
      <c r="J457" s="376"/>
      <c r="K457" s="376"/>
      <c r="L457" s="376"/>
      <c r="M457" s="376"/>
    </row>
    <row r="458" spans="1:13" ht="11.25" customHeight="1">
      <c r="A458" s="376"/>
      <c r="B458" s="376"/>
      <c r="C458" s="376"/>
      <c r="D458" s="376"/>
      <c r="E458" s="376"/>
      <c r="F458" s="376"/>
      <c r="G458" s="376"/>
      <c r="H458" s="376"/>
      <c r="I458" s="376"/>
      <c r="J458" s="376"/>
      <c r="K458" s="376"/>
      <c r="L458" s="376"/>
      <c r="M458" s="376"/>
    </row>
    <row r="459" spans="1:13" ht="11.25" customHeight="1">
      <c r="A459" s="376"/>
      <c r="B459" s="376"/>
      <c r="C459" s="376"/>
      <c r="D459" s="376"/>
      <c r="E459" s="376"/>
      <c r="F459" s="376"/>
      <c r="G459" s="376"/>
      <c r="H459" s="376"/>
      <c r="I459" s="376"/>
      <c r="J459" s="376"/>
      <c r="K459" s="376"/>
      <c r="L459" s="376"/>
      <c r="M459" s="376"/>
    </row>
    <row r="460" spans="1:13" ht="11.25" customHeight="1">
      <c r="A460" s="376"/>
      <c r="B460" s="376"/>
      <c r="C460" s="376"/>
      <c r="D460" s="376"/>
      <c r="E460" s="376"/>
      <c r="F460" s="376"/>
      <c r="G460" s="376"/>
      <c r="H460" s="376"/>
      <c r="I460" s="376"/>
      <c r="J460" s="376"/>
      <c r="K460" s="376"/>
      <c r="L460" s="376"/>
      <c r="M460" s="376"/>
    </row>
    <row r="461" spans="1:13" ht="11.25" customHeight="1">
      <c r="A461" s="376"/>
      <c r="B461" s="376"/>
      <c r="C461" s="376"/>
      <c r="D461" s="376"/>
      <c r="E461" s="376"/>
      <c r="F461" s="376"/>
      <c r="G461" s="376"/>
      <c r="H461" s="376"/>
      <c r="I461" s="376"/>
      <c r="J461" s="376"/>
      <c r="K461" s="376"/>
      <c r="L461" s="376"/>
      <c r="M461" s="376"/>
    </row>
    <row r="462" spans="1:13" ht="11.25" customHeight="1">
      <c r="A462" s="376"/>
      <c r="B462" s="376"/>
      <c r="C462" s="376"/>
      <c r="D462" s="376"/>
      <c r="E462" s="376"/>
      <c r="F462" s="376"/>
      <c r="G462" s="376"/>
      <c r="H462" s="376"/>
      <c r="I462" s="376"/>
      <c r="J462" s="376"/>
      <c r="K462" s="376"/>
      <c r="L462" s="376"/>
      <c r="M462" s="376"/>
    </row>
    <row r="463" spans="1:13" ht="11.25" customHeight="1">
      <c r="A463" s="376"/>
      <c r="B463" s="376"/>
      <c r="C463" s="376"/>
      <c r="D463" s="376"/>
      <c r="E463" s="376"/>
      <c r="F463" s="376"/>
      <c r="G463" s="376"/>
      <c r="H463" s="376"/>
      <c r="I463" s="376"/>
      <c r="J463" s="376"/>
      <c r="K463" s="376"/>
      <c r="L463" s="376"/>
      <c r="M463" s="376"/>
    </row>
    <row r="464" spans="1:13" ht="11.25" customHeight="1">
      <c r="A464" s="376"/>
      <c r="B464" s="376"/>
      <c r="C464" s="376"/>
      <c r="D464" s="376"/>
      <c r="E464" s="376"/>
      <c r="F464" s="376"/>
      <c r="G464" s="376"/>
      <c r="H464" s="376"/>
      <c r="I464" s="376"/>
      <c r="J464" s="376"/>
      <c r="K464" s="376"/>
      <c r="L464" s="376"/>
      <c r="M464" s="376"/>
    </row>
    <row r="465" spans="1:13" ht="11.25" customHeight="1">
      <c r="A465" s="376"/>
      <c r="B465" s="376"/>
      <c r="C465" s="376"/>
      <c r="D465" s="376"/>
      <c r="E465" s="376"/>
      <c r="F465" s="376"/>
      <c r="G465" s="376"/>
      <c r="H465" s="376"/>
      <c r="I465" s="376"/>
      <c r="J465" s="376"/>
      <c r="K465" s="376"/>
      <c r="L465" s="376"/>
      <c r="M465" s="376"/>
    </row>
    <row r="466" spans="1:13" ht="11.25" customHeight="1">
      <c r="A466" s="376"/>
      <c r="B466" s="376"/>
      <c r="C466" s="376"/>
      <c r="D466" s="376"/>
      <c r="E466" s="376"/>
      <c r="F466" s="376"/>
      <c r="G466" s="376"/>
      <c r="H466" s="376"/>
      <c r="I466" s="376"/>
      <c r="J466" s="376"/>
      <c r="K466" s="376"/>
      <c r="L466" s="376"/>
      <c r="M466" s="376"/>
    </row>
    <row r="467" spans="1:13" ht="11.25" customHeight="1">
      <c r="A467" s="376"/>
      <c r="B467" s="376"/>
      <c r="C467" s="376"/>
      <c r="D467" s="376"/>
      <c r="E467" s="376"/>
      <c r="F467" s="376"/>
      <c r="G467" s="376"/>
      <c r="H467" s="376"/>
      <c r="I467" s="376"/>
      <c r="J467" s="376"/>
      <c r="K467" s="376"/>
      <c r="L467" s="376"/>
      <c r="M467" s="376"/>
    </row>
    <row r="468" spans="1:13" ht="11.25" customHeight="1">
      <c r="A468" s="376"/>
      <c r="B468" s="376"/>
      <c r="C468" s="376"/>
      <c r="D468" s="376"/>
      <c r="E468" s="376"/>
      <c r="F468" s="376"/>
      <c r="G468" s="376"/>
      <c r="H468" s="376"/>
      <c r="I468" s="376"/>
      <c r="J468" s="376"/>
      <c r="K468" s="376"/>
      <c r="L468" s="376"/>
      <c r="M468" s="376"/>
    </row>
    <row r="469" spans="1:13" ht="11.25" customHeight="1">
      <c r="A469" s="376"/>
      <c r="B469" s="376"/>
      <c r="C469" s="376"/>
      <c r="D469" s="376"/>
      <c r="E469" s="376"/>
      <c r="F469" s="376"/>
      <c r="G469" s="376"/>
      <c r="H469" s="376"/>
      <c r="I469" s="376"/>
      <c r="J469" s="376"/>
      <c r="K469" s="376"/>
      <c r="L469" s="376"/>
      <c r="M469" s="376"/>
    </row>
    <row r="470" spans="1:13" ht="11.25" customHeight="1">
      <c r="A470" s="376"/>
      <c r="B470" s="376"/>
      <c r="C470" s="376"/>
      <c r="D470" s="376"/>
      <c r="E470" s="376"/>
      <c r="F470" s="376"/>
      <c r="G470" s="376"/>
      <c r="H470" s="376"/>
      <c r="I470" s="376"/>
      <c r="J470" s="376"/>
      <c r="K470" s="376"/>
      <c r="L470" s="376"/>
      <c r="M470" s="376"/>
    </row>
    <row r="471" spans="1:13" ht="11.25" customHeight="1">
      <c r="A471" s="376"/>
      <c r="B471" s="376"/>
      <c r="C471" s="376"/>
      <c r="D471" s="376"/>
      <c r="E471" s="376"/>
      <c r="F471" s="376"/>
      <c r="G471" s="376"/>
      <c r="H471" s="376"/>
      <c r="I471" s="376"/>
      <c r="J471" s="376"/>
      <c r="K471" s="376"/>
      <c r="L471" s="376"/>
      <c r="M471" s="376"/>
    </row>
    <row r="472" spans="1:13" ht="11.25" customHeight="1">
      <c r="A472" s="376"/>
      <c r="B472" s="376"/>
      <c r="C472" s="376"/>
      <c r="D472" s="376"/>
      <c r="E472" s="376"/>
      <c r="F472" s="376"/>
      <c r="G472" s="376"/>
      <c r="H472" s="376"/>
      <c r="I472" s="376"/>
      <c r="J472" s="376"/>
      <c r="K472" s="376"/>
      <c r="L472" s="376"/>
      <c r="M472" s="376"/>
    </row>
    <row r="473" spans="1:13" ht="11.25" customHeight="1">
      <c r="A473" s="376"/>
      <c r="B473" s="376"/>
      <c r="C473" s="376"/>
      <c r="D473" s="376"/>
      <c r="E473" s="376"/>
      <c r="F473" s="376"/>
      <c r="G473" s="376"/>
      <c r="H473" s="376"/>
      <c r="I473" s="376"/>
      <c r="J473" s="376"/>
      <c r="K473" s="376"/>
      <c r="L473" s="376"/>
      <c r="M473" s="376"/>
    </row>
    <row r="474" spans="1:13" ht="11.25" customHeight="1">
      <c r="A474" s="376"/>
      <c r="B474" s="376"/>
      <c r="C474" s="376"/>
      <c r="D474" s="376"/>
      <c r="E474" s="376"/>
      <c r="F474" s="376"/>
      <c r="G474" s="376"/>
      <c r="H474" s="376"/>
      <c r="I474" s="376"/>
      <c r="J474" s="376"/>
      <c r="K474" s="376"/>
      <c r="L474" s="376"/>
      <c r="M474" s="376"/>
    </row>
    <row r="475" spans="1:13" ht="11.25" customHeight="1">
      <c r="A475" s="376"/>
      <c r="B475" s="376"/>
      <c r="C475" s="376"/>
      <c r="D475" s="376"/>
      <c r="E475" s="376"/>
      <c r="F475" s="376"/>
      <c r="G475" s="376"/>
      <c r="H475" s="376"/>
      <c r="I475" s="376"/>
      <c r="J475" s="376"/>
      <c r="K475" s="376"/>
      <c r="L475" s="376"/>
      <c r="M475" s="376"/>
    </row>
    <row r="476" spans="1:13" ht="11.25" customHeight="1">
      <c r="A476" s="376"/>
      <c r="B476" s="376"/>
      <c r="C476" s="376"/>
      <c r="D476" s="376"/>
      <c r="E476" s="376"/>
      <c r="F476" s="376"/>
      <c r="G476" s="376"/>
      <c r="H476" s="376"/>
      <c r="I476" s="376"/>
      <c r="J476" s="376"/>
      <c r="K476" s="376"/>
      <c r="L476" s="376"/>
      <c r="M476" s="376"/>
    </row>
    <row r="477" spans="1:13" ht="11.25" customHeight="1">
      <c r="A477" s="376"/>
      <c r="B477" s="376"/>
      <c r="C477" s="376"/>
      <c r="D477" s="376"/>
      <c r="E477" s="376"/>
      <c r="F477" s="376"/>
      <c r="G477" s="376"/>
      <c r="H477" s="376"/>
      <c r="I477" s="376"/>
      <c r="J477" s="376"/>
      <c r="K477" s="376"/>
      <c r="L477" s="376"/>
      <c r="M477" s="376"/>
    </row>
    <row r="478" spans="1:13" ht="11.25" customHeight="1">
      <c r="A478" s="376"/>
      <c r="B478" s="376"/>
      <c r="C478" s="376"/>
      <c r="D478" s="376"/>
      <c r="E478" s="376"/>
      <c r="F478" s="376"/>
      <c r="G478" s="376"/>
      <c r="H478" s="376"/>
      <c r="I478" s="376"/>
      <c r="J478" s="376"/>
      <c r="K478" s="376"/>
      <c r="L478" s="376"/>
      <c r="M478" s="376"/>
    </row>
    <row r="479" spans="1:13" ht="11.25" customHeight="1">
      <c r="A479" s="376"/>
      <c r="B479" s="376"/>
      <c r="C479" s="376"/>
      <c r="D479" s="376"/>
      <c r="E479" s="376"/>
      <c r="F479" s="376"/>
      <c r="G479" s="376"/>
      <c r="H479" s="376"/>
      <c r="I479" s="376"/>
      <c r="J479" s="376"/>
      <c r="K479" s="376"/>
      <c r="L479" s="376"/>
      <c r="M479" s="376"/>
    </row>
    <row r="480" spans="1:13" ht="11.25" customHeight="1">
      <c r="A480" s="376"/>
      <c r="B480" s="376"/>
      <c r="C480" s="376"/>
      <c r="D480" s="376"/>
      <c r="E480" s="376"/>
      <c r="F480" s="376"/>
      <c r="G480" s="376"/>
      <c r="H480" s="376"/>
      <c r="I480" s="376"/>
      <c r="J480" s="376"/>
      <c r="K480" s="376"/>
      <c r="L480" s="376"/>
      <c r="M480" s="376"/>
    </row>
    <row r="481" spans="1:13" ht="11.25" customHeight="1">
      <c r="A481" s="376"/>
      <c r="B481" s="376"/>
      <c r="C481" s="376"/>
      <c r="D481" s="376"/>
      <c r="E481" s="376"/>
      <c r="F481" s="376"/>
      <c r="G481" s="376"/>
      <c r="H481" s="376"/>
      <c r="I481" s="376"/>
      <c r="J481" s="376"/>
      <c r="K481" s="376"/>
      <c r="L481" s="376"/>
      <c r="M481" s="376"/>
    </row>
    <row r="482" spans="1:13" ht="11.25" customHeight="1">
      <c r="A482" s="376"/>
      <c r="B482" s="376"/>
      <c r="C482" s="376"/>
      <c r="D482" s="376"/>
      <c r="E482" s="376"/>
      <c r="F482" s="376"/>
      <c r="G482" s="376"/>
      <c r="H482" s="376"/>
      <c r="I482" s="376"/>
      <c r="J482" s="376"/>
      <c r="K482" s="376"/>
      <c r="L482" s="376"/>
      <c r="M482" s="376"/>
    </row>
    <row r="483" spans="1:13" ht="11.25" customHeight="1">
      <c r="A483" s="376"/>
      <c r="B483" s="376"/>
      <c r="C483" s="376"/>
      <c r="D483" s="376"/>
      <c r="E483" s="376"/>
      <c r="F483" s="376"/>
      <c r="G483" s="376"/>
      <c r="H483" s="376"/>
      <c r="I483" s="376"/>
      <c r="J483" s="376"/>
      <c r="K483" s="376"/>
      <c r="L483" s="376"/>
      <c r="M483" s="376"/>
    </row>
    <row r="484" spans="1:13" ht="11.25" customHeight="1">
      <c r="A484" s="376"/>
      <c r="B484" s="376"/>
      <c r="C484" s="376"/>
      <c r="D484" s="376"/>
      <c r="E484" s="376"/>
      <c r="F484" s="376"/>
      <c r="G484" s="376"/>
      <c r="H484" s="376"/>
      <c r="I484" s="376"/>
      <c r="J484" s="376"/>
      <c r="K484" s="376"/>
      <c r="L484" s="376"/>
      <c r="M484" s="376"/>
    </row>
    <row r="485" spans="1:13" ht="11.25" customHeight="1">
      <c r="A485" s="376"/>
      <c r="B485" s="376"/>
      <c r="C485" s="376"/>
      <c r="D485" s="376"/>
      <c r="E485" s="376"/>
      <c r="F485" s="376"/>
      <c r="G485" s="376"/>
      <c r="H485" s="376"/>
      <c r="I485" s="376"/>
      <c r="J485" s="376"/>
      <c r="K485" s="376"/>
      <c r="L485" s="376"/>
      <c r="M485" s="376"/>
    </row>
    <row r="486" spans="1:13" ht="11.25" customHeight="1">
      <c r="A486" s="376"/>
      <c r="B486" s="376"/>
      <c r="C486" s="376"/>
      <c r="D486" s="376"/>
      <c r="E486" s="376"/>
      <c r="F486" s="376"/>
      <c r="G486" s="376"/>
      <c r="H486" s="376"/>
      <c r="I486" s="376"/>
      <c r="J486" s="376"/>
      <c r="K486" s="376"/>
      <c r="L486" s="376"/>
      <c r="M486" s="376"/>
    </row>
    <row r="487" spans="1:13" ht="11.25" customHeight="1">
      <c r="A487" s="376"/>
      <c r="B487" s="376"/>
      <c r="C487" s="376"/>
      <c r="D487" s="376"/>
      <c r="E487" s="376"/>
      <c r="F487" s="376"/>
      <c r="G487" s="376"/>
      <c r="H487" s="376"/>
      <c r="I487" s="376"/>
      <c r="J487" s="376"/>
      <c r="K487" s="376"/>
      <c r="L487" s="376"/>
      <c r="M487" s="376"/>
    </row>
    <row r="488" spans="1:13" ht="11.25" customHeight="1">
      <c r="A488" s="376"/>
      <c r="B488" s="376"/>
      <c r="C488" s="376"/>
      <c r="D488" s="376"/>
      <c r="E488" s="376"/>
      <c r="F488" s="376"/>
      <c r="G488" s="376"/>
      <c r="H488" s="376"/>
      <c r="I488" s="376"/>
      <c r="J488" s="376"/>
      <c r="K488" s="376"/>
      <c r="L488" s="376"/>
      <c r="M488" s="376"/>
    </row>
    <row r="489" spans="1:13" ht="11.25" customHeight="1">
      <c r="A489" s="376"/>
      <c r="B489" s="376"/>
      <c r="C489" s="376"/>
      <c r="D489" s="376"/>
      <c r="E489" s="376"/>
      <c r="F489" s="376"/>
      <c r="G489" s="376"/>
      <c r="H489" s="376"/>
      <c r="I489" s="376"/>
      <c r="J489" s="376"/>
      <c r="K489" s="376"/>
      <c r="L489" s="376"/>
      <c r="M489" s="376"/>
    </row>
    <row r="490" spans="1:13" ht="11.25" customHeight="1">
      <c r="A490" s="376"/>
      <c r="B490" s="376"/>
      <c r="C490" s="376"/>
      <c r="D490" s="376"/>
      <c r="E490" s="376"/>
      <c r="F490" s="376"/>
      <c r="G490" s="376"/>
      <c r="H490" s="376"/>
      <c r="I490" s="376"/>
      <c r="J490" s="376"/>
      <c r="K490" s="376"/>
      <c r="L490" s="376"/>
      <c r="M490" s="376"/>
    </row>
    <row r="491" spans="1:13" ht="11.25" customHeight="1">
      <c r="A491" s="376"/>
      <c r="B491" s="376"/>
      <c r="C491" s="376"/>
      <c r="D491" s="376"/>
      <c r="E491" s="376"/>
      <c r="F491" s="376"/>
      <c r="G491" s="376"/>
      <c r="H491" s="376"/>
      <c r="I491" s="376"/>
      <c r="J491" s="376"/>
      <c r="K491" s="376"/>
      <c r="L491" s="376"/>
      <c r="M491" s="376"/>
    </row>
    <row r="492" spans="1:13" ht="11.25" customHeight="1">
      <c r="A492" s="376"/>
      <c r="B492" s="376"/>
      <c r="C492" s="376"/>
      <c r="D492" s="376"/>
      <c r="E492" s="376"/>
      <c r="F492" s="376"/>
      <c r="G492" s="376"/>
      <c r="H492" s="376"/>
      <c r="I492" s="376"/>
      <c r="J492" s="376"/>
      <c r="K492" s="376"/>
      <c r="L492" s="376"/>
      <c r="M492" s="376"/>
    </row>
    <row r="493" spans="1:13" ht="11.25" customHeight="1">
      <c r="A493" s="376"/>
      <c r="B493" s="376"/>
      <c r="C493" s="376"/>
      <c r="D493" s="376"/>
      <c r="E493" s="376"/>
      <c r="F493" s="376"/>
      <c r="G493" s="376"/>
      <c r="H493" s="376"/>
      <c r="I493" s="376"/>
      <c r="J493" s="376"/>
      <c r="K493" s="376"/>
      <c r="L493" s="376"/>
      <c r="M493" s="376"/>
    </row>
    <row r="494" spans="1:13" ht="11.25" customHeight="1">
      <c r="A494" s="376"/>
      <c r="B494" s="376"/>
      <c r="C494" s="376"/>
      <c r="D494" s="376"/>
      <c r="E494" s="376"/>
      <c r="F494" s="376"/>
      <c r="G494" s="376"/>
      <c r="H494" s="376"/>
      <c r="I494" s="376"/>
      <c r="J494" s="376"/>
      <c r="K494" s="376"/>
      <c r="L494" s="376"/>
      <c r="M494" s="376"/>
    </row>
    <row r="495" spans="1:13" ht="11.25" customHeight="1">
      <c r="A495" s="376"/>
      <c r="B495" s="376"/>
      <c r="C495" s="376"/>
      <c r="D495" s="376"/>
      <c r="E495" s="376"/>
      <c r="F495" s="376"/>
      <c r="G495" s="376"/>
      <c r="H495" s="376"/>
      <c r="I495" s="376"/>
      <c r="J495" s="376"/>
      <c r="K495" s="376"/>
      <c r="L495" s="376"/>
      <c r="M495" s="376"/>
    </row>
    <row r="496" spans="1:13" ht="11.25" customHeight="1">
      <c r="A496" s="376"/>
      <c r="B496" s="376"/>
      <c r="C496" s="376"/>
      <c r="D496" s="376"/>
      <c r="E496" s="376"/>
      <c r="F496" s="376"/>
      <c r="G496" s="376"/>
      <c r="H496" s="376"/>
      <c r="I496" s="376"/>
      <c r="J496" s="376"/>
      <c r="K496" s="376"/>
      <c r="L496" s="376"/>
      <c r="M496" s="376"/>
    </row>
    <row r="497" spans="1:13" ht="11.25" customHeight="1">
      <c r="A497" s="376"/>
      <c r="B497" s="376"/>
      <c r="C497" s="376"/>
      <c r="D497" s="376"/>
      <c r="E497" s="376"/>
      <c r="F497" s="376"/>
      <c r="G497" s="376"/>
      <c r="H497" s="376"/>
      <c r="I497" s="376"/>
      <c r="J497" s="376"/>
      <c r="K497" s="376"/>
      <c r="L497" s="376"/>
      <c r="M497" s="376"/>
    </row>
    <row r="498" spans="1:13" ht="11.25" customHeight="1">
      <c r="A498" s="376"/>
      <c r="B498" s="376"/>
      <c r="C498" s="376"/>
      <c r="D498" s="376"/>
      <c r="E498" s="376"/>
      <c r="F498" s="376"/>
      <c r="G498" s="376"/>
      <c r="H498" s="376"/>
      <c r="I498" s="376"/>
      <c r="J498" s="376"/>
      <c r="K498" s="376"/>
      <c r="L498" s="376"/>
      <c r="M498" s="376"/>
    </row>
    <row r="499" spans="1:13" ht="11.25" customHeight="1">
      <c r="A499" s="376"/>
      <c r="B499" s="376"/>
      <c r="C499" s="376"/>
      <c r="D499" s="376"/>
      <c r="E499" s="376"/>
      <c r="F499" s="376"/>
      <c r="G499" s="376"/>
      <c r="H499" s="376"/>
      <c r="I499" s="376"/>
      <c r="J499" s="376"/>
      <c r="K499" s="376"/>
      <c r="L499" s="376"/>
      <c r="M499" s="376"/>
    </row>
    <row r="500" spans="1:13" ht="11.25" customHeight="1">
      <c r="A500" s="376"/>
      <c r="B500" s="376"/>
      <c r="C500" s="376"/>
      <c r="D500" s="376"/>
      <c r="E500" s="376"/>
      <c r="F500" s="376"/>
      <c r="G500" s="376"/>
      <c r="H500" s="376"/>
      <c r="I500" s="376"/>
      <c r="J500" s="376"/>
      <c r="K500" s="376"/>
      <c r="L500" s="376"/>
      <c r="M500" s="376"/>
    </row>
    <row r="501" spans="1:13" ht="11.25" customHeight="1">
      <c r="A501" s="376"/>
      <c r="B501" s="376"/>
      <c r="C501" s="376"/>
      <c r="D501" s="376"/>
      <c r="E501" s="376"/>
      <c r="F501" s="376"/>
      <c r="G501" s="376"/>
      <c r="H501" s="376"/>
      <c r="I501" s="376"/>
      <c r="J501" s="376"/>
      <c r="K501" s="376"/>
      <c r="L501" s="376"/>
      <c r="M501" s="376"/>
    </row>
    <row r="502" spans="1:13" ht="11.25" customHeight="1">
      <c r="A502" s="376"/>
      <c r="B502" s="376"/>
      <c r="C502" s="376"/>
      <c r="D502" s="376"/>
      <c r="E502" s="376"/>
      <c r="F502" s="376"/>
      <c r="G502" s="376"/>
      <c r="H502" s="376"/>
      <c r="I502" s="376"/>
      <c r="J502" s="376"/>
      <c r="K502" s="376"/>
      <c r="L502" s="376"/>
      <c r="M502" s="376"/>
    </row>
    <row r="503" spans="1:13" ht="11.25" customHeight="1">
      <c r="A503" s="376"/>
      <c r="B503" s="376"/>
      <c r="C503" s="376"/>
      <c r="D503" s="376"/>
      <c r="E503" s="376"/>
      <c r="F503" s="376"/>
      <c r="G503" s="376"/>
      <c r="H503" s="376"/>
      <c r="I503" s="376"/>
      <c r="J503" s="376"/>
      <c r="K503" s="376"/>
      <c r="L503" s="376"/>
      <c r="M503" s="376"/>
    </row>
    <row r="504" spans="1:13" ht="11.25" customHeight="1">
      <c r="A504" s="376"/>
      <c r="B504" s="376"/>
      <c r="C504" s="376"/>
      <c r="D504" s="376"/>
      <c r="E504" s="376"/>
      <c r="F504" s="376"/>
      <c r="G504" s="376"/>
      <c r="H504" s="376"/>
      <c r="I504" s="376"/>
      <c r="J504" s="376"/>
      <c r="K504" s="376"/>
      <c r="L504" s="376"/>
      <c r="M504" s="376"/>
    </row>
    <row r="505" spans="1:13" ht="11.25" customHeight="1">
      <c r="A505" s="376"/>
      <c r="B505" s="376"/>
      <c r="C505" s="376"/>
      <c r="D505" s="376"/>
      <c r="E505" s="376"/>
      <c r="F505" s="376"/>
      <c r="G505" s="376"/>
      <c r="H505" s="376"/>
      <c r="I505" s="376"/>
      <c r="J505" s="376"/>
      <c r="K505" s="376"/>
      <c r="L505" s="376"/>
      <c r="M505" s="376"/>
    </row>
    <row r="506" spans="1:13" ht="11.25" customHeight="1">
      <c r="A506" s="376"/>
      <c r="B506" s="376"/>
      <c r="C506" s="376"/>
      <c r="D506" s="376"/>
      <c r="E506" s="376"/>
      <c r="F506" s="376"/>
      <c r="G506" s="376"/>
      <c r="H506" s="376"/>
      <c r="I506" s="376"/>
      <c r="J506" s="376"/>
      <c r="K506" s="376"/>
      <c r="L506" s="376"/>
      <c r="M506" s="376"/>
    </row>
    <row r="507" spans="1:13" ht="11.25" customHeight="1">
      <c r="A507" s="376"/>
      <c r="B507" s="376"/>
      <c r="C507" s="376"/>
      <c r="D507" s="376"/>
      <c r="E507" s="376"/>
      <c r="F507" s="376"/>
      <c r="G507" s="376"/>
      <c r="H507" s="376"/>
      <c r="I507" s="376"/>
      <c r="J507" s="376"/>
      <c r="K507" s="376"/>
      <c r="L507" s="376"/>
      <c r="M507" s="376"/>
    </row>
    <row r="508" spans="1:13" ht="11.25" customHeight="1">
      <c r="A508" s="376"/>
      <c r="B508" s="376"/>
      <c r="C508" s="376"/>
      <c r="D508" s="376"/>
      <c r="E508" s="376"/>
      <c r="F508" s="376"/>
      <c r="G508" s="376"/>
      <c r="H508" s="376"/>
      <c r="I508" s="376"/>
      <c r="J508" s="376"/>
      <c r="K508" s="376"/>
      <c r="L508" s="376"/>
      <c r="M508" s="376"/>
    </row>
    <row r="509" spans="1:13" ht="11.25" customHeight="1">
      <c r="A509" s="376"/>
      <c r="B509" s="376"/>
      <c r="C509" s="376"/>
      <c r="D509" s="376"/>
      <c r="E509" s="376"/>
      <c r="F509" s="376"/>
      <c r="G509" s="376"/>
      <c r="H509" s="376"/>
      <c r="I509" s="376"/>
      <c r="J509" s="376"/>
      <c r="K509" s="376"/>
      <c r="L509" s="376"/>
      <c r="M509" s="376"/>
    </row>
    <row r="510" spans="1:13" ht="11.25" customHeight="1">
      <c r="A510" s="376"/>
      <c r="B510" s="376"/>
      <c r="C510" s="376"/>
      <c r="D510" s="376"/>
      <c r="E510" s="376"/>
      <c r="F510" s="376"/>
      <c r="G510" s="376"/>
      <c r="H510" s="376"/>
      <c r="I510" s="376"/>
      <c r="J510" s="376"/>
      <c r="K510" s="376"/>
      <c r="L510" s="376"/>
      <c r="M510" s="376"/>
    </row>
    <row r="511" spans="1:13" ht="11.25" customHeight="1">
      <c r="A511" s="376"/>
      <c r="B511" s="376"/>
      <c r="C511" s="376"/>
      <c r="D511" s="376"/>
      <c r="E511" s="376"/>
      <c r="F511" s="376"/>
      <c r="G511" s="376"/>
      <c r="H511" s="376"/>
      <c r="I511" s="376"/>
      <c r="J511" s="376"/>
      <c r="K511" s="376"/>
      <c r="L511" s="376"/>
      <c r="M511" s="376"/>
    </row>
    <row r="512" spans="1:13" ht="11.25" customHeight="1">
      <c r="A512" s="376"/>
      <c r="B512" s="376"/>
      <c r="C512" s="376"/>
      <c r="D512" s="376"/>
      <c r="E512" s="376"/>
      <c r="F512" s="376"/>
      <c r="G512" s="376"/>
      <c r="H512" s="376"/>
      <c r="I512" s="376"/>
      <c r="J512" s="376"/>
      <c r="K512" s="376"/>
      <c r="L512" s="376"/>
      <c r="M512" s="376"/>
    </row>
    <row r="513" spans="1:13" ht="11.25" customHeight="1">
      <c r="A513" s="376"/>
      <c r="B513" s="376"/>
      <c r="C513" s="376"/>
      <c r="D513" s="376"/>
      <c r="E513" s="376"/>
      <c r="F513" s="376"/>
      <c r="G513" s="376"/>
      <c r="H513" s="376"/>
      <c r="I513" s="376"/>
      <c r="J513" s="376"/>
      <c r="K513" s="376"/>
      <c r="L513" s="376"/>
      <c r="M513" s="376"/>
    </row>
    <row r="514" spans="1:13" ht="11.25" customHeight="1">
      <c r="A514" s="376"/>
      <c r="B514" s="376"/>
      <c r="C514" s="376"/>
      <c r="D514" s="376"/>
      <c r="E514" s="376"/>
      <c r="F514" s="376"/>
      <c r="G514" s="376"/>
      <c r="H514" s="376"/>
      <c r="I514" s="376"/>
      <c r="J514" s="376"/>
      <c r="K514" s="376"/>
      <c r="L514" s="376"/>
      <c r="M514" s="376"/>
    </row>
    <row r="515" spans="1:13" ht="11.25" customHeight="1">
      <c r="A515" s="376"/>
      <c r="B515" s="376"/>
      <c r="C515" s="376"/>
      <c r="D515" s="376"/>
      <c r="E515" s="376"/>
      <c r="F515" s="376"/>
      <c r="G515" s="376"/>
      <c r="H515" s="376"/>
      <c r="I515" s="376"/>
      <c r="J515" s="376"/>
      <c r="K515" s="376"/>
      <c r="L515" s="376"/>
      <c r="M515" s="376"/>
    </row>
    <row r="516" spans="1:13" ht="11.25" customHeight="1">
      <c r="A516" s="376"/>
      <c r="B516" s="376"/>
      <c r="C516" s="376"/>
      <c r="D516" s="376"/>
      <c r="E516" s="376"/>
      <c r="F516" s="376"/>
      <c r="G516" s="376"/>
      <c r="H516" s="376"/>
      <c r="I516" s="376"/>
      <c r="J516" s="376"/>
      <c r="K516" s="376"/>
      <c r="L516" s="376"/>
      <c r="M516" s="376"/>
    </row>
    <row r="517" spans="1:13" ht="11.25" customHeight="1">
      <c r="A517" s="376"/>
      <c r="B517" s="376"/>
      <c r="C517" s="376"/>
      <c r="D517" s="376"/>
      <c r="E517" s="376"/>
      <c r="F517" s="376"/>
      <c r="G517" s="376"/>
      <c r="H517" s="376"/>
      <c r="I517" s="376"/>
      <c r="J517" s="376"/>
      <c r="K517" s="376"/>
      <c r="L517" s="376"/>
      <c r="M517" s="376"/>
    </row>
    <row r="518" spans="1:13" ht="11.25" customHeight="1">
      <c r="A518" s="376"/>
      <c r="B518" s="376"/>
      <c r="C518" s="376"/>
      <c r="D518" s="376"/>
      <c r="E518" s="376"/>
      <c r="F518" s="376"/>
      <c r="G518" s="376"/>
      <c r="H518" s="376"/>
      <c r="I518" s="376"/>
      <c r="J518" s="376"/>
      <c r="K518" s="376"/>
      <c r="L518" s="376"/>
      <c r="M518" s="376"/>
    </row>
    <row r="519" spans="1:13" ht="11.25" customHeight="1">
      <c r="A519" s="376"/>
      <c r="B519" s="376"/>
      <c r="C519" s="376"/>
      <c r="D519" s="376"/>
      <c r="E519" s="376"/>
      <c r="F519" s="376"/>
      <c r="G519" s="376"/>
      <c r="H519" s="376"/>
      <c r="I519" s="376"/>
      <c r="J519" s="376"/>
      <c r="K519" s="376"/>
      <c r="L519" s="376"/>
      <c r="M519" s="376"/>
    </row>
    <row r="520" spans="1:13" ht="11.25" customHeight="1">
      <c r="A520" s="376"/>
      <c r="B520" s="376"/>
      <c r="C520" s="376"/>
      <c r="D520" s="376"/>
      <c r="E520" s="376"/>
      <c r="F520" s="376"/>
      <c r="G520" s="376"/>
      <c r="H520" s="376"/>
      <c r="I520" s="376"/>
      <c r="J520" s="376"/>
      <c r="K520" s="376"/>
      <c r="L520" s="376"/>
      <c r="M520" s="376"/>
    </row>
    <row r="521" spans="1:13" ht="11.25" customHeight="1">
      <c r="A521" s="376"/>
      <c r="B521" s="376"/>
      <c r="C521" s="376"/>
      <c r="D521" s="376"/>
      <c r="E521" s="376"/>
      <c r="F521" s="376"/>
      <c r="G521" s="376"/>
      <c r="H521" s="376"/>
      <c r="I521" s="376"/>
      <c r="J521" s="376"/>
      <c r="K521" s="376"/>
      <c r="L521" s="376"/>
      <c r="M521" s="376"/>
    </row>
    <row r="522" spans="1:13" ht="11.25" customHeight="1">
      <c r="A522" s="376"/>
      <c r="B522" s="376"/>
      <c r="C522" s="376"/>
      <c r="D522" s="376"/>
      <c r="E522" s="376"/>
      <c r="F522" s="376"/>
      <c r="G522" s="376"/>
      <c r="H522" s="376"/>
      <c r="I522" s="376"/>
      <c r="J522" s="376"/>
      <c r="K522" s="376"/>
      <c r="L522" s="376"/>
      <c r="M522" s="376"/>
    </row>
    <row r="523" spans="1:13" ht="11.25" customHeight="1">
      <c r="A523" s="376"/>
      <c r="B523" s="376"/>
      <c r="C523" s="376"/>
      <c r="D523" s="376"/>
      <c r="E523" s="376"/>
      <c r="F523" s="376"/>
      <c r="G523" s="376"/>
      <c r="H523" s="376"/>
      <c r="I523" s="376"/>
      <c r="J523" s="376"/>
      <c r="K523" s="376"/>
      <c r="L523" s="376"/>
      <c r="M523" s="376"/>
    </row>
    <row r="524" spans="1:13" ht="11.25" customHeight="1">
      <c r="A524" s="376"/>
      <c r="B524" s="376"/>
      <c r="C524" s="376"/>
      <c r="D524" s="376"/>
      <c r="E524" s="376"/>
      <c r="F524" s="376"/>
      <c r="G524" s="376"/>
      <c r="H524" s="376"/>
      <c r="I524" s="376"/>
      <c r="J524" s="376"/>
      <c r="K524" s="376"/>
      <c r="L524" s="376"/>
      <c r="M524" s="376"/>
    </row>
    <row r="525" spans="1:13" ht="11.25" customHeight="1">
      <c r="A525" s="376"/>
      <c r="B525" s="376"/>
      <c r="C525" s="376"/>
      <c r="D525" s="376"/>
      <c r="E525" s="376"/>
      <c r="F525" s="376"/>
      <c r="G525" s="376"/>
      <c r="H525" s="376"/>
      <c r="I525" s="376"/>
      <c r="J525" s="376"/>
      <c r="K525" s="376"/>
      <c r="L525" s="376"/>
      <c r="M525" s="376"/>
    </row>
    <row r="526" spans="1:13" ht="11.25" customHeight="1">
      <c r="A526" s="376"/>
      <c r="B526" s="376"/>
      <c r="C526" s="376"/>
      <c r="D526" s="376"/>
      <c r="E526" s="376"/>
      <c r="F526" s="376"/>
      <c r="G526" s="376"/>
      <c r="H526" s="376"/>
      <c r="I526" s="376"/>
      <c r="J526" s="376"/>
      <c r="K526" s="376"/>
      <c r="L526" s="376"/>
      <c r="M526" s="376"/>
    </row>
    <row r="527" spans="1:13" ht="11.25" customHeight="1">
      <c r="A527" s="376"/>
      <c r="B527" s="376"/>
      <c r="C527" s="376"/>
      <c r="D527" s="376"/>
      <c r="E527" s="376"/>
      <c r="F527" s="376"/>
      <c r="G527" s="376"/>
      <c r="H527" s="376"/>
      <c r="I527" s="376"/>
      <c r="J527" s="376"/>
      <c r="K527" s="376"/>
      <c r="L527" s="376"/>
      <c r="M527" s="376"/>
    </row>
    <row r="528" spans="1:13" ht="11.25" customHeight="1">
      <c r="A528" s="376"/>
      <c r="B528" s="376"/>
      <c r="C528" s="376"/>
      <c r="D528" s="376"/>
      <c r="E528" s="376"/>
      <c r="F528" s="376"/>
      <c r="G528" s="376"/>
      <c r="H528" s="376"/>
      <c r="I528" s="376"/>
      <c r="J528" s="376"/>
      <c r="K528" s="376"/>
      <c r="L528" s="376"/>
      <c r="M528" s="376"/>
    </row>
    <row r="529" spans="1:13" ht="11.25" customHeight="1">
      <c r="A529" s="376"/>
      <c r="B529" s="376"/>
      <c r="C529" s="376"/>
      <c r="D529" s="376"/>
      <c r="E529" s="376"/>
      <c r="F529" s="376"/>
      <c r="G529" s="376"/>
      <c r="H529" s="376"/>
      <c r="I529" s="376"/>
      <c r="J529" s="376"/>
      <c r="K529" s="376"/>
      <c r="L529" s="376"/>
      <c r="M529" s="376"/>
    </row>
    <row r="530" spans="1:13" ht="11.25" customHeight="1">
      <c r="A530" s="376"/>
      <c r="B530" s="376"/>
      <c r="C530" s="376"/>
      <c r="D530" s="376"/>
      <c r="E530" s="376"/>
      <c r="F530" s="376"/>
      <c r="G530" s="376"/>
      <c r="H530" s="376"/>
      <c r="I530" s="376"/>
      <c r="J530" s="376"/>
      <c r="K530" s="376"/>
      <c r="L530" s="376"/>
      <c r="M530" s="376"/>
    </row>
    <row r="531" spans="1:13" ht="11.25" customHeight="1">
      <c r="A531" s="376"/>
      <c r="B531" s="376"/>
      <c r="C531" s="376"/>
      <c r="D531" s="376"/>
      <c r="E531" s="376"/>
      <c r="F531" s="376"/>
      <c r="G531" s="376"/>
      <c r="H531" s="376"/>
      <c r="I531" s="376"/>
      <c r="J531" s="376"/>
      <c r="K531" s="376"/>
      <c r="L531" s="376"/>
      <c r="M531" s="376"/>
    </row>
    <row r="532" spans="1:13" ht="11.25" customHeight="1">
      <c r="A532" s="376"/>
      <c r="B532" s="376"/>
      <c r="C532" s="376"/>
      <c r="D532" s="376"/>
      <c r="E532" s="376"/>
      <c r="F532" s="376"/>
      <c r="G532" s="376"/>
      <c r="H532" s="376"/>
      <c r="I532" s="376"/>
      <c r="J532" s="376"/>
      <c r="K532" s="376"/>
      <c r="L532" s="376"/>
      <c r="M532" s="376"/>
    </row>
    <row r="533" spans="1:13" ht="11.25" customHeight="1">
      <c r="A533" s="376"/>
      <c r="B533" s="376"/>
      <c r="C533" s="376"/>
      <c r="D533" s="376"/>
      <c r="E533" s="376"/>
      <c r="F533" s="376"/>
      <c r="G533" s="376"/>
      <c r="H533" s="376"/>
      <c r="I533" s="376"/>
      <c r="J533" s="376"/>
      <c r="K533" s="376"/>
      <c r="L533" s="376"/>
      <c r="M533" s="376"/>
    </row>
    <row r="534" spans="1:13" ht="11.25" customHeight="1">
      <c r="A534" s="376"/>
      <c r="B534" s="376"/>
      <c r="C534" s="376"/>
      <c r="D534" s="376"/>
      <c r="E534" s="376"/>
      <c r="F534" s="376"/>
      <c r="G534" s="376"/>
      <c r="H534" s="376"/>
      <c r="I534" s="376"/>
      <c r="J534" s="376"/>
      <c r="K534" s="376"/>
      <c r="L534" s="376"/>
      <c r="M534" s="376"/>
    </row>
    <row r="535" spans="1:13" ht="11.25" customHeight="1">
      <c r="A535" s="376"/>
      <c r="B535" s="376"/>
      <c r="C535" s="376"/>
      <c r="D535" s="376"/>
      <c r="E535" s="376"/>
      <c r="F535" s="376"/>
      <c r="G535" s="376"/>
      <c r="H535" s="376"/>
      <c r="I535" s="376"/>
      <c r="J535" s="376"/>
      <c r="K535" s="376"/>
      <c r="L535" s="376"/>
      <c r="M535" s="376"/>
    </row>
    <row r="536" spans="1:13" ht="11.25" customHeight="1">
      <c r="A536" s="376"/>
      <c r="B536" s="376"/>
      <c r="C536" s="376"/>
      <c r="D536" s="376"/>
      <c r="E536" s="376"/>
      <c r="F536" s="376"/>
      <c r="G536" s="376"/>
      <c r="H536" s="376"/>
      <c r="I536" s="376"/>
      <c r="J536" s="376"/>
      <c r="K536" s="376"/>
      <c r="L536" s="376"/>
      <c r="M536" s="376"/>
    </row>
    <row r="537" spans="1:13" ht="11.25" customHeight="1">
      <c r="A537" s="376"/>
      <c r="B537" s="376"/>
      <c r="C537" s="376"/>
      <c r="D537" s="376"/>
      <c r="E537" s="376"/>
      <c r="F537" s="376"/>
      <c r="G537" s="376"/>
      <c r="H537" s="376"/>
      <c r="I537" s="376"/>
      <c r="J537" s="376"/>
      <c r="K537" s="376"/>
      <c r="L537" s="376"/>
      <c r="M537" s="376"/>
    </row>
    <row r="538" spans="1:13" ht="11.25" customHeight="1">
      <c r="A538" s="376"/>
      <c r="B538" s="376"/>
      <c r="C538" s="376"/>
      <c r="D538" s="376"/>
      <c r="E538" s="376"/>
      <c r="F538" s="376"/>
      <c r="G538" s="376"/>
      <c r="H538" s="376"/>
      <c r="I538" s="376"/>
      <c r="J538" s="376"/>
      <c r="K538" s="376"/>
      <c r="L538" s="376"/>
      <c r="M538" s="376"/>
    </row>
    <row r="539" spans="1:13" ht="11.25" customHeight="1">
      <c r="A539" s="376"/>
      <c r="B539" s="376"/>
      <c r="C539" s="376"/>
      <c r="D539" s="376"/>
      <c r="E539" s="376"/>
      <c r="F539" s="376"/>
      <c r="G539" s="376"/>
      <c r="H539" s="376"/>
      <c r="I539" s="376"/>
      <c r="J539" s="376"/>
      <c r="K539" s="376"/>
      <c r="L539" s="376"/>
      <c r="M539" s="376"/>
    </row>
    <row r="540" spans="1:13" ht="11.25" customHeight="1">
      <c r="A540" s="376"/>
      <c r="B540" s="376"/>
      <c r="C540" s="376"/>
      <c r="D540" s="376"/>
      <c r="E540" s="376"/>
      <c r="F540" s="376"/>
      <c r="G540" s="376"/>
      <c r="H540" s="376"/>
      <c r="I540" s="376"/>
      <c r="J540" s="376"/>
      <c r="K540" s="376"/>
      <c r="L540" s="376"/>
      <c r="M540" s="376"/>
    </row>
    <row r="541" spans="1:13" ht="11.25" customHeight="1">
      <c r="A541" s="376"/>
      <c r="B541" s="376"/>
      <c r="C541" s="376"/>
      <c r="D541" s="376"/>
      <c r="E541" s="376"/>
      <c r="F541" s="376"/>
      <c r="G541" s="376"/>
      <c r="H541" s="376"/>
      <c r="I541" s="376"/>
      <c r="J541" s="376"/>
      <c r="K541" s="376"/>
      <c r="L541" s="376"/>
      <c r="M541" s="376"/>
    </row>
    <row r="542" spans="1:13" ht="11.25" customHeight="1">
      <c r="A542" s="376"/>
      <c r="B542" s="376"/>
      <c r="C542" s="376"/>
      <c r="D542" s="376"/>
      <c r="E542" s="376"/>
      <c r="F542" s="376"/>
      <c r="G542" s="376"/>
      <c r="H542" s="376"/>
      <c r="I542" s="376"/>
      <c r="J542" s="376"/>
      <c r="K542" s="376"/>
      <c r="L542" s="376"/>
      <c r="M542" s="376"/>
    </row>
    <row r="543" spans="1:13" ht="11.25" customHeight="1">
      <c r="A543" s="376"/>
      <c r="B543" s="376"/>
      <c r="C543" s="376"/>
      <c r="D543" s="376"/>
      <c r="E543" s="376"/>
      <c r="F543" s="376"/>
      <c r="G543" s="376"/>
      <c r="H543" s="376"/>
      <c r="I543" s="376"/>
      <c r="J543" s="376"/>
      <c r="K543" s="376"/>
      <c r="L543" s="376"/>
      <c r="M543" s="376"/>
    </row>
    <row r="544" spans="1:13" ht="11.25" customHeight="1">
      <c r="A544" s="376"/>
      <c r="B544" s="376"/>
      <c r="C544" s="376"/>
      <c r="D544" s="376"/>
      <c r="E544" s="376"/>
      <c r="F544" s="376"/>
      <c r="G544" s="376"/>
      <c r="H544" s="376"/>
      <c r="I544" s="376"/>
      <c r="J544" s="376"/>
      <c r="K544" s="376"/>
      <c r="L544" s="376"/>
      <c r="M544" s="376"/>
    </row>
    <row r="545" spans="1:13" ht="11.25" customHeight="1">
      <c r="A545" s="376"/>
      <c r="B545" s="376"/>
      <c r="C545" s="376"/>
      <c r="D545" s="376"/>
      <c r="E545" s="376"/>
      <c r="F545" s="376"/>
      <c r="G545" s="376"/>
      <c r="H545" s="376"/>
      <c r="I545" s="376"/>
      <c r="J545" s="376"/>
      <c r="K545" s="376"/>
      <c r="L545" s="376"/>
      <c r="M545" s="376"/>
    </row>
    <row r="546" spans="1:13" ht="11.25" customHeight="1">
      <c r="A546" s="376"/>
      <c r="B546" s="376"/>
      <c r="C546" s="376"/>
      <c r="D546" s="376"/>
      <c r="E546" s="376"/>
      <c r="F546" s="376"/>
      <c r="G546" s="376"/>
      <c r="H546" s="376"/>
      <c r="I546" s="376"/>
      <c r="J546" s="376"/>
      <c r="K546" s="376"/>
      <c r="L546" s="376"/>
      <c r="M546" s="376"/>
    </row>
    <row r="547" spans="1:13" ht="11.25" customHeight="1">
      <c r="A547" s="376"/>
      <c r="B547" s="376"/>
      <c r="C547" s="376"/>
      <c r="D547" s="376"/>
      <c r="E547" s="376"/>
      <c r="F547" s="376"/>
      <c r="G547" s="376"/>
      <c r="H547" s="376"/>
      <c r="I547" s="376"/>
      <c r="J547" s="376"/>
      <c r="K547" s="376"/>
      <c r="L547" s="376"/>
      <c r="M547" s="376"/>
    </row>
    <row r="548" spans="1:13" ht="11.25" customHeight="1">
      <c r="A548" s="376"/>
      <c r="B548" s="376"/>
      <c r="C548" s="376"/>
      <c r="D548" s="376"/>
      <c r="E548" s="376"/>
      <c r="F548" s="376"/>
      <c r="G548" s="376"/>
      <c r="H548" s="376"/>
      <c r="I548" s="376"/>
      <c r="J548" s="376"/>
      <c r="K548" s="376"/>
      <c r="L548" s="376"/>
      <c r="M548" s="376"/>
    </row>
    <row r="549" spans="1:13" ht="11.25" customHeight="1">
      <c r="A549" s="376"/>
      <c r="B549" s="376"/>
      <c r="C549" s="376"/>
      <c r="D549" s="376"/>
      <c r="E549" s="376"/>
      <c r="F549" s="376"/>
      <c r="G549" s="376"/>
      <c r="H549" s="376"/>
      <c r="I549" s="376"/>
      <c r="J549" s="376"/>
      <c r="K549" s="376"/>
      <c r="L549" s="376"/>
      <c r="M549" s="376"/>
    </row>
    <row r="550" spans="1:13" ht="11.25" customHeight="1">
      <c r="A550" s="376"/>
      <c r="B550" s="376"/>
      <c r="C550" s="376"/>
      <c r="D550" s="376"/>
      <c r="E550" s="376"/>
      <c r="F550" s="376"/>
      <c r="G550" s="376"/>
      <c r="H550" s="376"/>
      <c r="I550" s="376"/>
      <c r="J550" s="376"/>
      <c r="K550" s="376"/>
      <c r="L550" s="376"/>
      <c r="M550" s="376"/>
    </row>
    <row r="551" spans="1:13" ht="11.25" customHeight="1">
      <c r="A551" s="376"/>
      <c r="B551" s="376"/>
      <c r="C551" s="376"/>
      <c r="D551" s="376"/>
      <c r="E551" s="376"/>
      <c r="F551" s="376"/>
      <c r="G551" s="376"/>
      <c r="H551" s="376"/>
      <c r="I551" s="376"/>
      <c r="J551" s="376"/>
      <c r="K551" s="376"/>
      <c r="L551" s="376"/>
      <c r="M551" s="376"/>
    </row>
    <row r="552" spans="1:13" ht="11.25" customHeight="1">
      <c r="A552" s="376"/>
      <c r="B552" s="376"/>
      <c r="C552" s="376"/>
      <c r="D552" s="376"/>
      <c r="E552" s="376"/>
      <c r="F552" s="376"/>
      <c r="G552" s="376"/>
      <c r="H552" s="376"/>
      <c r="I552" s="376"/>
      <c r="J552" s="376"/>
      <c r="K552" s="376"/>
      <c r="L552" s="376"/>
      <c r="M552" s="376"/>
    </row>
    <row r="553" spans="1:13" ht="11.25" customHeight="1">
      <c r="A553" s="376"/>
      <c r="B553" s="376"/>
      <c r="C553" s="376"/>
      <c r="D553" s="376"/>
      <c r="E553" s="376"/>
      <c r="F553" s="376"/>
      <c r="G553" s="376"/>
      <c r="H553" s="376"/>
      <c r="I553" s="376"/>
      <c r="J553" s="376"/>
      <c r="K553" s="376"/>
      <c r="L553" s="376"/>
      <c r="M553" s="376"/>
    </row>
    <row r="554" spans="1:13" ht="11.25" customHeight="1">
      <c r="A554" s="376"/>
      <c r="B554" s="376"/>
      <c r="C554" s="376"/>
      <c r="D554" s="376"/>
      <c r="E554" s="376"/>
      <c r="F554" s="376"/>
      <c r="G554" s="376"/>
      <c r="H554" s="376"/>
      <c r="I554" s="376"/>
      <c r="J554" s="376"/>
      <c r="K554" s="376"/>
      <c r="L554" s="376"/>
      <c r="M554" s="376"/>
    </row>
    <row r="555" spans="1:13" ht="11.25" customHeight="1">
      <c r="A555" s="376"/>
      <c r="B555" s="376"/>
      <c r="C555" s="376"/>
      <c r="D555" s="376"/>
      <c r="E555" s="376"/>
      <c r="F555" s="376"/>
      <c r="G555" s="376"/>
      <c r="H555" s="376"/>
      <c r="I555" s="376"/>
      <c r="J555" s="376"/>
      <c r="K555" s="376"/>
      <c r="L555" s="376"/>
      <c r="M555" s="376"/>
    </row>
    <row r="556" spans="1:13" ht="11.25" customHeight="1">
      <c r="A556" s="376"/>
      <c r="B556" s="376"/>
      <c r="C556" s="376"/>
      <c r="D556" s="376"/>
      <c r="E556" s="376"/>
      <c r="F556" s="376"/>
      <c r="G556" s="376"/>
      <c r="H556" s="376"/>
      <c r="I556" s="376"/>
      <c r="J556" s="376"/>
      <c r="K556" s="376"/>
      <c r="L556" s="376"/>
      <c r="M556" s="376"/>
    </row>
    <row r="557" spans="1:13" ht="11.25" customHeight="1">
      <c r="A557" s="376"/>
      <c r="B557" s="376"/>
      <c r="C557" s="376"/>
      <c r="D557" s="376"/>
      <c r="E557" s="376"/>
      <c r="F557" s="376"/>
      <c r="G557" s="376"/>
      <c r="H557" s="376"/>
      <c r="I557" s="376"/>
      <c r="J557" s="376"/>
      <c r="K557" s="376"/>
      <c r="L557" s="376"/>
      <c r="M557" s="376"/>
    </row>
    <row r="558" spans="1:13" ht="11.25" customHeight="1">
      <c r="A558" s="376"/>
      <c r="B558" s="376"/>
      <c r="C558" s="376"/>
      <c r="D558" s="376"/>
      <c r="E558" s="376"/>
      <c r="F558" s="376"/>
      <c r="G558" s="376"/>
      <c r="H558" s="376"/>
      <c r="I558" s="376"/>
      <c r="J558" s="376"/>
      <c r="K558" s="376"/>
      <c r="L558" s="376"/>
      <c r="M558" s="376"/>
    </row>
    <row r="559" spans="1:13" ht="11.25" customHeight="1">
      <c r="A559" s="376"/>
      <c r="B559" s="376"/>
      <c r="C559" s="376"/>
      <c r="D559" s="376"/>
      <c r="E559" s="376"/>
      <c r="F559" s="376"/>
      <c r="G559" s="376"/>
      <c r="H559" s="376"/>
      <c r="I559" s="376"/>
      <c r="J559" s="376"/>
      <c r="K559" s="376"/>
      <c r="L559" s="376"/>
      <c r="M559" s="376"/>
    </row>
    <row r="560" spans="1:13" ht="11.25" customHeight="1">
      <c r="A560" s="376"/>
      <c r="B560" s="376"/>
      <c r="C560" s="376"/>
      <c r="D560" s="376"/>
      <c r="E560" s="376"/>
      <c r="F560" s="376"/>
      <c r="G560" s="376"/>
      <c r="H560" s="376"/>
      <c r="I560" s="376"/>
      <c r="J560" s="376"/>
      <c r="K560" s="376"/>
      <c r="L560" s="376"/>
      <c r="M560" s="376"/>
    </row>
    <row r="561" spans="1:13" ht="11.25" customHeight="1">
      <c r="A561" s="376"/>
      <c r="B561" s="376"/>
      <c r="C561" s="376"/>
      <c r="D561" s="376"/>
      <c r="E561" s="376"/>
      <c r="F561" s="376"/>
      <c r="G561" s="376"/>
      <c r="H561" s="376"/>
      <c r="I561" s="376"/>
      <c r="J561" s="376"/>
      <c r="K561" s="376"/>
      <c r="L561" s="376"/>
      <c r="M561" s="376"/>
    </row>
    <row r="562" spans="1:13" ht="11.25" customHeight="1">
      <c r="A562" s="376"/>
      <c r="B562" s="376"/>
      <c r="C562" s="376"/>
      <c r="D562" s="376"/>
      <c r="E562" s="376"/>
      <c r="F562" s="376"/>
      <c r="G562" s="376"/>
      <c r="H562" s="376"/>
      <c r="I562" s="376"/>
      <c r="J562" s="376"/>
      <c r="K562" s="376"/>
      <c r="L562" s="376"/>
      <c r="M562" s="376"/>
    </row>
    <row r="563" spans="1:13" ht="11.25" customHeight="1">
      <c r="A563" s="376"/>
      <c r="B563" s="376"/>
      <c r="C563" s="376"/>
      <c r="D563" s="376"/>
      <c r="E563" s="376"/>
      <c r="F563" s="376"/>
      <c r="G563" s="376"/>
      <c r="H563" s="376"/>
      <c r="I563" s="376"/>
      <c r="J563" s="376"/>
      <c r="K563" s="376"/>
      <c r="L563" s="376"/>
      <c r="M563" s="376"/>
    </row>
    <row r="564" spans="1:13" ht="11.25" customHeight="1">
      <c r="A564" s="376"/>
      <c r="B564" s="376"/>
      <c r="C564" s="376"/>
      <c r="D564" s="376"/>
      <c r="E564" s="376"/>
      <c r="F564" s="376"/>
      <c r="G564" s="376"/>
      <c r="H564" s="376"/>
      <c r="I564" s="376"/>
      <c r="J564" s="376"/>
      <c r="K564" s="376"/>
      <c r="L564" s="376"/>
      <c r="M564" s="376"/>
    </row>
    <row r="565" spans="1:13" ht="11.25" customHeight="1">
      <c r="A565" s="376"/>
      <c r="B565" s="376"/>
      <c r="C565" s="376"/>
      <c r="D565" s="376"/>
      <c r="E565" s="376"/>
      <c r="F565" s="376"/>
      <c r="G565" s="376"/>
      <c r="H565" s="376"/>
      <c r="I565" s="376"/>
      <c r="J565" s="376"/>
      <c r="K565" s="376"/>
      <c r="L565" s="376"/>
      <c r="M565" s="376"/>
    </row>
    <row r="566" spans="1:13" ht="11.25" customHeight="1">
      <c r="A566" s="376"/>
      <c r="B566" s="376"/>
      <c r="C566" s="376"/>
      <c r="D566" s="376"/>
      <c r="E566" s="376"/>
      <c r="F566" s="376"/>
      <c r="G566" s="376"/>
      <c r="H566" s="376"/>
      <c r="I566" s="376"/>
      <c r="J566" s="376"/>
      <c r="K566" s="376"/>
      <c r="L566" s="376"/>
      <c r="M566" s="376"/>
    </row>
    <row r="567" spans="1:13" ht="11.25" customHeight="1">
      <c r="A567" s="376"/>
      <c r="B567" s="376"/>
      <c r="C567" s="376"/>
      <c r="D567" s="376"/>
      <c r="E567" s="376"/>
      <c r="F567" s="376"/>
      <c r="G567" s="376"/>
      <c r="H567" s="376"/>
      <c r="I567" s="376"/>
      <c r="J567" s="376"/>
      <c r="K567" s="376"/>
      <c r="L567" s="376"/>
      <c r="M567" s="376"/>
    </row>
    <row r="568" spans="1:13" ht="11.25" customHeight="1">
      <c r="A568" s="376"/>
      <c r="B568" s="376"/>
      <c r="C568" s="376"/>
      <c r="D568" s="376"/>
      <c r="E568" s="376"/>
      <c r="F568" s="376"/>
      <c r="G568" s="376"/>
      <c r="H568" s="376"/>
      <c r="I568" s="376"/>
      <c r="J568" s="376"/>
      <c r="K568" s="376"/>
      <c r="L568" s="376"/>
      <c r="M568" s="376"/>
    </row>
    <row r="569" spans="1:13" ht="11.25" customHeight="1">
      <c r="A569" s="376"/>
      <c r="B569" s="376"/>
      <c r="C569" s="376"/>
      <c r="D569" s="376"/>
      <c r="E569" s="376"/>
      <c r="F569" s="376"/>
      <c r="G569" s="376"/>
      <c r="H569" s="376"/>
      <c r="I569" s="376"/>
      <c r="J569" s="376"/>
      <c r="K569" s="376"/>
      <c r="L569" s="376"/>
      <c r="M569" s="376"/>
    </row>
    <row r="570" spans="1:13" ht="11.25" customHeight="1">
      <c r="A570" s="376"/>
      <c r="B570" s="376"/>
      <c r="C570" s="376"/>
      <c r="D570" s="376"/>
      <c r="E570" s="376"/>
      <c r="F570" s="376"/>
      <c r="G570" s="376"/>
      <c r="H570" s="376"/>
      <c r="I570" s="376"/>
      <c r="J570" s="376"/>
      <c r="K570" s="376"/>
      <c r="L570" s="376"/>
      <c r="M570" s="376"/>
    </row>
    <row r="571" spans="1:13" ht="11.25" customHeight="1">
      <c r="A571" s="376"/>
      <c r="B571" s="376"/>
      <c r="C571" s="376"/>
      <c r="D571" s="376"/>
      <c r="E571" s="376"/>
      <c r="F571" s="376"/>
      <c r="G571" s="376"/>
      <c r="H571" s="376"/>
      <c r="I571" s="376"/>
      <c r="J571" s="376"/>
      <c r="K571" s="376"/>
      <c r="L571" s="376"/>
      <c r="M571" s="376"/>
    </row>
    <row r="572" spans="1:13" ht="11.25" customHeight="1">
      <c r="A572" s="376"/>
      <c r="B572" s="376"/>
      <c r="C572" s="376"/>
      <c r="D572" s="376"/>
      <c r="E572" s="376"/>
      <c r="F572" s="376"/>
      <c r="G572" s="376"/>
      <c r="H572" s="376"/>
      <c r="I572" s="376"/>
      <c r="J572" s="376"/>
      <c r="K572" s="376"/>
      <c r="L572" s="376"/>
      <c r="M572" s="376"/>
    </row>
    <row r="573" spans="1:13" ht="11.25" customHeight="1">
      <c r="A573" s="376"/>
      <c r="B573" s="376"/>
      <c r="C573" s="376"/>
      <c r="D573" s="376"/>
      <c r="E573" s="376"/>
      <c r="F573" s="376"/>
      <c r="G573" s="376"/>
      <c r="H573" s="376"/>
      <c r="I573" s="376"/>
      <c r="J573" s="376"/>
      <c r="K573" s="376"/>
      <c r="L573" s="376"/>
      <c r="M573" s="376"/>
    </row>
    <row r="574" spans="1:13" ht="11.25" customHeight="1">
      <c r="A574" s="376"/>
      <c r="B574" s="376"/>
      <c r="C574" s="376"/>
      <c r="D574" s="376"/>
      <c r="E574" s="376"/>
      <c r="F574" s="376"/>
      <c r="G574" s="376"/>
      <c r="H574" s="376"/>
      <c r="I574" s="376"/>
      <c r="J574" s="376"/>
      <c r="K574" s="376"/>
      <c r="L574" s="376"/>
      <c r="M574" s="376"/>
    </row>
    <row r="575" spans="1:13" ht="11.25" customHeight="1">
      <c r="A575" s="376"/>
      <c r="B575" s="376"/>
      <c r="C575" s="376"/>
      <c r="D575" s="376"/>
      <c r="E575" s="376"/>
      <c r="F575" s="376"/>
      <c r="G575" s="376"/>
      <c r="H575" s="376"/>
      <c r="I575" s="376"/>
      <c r="J575" s="376"/>
      <c r="K575" s="376"/>
      <c r="L575" s="376"/>
      <c r="M575" s="376"/>
    </row>
    <row r="576" spans="1:13" ht="11.25" customHeight="1">
      <c r="A576" s="376"/>
      <c r="B576" s="376"/>
      <c r="C576" s="376"/>
      <c r="D576" s="376"/>
      <c r="E576" s="376"/>
      <c r="F576" s="376"/>
      <c r="G576" s="376"/>
      <c r="H576" s="376"/>
      <c r="I576" s="376"/>
      <c r="J576" s="376"/>
      <c r="K576" s="376"/>
      <c r="L576" s="376"/>
      <c r="M576" s="376"/>
    </row>
    <row r="577" spans="1:13" ht="11.25" customHeight="1">
      <c r="A577" s="376"/>
      <c r="B577" s="376"/>
      <c r="C577" s="376"/>
      <c r="D577" s="376"/>
      <c r="E577" s="376"/>
      <c r="F577" s="376"/>
      <c r="G577" s="376"/>
      <c r="H577" s="376"/>
      <c r="I577" s="376"/>
      <c r="J577" s="376"/>
      <c r="K577" s="376"/>
      <c r="L577" s="376"/>
      <c r="M577" s="376"/>
    </row>
    <row r="578" spans="1:13" ht="11.25" customHeight="1">
      <c r="A578" s="376"/>
      <c r="B578" s="376"/>
      <c r="C578" s="376"/>
      <c r="D578" s="376"/>
      <c r="E578" s="376"/>
      <c r="F578" s="376"/>
      <c r="G578" s="376"/>
      <c r="H578" s="376"/>
      <c r="I578" s="376"/>
      <c r="J578" s="376"/>
      <c r="K578" s="376"/>
      <c r="L578" s="376"/>
      <c r="M578" s="376"/>
    </row>
    <row r="579" spans="1:13" ht="11.25" customHeight="1">
      <c r="A579" s="376"/>
      <c r="B579" s="376"/>
      <c r="C579" s="376"/>
      <c r="D579" s="376"/>
      <c r="E579" s="376"/>
      <c r="F579" s="376"/>
      <c r="G579" s="376"/>
      <c r="H579" s="376"/>
      <c r="I579" s="376"/>
      <c r="J579" s="376"/>
      <c r="K579" s="376"/>
      <c r="L579" s="376"/>
      <c r="M579" s="376"/>
    </row>
    <row r="580" spans="1:13" ht="11.25" customHeight="1">
      <c r="A580" s="376"/>
      <c r="B580" s="376"/>
      <c r="C580" s="376"/>
      <c r="D580" s="376"/>
      <c r="E580" s="376"/>
      <c r="F580" s="376"/>
      <c r="G580" s="376"/>
      <c r="H580" s="376"/>
      <c r="I580" s="376"/>
      <c r="J580" s="376"/>
      <c r="K580" s="376"/>
      <c r="L580" s="376"/>
      <c r="M580" s="376"/>
    </row>
    <row r="581" spans="1:13" ht="11.25" customHeight="1">
      <c r="A581" s="376"/>
      <c r="B581" s="376"/>
      <c r="C581" s="376"/>
      <c r="D581" s="376"/>
      <c r="E581" s="376"/>
      <c r="F581" s="376"/>
      <c r="G581" s="376"/>
      <c r="H581" s="376"/>
      <c r="I581" s="376"/>
      <c r="J581" s="376"/>
      <c r="K581" s="376"/>
      <c r="L581" s="376"/>
      <c r="M581" s="376"/>
    </row>
    <row r="582" spans="1:13" ht="11.25" customHeight="1">
      <c r="A582" s="376"/>
      <c r="B582" s="376"/>
      <c r="C582" s="376"/>
      <c r="D582" s="376"/>
      <c r="E582" s="376"/>
      <c r="F582" s="376"/>
      <c r="G582" s="376"/>
      <c r="H582" s="376"/>
      <c r="I582" s="376"/>
      <c r="J582" s="376"/>
      <c r="K582" s="376"/>
      <c r="L582" s="376"/>
      <c r="M582" s="376"/>
    </row>
    <row r="583" spans="1:13" ht="11.25" customHeight="1">
      <c r="A583" s="376"/>
      <c r="B583" s="376"/>
      <c r="C583" s="376"/>
      <c r="D583" s="376"/>
      <c r="E583" s="376"/>
      <c r="F583" s="376"/>
      <c r="G583" s="376"/>
      <c r="H583" s="376"/>
      <c r="I583" s="376"/>
      <c r="J583" s="376"/>
      <c r="K583" s="376"/>
      <c r="L583" s="376"/>
      <c r="M583" s="376"/>
    </row>
    <row r="584" spans="1:13" ht="11.25" customHeight="1">
      <c r="A584" s="376"/>
      <c r="B584" s="376"/>
      <c r="C584" s="376"/>
      <c r="D584" s="376"/>
      <c r="E584" s="376"/>
      <c r="F584" s="376"/>
      <c r="G584" s="376"/>
      <c r="H584" s="376"/>
      <c r="I584" s="376"/>
      <c r="J584" s="376"/>
      <c r="K584" s="376"/>
      <c r="L584" s="376"/>
      <c r="M584" s="376"/>
    </row>
    <row r="585" spans="1:13" ht="11.25" customHeight="1">
      <c r="A585" s="376"/>
      <c r="B585" s="376"/>
      <c r="C585" s="376"/>
      <c r="D585" s="376"/>
      <c r="E585" s="376"/>
      <c r="F585" s="376"/>
      <c r="G585" s="376"/>
      <c r="H585" s="376"/>
      <c r="I585" s="376"/>
      <c r="J585" s="376"/>
      <c r="K585" s="376"/>
      <c r="L585" s="376"/>
      <c r="M585" s="376"/>
    </row>
    <row r="586" spans="1:13" ht="11.25" customHeight="1">
      <c r="A586" s="376"/>
      <c r="B586" s="376"/>
      <c r="C586" s="376"/>
      <c r="D586" s="376"/>
      <c r="E586" s="376"/>
      <c r="F586" s="376"/>
      <c r="G586" s="376"/>
      <c r="H586" s="376"/>
      <c r="I586" s="376"/>
      <c r="J586" s="376"/>
      <c r="K586" s="376"/>
      <c r="L586" s="376"/>
      <c r="M586" s="376"/>
    </row>
    <row r="587" spans="1:13" ht="11.25" customHeight="1">
      <c r="A587" s="376"/>
      <c r="B587" s="376"/>
      <c r="C587" s="376"/>
      <c r="D587" s="376"/>
      <c r="E587" s="376"/>
      <c r="F587" s="376"/>
      <c r="G587" s="376"/>
      <c r="H587" s="376"/>
      <c r="I587" s="376"/>
      <c r="J587" s="376"/>
      <c r="K587" s="376"/>
      <c r="L587" s="376"/>
      <c r="M587" s="376"/>
    </row>
    <row r="588" spans="1:13" ht="11.25" customHeight="1">
      <c r="A588" s="376"/>
      <c r="B588" s="376"/>
      <c r="C588" s="376"/>
      <c r="D588" s="376"/>
      <c r="E588" s="376"/>
      <c r="F588" s="376"/>
      <c r="G588" s="376"/>
      <c r="H588" s="376"/>
      <c r="I588" s="376"/>
      <c r="J588" s="376"/>
      <c r="K588" s="376"/>
      <c r="L588" s="376"/>
      <c r="M588" s="376"/>
    </row>
    <row r="589" spans="1:13" ht="11.25" customHeight="1">
      <c r="A589" s="376"/>
      <c r="B589" s="376"/>
      <c r="C589" s="376"/>
      <c r="D589" s="376"/>
      <c r="E589" s="376"/>
      <c r="F589" s="376"/>
      <c r="G589" s="376"/>
      <c r="H589" s="376"/>
      <c r="I589" s="376"/>
      <c r="J589" s="376"/>
      <c r="K589" s="376"/>
      <c r="L589" s="376"/>
      <c r="M589" s="376"/>
    </row>
    <row r="590" spans="1:13" ht="11.25" customHeight="1">
      <c r="A590" s="376"/>
      <c r="B590" s="376"/>
      <c r="C590" s="376"/>
      <c r="D590" s="376"/>
      <c r="E590" s="376"/>
      <c r="F590" s="376"/>
      <c r="G590" s="376"/>
      <c r="H590" s="376"/>
      <c r="I590" s="376"/>
      <c r="J590" s="376"/>
      <c r="K590" s="376"/>
      <c r="L590" s="376"/>
      <c r="M590" s="376"/>
    </row>
    <row r="591" spans="1:13" ht="11.25" customHeight="1">
      <c r="A591" s="376"/>
      <c r="B591" s="376"/>
      <c r="C591" s="376"/>
      <c r="D591" s="376"/>
      <c r="E591" s="376"/>
      <c r="F591" s="376"/>
      <c r="G591" s="376"/>
      <c r="H591" s="376"/>
      <c r="I591" s="376"/>
      <c r="J591" s="376"/>
      <c r="K591" s="376"/>
      <c r="L591" s="376"/>
      <c r="M591" s="376"/>
    </row>
    <row r="592" spans="1:13" ht="11.25" customHeight="1">
      <c r="A592" s="376"/>
      <c r="B592" s="376"/>
      <c r="C592" s="376"/>
      <c r="D592" s="376"/>
      <c r="E592" s="376"/>
      <c r="F592" s="376"/>
      <c r="G592" s="376"/>
      <c r="H592" s="376"/>
      <c r="I592" s="376"/>
      <c r="J592" s="376"/>
      <c r="K592" s="376"/>
      <c r="L592" s="376"/>
      <c r="M592" s="376"/>
    </row>
    <row r="593" spans="1:13" ht="11.25" customHeight="1">
      <c r="A593" s="376"/>
      <c r="B593" s="376"/>
      <c r="C593" s="376"/>
      <c r="D593" s="376"/>
      <c r="E593" s="376"/>
      <c r="F593" s="376"/>
      <c r="G593" s="376"/>
      <c r="H593" s="376"/>
      <c r="I593" s="376"/>
      <c r="J593" s="376"/>
      <c r="K593" s="376"/>
      <c r="L593" s="376"/>
      <c r="M593" s="376"/>
    </row>
    <row r="594" spans="1:13" ht="11.25" customHeight="1">
      <c r="A594" s="376"/>
      <c r="B594" s="376"/>
      <c r="C594" s="376"/>
      <c r="D594" s="376"/>
      <c r="E594" s="376"/>
      <c r="F594" s="376"/>
      <c r="G594" s="376"/>
      <c r="H594" s="376"/>
      <c r="I594" s="376"/>
      <c r="J594" s="376"/>
      <c r="K594" s="376"/>
      <c r="L594" s="376"/>
      <c r="M594" s="376"/>
    </row>
    <row r="595" spans="1:13" ht="11.25" customHeight="1">
      <c r="A595" s="376"/>
      <c r="B595" s="376"/>
      <c r="C595" s="376"/>
      <c r="D595" s="376"/>
      <c r="E595" s="376"/>
      <c r="F595" s="376"/>
      <c r="G595" s="376"/>
      <c r="H595" s="376"/>
      <c r="I595" s="376"/>
      <c r="J595" s="376"/>
      <c r="K595" s="376"/>
      <c r="L595" s="376"/>
      <c r="M595" s="376"/>
    </row>
    <row r="596" spans="1:13" ht="11.25" customHeight="1">
      <c r="A596" s="376"/>
      <c r="B596" s="376"/>
      <c r="C596" s="376"/>
      <c r="D596" s="376"/>
      <c r="E596" s="376"/>
      <c r="F596" s="376"/>
      <c r="G596" s="376"/>
      <c r="H596" s="376"/>
      <c r="I596" s="376"/>
      <c r="J596" s="376"/>
      <c r="K596" s="376"/>
      <c r="L596" s="376"/>
      <c r="M596" s="376"/>
    </row>
    <row r="597" spans="1:13" ht="11.25" customHeight="1">
      <c r="A597" s="376"/>
      <c r="B597" s="376"/>
      <c r="C597" s="376"/>
      <c r="D597" s="376"/>
      <c r="E597" s="376"/>
      <c r="F597" s="376"/>
      <c r="G597" s="376"/>
      <c r="H597" s="376"/>
      <c r="I597" s="376"/>
      <c r="J597" s="376"/>
      <c r="K597" s="376"/>
      <c r="L597" s="376"/>
      <c r="M597" s="376"/>
    </row>
    <row r="598" spans="1:13" ht="11.25" customHeight="1">
      <c r="A598" s="376"/>
      <c r="B598" s="376"/>
      <c r="C598" s="376"/>
      <c r="D598" s="376"/>
      <c r="E598" s="376"/>
      <c r="F598" s="376"/>
      <c r="G598" s="376"/>
      <c r="H598" s="376"/>
      <c r="I598" s="376"/>
      <c r="J598" s="376"/>
      <c r="K598" s="376"/>
      <c r="L598" s="376"/>
      <c r="M598" s="376"/>
    </row>
    <row r="599" spans="1:13" ht="11.25" customHeight="1">
      <c r="A599" s="376"/>
      <c r="B599" s="376"/>
      <c r="C599" s="376"/>
      <c r="D599" s="376"/>
      <c r="E599" s="376"/>
      <c r="F599" s="376"/>
      <c r="G599" s="376"/>
      <c r="H599" s="376"/>
      <c r="I599" s="376"/>
      <c r="J599" s="376"/>
      <c r="K599" s="376"/>
      <c r="L599" s="376"/>
      <c r="M599" s="376"/>
    </row>
    <row r="600" spans="1:13" ht="11.25" customHeight="1">
      <c r="A600" s="376"/>
      <c r="B600" s="376"/>
      <c r="C600" s="376"/>
      <c r="D600" s="376"/>
      <c r="E600" s="376"/>
      <c r="F600" s="376"/>
      <c r="G600" s="376"/>
      <c r="H600" s="376"/>
      <c r="I600" s="376"/>
      <c r="J600" s="376"/>
      <c r="K600" s="376"/>
      <c r="L600" s="376"/>
      <c r="M600" s="376"/>
    </row>
    <row r="601" spans="1:13" ht="11.25" customHeight="1">
      <c r="A601" s="376"/>
      <c r="B601" s="376"/>
      <c r="C601" s="376"/>
      <c r="D601" s="376"/>
      <c r="E601" s="376"/>
      <c r="F601" s="376"/>
      <c r="G601" s="376"/>
      <c r="H601" s="376"/>
      <c r="I601" s="376"/>
      <c r="J601" s="376"/>
      <c r="K601" s="376"/>
      <c r="L601" s="376"/>
      <c r="M601" s="376"/>
    </row>
    <row r="602" spans="1:13" ht="11.25" customHeight="1">
      <c r="A602" s="376"/>
      <c r="B602" s="376"/>
      <c r="C602" s="376"/>
      <c r="D602" s="376"/>
      <c r="E602" s="376"/>
      <c r="F602" s="376"/>
      <c r="G602" s="376"/>
      <c r="H602" s="376"/>
      <c r="I602" s="376"/>
      <c r="J602" s="376"/>
      <c r="K602" s="376"/>
      <c r="L602" s="376"/>
      <c r="M602" s="376"/>
    </row>
    <row r="603" spans="1:13" ht="11.25" customHeight="1">
      <c r="A603" s="376"/>
      <c r="B603" s="376"/>
      <c r="C603" s="376"/>
      <c r="D603" s="376"/>
      <c r="E603" s="376"/>
      <c r="F603" s="376"/>
      <c r="G603" s="376"/>
      <c r="H603" s="376"/>
      <c r="I603" s="376"/>
      <c r="J603" s="376"/>
      <c r="K603" s="376"/>
      <c r="L603" s="376"/>
      <c r="M603" s="376"/>
    </row>
    <row r="604" spans="1:13" ht="11.25" customHeight="1">
      <c r="A604" s="376"/>
      <c r="B604" s="376"/>
      <c r="C604" s="376"/>
      <c r="D604" s="376"/>
      <c r="E604" s="376"/>
      <c r="F604" s="376"/>
      <c r="G604" s="376"/>
      <c r="H604" s="376"/>
      <c r="I604" s="376"/>
      <c r="J604" s="376"/>
      <c r="K604" s="376"/>
      <c r="L604" s="376"/>
      <c r="M604" s="376"/>
    </row>
    <row r="605" spans="1:13" ht="11.25" customHeight="1">
      <c r="A605" s="376"/>
      <c r="B605" s="376"/>
      <c r="C605" s="376"/>
      <c r="D605" s="376"/>
      <c r="E605" s="376"/>
      <c r="F605" s="376"/>
      <c r="G605" s="376"/>
      <c r="H605" s="376"/>
      <c r="I605" s="376"/>
      <c r="J605" s="376"/>
      <c r="K605" s="376"/>
      <c r="L605" s="376"/>
      <c r="M605" s="376"/>
    </row>
    <row r="606" spans="1:13" ht="11.25" customHeight="1">
      <c r="A606" s="376"/>
      <c r="B606" s="376"/>
      <c r="C606" s="376"/>
      <c r="D606" s="376"/>
      <c r="E606" s="376"/>
      <c r="F606" s="376"/>
      <c r="G606" s="376"/>
      <c r="H606" s="376"/>
      <c r="I606" s="376"/>
      <c r="J606" s="376"/>
      <c r="K606" s="376"/>
      <c r="L606" s="376"/>
      <c r="M606" s="376"/>
    </row>
    <row r="607" spans="1:13" ht="11.25" customHeight="1">
      <c r="A607" s="376"/>
      <c r="B607" s="376"/>
      <c r="C607" s="376"/>
      <c r="D607" s="376"/>
      <c r="E607" s="376"/>
      <c r="F607" s="376"/>
      <c r="G607" s="376"/>
      <c r="H607" s="376"/>
      <c r="I607" s="376"/>
      <c r="J607" s="376"/>
      <c r="K607" s="376"/>
      <c r="L607" s="376"/>
      <c r="M607" s="376"/>
    </row>
    <row r="608" spans="1:13" ht="11.25" customHeight="1">
      <c r="A608" s="376"/>
      <c r="B608" s="376"/>
      <c r="C608" s="376"/>
      <c r="D608" s="376"/>
      <c r="E608" s="376"/>
      <c r="F608" s="376"/>
      <c r="G608" s="376"/>
      <c r="H608" s="376"/>
      <c r="I608" s="376"/>
      <c r="J608" s="376"/>
      <c r="K608" s="376"/>
      <c r="L608" s="376"/>
      <c r="M608" s="376"/>
    </row>
    <row r="609" spans="1:13" ht="11.25" customHeight="1">
      <c r="A609" s="376"/>
      <c r="B609" s="376"/>
      <c r="C609" s="376"/>
      <c r="D609" s="376"/>
      <c r="E609" s="376"/>
      <c r="F609" s="376"/>
      <c r="G609" s="376"/>
      <c r="H609" s="376"/>
      <c r="I609" s="376"/>
      <c r="J609" s="376"/>
      <c r="K609" s="376"/>
      <c r="L609" s="376"/>
      <c r="M609" s="376"/>
    </row>
    <row r="610" spans="1:13" ht="11.25" customHeight="1">
      <c r="A610" s="376"/>
      <c r="B610" s="376"/>
      <c r="C610" s="376"/>
      <c r="D610" s="376"/>
      <c r="E610" s="376"/>
      <c r="F610" s="376"/>
      <c r="G610" s="376"/>
      <c r="H610" s="376"/>
      <c r="I610" s="376"/>
      <c r="J610" s="376"/>
      <c r="K610" s="376"/>
      <c r="L610" s="376"/>
      <c r="M610" s="376"/>
    </row>
    <row r="611" spans="1:13" ht="11.25" customHeight="1">
      <c r="A611" s="376"/>
      <c r="B611" s="376"/>
      <c r="C611" s="376"/>
      <c r="D611" s="376"/>
      <c r="E611" s="376"/>
      <c r="F611" s="376"/>
      <c r="G611" s="376"/>
      <c r="H611" s="376"/>
      <c r="I611" s="376"/>
      <c r="J611" s="376"/>
      <c r="K611" s="376"/>
      <c r="L611" s="376"/>
      <c r="M611" s="376"/>
    </row>
    <row r="612" spans="1:13" ht="11.25" customHeight="1">
      <c r="A612" s="376"/>
      <c r="B612" s="376"/>
      <c r="C612" s="376"/>
      <c r="D612" s="376"/>
      <c r="E612" s="376"/>
      <c r="F612" s="376"/>
      <c r="G612" s="376"/>
      <c r="H612" s="376"/>
      <c r="I612" s="376"/>
      <c r="J612" s="376"/>
      <c r="K612" s="376"/>
      <c r="L612" s="376"/>
      <c r="M612" s="376"/>
    </row>
    <row r="613" spans="1:13" ht="11.25" customHeight="1">
      <c r="A613" s="376"/>
      <c r="B613" s="376"/>
      <c r="C613" s="376"/>
      <c r="D613" s="376"/>
      <c r="E613" s="376"/>
      <c r="F613" s="376"/>
      <c r="G613" s="376"/>
      <c r="H613" s="376"/>
      <c r="I613" s="376"/>
      <c r="J613" s="376"/>
      <c r="K613" s="376"/>
      <c r="L613" s="376"/>
      <c r="M613" s="376"/>
    </row>
    <row r="614" spans="1:13" ht="11.25" customHeight="1">
      <c r="A614" s="376"/>
      <c r="B614" s="376"/>
      <c r="C614" s="376"/>
      <c r="D614" s="376"/>
      <c r="E614" s="376"/>
      <c r="F614" s="376"/>
      <c r="G614" s="376"/>
      <c r="H614" s="376"/>
      <c r="I614" s="376"/>
      <c r="J614" s="376"/>
      <c r="K614" s="376"/>
      <c r="L614" s="376"/>
      <c r="M614" s="376"/>
    </row>
    <row r="615" spans="1:13" ht="11.25" customHeight="1">
      <c r="A615" s="376"/>
      <c r="B615" s="376"/>
      <c r="C615" s="376"/>
      <c r="D615" s="376"/>
      <c r="E615" s="376"/>
      <c r="F615" s="376"/>
      <c r="G615" s="376"/>
      <c r="H615" s="376"/>
      <c r="I615" s="376"/>
      <c r="J615" s="376"/>
      <c r="K615" s="376"/>
      <c r="L615" s="376"/>
      <c r="M615" s="376"/>
    </row>
    <row r="616" spans="1:13" ht="11.25" customHeight="1">
      <c r="A616" s="376"/>
      <c r="B616" s="376"/>
      <c r="C616" s="376"/>
      <c r="D616" s="376"/>
      <c r="E616" s="376"/>
      <c r="F616" s="376"/>
      <c r="G616" s="376"/>
      <c r="H616" s="376"/>
      <c r="I616" s="376"/>
      <c r="J616" s="376"/>
      <c r="K616" s="376"/>
      <c r="L616" s="376"/>
      <c r="M616" s="376"/>
    </row>
    <row r="617" spans="1:13" ht="11.25" customHeight="1">
      <c r="A617" s="376"/>
      <c r="B617" s="376"/>
      <c r="C617" s="376"/>
      <c r="D617" s="376"/>
      <c r="E617" s="376"/>
      <c r="F617" s="376"/>
      <c r="G617" s="376"/>
      <c r="H617" s="376"/>
      <c r="I617" s="376"/>
      <c r="J617" s="376"/>
      <c r="K617" s="376"/>
      <c r="L617" s="376"/>
      <c r="M617" s="376"/>
    </row>
    <row r="618" spans="1:13" ht="11.25" customHeight="1">
      <c r="A618" s="376"/>
      <c r="B618" s="376"/>
      <c r="C618" s="376"/>
      <c r="D618" s="376"/>
      <c r="E618" s="376"/>
      <c r="F618" s="376"/>
      <c r="G618" s="376"/>
      <c r="H618" s="376"/>
      <c r="I618" s="376"/>
      <c r="J618" s="376"/>
      <c r="K618" s="376"/>
      <c r="L618" s="376"/>
      <c r="M618" s="376"/>
    </row>
    <row r="619" spans="1:13" ht="11.25" customHeight="1">
      <c r="A619" s="376"/>
      <c r="B619" s="376"/>
      <c r="C619" s="376"/>
      <c r="D619" s="376"/>
      <c r="E619" s="376"/>
      <c r="F619" s="376"/>
      <c r="G619" s="376"/>
      <c r="H619" s="376"/>
      <c r="I619" s="376"/>
      <c r="J619" s="376"/>
      <c r="K619" s="376"/>
      <c r="L619" s="376"/>
      <c r="M619" s="376"/>
    </row>
    <row r="620" spans="1:13" ht="11.25" customHeight="1">
      <c r="A620" s="376"/>
      <c r="B620" s="376"/>
      <c r="C620" s="376"/>
      <c r="D620" s="376"/>
      <c r="E620" s="376"/>
      <c r="F620" s="376"/>
      <c r="G620" s="376"/>
      <c r="H620" s="376"/>
      <c r="I620" s="376"/>
      <c r="J620" s="376"/>
      <c r="K620" s="376"/>
      <c r="L620" s="376"/>
      <c r="M620" s="376"/>
    </row>
    <row r="621" spans="1:13" ht="11.25" customHeight="1">
      <c r="A621" s="376"/>
      <c r="B621" s="376"/>
      <c r="C621" s="376"/>
      <c r="D621" s="376"/>
      <c r="E621" s="376"/>
      <c r="F621" s="376"/>
      <c r="G621" s="376"/>
      <c r="H621" s="376"/>
      <c r="I621" s="376"/>
      <c r="J621" s="376"/>
      <c r="K621" s="376"/>
      <c r="L621" s="376"/>
      <c r="M621" s="376"/>
    </row>
    <row r="622" spans="1:13" ht="11.25" customHeight="1">
      <c r="A622" s="376"/>
      <c r="B622" s="376"/>
      <c r="C622" s="376"/>
      <c r="D622" s="376"/>
      <c r="E622" s="376"/>
      <c r="F622" s="376"/>
      <c r="G622" s="376"/>
      <c r="H622" s="376"/>
      <c r="I622" s="376"/>
      <c r="J622" s="376"/>
      <c r="K622" s="376"/>
      <c r="L622" s="376"/>
      <c r="M622" s="376"/>
    </row>
    <row r="623" spans="1:13" ht="11.25" customHeight="1">
      <c r="A623" s="376"/>
      <c r="B623" s="376"/>
      <c r="C623" s="376"/>
      <c r="D623" s="376"/>
      <c r="E623" s="376"/>
      <c r="F623" s="376"/>
      <c r="G623" s="376"/>
      <c r="H623" s="376"/>
      <c r="I623" s="376"/>
      <c r="J623" s="376"/>
      <c r="K623" s="376"/>
      <c r="L623" s="376"/>
      <c r="M623" s="376"/>
    </row>
    <row r="624" spans="1:13" ht="11.25" customHeight="1">
      <c r="A624" s="376"/>
      <c r="B624" s="376"/>
      <c r="C624" s="376"/>
      <c r="D624" s="376"/>
      <c r="E624" s="376"/>
      <c r="F624" s="376"/>
      <c r="G624" s="376"/>
      <c r="H624" s="376"/>
      <c r="I624" s="376"/>
      <c r="J624" s="376"/>
      <c r="K624" s="376"/>
      <c r="L624" s="376"/>
      <c r="M624" s="376"/>
    </row>
    <row r="625" spans="1:13" ht="11.25" customHeight="1">
      <c r="A625" s="376"/>
      <c r="B625" s="376"/>
      <c r="C625" s="376"/>
      <c r="D625" s="376"/>
      <c r="E625" s="376"/>
      <c r="F625" s="376"/>
      <c r="G625" s="376"/>
      <c r="H625" s="376"/>
      <c r="I625" s="376"/>
      <c r="J625" s="376"/>
      <c r="K625" s="376"/>
      <c r="L625" s="376"/>
      <c r="M625" s="376"/>
    </row>
    <row r="626" spans="1:13" ht="11.25" customHeight="1">
      <c r="A626" s="376"/>
      <c r="B626" s="376"/>
      <c r="C626" s="376"/>
      <c r="D626" s="376"/>
      <c r="E626" s="376"/>
      <c r="F626" s="376"/>
      <c r="G626" s="376"/>
      <c r="H626" s="376"/>
      <c r="I626" s="376"/>
      <c r="J626" s="376"/>
      <c r="K626" s="376"/>
      <c r="L626" s="376"/>
      <c r="M626" s="376"/>
    </row>
    <row r="627" spans="1:13" ht="11.25" customHeight="1">
      <c r="A627" s="376"/>
      <c r="B627" s="376"/>
      <c r="C627" s="376"/>
      <c r="D627" s="376"/>
      <c r="E627" s="376"/>
      <c r="F627" s="376"/>
      <c r="G627" s="376"/>
      <c r="H627" s="376"/>
      <c r="I627" s="376"/>
      <c r="J627" s="376"/>
      <c r="K627" s="376"/>
      <c r="L627" s="376"/>
      <c r="M627" s="376"/>
    </row>
    <row r="628" spans="1:13" ht="11.25" customHeight="1">
      <c r="A628" s="376"/>
      <c r="B628" s="376"/>
      <c r="C628" s="376"/>
      <c r="D628" s="376"/>
      <c r="E628" s="376"/>
      <c r="F628" s="376"/>
      <c r="G628" s="376"/>
      <c r="H628" s="376"/>
      <c r="I628" s="376"/>
      <c r="J628" s="376"/>
      <c r="K628" s="376"/>
      <c r="L628" s="376"/>
      <c r="M628" s="376"/>
    </row>
    <row r="629" spans="1:13" ht="11.25" customHeight="1">
      <c r="A629" s="376"/>
      <c r="B629" s="376"/>
      <c r="C629" s="376"/>
      <c r="D629" s="376"/>
      <c r="E629" s="376"/>
      <c r="F629" s="376"/>
      <c r="G629" s="376"/>
      <c r="H629" s="376"/>
      <c r="I629" s="376"/>
      <c r="J629" s="376"/>
      <c r="K629" s="376"/>
      <c r="L629" s="376"/>
      <c r="M629" s="376"/>
    </row>
    <row r="630" spans="1:13" ht="11.25" customHeight="1">
      <c r="A630" s="376"/>
      <c r="B630" s="376"/>
      <c r="C630" s="376"/>
      <c r="D630" s="376"/>
      <c r="E630" s="376"/>
      <c r="F630" s="376"/>
      <c r="G630" s="376"/>
      <c r="H630" s="376"/>
      <c r="I630" s="376"/>
      <c r="J630" s="376"/>
      <c r="K630" s="376"/>
      <c r="L630" s="376"/>
      <c r="M630" s="376"/>
    </row>
    <row r="631" spans="1:13" ht="11.25" customHeight="1">
      <c r="A631" s="376"/>
      <c r="B631" s="376"/>
      <c r="C631" s="376"/>
      <c r="D631" s="376"/>
      <c r="E631" s="376"/>
      <c r="F631" s="376"/>
      <c r="G631" s="376"/>
      <c r="H631" s="376"/>
      <c r="I631" s="376"/>
      <c r="J631" s="376"/>
      <c r="K631" s="376"/>
      <c r="L631" s="376"/>
      <c r="M631" s="376"/>
    </row>
    <row r="632" spans="1:13" ht="11.25" customHeight="1">
      <c r="A632" s="376"/>
      <c r="B632" s="376"/>
      <c r="C632" s="376"/>
      <c r="D632" s="376"/>
      <c r="E632" s="376"/>
      <c r="F632" s="376"/>
      <c r="G632" s="376"/>
      <c r="H632" s="376"/>
      <c r="I632" s="376"/>
      <c r="J632" s="376"/>
      <c r="K632" s="376"/>
      <c r="L632" s="376"/>
      <c r="M632" s="376"/>
    </row>
    <row r="633" spans="1:13" ht="11.25" customHeight="1">
      <c r="A633" s="376"/>
      <c r="B633" s="376"/>
      <c r="C633" s="376"/>
      <c r="D633" s="376"/>
      <c r="E633" s="376"/>
      <c r="F633" s="376"/>
      <c r="G633" s="376"/>
      <c r="H633" s="376"/>
      <c r="I633" s="376"/>
      <c r="J633" s="376"/>
      <c r="K633" s="376"/>
      <c r="L633" s="376"/>
      <c r="M633" s="376"/>
    </row>
    <row r="634" spans="1:13" ht="11.25" customHeight="1">
      <c r="A634" s="376"/>
      <c r="B634" s="376"/>
      <c r="C634" s="376"/>
      <c r="D634" s="376"/>
      <c r="E634" s="376"/>
      <c r="F634" s="376"/>
      <c r="G634" s="376"/>
      <c r="H634" s="376"/>
      <c r="I634" s="376"/>
      <c r="J634" s="376"/>
      <c r="K634" s="376"/>
      <c r="L634" s="376"/>
      <c r="M634" s="376"/>
    </row>
    <row r="635" spans="1:13" ht="11.25" customHeight="1">
      <c r="A635" s="376"/>
      <c r="B635" s="376"/>
      <c r="C635" s="376"/>
      <c r="D635" s="376"/>
      <c r="E635" s="376"/>
      <c r="F635" s="376"/>
      <c r="G635" s="376"/>
      <c r="H635" s="376"/>
      <c r="I635" s="376"/>
      <c r="J635" s="376"/>
      <c r="K635" s="376"/>
      <c r="L635" s="376"/>
      <c r="M635" s="376"/>
    </row>
    <row r="636" spans="1:13" ht="11.25" customHeight="1">
      <c r="A636" s="376"/>
      <c r="B636" s="376"/>
      <c r="C636" s="376"/>
      <c r="D636" s="376"/>
      <c r="E636" s="376"/>
      <c r="F636" s="376"/>
      <c r="G636" s="376"/>
      <c r="H636" s="376"/>
      <c r="I636" s="376"/>
      <c r="J636" s="376"/>
      <c r="K636" s="376"/>
      <c r="L636" s="376"/>
      <c r="M636" s="376"/>
    </row>
    <row r="637" spans="1:13" ht="11.25" customHeight="1">
      <c r="A637" s="376"/>
      <c r="B637" s="376"/>
      <c r="C637" s="376"/>
      <c r="D637" s="376"/>
      <c r="E637" s="376"/>
      <c r="F637" s="376"/>
      <c r="G637" s="376"/>
      <c r="H637" s="376"/>
      <c r="I637" s="376"/>
      <c r="J637" s="376"/>
      <c r="K637" s="376"/>
      <c r="L637" s="376"/>
      <c r="M637" s="376"/>
    </row>
    <row r="638" spans="1:13" ht="11.25" customHeight="1">
      <c r="A638" s="376"/>
      <c r="B638" s="376"/>
      <c r="C638" s="376"/>
      <c r="D638" s="376"/>
      <c r="E638" s="376"/>
      <c r="F638" s="376"/>
      <c r="G638" s="376"/>
      <c r="H638" s="376"/>
      <c r="I638" s="376"/>
      <c r="J638" s="376"/>
      <c r="K638" s="376"/>
      <c r="L638" s="376"/>
      <c r="M638" s="376"/>
    </row>
    <row r="639" spans="1:13" ht="11.25" customHeight="1">
      <c r="A639" s="376"/>
      <c r="B639" s="376"/>
      <c r="C639" s="376"/>
      <c r="D639" s="376"/>
      <c r="E639" s="376"/>
      <c r="F639" s="376"/>
      <c r="G639" s="376"/>
      <c r="H639" s="376"/>
      <c r="I639" s="376"/>
      <c r="J639" s="376"/>
      <c r="K639" s="376"/>
      <c r="L639" s="376"/>
      <c r="M639" s="376"/>
    </row>
    <row r="640" spans="1:13" ht="11.25" customHeight="1">
      <c r="A640" s="376"/>
      <c r="B640" s="376"/>
      <c r="C640" s="376"/>
      <c r="D640" s="376"/>
      <c r="E640" s="376"/>
      <c r="F640" s="376"/>
      <c r="G640" s="376"/>
      <c r="H640" s="376"/>
      <c r="I640" s="376"/>
      <c r="J640" s="376"/>
      <c r="K640" s="376"/>
      <c r="L640" s="376"/>
      <c r="M640" s="376"/>
    </row>
    <row r="641" spans="1:13" ht="11.25" customHeight="1">
      <c r="A641" s="376"/>
      <c r="B641" s="376"/>
      <c r="C641" s="376"/>
      <c r="D641" s="376"/>
      <c r="E641" s="376"/>
      <c r="F641" s="376"/>
      <c r="G641" s="376"/>
      <c r="H641" s="376"/>
      <c r="I641" s="376"/>
      <c r="J641" s="376"/>
      <c r="K641" s="376"/>
      <c r="L641" s="376"/>
      <c r="M641" s="376"/>
    </row>
    <row r="642" spans="1:13" ht="11.25" customHeight="1">
      <c r="A642" s="376"/>
      <c r="B642" s="376"/>
      <c r="C642" s="376"/>
      <c r="D642" s="376"/>
      <c r="E642" s="376"/>
      <c r="F642" s="376"/>
      <c r="G642" s="376"/>
      <c r="H642" s="376"/>
      <c r="I642" s="376"/>
      <c r="J642" s="376"/>
      <c r="K642" s="376"/>
      <c r="L642" s="376"/>
      <c r="M642" s="376"/>
    </row>
    <row r="643" spans="1:13" ht="11.25" customHeight="1">
      <c r="A643" s="376"/>
      <c r="B643" s="376"/>
      <c r="C643" s="376"/>
      <c r="D643" s="376"/>
      <c r="E643" s="376"/>
      <c r="F643" s="376"/>
      <c r="G643" s="376"/>
      <c r="H643" s="376"/>
      <c r="I643" s="376"/>
      <c r="J643" s="376"/>
      <c r="K643" s="376"/>
      <c r="L643" s="376"/>
      <c r="M643" s="376"/>
    </row>
    <row r="644" spans="1:13" ht="11.25" customHeight="1">
      <c r="A644" s="376"/>
      <c r="B644" s="376"/>
      <c r="C644" s="376"/>
      <c r="D644" s="376"/>
      <c r="E644" s="376"/>
      <c r="F644" s="376"/>
      <c r="G644" s="376"/>
      <c r="H644" s="376"/>
      <c r="I644" s="376"/>
      <c r="J644" s="376"/>
      <c r="K644" s="376"/>
      <c r="L644" s="376"/>
      <c r="M644" s="376"/>
    </row>
    <row r="645" spans="1:13" ht="11.25" customHeight="1">
      <c r="A645" s="376"/>
      <c r="B645" s="376"/>
      <c r="C645" s="376"/>
      <c r="D645" s="376"/>
      <c r="E645" s="376"/>
      <c r="F645" s="376"/>
      <c r="G645" s="376"/>
      <c r="H645" s="376"/>
      <c r="I645" s="376"/>
      <c r="J645" s="376"/>
      <c r="K645" s="376"/>
      <c r="L645" s="376"/>
      <c r="M645" s="376"/>
    </row>
    <row r="646" spans="1:13" ht="11.25" customHeight="1">
      <c r="A646" s="376"/>
      <c r="B646" s="376"/>
      <c r="C646" s="376"/>
      <c r="D646" s="376"/>
      <c r="E646" s="376"/>
      <c r="F646" s="376"/>
      <c r="G646" s="376"/>
      <c r="H646" s="376"/>
      <c r="I646" s="376"/>
      <c r="J646" s="376"/>
      <c r="K646" s="376"/>
      <c r="L646" s="376"/>
      <c r="M646" s="376"/>
    </row>
    <row r="647" spans="1:13" ht="11.25" customHeight="1">
      <c r="A647" s="376"/>
      <c r="B647" s="376"/>
      <c r="C647" s="376"/>
      <c r="D647" s="376"/>
      <c r="E647" s="376"/>
      <c r="F647" s="376"/>
      <c r="G647" s="376"/>
      <c r="H647" s="376"/>
      <c r="I647" s="376"/>
      <c r="J647" s="376"/>
      <c r="K647" s="376"/>
      <c r="L647" s="376"/>
      <c r="M647" s="376"/>
    </row>
    <row r="648" spans="1:13" ht="11.25" customHeight="1">
      <c r="A648" s="376"/>
      <c r="B648" s="376"/>
      <c r="C648" s="376"/>
      <c r="D648" s="376"/>
      <c r="E648" s="376"/>
      <c r="F648" s="376"/>
      <c r="G648" s="376"/>
      <c r="H648" s="376"/>
      <c r="I648" s="376"/>
      <c r="J648" s="376"/>
      <c r="K648" s="376"/>
      <c r="L648" s="376"/>
      <c r="M648" s="376"/>
    </row>
    <row r="649" spans="1:13" ht="11.25" customHeight="1">
      <c r="A649" s="376"/>
      <c r="B649" s="376"/>
      <c r="C649" s="376"/>
      <c r="D649" s="376"/>
      <c r="E649" s="376"/>
      <c r="F649" s="376"/>
      <c r="G649" s="376"/>
      <c r="H649" s="376"/>
      <c r="I649" s="376"/>
      <c r="J649" s="376"/>
      <c r="K649" s="376"/>
      <c r="L649" s="376"/>
      <c r="M649" s="376"/>
    </row>
    <row r="650" spans="1:13" ht="11.25" customHeight="1">
      <c r="A650" s="376"/>
      <c r="B650" s="376"/>
      <c r="C650" s="376"/>
      <c r="D650" s="376"/>
      <c r="E650" s="376"/>
      <c r="F650" s="376"/>
      <c r="G650" s="376"/>
      <c r="H650" s="376"/>
      <c r="I650" s="376"/>
      <c r="J650" s="376"/>
      <c r="K650" s="376"/>
      <c r="L650" s="376"/>
      <c r="M650" s="376"/>
    </row>
    <row r="651" spans="1:13" ht="11.25" customHeight="1">
      <c r="A651" s="376"/>
      <c r="B651" s="376"/>
      <c r="C651" s="376"/>
      <c r="D651" s="376"/>
      <c r="E651" s="376"/>
      <c r="F651" s="376"/>
      <c r="G651" s="376"/>
      <c r="H651" s="376"/>
      <c r="I651" s="376"/>
      <c r="J651" s="376"/>
      <c r="K651" s="376"/>
      <c r="L651" s="376"/>
      <c r="M651" s="376"/>
    </row>
    <row r="652" spans="1:13" ht="11.25" customHeight="1">
      <c r="A652" s="376"/>
      <c r="B652" s="376"/>
      <c r="C652" s="376"/>
      <c r="D652" s="376"/>
      <c r="E652" s="376"/>
      <c r="F652" s="376"/>
      <c r="G652" s="376"/>
      <c r="H652" s="376"/>
      <c r="I652" s="376"/>
      <c r="J652" s="376"/>
      <c r="K652" s="376"/>
      <c r="L652" s="376"/>
      <c r="M652" s="376"/>
    </row>
    <row r="653" spans="1:13" ht="11.25" customHeight="1">
      <c r="A653" s="376"/>
      <c r="B653" s="376"/>
      <c r="C653" s="376"/>
      <c r="D653" s="376"/>
      <c r="E653" s="376"/>
      <c r="F653" s="376"/>
      <c r="G653" s="376"/>
      <c r="H653" s="376"/>
      <c r="I653" s="376"/>
      <c r="J653" s="376"/>
      <c r="K653" s="376"/>
      <c r="L653" s="376"/>
      <c r="M653" s="376"/>
    </row>
    <row r="654" spans="1:13" ht="11.25" customHeight="1">
      <c r="A654" s="376"/>
      <c r="B654" s="376"/>
      <c r="C654" s="376"/>
      <c r="D654" s="376"/>
      <c r="E654" s="376"/>
      <c r="F654" s="376"/>
      <c r="G654" s="376"/>
      <c r="H654" s="376"/>
      <c r="I654" s="376"/>
      <c r="J654" s="376"/>
      <c r="K654" s="376"/>
      <c r="L654" s="376"/>
      <c r="M654" s="376"/>
    </row>
    <row r="655" spans="1:13" ht="11.25" customHeight="1">
      <c r="A655" s="376"/>
      <c r="B655" s="376"/>
      <c r="C655" s="376"/>
      <c r="D655" s="376"/>
      <c r="E655" s="376"/>
      <c r="F655" s="376"/>
      <c r="G655" s="376"/>
      <c r="H655" s="376"/>
      <c r="I655" s="376"/>
      <c r="J655" s="376"/>
      <c r="K655" s="376"/>
      <c r="L655" s="376"/>
      <c r="M655" s="376"/>
    </row>
    <row r="656" spans="1:13" ht="11.25" customHeight="1">
      <c r="A656" s="376"/>
      <c r="B656" s="376"/>
      <c r="C656" s="376"/>
      <c r="D656" s="376"/>
      <c r="E656" s="376"/>
      <c r="F656" s="376"/>
      <c r="G656" s="376"/>
      <c r="H656" s="376"/>
      <c r="I656" s="376"/>
      <c r="J656" s="376"/>
      <c r="K656" s="376"/>
      <c r="L656" s="376"/>
      <c r="M656" s="376"/>
    </row>
    <row r="657" spans="1:13" ht="11.25" customHeight="1">
      <c r="A657" s="376"/>
      <c r="B657" s="376"/>
      <c r="C657" s="376"/>
      <c r="D657" s="376"/>
      <c r="E657" s="376"/>
      <c r="F657" s="376"/>
      <c r="G657" s="376"/>
      <c r="H657" s="376"/>
      <c r="I657" s="376"/>
      <c r="J657" s="376"/>
      <c r="K657" s="376"/>
      <c r="L657" s="376"/>
      <c r="M657" s="376"/>
    </row>
    <row r="658" spans="1:13" ht="11.25" customHeight="1">
      <c r="A658" s="376"/>
      <c r="B658" s="376"/>
      <c r="C658" s="376"/>
      <c r="D658" s="376"/>
      <c r="E658" s="376"/>
      <c r="F658" s="376"/>
      <c r="G658" s="376"/>
      <c r="H658" s="376"/>
      <c r="I658" s="376"/>
      <c r="J658" s="376"/>
      <c r="K658" s="376"/>
      <c r="L658" s="376"/>
      <c r="M658" s="376"/>
    </row>
    <row r="659" spans="1:13" ht="11.25" customHeight="1">
      <c r="A659" s="376"/>
      <c r="B659" s="376"/>
      <c r="C659" s="376"/>
      <c r="D659" s="376"/>
      <c r="E659" s="376"/>
      <c r="F659" s="376"/>
      <c r="G659" s="376"/>
      <c r="H659" s="376"/>
      <c r="I659" s="376"/>
      <c r="J659" s="376"/>
      <c r="K659" s="376"/>
      <c r="L659" s="376"/>
      <c r="M659" s="376"/>
    </row>
    <row r="660" spans="1:13" ht="11.25" customHeight="1">
      <c r="A660" s="376"/>
      <c r="B660" s="376"/>
      <c r="C660" s="376"/>
      <c r="D660" s="376"/>
      <c r="E660" s="376"/>
      <c r="F660" s="376"/>
      <c r="G660" s="376"/>
      <c r="H660" s="376"/>
      <c r="I660" s="376"/>
      <c r="J660" s="376"/>
      <c r="K660" s="376"/>
      <c r="L660" s="376"/>
      <c r="M660" s="376"/>
    </row>
    <row r="661" spans="1:13" ht="11.25" customHeight="1">
      <c r="A661" s="376"/>
      <c r="B661" s="376"/>
      <c r="C661" s="376"/>
      <c r="D661" s="376"/>
      <c r="E661" s="376"/>
      <c r="F661" s="376"/>
      <c r="G661" s="376"/>
      <c r="H661" s="376"/>
      <c r="I661" s="376"/>
      <c r="J661" s="376"/>
      <c r="K661" s="376"/>
      <c r="L661" s="376"/>
      <c r="M661" s="376"/>
    </row>
    <row r="662" spans="1:13" ht="11.25" customHeight="1">
      <c r="A662" s="376"/>
      <c r="B662" s="376"/>
      <c r="C662" s="376"/>
      <c r="D662" s="376"/>
      <c r="E662" s="376"/>
      <c r="F662" s="376"/>
      <c r="G662" s="376"/>
      <c r="H662" s="376"/>
      <c r="I662" s="376"/>
      <c r="J662" s="376"/>
      <c r="K662" s="376"/>
      <c r="L662" s="376"/>
      <c r="M662" s="376"/>
    </row>
    <row r="663" spans="1:13" ht="11.25" customHeight="1">
      <c r="A663" s="376"/>
      <c r="B663" s="376"/>
      <c r="C663" s="376"/>
      <c r="D663" s="376"/>
      <c r="E663" s="376"/>
      <c r="F663" s="376"/>
      <c r="G663" s="376"/>
      <c r="H663" s="376"/>
      <c r="I663" s="376"/>
      <c r="J663" s="376"/>
      <c r="K663" s="376"/>
      <c r="L663" s="376"/>
      <c r="M663" s="376"/>
    </row>
    <row r="664" spans="1:13" ht="11.25" customHeight="1">
      <c r="A664" s="376"/>
      <c r="B664" s="376"/>
      <c r="C664" s="376"/>
      <c r="D664" s="376"/>
      <c r="E664" s="376"/>
      <c r="F664" s="376"/>
      <c r="G664" s="376"/>
      <c r="H664" s="376"/>
      <c r="I664" s="376"/>
      <c r="J664" s="376"/>
      <c r="K664" s="376"/>
      <c r="L664" s="376"/>
      <c r="M664" s="376"/>
    </row>
    <row r="665" spans="1:13" ht="11.25" customHeight="1">
      <c r="A665" s="376"/>
      <c r="B665" s="376"/>
      <c r="C665" s="376"/>
      <c r="D665" s="376"/>
      <c r="E665" s="376"/>
      <c r="F665" s="376"/>
      <c r="G665" s="376"/>
      <c r="H665" s="376"/>
      <c r="I665" s="376"/>
      <c r="J665" s="376"/>
      <c r="K665" s="376"/>
      <c r="L665" s="376"/>
      <c r="M665" s="376"/>
    </row>
    <row r="666" spans="1:13" ht="11.25" customHeight="1">
      <c r="A666" s="376"/>
      <c r="B666" s="376"/>
      <c r="C666" s="376"/>
      <c r="D666" s="376"/>
      <c r="E666" s="376"/>
      <c r="F666" s="376"/>
      <c r="G666" s="376"/>
      <c r="H666" s="376"/>
      <c r="I666" s="376"/>
      <c r="J666" s="376"/>
      <c r="K666" s="376"/>
      <c r="L666" s="376"/>
      <c r="M666" s="376"/>
    </row>
    <row r="667" spans="1:13" ht="11.25" customHeight="1">
      <c r="A667" s="376"/>
      <c r="B667" s="376"/>
      <c r="C667" s="376"/>
      <c r="D667" s="376"/>
      <c r="E667" s="376"/>
      <c r="F667" s="376"/>
      <c r="G667" s="376"/>
      <c r="H667" s="376"/>
      <c r="I667" s="376"/>
      <c r="J667" s="376"/>
      <c r="K667" s="376"/>
      <c r="L667" s="376"/>
      <c r="M667" s="376"/>
    </row>
    <row r="668" spans="1:13" ht="11.25" customHeight="1">
      <c r="A668" s="376"/>
      <c r="B668" s="376"/>
      <c r="C668" s="376"/>
      <c r="D668" s="376"/>
      <c r="E668" s="376"/>
      <c r="F668" s="376"/>
      <c r="G668" s="376"/>
      <c r="H668" s="376"/>
      <c r="I668" s="376"/>
      <c r="J668" s="376"/>
      <c r="K668" s="376"/>
      <c r="L668" s="376"/>
      <c r="M668" s="376"/>
    </row>
    <row r="669" spans="1:13" ht="11.25" customHeight="1">
      <c r="A669" s="376"/>
      <c r="B669" s="376"/>
      <c r="C669" s="376"/>
      <c r="D669" s="376"/>
      <c r="E669" s="376"/>
      <c r="F669" s="376"/>
      <c r="G669" s="376"/>
      <c r="H669" s="376"/>
      <c r="I669" s="376"/>
      <c r="J669" s="376"/>
      <c r="K669" s="376"/>
      <c r="L669" s="376"/>
      <c r="M669" s="376"/>
    </row>
    <row r="670" spans="1:13" ht="11.25" customHeight="1">
      <c r="A670" s="376"/>
      <c r="B670" s="376"/>
      <c r="C670" s="376"/>
      <c r="D670" s="376"/>
      <c r="E670" s="376"/>
      <c r="F670" s="376"/>
      <c r="G670" s="376"/>
      <c r="H670" s="376"/>
      <c r="I670" s="376"/>
      <c r="J670" s="376"/>
      <c r="K670" s="376"/>
      <c r="L670" s="376"/>
      <c r="M670" s="376"/>
    </row>
    <row r="671" spans="1:13" ht="11.25" customHeight="1">
      <c r="A671" s="376"/>
      <c r="B671" s="376"/>
      <c r="C671" s="376"/>
      <c r="D671" s="376"/>
      <c r="E671" s="376"/>
      <c r="F671" s="376"/>
      <c r="G671" s="376"/>
      <c r="H671" s="376"/>
      <c r="I671" s="376"/>
      <c r="J671" s="376"/>
      <c r="K671" s="376"/>
      <c r="L671" s="376"/>
      <c r="M671" s="376"/>
    </row>
    <row r="672" spans="1:13" ht="11.25" customHeight="1">
      <c r="A672" s="376"/>
      <c r="B672" s="376"/>
      <c r="C672" s="376"/>
      <c r="D672" s="376"/>
      <c r="E672" s="376"/>
      <c r="F672" s="376"/>
      <c r="G672" s="376"/>
      <c r="H672" s="376"/>
      <c r="I672" s="376"/>
      <c r="J672" s="376"/>
      <c r="K672" s="376"/>
      <c r="L672" s="376"/>
      <c r="M672" s="376"/>
    </row>
    <row r="673" spans="1:13" ht="11.25" customHeight="1">
      <c r="A673" s="376"/>
      <c r="B673" s="376"/>
      <c r="C673" s="376"/>
      <c r="D673" s="376"/>
      <c r="E673" s="376"/>
      <c r="F673" s="376"/>
      <c r="G673" s="376"/>
      <c r="H673" s="376"/>
      <c r="I673" s="376"/>
      <c r="J673" s="376"/>
      <c r="K673" s="376"/>
      <c r="L673" s="376"/>
      <c r="M673" s="376"/>
    </row>
    <row r="674" spans="1:13" ht="11.25" customHeight="1">
      <c r="A674" s="376"/>
      <c r="B674" s="376"/>
      <c r="C674" s="376"/>
      <c r="D674" s="376"/>
      <c r="E674" s="376"/>
      <c r="F674" s="376"/>
      <c r="G674" s="376"/>
      <c r="H674" s="376"/>
      <c r="I674" s="376"/>
      <c r="J674" s="376"/>
      <c r="K674" s="376"/>
      <c r="L674" s="376"/>
      <c r="M674" s="376"/>
    </row>
    <row r="675" spans="1:13" ht="11.25" customHeight="1">
      <c r="A675" s="376"/>
      <c r="B675" s="376"/>
      <c r="C675" s="376"/>
      <c r="D675" s="376"/>
      <c r="E675" s="376"/>
      <c r="F675" s="376"/>
      <c r="G675" s="376"/>
      <c r="H675" s="376"/>
      <c r="I675" s="376"/>
      <c r="J675" s="376"/>
      <c r="K675" s="376"/>
      <c r="L675" s="376"/>
      <c r="M675" s="376"/>
    </row>
    <row r="676" spans="1:13" ht="11.25" customHeight="1">
      <c r="A676" s="376"/>
      <c r="B676" s="376"/>
      <c r="C676" s="376"/>
      <c r="D676" s="376"/>
      <c r="E676" s="376"/>
      <c r="F676" s="376"/>
      <c r="G676" s="376"/>
      <c r="H676" s="376"/>
      <c r="I676" s="376"/>
      <c r="J676" s="376"/>
      <c r="K676" s="376"/>
      <c r="L676" s="376"/>
      <c r="M676" s="376"/>
    </row>
    <row r="677" spans="1:13" ht="11.25" customHeight="1">
      <c r="A677" s="376"/>
      <c r="B677" s="376"/>
      <c r="C677" s="376"/>
      <c r="D677" s="376"/>
      <c r="E677" s="376"/>
      <c r="F677" s="376"/>
      <c r="G677" s="376"/>
      <c r="H677" s="376"/>
      <c r="I677" s="376"/>
      <c r="J677" s="376"/>
      <c r="K677" s="376"/>
      <c r="L677" s="376"/>
      <c r="M677" s="376"/>
    </row>
    <row r="678" spans="1:13" ht="11.25" customHeight="1">
      <c r="A678" s="376"/>
      <c r="B678" s="376"/>
      <c r="C678" s="376"/>
      <c r="D678" s="376"/>
      <c r="E678" s="376"/>
      <c r="F678" s="376"/>
      <c r="G678" s="376"/>
      <c r="H678" s="376"/>
      <c r="I678" s="376"/>
      <c r="J678" s="376"/>
      <c r="K678" s="376"/>
      <c r="L678" s="376"/>
      <c r="M678" s="376"/>
    </row>
    <row r="679" spans="1:13" ht="11.25" customHeight="1">
      <c r="A679" s="376"/>
      <c r="B679" s="376"/>
      <c r="C679" s="376"/>
      <c r="D679" s="376"/>
      <c r="E679" s="376"/>
      <c r="F679" s="376"/>
      <c r="G679" s="376"/>
      <c r="H679" s="376"/>
      <c r="I679" s="376"/>
      <c r="J679" s="376"/>
      <c r="K679" s="376"/>
      <c r="L679" s="376"/>
      <c r="M679" s="376"/>
    </row>
    <row r="680" spans="1:13" ht="11.25" customHeight="1">
      <c r="A680" s="376"/>
      <c r="B680" s="376"/>
      <c r="C680" s="376"/>
      <c r="D680" s="376"/>
      <c r="E680" s="376"/>
      <c r="F680" s="376"/>
      <c r="G680" s="376"/>
      <c r="H680" s="376"/>
      <c r="I680" s="376"/>
      <c r="J680" s="376"/>
      <c r="K680" s="376"/>
      <c r="L680" s="376"/>
      <c r="M680" s="376"/>
    </row>
    <row r="681" spans="1:13" ht="11.25" customHeight="1">
      <c r="A681" s="376"/>
      <c r="B681" s="376"/>
      <c r="C681" s="376"/>
      <c r="D681" s="376"/>
      <c r="E681" s="376"/>
      <c r="F681" s="376"/>
      <c r="G681" s="376"/>
      <c r="H681" s="376"/>
      <c r="I681" s="376"/>
      <c r="J681" s="376"/>
      <c r="K681" s="376"/>
      <c r="L681" s="376"/>
      <c r="M681" s="376"/>
    </row>
    <row r="682" spans="1:13" ht="11.25" customHeight="1">
      <c r="A682" s="376"/>
      <c r="B682" s="376"/>
      <c r="C682" s="376"/>
      <c r="D682" s="376"/>
      <c r="E682" s="376"/>
      <c r="F682" s="376"/>
      <c r="G682" s="376"/>
      <c r="H682" s="376"/>
      <c r="I682" s="376"/>
      <c r="J682" s="376"/>
      <c r="K682" s="376"/>
      <c r="L682" s="376"/>
      <c r="M682" s="376"/>
    </row>
    <row r="683" spans="1:13" ht="11.25" customHeight="1">
      <c r="A683" s="376"/>
      <c r="B683" s="376"/>
      <c r="C683" s="376"/>
      <c r="D683" s="376"/>
      <c r="E683" s="376"/>
      <c r="F683" s="376"/>
      <c r="G683" s="376"/>
      <c r="H683" s="376"/>
      <c r="I683" s="376"/>
      <c r="J683" s="376"/>
      <c r="K683" s="376"/>
      <c r="L683" s="376"/>
      <c r="M683" s="376"/>
    </row>
    <row r="684" spans="1:13" ht="11.25" customHeight="1">
      <c r="A684" s="376"/>
      <c r="B684" s="376"/>
      <c r="C684" s="376"/>
      <c r="D684" s="376"/>
      <c r="E684" s="376"/>
      <c r="F684" s="376"/>
      <c r="G684" s="376"/>
      <c r="H684" s="376"/>
      <c r="I684" s="376"/>
      <c r="J684" s="376"/>
      <c r="K684" s="376"/>
      <c r="L684" s="376"/>
      <c r="M684" s="376"/>
    </row>
    <row r="685" spans="1:13" ht="11.25" customHeight="1">
      <c r="A685" s="376"/>
      <c r="B685" s="376"/>
      <c r="C685" s="376"/>
      <c r="D685" s="376"/>
      <c r="E685" s="376"/>
      <c r="F685" s="376"/>
      <c r="G685" s="376"/>
      <c r="H685" s="376"/>
      <c r="I685" s="376"/>
      <c r="J685" s="376"/>
      <c r="K685" s="376"/>
      <c r="L685" s="376"/>
      <c r="M685" s="376"/>
    </row>
    <row r="686" spans="1:13" ht="11.25" customHeight="1">
      <c r="A686" s="376"/>
      <c r="B686" s="376"/>
      <c r="C686" s="376"/>
      <c r="D686" s="376"/>
      <c r="E686" s="376"/>
      <c r="F686" s="376"/>
      <c r="G686" s="376"/>
      <c r="H686" s="376"/>
      <c r="I686" s="376"/>
      <c r="J686" s="376"/>
      <c r="K686" s="376"/>
      <c r="L686" s="376"/>
      <c r="M686" s="376"/>
    </row>
    <row r="687" spans="1:13" ht="11.25" customHeight="1">
      <c r="A687" s="376"/>
      <c r="B687" s="376"/>
      <c r="C687" s="376"/>
      <c r="D687" s="376"/>
      <c r="E687" s="376"/>
      <c r="F687" s="376"/>
      <c r="G687" s="376"/>
      <c r="H687" s="376"/>
      <c r="I687" s="376"/>
      <c r="J687" s="376"/>
      <c r="K687" s="376"/>
      <c r="L687" s="376"/>
      <c r="M687" s="376"/>
    </row>
    <row r="688" spans="1:13" ht="11.25" customHeight="1">
      <c r="A688" s="376"/>
      <c r="B688" s="376"/>
      <c r="C688" s="376"/>
      <c r="D688" s="376"/>
      <c r="E688" s="376"/>
      <c r="F688" s="376"/>
      <c r="G688" s="376"/>
      <c r="H688" s="376"/>
      <c r="I688" s="376"/>
      <c r="J688" s="376"/>
      <c r="K688" s="376"/>
      <c r="L688" s="376"/>
      <c r="M688" s="376"/>
    </row>
    <row r="689" spans="1:13" ht="11.25" customHeight="1">
      <c r="A689" s="376"/>
      <c r="B689" s="376"/>
      <c r="C689" s="376"/>
      <c r="D689" s="376"/>
      <c r="E689" s="376"/>
      <c r="F689" s="376"/>
      <c r="G689" s="376"/>
      <c r="H689" s="376"/>
      <c r="I689" s="376"/>
      <c r="J689" s="376"/>
      <c r="K689" s="376"/>
      <c r="L689" s="376"/>
      <c r="M689" s="376"/>
    </row>
    <row r="690" spans="1:13" ht="11.25" customHeight="1">
      <c r="A690" s="376"/>
      <c r="B690" s="376"/>
      <c r="C690" s="376"/>
      <c r="D690" s="376"/>
      <c r="E690" s="376"/>
      <c r="F690" s="376"/>
      <c r="G690" s="376"/>
      <c r="H690" s="376"/>
      <c r="I690" s="376"/>
      <c r="J690" s="376"/>
      <c r="K690" s="376"/>
      <c r="L690" s="376"/>
      <c r="M690" s="376"/>
    </row>
    <row r="691" spans="1:13" ht="11.25" customHeight="1">
      <c r="A691" s="376"/>
      <c r="B691" s="376"/>
      <c r="C691" s="376"/>
      <c r="D691" s="376"/>
      <c r="E691" s="376"/>
      <c r="F691" s="376"/>
      <c r="G691" s="376"/>
      <c r="H691" s="376"/>
      <c r="I691" s="376"/>
      <c r="J691" s="376"/>
      <c r="K691" s="376"/>
      <c r="L691" s="376"/>
      <c r="M691" s="376"/>
    </row>
    <row r="692" spans="1:13" ht="11.25" customHeight="1">
      <c r="A692" s="376"/>
      <c r="B692" s="376"/>
      <c r="C692" s="376"/>
      <c r="D692" s="376"/>
      <c r="E692" s="376"/>
      <c r="F692" s="376"/>
      <c r="G692" s="376"/>
      <c r="H692" s="376"/>
      <c r="I692" s="376"/>
      <c r="J692" s="376"/>
      <c r="K692" s="376"/>
      <c r="L692" s="376"/>
      <c r="M692" s="376"/>
    </row>
    <row r="693" spans="1:13" ht="11.25" customHeight="1">
      <c r="A693" s="376"/>
      <c r="B693" s="376"/>
      <c r="C693" s="376"/>
      <c r="D693" s="376"/>
      <c r="E693" s="376"/>
      <c r="F693" s="376"/>
      <c r="G693" s="376"/>
      <c r="H693" s="376"/>
      <c r="I693" s="376"/>
      <c r="J693" s="376"/>
      <c r="K693" s="376"/>
      <c r="L693" s="376"/>
      <c r="M693" s="376"/>
    </row>
    <row r="694" spans="1:13" ht="11.25" customHeight="1">
      <c r="A694" s="376"/>
      <c r="B694" s="376"/>
      <c r="C694" s="376"/>
      <c r="D694" s="376"/>
      <c r="E694" s="376"/>
      <c r="F694" s="376"/>
      <c r="G694" s="376"/>
      <c r="H694" s="376"/>
      <c r="I694" s="376"/>
      <c r="J694" s="376"/>
      <c r="K694" s="376"/>
      <c r="L694" s="376"/>
      <c r="M694" s="376"/>
    </row>
    <row r="695" spans="1:13" ht="11.25" customHeight="1">
      <c r="A695" s="376"/>
      <c r="B695" s="376"/>
      <c r="C695" s="376"/>
      <c r="D695" s="376"/>
      <c r="E695" s="376"/>
      <c r="F695" s="376"/>
      <c r="G695" s="376"/>
      <c r="H695" s="376"/>
      <c r="I695" s="376"/>
      <c r="J695" s="376"/>
      <c r="K695" s="376"/>
      <c r="L695" s="376"/>
      <c r="M695" s="376"/>
    </row>
    <row r="696" spans="1:13" ht="11.25" customHeight="1">
      <c r="A696" s="376"/>
      <c r="B696" s="376"/>
      <c r="C696" s="376"/>
      <c r="D696" s="376"/>
      <c r="E696" s="376"/>
      <c r="F696" s="376"/>
      <c r="G696" s="376"/>
      <c r="H696" s="376"/>
      <c r="I696" s="376"/>
      <c r="J696" s="376"/>
      <c r="K696" s="376"/>
      <c r="L696" s="376"/>
      <c r="M696" s="376"/>
    </row>
    <row r="697" spans="1:13" ht="11.25" customHeight="1">
      <c r="A697" s="376"/>
      <c r="B697" s="376"/>
      <c r="C697" s="376"/>
      <c r="D697" s="376"/>
      <c r="E697" s="376"/>
      <c r="F697" s="376"/>
      <c r="G697" s="376"/>
      <c r="H697" s="376"/>
      <c r="I697" s="376"/>
      <c r="J697" s="376"/>
      <c r="K697" s="376"/>
      <c r="L697" s="376"/>
      <c r="M697" s="376"/>
    </row>
    <row r="698" spans="1:13" ht="11.25" customHeight="1">
      <c r="A698" s="376"/>
      <c r="B698" s="376"/>
      <c r="C698" s="376"/>
      <c r="D698" s="376"/>
      <c r="E698" s="376"/>
      <c r="F698" s="376"/>
      <c r="G698" s="376"/>
      <c r="H698" s="376"/>
      <c r="I698" s="376"/>
      <c r="J698" s="376"/>
      <c r="K698" s="376"/>
      <c r="L698" s="376"/>
      <c r="M698" s="376"/>
    </row>
    <row r="699" spans="1:13" ht="11.25" customHeight="1">
      <c r="A699" s="376"/>
      <c r="B699" s="376"/>
      <c r="C699" s="376"/>
      <c r="D699" s="376"/>
      <c r="E699" s="376"/>
      <c r="F699" s="376"/>
      <c r="G699" s="376"/>
      <c r="H699" s="376"/>
      <c r="I699" s="376"/>
      <c r="J699" s="376"/>
      <c r="K699" s="376"/>
      <c r="L699" s="376"/>
      <c r="M699" s="376"/>
    </row>
    <row r="700" spans="1:13" ht="11.25" customHeight="1">
      <c r="A700" s="376"/>
      <c r="B700" s="376"/>
      <c r="C700" s="376"/>
      <c r="D700" s="376"/>
      <c r="E700" s="376"/>
      <c r="F700" s="376"/>
      <c r="G700" s="376"/>
      <c r="H700" s="376"/>
      <c r="I700" s="376"/>
      <c r="J700" s="376"/>
      <c r="K700" s="376"/>
      <c r="L700" s="376"/>
      <c r="M700" s="376"/>
    </row>
    <row r="701" spans="1:13" ht="11.25" customHeight="1">
      <c r="A701" s="376"/>
      <c r="B701" s="376"/>
      <c r="C701" s="376"/>
      <c r="D701" s="376"/>
      <c r="E701" s="376"/>
      <c r="F701" s="376"/>
      <c r="G701" s="376"/>
      <c r="H701" s="376"/>
      <c r="I701" s="376"/>
      <c r="J701" s="376"/>
      <c r="K701" s="376"/>
      <c r="L701" s="376"/>
      <c r="M701" s="376"/>
    </row>
    <row r="702" spans="1:13" ht="11.25" customHeight="1">
      <c r="A702" s="376"/>
      <c r="B702" s="376"/>
      <c r="C702" s="376"/>
      <c r="D702" s="376"/>
      <c r="E702" s="376"/>
      <c r="F702" s="376"/>
      <c r="G702" s="376"/>
      <c r="H702" s="376"/>
      <c r="I702" s="376"/>
      <c r="J702" s="376"/>
      <c r="K702" s="376"/>
      <c r="L702" s="376"/>
      <c r="M702" s="376"/>
    </row>
    <row r="703" spans="1:13" ht="11.25" customHeight="1">
      <c r="A703" s="376"/>
      <c r="B703" s="376"/>
      <c r="C703" s="376"/>
      <c r="D703" s="376"/>
      <c r="E703" s="376"/>
      <c r="F703" s="376"/>
      <c r="G703" s="376"/>
      <c r="H703" s="376"/>
      <c r="I703" s="376"/>
      <c r="J703" s="376"/>
      <c r="K703" s="376"/>
      <c r="L703" s="376"/>
      <c r="M703" s="376"/>
    </row>
    <row r="704" spans="1:13" ht="11.25" customHeight="1">
      <c r="A704" s="376"/>
      <c r="B704" s="376"/>
      <c r="C704" s="376"/>
      <c r="D704" s="376"/>
      <c r="E704" s="376"/>
      <c r="F704" s="376"/>
      <c r="G704" s="376"/>
      <c r="H704" s="376"/>
      <c r="I704" s="376"/>
      <c r="J704" s="376"/>
      <c r="K704" s="376"/>
      <c r="L704" s="376"/>
      <c r="M704" s="376"/>
    </row>
    <row r="705" spans="1:13" ht="11.25" customHeight="1">
      <c r="A705" s="376"/>
      <c r="B705" s="376"/>
      <c r="C705" s="376"/>
      <c r="D705" s="376"/>
      <c r="E705" s="376"/>
      <c r="F705" s="376"/>
      <c r="G705" s="376"/>
      <c r="H705" s="376"/>
      <c r="I705" s="376"/>
      <c r="J705" s="376"/>
      <c r="K705" s="376"/>
      <c r="L705" s="376"/>
      <c r="M705" s="376"/>
    </row>
    <row r="706" spans="1:13" ht="11.25" customHeight="1">
      <c r="A706" s="376"/>
      <c r="B706" s="376"/>
      <c r="C706" s="376"/>
      <c r="D706" s="376"/>
      <c r="E706" s="376"/>
      <c r="F706" s="376"/>
      <c r="G706" s="376"/>
      <c r="H706" s="376"/>
      <c r="I706" s="376"/>
      <c r="J706" s="376"/>
      <c r="K706" s="376"/>
      <c r="L706" s="376"/>
      <c r="M706" s="376"/>
    </row>
    <row r="707" spans="1:13" ht="11.25" customHeight="1">
      <c r="A707" s="376"/>
      <c r="B707" s="376"/>
      <c r="C707" s="376"/>
      <c r="D707" s="376"/>
      <c r="E707" s="376"/>
      <c r="F707" s="376"/>
      <c r="G707" s="376"/>
      <c r="H707" s="376"/>
      <c r="I707" s="376"/>
      <c r="J707" s="376"/>
      <c r="K707" s="376"/>
      <c r="L707" s="376"/>
      <c r="M707" s="376"/>
    </row>
    <row r="708" spans="1:13" ht="11.25" customHeight="1">
      <c r="A708" s="376"/>
      <c r="B708" s="376"/>
      <c r="C708" s="376"/>
      <c r="D708" s="376"/>
      <c r="E708" s="376"/>
      <c r="F708" s="376"/>
      <c r="G708" s="376"/>
      <c r="H708" s="376"/>
      <c r="I708" s="376"/>
      <c r="J708" s="376"/>
      <c r="K708" s="376"/>
      <c r="L708" s="376"/>
      <c r="M708" s="376"/>
    </row>
    <row r="709" spans="1:13" ht="11.25" customHeight="1">
      <c r="A709" s="376"/>
      <c r="B709" s="376"/>
      <c r="C709" s="376"/>
      <c r="D709" s="376"/>
      <c r="E709" s="376"/>
      <c r="F709" s="376"/>
      <c r="G709" s="376"/>
      <c r="H709" s="376"/>
      <c r="I709" s="376"/>
      <c r="J709" s="376"/>
      <c r="K709" s="376"/>
      <c r="L709" s="376"/>
      <c r="M709" s="376"/>
    </row>
    <row r="710" spans="1:13" ht="11.25" customHeight="1">
      <c r="A710" s="376"/>
      <c r="B710" s="376"/>
      <c r="C710" s="376"/>
      <c r="D710" s="376"/>
      <c r="E710" s="376"/>
      <c r="F710" s="376"/>
      <c r="G710" s="376"/>
      <c r="H710" s="376"/>
      <c r="I710" s="376"/>
      <c r="J710" s="376"/>
      <c r="K710" s="376"/>
      <c r="L710" s="376"/>
      <c r="M710" s="376"/>
    </row>
    <row r="711" spans="1:13" ht="11.25" customHeight="1">
      <c r="A711" s="376"/>
      <c r="B711" s="376"/>
      <c r="C711" s="376"/>
      <c r="D711" s="376"/>
      <c r="E711" s="376"/>
      <c r="F711" s="376"/>
      <c r="G711" s="376"/>
      <c r="H711" s="376"/>
      <c r="I711" s="376"/>
      <c r="J711" s="376"/>
      <c r="K711" s="376"/>
      <c r="L711" s="376"/>
      <c r="M711" s="376"/>
    </row>
    <row r="712" spans="1:13" ht="11.25" customHeight="1">
      <c r="A712" s="376"/>
      <c r="B712" s="376"/>
      <c r="C712" s="376"/>
      <c r="D712" s="376"/>
      <c r="E712" s="376"/>
      <c r="F712" s="376"/>
      <c r="G712" s="376"/>
      <c r="H712" s="376"/>
      <c r="I712" s="376"/>
      <c r="J712" s="376"/>
      <c r="K712" s="376"/>
      <c r="L712" s="376"/>
      <c r="M712" s="376"/>
    </row>
    <row r="713" spans="1:13" ht="11.25" customHeight="1">
      <c r="A713" s="376"/>
      <c r="B713" s="376"/>
      <c r="C713" s="376"/>
      <c r="D713" s="376"/>
      <c r="E713" s="376"/>
      <c r="F713" s="376"/>
      <c r="G713" s="376"/>
      <c r="H713" s="376"/>
      <c r="I713" s="376"/>
      <c r="J713" s="376"/>
      <c r="K713" s="376"/>
      <c r="L713" s="376"/>
      <c r="M713" s="376"/>
    </row>
    <row r="714" spans="1:13" ht="11.25" customHeight="1">
      <c r="A714" s="376"/>
      <c r="B714" s="376"/>
      <c r="C714" s="376"/>
      <c r="D714" s="376"/>
      <c r="E714" s="376"/>
      <c r="F714" s="376"/>
      <c r="G714" s="376"/>
      <c r="H714" s="376"/>
      <c r="I714" s="376"/>
      <c r="J714" s="376"/>
      <c r="K714" s="376"/>
      <c r="L714" s="376"/>
      <c r="M714" s="376"/>
    </row>
    <row r="715" spans="1:13" ht="11.25" customHeight="1">
      <c r="A715" s="376"/>
      <c r="B715" s="376"/>
      <c r="C715" s="376"/>
      <c r="D715" s="376"/>
      <c r="E715" s="376"/>
      <c r="F715" s="376"/>
      <c r="G715" s="376"/>
      <c r="H715" s="376"/>
      <c r="I715" s="376"/>
      <c r="J715" s="376"/>
      <c r="K715" s="376"/>
      <c r="L715" s="376"/>
      <c r="M715" s="376"/>
    </row>
    <row r="716" spans="1:13" ht="11.25" customHeight="1">
      <c r="A716" s="376"/>
      <c r="B716" s="376"/>
      <c r="C716" s="376"/>
      <c r="D716" s="376"/>
      <c r="E716" s="376"/>
      <c r="F716" s="376"/>
      <c r="G716" s="376"/>
      <c r="H716" s="376"/>
      <c r="I716" s="376"/>
      <c r="J716" s="376"/>
      <c r="K716" s="376"/>
      <c r="L716" s="376"/>
      <c r="M716" s="376"/>
    </row>
    <row r="717" spans="1:13" ht="11.25" customHeight="1">
      <c r="A717" s="376"/>
      <c r="B717" s="376"/>
      <c r="C717" s="376"/>
      <c r="D717" s="376"/>
      <c r="E717" s="376"/>
      <c r="F717" s="376"/>
      <c r="G717" s="376"/>
      <c r="H717" s="376"/>
      <c r="I717" s="376"/>
      <c r="J717" s="376"/>
      <c r="K717" s="376"/>
      <c r="L717" s="376"/>
      <c r="M717" s="376"/>
    </row>
    <row r="718" spans="1:13" ht="11.25" customHeight="1">
      <c r="A718" s="376"/>
      <c r="B718" s="376"/>
      <c r="C718" s="376"/>
      <c r="D718" s="376"/>
      <c r="E718" s="376"/>
      <c r="F718" s="376"/>
      <c r="G718" s="376"/>
      <c r="H718" s="376"/>
      <c r="I718" s="376"/>
      <c r="J718" s="376"/>
      <c r="K718" s="376"/>
      <c r="L718" s="376"/>
      <c r="M718" s="376"/>
    </row>
    <row r="719" spans="1:13" ht="11.25" customHeight="1">
      <c r="A719" s="376"/>
      <c r="B719" s="376"/>
      <c r="C719" s="376"/>
      <c r="D719" s="376"/>
      <c r="E719" s="376"/>
      <c r="F719" s="376"/>
      <c r="G719" s="376"/>
      <c r="H719" s="376"/>
      <c r="I719" s="376"/>
      <c r="J719" s="376"/>
      <c r="K719" s="376"/>
      <c r="L719" s="376"/>
      <c r="M719" s="376"/>
    </row>
    <row r="720" spans="1:13" ht="11.25" customHeight="1">
      <c r="A720" s="376"/>
      <c r="B720" s="376"/>
      <c r="C720" s="376"/>
      <c r="D720" s="376"/>
      <c r="E720" s="376"/>
      <c r="F720" s="376"/>
      <c r="G720" s="376"/>
      <c r="H720" s="376"/>
      <c r="I720" s="376"/>
      <c r="J720" s="376"/>
      <c r="K720" s="376"/>
      <c r="L720" s="376"/>
      <c r="M720" s="376"/>
    </row>
    <row r="721" spans="1:13" ht="11.25" customHeight="1">
      <c r="A721" s="376"/>
      <c r="B721" s="376"/>
      <c r="C721" s="376"/>
      <c r="D721" s="376"/>
      <c r="E721" s="376"/>
      <c r="F721" s="376"/>
      <c r="G721" s="376"/>
      <c r="H721" s="376"/>
      <c r="I721" s="376"/>
      <c r="J721" s="376"/>
      <c r="K721" s="376"/>
      <c r="L721" s="376"/>
      <c r="M721" s="376"/>
    </row>
    <row r="722" spans="1:13" ht="11.25" customHeight="1">
      <c r="A722" s="376"/>
      <c r="B722" s="376"/>
      <c r="C722" s="376"/>
      <c r="D722" s="376"/>
      <c r="E722" s="376"/>
      <c r="F722" s="376"/>
      <c r="G722" s="376"/>
      <c r="H722" s="376"/>
      <c r="I722" s="376"/>
      <c r="J722" s="376"/>
      <c r="K722" s="376"/>
      <c r="L722" s="376"/>
      <c r="M722" s="376"/>
    </row>
    <row r="723" spans="1:13" ht="11.25" customHeight="1">
      <c r="A723" s="376"/>
      <c r="B723" s="376"/>
      <c r="C723" s="376"/>
      <c r="D723" s="376"/>
      <c r="E723" s="376"/>
      <c r="F723" s="376"/>
      <c r="G723" s="376"/>
      <c r="H723" s="376"/>
      <c r="I723" s="376"/>
      <c r="J723" s="376"/>
      <c r="K723" s="376"/>
      <c r="L723" s="376"/>
      <c r="M723" s="376"/>
    </row>
    <row r="724" spans="1:13" ht="11.25" customHeight="1">
      <c r="A724" s="376"/>
      <c r="B724" s="376"/>
      <c r="C724" s="376"/>
      <c r="D724" s="376"/>
      <c r="E724" s="376"/>
      <c r="F724" s="376"/>
      <c r="G724" s="376"/>
      <c r="H724" s="376"/>
      <c r="I724" s="376"/>
      <c r="J724" s="376"/>
      <c r="K724" s="376"/>
      <c r="L724" s="376"/>
      <c r="M724" s="376"/>
    </row>
    <row r="725" spans="1:13" ht="11.25" customHeight="1">
      <c r="A725" s="376"/>
      <c r="B725" s="376"/>
      <c r="C725" s="376"/>
      <c r="D725" s="376"/>
      <c r="E725" s="376"/>
      <c r="F725" s="376"/>
      <c r="G725" s="376"/>
      <c r="H725" s="376"/>
      <c r="I725" s="376"/>
      <c r="J725" s="376"/>
      <c r="K725" s="376"/>
      <c r="L725" s="376"/>
      <c r="M725" s="376"/>
    </row>
    <row r="726" spans="1:13" ht="11.25" customHeight="1">
      <c r="A726" s="376"/>
      <c r="B726" s="376"/>
      <c r="C726" s="376"/>
      <c r="D726" s="376"/>
      <c r="E726" s="376"/>
      <c r="F726" s="376"/>
      <c r="G726" s="376"/>
      <c r="H726" s="376"/>
      <c r="I726" s="376"/>
      <c r="J726" s="376"/>
      <c r="K726" s="376"/>
      <c r="L726" s="376"/>
      <c r="M726" s="376"/>
    </row>
    <row r="727" spans="1:13" ht="11.25" customHeight="1">
      <c r="A727" s="376"/>
      <c r="B727" s="376"/>
      <c r="C727" s="376"/>
      <c r="D727" s="376"/>
      <c r="E727" s="376"/>
      <c r="F727" s="376"/>
      <c r="G727" s="376"/>
      <c r="H727" s="376"/>
      <c r="I727" s="376"/>
      <c r="J727" s="376"/>
      <c r="K727" s="376"/>
      <c r="L727" s="376"/>
      <c r="M727" s="376"/>
    </row>
    <row r="728" spans="1:13" ht="11.25" customHeight="1">
      <c r="A728" s="376"/>
      <c r="B728" s="376"/>
      <c r="C728" s="376"/>
      <c r="D728" s="376"/>
      <c r="E728" s="376"/>
      <c r="F728" s="376"/>
      <c r="G728" s="376"/>
      <c r="H728" s="376"/>
      <c r="I728" s="376"/>
      <c r="J728" s="376"/>
      <c r="K728" s="376"/>
      <c r="L728" s="376"/>
      <c r="M728" s="376"/>
    </row>
    <row r="729" spans="1:13" ht="11.25" customHeight="1">
      <c r="A729" s="376"/>
      <c r="B729" s="376"/>
      <c r="C729" s="376"/>
      <c r="D729" s="376"/>
      <c r="E729" s="376"/>
      <c r="F729" s="376"/>
      <c r="G729" s="376"/>
      <c r="H729" s="376"/>
      <c r="I729" s="376"/>
      <c r="J729" s="376"/>
      <c r="K729" s="376"/>
      <c r="L729" s="376"/>
      <c r="M729" s="376"/>
    </row>
    <row r="730" spans="1:13" ht="11.25" customHeight="1">
      <c r="A730" s="376"/>
      <c r="B730" s="376"/>
      <c r="C730" s="376"/>
      <c r="D730" s="376"/>
      <c r="E730" s="376"/>
      <c r="F730" s="376"/>
      <c r="G730" s="376"/>
      <c r="H730" s="376"/>
      <c r="I730" s="376"/>
      <c r="J730" s="376"/>
      <c r="K730" s="376"/>
      <c r="L730" s="376"/>
      <c r="M730" s="376"/>
    </row>
    <row r="731" spans="1:13" ht="11.25" customHeight="1">
      <c r="A731" s="376"/>
      <c r="B731" s="376"/>
      <c r="C731" s="376"/>
      <c r="D731" s="376"/>
      <c r="E731" s="376"/>
      <c r="F731" s="376"/>
      <c r="G731" s="376"/>
      <c r="H731" s="376"/>
      <c r="I731" s="376"/>
      <c r="J731" s="376"/>
      <c r="K731" s="376"/>
      <c r="L731" s="376"/>
      <c r="M731" s="376"/>
    </row>
    <row r="732" spans="1:13" ht="11.25" customHeight="1">
      <c r="A732" s="376"/>
      <c r="B732" s="376"/>
      <c r="C732" s="376"/>
      <c r="D732" s="376"/>
      <c r="E732" s="376"/>
      <c r="F732" s="376"/>
      <c r="G732" s="376"/>
      <c r="H732" s="376"/>
      <c r="I732" s="376"/>
      <c r="J732" s="376"/>
      <c r="K732" s="376"/>
      <c r="L732" s="376"/>
      <c r="M732" s="376"/>
    </row>
    <row r="733" spans="1:13" ht="11.25" customHeight="1">
      <c r="A733" s="376"/>
      <c r="B733" s="376"/>
      <c r="C733" s="376"/>
      <c r="D733" s="376"/>
      <c r="E733" s="376"/>
      <c r="F733" s="376"/>
      <c r="G733" s="376"/>
      <c r="H733" s="376"/>
      <c r="I733" s="376"/>
      <c r="J733" s="376"/>
      <c r="K733" s="376"/>
      <c r="L733" s="376"/>
      <c r="M733" s="376"/>
    </row>
    <row r="734" spans="1:13" ht="11.25" customHeight="1">
      <c r="A734" s="376"/>
      <c r="B734" s="376"/>
      <c r="C734" s="376"/>
      <c r="D734" s="376"/>
      <c r="E734" s="376"/>
      <c r="F734" s="376"/>
      <c r="G734" s="376"/>
      <c r="H734" s="376"/>
      <c r="I734" s="376"/>
      <c r="J734" s="376"/>
      <c r="K734" s="376"/>
      <c r="L734" s="376"/>
      <c r="M734" s="376"/>
    </row>
    <row r="735" spans="1:13" ht="11.25" customHeight="1">
      <c r="A735" s="376"/>
      <c r="B735" s="376"/>
      <c r="C735" s="376"/>
      <c r="D735" s="376"/>
      <c r="E735" s="376"/>
      <c r="F735" s="376"/>
      <c r="G735" s="376"/>
      <c r="H735" s="376"/>
      <c r="I735" s="376"/>
      <c r="J735" s="376"/>
      <c r="K735" s="376"/>
      <c r="L735" s="376"/>
      <c r="M735" s="376"/>
    </row>
    <row r="736" spans="1:13" ht="11.25" customHeight="1">
      <c r="A736" s="376"/>
      <c r="B736" s="376"/>
      <c r="C736" s="376"/>
      <c r="D736" s="376"/>
      <c r="E736" s="376"/>
      <c r="F736" s="376"/>
      <c r="G736" s="376"/>
      <c r="H736" s="376"/>
      <c r="I736" s="376"/>
      <c r="J736" s="376"/>
      <c r="K736" s="376"/>
      <c r="L736" s="376"/>
      <c r="M736" s="376"/>
    </row>
    <row r="737" spans="1:13" ht="11.25" customHeight="1">
      <c r="A737" s="376"/>
      <c r="B737" s="376"/>
      <c r="C737" s="376"/>
      <c r="D737" s="376"/>
      <c r="E737" s="376"/>
      <c r="F737" s="376"/>
      <c r="G737" s="376"/>
      <c r="H737" s="376"/>
      <c r="I737" s="376"/>
      <c r="J737" s="376"/>
      <c r="K737" s="376"/>
      <c r="L737" s="376"/>
      <c r="M737" s="376"/>
    </row>
    <row r="738" spans="1:13" ht="11.25" customHeight="1">
      <c r="A738" s="376"/>
      <c r="B738" s="376"/>
      <c r="C738" s="376"/>
      <c r="D738" s="376"/>
      <c r="E738" s="376"/>
      <c r="F738" s="376"/>
      <c r="G738" s="376"/>
      <c r="H738" s="376"/>
      <c r="I738" s="376"/>
      <c r="J738" s="376"/>
      <c r="K738" s="376"/>
      <c r="L738" s="376"/>
      <c r="M738" s="376"/>
    </row>
    <row r="739" spans="1:13" ht="11.25" customHeight="1">
      <c r="A739" s="376"/>
      <c r="B739" s="376"/>
      <c r="C739" s="376"/>
      <c r="D739" s="376"/>
      <c r="E739" s="376"/>
      <c r="F739" s="376"/>
      <c r="G739" s="376"/>
      <c r="H739" s="376"/>
      <c r="I739" s="376"/>
      <c r="J739" s="376"/>
      <c r="K739" s="376"/>
      <c r="L739" s="376"/>
      <c r="M739" s="376"/>
    </row>
    <row r="740" spans="1:13" ht="11.25" customHeight="1">
      <c r="A740" s="376"/>
      <c r="B740" s="376"/>
      <c r="C740" s="376"/>
      <c r="D740" s="376"/>
      <c r="E740" s="376"/>
      <c r="F740" s="376"/>
      <c r="G740" s="376"/>
      <c r="H740" s="376"/>
      <c r="I740" s="376"/>
      <c r="J740" s="376"/>
      <c r="K740" s="376"/>
      <c r="L740" s="376"/>
      <c r="M740" s="376"/>
    </row>
    <row r="741" spans="1:13" ht="11.25" customHeight="1">
      <c r="A741" s="376"/>
      <c r="B741" s="376"/>
      <c r="C741" s="376"/>
      <c r="D741" s="376"/>
      <c r="E741" s="376"/>
      <c r="F741" s="376"/>
      <c r="G741" s="376"/>
      <c r="H741" s="376"/>
      <c r="I741" s="376"/>
      <c r="J741" s="376"/>
      <c r="K741" s="376"/>
      <c r="L741" s="376"/>
      <c r="M741" s="376"/>
    </row>
    <row r="742" spans="1:13" ht="11.25" customHeight="1">
      <c r="A742" s="376"/>
      <c r="B742" s="376"/>
      <c r="C742" s="376"/>
      <c r="D742" s="376"/>
      <c r="E742" s="376"/>
      <c r="F742" s="376"/>
      <c r="G742" s="376"/>
      <c r="H742" s="376"/>
      <c r="I742" s="376"/>
      <c r="J742" s="376"/>
      <c r="K742" s="376"/>
      <c r="L742" s="376"/>
      <c r="M742" s="376"/>
    </row>
    <row r="743" spans="1:13" ht="11.25" customHeight="1">
      <c r="A743" s="376"/>
      <c r="B743" s="376"/>
      <c r="C743" s="376"/>
      <c r="D743" s="376"/>
      <c r="E743" s="376"/>
      <c r="F743" s="376"/>
      <c r="G743" s="376"/>
      <c r="H743" s="376"/>
      <c r="I743" s="376"/>
      <c r="J743" s="376"/>
      <c r="K743" s="376"/>
      <c r="L743" s="376"/>
      <c r="M743" s="376"/>
    </row>
    <row r="744" spans="1:13" ht="11.25" customHeight="1">
      <c r="A744" s="376"/>
      <c r="B744" s="376"/>
      <c r="C744" s="376"/>
      <c r="D744" s="376"/>
      <c r="E744" s="376"/>
      <c r="F744" s="376"/>
      <c r="G744" s="376"/>
      <c r="H744" s="376"/>
      <c r="I744" s="376"/>
      <c r="J744" s="376"/>
      <c r="K744" s="376"/>
      <c r="L744" s="376"/>
      <c r="M744" s="376"/>
    </row>
    <row r="745" spans="1:13" ht="11.25" customHeight="1">
      <c r="A745" s="376"/>
      <c r="B745" s="376"/>
      <c r="C745" s="376"/>
      <c r="D745" s="376"/>
      <c r="E745" s="376"/>
      <c r="F745" s="376"/>
      <c r="G745" s="376"/>
      <c r="H745" s="376"/>
      <c r="I745" s="376"/>
      <c r="J745" s="376"/>
      <c r="K745" s="376"/>
      <c r="L745" s="376"/>
      <c r="M745" s="376"/>
    </row>
    <row r="746" spans="1:13" ht="11.25" customHeight="1">
      <c r="A746" s="376"/>
      <c r="B746" s="376"/>
      <c r="C746" s="376"/>
      <c r="D746" s="376"/>
      <c r="E746" s="376"/>
      <c r="F746" s="376"/>
      <c r="G746" s="376"/>
      <c r="H746" s="376"/>
      <c r="I746" s="376"/>
      <c r="J746" s="376"/>
      <c r="K746" s="376"/>
      <c r="L746" s="376"/>
      <c r="M746" s="376"/>
    </row>
    <row r="747" spans="1:13" ht="11.25" customHeight="1">
      <c r="A747" s="376"/>
      <c r="B747" s="376"/>
      <c r="C747" s="376"/>
      <c r="D747" s="376"/>
      <c r="E747" s="376"/>
      <c r="F747" s="376"/>
      <c r="G747" s="376"/>
      <c r="H747" s="376"/>
      <c r="I747" s="376"/>
      <c r="J747" s="376"/>
      <c r="K747" s="376"/>
      <c r="L747" s="376"/>
      <c r="M747" s="376"/>
    </row>
    <row r="748" spans="1:13" ht="11.25" customHeight="1">
      <c r="A748" s="376"/>
      <c r="B748" s="376"/>
      <c r="C748" s="376"/>
      <c r="D748" s="376"/>
      <c r="E748" s="376"/>
      <c r="F748" s="376"/>
      <c r="G748" s="376"/>
      <c r="H748" s="376"/>
      <c r="I748" s="376"/>
      <c r="J748" s="376"/>
      <c r="K748" s="376"/>
      <c r="L748" s="376"/>
      <c r="M748" s="376"/>
    </row>
    <row r="749" spans="1:13" ht="11.25" customHeight="1">
      <c r="A749" s="376"/>
      <c r="B749" s="376"/>
      <c r="C749" s="376"/>
      <c r="D749" s="376"/>
      <c r="E749" s="376"/>
      <c r="F749" s="376"/>
      <c r="G749" s="376"/>
      <c r="H749" s="376"/>
      <c r="I749" s="376"/>
      <c r="J749" s="376"/>
      <c r="K749" s="376"/>
      <c r="L749" s="376"/>
      <c r="M749" s="376"/>
    </row>
    <row r="750" spans="1:13" ht="11.25" customHeight="1">
      <c r="A750" s="376"/>
      <c r="B750" s="376"/>
      <c r="C750" s="376"/>
      <c r="D750" s="376"/>
      <c r="E750" s="376"/>
      <c r="F750" s="376"/>
      <c r="G750" s="376"/>
      <c r="H750" s="376"/>
      <c r="I750" s="376"/>
      <c r="J750" s="376"/>
      <c r="K750" s="376"/>
      <c r="L750" s="376"/>
      <c r="M750" s="376"/>
    </row>
    <row r="751" spans="1:13" ht="11.25" customHeight="1">
      <c r="A751" s="376"/>
      <c r="B751" s="376"/>
      <c r="C751" s="376"/>
      <c r="D751" s="376"/>
      <c r="E751" s="376"/>
      <c r="F751" s="376"/>
      <c r="G751" s="376"/>
      <c r="H751" s="376"/>
      <c r="I751" s="376"/>
      <c r="J751" s="376"/>
      <c r="K751" s="376"/>
      <c r="L751" s="376"/>
      <c r="M751" s="376"/>
    </row>
    <row r="752" spans="1:13" ht="11.25" customHeight="1">
      <c r="A752" s="376"/>
      <c r="B752" s="376"/>
      <c r="C752" s="376"/>
      <c r="D752" s="376"/>
      <c r="E752" s="376"/>
      <c r="F752" s="376"/>
      <c r="G752" s="376"/>
      <c r="H752" s="376"/>
      <c r="I752" s="376"/>
      <c r="J752" s="376"/>
      <c r="K752" s="376"/>
      <c r="L752" s="376"/>
      <c r="M752" s="376"/>
    </row>
    <row r="753" spans="1:13" ht="11.25" customHeight="1">
      <c r="A753" s="376"/>
      <c r="B753" s="376"/>
      <c r="C753" s="376"/>
      <c r="D753" s="376"/>
      <c r="E753" s="376"/>
      <c r="F753" s="376"/>
      <c r="G753" s="376"/>
      <c r="H753" s="376"/>
      <c r="I753" s="376"/>
      <c r="J753" s="376"/>
      <c r="K753" s="376"/>
      <c r="L753" s="376"/>
      <c r="M753" s="376"/>
    </row>
    <row r="754" spans="1:13" ht="11.25" customHeight="1">
      <c r="A754" s="376"/>
      <c r="B754" s="376"/>
      <c r="C754" s="376"/>
      <c r="D754" s="376"/>
      <c r="E754" s="376"/>
      <c r="F754" s="376"/>
      <c r="G754" s="376"/>
      <c r="H754" s="376"/>
      <c r="I754" s="376"/>
      <c r="J754" s="376"/>
      <c r="K754" s="376"/>
      <c r="L754" s="376"/>
      <c r="M754" s="376"/>
    </row>
    <row r="755" spans="1:13" ht="11.25" customHeight="1">
      <c r="A755" s="376"/>
      <c r="B755" s="376"/>
      <c r="C755" s="376"/>
      <c r="D755" s="376"/>
      <c r="E755" s="376"/>
      <c r="F755" s="376"/>
      <c r="G755" s="376"/>
      <c r="H755" s="376"/>
      <c r="I755" s="376"/>
      <c r="J755" s="376"/>
      <c r="K755" s="376"/>
      <c r="L755" s="376"/>
      <c r="M755" s="376"/>
    </row>
    <row r="756" spans="1:13" ht="11.25" customHeight="1">
      <c r="A756" s="376"/>
      <c r="B756" s="376"/>
      <c r="C756" s="376"/>
      <c r="D756" s="376"/>
      <c r="E756" s="376"/>
      <c r="F756" s="376"/>
      <c r="G756" s="376"/>
      <c r="H756" s="376"/>
      <c r="I756" s="376"/>
      <c r="J756" s="376"/>
      <c r="K756" s="376"/>
      <c r="L756" s="376"/>
      <c r="M756" s="376"/>
    </row>
    <row r="757" spans="1:13" ht="11.25" customHeight="1">
      <c r="A757" s="376"/>
      <c r="B757" s="376"/>
      <c r="C757" s="376"/>
      <c r="D757" s="376"/>
      <c r="E757" s="376"/>
      <c r="F757" s="376"/>
      <c r="G757" s="376"/>
      <c r="H757" s="376"/>
      <c r="I757" s="376"/>
      <c r="J757" s="376"/>
      <c r="K757" s="376"/>
      <c r="L757" s="376"/>
      <c r="M757" s="376"/>
    </row>
    <row r="758" spans="1:13" ht="11.25" customHeight="1">
      <c r="A758" s="376"/>
      <c r="B758" s="376"/>
      <c r="C758" s="376"/>
      <c r="D758" s="376"/>
      <c r="E758" s="376"/>
      <c r="F758" s="376"/>
      <c r="G758" s="376"/>
      <c r="H758" s="376"/>
      <c r="I758" s="376"/>
      <c r="J758" s="376"/>
      <c r="K758" s="376"/>
      <c r="L758" s="376"/>
      <c r="M758" s="376"/>
    </row>
    <row r="759" spans="1:13" ht="11.25" customHeight="1">
      <c r="A759" s="376"/>
      <c r="B759" s="376"/>
      <c r="C759" s="376"/>
      <c r="D759" s="376"/>
      <c r="E759" s="376"/>
      <c r="F759" s="376"/>
      <c r="G759" s="376"/>
      <c r="H759" s="376"/>
      <c r="I759" s="376"/>
      <c r="J759" s="376"/>
      <c r="K759" s="376"/>
      <c r="L759" s="376"/>
      <c r="M759" s="376"/>
    </row>
    <row r="760" spans="1:13" ht="11.25" customHeight="1">
      <c r="A760" s="376"/>
      <c r="B760" s="376"/>
      <c r="C760" s="376"/>
      <c r="D760" s="376"/>
      <c r="E760" s="376"/>
      <c r="F760" s="376"/>
      <c r="G760" s="376"/>
      <c r="H760" s="376"/>
      <c r="I760" s="376"/>
      <c r="J760" s="376"/>
      <c r="K760" s="376"/>
      <c r="L760" s="376"/>
      <c r="M760" s="376"/>
    </row>
    <row r="761" spans="1:13" ht="11.25" customHeight="1">
      <c r="A761" s="376"/>
      <c r="B761" s="376"/>
      <c r="C761" s="376"/>
      <c r="D761" s="376"/>
      <c r="E761" s="376"/>
      <c r="F761" s="376"/>
      <c r="G761" s="376"/>
      <c r="H761" s="376"/>
      <c r="I761" s="376"/>
      <c r="J761" s="376"/>
      <c r="K761" s="376"/>
      <c r="L761" s="376"/>
      <c r="M761" s="376"/>
    </row>
    <row r="762" spans="1:13" ht="11.25" customHeight="1">
      <c r="A762" s="376"/>
      <c r="B762" s="376"/>
      <c r="C762" s="376"/>
      <c r="D762" s="376"/>
      <c r="E762" s="376"/>
      <c r="F762" s="376"/>
      <c r="G762" s="376"/>
      <c r="H762" s="376"/>
      <c r="I762" s="376"/>
      <c r="J762" s="376"/>
      <c r="K762" s="376"/>
      <c r="L762" s="376"/>
      <c r="M762" s="376"/>
    </row>
    <row r="763" spans="1:13" ht="11.25" customHeight="1">
      <c r="A763" s="376"/>
      <c r="B763" s="376"/>
      <c r="C763" s="376"/>
      <c r="D763" s="376"/>
      <c r="E763" s="376"/>
      <c r="F763" s="376"/>
      <c r="G763" s="376"/>
      <c r="H763" s="376"/>
      <c r="I763" s="376"/>
      <c r="J763" s="376"/>
      <c r="K763" s="376"/>
      <c r="L763" s="376"/>
      <c r="M763" s="376"/>
    </row>
    <row r="764" spans="1:13" ht="11.25" customHeight="1">
      <c r="A764" s="376"/>
      <c r="B764" s="376"/>
      <c r="C764" s="376"/>
      <c r="D764" s="376"/>
      <c r="E764" s="376"/>
      <c r="F764" s="376"/>
      <c r="G764" s="376"/>
      <c r="H764" s="376"/>
      <c r="I764" s="376"/>
      <c r="J764" s="376"/>
      <c r="K764" s="376"/>
      <c r="L764" s="376"/>
      <c r="M764" s="376"/>
    </row>
    <row r="765" spans="1:13" ht="11.25" customHeight="1">
      <c r="A765" s="376"/>
      <c r="B765" s="376"/>
      <c r="C765" s="376"/>
      <c r="D765" s="376"/>
      <c r="E765" s="376"/>
      <c r="F765" s="376"/>
      <c r="G765" s="376"/>
      <c r="H765" s="376"/>
      <c r="I765" s="376"/>
      <c r="J765" s="376"/>
      <c r="K765" s="376"/>
      <c r="L765" s="376"/>
      <c r="M765" s="376"/>
    </row>
    <row r="766" spans="1:13" ht="11.25" customHeight="1">
      <c r="A766" s="376"/>
      <c r="B766" s="376"/>
      <c r="C766" s="376"/>
      <c r="D766" s="376"/>
      <c r="E766" s="376"/>
      <c r="F766" s="376"/>
      <c r="G766" s="376"/>
      <c r="H766" s="376"/>
      <c r="I766" s="376"/>
      <c r="J766" s="376"/>
      <c r="K766" s="376"/>
      <c r="L766" s="376"/>
      <c r="M766" s="376"/>
    </row>
    <row r="767" spans="1:13" ht="11.25" customHeight="1">
      <c r="A767" s="376"/>
      <c r="B767" s="376"/>
      <c r="C767" s="376"/>
      <c r="D767" s="376"/>
      <c r="E767" s="376"/>
      <c r="F767" s="376"/>
      <c r="G767" s="376"/>
      <c r="H767" s="376"/>
      <c r="I767" s="376"/>
      <c r="J767" s="376"/>
      <c r="K767" s="376"/>
      <c r="L767" s="376"/>
      <c r="M767" s="376"/>
    </row>
    <row r="768" spans="1:13" ht="11.25" customHeight="1">
      <c r="A768" s="376"/>
      <c r="B768" s="376"/>
      <c r="C768" s="376"/>
      <c r="D768" s="376"/>
      <c r="E768" s="376"/>
      <c r="F768" s="376"/>
      <c r="G768" s="376"/>
      <c r="H768" s="376"/>
      <c r="I768" s="376"/>
      <c r="J768" s="376"/>
      <c r="K768" s="376"/>
      <c r="L768" s="376"/>
      <c r="M768" s="376"/>
    </row>
    <row r="769" spans="1:13" ht="11.25" customHeight="1">
      <c r="A769" s="376"/>
      <c r="B769" s="376"/>
      <c r="C769" s="376"/>
      <c r="D769" s="376"/>
      <c r="E769" s="376"/>
      <c r="F769" s="376"/>
      <c r="G769" s="376"/>
      <c r="H769" s="376"/>
      <c r="I769" s="376"/>
      <c r="J769" s="376"/>
      <c r="K769" s="376"/>
      <c r="L769" s="376"/>
      <c r="M769" s="376"/>
    </row>
    <row r="770" spans="1:13" ht="11.25" customHeight="1">
      <c r="A770" s="376"/>
      <c r="B770" s="376"/>
      <c r="C770" s="376"/>
      <c r="D770" s="376"/>
      <c r="E770" s="376"/>
      <c r="F770" s="376"/>
      <c r="G770" s="376"/>
      <c r="H770" s="376"/>
      <c r="I770" s="376"/>
      <c r="J770" s="376"/>
      <c r="K770" s="376"/>
      <c r="L770" s="376"/>
      <c r="M770" s="376"/>
    </row>
    <row r="771" spans="1:13" ht="11.25" customHeight="1">
      <c r="A771" s="376"/>
      <c r="B771" s="376"/>
      <c r="C771" s="376"/>
      <c r="D771" s="376"/>
      <c r="E771" s="376"/>
      <c r="F771" s="376"/>
      <c r="G771" s="376"/>
      <c r="H771" s="376"/>
      <c r="I771" s="376"/>
      <c r="J771" s="376"/>
      <c r="K771" s="376"/>
      <c r="L771" s="376"/>
      <c r="M771" s="376"/>
    </row>
    <row r="772" spans="1:13" ht="11.25" customHeight="1">
      <c r="A772" s="376"/>
      <c r="B772" s="376"/>
      <c r="C772" s="376"/>
      <c r="D772" s="376"/>
      <c r="E772" s="376"/>
      <c r="F772" s="376"/>
      <c r="G772" s="376"/>
      <c r="H772" s="376"/>
      <c r="I772" s="376"/>
      <c r="J772" s="376"/>
      <c r="K772" s="376"/>
      <c r="L772" s="376"/>
      <c r="M772" s="376"/>
    </row>
    <row r="773" spans="1:13" ht="11.25" customHeight="1">
      <c r="A773" s="376"/>
      <c r="B773" s="376"/>
      <c r="C773" s="376"/>
      <c r="D773" s="376"/>
      <c r="E773" s="376"/>
      <c r="F773" s="376"/>
      <c r="G773" s="376"/>
      <c r="H773" s="376"/>
      <c r="I773" s="376"/>
      <c r="J773" s="376"/>
      <c r="K773" s="376"/>
      <c r="L773" s="376"/>
      <c r="M773" s="376"/>
    </row>
    <row r="774" spans="1:13" ht="11.25" customHeight="1">
      <c r="A774" s="376"/>
      <c r="B774" s="376"/>
      <c r="C774" s="376"/>
      <c r="D774" s="376"/>
      <c r="E774" s="376"/>
      <c r="F774" s="376"/>
      <c r="G774" s="376"/>
      <c r="H774" s="376"/>
      <c r="I774" s="376"/>
      <c r="J774" s="376"/>
      <c r="K774" s="376"/>
      <c r="L774" s="376"/>
      <c r="M774" s="376"/>
    </row>
    <row r="775" spans="1:13" ht="11.25" customHeight="1">
      <c r="A775" s="376"/>
      <c r="B775" s="376"/>
      <c r="C775" s="376"/>
      <c r="D775" s="376"/>
      <c r="E775" s="376"/>
      <c r="F775" s="376"/>
      <c r="G775" s="376"/>
      <c r="H775" s="376"/>
      <c r="I775" s="376"/>
      <c r="J775" s="376"/>
      <c r="K775" s="376"/>
      <c r="L775" s="376"/>
      <c r="M775" s="376"/>
    </row>
    <row r="776" spans="1:13" ht="11.25" customHeight="1">
      <c r="A776" s="376"/>
      <c r="B776" s="376"/>
      <c r="C776" s="376"/>
      <c r="D776" s="376"/>
      <c r="E776" s="376"/>
      <c r="F776" s="376"/>
      <c r="G776" s="376"/>
      <c r="H776" s="376"/>
      <c r="I776" s="376"/>
      <c r="J776" s="376"/>
      <c r="K776" s="376"/>
      <c r="L776" s="376"/>
      <c r="M776" s="376"/>
    </row>
    <row r="777" spans="1:13" ht="11.25" customHeight="1">
      <c r="A777" s="376"/>
      <c r="B777" s="376"/>
      <c r="C777" s="376"/>
      <c r="D777" s="376"/>
      <c r="E777" s="376"/>
      <c r="F777" s="376"/>
      <c r="G777" s="376"/>
      <c r="H777" s="376"/>
      <c r="I777" s="376"/>
      <c r="J777" s="376"/>
      <c r="K777" s="376"/>
      <c r="L777" s="376"/>
      <c r="M777" s="376"/>
    </row>
    <row r="778" spans="1:13" ht="11.25" customHeight="1">
      <c r="A778" s="376"/>
      <c r="B778" s="376"/>
      <c r="C778" s="376"/>
      <c r="D778" s="376"/>
      <c r="E778" s="376"/>
      <c r="F778" s="376"/>
      <c r="G778" s="376"/>
      <c r="H778" s="376"/>
      <c r="I778" s="376"/>
      <c r="J778" s="376"/>
      <c r="K778" s="376"/>
      <c r="L778" s="376"/>
      <c r="M778" s="376"/>
    </row>
    <row r="779" spans="1:13" ht="11.25" customHeight="1">
      <c r="A779" s="376"/>
      <c r="B779" s="376"/>
      <c r="C779" s="376"/>
      <c r="D779" s="376"/>
      <c r="E779" s="376"/>
      <c r="F779" s="376"/>
      <c r="G779" s="376"/>
      <c r="H779" s="376"/>
      <c r="I779" s="376"/>
      <c r="J779" s="376"/>
      <c r="K779" s="376"/>
      <c r="L779" s="376"/>
      <c r="M779" s="376"/>
    </row>
    <row r="780" spans="1:13" ht="11.25" customHeight="1">
      <c r="A780" s="376"/>
      <c r="B780" s="376"/>
      <c r="C780" s="376"/>
      <c r="D780" s="376"/>
      <c r="E780" s="376"/>
      <c r="F780" s="376"/>
      <c r="G780" s="376"/>
      <c r="H780" s="376"/>
      <c r="I780" s="376"/>
      <c r="J780" s="376"/>
      <c r="K780" s="376"/>
      <c r="L780" s="376"/>
      <c r="M780" s="376"/>
    </row>
    <row r="781" spans="1:13" ht="11.25" customHeight="1">
      <c r="A781" s="376"/>
      <c r="B781" s="376"/>
      <c r="C781" s="376"/>
      <c r="D781" s="376"/>
      <c r="E781" s="376"/>
      <c r="F781" s="376"/>
      <c r="G781" s="376"/>
      <c r="H781" s="376"/>
      <c r="I781" s="376"/>
      <c r="J781" s="376"/>
      <c r="K781" s="376"/>
      <c r="L781" s="376"/>
      <c r="M781" s="376"/>
    </row>
    <row r="782" spans="1:13" ht="11.25" customHeight="1">
      <c r="A782" s="376"/>
      <c r="B782" s="376"/>
      <c r="C782" s="376"/>
      <c r="D782" s="376"/>
      <c r="E782" s="376"/>
      <c r="F782" s="376"/>
      <c r="G782" s="376"/>
      <c r="H782" s="376"/>
      <c r="I782" s="376"/>
      <c r="J782" s="376"/>
      <c r="K782" s="376"/>
      <c r="L782" s="376"/>
      <c r="M782" s="376"/>
    </row>
    <row r="783" spans="1:13" ht="11.25" customHeight="1">
      <c r="A783" s="376"/>
      <c r="B783" s="376"/>
      <c r="C783" s="376"/>
      <c r="D783" s="376"/>
      <c r="E783" s="376"/>
      <c r="F783" s="376"/>
      <c r="G783" s="376"/>
      <c r="H783" s="376"/>
      <c r="I783" s="376"/>
      <c r="J783" s="376"/>
      <c r="K783" s="376"/>
      <c r="L783" s="376"/>
      <c r="M783" s="376"/>
    </row>
    <row r="784" spans="1:13" ht="11.25" customHeight="1">
      <c r="A784" s="376"/>
      <c r="B784" s="376"/>
      <c r="C784" s="376"/>
      <c r="D784" s="376"/>
      <c r="E784" s="376"/>
      <c r="F784" s="376"/>
      <c r="G784" s="376"/>
      <c r="H784" s="376"/>
      <c r="I784" s="376"/>
      <c r="J784" s="376"/>
      <c r="K784" s="376"/>
      <c r="L784" s="376"/>
      <c r="M784" s="376"/>
    </row>
    <row r="785" spans="1:13" ht="11.25" customHeight="1">
      <c r="A785" s="376"/>
      <c r="B785" s="376"/>
      <c r="C785" s="376"/>
      <c r="D785" s="376"/>
      <c r="E785" s="376"/>
      <c r="F785" s="376"/>
      <c r="G785" s="376"/>
      <c r="H785" s="376"/>
      <c r="I785" s="376"/>
      <c r="J785" s="376"/>
      <c r="K785" s="376"/>
      <c r="L785" s="376"/>
      <c r="M785" s="376"/>
    </row>
    <row r="786" spans="1:13" ht="11.25" customHeight="1">
      <c r="A786" s="376"/>
      <c r="B786" s="376"/>
      <c r="C786" s="376"/>
      <c r="D786" s="376"/>
      <c r="E786" s="376"/>
      <c r="F786" s="376"/>
      <c r="G786" s="376"/>
      <c r="H786" s="376"/>
      <c r="I786" s="376"/>
      <c r="J786" s="376"/>
      <c r="K786" s="376"/>
      <c r="L786" s="376"/>
      <c r="M786" s="376"/>
    </row>
    <row r="787" spans="1:13" ht="11.25" customHeight="1">
      <c r="A787" s="376"/>
      <c r="B787" s="376"/>
      <c r="C787" s="376"/>
      <c r="D787" s="376"/>
      <c r="E787" s="376"/>
      <c r="F787" s="376"/>
      <c r="G787" s="376"/>
      <c r="H787" s="376"/>
      <c r="I787" s="376"/>
      <c r="J787" s="376"/>
      <c r="K787" s="376"/>
      <c r="L787" s="376"/>
      <c r="M787" s="376"/>
    </row>
    <row r="788" spans="1:13" ht="11.25" customHeight="1">
      <c r="A788" s="376"/>
      <c r="B788" s="376"/>
      <c r="C788" s="376"/>
      <c r="D788" s="376"/>
      <c r="E788" s="376"/>
      <c r="F788" s="376"/>
      <c r="G788" s="376"/>
      <c r="H788" s="376"/>
      <c r="I788" s="376"/>
      <c r="J788" s="376"/>
      <c r="K788" s="376"/>
      <c r="L788" s="376"/>
      <c r="M788" s="376"/>
    </row>
    <row r="789" spans="1:13" ht="11.25" customHeight="1">
      <c r="A789" s="376"/>
      <c r="B789" s="376"/>
      <c r="C789" s="376"/>
      <c r="D789" s="376"/>
      <c r="E789" s="376"/>
      <c r="F789" s="376"/>
      <c r="G789" s="376"/>
      <c r="H789" s="376"/>
      <c r="I789" s="376"/>
      <c r="J789" s="376"/>
      <c r="K789" s="376"/>
      <c r="L789" s="376"/>
      <c r="M789" s="376"/>
    </row>
    <row r="790" spans="1:13" ht="11.25" customHeight="1">
      <c r="A790" s="376"/>
      <c r="B790" s="376"/>
      <c r="C790" s="376"/>
      <c r="D790" s="376"/>
      <c r="E790" s="376"/>
      <c r="F790" s="376"/>
      <c r="G790" s="376"/>
      <c r="H790" s="376"/>
      <c r="I790" s="376"/>
      <c r="J790" s="376"/>
      <c r="K790" s="376"/>
      <c r="L790" s="376"/>
      <c r="M790" s="376"/>
    </row>
    <row r="791" spans="1:13" ht="11.25" customHeight="1">
      <c r="A791" s="376"/>
      <c r="B791" s="376"/>
      <c r="C791" s="376"/>
      <c r="D791" s="376"/>
      <c r="E791" s="376"/>
      <c r="F791" s="376"/>
      <c r="G791" s="376"/>
      <c r="H791" s="376"/>
      <c r="I791" s="376"/>
      <c r="J791" s="376"/>
      <c r="K791" s="376"/>
      <c r="L791" s="376"/>
      <c r="M791" s="376"/>
    </row>
    <row r="792" spans="1:13" ht="11.25" customHeight="1">
      <c r="A792" s="376"/>
      <c r="B792" s="376"/>
      <c r="C792" s="376"/>
      <c r="D792" s="376"/>
      <c r="E792" s="376"/>
      <c r="F792" s="376"/>
      <c r="G792" s="376"/>
      <c r="H792" s="376"/>
      <c r="I792" s="376"/>
      <c r="J792" s="376"/>
      <c r="K792" s="376"/>
      <c r="L792" s="376"/>
      <c r="M792" s="376"/>
    </row>
    <row r="793" spans="1:13" ht="11.25" customHeight="1">
      <c r="A793" s="376"/>
      <c r="B793" s="376"/>
      <c r="C793" s="376"/>
      <c r="D793" s="376"/>
      <c r="E793" s="376"/>
      <c r="F793" s="376"/>
      <c r="G793" s="376"/>
      <c r="H793" s="376"/>
      <c r="I793" s="376"/>
      <c r="J793" s="376"/>
      <c r="K793" s="376"/>
      <c r="L793" s="376"/>
      <c r="M793" s="376"/>
    </row>
    <row r="794" spans="1:13" ht="11.25" customHeight="1">
      <c r="A794" s="376"/>
      <c r="B794" s="376"/>
      <c r="C794" s="376"/>
      <c r="D794" s="376"/>
      <c r="E794" s="376"/>
      <c r="F794" s="376"/>
      <c r="G794" s="376"/>
      <c r="H794" s="376"/>
      <c r="I794" s="376"/>
      <c r="J794" s="376"/>
      <c r="K794" s="376"/>
      <c r="L794" s="376"/>
      <c r="M794" s="376"/>
    </row>
    <row r="795" spans="1:13" ht="11.25" customHeight="1">
      <c r="A795" s="376"/>
      <c r="B795" s="376"/>
      <c r="C795" s="376"/>
      <c r="D795" s="376"/>
      <c r="E795" s="376"/>
      <c r="F795" s="376"/>
      <c r="G795" s="376"/>
      <c r="H795" s="376"/>
      <c r="I795" s="376"/>
      <c r="J795" s="376"/>
      <c r="K795" s="376"/>
      <c r="L795" s="376"/>
      <c r="M795" s="376"/>
    </row>
    <row r="796" spans="1:13" ht="11.25" customHeight="1">
      <c r="A796" s="376"/>
      <c r="B796" s="376"/>
      <c r="C796" s="376"/>
      <c r="D796" s="376"/>
      <c r="E796" s="376"/>
      <c r="F796" s="376"/>
      <c r="G796" s="376"/>
      <c r="H796" s="376"/>
      <c r="I796" s="376"/>
      <c r="J796" s="376"/>
      <c r="K796" s="376"/>
      <c r="L796" s="376"/>
      <c r="M796" s="376"/>
    </row>
    <row r="797" spans="1:13" ht="11.25" customHeight="1">
      <c r="A797" s="376"/>
      <c r="B797" s="376"/>
      <c r="C797" s="376"/>
      <c r="D797" s="376"/>
      <c r="E797" s="376"/>
      <c r="F797" s="376"/>
      <c r="G797" s="376"/>
      <c r="H797" s="376"/>
      <c r="I797" s="376"/>
      <c r="J797" s="376"/>
      <c r="K797" s="376"/>
      <c r="L797" s="376"/>
      <c r="M797" s="376"/>
    </row>
    <row r="798" spans="1:13" ht="11.25" customHeight="1">
      <c r="A798" s="376"/>
      <c r="B798" s="376"/>
      <c r="C798" s="376"/>
      <c r="D798" s="376"/>
      <c r="E798" s="376"/>
      <c r="F798" s="376"/>
      <c r="G798" s="376"/>
      <c r="H798" s="376"/>
      <c r="I798" s="376"/>
      <c r="J798" s="376"/>
      <c r="K798" s="376"/>
      <c r="L798" s="376"/>
      <c r="M798" s="376"/>
    </row>
    <row r="799" spans="1:13" ht="11.25" customHeight="1">
      <c r="A799" s="376"/>
      <c r="B799" s="376"/>
      <c r="C799" s="376"/>
      <c r="D799" s="376"/>
      <c r="E799" s="376"/>
      <c r="F799" s="376"/>
      <c r="G799" s="376"/>
      <c r="H799" s="376"/>
      <c r="I799" s="376"/>
      <c r="J799" s="376"/>
      <c r="K799" s="376"/>
      <c r="L799" s="376"/>
      <c r="M799" s="376"/>
    </row>
    <row r="800" spans="1:13" ht="11.25" customHeight="1">
      <c r="A800" s="376"/>
      <c r="B800" s="376"/>
      <c r="C800" s="376"/>
      <c r="D800" s="376"/>
      <c r="E800" s="376"/>
      <c r="F800" s="376"/>
      <c r="G800" s="376"/>
      <c r="H800" s="376"/>
      <c r="I800" s="376"/>
      <c r="J800" s="376"/>
      <c r="K800" s="376"/>
      <c r="L800" s="376"/>
      <c r="M800" s="376"/>
    </row>
    <row r="801" spans="1:13" ht="11.25" customHeight="1">
      <c r="A801" s="376"/>
      <c r="B801" s="376"/>
      <c r="C801" s="376"/>
      <c r="D801" s="376"/>
      <c r="E801" s="376"/>
      <c r="F801" s="376"/>
      <c r="G801" s="376"/>
      <c r="H801" s="376"/>
      <c r="I801" s="376"/>
      <c r="J801" s="376"/>
      <c r="K801" s="376"/>
      <c r="L801" s="376"/>
      <c r="M801" s="376"/>
    </row>
    <row r="802" spans="1:13" ht="11.25" customHeight="1">
      <c r="A802" s="376"/>
      <c r="B802" s="376"/>
      <c r="C802" s="376"/>
      <c r="D802" s="376"/>
      <c r="E802" s="376"/>
      <c r="F802" s="376"/>
      <c r="G802" s="376"/>
      <c r="H802" s="376"/>
      <c r="I802" s="376"/>
      <c r="J802" s="376"/>
      <c r="K802" s="376"/>
      <c r="L802" s="376"/>
      <c r="M802" s="376"/>
    </row>
    <row r="803" spans="1:13" ht="11.25" customHeight="1">
      <c r="A803" s="376"/>
      <c r="B803" s="376"/>
      <c r="C803" s="376"/>
      <c r="D803" s="376"/>
      <c r="E803" s="376"/>
      <c r="F803" s="376"/>
      <c r="G803" s="376"/>
      <c r="H803" s="376"/>
      <c r="I803" s="376"/>
      <c r="J803" s="376"/>
      <c r="K803" s="376"/>
      <c r="L803" s="376"/>
      <c r="M803" s="376"/>
    </row>
    <row r="804" spans="1:13" ht="11.25" customHeight="1">
      <c r="A804" s="376"/>
      <c r="B804" s="376"/>
      <c r="C804" s="376"/>
      <c r="D804" s="376"/>
      <c r="E804" s="376"/>
      <c r="F804" s="376"/>
      <c r="G804" s="376"/>
      <c r="H804" s="376"/>
      <c r="I804" s="376"/>
      <c r="J804" s="376"/>
      <c r="K804" s="376"/>
      <c r="L804" s="376"/>
      <c r="M804" s="376"/>
    </row>
    <row r="805" spans="1:13" ht="11.25" customHeight="1">
      <c r="A805" s="376"/>
      <c r="B805" s="376"/>
      <c r="C805" s="376"/>
      <c r="D805" s="376"/>
      <c r="E805" s="376"/>
      <c r="F805" s="376"/>
      <c r="G805" s="376"/>
      <c r="H805" s="376"/>
      <c r="I805" s="376"/>
      <c r="J805" s="376"/>
      <c r="K805" s="376"/>
      <c r="L805" s="376"/>
      <c r="M805" s="376"/>
    </row>
    <row r="806" spans="1:13" ht="11.25" customHeight="1">
      <c r="A806" s="376"/>
      <c r="B806" s="376"/>
      <c r="C806" s="376"/>
      <c r="D806" s="376"/>
      <c r="E806" s="376"/>
      <c r="F806" s="376"/>
      <c r="G806" s="376"/>
      <c r="H806" s="376"/>
      <c r="I806" s="376"/>
      <c r="J806" s="376"/>
      <c r="K806" s="376"/>
      <c r="L806" s="376"/>
      <c r="M806" s="376"/>
    </row>
    <row r="807" spans="1:13" ht="11.25" customHeight="1">
      <c r="A807" s="376"/>
      <c r="B807" s="376"/>
      <c r="C807" s="376"/>
      <c r="D807" s="376"/>
      <c r="E807" s="376"/>
      <c r="F807" s="376"/>
      <c r="G807" s="376"/>
      <c r="H807" s="376"/>
      <c r="I807" s="376"/>
      <c r="J807" s="376"/>
      <c r="K807" s="376"/>
      <c r="L807" s="376"/>
      <c r="M807" s="376"/>
    </row>
    <row r="808" spans="1:13" ht="11.25" customHeight="1">
      <c r="A808" s="376"/>
      <c r="B808" s="376"/>
      <c r="C808" s="376"/>
      <c r="D808" s="376"/>
      <c r="E808" s="376"/>
      <c r="F808" s="376"/>
      <c r="G808" s="376"/>
      <c r="H808" s="376"/>
      <c r="I808" s="376"/>
      <c r="J808" s="376"/>
      <c r="K808" s="376"/>
      <c r="L808" s="376"/>
      <c r="M808" s="376"/>
    </row>
    <row r="809" spans="1:13" ht="11.25" customHeight="1">
      <c r="A809" s="376"/>
      <c r="B809" s="376"/>
      <c r="C809" s="376"/>
      <c r="D809" s="376"/>
      <c r="E809" s="376"/>
      <c r="F809" s="376"/>
      <c r="G809" s="376"/>
      <c r="H809" s="376"/>
      <c r="I809" s="376"/>
      <c r="J809" s="376"/>
      <c r="K809" s="376"/>
      <c r="L809" s="376"/>
      <c r="M809" s="376"/>
    </row>
    <row r="810" spans="1:13" ht="11.25" customHeight="1">
      <c r="A810" s="376"/>
      <c r="B810" s="376"/>
      <c r="C810" s="376"/>
      <c r="D810" s="376"/>
      <c r="E810" s="376"/>
      <c r="F810" s="376"/>
      <c r="G810" s="376"/>
      <c r="H810" s="376"/>
      <c r="I810" s="376"/>
      <c r="J810" s="376"/>
      <c r="K810" s="376"/>
      <c r="L810" s="376"/>
      <c r="M810" s="376"/>
    </row>
    <row r="811" spans="1:13" ht="11.25" customHeight="1">
      <c r="A811" s="376"/>
      <c r="B811" s="376"/>
      <c r="C811" s="376"/>
      <c r="D811" s="376"/>
      <c r="E811" s="376"/>
      <c r="F811" s="376"/>
      <c r="G811" s="376"/>
      <c r="H811" s="376"/>
      <c r="I811" s="376"/>
      <c r="J811" s="376"/>
      <c r="K811" s="376"/>
      <c r="L811" s="376"/>
      <c r="M811" s="376"/>
    </row>
    <row r="812" spans="1:13" ht="11.25" customHeight="1">
      <c r="A812" s="376"/>
      <c r="B812" s="376"/>
      <c r="C812" s="376"/>
      <c r="D812" s="376"/>
      <c r="E812" s="376"/>
      <c r="F812" s="376"/>
      <c r="G812" s="376"/>
      <c r="H812" s="376"/>
      <c r="I812" s="376"/>
      <c r="J812" s="376"/>
      <c r="K812" s="376"/>
      <c r="L812" s="376"/>
      <c r="M812" s="376"/>
    </row>
    <row r="813" spans="1:13" ht="11.25" customHeight="1">
      <c r="A813" s="376"/>
      <c r="B813" s="376"/>
      <c r="C813" s="376"/>
      <c r="D813" s="376"/>
      <c r="E813" s="376"/>
      <c r="F813" s="376"/>
      <c r="G813" s="376"/>
      <c r="H813" s="376"/>
      <c r="I813" s="376"/>
      <c r="J813" s="376"/>
      <c r="K813" s="376"/>
      <c r="L813" s="376"/>
      <c r="M813" s="376"/>
    </row>
    <row r="814" spans="1:13" ht="11.25" customHeight="1">
      <c r="A814" s="376"/>
      <c r="B814" s="376"/>
      <c r="C814" s="376"/>
      <c r="D814" s="376"/>
      <c r="E814" s="376"/>
      <c r="F814" s="376"/>
      <c r="G814" s="376"/>
      <c r="H814" s="376"/>
      <c r="I814" s="376"/>
      <c r="J814" s="376"/>
      <c r="K814" s="376"/>
      <c r="L814" s="376"/>
      <c r="M814" s="376"/>
    </row>
    <row r="815" spans="1:13" ht="11.25" customHeight="1">
      <c r="A815" s="376"/>
      <c r="B815" s="376"/>
      <c r="C815" s="376"/>
      <c r="D815" s="376"/>
      <c r="E815" s="376"/>
      <c r="F815" s="376"/>
      <c r="G815" s="376"/>
      <c r="H815" s="376"/>
      <c r="I815" s="376"/>
      <c r="J815" s="376"/>
      <c r="K815" s="376"/>
      <c r="L815" s="376"/>
      <c r="M815" s="376"/>
    </row>
    <row r="816" spans="1:13" ht="11.25" customHeight="1">
      <c r="A816" s="376"/>
      <c r="B816" s="376"/>
      <c r="C816" s="376"/>
      <c r="D816" s="376"/>
      <c r="E816" s="376"/>
      <c r="F816" s="376"/>
      <c r="G816" s="376"/>
      <c r="H816" s="376"/>
      <c r="I816" s="376"/>
      <c r="J816" s="376"/>
      <c r="K816" s="376"/>
      <c r="L816" s="376"/>
      <c r="M816" s="376"/>
    </row>
    <row r="817" spans="1:13" ht="11.25" customHeight="1">
      <c r="A817" s="376"/>
      <c r="B817" s="376"/>
      <c r="C817" s="376"/>
      <c r="D817" s="376"/>
      <c r="E817" s="376"/>
      <c r="F817" s="376"/>
      <c r="G817" s="376"/>
      <c r="H817" s="376"/>
      <c r="I817" s="376"/>
      <c r="J817" s="376"/>
      <c r="K817" s="376"/>
      <c r="L817" s="376"/>
      <c r="M817" s="376"/>
    </row>
    <row r="818" spans="1:13" ht="11.25" customHeight="1">
      <c r="A818" s="376"/>
      <c r="B818" s="376"/>
      <c r="C818" s="376"/>
      <c r="D818" s="376"/>
      <c r="E818" s="376"/>
      <c r="F818" s="376"/>
      <c r="G818" s="376"/>
      <c r="H818" s="376"/>
      <c r="I818" s="376"/>
      <c r="J818" s="376"/>
      <c r="K818" s="376"/>
      <c r="L818" s="376"/>
      <c r="M818" s="376"/>
    </row>
    <row r="819" spans="1:13" ht="11.25" customHeight="1">
      <c r="A819" s="376"/>
      <c r="B819" s="376"/>
      <c r="C819" s="376"/>
      <c r="D819" s="376"/>
      <c r="E819" s="376"/>
      <c r="F819" s="376"/>
      <c r="G819" s="376"/>
      <c r="H819" s="376"/>
      <c r="I819" s="376"/>
      <c r="J819" s="376"/>
      <c r="K819" s="376"/>
      <c r="L819" s="376"/>
      <c r="M819" s="376"/>
    </row>
    <row r="820" spans="1:13" ht="11.25" customHeight="1">
      <c r="A820" s="376"/>
      <c r="B820" s="376"/>
      <c r="C820" s="376"/>
      <c r="D820" s="376"/>
      <c r="E820" s="376"/>
      <c r="F820" s="376"/>
      <c r="G820" s="376"/>
      <c r="H820" s="376"/>
      <c r="I820" s="376"/>
      <c r="J820" s="376"/>
      <c r="K820" s="376"/>
      <c r="L820" s="376"/>
      <c r="M820" s="376"/>
    </row>
    <row r="821" spans="1:13" ht="11.25" customHeight="1">
      <c r="A821" s="376"/>
      <c r="B821" s="376"/>
      <c r="C821" s="376"/>
      <c r="D821" s="376"/>
      <c r="E821" s="376"/>
      <c r="F821" s="376"/>
      <c r="G821" s="376"/>
      <c r="H821" s="376"/>
      <c r="I821" s="376"/>
      <c r="J821" s="376"/>
      <c r="K821" s="376"/>
      <c r="L821" s="376"/>
      <c r="M821" s="376"/>
    </row>
    <row r="822" spans="1:13" ht="11.25" customHeight="1">
      <c r="A822" s="376"/>
      <c r="B822" s="376"/>
      <c r="C822" s="376"/>
      <c r="D822" s="376"/>
      <c r="E822" s="376"/>
      <c r="F822" s="376"/>
      <c r="G822" s="376"/>
      <c r="H822" s="376"/>
      <c r="I822" s="376"/>
      <c r="J822" s="376"/>
      <c r="K822" s="376"/>
      <c r="L822" s="376"/>
      <c r="M822" s="376"/>
    </row>
    <row r="823" spans="1:13" ht="11.25" customHeight="1">
      <c r="A823" s="376"/>
      <c r="B823" s="376"/>
      <c r="C823" s="376"/>
      <c r="D823" s="376"/>
      <c r="E823" s="376"/>
      <c r="F823" s="376"/>
      <c r="G823" s="376"/>
      <c r="H823" s="376"/>
      <c r="I823" s="376"/>
      <c r="J823" s="376"/>
      <c r="K823" s="376"/>
      <c r="L823" s="376"/>
      <c r="M823" s="376"/>
    </row>
    <row r="824" spans="1:13" ht="11.25" customHeight="1">
      <c r="A824" s="376"/>
      <c r="B824" s="376"/>
      <c r="C824" s="376"/>
      <c r="D824" s="376"/>
      <c r="E824" s="376"/>
      <c r="F824" s="376"/>
      <c r="G824" s="376"/>
      <c r="H824" s="376"/>
      <c r="I824" s="376"/>
      <c r="J824" s="376"/>
      <c r="K824" s="376"/>
      <c r="L824" s="376"/>
      <c r="M824" s="376"/>
    </row>
    <row r="825" spans="1:13" ht="11.25" customHeight="1">
      <c r="A825" s="376"/>
      <c r="B825" s="376"/>
      <c r="C825" s="376"/>
      <c r="D825" s="376"/>
      <c r="E825" s="376"/>
      <c r="F825" s="376"/>
      <c r="G825" s="376"/>
      <c r="H825" s="376"/>
      <c r="I825" s="376"/>
      <c r="J825" s="376"/>
      <c r="K825" s="376"/>
      <c r="L825" s="376"/>
      <c r="M825" s="376"/>
    </row>
    <row r="826" spans="1:13" ht="11.25" customHeight="1">
      <c r="A826" s="376"/>
      <c r="B826" s="376"/>
      <c r="C826" s="376"/>
      <c r="D826" s="376"/>
      <c r="E826" s="376"/>
      <c r="F826" s="376"/>
      <c r="G826" s="376"/>
      <c r="H826" s="376"/>
      <c r="I826" s="376"/>
      <c r="J826" s="376"/>
      <c r="K826" s="376"/>
      <c r="L826" s="376"/>
      <c r="M826" s="376"/>
    </row>
    <row r="827" spans="1:13" ht="11.25" customHeight="1">
      <c r="A827" s="376"/>
      <c r="B827" s="376"/>
      <c r="C827" s="376"/>
      <c r="D827" s="376"/>
      <c r="E827" s="376"/>
      <c r="F827" s="376"/>
      <c r="G827" s="376"/>
      <c r="H827" s="376"/>
      <c r="I827" s="376"/>
      <c r="J827" s="376"/>
      <c r="K827" s="376"/>
      <c r="L827" s="376"/>
      <c r="M827" s="376"/>
    </row>
    <row r="828" spans="1:13" ht="11.25" customHeight="1">
      <c r="A828" s="376"/>
      <c r="B828" s="376"/>
      <c r="C828" s="376"/>
      <c r="D828" s="376"/>
      <c r="E828" s="376"/>
      <c r="F828" s="376"/>
      <c r="G828" s="376"/>
      <c r="H828" s="376"/>
      <c r="I828" s="376"/>
      <c r="J828" s="376"/>
      <c r="K828" s="376"/>
      <c r="L828" s="376"/>
      <c r="M828" s="376"/>
    </row>
    <row r="829" spans="1:13" ht="11.25" customHeight="1">
      <c r="A829" s="376"/>
      <c r="B829" s="376"/>
      <c r="C829" s="376"/>
      <c r="D829" s="376"/>
      <c r="E829" s="376"/>
      <c r="F829" s="376"/>
      <c r="G829" s="376"/>
      <c r="H829" s="376"/>
      <c r="I829" s="376"/>
      <c r="J829" s="376"/>
      <c r="K829" s="376"/>
      <c r="L829" s="376"/>
      <c r="M829" s="376"/>
    </row>
    <row r="830" spans="1:13" ht="11.25" customHeight="1">
      <c r="A830" s="376"/>
      <c r="B830" s="376"/>
      <c r="C830" s="376"/>
      <c r="D830" s="376"/>
      <c r="E830" s="376"/>
      <c r="F830" s="376"/>
      <c r="G830" s="376"/>
      <c r="H830" s="376"/>
      <c r="I830" s="376"/>
      <c r="J830" s="376"/>
      <c r="K830" s="376"/>
      <c r="L830" s="376"/>
      <c r="M830" s="376"/>
    </row>
    <row r="831" spans="1:13" ht="11.25" customHeight="1">
      <c r="A831" s="376"/>
      <c r="B831" s="376"/>
      <c r="C831" s="376"/>
      <c r="D831" s="376"/>
      <c r="E831" s="376"/>
      <c r="F831" s="376"/>
      <c r="G831" s="376"/>
      <c r="H831" s="376"/>
      <c r="I831" s="376"/>
      <c r="J831" s="376"/>
      <c r="K831" s="376"/>
      <c r="L831" s="376"/>
      <c r="M831" s="376"/>
    </row>
    <row r="832" spans="1:13" ht="11.25" customHeight="1">
      <c r="A832" s="376"/>
      <c r="B832" s="376"/>
      <c r="C832" s="376"/>
      <c r="D832" s="376"/>
      <c r="E832" s="376"/>
      <c r="F832" s="376"/>
      <c r="G832" s="376"/>
      <c r="H832" s="376"/>
      <c r="I832" s="376"/>
      <c r="J832" s="376"/>
      <c r="K832" s="376"/>
      <c r="L832" s="376"/>
      <c r="M832" s="376"/>
    </row>
    <row r="833" spans="1:13" ht="11.25" customHeight="1">
      <c r="A833" s="376"/>
      <c r="B833" s="376"/>
      <c r="C833" s="376"/>
      <c r="D833" s="376"/>
      <c r="E833" s="376"/>
      <c r="F833" s="376"/>
      <c r="G833" s="376"/>
      <c r="H833" s="376"/>
      <c r="I833" s="376"/>
      <c r="J833" s="376"/>
      <c r="K833" s="376"/>
      <c r="L833" s="376"/>
      <c r="M833" s="376"/>
    </row>
    <row r="834" spans="1:13" ht="11.25" customHeight="1">
      <c r="A834" s="376"/>
      <c r="B834" s="376"/>
      <c r="C834" s="376"/>
      <c r="D834" s="376"/>
      <c r="E834" s="376"/>
      <c r="F834" s="376"/>
      <c r="G834" s="376"/>
      <c r="H834" s="376"/>
      <c r="I834" s="376"/>
      <c r="J834" s="376"/>
      <c r="K834" s="376"/>
      <c r="L834" s="376"/>
      <c r="M834" s="376"/>
    </row>
    <row r="835" spans="1:13" ht="11.25" customHeight="1">
      <c r="A835" s="376"/>
      <c r="B835" s="376"/>
      <c r="C835" s="376"/>
      <c r="D835" s="376"/>
      <c r="E835" s="376"/>
      <c r="F835" s="376"/>
      <c r="G835" s="376"/>
      <c r="H835" s="376"/>
      <c r="I835" s="376"/>
      <c r="J835" s="376"/>
      <c r="K835" s="376"/>
      <c r="L835" s="376"/>
      <c r="M835" s="376"/>
    </row>
    <row r="836" spans="1:13" ht="11.25" customHeight="1">
      <c r="A836" s="376"/>
      <c r="B836" s="376"/>
      <c r="C836" s="376"/>
      <c r="D836" s="376"/>
      <c r="E836" s="376"/>
      <c r="F836" s="376"/>
      <c r="G836" s="376"/>
      <c r="H836" s="376"/>
      <c r="I836" s="376"/>
      <c r="J836" s="376"/>
      <c r="K836" s="376"/>
      <c r="L836" s="376"/>
      <c r="M836" s="376"/>
    </row>
    <row r="837" spans="1:13" ht="11.25" customHeight="1">
      <c r="A837" s="376"/>
      <c r="B837" s="376"/>
      <c r="C837" s="376"/>
      <c r="D837" s="376"/>
      <c r="E837" s="376"/>
      <c r="F837" s="376"/>
      <c r="G837" s="376"/>
      <c r="H837" s="376"/>
      <c r="I837" s="376"/>
      <c r="J837" s="376"/>
      <c r="K837" s="376"/>
      <c r="L837" s="376"/>
      <c r="M837" s="376"/>
    </row>
    <row r="838" spans="1:13" ht="11.25" customHeight="1">
      <c r="A838" s="376"/>
      <c r="B838" s="376"/>
      <c r="C838" s="376"/>
      <c r="D838" s="376"/>
      <c r="E838" s="376"/>
      <c r="F838" s="376"/>
      <c r="G838" s="376"/>
      <c r="H838" s="376"/>
      <c r="I838" s="376"/>
      <c r="J838" s="376"/>
      <c r="K838" s="376"/>
      <c r="L838" s="376"/>
      <c r="M838" s="376"/>
    </row>
    <row r="839" spans="1:13" ht="11.25" customHeight="1">
      <c r="A839" s="376"/>
      <c r="B839" s="376"/>
      <c r="C839" s="376"/>
      <c r="D839" s="376"/>
      <c r="E839" s="376"/>
      <c r="F839" s="376"/>
      <c r="G839" s="376"/>
      <c r="H839" s="376"/>
      <c r="I839" s="376"/>
      <c r="J839" s="376"/>
      <c r="K839" s="376"/>
      <c r="L839" s="376"/>
      <c r="M839" s="376"/>
    </row>
    <row r="840" spans="1:13" ht="11.25" customHeight="1">
      <c r="A840" s="376"/>
      <c r="B840" s="376"/>
      <c r="C840" s="376"/>
      <c r="D840" s="376"/>
      <c r="E840" s="376"/>
      <c r="F840" s="376"/>
      <c r="G840" s="376"/>
      <c r="H840" s="376"/>
      <c r="I840" s="376"/>
      <c r="J840" s="376"/>
      <c r="K840" s="376"/>
      <c r="L840" s="376"/>
      <c r="M840" s="376"/>
    </row>
    <row r="841" spans="1:13" ht="11.25" customHeight="1">
      <c r="A841" s="376"/>
      <c r="B841" s="376"/>
      <c r="C841" s="376"/>
      <c r="D841" s="376"/>
      <c r="E841" s="376"/>
      <c r="F841" s="376"/>
      <c r="G841" s="376"/>
      <c r="H841" s="376"/>
      <c r="I841" s="376"/>
      <c r="J841" s="376"/>
      <c r="K841" s="376"/>
      <c r="L841" s="376"/>
      <c r="M841" s="376"/>
    </row>
    <row r="842" spans="1:13" ht="11.25" customHeight="1">
      <c r="A842" s="376"/>
      <c r="B842" s="376"/>
      <c r="C842" s="376"/>
      <c r="D842" s="376"/>
      <c r="E842" s="376"/>
      <c r="F842" s="376"/>
      <c r="G842" s="376"/>
      <c r="H842" s="376"/>
      <c r="I842" s="376"/>
      <c r="J842" s="376"/>
      <c r="K842" s="376"/>
      <c r="L842" s="376"/>
      <c r="M842" s="376"/>
    </row>
    <row r="843" spans="1:13" ht="11.25" customHeight="1">
      <c r="A843" s="376"/>
      <c r="B843" s="376"/>
      <c r="C843" s="376"/>
      <c r="D843" s="376"/>
      <c r="E843" s="376"/>
      <c r="F843" s="376"/>
      <c r="G843" s="376"/>
      <c r="H843" s="376"/>
      <c r="I843" s="376"/>
      <c r="J843" s="376"/>
      <c r="K843" s="376"/>
      <c r="L843" s="376"/>
      <c r="M843" s="376"/>
    </row>
    <row r="844" spans="1:13" ht="11.25" customHeight="1">
      <c r="A844" s="376"/>
      <c r="B844" s="376"/>
      <c r="C844" s="376"/>
      <c r="D844" s="376"/>
      <c r="E844" s="376"/>
      <c r="F844" s="376"/>
      <c r="G844" s="376"/>
      <c r="H844" s="376"/>
      <c r="I844" s="376"/>
      <c r="J844" s="376"/>
      <c r="K844" s="376"/>
      <c r="L844" s="376"/>
      <c r="M844" s="376"/>
    </row>
    <row r="845" spans="1:13" ht="11.25" customHeight="1">
      <c r="A845" s="376"/>
      <c r="B845" s="376"/>
      <c r="C845" s="376"/>
      <c r="D845" s="376"/>
      <c r="E845" s="376"/>
      <c r="F845" s="376"/>
      <c r="G845" s="376"/>
      <c r="H845" s="376"/>
      <c r="I845" s="376"/>
      <c r="J845" s="376"/>
      <c r="K845" s="376"/>
      <c r="L845" s="376"/>
      <c r="M845" s="376"/>
    </row>
    <row r="846" spans="1:13" ht="11.25" customHeight="1">
      <c r="A846" s="376"/>
      <c r="B846" s="376"/>
      <c r="C846" s="376"/>
      <c r="D846" s="376"/>
      <c r="E846" s="376"/>
      <c r="F846" s="376"/>
      <c r="G846" s="376"/>
      <c r="H846" s="376"/>
      <c r="I846" s="376"/>
      <c r="J846" s="376"/>
      <c r="K846" s="376"/>
      <c r="L846" s="376"/>
      <c r="M846" s="376"/>
    </row>
    <row r="847" spans="1:13" ht="11.25" customHeight="1">
      <c r="A847" s="376"/>
      <c r="B847" s="376"/>
      <c r="C847" s="376"/>
      <c r="D847" s="376"/>
      <c r="E847" s="376"/>
      <c r="F847" s="376"/>
      <c r="G847" s="376"/>
      <c r="H847" s="376"/>
      <c r="I847" s="376"/>
      <c r="J847" s="376"/>
      <c r="K847" s="376"/>
      <c r="L847" s="376"/>
      <c r="M847" s="376"/>
    </row>
    <row r="848" spans="1:13" ht="11.25" customHeight="1">
      <c r="A848" s="376"/>
      <c r="B848" s="376"/>
      <c r="C848" s="376"/>
      <c r="D848" s="376"/>
      <c r="E848" s="376"/>
      <c r="F848" s="376"/>
      <c r="G848" s="376"/>
      <c r="H848" s="376"/>
      <c r="I848" s="376"/>
      <c r="J848" s="376"/>
      <c r="K848" s="376"/>
      <c r="L848" s="376"/>
      <c r="M848" s="376"/>
    </row>
    <row r="849" spans="1:13" ht="11.25" customHeight="1">
      <c r="A849" s="376"/>
      <c r="B849" s="376"/>
      <c r="C849" s="376"/>
      <c r="D849" s="376"/>
      <c r="E849" s="376"/>
      <c r="F849" s="376"/>
      <c r="G849" s="376"/>
      <c r="H849" s="376"/>
      <c r="I849" s="376"/>
      <c r="J849" s="376"/>
      <c r="K849" s="376"/>
      <c r="L849" s="376"/>
      <c r="M849" s="376"/>
    </row>
    <row r="850" spans="1:13" ht="11.25" customHeight="1">
      <c r="A850" s="376"/>
      <c r="B850" s="376"/>
      <c r="C850" s="376"/>
      <c r="D850" s="376"/>
      <c r="E850" s="376"/>
      <c r="F850" s="376"/>
      <c r="G850" s="376"/>
      <c r="H850" s="376"/>
      <c r="I850" s="376"/>
      <c r="J850" s="376"/>
      <c r="K850" s="376"/>
      <c r="L850" s="376"/>
      <c r="M850" s="376"/>
    </row>
    <row r="851" spans="1:13" ht="11.25" customHeight="1">
      <c r="A851" s="376"/>
      <c r="B851" s="376"/>
      <c r="C851" s="376"/>
      <c r="D851" s="376"/>
      <c r="E851" s="376"/>
      <c r="F851" s="376"/>
      <c r="G851" s="376"/>
      <c r="H851" s="376"/>
      <c r="I851" s="376"/>
      <c r="J851" s="376"/>
      <c r="K851" s="376"/>
      <c r="L851" s="376"/>
      <c r="M851" s="376"/>
    </row>
    <row r="852" spans="1:13" ht="11.25" customHeight="1">
      <c r="A852" s="376"/>
      <c r="B852" s="376"/>
      <c r="C852" s="376"/>
      <c r="D852" s="376"/>
      <c r="E852" s="376"/>
      <c r="F852" s="376"/>
      <c r="G852" s="376"/>
      <c r="H852" s="376"/>
      <c r="I852" s="376"/>
      <c r="J852" s="376"/>
      <c r="K852" s="376"/>
      <c r="L852" s="376"/>
      <c r="M852" s="376"/>
    </row>
    <row r="853" spans="1:13" ht="11.25" customHeight="1">
      <c r="A853" s="376"/>
      <c r="B853" s="376"/>
      <c r="C853" s="376"/>
      <c r="D853" s="376"/>
      <c r="E853" s="376"/>
      <c r="F853" s="376"/>
      <c r="G853" s="376"/>
      <c r="H853" s="376"/>
      <c r="I853" s="376"/>
      <c r="J853" s="376"/>
      <c r="K853" s="376"/>
      <c r="L853" s="376"/>
      <c r="M853" s="376"/>
    </row>
    <row r="854" spans="1:13" ht="11.25" customHeight="1">
      <c r="A854" s="376"/>
      <c r="B854" s="376"/>
      <c r="C854" s="376"/>
      <c r="D854" s="376"/>
      <c r="E854" s="376"/>
      <c r="F854" s="376"/>
      <c r="G854" s="376"/>
      <c r="H854" s="376"/>
      <c r="I854" s="376"/>
      <c r="J854" s="376"/>
      <c r="K854" s="376"/>
      <c r="L854" s="376"/>
      <c r="M854" s="376"/>
    </row>
    <row r="855" spans="1:13" ht="11.25" customHeight="1">
      <c r="A855" s="376"/>
      <c r="B855" s="376"/>
      <c r="C855" s="376"/>
      <c r="D855" s="376"/>
      <c r="E855" s="376"/>
      <c r="F855" s="376"/>
      <c r="G855" s="376"/>
      <c r="H855" s="376"/>
      <c r="I855" s="376"/>
      <c r="J855" s="376"/>
      <c r="K855" s="376"/>
      <c r="L855" s="376"/>
      <c r="M855" s="376"/>
    </row>
    <row r="856" spans="1:13" ht="11.25" customHeight="1">
      <c r="A856" s="376"/>
      <c r="B856" s="376"/>
      <c r="C856" s="376"/>
      <c r="D856" s="376"/>
      <c r="E856" s="376"/>
      <c r="F856" s="376"/>
      <c r="G856" s="376"/>
      <c r="H856" s="376"/>
      <c r="I856" s="376"/>
      <c r="J856" s="376"/>
      <c r="K856" s="376"/>
      <c r="L856" s="376"/>
      <c r="M856" s="376"/>
    </row>
    <row r="857" spans="1:13" ht="11.25" customHeight="1">
      <c r="A857" s="376"/>
      <c r="B857" s="376"/>
      <c r="C857" s="376"/>
      <c r="D857" s="376"/>
      <c r="E857" s="376"/>
      <c r="F857" s="376"/>
      <c r="G857" s="376"/>
      <c r="H857" s="376"/>
      <c r="I857" s="376"/>
      <c r="J857" s="376"/>
      <c r="K857" s="376"/>
      <c r="L857" s="376"/>
      <c r="M857" s="376"/>
    </row>
    <row r="858" spans="1:13" ht="11.25" customHeight="1">
      <c r="A858" s="376"/>
      <c r="B858" s="376"/>
      <c r="C858" s="376"/>
      <c r="D858" s="376"/>
      <c r="E858" s="376"/>
      <c r="F858" s="376"/>
      <c r="G858" s="376"/>
      <c r="H858" s="376"/>
      <c r="I858" s="376"/>
      <c r="J858" s="376"/>
      <c r="K858" s="376"/>
      <c r="L858" s="376"/>
      <c r="M858" s="376"/>
    </row>
    <row r="859" spans="1:13" ht="11.25" customHeight="1">
      <c r="A859" s="376"/>
      <c r="B859" s="376"/>
      <c r="C859" s="376"/>
      <c r="D859" s="376"/>
      <c r="E859" s="376"/>
      <c r="F859" s="376"/>
      <c r="G859" s="376"/>
      <c r="H859" s="376"/>
      <c r="I859" s="376"/>
      <c r="J859" s="376"/>
      <c r="K859" s="376"/>
      <c r="L859" s="376"/>
      <c r="M859" s="376"/>
    </row>
    <row r="860" spans="1:13" ht="11.25" customHeight="1">
      <c r="A860" s="376"/>
      <c r="B860" s="376"/>
      <c r="C860" s="376"/>
      <c r="D860" s="376"/>
      <c r="E860" s="376"/>
      <c r="F860" s="376"/>
      <c r="G860" s="376"/>
      <c r="H860" s="376"/>
      <c r="I860" s="376"/>
      <c r="J860" s="376"/>
      <c r="K860" s="376"/>
      <c r="L860" s="376"/>
      <c r="M860" s="376"/>
    </row>
    <row r="861" spans="1:13" ht="11.25" customHeight="1">
      <c r="A861" s="376"/>
      <c r="B861" s="376"/>
      <c r="C861" s="376"/>
      <c r="D861" s="376"/>
      <c r="E861" s="376"/>
      <c r="F861" s="376"/>
      <c r="G861" s="376"/>
      <c r="H861" s="376"/>
      <c r="I861" s="376"/>
      <c r="J861" s="376"/>
      <c r="K861" s="376"/>
      <c r="L861" s="376"/>
      <c r="M861" s="376"/>
    </row>
    <row r="862" spans="1:13" ht="11.25" customHeight="1">
      <c r="A862" s="376"/>
      <c r="B862" s="376"/>
      <c r="C862" s="376"/>
      <c r="D862" s="376"/>
      <c r="E862" s="376"/>
      <c r="F862" s="376"/>
      <c r="G862" s="376"/>
      <c r="H862" s="376"/>
      <c r="I862" s="376"/>
      <c r="J862" s="376"/>
      <c r="K862" s="376"/>
      <c r="L862" s="376"/>
      <c r="M862" s="376"/>
    </row>
    <row r="863" spans="1:13" ht="11.25" customHeight="1">
      <c r="A863" s="376"/>
      <c r="B863" s="376"/>
      <c r="C863" s="376"/>
      <c r="D863" s="376"/>
      <c r="E863" s="376"/>
      <c r="F863" s="376"/>
      <c r="G863" s="376"/>
      <c r="H863" s="376"/>
      <c r="I863" s="376"/>
      <c r="J863" s="376"/>
      <c r="K863" s="376"/>
      <c r="L863" s="376"/>
      <c r="M863" s="376"/>
    </row>
    <row r="864" spans="1:13" ht="11.25" customHeight="1">
      <c r="A864" s="376"/>
      <c r="B864" s="376"/>
      <c r="C864" s="376"/>
      <c r="D864" s="376"/>
      <c r="E864" s="376"/>
      <c r="F864" s="376"/>
      <c r="G864" s="376"/>
      <c r="H864" s="376"/>
      <c r="I864" s="376"/>
      <c r="J864" s="376"/>
      <c r="K864" s="376"/>
      <c r="L864" s="376"/>
      <c r="M864" s="376"/>
    </row>
    <row r="865" spans="1:13" ht="11.25" customHeight="1">
      <c r="A865" s="376"/>
      <c r="B865" s="376"/>
      <c r="C865" s="376"/>
      <c r="D865" s="376"/>
      <c r="E865" s="376"/>
      <c r="F865" s="376"/>
      <c r="G865" s="376"/>
      <c r="H865" s="376"/>
      <c r="I865" s="376"/>
      <c r="J865" s="376"/>
      <c r="K865" s="376"/>
      <c r="L865" s="376"/>
      <c r="M865" s="376"/>
    </row>
    <row r="866" spans="1:13" ht="11.25" customHeight="1">
      <c r="A866" s="376"/>
      <c r="B866" s="376"/>
      <c r="C866" s="376"/>
      <c r="D866" s="376"/>
      <c r="E866" s="376"/>
      <c r="F866" s="376"/>
      <c r="G866" s="376"/>
      <c r="H866" s="376"/>
      <c r="I866" s="376"/>
      <c r="J866" s="376"/>
      <c r="K866" s="376"/>
      <c r="L866" s="376"/>
      <c r="M866" s="376"/>
    </row>
    <row r="867" spans="1:13" ht="11.25" customHeight="1">
      <c r="A867" s="376"/>
      <c r="B867" s="376"/>
      <c r="C867" s="376"/>
      <c r="D867" s="376"/>
      <c r="E867" s="376"/>
      <c r="F867" s="376"/>
      <c r="G867" s="376"/>
      <c r="H867" s="376"/>
      <c r="I867" s="376"/>
      <c r="J867" s="376"/>
      <c r="K867" s="376"/>
      <c r="L867" s="376"/>
      <c r="M867" s="376"/>
    </row>
    <row r="868" spans="1:13" ht="11.25" customHeight="1">
      <c r="A868" s="376"/>
      <c r="B868" s="376"/>
      <c r="C868" s="376"/>
      <c r="D868" s="376"/>
      <c r="E868" s="376"/>
      <c r="F868" s="376"/>
      <c r="G868" s="376"/>
      <c r="H868" s="376"/>
      <c r="I868" s="376"/>
      <c r="J868" s="376"/>
      <c r="K868" s="376"/>
      <c r="L868" s="376"/>
      <c r="M868" s="376"/>
    </row>
    <row r="869" spans="1:13" ht="11.25" customHeight="1">
      <c r="A869" s="376"/>
      <c r="B869" s="376"/>
      <c r="C869" s="376"/>
      <c r="D869" s="376"/>
      <c r="E869" s="376"/>
      <c r="F869" s="376"/>
      <c r="G869" s="376"/>
      <c r="H869" s="376"/>
      <c r="I869" s="376"/>
      <c r="J869" s="376"/>
      <c r="K869" s="376"/>
      <c r="L869" s="376"/>
      <c r="M869" s="376"/>
    </row>
    <row r="870" spans="1:13" ht="11.25" customHeight="1">
      <c r="A870" s="376"/>
      <c r="B870" s="376"/>
      <c r="C870" s="376"/>
      <c r="D870" s="376"/>
      <c r="E870" s="376"/>
      <c r="F870" s="376"/>
      <c r="G870" s="376"/>
      <c r="H870" s="376"/>
      <c r="I870" s="376"/>
      <c r="J870" s="376"/>
      <c r="K870" s="376"/>
      <c r="L870" s="376"/>
      <c r="M870" s="376"/>
    </row>
    <row r="871" spans="1:13" ht="11.25" customHeight="1">
      <c r="A871" s="376"/>
      <c r="B871" s="376"/>
      <c r="C871" s="376"/>
      <c r="D871" s="376"/>
      <c r="E871" s="376"/>
      <c r="F871" s="376"/>
      <c r="G871" s="376"/>
      <c r="H871" s="376"/>
      <c r="I871" s="376"/>
      <c r="J871" s="376"/>
      <c r="K871" s="376"/>
      <c r="L871" s="376"/>
      <c r="M871" s="376"/>
    </row>
    <row r="872" spans="1:13" ht="11.25" customHeight="1">
      <c r="A872" s="376"/>
      <c r="B872" s="376"/>
      <c r="C872" s="376"/>
      <c r="D872" s="376"/>
      <c r="E872" s="376"/>
      <c r="F872" s="376"/>
      <c r="G872" s="376"/>
      <c r="H872" s="376"/>
      <c r="I872" s="376"/>
      <c r="J872" s="376"/>
      <c r="K872" s="376"/>
      <c r="L872" s="376"/>
      <c r="M872" s="376"/>
    </row>
    <row r="873" spans="1:13" ht="11.25" customHeight="1">
      <c r="A873" s="376"/>
      <c r="B873" s="376"/>
      <c r="C873" s="376"/>
      <c r="D873" s="376"/>
      <c r="E873" s="376"/>
      <c r="F873" s="376"/>
      <c r="G873" s="376"/>
      <c r="H873" s="376"/>
      <c r="I873" s="376"/>
      <c r="J873" s="376"/>
      <c r="K873" s="376"/>
      <c r="L873" s="376"/>
      <c r="M873" s="376"/>
    </row>
    <row r="874" spans="1:13" ht="11.25" customHeight="1">
      <c r="A874" s="376"/>
      <c r="B874" s="376"/>
      <c r="C874" s="376"/>
      <c r="D874" s="376"/>
      <c r="E874" s="376"/>
      <c r="F874" s="376"/>
      <c r="G874" s="376"/>
      <c r="H874" s="376"/>
      <c r="I874" s="376"/>
      <c r="J874" s="376"/>
      <c r="K874" s="376"/>
      <c r="L874" s="376"/>
      <c r="M874" s="376"/>
    </row>
    <row r="875" spans="1:13" ht="11.25" customHeight="1">
      <c r="A875" s="376"/>
      <c r="B875" s="376"/>
      <c r="C875" s="376"/>
      <c r="D875" s="376"/>
      <c r="E875" s="376"/>
      <c r="F875" s="376"/>
      <c r="G875" s="376"/>
      <c r="H875" s="376"/>
      <c r="I875" s="376"/>
      <c r="J875" s="376"/>
      <c r="K875" s="376"/>
      <c r="L875" s="376"/>
      <c r="M875" s="376"/>
    </row>
    <row r="876" spans="1:13" ht="11.25" customHeight="1">
      <c r="A876" s="376"/>
      <c r="B876" s="376"/>
      <c r="C876" s="376"/>
      <c r="D876" s="376"/>
      <c r="E876" s="376"/>
      <c r="F876" s="376"/>
      <c r="G876" s="376"/>
      <c r="H876" s="376"/>
      <c r="I876" s="376"/>
      <c r="J876" s="376"/>
      <c r="K876" s="376"/>
      <c r="L876" s="376"/>
      <c r="M876" s="376"/>
    </row>
    <row r="877" spans="1:13" ht="11.25" customHeight="1">
      <c r="A877" s="376"/>
      <c r="B877" s="376"/>
      <c r="C877" s="376"/>
      <c r="D877" s="376"/>
      <c r="E877" s="376"/>
      <c r="F877" s="376"/>
      <c r="G877" s="376"/>
      <c r="H877" s="376"/>
      <c r="I877" s="376"/>
      <c r="J877" s="376"/>
      <c r="K877" s="376"/>
      <c r="L877" s="376"/>
      <c r="M877" s="376"/>
    </row>
    <row r="878" spans="1:13" ht="11.25" customHeight="1">
      <c r="A878" s="376"/>
      <c r="B878" s="376"/>
      <c r="C878" s="376"/>
      <c r="D878" s="376"/>
      <c r="E878" s="376"/>
      <c r="F878" s="376"/>
      <c r="G878" s="376"/>
      <c r="H878" s="376"/>
      <c r="I878" s="376"/>
      <c r="J878" s="376"/>
      <c r="K878" s="376"/>
      <c r="L878" s="376"/>
      <c r="M878" s="376"/>
    </row>
    <row r="879" spans="1:13" ht="11.25" customHeight="1">
      <c r="A879" s="376"/>
      <c r="B879" s="376"/>
      <c r="C879" s="376"/>
      <c r="D879" s="376"/>
      <c r="E879" s="376"/>
      <c r="F879" s="376"/>
      <c r="G879" s="376"/>
      <c r="H879" s="376"/>
      <c r="I879" s="376"/>
      <c r="J879" s="376"/>
      <c r="K879" s="376"/>
      <c r="L879" s="376"/>
      <c r="M879" s="376"/>
    </row>
    <row r="880" spans="1:13" ht="11.25" customHeight="1">
      <c r="A880" s="376"/>
      <c r="B880" s="376"/>
      <c r="C880" s="376"/>
      <c r="D880" s="376"/>
      <c r="E880" s="376"/>
      <c r="F880" s="376"/>
      <c r="G880" s="376"/>
      <c r="H880" s="376"/>
      <c r="I880" s="376"/>
      <c r="J880" s="376"/>
      <c r="K880" s="376"/>
      <c r="L880" s="376"/>
      <c r="M880" s="376"/>
    </row>
    <row r="881" spans="1:13" ht="11.25" customHeight="1">
      <c r="A881" s="376"/>
      <c r="B881" s="376"/>
      <c r="C881" s="376"/>
      <c r="D881" s="376"/>
      <c r="E881" s="376"/>
      <c r="F881" s="376"/>
      <c r="G881" s="376"/>
      <c r="H881" s="376"/>
      <c r="I881" s="376"/>
      <c r="J881" s="376"/>
      <c r="K881" s="376"/>
      <c r="L881" s="376"/>
      <c r="M881" s="376"/>
    </row>
    <row r="882" spans="1:13" ht="11.25" customHeight="1">
      <c r="A882" s="376"/>
      <c r="B882" s="376"/>
      <c r="C882" s="376"/>
      <c r="D882" s="376"/>
      <c r="E882" s="376"/>
      <c r="F882" s="376"/>
      <c r="G882" s="376"/>
      <c r="H882" s="376"/>
      <c r="I882" s="376"/>
      <c r="J882" s="376"/>
      <c r="K882" s="376"/>
      <c r="L882" s="376"/>
      <c r="M882" s="376"/>
    </row>
    <row r="883" spans="1:13" ht="11.25" customHeight="1">
      <c r="A883" s="376"/>
      <c r="B883" s="376"/>
      <c r="C883" s="376"/>
      <c r="D883" s="376"/>
      <c r="E883" s="376"/>
      <c r="F883" s="376"/>
      <c r="G883" s="376"/>
      <c r="H883" s="376"/>
      <c r="I883" s="376"/>
      <c r="J883" s="376"/>
      <c r="K883" s="376"/>
      <c r="L883" s="376"/>
      <c r="M883" s="376"/>
    </row>
    <row r="884" spans="1:13" ht="11.25" customHeight="1">
      <c r="A884" s="376"/>
      <c r="B884" s="376"/>
      <c r="C884" s="376"/>
      <c r="D884" s="376"/>
      <c r="E884" s="376"/>
      <c r="F884" s="376"/>
      <c r="G884" s="376"/>
      <c r="H884" s="376"/>
      <c r="I884" s="376"/>
      <c r="J884" s="376"/>
      <c r="K884" s="376"/>
      <c r="L884" s="376"/>
      <c r="M884" s="376"/>
    </row>
    <row r="885" spans="1:13" ht="11.25" customHeight="1">
      <c r="A885" s="376"/>
      <c r="B885" s="376"/>
      <c r="C885" s="376"/>
      <c r="D885" s="376"/>
      <c r="E885" s="376"/>
      <c r="F885" s="376"/>
      <c r="G885" s="376"/>
      <c r="H885" s="376"/>
      <c r="I885" s="376"/>
      <c r="J885" s="376"/>
      <c r="K885" s="376"/>
      <c r="L885" s="376"/>
      <c r="M885" s="376"/>
    </row>
    <row r="886" spans="1:13" ht="11.25" customHeight="1">
      <c r="A886" s="376"/>
      <c r="B886" s="376"/>
      <c r="C886" s="376"/>
      <c r="D886" s="376"/>
      <c r="E886" s="376"/>
      <c r="F886" s="376"/>
      <c r="G886" s="376"/>
      <c r="H886" s="376"/>
      <c r="I886" s="376"/>
      <c r="J886" s="376"/>
      <c r="K886" s="376"/>
      <c r="L886" s="376"/>
      <c r="M886" s="376"/>
    </row>
    <row r="887" spans="1:13" ht="11.25" customHeight="1">
      <c r="A887" s="376"/>
      <c r="B887" s="376"/>
      <c r="C887" s="376"/>
      <c r="D887" s="376"/>
      <c r="E887" s="376"/>
      <c r="F887" s="376"/>
      <c r="G887" s="376"/>
      <c r="H887" s="376"/>
      <c r="I887" s="376"/>
      <c r="J887" s="376"/>
      <c r="K887" s="376"/>
      <c r="L887" s="376"/>
      <c r="M887" s="376"/>
    </row>
    <row r="888" spans="1:13" ht="11.25" customHeight="1">
      <c r="A888" s="376"/>
      <c r="B888" s="376"/>
      <c r="C888" s="376"/>
      <c r="D888" s="376"/>
      <c r="E888" s="376"/>
      <c r="F888" s="376"/>
      <c r="G888" s="376"/>
      <c r="H888" s="376"/>
      <c r="I888" s="376"/>
      <c r="J888" s="376"/>
      <c r="K888" s="376"/>
      <c r="L888" s="376"/>
      <c r="M888" s="376"/>
    </row>
    <row r="889" spans="1:13" ht="11.25" customHeight="1">
      <c r="A889" s="376"/>
      <c r="B889" s="376"/>
      <c r="C889" s="376"/>
      <c r="D889" s="376"/>
      <c r="E889" s="376"/>
      <c r="F889" s="376"/>
      <c r="G889" s="376"/>
      <c r="H889" s="376"/>
      <c r="I889" s="376"/>
      <c r="J889" s="376"/>
      <c r="K889" s="376"/>
      <c r="L889" s="376"/>
      <c r="M889" s="376"/>
    </row>
    <row r="890" spans="1:13" ht="11.25" customHeight="1">
      <c r="A890" s="376"/>
      <c r="B890" s="376"/>
      <c r="C890" s="376"/>
      <c r="D890" s="376"/>
      <c r="E890" s="376"/>
      <c r="F890" s="376"/>
      <c r="G890" s="376"/>
      <c r="H890" s="376"/>
      <c r="I890" s="376"/>
      <c r="J890" s="376"/>
      <c r="K890" s="376"/>
      <c r="L890" s="376"/>
      <c r="M890" s="376"/>
    </row>
    <row r="891" spans="1:13" ht="11.25" customHeight="1">
      <c r="A891" s="376"/>
      <c r="B891" s="376"/>
      <c r="C891" s="376"/>
      <c r="D891" s="376"/>
      <c r="E891" s="376"/>
      <c r="F891" s="376"/>
      <c r="G891" s="376"/>
      <c r="H891" s="376"/>
      <c r="I891" s="376"/>
      <c r="J891" s="376"/>
      <c r="K891" s="376"/>
      <c r="L891" s="376"/>
      <c r="M891" s="376"/>
    </row>
    <row r="892" spans="1:13" ht="11.25" customHeight="1">
      <c r="A892" s="376"/>
      <c r="B892" s="376"/>
      <c r="C892" s="376"/>
      <c r="D892" s="376"/>
      <c r="E892" s="376"/>
      <c r="F892" s="376"/>
      <c r="G892" s="376"/>
      <c r="H892" s="376"/>
      <c r="I892" s="376"/>
      <c r="J892" s="376"/>
      <c r="K892" s="376"/>
      <c r="L892" s="376"/>
      <c r="M892" s="376"/>
    </row>
    <row r="893" spans="1:13" ht="11.25" customHeight="1">
      <c r="A893" s="376"/>
      <c r="B893" s="376"/>
      <c r="C893" s="376"/>
      <c r="D893" s="376"/>
      <c r="E893" s="376"/>
      <c r="F893" s="376"/>
      <c r="G893" s="376"/>
      <c r="H893" s="376"/>
      <c r="I893" s="376"/>
      <c r="J893" s="376"/>
      <c r="K893" s="376"/>
      <c r="L893" s="376"/>
      <c r="M893" s="376"/>
    </row>
    <row r="894" spans="1:13" ht="11.25" customHeight="1">
      <c r="A894" s="376"/>
      <c r="B894" s="376"/>
      <c r="C894" s="376"/>
      <c r="D894" s="376"/>
      <c r="E894" s="376"/>
      <c r="F894" s="376"/>
      <c r="G894" s="376"/>
      <c r="H894" s="376"/>
      <c r="I894" s="376"/>
      <c r="J894" s="376"/>
      <c r="K894" s="376"/>
      <c r="L894" s="376"/>
      <c r="M894" s="376"/>
    </row>
    <row r="895" spans="1:13" ht="11.25" customHeight="1">
      <c r="A895" s="376"/>
      <c r="B895" s="376"/>
      <c r="C895" s="376"/>
      <c r="D895" s="376"/>
      <c r="E895" s="376"/>
      <c r="F895" s="376"/>
      <c r="G895" s="376"/>
      <c r="H895" s="376"/>
      <c r="I895" s="376"/>
      <c r="J895" s="376"/>
      <c r="K895" s="376"/>
      <c r="L895" s="376"/>
      <c r="M895" s="376"/>
    </row>
    <row r="896" spans="1:13" ht="11.25" customHeight="1">
      <c r="A896" s="376"/>
      <c r="B896" s="376"/>
      <c r="C896" s="376"/>
      <c r="D896" s="376"/>
      <c r="E896" s="376"/>
      <c r="F896" s="376"/>
      <c r="G896" s="376"/>
      <c r="H896" s="376"/>
      <c r="I896" s="376"/>
      <c r="J896" s="376"/>
      <c r="K896" s="376"/>
      <c r="L896" s="376"/>
      <c r="M896" s="376"/>
    </row>
    <row r="897" spans="1:13" ht="11.25" customHeight="1">
      <c r="A897" s="376"/>
      <c r="B897" s="376"/>
      <c r="C897" s="376"/>
      <c r="D897" s="376"/>
      <c r="E897" s="376"/>
      <c r="F897" s="376"/>
      <c r="G897" s="376"/>
      <c r="H897" s="376"/>
      <c r="I897" s="376"/>
      <c r="J897" s="376"/>
      <c r="K897" s="376"/>
      <c r="L897" s="376"/>
      <c r="M897" s="376"/>
    </row>
    <row r="898" spans="1:13" ht="11.25" customHeight="1">
      <c r="A898" s="376"/>
      <c r="B898" s="376"/>
      <c r="C898" s="376"/>
      <c r="D898" s="376"/>
      <c r="E898" s="376"/>
      <c r="F898" s="376"/>
      <c r="G898" s="376"/>
      <c r="H898" s="376"/>
      <c r="I898" s="376"/>
      <c r="J898" s="376"/>
      <c r="K898" s="376"/>
      <c r="L898" s="376"/>
      <c r="M898" s="376"/>
    </row>
    <row r="899" spans="1:13" ht="11.25" customHeight="1">
      <c r="A899" s="376"/>
      <c r="B899" s="376"/>
      <c r="C899" s="376"/>
      <c r="D899" s="376"/>
      <c r="E899" s="376"/>
      <c r="F899" s="376"/>
      <c r="G899" s="376"/>
      <c r="H899" s="376"/>
      <c r="I899" s="376"/>
      <c r="J899" s="376"/>
      <c r="K899" s="376"/>
      <c r="L899" s="376"/>
      <c r="M899" s="376"/>
    </row>
    <row r="900" spans="1:13" ht="11.25" customHeight="1">
      <c r="A900" s="376"/>
      <c r="B900" s="376"/>
      <c r="C900" s="376"/>
      <c r="D900" s="376"/>
      <c r="E900" s="376"/>
      <c r="F900" s="376"/>
      <c r="G900" s="376"/>
      <c r="H900" s="376"/>
      <c r="I900" s="376"/>
      <c r="J900" s="376"/>
      <c r="K900" s="376"/>
      <c r="L900" s="376"/>
      <c r="M900" s="376"/>
    </row>
    <row r="901" spans="1:13" ht="11.25" customHeight="1">
      <c r="A901" s="376"/>
      <c r="B901" s="376"/>
      <c r="C901" s="376"/>
      <c r="D901" s="376"/>
      <c r="E901" s="376"/>
      <c r="F901" s="376"/>
      <c r="G901" s="376"/>
      <c r="H901" s="376"/>
      <c r="I901" s="376"/>
      <c r="J901" s="376"/>
      <c r="K901" s="376"/>
      <c r="L901" s="376"/>
      <c r="M901" s="376"/>
    </row>
    <row r="902" spans="1:13" ht="11.25" customHeight="1">
      <c r="A902" s="376"/>
      <c r="B902" s="376"/>
      <c r="C902" s="376"/>
      <c r="D902" s="376"/>
      <c r="E902" s="376"/>
      <c r="F902" s="376"/>
      <c r="G902" s="376"/>
      <c r="H902" s="376"/>
      <c r="I902" s="376"/>
      <c r="J902" s="376"/>
      <c r="K902" s="376"/>
      <c r="L902" s="376"/>
      <c r="M902" s="376"/>
    </row>
    <row r="903" spans="1:13" ht="11.25" customHeight="1">
      <c r="A903" s="376"/>
      <c r="B903" s="376"/>
      <c r="C903" s="376"/>
      <c r="D903" s="376"/>
      <c r="E903" s="376"/>
      <c r="F903" s="376"/>
      <c r="G903" s="376"/>
      <c r="H903" s="376"/>
      <c r="I903" s="376"/>
      <c r="J903" s="376"/>
      <c r="K903" s="376"/>
      <c r="L903" s="376"/>
      <c r="M903" s="376"/>
    </row>
    <row r="904" spans="1:13" ht="11.25" customHeight="1">
      <c r="A904" s="376"/>
      <c r="B904" s="376"/>
      <c r="C904" s="376"/>
      <c r="D904" s="376"/>
      <c r="E904" s="376"/>
      <c r="F904" s="376"/>
      <c r="G904" s="376"/>
      <c r="H904" s="376"/>
      <c r="I904" s="376"/>
      <c r="J904" s="376"/>
      <c r="K904" s="376"/>
      <c r="L904" s="376"/>
      <c r="M904" s="376"/>
    </row>
    <row r="905" spans="1:13" ht="11.25" customHeight="1">
      <c r="A905" s="376"/>
      <c r="B905" s="376"/>
      <c r="C905" s="376"/>
      <c r="D905" s="376"/>
      <c r="E905" s="376"/>
      <c r="F905" s="376"/>
      <c r="G905" s="376"/>
      <c r="H905" s="376"/>
      <c r="I905" s="376"/>
      <c r="J905" s="376"/>
      <c r="K905" s="376"/>
      <c r="L905" s="376"/>
      <c r="M905" s="376"/>
    </row>
    <row r="906" spans="1:13" ht="11.25" customHeight="1">
      <c r="A906" s="376"/>
      <c r="B906" s="376"/>
      <c r="C906" s="376"/>
      <c r="D906" s="376"/>
      <c r="E906" s="376"/>
      <c r="F906" s="376"/>
      <c r="G906" s="376"/>
      <c r="H906" s="376"/>
      <c r="I906" s="376"/>
      <c r="J906" s="376"/>
      <c r="K906" s="376"/>
      <c r="L906" s="376"/>
      <c r="M906" s="376"/>
    </row>
    <row r="907" spans="1:13" ht="11.25" customHeight="1">
      <c r="A907" s="376"/>
      <c r="B907" s="376"/>
      <c r="C907" s="376"/>
      <c r="D907" s="376"/>
      <c r="E907" s="376"/>
      <c r="F907" s="376"/>
      <c r="G907" s="376"/>
      <c r="H907" s="376"/>
      <c r="I907" s="376"/>
      <c r="J907" s="376"/>
      <c r="K907" s="376"/>
      <c r="L907" s="376"/>
      <c r="M907" s="376"/>
    </row>
    <row r="908" spans="1:13" ht="11.25" customHeight="1">
      <c r="A908" s="376"/>
      <c r="B908" s="376"/>
      <c r="C908" s="376"/>
      <c r="D908" s="376"/>
      <c r="E908" s="376"/>
      <c r="F908" s="376"/>
      <c r="G908" s="376"/>
      <c r="H908" s="376"/>
      <c r="I908" s="376"/>
      <c r="J908" s="376"/>
      <c r="K908" s="376"/>
      <c r="L908" s="376"/>
      <c r="M908" s="376"/>
    </row>
    <row r="909" spans="1:13" ht="11.25" customHeight="1">
      <c r="A909" s="376"/>
      <c r="B909" s="376"/>
      <c r="C909" s="376"/>
      <c r="D909" s="376"/>
      <c r="E909" s="376"/>
      <c r="F909" s="376"/>
      <c r="G909" s="376"/>
      <c r="H909" s="376"/>
      <c r="I909" s="376"/>
      <c r="J909" s="376"/>
      <c r="K909" s="376"/>
      <c r="L909" s="376"/>
      <c r="M909" s="376"/>
    </row>
    <row r="910" spans="1:13" ht="11.25" customHeight="1">
      <c r="A910" s="376"/>
      <c r="B910" s="376"/>
      <c r="C910" s="376"/>
      <c r="D910" s="376"/>
      <c r="E910" s="376"/>
      <c r="F910" s="376"/>
      <c r="G910" s="376"/>
      <c r="H910" s="376"/>
      <c r="I910" s="376"/>
      <c r="J910" s="376"/>
      <c r="K910" s="376"/>
      <c r="L910" s="376"/>
      <c r="M910" s="376"/>
    </row>
    <row r="911" spans="1:13" ht="11.25" customHeight="1">
      <c r="A911" s="376"/>
      <c r="B911" s="376"/>
      <c r="C911" s="376"/>
      <c r="D911" s="376"/>
      <c r="E911" s="376"/>
      <c r="F911" s="376"/>
      <c r="G911" s="376"/>
      <c r="H911" s="376"/>
      <c r="I911" s="376"/>
      <c r="J911" s="376"/>
      <c r="K911" s="376"/>
      <c r="L911" s="376"/>
      <c r="M911" s="376"/>
    </row>
    <row r="912" spans="1:13" ht="11.25" customHeight="1">
      <c r="A912" s="376"/>
      <c r="B912" s="376"/>
      <c r="C912" s="376"/>
      <c r="D912" s="376"/>
      <c r="E912" s="376"/>
      <c r="F912" s="376"/>
      <c r="G912" s="376"/>
      <c r="H912" s="376"/>
      <c r="I912" s="376"/>
      <c r="J912" s="376"/>
      <c r="K912" s="376"/>
      <c r="L912" s="376"/>
      <c r="M912" s="376"/>
    </row>
    <row r="913" spans="1:13" ht="11.25" customHeight="1">
      <c r="A913" s="376"/>
      <c r="B913" s="376"/>
      <c r="C913" s="376"/>
      <c r="D913" s="376"/>
      <c r="E913" s="376"/>
      <c r="F913" s="376"/>
      <c r="G913" s="376"/>
      <c r="H913" s="376"/>
      <c r="I913" s="376"/>
      <c r="J913" s="376"/>
      <c r="K913" s="376"/>
      <c r="L913" s="376"/>
      <c r="M913" s="376"/>
    </row>
    <row r="914" spans="1:13" ht="11.25" customHeight="1">
      <c r="A914" s="376"/>
      <c r="B914" s="376"/>
      <c r="C914" s="376"/>
      <c r="D914" s="376"/>
      <c r="E914" s="376"/>
      <c r="F914" s="376"/>
      <c r="G914" s="376"/>
      <c r="H914" s="376"/>
      <c r="I914" s="376"/>
      <c r="J914" s="376"/>
      <c r="K914" s="376"/>
      <c r="L914" s="376"/>
      <c r="M914" s="376"/>
    </row>
    <row r="915" spans="1:13" ht="11.25" customHeight="1">
      <c r="A915" s="376"/>
      <c r="B915" s="376"/>
      <c r="C915" s="376"/>
      <c r="D915" s="376"/>
      <c r="E915" s="376"/>
      <c r="F915" s="376"/>
      <c r="G915" s="376"/>
      <c r="H915" s="376"/>
      <c r="I915" s="376"/>
      <c r="J915" s="376"/>
      <c r="K915" s="376"/>
      <c r="L915" s="376"/>
      <c r="M915" s="376"/>
    </row>
    <row r="916" spans="1:13" ht="11.25" customHeight="1">
      <c r="A916" s="376"/>
      <c r="B916" s="376"/>
      <c r="C916" s="376"/>
      <c r="D916" s="376"/>
      <c r="E916" s="376"/>
      <c r="F916" s="376"/>
      <c r="G916" s="376"/>
      <c r="H916" s="376"/>
      <c r="I916" s="376"/>
      <c r="J916" s="376"/>
      <c r="K916" s="376"/>
      <c r="L916" s="376"/>
      <c r="M916" s="376"/>
    </row>
    <row r="917" spans="1:13" ht="11.25" customHeight="1">
      <c r="A917" s="376"/>
      <c r="B917" s="376"/>
      <c r="C917" s="376"/>
      <c r="D917" s="376"/>
      <c r="E917" s="376"/>
      <c r="F917" s="376"/>
      <c r="G917" s="376"/>
      <c r="H917" s="376"/>
      <c r="I917" s="376"/>
      <c r="J917" s="376"/>
      <c r="K917" s="376"/>
      <c r="L917" s="376"/>
      <c r="M917" s="376"/>
    </row>
    <row r="918" spans="1:13" ht="11.25" customHeight="1">
      <c r="A918" s="376"/>
      <c r="B918" s="376"/>
      <c r="C918" s="376"/>
      <c r="D918" s="376"/>
      <c r="E918" s="376"/>
      <c r="F918" s="376"/>
      <c r="G918" s="376"/>
      <c r="H918" s="376"/>
      <c r="I918" s="376"/>
      <c r="J918" s="376"/>
      <c r="K918" s="376"/>
      <c r="L918" s="376"/>
      <c r="M918" s="376"/>
    </row>
    <row r="919" spans="1:13" ht="11.25" customHeight="1">
      <c r="A919" s="376"/>
      <c r="B919" s="376"/>
      <c r="C919" s="376"/>
      <c r="D919" s="376"/>
      <c r="E919" s="376"/>
      <c r="F919" s="376"/>
      <c r="G919" s="376"/>
      <c r="H919" s="376"/>
      <c r="I919" s="376"/>
      <c r="J919" s="376"/>
      <c r="K919" s="376"/>
      <c r="L919" s="376"/>
      <c r="M919" s="376"/>
    </row>
    <row r="920" spans="1:13" ht="11.25" customHeight="1">
      <c r="A920" s="376"/>
      <c r="B920" s="376"/>
      <c r="C920" s="376"/>
      <c r="D920" s="376"/>
      <c r="E920" s="376"/>
      <c r="F920" s="376"/>
      <c r="G920" s="376"/>
      <c r="H920" s="376"/>
      <c r="I920" s="376"/>
      <c r="J920" s="376"/>
      <c r="K920" s="376"/>
      <c r="L920" s="376"/>
      <c r="M920" s="376"/>
    </row>
    <row r="921" spans="1:13" ht="11.25" customHeight="1">
      <c r="A921" s="376"/>
      <c r="B921" s="376"/>
      <c r="C921" s="376"/>
      <c r="D921" s="376"/>
      <c r="E921" s="376"/>
      <c r="F921" s="376"/>
      <c r="G921" s="376"/>
      <c r="H921" s="376"/>
      <c r="I921" s="376"/>
      <c r="J921" s="376"/>
      <c r="K921" s="376"/>
      <c r="L921" s="376"/>
      <c r="M921" s="376"/>
    </row>
    <row r="922" spans="1:13" ht="11.25" customHeight="1">
      <c r="A922" s="376"/>
      <c r="B922" s="376"/>
      <c r="C922" s="376"/>
      <c r="D922" s="376"/>
      <c r="E922" s="376"/>
      <c r="F922" s="376"/>
      <c r="G922" s="376"/>
      <c r="H922" s="376"/>
      <c r="I922" s="376"/>
      <c r="J922" s="376"/>
      <c r="K922" s="376"/>
      <c r="L922" s="376"/>
      <c r="M922" s="376"/>
    </row>
    <row r="923" spans="1:13" ht="11.25" customHeight="1">
      <c r="A923" s="376"/>
      <c r="B923" s="376"/>
      <c r="C923" s="376"/>
      <c r="D923" s="376"/>
      <c r="E923" s="376"/>
      <c r="F923" s="376"/>
      <c r="G923" s="376"/>
      <c r="H923" s="376"/>
      <c r="I923" s="376"/>
      <c r="J923" s="376"/>
      <c r="K923" s="376"/>
      <c r="L923" s="376"/>
      <c r="M923" s="376"/>
    </row>
    <row r="924" spans="1:13" ht="11.25" customHeight="1">
      <c r="A924" s="376"/>
      <c r="B924" s="376"/>
      <c r="C924" s="376"/>
      <c r="D924" s="376"/>
      <c r="E924" s="376"/>
      <c r="F924" s="376"/>
      <c r="G924" s="376"/>
      <c r="H924" s="376"/>
      <c r="I924" s="376"/>
      <c r="J924" s="376"/>
      <c r="K924" s="376"/>
      <c r="L924" s="376"/>
      <c r="M924" s="376"/>
    </row>
    <row r="925" spans="1:13" ht="11.25" customHeight="1">
      <c r="A925" s="376"/>
      <c r="B925" s="376"/>
      <c r="C925" s="376"/>
      <c r="D925" s="376"/>
      <c r="E925" s="376"/>
      <c r="F925" s="376"/>
      <c r="G925" s="376"/>
      <c r="H925" s="376"/>
      <c r="I925" s="376"/>
      <c r="J925" s="376"/>
      <c r="K925" s="376"/>
      <c r="L925" s="376"/>
      <c r="M925" s="376"/>
    </row>
    <row r="926" spans="1:13" ht="11.25" customHeight="1">
      <c r="A926" s="376"/>
      <c r="B926" s="376"/>
      <c r="C926" s="376"/>
      <c r="D926" s="376"/>
      <c r="E926" s="376"/>
      <c r="F926" s="376"/>
      <c r="G926" s="376"/>
      <c r="H926" s="376"/>
      <c r="I926" s="376"/>
      <c r="J926" s="376"/>
      <c r="K926" s="376"/>
      <c r="L926" s="376"/>
      <c r="M926" s="376"/>
    </row>
    <row r="927" spans="1:13" ht="11.25" customHeight="1">
      <c r="A927" s="376"/>
      <c r="B927" s="376"/>
      <c r="C927" s="376"/>
      <c r="D927" s="376"/>
      <c r="E927" s="376"/>
      <c r="F927" s="376"/>
      <c r="G927" s="376"/>
      <c r="H927" s="376"/>
      <c r="I927" s="376"/>
      <c r="J927" s="376"/>
      <c r="K927" s="376"/>
      <c r="L927" s="376"/>
      <c r="M927" s="376"/>
    </row>
    <row r="928" spans="1:13" ht="11.25" customHeight="1">
      <c r="A928" s="376"/>
      <c r="B928" s="376"/>
      <c r="C928" s="376"/>
      <c r="D928" s="376"/>
      <c r="E928" s="376"/>
      <c r="F928" s="376"/>
      <c r="G928" s="376"/>
      <c r="H928" s="376"/>
      <c r="I928" s="376"/>
      <c r="J928" s="376"/>
      <c r="K928" s="376"/>
      <c r="L928" s="376"/>
      <c r="M928" s="376"/>
    </row>
    <row r="929" spans="1:13" ht="11.25" customHeight="1">
      <c r="A929" s="376"/>
      <c r="B929" s="376"/>
      <c r="C929" s="376"/>
      <c r="D929" s="376"/>
      <c r="E929" s="376"/>
      <c r="F929" s="376"/>
      <c r="G929" s="376"/>
      <c r="H929" s="376"/>
      <c r="I929" s="376"/>
      <c r="J929" s="376"/>
      <c r="K929" s="376"/>
      <c r="L929" s="376"/>
      <c r="M929" s="376"/>
    </row>
    <row r="930" spans="1:13" ht="11.25" customHeight="1">
      <c r="A930" s="376"/>
      <c r="B930" s="376"/>
      <c r="C930" s="376"/>
      <c r="D930" s="376"/>
      <c r="E930" s="376"/>
      <c r="F930" s="376"/>
      <c r="G930" s="376"/>
      <c r="H930" s="376"/>
      <c r="I930" s="376"/>
      <c r="J930" s="376"/>
      <c r="K930" s="376"/>
      <c r="L930" s="376"/>
      <c r="M930" s="376"/>
    </row>
    <row r="931" spans="1:13" ht="11.25" customHeight="1">
      <c r="A931" s="376"/>
      <c r="B931" s="376"/>
      <c r="C931" s="376"/>
      <c r="D931" s="376"/>
      <c r="E931" s="376"/>
      <c r="F931" s="376"/>
      <c r="G931" s="376"/>
      <c r="H931" s="376"/>
      <c r="I931" s="376"/>
      <c r="J931" s="376"/>
      <c r="K931" s="376"/>
      <c r="L931" s="376"/>
      <c r="M931" s="376"/>
    </row>
    <row r="932" spans="1:13" ht="11.25" customHeight="1">
      <c r="A932" s="376"/>
      <c r="B932" s="376"/>
      <c r="C932" s="376"/>
      <c r="D932" s="376"/>
      <c r="E932" s="376"/>
      <c r="F932" s="376"/>
      <c r="G932" s="376"/>
      <c r="H932" s="376"/>
      <c r="I932" s="376"/>
      <c r="J932" s="376"/>
      <c r="K932" s="376"/>
      <c r="L932" s="376"/>
      <c r="M932" s="376"/>
    </row>
    <row r="933" spans="1:13" ht="11.25" customHeight="1">
      <c r="A933" s="376"/>
      <c r="B933" s="376"/>
      <c r="C933" s="376"/>
      <c r="D933" s="376"/>
      <c r="E933" s="376"/>
      <c r="F933" s="376"/>
      <c r="G933" s="376"/>
      <c r="H933" s="376"/>
      <c r="I933" s="376"/>
      <c r="J933" s="376"/>
      <c r="K933" s="376"/>
      <c r="L933" s="376"/>
      <c r="M933" s="376"/>
    </row>
    <row r="934" spans="1:13" ht="11.25" customHeight="1">
      <c r="A934" s="376"/>
      <c r="B934" s="376"/>
      <c r="C934" s="376"/>
      <c r="D934" s="376"/>
      <c r="E934" s="376"/>
      <c r="F934" s="376"/>
      <c r="G934" s="376"/>
      <c r="H934" s="376"/>
      <c r="I934" s="376"/>
      <c r="J934" s="376"/>
      <c r="K934" s="376"/>
      <c r="L934" s="376"/>
      <c r="M934" s="376"/>
    </row>
    <row r="935" spans="1:13" ht="11.25" customHeight="1">
      <c r="A935" s="376"/>
      <c r="B935" s="376"/>
      <c r="C935" s="376"/>
      <c r="D935" s="376"/>
      <c r="E935" s="376"/>
      <c r="F935" s="376"/>
      <c r="G935" s="376"/>
      <c r="H935" s="376"/>
      <c r="I935" s="376"/>
      <c r="J935" s="376"/>
      <c r="K935" s="376"/>
      <c r="L935" s="376"/>
      <c r="M935" s="376"/>
    </row>
    <row r="936" spans="1:13" ht="11.25" customHeight="1">
      <c r="A936" s="376"/>
      <c r="B936" s="376"/>
      <c r="C936" s="376"/>
      <c r="D936" s="376"/>
      <c r="E936" s="376"/>
      <c r="F936" s="376"/>
      <c r="G936" s="376"/>
      <c r="H936" s="376"/>
      <c r="I936" s="376"/>
      <c r="J936" s="376"/>
      <c r="K936" s="376"/>
      <c r="L936" s="376"/>
      <c r="M936" s="376"/>
    </row>
    <row r="937" spans="1:13" ht="11.25" customHeight="1">
      <c r="A937" s="376"/>
      <c r="B937" s="376"/>
      <c r="C937" s="376"/>
      <c r="D937" s="376"/>
      <c r="E937" s="376"/>
      <c r="F937" s="376"/>
      <c r="G937" s="376"/>
      <c r="H937" s="376"/>
      <c r="I937" s="376"/>
      <c r="J937" s="376"/>
      <c r="K937" s="376"/>
      <c r="L937" s="376"/>
      <c r="M937" s="376"/>
    </row>
    <row r="938" spans="1:13" ht="11.25" customHeight="1">
      <c r="A938" s="376"/>
      <c r="B938" s="376"/>
      <c r="C938" s="376"/>
      <c r="D938" s="376"/>
      <c r="E938" s="376"/>
      <c r="F938" s="376"/>
      <c r="G938" s="376"/>
      <c r="H938" s="376"/>
      <c r="I938" s="376"/>
      <c r="J938" s="376"/>
      <c r="K938" s="376"/>
      <c r="L938" s="376"/>
      <c r="M938" s="376"/>
    </row>
    <row r="939" spans="1:13" ht="11.25" customHeight="1">
      <c r="A939" s="376"/>
      <c r="B939" s="376"/>
      <c r="C939" s="376"/>
      <c r="D939" s="376"/>
      <c r="E939" s="376"/>
      <c r="F939" s="376"/>
      <c r="G939" s="376"/>
      <c r="H939" s="376"/>
      <c r="I939" s="376"/>
      <c r="J939" s="376"/>
      <c r="K939" s="376"/>
      <c r="L939" s="376"/>
      <c r="M939" s="376"/>
    </row>
    <row r="940" spans="1:13" ht="11.25" customHeight="1">
      <c r="A940" s="376"/>
      <c r="B940" s="376"/>
      <c r="C940" s="376"/>
      <c r="D940" s="376"/>
      <c r="E940" s="376"/>
      <c r="F940" s="376"/>
      <c r="G940" s="376"/>
      <c r="H940" s="376"/>
      <c r="I940" s="376"/>
      <c r="J940" s="376"/>
      <c r="K940" s="376"/>
      <c r="L940" s="376"/>
      <c r="M940" s="376"/>
    </row>
    <row r="941" spans="1:13" ht="11.25" customHeight="1">
      <c r="A941" s="376"/>
      <c r="B941" s="376"/>
      <c r="C941" s="376"/>
      <c r="D941" s="376"/>
      <c r="E941" s="376"/>
      <c r="F941" s="376"/>
      <c r="G941" s="376"/>
      <c r="H941" s="376"/>
      <c r="I941" s="376"/>
      <c r="J941" s="376"/>
      <c r="K941" s="376"/>
      <c r="L941" s="376"/>
      <c r="M941" s="376"/>
    </row>
    <row r="942" spans="1:13" ht="11.25" customHeight="1">
      <c r="A942" s="376"/>
      <c r="B942" s="376"/>
      <c r="C942" s="376"/>
      <c r="D942" s="376"/>
      <c r="E942" s="376"/>
      <c r="F942" s="376"/>
      <c r="G942" s="376"/>
      <c r="H942" s="376"/>
      <c r="I942" s="376"/>
      <c r="J942" s="376"/>
      <c r="K942" s="376"/>
      <c r="L942" s="376"/>
      <c r="M942" s="376"/>
    </row>
    <row r="943" spans="1:13" ht="11.25" customHeight="1">
      <c r="A943" s="376"/>
      <c r="B943" s="376"/>
      <c r="C943" s="376"/>
      <c r="D943" s="376"/>
      <c r="E943" s="376"/>
      <c r="F943" s="376"/>
      <c r="G943" s="376"/>
      <c r="H943" s="376"/>
      <c r="I943" s="376"/>
      <c r="J943" s="376"/>
      <c r="K943" s="376"/>
      <c r="L943" s="376"/>
      <c r="M943" s="376"/>
    </row>
    <row r="944" spans="1:13" ht="11.25" customHeight="1">
      <c r="A944" s="376"/>
      <c r="B944" s="376"/>
      <c r="C944" s="376"/>
      <c r="D944" s="376"/>
      <c r="E944" s="376"/>
      <c r="F944" s="376"/>
      <c r="G944" s="376"/>
      <c r="H944" s="376"/>
      <c r="I944" s="376"/>
      <c r="J944" s="376"/>
      <c r="K944" s="376"/>
      <c r="L944" s="376"/>
      <c r="M944" s="376"/>
    </row>
    <row r="945" spans="1:13" ht="11.25" customHeight="1">
      <c r="A945" s="376"/>
      <c r="B945" s="376"/>
      <c r="C945" s="376"/>
      <c r="D945" s="376"/>
      <c r="E945" s="376"/>
      <c r="F945" s="376"/>
      <c r="G945" s="376"/>
      <c r="H945" s="376"/>
      <c r="I945" s="376"/>
      <c r="J945" s="376"/>
      <c r="K945" s="376"/>
      <c r="L945" s="376"/>
      <c r="M945" s="376"/>
    </row>
    <row r="946" spans="1:13" ht="11.25" customHeight="1">
      <c r="A946" s="376"/>
      <c r="B946" s="376"/>
      <c r="C946" s="376"/>
      <c r="D946" s="376"/>
      <c r="E946" s="376"/>
      <c r="F946" s="376"/>
      <c r="G946" s="376"/>
      <c r="H946" s="376"/>
      <c r="I946" s="376"/>
      <c r="J946" s="376"/>
      <c r="K946" s="376"/>
      <c r="L946" s="376"/>
      <c r="M946" s="376"/>
    </row>
    <row r="947" spans="1:13" ht="11.25" customHeight="1">
      <c r="A947" s="376"/>
      <c r="B947" s="376"/>
      <c r="C947" s="376"/>
      <c r="D947" s="376"/>
      <c r="E947" s="376"/>
      <c r="F947" s="376"/>
      <c r="G947" s="376"/>
      <c r="H947" s="376"/>
      <c r="I947" s="376"/>
      <c r="J947" s="376"/>
      <c r="K947" s="376"/>
      <c r="L947" s="376"/>
      <c r="M947" s="376"/>
    </row>
    <row r="948" spans="1:13" ht="11.25" customHeight="1">
      <c r="A948" s="376"/>
      <c r="B948" s="376"/>
      <c r="C948" s="376"/>
      <c r="D948" s="376"/>
      <c r="E948" s="376"/>
      <c r="F948" s="376"/>
      <c r="G948" s="376"/>
      <c r="H948" s="376"/>
      <c r="I948" s="376"/>
      <c r="J948" s="376"/>
      <c r="K948" s="376"/>
      <c r="L948" s="376"/>
      <c r="M948" s="376"/>
    </row>
    <row r="949" spans="1:13" ht="11.25" customHeight="1">
      <c r="A949" s="376"/>
      <c r="B949" s="376"/>
      <c r="C949" s="376"/>
      <c r="D949" s="376"/>
      <c r="E949" s="376"/>
      <c r="F949" s="376"/>
      <c r="G949" s="376"/>
      <c r="H949" s="376"/>
      <c r="I949" s="376"/>
      <c r="J949" s="376"/>
      <c r="K949" s="376"/>
      <c r="L949" s="376"/>
      <c r="M949" s="376"/>
    </row>
    <row r="950" spans="1:13" ht="11.25" customHeight="1">
      <c r="A950" s="376"/>
      <c r="B950" s="376"/>
      <c r="C950" s="376"/>
      <c r="D950" s="376"/>
      <c r="E950" s="376"/>
      <c r="F950" s="376"/>
      <c r="G950" s="376"/>
      <c r="H950" s="376"/>
      <c r="I950" s="376"/>
      <c r="J950" s="376"/>
      <c r="K950" s="376"/>
      <c r="L950" s="376"/>
      <c r="M950" s="376"/>
    </row>
    <row r="951" spans="1:13" ht="11.25" customHeight="1">
      <c r="A951" s="376"/>
      <c r="B951" s="376"/>
      <c r="C951" s="376"/>
      <c r="D951" s="376"/>
      <c r="E951" s="376"/>
      <c r="F951" s="376"/>
      <c r="G951" s="376"/>
      <c r="H951" s="376"/>
      <c r="I951" s="376"/>
      <c r="J951" s="376"/>
      <c r="K951" s="376"/>
      <c r="L951" s="376"/>
      <c r="M951" s="376"/>
    </row>
    <row r="952" spans="1:13" ht="11.25" customHeight="1">
      <c r="A952" s="376"/>
      <c r="B952" s="376"/>
      <c r="C952" s="376"/>
      <c r="D952" s="376"/>
      <c r="E952" s="376"/>
      <c r="F952" s="376"/>
      <c r="G952" s="376"/>
      <c r="H952" s="376"/>
      <c r="I952" s="376"/>
      <c r="J952" s="376"/>
      <c r="K952" s="376"/>
      <c r="L952" s="376"/>
      <c r="M952" s="376"/>
    </row>
    <row r="953" spans="1:13" ht="11.25" customHeight="1">
      <c r="A953" s="376"/>
      <c r="B953" s="376"/>
      <c r="C953" s="376"/>
      <c r="D953" s="376"/>
      <c r="E953" s="376"/>
      <c r="F953" s="376"/>
      <c r="G953" s="376"/>
      <c r="H953" s="376"/>
      <c r="I953" s="376"/>
      <c r="J953" s="376"/>
      <c r="K953" s="376"/>
      <c r="L953" s="376"/>
      <c r="M953" s="376"/>
    </row>
    <row r="954" spans="1:13" ht="11.25" customHeight="1">
      <c r="A954" s="376"/>
      <c r="B954" s="376"/>
      <c r="C954" s="376"/>
      <c r="D954" s="376"/>
      <c r="E954" s="376"/>
      <c r="F954" s="376"/>
      <c r="G954" s="376"/>
      <c r="H954" s="376"/>
      <c r="I954" s="376"/>
      <c r="J954" s="376"/>
      <c r="K954" s="376"/>
      <c r="L954" s="376"/>
      <c r="M954" s="376"/>
    </row>
    <row r="955" spans="1:13" ht="11.25" customHeight="1">
      <c r="A955" s="376"/>
      <c r="B955" s="376"/>
      <c r="C955" s="376"/>
      <c r="D955" s="376"/>
      <c r="E955" s="376"/>
      <c r="F955" s="376"/>
      <c r="G955" s="376"/>
      <c r="H955" s="376"/>
      <c r="I955" s="376"/>
      <c r="J955" s="376"/>
      <c r="K955" s="376"/>
      <c r="L955" s="376"/>
      <c r="M955" s="376"/>
    </row>
    <row r="956" spans="1:13" ht="11.25" customHeight="1">
      <c r="A956" s="376"/>
      <c r="B956" s="376"/>
      <c r="C956" s="376"/>
      <c r="D956" s="376"/>
      <c r="E956" s="376"/>
      <c r="F956" s="376"/>
      <c r="G956" s="376"/>
      <c r="H956" s="376"/>
      <c r="I956" s="376"/>
      <c r="J956" s="376"/>
      <c r="K956" s="376"/>
      <c r="L956" s="376"/>
      <c r="M956" s="376"/>
    </row>
    <row r="957" spans="1:13" ht="11.25" customHeight="1">
      <c r="A957" s="376"/>
      <c r="B957" s="376"/>
      <c r="C957" s="376"/>
      <c r="D957" s="376"/>
      <c r="E957" s="376"/>
      <c r="F957" s="376"/>
      <c r="G957" s="376"/>
      <c r="H957" s="376"/>
      <c r="I957" s="376"/>
      <c r="J957" s="376"/>
      <c r="K957" s="376"/>
      <c r="L957" s="376"/>
      <c r="M957" s="376"/>
    </row>
    <row r="958" spans="1:13" ht="11.25" customHeight="1">
      <c r="A958" s="376"/>
      <c r="B958" s="376"/>
      <c r="C958" s="376"/>
      <c r="D958" s="376"/>
      <c r="E958" s="376"/>
      <c r="F958" s="376"/>
      <c r="G958" s="376"/>
      <c r="H958" s="376"/>
      <c r="I958" s="376"/>
      <c r="J958" s="376"/>
      <c r="K958" s="376"/>
      <c r="L958" s="376"/>
      <c r="M958" s="376"/>
    </row>
    <row r="959" spans="1:13" ht="11.25" customHeight="1">
      <c r="A959" s="376"/>
      <c r="B959" s="376"/>
      <c r="C959" s="376"/>
      <c r="D959" s="376"/>
      <c r="E959" s="376"/>
      <c r="F959" s="376"/>
      <c r="G959" s="376"/>
      <c r="H959" s="376"/>
      <c r="I959" s="376"/>
      <c r="J959" s="376"/>
      <c r="K959" s="376"/>
      <c r="L959" s="376"/>
      <c r="M959" s="376"/>
    </row>
    <row r="960" spans="1:13" ht="11.25" customHeight="1">
      <c r="A960" s="376"/>
      <c r="B960" s="376"/>
      <c r="C960" s="376"/>
      <c r="D960" s="376"/>
      <c r="E960" s="376"/>
      <c r="F960" s="376"/>
      <c r="G960" s="376"/>
      <c r="H960" s="376"/>
      <c r="I960" s="376"/>
      <c r="J960" s="376"/>
      <c r="K960" s="376"/>
      <c r="L960" s="376"/>
      <c r="M960" s="376"/>
    </row>
    <row r="961" spans="1:13" ht="11.25" customHeight="1">
      <c r="A961" s="376"/>
      <c r="B961" s="376"/>
      <c r="C961" s="376"/>
      <c r="D961" s="376"/>
      <c r="E961" s="376"/>
      <c r="F961" s="376"/>
      <c r="G961" s="376"/>
      <c r="H961" s="376"/>
      <c r="I961" s="376"/>
      <c r="J961" s="376"/>
      <c r="K961" s="376"/>
      <c r="L961" s="376"/>
      <c r="M961" s="376"/>
    </row>
    <row r="962" spans="1:13" ht="11.25" customHeight="1">
      <c r="A962" s="376"/>
      <c r="B962" s="376"/>
      <c r="C962" s="376"/>
      <c r="D962" s="376"/>
      <c r="E962" s="376"/>
      <c r="F962" s="376"/>
      <c r="G962" s="376"/>
      <c r="H962" s="376"/>
      <c r="I962" s="376"/>
      <c r="J962" s="376"/>
      <c r="K962" s="376"/>
      <c r="L962" s="376"/>
      <c r="M962" s="376"/>
    </row>
    <row r="963" spans="1:13" ht="11.25" customHeight="1">
      <c r="A963" s="376"/>
      <c r="B963" s="376"/>
      <c r="C963" s="376"/>
      <c r="D963" s="376"/>
      <c r="E963" s="376"/>
      <c r="F963" s="376"/>
      <c r="G963" s="376"/>
      <c r="H963" s="376"/>
      <c r="I963" s="376"/>
      <c r="J963" s="376"/>
      <c r="K963" s="376"/>
      <c r="L963" s="376"/>
      <c r="M963" s="376"/>
    </row>
    <row r="964" spans="1:13" ht="11.25" customHeight="1">
      <c r="A964" s="376"/>
      <c r="B964" s="376"/>
      <c r="C964" s="376"/>
      <c r="D964" s="376"/>
      <c r="E964" s="376"/>
      <c r="F964" s="376"/>
      <c r="G964" s="376"/>
      <c r="H964" s="376"/>
      <c r="I964" s="376"/>
      <c r="J964" s="376"/>
      <c r="K964" s="376"/>
      <c r="L964" s="376"/>
      <c r="M964" s="376"/>
    </row>
    <row r="965" spans="1:13" ht="11.25" customHeight="1">
      <c r="A965" s="376"/>
      <c r="B965" s="376"/>
      <c r="C965" s="376"/>
      <c r="D965" s="376"/>
      <c r="E965" s="376"/>
      <c r="F965" s="376"/>
      <c r="G965" s="376"/>
      <c r="H965" s="376"/>
      <c r="I965" s="376"/>
      <c r="J965" s="376"/>
      <c r="K965" s="376"/>
      <c r="L965" s="376"/>
      <c r="M965" s="376"/>
    </row>
    <row r="966" spans="1:13" ht="11.25" customHeight="1">
      <c r="A966" s="376"/>
      <c r="B966" s="376"/>
      <c r="C966" s="376"/>
      <c r="D966" s="376"/>
      <c r="E966" s="376"/>
      <c r="F966" s="376"/>
      <c r="G966" s="376"/>
      <c r="H966" s="376"/>
      <c r="I966" s="376"/>
      <c r="J966" s="376"/>
      <c r="K966" s="376"/>
      <c r="L966" s="376"/>
      <c r="M966" s="376"/>
    </row>
    <row r="967" spans="1:13" ht="11.25" customHeight="1">
      <c r="A967" s="376"/>
      <c r="B967" s="376"/>
      <c r="C967" s="376"/>
      <c r="D967" s="376"/>
      <c r="E967" s="376"/>
      <c r="F967" s="376"/>
      <c r="G967" s="376"/>
      <c r="H967" s="376"/>
      <c r="I967" s="376"/>
      <c r="J967" s="376"/>
      <c r="K967" s="376"/>
      <c r="L967" s="376"/>
      <c r="M967" s="376"/>
    </row>
    <row r="968" spans="1:13" ht="11.25" customHeight="1">
      <c r="A968" s="376"/>
      <c r="B968" s="376"/>
      <c r="C968" s="376"/>
      <c r="D968" s="376"/>
      <c r="E968" s="376"/>
      <c r="F968" s="376"/>
      <c r="G968" s="376"/>
      <c r="H968" s="376"/>
      <c r="I968" s="376"/>
      <c r="J968" s="376"/>
      <c r="K968" s="376"/>
      <c r="L968" s="376"/>
      <c r="M968" s="376"/>
    </row>
    <row r="969" spans="1:13" ht="11.25" customHeight="1">
      <c r="A969" s="376"/>
      <c r="B969" s="376"/>
      <c r="C969" s="376"/>
      <c r="D969" s="376"/>
      <c r="E969" s="376"/>
      <c r="F969" s="376"/>
      <c r="G969" s="376"/>
      <c r="H969" s="376"/>
      <c r="I969" s="376"/>
      <c r="J969" s="376"/>
      <c r="K969" s="376"/>
      <c r="L969" s="376"/>
      <c r="M969" s="376"/>
    </row>
    <row r="970" spans="1:13" ht="11.25" customHeight="1">
      <c r="A970" s="376"/>
      <c r="B970" s="376"/>
      <c r="C970" s="376"/>
      <c r="D970" s="376"/>
      <c r="E970" s="376"/>
      <c r="F970" s="376"/>
      <c r="G970" s="376"/>
      <c r="H970" s="376"/>
      <c r="I970" s="376"/>
      <c r="J970" s="376"/>
      <c r="K970" s="376"/>
      <c r="L970" s="376"/>
      <c r="M970" s="376"/>
    </row>
    <row r="971" spans="1:13" ht="11.25" customHeight="1">
      <c r="A971" s="376"/>
      <c r="B971" s="376"/>
      <c r="C971" s="376"/>
      <c r="D971" s="376"/>
      <c r="E971" s="376"/>
      <c r="F971" s="376"/>
      <c r="G971" s="376"/>
      <c r="H971" s="376"/>
      <c r="I971" s="376"/>
      <c r="J971" s="376"/>
      <c r="K971" s="376"/>
      <c r="L971" s="376"/>
      <c r="M971" s="376"/>
    </row>
    <row r="972" spans="1:13" ht="11.25" customHeight="1">
      <c r="A972" s="376"/>
      <c r="B972" s="376"/>
      <c r="C972" s="376"/>
      <c r="D972" s="376"/>
      <c r="E972" s="376"/>
      <c r="F972" s="376"/>
      <c r="G972" s="376"/>
      <c r="H972" s="376"/>
      <c r="I972" s="376"/>
      <c r="J972" s="376"/>
      <c r="K972" s="376"/>
      <c r="L972" s="376"/>
      <c r="M972" s="376"/>
    </row>
    <row r="973" spans="1:13" ht="11.25" customHeight="1">
      <c r="A973" s="376"/>
      <c r="B973" s="376"/>
      <c r="C973" s="376"/>
      <c r="D973" s="376"/>
      <c r="E973" s="376"/>
      <c r="F973" s="376"/>
      <c r="G973" s="376"/>
      <c r="H973" s="376"/>
      <c r="I973" s="376"/>
      <c r="J973" s="376"/>
      <c r="K973" s="376"/>
      <c r="L973" s="376"/>
      <c r="M973" s="376"/>
    </row>
    <row r="974" spans="1:13" ht="11.25" customHeight="1">
      <c r="A974" s="376"/>
      <c r="B974" s="376"/>
      <c r="C974" s="376"/>
      <c r="D974" s="376"/>
      <c r="E974" s="376"/>
      <c r="F974" s="376"/>
      <c r="G974" s="376"/>
      <c r="H974" s="376"/>
      <c r="I974" s="376"/>
      <c r="J974" s="376"/>
      <c r="K974" s="376"/>
      <c r="L974" s="376"/>
      <c r="M974" s="376"/>
    </row>
    <row r="975" spans="1:13" ht="11.25" customHeight="1">
      <c r="A975" s="376"/>
      <c r="B975" s="376"/>
      <c r="C975" s="376"/>
      <c r="D975" s="376"/>
      <c r="E975" s="376"/>
      <c r="F975" s="376"/>
      <c r="G975" s="376"/>
      <c r="H975" s="376"/>
      <c r="I975" s="376"/>
      <c r="J975" s="376"/>
      <c r="K975" s="376"/>
      <c r="L975" s="376"/>
      <c r="M975" s="376"/>
    </row>
    <row r="976" spans="1:13" ht="11.25" customHeight="1">
      <c r="A976" s="376"/>
      <c r="B976" s="376"/>
      <c r="C976" s="376"/>
      <c r="D976" s="376"/>
      <c r="E976" s="376"/>
      <c r="F976" s="376"/>
      <c r="G976" s="376"/>
      <c r="H976" s="376"/>
      <c r="I976" s="376"/>
      <c r="J976" s="376"/>
      <c r="K976" s="376"/>
      <c r="L976" s="376"/>
      <c r="M976" s="376"/>
    </row>
    <row r="977" spans="1:13" ht="11.25" customHeight="1">
      <c r="A977" s="376"/>
      <c r="B977" s="376"/>
      <c r="C977" s="376"/>
      <c r="D977" s="376"/>
      <c r="E977" s="376"/>
      <c r="F977" s="376"/>
      <c r="G977" s="376"/>
      <c r="H977" s="376"/>
      <c r="I977" s="376"/>
      <c r="J977" s="376"/>
      <c r="K977" s="376"/>
      <c r="L977" s="376"/>
      <c r="M977" s="376"/>
    </row>
    <row r="978" spans="1:13" ht="11.25" customHeight="1">
      <c r="A978" s="376"/>
      <c r="B978" s="376"/>
      <c r="C978" s="376"/>
      <c r="D978" s="376"/>
      <c r="E978" s="376"/>
      <c r="F978" s="376"/>
      <c r="G978" s="376"/>
      <c r="H978" s="376"/>
      <c r="I978" s="376"/>
      <c r="J978" s="376"/>
      <c r="K978" s="376"/>
      <c r="L978" s="376"/>
      <c r="M978" s="376"/>
    </row>
    <row r="979" spans="1:13" ht="11.25" customHeight="1">
      <c r="A979" s="376"/>
      <c r="B979" s="376"/>
      <c r="C979" s="376"/>
      <c r="D979" s="376"/>
      <c r="E979" s="376"/>
      <c r="F979" s="376"/>
      <c r="G979" s="376"/>
      <c r="H979" s="376"/>
      <c r="I979" s="376"/>
      <c r="J979" s="376"/>
      <c r="K979" s="376"/>
      <c r="L979" s="376"/>
      <c r="M979" s="376"/>
    </row>
    <row r="980" spans="1:13" ht="11.25" customHeight="1">
      <c r="A980" s="376"/>
      <c r="B980" s="376"/>
      <c r="C980" s="376"/>
      <c r="D980" s="376"/>
      <c r="E980" s="376"/>
      <c r="F980" s="376"/>
      <c r="G980" s="376"/>
      <c r="H980" s="376"/>
      <c r="I980" s="376"/>
      <c r="J980" s="376"/>
      <c r="K980" s="376"/>
      <c r="L980" s="376"/>
      <c r="M980" s="376"/>
    </row>
    <row r="981" spans="1:13" ht="11.25" customHeight="1">
      <c r="A981" s="376"/>
      <c r="B981" s="376"/>
      <c r="C981" s="376"/>
      <c r="D981" s="376"/>
      <c r="E981" s="376"/>
      <c r="F981" s="376"/>
      <c r="G981" s="376"/>
      <c r="H981" s="376"/>
      <c r="I981" s="376"/>
      <c r="J981" s="376"/>
      <c r="K981" s="376"/>
      <c r="L981" s="376"/>
      <c r="M981" s="376"/>
    </row>
    <row r="982" spans="1:13" ht="11.25" customHeight="1">
      <c r="A982" s="376"/>
      <c r="B982" s="376"/>
      <c r="C982" s="376"/>
      <c r="D982" s="376"/>
      <c r="E982" s="376"/>
      <c r="F982" s="376"/>
      <c r="G982" s="376"/>
      <c r="H982" s="376"/>
      <c r="I982" s="376"/>
      <c r="J982" s="376"/>
      <c r="K982" s="376"/>
      <c r="L982" s="376"/>
      <c r="M982" s="376"/>
    </row>
    <row r="983" spans="1:13" ht="11.25" customHeight="1">
      <c r="A983" s="376"/>
      <c r="B983" s="376"/>
      <c r="C983" s="376"/>
      <c r="D983" s="376"/>
      <c r="E983" s="376"/>
      <c r="F983" s="376"/>
      <c r="G983" s="376"/>
      <c r="H983" s="376"/>
      <c r="I983" s="376"/>
      <c r="J983" s="376"/>
      <c r="K983" s="376"/>
      <c r="L983" s="376"/>
      <c r="M983" s="376"/>
    </row>
    <row r="984" spans="1:13" ht="11.25" customHeight="1">
      <c r="A984" s="376"/>
      <c r="B984" s="376"/>
      <c r="C984" s="376"/>
      <c r="D984" s="376"/>
      <c r="E984" s="376"/>
      <c r="F984" s="376"/>
      <c r="G984" s="376"/>
      <c r="H984" s="376"/>
      <c r="I984" s="376"/>
      <c r="J984" s="376"/>
      <c r="K984" s="376"/>
      <c r="L984" s="376"/>
      <c r="M984" s="376"/>
    </row>
    <row r="985" spans="1:13" ht="11.25" customHeight="1">
      <c r="A985" s="376"/>
      <c r="B985" s="376"/>
      <c r="C985" s="376"/>
      <c r="D985" s="376"/>
      <c r="E985" s="376"/>
      <c r="F985" s="376"/>
      <c r="G985" s="376"/>
      <c r="H985" s="376"/>
      <c r="I985" s="376"/>
      <c r="J985" s="376"/>
      <c r="K985" s="376"/>
      <c r="L985" s="376"/>
      <c r="M985" s="376"/>
    </row>
    <row r="986" spans="1:13" ht="11.25" customHeight="1">
      <c r="A986" s="376"/>
      <c r="B986" s="376"/>
      <c r="C986" s="376"/>
      <c r="D986" s="376"/>
      <c r="E986" s="376"/>
      <c r="F986" s="376"/>
      <c r="G986" s="376"/>
      <c r="H986" s="376"/>
      <c r="I986" s="376"/>
      <c r="J986" s="376"/>
      <c r="K986" s="376"/>
      <c r="L986" s="376"/>
      <c r="M986" s="376"/>
    </row>
    <row r="987" spans="1:13" ht="11.25" customHeight="1">
      <c r="A987" s="376"/>
      <c r="B987" s="376"/>
      <c r="C987" s="376"/>
      <c r="D987" s="376"/>
      <c r="E987" s="376"/>
      <c r="F987" s="376"/>
      <c r="G987" s="376"/>
      <c r="H987" s="376"/>
      <c r="I987" s="376"/>
      <c r="J987" s="376"/>
      <c r="K987" s="376"/>
      <c r="L987" s="376"/>
      <c r="M987" s="376"/>
    </row>
    <row r="988" spans="1:13" ht="11.25" customHeight="1">
      <c r="A988" s="376"/>
      <c r="B988" s="376"/>
      <c r="C988" s="376"/>
      <c r="D988" s="376"/>
      <c r="E988" s="376"/>
      <c r="F988" s="376"/>
      <c r="G988" s="376"/>
      <c r="H988" s="376"/>
      <c r="I988" s="376"/>
      <c r="J988" s="376"/>
      <c r="K988" s="376"/>
      <c r="L988" s="376"/>
      <c r="M988" s="376"/>
    </row>
    <row r="989" spans="1:13" ht="11.25" customHeight="1">
      <c r="A989" s="376"/>
      <c r="B989" s="376"/>
      <c r="C989" s="376"/>
      <c r="D989" s="376"/>
      <c r="E989" s="376"/>
      <c r="F989" s="376"/>
      <c r="G989" s="376"/>
      <c r="H989" s="376"/>
      <c r="I989" s="376"/>
      <c r="J989" s="376"/>
      <c r="K989" s="376"/>
      <c r="L989" s="376"/>
      <c r="M989" s="376"/>
    </row>
    <row r="990" spans="1:13" ht="11.25" customHeight="1">
      <c r="A990" s="376"/>
      <c r="B990" s="376"/>
      <c r="C990" s="376"/>
      <c r="D990" s="376"/>
      <c r="E990" s="376"/>
      <c r="F990" s="376"/>
      <c r="G990" s="376"/>
      <c r="H990" s="376"/>
      <c r="I990" s="376"/>
      <c r="J990" s="376"/>
      <c r="K990" s="376"/>
      <c r="L990" s="376"/>
      <c r="M990" s="376"/>
    </row>
    <row r="991" spans="1:13" ht="11.25" customHeight="1">
      <c r="A991" s="376"/>
      <c r="B991" s="376"/>
      <c r="C991" s="376"/>
      <c r="D991" s="376"/>
      <c r="E991" s="376"/>
      <c r="F991" s="376"/>
      <c r="G991" s="376"/>
      <c r="H991" s="376"/>
      <c r="I991" s="376"/>
      <c r="J991" s="376"/>
      <c r="K991" s="376"/>
      <c r="L991" s="376"/>
      <c r="M991" s="376"/>
    </row>
    <row r="992" spans="1:13" ht="11.25" customHeight="1">
      <c r="A992" s="376"/>
      <c r="B992" s="376"/>
      <c r="C992" s="376"/>
      <c r="D992" s="376"/>
      <c r="E992" s="376"/>
      <c r="F992" s="376"/>
      <c r="G992" s="376"/>
      <c r="H992" s="376"/>
      <c r="I992" s="376"/>
      <c r="J992" s="376"/>
      <c r="K992" s="376"/>
      <c r="L992" s="376"/>
      <c r="M992" s="376"/>
    </row>
    <row r="993" spans="1:13" ht="11.25" customHeight="1">
      <c r="A993" s="376"/>
      <c r="B993" s="376"/>
      <c r="C993" s="376"/>
      <c r="D993" s="376"/>
      <c r="E993" s="376"/>
      <c r="F993" s="376"/>
      <c r="G993" s="376"/>
      <c r="H993" s="376"/>
      <c r="I993" s="376"/>
      <c r="J993" s="376"/>
      <c r="K993" s="376"/>
      <c r="L993" s="376"/>
      <c r="M993" s="376"/>
    </row>
    <row r="994" spans="1:13" ht="11.25" customHeight="1">
      <c r="A994" s="376"/>
      <c r="B994" s="376"/>
      <c r="C994" s="376"/>
      <c r="D994" s="376"/>
      <c r="E994" s="376"/>
      <c r="F994" s="376"/>
      <c r="G994" s="376"/>
      <c r="H994" s="376"/>
      <c r="I994" s="376"/>
      <c r="J994" s="376"/>
      <c r="K994" s="376"/>
      <c r="L994" s="376"/>
      <c r="M994" s="376"/>
    </row>
    <row r="995" spans="1:13" ht="11.25" customHeight="1">
      <c r="A995" s="376"/>
      <c r="B995" s="376"/>
      <c r="C995" s="376"/>
      <c r="D995" s="376"/>
      <c r="E995" s="376"/>
      <c r="F995" s="376"/>
      <c r="G995" s="376"/>
      <c r="H995" s="376"/>
      <c r="I995" s="376"/>
      <c r="J995" s="376"/>
      <c r="K995" s="376"/>
      <c r="L995" s="376"/>
      <c r="M995" s="376"/>
    </row>
    <row r="996" spans="1:13" ht="11.25" customHeight="1">
      <c r="A996" s="376"/>
      <c r="B996" s="376"/>
      <c r="C996" s="376"/>
      <c r="D996" s="376"/>
      <c r="E996" s="376"/>
      <c r="F996" s="376"/>
      <c r="G996" s="376"/>
      <c r="H996" s="376"/>
      <c r="I996" s="376"/>
      <c r="J996" s="376"/>
      <c r="K996" s="376"/>
      <c r="L996" s="376"/>
      <c r="M996" s="376"/>
    </row>
    <row r="997" spans="1:13" ht="11.25" customHeight="1">
      <c r="A997" s="376"/>
      <c r="B997" s="376"/>
      <c r="C997" s="376"/>
      <c r="D997" s="376"/>
      <c r="E997" s="376"/>
      <c r="F997" s="376"/>
      <c r="G997" s="376"/>
      <c r="H997" s="376"/>
      <c r="I997" s="376"/>
      <c r="J997" s="376"/>
      <c r="K997" s="376"/>
      <c r="L997" s="376"/>
      <c r="M997" s="376"/>
    </row>
    <row r="998" spans="1:13" ht="11.25" customHeight="1">
      <c r="A998" s="376"/>
      <c r="B998" s="376"/>
      <c r="C998" s="376"/>
      <c r="D998" s="376"/>
      <c r="E998" s="376"/>
      <c r="F998" s="376"/>
      <c r="G998" s="376"/>
      <c r="H998" s="376"/>
      <c r="I998" s="376"/>
      <c r="J998" s="376"/>
      <c r="K998" s="376"/>
      <c r="L998" s="376"/>
      <c r="M998" s="376"/>
    </row>
    <row r="999" spans="1:13" ht="11.25" customHeight="1">
      <c r="A999" s="376"/>
      <c r="B999" s="376"/>
      <c r="C999" s="376"/>
      <c r="D999" s="376"/>
      <c r="E999" s="376"/>
      <c r="F999" s="376"/>
      <c r="G999" s="376"/>
      <c r="H999" s="376"/>
      <c r="I999" s="376"/>
      <c r="J999" s="376"/>
      <c r="K999" s="376"/>
      <c r="L999" s="376"/>
      <c r="M999" s="376"/>
    </row>
    <row r="1000" spans="1:13" ht="11.25" customHeight="1">
      <c r="A1000" s="376"/>
      <c r="B1000" s="376"/>
      <c r="C1000" s="376"/>
      <c r="D1000" s="376"/>
      <c r="E1000" s="376"/>
      <c r="F1000" s="376"/>
      <c r="G1000" s="376"/>
      <c r="H1000" s="376"/>
      <c r="I1000" s="376"/>
      <c r="J1000" s="376"/>
      <c r="K1000" s="376"/>
      <c r="L1000" s="376"/>
      <c r="M1000" s="376"/>
    </row>
  </sheetData>
  <mergeCells count="6">
    <mergeCell ref="A39:F39"/>
    <mergeCell ref="A5:A7"/>
    <mergeCell ref="B5:F5"/>
    <mergeCell ref="B6:C6"/>
    <mergeCell ref="D6:E6"/>
    <mergeCell ref="F6:F7"/>
  </mergeCells>
  <conditionalFormatting sqref="B38:E38">
    <cfRule type="cellIs" dxfId="35" priority="1" operator="equal">
      <formula>""""""</formula>
    </cfRule>
  </conditionalFormatting>
  <conditionalFormatting sqref="B38:E38">
    <cfRule type="cellIs" dxfId="34" priority="2" operator="equal">
      <formula>""" """</formula>
    </cfRule>
  </conditionalFormatting>
  <conditionalFormatting sqref="B38:E38">
    <cfRule type="cellIs" dxfId="33" priority="3" operator="equal">
      <formula>""""""</formula>
    </cfRule>
  </conditionalFormatting>
  <hyperlinks>
    <hyperlink ref="F1" location="Índice!A1" display="(Voltar ao índice)"/>
  </hyperlinks>
  <pageMargins left="0.511811024" right="0.511811024" top="0.78740157499999996" bottom="0.78740157499999996" header="0" footer="0"/>
  <pageSetup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workbookViewId="0">
      <selection activeCell="H15" sqref="H15"/>
    </sheetView>
  </sheetViews>
  <sheetFormatPr defaultColWidth="14.42578125" defaultRowHeight="11.25" customHeight="1"/>
  <cols>
    <col min="1" max="1" width="16.85546875" style="1368" customWidth="1"/>
    <col min="2" max="10" width="8.7109375" style="1368" customWidth="1"/>
    <col min="11" max="16384" width="14.42578125" style="1368"/>
  </cols>
  <sheetData>
    <row r="1" spans="1:6" ht="11.25" customHeight="1">
      <c r="A1" s="375" t="s">
        <v>534</v>
      </c>
      <c r="B1" s="376"/>
      <c r="F1" s="155" t="s">
        <v>226</v>
      </c>
    </row>
    <row r="2" spans="1:6" ht="11.25" customHeight="1">
      <c r="A2" s="434" t="s">
        <v>529</v>
      </c>
      <c r="B2" s="376"/>
    </row>
    <row r="3" spans="1:6" ht="11.25" customHeight="1">
      <c r="A3" s="376" t="s">
        <v>228</v>
      </c>
      <c r="B3" s="376"/>
    </row>
    <row r="5" spans="1:6" ht="11.25" customHeight="1">
      <c r="A5" s="1440" t="s">
        <v>2</v>
      </c>
      <c r="B5" s="1442" t="s">
        <v>530</v>
      </c>
      <c r="C5" s="1465"/>
      <c r="D5" s="1465"/>
      <c r="E5" s="1465"/>
      <c r="F5" s="1443"/>
    </row>
    <row r="6" spans="1:6" ht="11.25" customHeight="1">
      <c r="A6" s="1445"/>
      <c r="B6" s="1442" t="s">
        <v>10</v>
      </c>
      <c r="C6" s="1443"/>
      <c r="D6" s="1442" t="s">
        <v>531</v>
      </c>
      <c r="E6" s="1443"/>
      <c r="F6" s="1458" t="s">
        <v>475</v>
      </c>
    </row>
    <row r="7" spans="1:6" ht="11.25" customHeight="1">
      <c r="A7" s="1441"/>
      <c r="B7" s="386">
        <v>2018</v>
      </c>
      <c r="C7" s="386">
        <v>2019</v>
      </c>
      <c r="D7" s="386">
        <v>2018</v>
      </c>
      <c r="E7" s="386">
        <v>2019</v>
      </c>
      <c r="F7" s="1441"/>
    </row>
    <row r="8" spans="1:6" ht="11.25" customHeight="1">
      <c r="A8" s="485"/>
      <c r="F8" s="378"/>
    </row>
    <row r="9" spans="1:6" ht="11.25" customHeight="1">
      <c r="A9" s="486" t="s">
        <v>13</v>
      </c>
      <c r="B9" s="487">
        <v>275158</v>
      </c>
      <c r="C9" s="487">
        <v>349942</v>
      </c>
      <c r="D9" s="488">
        <v>185.06946672877305</v>
      </c>
      <c r="E9" s="394">
        <v>216.37212622326084</v>
      </c>
      <c r="F9" s="488">
        <v>16.914005345010864</v>
      </c>
    </row>
    <row r="10" spans="1:6" ht="11.25" customHeight="1">
      <c r="A10" s="1371"/>
      <c r="B10" s="1370"/>
      <c r="C10" s="1370"/>
      <c r="D10" s="1372"/>
      <c r="E10" s="425"/>
      <c r="F10" s="489"/>
    </row>
    <row r="11" spans="1:6" ht="11.25" customHeight="1">
      <c r="A11" s="490" t="s">
        <v>72</v>
      </c>
      <c r="B11" s="491">
        <v>2339</v>
      </c>
      <c r="C11" s="491">
        <v>2524</v>
      </c>
      <c r="D11" s="492">
        <v>269.07789914467969</v>
      </c>
      <c r="E11" s="492">
        <v>286.18889147159371</v>
      </c>
      <c r="F11" s="492">
        <v>6.3591221654788033</v>
      </c>
    </row>
    <row r="12" spans="1:6" ht="11.25" customHeight="1">
      <c r="A12" s="376" t="s">
        <v>16</v>
      </c>
      <c r="B12" s="476" t="s">
        <v>24</v>
      </c>
      <c r="C12" s="476" t="s">
        <v>24</v>
      </c>
      <c r="D12" s="398" t="s">
        <v>24</v>
      </c>
      <c r="E12" s="398" t="s">
        <v>24</v>
      </c>
      <c r="F12" s="398" t="s">
        <v>24</v>
      </c>
    </row>
    <row r="13" spans="1:6" ht="11.25" customHeight="1">
      <c r="A13" s="376" t="s">
        <v>17</v>
      </c>
      <c r="B13" s="460">
        <v>2167</v>
      </c>
      <c r="C13" s="460">
        <v>3032</v>
      </c>
      <c r="D13" s="398">
        <v>261.2436015209272</v>
      </c>
      <c r="E13" s="398">
        <v>358.50642816687576</v>
      </c>
      <c r="F13" s="398">
        <v>37.23070195009435</v>
      </c>
    </row>
    <row r="14" spans="1:6" ht="11.25" customHeight="1">
      <c r="A14" s="376" t="s">
        <v>18</v>
      </c>
      <c r="B14" s="460">
        <v>5909</v>
      </c>
      <c r="C14" s="460">
        <v>6110</v>
      </c>
      <c r="D14" s="398">
        <v>144.80674585252061</v>
      </c>
      <c r="E14" s="398">
        <v>147.4208469484488</v>
      </c>
      <c r="F14" s="398">
        <v>1.8052343352778166</v>
      </c>
    </row>
    <row r="15" spans="1:6" ht="11.25" customHeight="1">
      <c r="A15" s="376" t="s">
        <v>19</v>
      </c>
      <c r="B15" s="476" t="s">
        <v>24</v>
      </c>
      <c r="C15" s="476" t="s">
        <v>24</v>
      </c>
      <c r="D15" s="398" t="s">
        <v>24</v>
      </c>
      <c r="E15" s="398" t="s">
        <v>24</v>
      </c>
      <c r="F15" s="398" t="s">
        <v>24</v>
      </c>
    </row>
    <row r="16" spans="1:6" ht="11.25" customHeight="1">
      <c r="A16" s="376" t="s">
        <v>20</v>
      </c>
      <c r="B16" s="476" t="s">
        <v>24</v>
      </c>
      <c r="C16" s="476" t="s">
        <v>24</v>
      </c>
      <c r="D16" s="398" t="s">
        <v>24</v>
      </c>
      <c r="E16" s="398" t="s">
        <v>24</v>
      </c>
      <c r="F16" s="398" t="s">
        <v>24</v>
      </c>
    </row>
    <row r="17" spans="1:6" ht="11.25" customHeight="1">
      <c r="A17" s="376" t="s">
        <v>21</v>
      </c>
      <c r="B17" s="460">
        <v>9807</v>
      </c>
      <c r="C17" s="460">
        <v>14659</v>
      </c>
      <c r="D17" s="398">
        <v>329.6799714122721</v>
      </c>
      <c r="E17" s="398">
        <v>486.1591075818136</v>
      </c>
      <c r="F17" s="398">
        <v>47.46394981145545</v>
      </c>
    </row>
    <row r="18" spans="1:6" ht="11.25" customHeight="1">
      <c r="A18" s="376" t="s">
        <v>22</v>
      </c>
      <c r="B18" s="460">
        <v>8904</v>
      </c>
      <c r="C18" s="460">
        <v>6714</v>
      </c>
      <c r="D18" s="398">
        <v>224.14728873413171</v>
      </c>
      <c r="E18" s="398">
        <v>167.07103131648688</v>
      </c>
      <c r="F18" s="398">
        <v>-25.463728666977016</v>
      </c>
    </row>
    <row r="19" spans="1:6" ht="11.25" customHeight="1">
      <c r="A19" s="376" t="s">
        <v>57</v>
      </c>
      <c r="B19" s="476" t="s">
        <v>24</v>
      </c>
      <c r="C19" s="476" t="s">
        <v>24</v>
      </c>
      <c r="D19" s="398" t="s">
        <v>24</v>
      </c>
      <c r="E19" s="398" t="s">
        <v>24</v>
      </c>
      <c r="F19" s="398" t="s">
        <v>24</v>
      </c>
    </row>
    <row r="20" spans="1:6" ht="11.25" customHeight="1">
      <c r="A20" s="376" t="s">
        <v>25</v>
      </c>
      <c r="B20" s="460">
        <v>9529</v>
      </c>
      <c r="C20" s="460">
        <v>11156</v>
      </c>
      <c r="D20" s="398">
        <v>135.45025589707544</v>
      </c>
      <c r="E20" s="398">
        <v>157.67794491759292</v>
      </c>
      <c r="F20" s="398">
        <v>16.410222980610413</v>
      </c>
    </row>
    <row r="21" spans="1:6" ht="11.25" customHeight="1">
      <c r="A21" s="376" t="s">
        <v>76</v>
      </c>
      <c r="B21" s="460">
        <v>10369</v>
      </c>
      <c r="C21" s="460">
        <v>13225</v>
      </c>
      <c r="D21" s="398">
        <v>301.24944872135313</v>
      </c>
      <c r="E21" s="398">
        <v>379.5416571721463</v>
      </c>
      <c r="F21" s="398">
        <v>25.989162397840992</v>
      </c>
    </row>
    <row r="22" spans="1:6" ht="11.25" customHeight="1">
      <c r="A22" s="376" t="s">
        <v>77</v>
      </c>
      <c r="B22" s="460">
        <v>11566</v>
      </c>
      <c r="C22" s="460">
        <v>12676</v>
      </c>
      <c r="D22" s="398">
        <v>420.8843958001807</v>
      </c>
      <c r="E22" s="398">
        <v>456.13759839020418</v>
      </c>
      <c r="F22" s="398">
        <v>8.3759823224143215</v>
      </c>
    </row>
    <row r="23" spans="1:6" ht="11.25" customHeight="1">
      <c r="A23" s="376" t="s">
        <v>78</v>
      </c>
      <c r="B23" s="460">
        <v>35751</v>
      </c>
      <c r="C23" s="460">
        <v>39084</v>
      </c>
      <c r="D23" s="398">
        <v>169.91385537204104</v>
      </c>
      <c r="E23" s="398">
        <v>184.63028899477538</v>
      </c>
      <c r="F23" s="398">
        <v>8.66111453389804</v>
      </c>
    </row>
    <row r="24" spans="1:6" ht="11.25" customHeight="1">
      <c r="A24" s="376" t="s">
        <v>29</v>
      </c>
      <c r="B24" s="476" t="s">
        <v>24</v>
      </c>
      <c r="C24" s="476" t="s">
        <v>24</v>
      </c>
      <c r="D24" s="398" t="s">
        <v>24</v>
      </c>
      <c r="E24" s="398" t="s">
        <v>24</v>
      </c>
      <c r="F24" s="398" t="s">
        <v>24</v>
      </c>
    </row>
    <row r="25" spans="1:6" ht="11.25" customHeight="1">
      <c r="A25" s="376" t="s">
        <v>79</v>
      </c>
      <c r="B25" s="460">
        <v>5118</v>
      </c>
      <c r="C25" s="460">
        <v>4941</v>
      </c>
      <c r="D25" s="398">
        <v>128.06218247184535</v>
      </c>
      <c r="E25" s="398">
        <v>122.96774093999518</v>
      </c>
      <c r="F25" s="398">
        <v>-3.9780998836016157</v>
      </c>
    </row>
    <row r="26" spans="1:6" ht="11.25" customHeight="1">
      <c r="A26" s="376" t="s">
        <v>31</v>
      </c>
      <c r="B26" s="460">
        <v>10434</v>
      </c>
      <c r="C26" s="460">
        <v>36799</v>
      </c>
      <c r="D26" s="398">
        <v>91.938126011273127</v>
      </c>
      <c r="E26" s="398">
        <v>321.83958711756571</v>
      </c>
      <c r="F26" s="398">
        <v>250.06106941760257</v>
      </c>
    </row>
    <row r="27" spans="1:6" ht="11.25" customHeight="1">
      <c r="A27" s="376" t="s">
        <v>80</v>
      </c>
      <c r="B27" s="476" t="s">
        <v>24</v>
      </c>
      <c r="C27" s="493">
        <v>12756</v>
      </c>
      <c r="D27" s="398" t="s">
        <v>24</v>
      </c>
      <c r="E27" s="398">
        <v>133.47185555072261</v>
      </c>
      <c r="F27" s="398" t="s">
        <v>24</v>
      </c>
    </row>
    <row r="28" spans="1:6" ht="11.25" customHeight="1">
      <c r="A28" s="376" t="s">
        <v>81</v>
      </c>
      <c r="B28" s="476" t="s">
        <v>24</v>
      </c>
      <c r="C28" s="476" t="s">
        <v>24</v>
      </c>
      <c r="D28" s="398" t="s">
        <v>24</v>
      </c>
      <c r="E28" s="398" t="s">
        <v>24</v>
      </c>
      <c r="F28" s="398" t="s">
        <v>24</v>
      </c>
    </row>
    <row r="29" spans="1:6" ht="11.25" customHeight="1">
      <c r="A29" s="376" t="s">
        <v>34</v>
      </c>
      <c r="B29" s="460">
        <v>41193</v>
      </c>
      <c r="C29" s="460">
        <v>45912</v>
      </c>
      <c r="D29" s="398">
        <v>240.0530071165667</v>
      </c>
      <c r="E29" s="398">
        <v>265.92616031225822</v>
      </c>
      <c r="F29" s="398">
        <v>10.778100014855397</v>
      </c>
    </row>
    <row r="30" spans="1:6" ht="11.25" customHeight="1">
      <c r="A30" s="376" t="s">
        <v>35</v>
      </c>
      <c r="B30" s="460">
        <v>1929</v>
      </c>
      <c r="C30" s="460">
        <v>1770</v>
      </c>
      <c r="D30" s="398">
        <v>55.446808143696053</v>
      </c>
      <c r="E30" s="398">
        <v>50.472603214334903</v>
      </c>
      <c r="F30" s="398">
        <v>-8.9711294407966431</v>
      </c>
    </row>
    <row r="31" spans="1:6" ht="11.25" customHeight="1">
      <c r="A31" s="376" t="s">
        <v>82</v>
      </c>
      <c r="B31" s="460">
        <v>56853</v>
      </c>
      <c r="C31" s="460">
        <v>60046</v>
      </c>
      <c r="D31" s="398">
        <v>501.80919811414429</v>
      </c>
      <c r="E31" s="398">
        <v>527.7730387838385</v>
      </c>
      <c r="F31" s="398">
        <v>5.1740463840179274</v>
      </c>
    </row>
    <row r="32" spans="1:6" ht="11.25" customHeight="1">
      <c r="A32" s="376" t="s">
        <v>83</v>
      </c>
      <c r="B32" s="460">
        <v>3209</v>
      </c>
      <c r="C32" s="460">
        <v>4112</v>
      </c>
      <c r="D32" s="398">
        <v>182.57965883946702</v>
      </c>
      <c r="E32" s="398">
        <v>231.37194221328195</v>
      </c>
      <c r="F32" s="398">
        <v>26.723833138890619</v>
      </c>
    </row>
    <row r="33" spans="1:6" ht="11.25" customHeight="1">
      <c r="A33" s="376" t="s">
        <v>38</v>
      </c>
      <c r="B33" s="476" t="s">
        <v>24</v>
      </c>
      <c r="C33" s="476" t="s">
        <v>24</v>
      </c>
      <c r="D33" s="398" t="s">
        <v>24</v>
      </c>
      <c r="E33" s="398" t="s">
        <v>24</v>
      </c>
      <c r="F33" s="398" t="s">
        <v>24</v>
      </c>
    </row>
    <row r="34" spans="1:6" ht="11.25" customHeight="1">
      <c r="A34" s="376" t="s">
        <v>39</v>
      </c>
      <c r="B34" s="460">
        <v>6672</v>
      </c>
      <c r="C34" s="460">
        <v>6077</v>
      </c>
      <c r="D34" s="398">
        <v>94.297302774901652</v>
      </c>
      <c r="E34" s="398">
        <v>84.817582878935141</v>
      </c>
      <c r="F34" s="398">
        <v>-10.053012776617454</v>
      </c>
    </row>
    <row r="35" spans="1:6" ht="11.25" customHeight="1">
      <c r="A35" s="376" t="s">
        <v>67</v>
      </c>
      <c r="B35" s="460">
        <v>53409</v>
      </c>
      <c r="C35" s="460">
        <v>66675</v>
      </c>
      <c r="D35" s="398">
        <v>117.28205507480456</v>
      </c>
      <c r="E35" s="398">
        <v>145.20117783798179</v>
      </c>
      <c r="F35" s="398">
        <v>23.805110462440247</v>
      </c>
    </row>
    <row r="36" spans="1:6" ht="11.25" customHeight="1">
      <c r="A36" s="376" t="s">
        <v>41</v>
      </c>
      <c r="B36" s="476" t="s">
        <v>24</v>
      </c>
      <c r="C36" s="493">
        <v>1674</v>
      </c>
      <c r="D36" s="398" t="s">
        <v>24</v>
      </c>
      <c r="E36" s="398">
        <v>72.823896678812687</v>
      </c>
      <c r="F36" s="398" t="s">
        <v>24</v>
      </c>
    </row>
    <row r="37" spans="1:6" ht="11.25" customHeight="1">
      <c r="A37" s="494" t="s">
        <v>42</v>
      </c>
      <c r="B37" s="495" t="s">
        <v>24</v>
      </c>
      <c r="C37" s="495" t="s">
        <v>24</v>
      </c>
      <c r="D37" s="496" t="s">
        <v>24</v>
      </c>
      <c r="E37" s="496" t="s">
        <v>24</v>
      </c>
      <c r="F37" s="496" t="s">
        <v>24</v>
      </c>
    </row>
    <row r="38" spans="1:6" ht="11.25" customHeight="1">
      <c r="A38" s="378"/>
      <c r="B38" s="378"/>
      <c r="C38" s="378"/>
      <c r="F38" s="388"/>
    </row>
    <row r="39" spans="1:6" ht="11.25" customHeight="1">
      <c r="A39" s="378" t="s">
        <v>532</v>
      </c>
    </row>
    <row r="40" spans="1:6" ht="11.25" customHeight="1">
      <c r="A40" s="376" t="s">
        <v>45</v>
      </c>
    </row>
    <row r="41" spans="1:6" ht="11.25" customHeight="1">
      <c r="A41" s="376" t="s">
        <v>533</v>
      </c>
    </row>
  </sheetData>
  <mergeCells count="5">
    <mergeCell ref="A5:A7"/>
    <mergeCell ref="B5:F5"/>
    <mergeCell ref="B6:C6"/>
    <mergeCell ref="D6:E6"/>
    <mergeCell ref="F6:F7"/>
  </mergeCells>
  <hyperlinks>
    <hyperlink ref="F1" location="Índice!A1" display="(Voltar ao índice)"/>
  </hyperlinks>
  <pageMargins left="0.511811024" right="0.511811024" top="0.78740157499999996" bottom="0.78740157499999996" header="0" footer="0"/>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0"/>
  <sheetViews>
    <sheetView zoomScaleNormal="100" workbookViewId="0">
      <selection activeCell="H14" sqref="H14"/>
    </sheetView>
  </sheetViews>
  <sheetFormatPr defaultColWidth="14.42578125" defaultRowHeight="15" customHeight="1"/>
  <cols>
    <col min="1" max="1" width="15.85546875" style="433" customWidth="1"/>
    <col min="2" max="3" width="9.28515625" style="433" customWidth="1"/>
    <col min="4" max="5" width="9.140625" style="433" customWidth="1"/>
    <col min="6" max="6" width="9.28515625" style="433" customWidth="1"/>
    <col min="7" max="18" width="9.140625" style="433" customWidth="1"/>
    <col min="19" max="16384" width="14.42578125" style="433"/>
  </cols>
  <sheetData>
    <row r="1" spans="1:18" ht="11.25" customHeight="1">
      <c r="A1" s="475" t="s">
        <v>535</v>
      </c>
      <c r="B1" s="376"/>
      <c r="C1" s="376"/>
      <c r="D1" s="376"/>
      <c r="E1" s="376"/>
      <c r="F1" s="155" t="s">
        <v>226</v>
      </c>
      <c r="G1" s="376"/>
      <c r="H1" s="376"/>
      <c r="I1" s="376"/>
      <c r="J1" s="376"/>
      <c r="K1" s="376"/>
      <c r="L1" s="376"/>
      <c r="M1" s="376"/>
      <c r="N1" s="376"/>
      <c r="O1" s="376"/>
      <c r="P1" s="376"/>
      <c r="Q1" s="376"/>
      <c r="R1" s="376"/>
    </row>
    <row r="2" spans="1:18" ht="11.25" customHeight="1">
      <c r="A2" s="376" t="s">
        <v>523</v>
      </c>
      <c r="B2" s="376"/>
      <c r="C2" s="376"/>
      <c r="D2" s="376"/>
      <c r="E2" s="376"/>
      <c r="F2" s="376"/>
      <c r="G2" s="376"/>
      <c r="H2" s="376"/>
      <c r="I2" s="376"/>
      <c r="J2" s="376"/>
      <c r="K2" s="376"/>
      <c r="L2" s="376"/>
      <c r="M2" s="376"/>
      <c r="N2" s="376"/>
      <c r="O2" s="376"/>
      <c r="P2" s="376"/>
      <c r="Q2" s="376"/>
      <c r="R2" s="376"/>
    </row>
    <row r="3" spans="1:18" ht="11.25" customHeight="1">
      <c r="A3" s="376" t="s">
        <v>264</v>
      </c>
      <c r="B3" s="376"/>
      <c r="C3" s="376"/>
      <c r="D3" s="383"/>
      <c r="E3" s="455"/>
      <c r="F3" s="376"/>
      <c r="G3" s="376"/>
      <c r="H3" s="376"/>
      <c r="I3" s="376"/>
      <c r="J3" s="376"/>
      <c r="K3" s="376"/>
      <c r="L3" s="376"/>
      <c r="M3" s="376"/>
      <c r="N3" s="376"/>
      <c r="O3" s="376"/>
      <c r="P3" s="376"/>
      <c r="Q3" s="376"/>
      <c r="R3" s="376"/>
    </row>
    <row r="4" spans="1:18" ht="11.25" customHeight="1">
      <c r="A4" s="376"/>
      <c r="B4" s="376"/>
      <c r="C4" s="376"/>
      <c r="D4" s="376"/>
      <c r="E4" s="376"/>
      <c r="F4" s="376"/>
      <c r="G4" s="376"/>
      <c r="H4" s="376"/>
      <c r="I4" s="376"/>
      <c r="J4" s="376"/>
      <c r="K4" s="376"/>
      <c r="L4" s="376"/>
      <c r="M4" s="376"/>
      <c r="N4" s="376"/>
      <c r="O4" s="376"/>
      <c r="P4" s="376"/>
      <c r="Q4" s="376"/>
      <c r="R4" s="376"/>
    </row>
    <row r="5" spans="1:18" ht="16.5" customHeight="1">
      <c r="A5" s="1440" t="s">
        <v>265</v>
      </c>
      <c r="B5" s="1470" t="s">
        <v>524</v>
      </c>
      <c r="C5" s="1471"/>
      <c r="D5" s="1471"/>
      <c r="E5" s="1471"/>
      <c r="F5" s="1472"/>
      <c r="G5" s="376"/>
      <c r="H5" s="376"/>
      <c r="I5" s="376"/>
      <c r="J5" s="376"/>
      <c r="K5" s="376"/>
      <c r="L5" s="376"/>
      <c r="M5" s="376"/>
      <c r="N5" s="376"/>
      <c r="O5" s="376"/>
      <c r="P5" s="376"/>
      <c r="Q5" s="376"/>
      <c r="R5" s="376"/>
    </row>
    <row r="6" spans="1:18" ht="17.25" customHeight="1">
      <c r="A6" s="1468"/>
      <c r="B6" s="1442" t="s">
        <v>10</v>
      </c>
      <c r="C6" s="1472"/>
      <c r="D6" s="1442" t="s">
        <v>394</v>
      </c>
      <c r="E6" s="1472"/>
      <c r="F6" s="1464" t="s">
        <v>11</v>
      </c>
      <c r="G6" s="376"/>
      <c r="H6" s="376"/>
      <c r="I6" s="376"/>
      <c r="J6" s="376"/>
      <c r="K6" s="376"/>
      <c r="L6" s="376"/>
      <c r="M6" s="376"/>
      <c r="N6" s="376"/>
      <c r="O6" s="376"/>
      <c r="P6" s="376"/>
      <c r="Q6" s="376"/>
      <c r="R6" s="376"/>
    </row>
    <row r="7" spans="1:18" ht="15" customHeight="1">
      <c r="A7" s="1469"/>
      <c r="B7" s="436">
        <v>2018</v>
      </c>
      <c r="C7" s="436">
        <v>2019</v>
      </c>
      <c r="D7" s="436">
        <v>2018</v>
      </c>
      <c r="E7" s="436">
        <v>2019</v>
      </c>
      <c r="F7" s="1469"/>
      <c r="G7" s="376"/>
      <c r="H7" s="376"/>
      <c r="I7" s="376"/>
      <c r="J7" s="376"/>
      <c r="K7" s="376"/>
      <c r="L7" s="376"/>
      <c r="M7" s="376"/>
      <c r="N7" s="376"/>
      <c r="O7" s="376"/>
      <c r="P7" s="376"/>
      <c r="Q7" s="376"/>
      <c r="R7" s="376"/>
    </row>
    <row r="8" spans="1:18" ht="11.25" customHeight="1">
      <c r="A8" s="437"/>
      <c r="B8" s="437"/>
      <c r="C8" s="437"/>
      <c r="D8" s="437"/>
      <c r="E8" s="437"/>
      <c r="F8" s="437"/>
      <c r="G8" s="376"/>
      <c r="H8" s="434"/>
      <c r="I8" s="434"/>
      <c r="J8" s="434"/>
      <c r="K8" s="434"/>
      <c r="L8" s="376"/>
      <c r="M8" s="376"/>
      <c r="N8" s="376"/>
      <c r="O8" s="376"/>
      <c r="P8" s="376"/>
      <c r="Q8" s="376"/>
      <c r="R8" s="376"/>
    </row>
    <row r="9" spans="1:18" ht="11.25" customHeight="1">
      <c r="A9" s="389" t="s">
        <v>13</v>
      </c>
      <c r="B9" s="1359">
        <v>448256</v>
      </c>
      <c r="C9" s="1359">
        <v>503643</v>
      </c>
      <c r="D9" s="1360">
        <v>484.3795756102885</v>
      </c>
      <c r="E9" s="1360">
        <v>528.64988960967207</v>
      </c>
      <c r="F9" s="1361">
        <v>9.139591392474733</v>
      </c>
      <c r="G9" s="376"/>
      <c r="H9" s="434"/>
      <c r="I9" s="434"/>
      <c r="J9" s="434"/>
      <c r="K9" s="434"/>
      <c r="L9" s="376"/>
      <c r="M9" s="376"/>
      <c r="N9" s="376"/>
      <c r="O9" s="376"/>
      <c r="P9" s="376"/>
      <c r="Q9" s="376"/>
      <c r="R9" s="376"/>
    </row>
    <row r="10" spans="1:18" ht="11.25" customHeight="1">
      <c r="A10" s="395"/>
      <c r="B10" s="383"/>
      <c r="C10" s="383"/>
      <c r="D10" s="439"/>
      <c r="E10" s="439"/>
      <c r="F10" s="438"/>
      <c r="G10" s="376"/>
      <c r="H10" s="434"/>
      <c r="I10" s="434"/>
      <c r="J10" s="434"/>
      <c r="K10" s="434"/>
      <c r="L10" s="376"/>
      <c r="M10" s="376"/>
      <c r="N10" s="376"/>
      <c r="O10" s="376"/>
      <c r="P10" s="376"/>
      <c r="Q10" s="376"/>
      <c r="R10" s="376"/>
    </row>
    <row r="11" spans="1:18" ht="11.25" customHeight="1">
      <c r="A11" s="482" t="s">
        <v>72</v>
      </c>
      <c r="B11" s="441" t="s">
        <v>24</v>
      </c>
      <c r="C11" s="441" t="s">
        <v>24</v>
      </c>
      <c r="D11" s="441" t="s">
        <v>24</v>
      </c>
      <c r="E11" s="441" t="s">
        <v>24</v>
      </c>
      <c r="F11" s="441" t="s">
        <v>24</v>
      </c>
      <c r="G11" s="376"/>
      <c r="H11" s="434"/>
      <c r="I11" s="434"/>
      <c r="J11" s="434"/>
      <c r="K11" s="434"/>
      <c r="L11" s="376"/>
      <c r="M11" s="376"/>
      <c r="N11" s="376"/>
      <c r="O11" s="376"/>
      <c r="P11" s="376"/>
      <c r="Q11" s="376"/>
      <c r="R11" s="376"/>
    </row>
    <row r="12" spans="1:18" ht="11.25" customHeight="1">
      <c r="A12" s="447" t="s">
        <v>16</v>
      </c>
      <c r="B12" s="445">
        <v>4200</v>
      </c>
      <c r="C12" s="445">
        <v>5046</v>
      </c>
      <c r="D12" s="1364">
        <v>240.4042913310785</v>
      </c>
      <c r="E12" s="1364">
        <v>287.25064810714008</v>
      </c>
      <c r="F12" s="1364">
        <v>19.48648941193234</v>
      </c>
      <c r="G12" s="376"/>
      <c r="H12" s="434"/>
      <c r="I12" s="434"/>
      <c r="J12" s="434"/>
      <c r="K12" s="434"/>
      <c r="L12" s="376"/>
      <c r="M12" s="376"/>
      <c r="N12" s="376"/>
      <c r="O12" s="376"/>
      <c r="P12" s="376"/>
      <c r="Q12" s="376"/>
      <c r="R12" s="376"/>
    </row>
    <row r="13" spans="1:18" ht="11.25" customHeight="1">
      <c r="A13" s="444" t="s">
        <v>17</v>
      </c>
      <c r="B13" s="445">
        <v>361</v>
      </c>
      <c r="C13" s="445">
        <v>6768</v>
      </c>
      <c r="D13" s="415">
        <v>89.478028310749011</v>
      </c>
      <c r="E13" s="415">
        <v>1646.4188929487148</v>
      </c>
      <c r="F13" s="446">
        <v>1740.0258968948808</v>
      </c>
      <c r="G13" s="376"/>
      <c r="H13" s="434"/>
      <c r="I13" s="434"/>
      <c r="J13" s="434"/>
      <c r="K13" s="434"/>
      <c r="L13" s="376"/>
      <c r="M13" s="376"/>
      <c r="N13" s="376"/>
      <c r="O13" s="376"/>
      <c r="P13" s="376"/>
      <c r="Q13" s="376"/>
      <c r="R13" s="376"/>
    </row>
    <row r="14" spans="1:18" ht="11.25" customHeight="1">
      <c r="A14" s="444" t="s">
        <v>18</v>
      </c>
      <c r="B14" s="445" t="s">
        <v>24</v>
      </c>
      <c r="C14" s="445" t="s">
        <v>24</v>
      </c>
      <c r="D14" s="445" t="s">
        <v>24</v>
      </c>
      <c r="E14" s="445" t="s">
        <v>24</v>
      </c>
      <c r="F14" s="445" t="s">
        <v>24</v>
      </c>
      <c r="G14" s="376"/>
      <c r="H14" s="434"/>
      <c r="I14" s="434"/>
      <c r="J14" s="434"/>
      <c r="K14" s="434"/>
      <c r="L14" s="376"/>
      <c r="M14" s="376"/>
      <c r="N14" s="376"/>
      <c r="O14" s="376"/>
      <c r="P14" s="376"/>
      <c r="Q14" s="376"/>
      <c r="R14" s="376"/>
    </row>
    <row r="15" spans="1:18" ht="11.25" customHeight="1">
      <c r="A15" s="444" t="s">
        <v>19</v>
      </c>
      <c r="B15" s="445">
        <v>41251</v>
      </c>
      <c r="C15" s="445">
        <v>39893</v>
      </c>
      <c r="D15" s="415">
        <v>527.61873212135322</v>
      </c>
      <c r="E15" s="415">
        <v>507.67571111568395</v>
      </c>
      <c r="F15" s="446">
        <v>-3.77981671073087</v>
      </c>
      <c r="G15" s="376"/>
      <c r="H15" s="434"/>
      <c r="I15" s="434"/>
      <c r="J15" s="434"/>
      <c r="K15" s="434"/>
      <c r="L15" s="376"/>
      <c r="M15" s="376"/>
      <c r="N15" s="376"/>
      <c r="O15" s="376"/>
      <c r="P15" s="376"/>
      <c r="Q15" s="376"/>
      <c r="R15" s="376"/>
    </row>
    <row r="16" spans="1:18" ht="11.25" customHeight="1">
      <c r="A16" s="444" t="s">
        <v>20</v>
      </c>
      <c r="B16" s="445">
        <v>9377</v>
      </c>
      <c r="C16" s="445">
        <v>9804</v>
      </c>
      <c r="D16" s="415">
        <v>202.19152585278593</v>
      </c>
      <c r="E16" s="415">
        <v>210.0649478651539</v>
      </c>
      <c r="F16" s="446">
        <v>3.8940415426215935</v>
      </c>
      <c r="G16" s="376"/>
      <c r="H16" s="434"/>
      <c r="I16" s="434"/>
      <c r="J16" s="434"/>
      <c r="K16" s="434"/>
      <c r="L16" s="376"/>
      <c r="M16" s="376"/>
      <c r="N16" s="376"/>
      <c r="O16" s="376"/>
      <c r="P16" s="376"/>
      <c r="Q16" s="376"/>
      <c r="R16" s="376"/>
    </row>
    <row r="17" spans="1:18" ht="11.25" customHeight="1">
      <c r="A17" s="444" t="s">
        <v>21</v>
      </c>
      <c r="B17" s="445" t="s">
        <v>24</v>
      </c>
      <c r="C17" s="445" t="s">
        <v>24</v>
      </c>
      <c r="D17" s="445" t="s">
        <v>24</v>
      </c>
      <c r="E17" s="445" t="s">
        <v>24</v>
      </c>
      <c r="F17" s="445" t="s">
        <v>24</v>
      </c>
      <c r="G17" s="376"/>
      <c r="H17" s="434"/>
      <c r="I17" s="434"/>
      <c r="J17" s="434"/>
      <c r="K17" s="434"/>
      <c r="L17" s="376"/>
      <c r="M17" s="376"/>
      <c r="N17" s="376"/>
      <c r="O17" s="376"/>
      <c r="P17" s="376"/>
      <c r="Q17" s="376"/>
      <c r="R17" s="376"/>
    </row>
    <row r="18" spans="1:18" ht="11.25" customHeight="1">
      <c r="A18" s="444" t="s">
        <v>22</v>
      </c>
      <c r="B18" s="445">
        <v>13010</v>
      </c>
      <c r="C18" s="445">
        <v>14518</v>
      </c>
      <c r="D18" s="415">
        <v>639.53454076405944</v>
      </c>
      <c r="E18" s="415">
        <v>706.40911295977048</v>
      </c>
      <c r="F18" s="446">
        <v>10.456756896322617</v>
      </c>
      <c r="G18" s="376"/>
      <c r="H18" s="434"/>
      <c r="I18" s="434"/>
      <c r="J18" s="434"/>
      <c r="K18" s="434"/>
      <c r="L18" s="376"/>
      <c r="M18" s="376"/>
      <c r="N18" s="376"/>
      <c r="O18" s="376"/>
      <c r="P18" s="376"/>
      <c r="Q18" s="376"/>
      <c r="R18" s="376"/>
    </row>
    <row r="19" spans="1:18" ht="11.25" customHeight="1">
      <c r="A19" s="444" t="s">
        <v>57</v>
      </c>
      <c r="B19" s="445">
        <v>25364</v>
      </c>
      <c r="C19" s="445">
        <v>27845</v>
      </c>
      <c r="D19" s="415">
        <v>740.05453248388312</v>
      </c>
      <c r="E19" s="415">
        <v>803.06031013211486</v>
      </c>
      <c r="F19" s="446">
        <v>8.5136668830014628</v>
      </c>
      <c r="G19" s="376"/>
      <c r="H19" s="434"/>
      <c r="I19" s="434"/>
      <c r="J19" s="434"/>
      <c r="K19" s="434"/>
      <c r="L19" s="376"/>
      <c r="M19" s="376"/>
      <c r="N19" s="376"/>
      <c r="O19" s="376"/>
      <c r="P19" s="376"/>
      <c r="Q19" s="376"/>
      <c r="R19" s="376"/>
    </row>
    <row r="20" spans="1:18" ht="11.25" customHeight="1">
      <c r="A20" s="444" t="s">
        <v>25</v>
      </c>
      <c r="B20" s="445">
        <v>15579</v>
      </c>
      <c r="C20" s="445">
        <v>17179</v>
      </c>
      <c r="D20" s="415">
        <v>436.87372389210486</v>
      </c>
      <c r="E20" s="415">
        <v>478.61993414831619</v>
      </c>
      <c r="F20" s="446">
        <v>9.5556697446334482</v>
      </c>
      <c r="G20" s="376"/>
      <c r="H20" s="434"/>
      <c r="I20" s="434"/>
      <c r="J20" s="434"/>
      <c r="K20" s="434"/>
      <c r="L20" s="376"/>
      <c r="M20" s="376"/>
      <c r="N20" s="376"/>
      <c r="O20" s="376"/>
      <c r="P20" s="376"/>
      <c r="Q20" s="376"/>
      <c r="R20" s="376"/>
    </row>
    <row r="21" spans="1:18" ht="11.25" customHeight="1">
      <c r="A21" s="444" t="s">
        <v>76</v>
      </c>
      <c r="B21" s="445">
        <v>20234</v>
      </c>
      <c r="C21" s="445">
        <v>20600</v>
      </c>
      <c r="D21" s="415">
        <v>1222.344116993205</v>
      </c>
      <c r="E21" s="415">
        <v>1230.0997037609402</v>
      </c>
      <c r="F21" s="446">
        <v>0.63448472978402037</v>
      </c>
      <c r="G21" s="376"/>
      <c r="H21" s="434"/>
      <c r="I21" s="434"/>
      <c r="J21" s="434"/>
      <c r="K21" s="434"/>
      <c r="L21" s="376"/>
      <c r="M21" s="376"/>
      <c r="N21" s="376"/>
      <c r="O21" s="376"/>
      <c r="P21" s="376"/>
      <c r="Q21" s="376"/>
      <c r="R21" s="376"/>
    </row>
    <row r="22" spans="1:18" ht="11.25" customHeight="1">
      <c r="A22" s="444" t="s">
        <v>77</v>
      </c>
      <c r="B22" s="445">
        <v>16383</v>
      </c>
      <c r="C22" s="445">
        <v>16945</v>
      </c>
      <c r="D22" s="415">
        <v>1196.7033135599347</v>
      </c>
      <c r="E22" s="415">
        <v>1224.2285265114654</v>
      </c>
      <c r="F22" s="446">
        <v>2.3000866329724658</v>
      </c>
      <c r="G22" s="376"/>
      <c r="H22" s="434"/>
      <c r="I22" s="434"/>
      <c r="J22" s="434"/>
      <c r="K22" s="434"/>
      <c r="L22" s="376"/>
      <c r="M22" s="376"/>
      <c r="N22" s="376"/>
      <c r="O22" s="376"/>
      <c r="P22" s="376"/>
      <c r="Q22" s="376"/>
      <c r="R22" s="376"/>
    </row>
    <row r="23" spans="1:18" ht="11.25" customHeight="1">
      <c r="A23" s="444" t="s">
        <v>78</v>
      </c>
      <c r="B23" s="445">
        <v>85297</v>
      </c>
      <c r="C23" s="445">
        <v>87088</v>
      </c>
      <c r="D23" s="415">
        <v>798.53924902278493</v>
      </c>
      <c r="E23" s="415">
        <v>810.97528326353108</v>
      </c>
      <c r="F23" s="446">
        <v>1.557347901930271</v>
      </c>
      <c r="G23" s="376"/>
      <c r="H23" s="434"/>
      <c r="I23" s="434"/>
      <c r="J23" s="434"/>
      <c r="K23" s="434"/>
      <c r="L23" s="376"/>
      <c r="M23" s="376"/>
      <c r="N23" s="376"/>
      <c r="O23" s="376"/>
      <c r="P23" s="376"/>
      <c r="Q23" s="376"/>
      <c r="R23" s="376"/>
    </row>
    <row r="24" spans="1:18" ht="11.25" customHeight="1">
      <c r="A24" s="444" t="s">
        <v>29</v>
      </c>
      <c r="B24" s="445">
        <v>17609</v>
      </c>
      <c r="C24" s="445">
        <v>16809</v>
      </c>
      <c r="D24" s="415">
        <v>422.09334713384499</v>
      </c>
      <c r="E24" s="415">
        <v>398.50583427335096</v>
      </c>
      <c r="F24" s="446">
        <v>-5.5882218994118631</v>
      </c>
      <c r="G24" s="376"/>
      <c r="H24" s="434"/>
      <c r="I24" s="434"/>
      <c r="J24" s="434"/>
      <c r="K24" s="434"/>
      <c r="L24" s="376"/>
      <c r="M24" s="376"/>
      <c r="N24" s="376"/>
      <c r="O24" s="376"/>
      <c r="P24" s="376"/>
      <c r="Q24" s="376"/>
      <c r="R24" s="376"/>
    </row>
    <row r="25" spans="1:18" ht="11.25" customHeight="1">
      <c r="A25" s="444" t="s">
        <v>79</v>
      </c>
      <c r="B25" s="445" t="s">
        <v>24</v>
      </c>
      <c r="C25" s="445" t="s">
        <v>24</v>
      </c>
      <c r="D25" s="445" t="s">
        <v>24</v>
      </c>
      <c r="E25" s="445" t="s">
        <v>24</v>
      </c>
      <c r="F25" s="445" t="s">
        <v>24</v>
      </c>
      <c r="G25" s="376"/>
      <c r="H25" s="434"/>
      <c r="I25" s="434"/>
      <c r="J25" s="434"/>
      <c r="K25" s="434"/>
      <c r="L25" s="376"/>
      <c r="M25" s="376"/>
      <c r="N25" s="376"/>
      <c r="O25" s="376"/>
      <c r="P25" s="376"/>
      <c r="Q25" s="376"/>
      <c r="R25" s="376"/>
    </row>
    <row r="26" spans="1:18" ht="11.25" customHeight="1">
      <c r="A26" s="444" t="s">
        <v>31</v>
      </c>
      <c r="B26" s="445">
        <v>48848</v>
      </c>
      <c r="C26" s="445">
        <v>58680</v>
      </c>
      <c r="D26" s="415">
        <v>846.26576223688028</v>
      </c>
      <c r="E26" s="415">
        <v>1009.703686037904</v>
      </c>
      <c r="F26" s="446">
        <v>19.312836592729312</v>
      </c>
      <c r="G26" s="376"/>
      <c r="H26" s="434"/>
      <c r="I26" s="434"/>
      <c r="J26" s="434"/>
      <c r="K26" s="434"/>
      <c r="L26" s="376"/>
      <c r="M26" s="376"/>
      <c r="N26" s="376"/>
      <c r="O26" s="376"/>
      <c r="P26" s="376"/>
      <c r="Q26" s="376"/>
      <c r="R26" s="376"/>
    </row>
    <row r="27" spans="1:18" ht="11.25" customHeight="1">
      <c r="A27" s="444" t="s">
        <v>80</v>
      </c>
      <c r="B27" s="445">
        <v>14089</v>
      </c>
      <c r="C27" s="445">
        <v>13977</v>
      </c>
      <c r="D27" s="415">
        <v>286.28945979704719</v>
      </c>
      <c r="E27" s="415">
        <v>282.17386731226617</v>
      </c>
      <c r="F27" s="446">
        <v>-1.4375633974434834</v>
      </c>
      <c r="G27" s="376"/>
      <c r="H27" s="434"/>
      <c r="I27" s="434"/>
      <c r="J27" s="434"/>
      <c r="K27" s="434"/>
      <c r="L27" s="376"/>
      <c r="M27" s="376"/>
      <c r="N27" s="376"/>
      <c r="O27" s="376"/>
      <c r="P27" s="376"/>
      <c r="Q27" s="376"/>
      <c r="R27" s="376"/>
    </row>
    <row r="28" spans="1:18" ht="11.25" customHeight="1">
      <c r="A28" s="444" t="s">
        <v>81</v>
      </c>
      <c r="B28" s="445" t="s">
        <v>24</v>
      </c>
      <c r="C28" s="445" t="s">
        <v>24</v>
      </c>
      <c r="D28" s="445" t="s">
        <v>24</v>
      </c>
      <c r="E28" s="445" t="s">
        <v>24</v>
      </c>
      <c r="F28" s="445" t="s">
        <v>24</v>
      </c>
      <c r="G28" s="376"/>
      <c r="H28" s="434"/>
      <c r="I28" s="434"/>
      <c r="J28" s="434"/>
      <c r="K28" s="434"/>
      <c r="L28" s="376"/>
      <c r="M28" s="376"/>
      <c r="N28" s="376"/>
      <c r="O28" s="376"/>
      <c r="P28" s="376"/>
      <c r="Q28" s="376"/>
      <c r="R28" s="376"/>
    </row>
    <row r="29" spans="1:18" ht="11.25" customHeight="1">
      <c r="A29" s="444" t="s">
        <v>34</v>
      </c>
      <c r="B29" s="445">
        <v>35002</v>
      </c>
      <c r="C29" s="445">
        <v>38513</v>
      </c>
      <c r="D29" s="415">
        <v>404.04324908858825</v>
      </c>
      <c r="E29" s="415">
        <v>442.60073122839884</v>
      </c>
      <c r="F29" s="446">
        <v>9.5429096332597538</v>
      </c>
      <c r="G29" s="376"/>
      <c r="H29" s="434"/>
      <c r="I29" s="434"/>
      <c r="J29" s="434"/>
      <c r="K29" s="434"/>
      <c r="L29" s="376"/>
      <c r="M29" s="376"/>
      <c r="N29" s="376"/>
      <c r="O29" s="376"/>
      <c r="P29" s="376"/>
      <c r="Q29" s="376"/>
      <c r="R29" s="376"/>
    </row>
    <row r="30" spans="1:18" ht="11.25" customHeight="1">
      <c r="A30" s="444" t="s">
        <v>35</v>
      </c>
      <c r="B30" s="445">
        <v>2890</v>
      </c>
      <c r="C30" s="445">
        <v>3634</v>
      </c>
      <c r="D30" s="415">
        <v>160.82699578510844</v>
      </c>
      <c r="E30" s="415">
        <v>200.43849367769334</v>
      </c>
      <c r="F30" s="445" t="s">
        <v>24</v>
      </c>
      <c r="G30" s="376"/>
      <c r="H30" s="434"/>
      <c r="I30" s="434"/>
      <c r="J30" s="434"/>
      <c r="K30" s="434"/>
      <c r="L30" s="376"/>
      <c r="M30" s="376"/>
      <c r="N30" s="376"/>
      <c r="O30" s="376"/>
      <c r="P30" s="376"/>
      <c r="Q30" s="376"/>
      <c r="R30" s="376"/>
    </row>
    <row r="31" spans="1:18" ht="11.25" customHeight="1">
      <c r="A31" s="444" t="s">
        <v>82</v>
      </c>
      <c r="B31" s="445">
        <v>37623</v>
      </c>
      <c r="C31" s="445">
        <v>37381</v>
      </c>
      <c r="D31" s="415">
        <v>650.07478201250694</v>
      </c>
      <c r="E31" s="415">
        <v>643.98292612293892</v>
      </c>
      <c r="F31" s="446">
        <v>-0.93710078565250399</v>
      </c>
      <c r="G31" s="376"/>
      <c r="H31" s="434"/>
      <c r="I31" s="434"/>
      <c r="J31" s="434"/>
      <c r="K31" s="434"/>
      <c r="L31" s="376"/>
      <c r="M31" s="376"/>
      <c r="N31" s="376"/>
      <c r="O31" s="376"/>
      <c r="P31" s="376"/>
      <c r="Q31" s="376"/>
      <c r="R31" s="376"/>
    </row>
    <row r="32" spans="1:18" ht="11.25" customHeight="1">
      <c r="A32" s="444" t="s">
        <v>83</v>
      </c>
      <c r="B32" s="445" t="s">
        <v>24</v>
      </c>
      <c r="C32" s="445">
        <v>11418</v>
      </c>
      <c r="D32" s="445" t="s">
        <v>24</v>
      </c>
      <c r="E32" s="415">
        <v>1262.5293711126467</v>
      </c>
      <c r="F32" s="445" t="s">
        <v>24</v>
      </c>
      <c r="G32" s="376"/>
      <c r="H32" s="434"/>
      <c r="I32" s="434"/>
      <c r="J32" s="434"/>
      <c r="K32" s="434"/>
      <c r="L32" s="376"/>
      <c r="M32" s="376"/>
      <c r="N32" s="376"/>
      <c r="O32" s="376"/>
      <c r="P32" s="376"/>
      <c r="Q32" s="376"/>
      <c r="R32" s="376"/>
    </row>
    <row r="33" spans="1:18" ht="11.25" customHeight="1">
      <c r="A33" s="444" t="s">
        <v>38</v>
      </c>
      <c r="B33" s="445">
        <v>2182</v>
      </c>
      <c r="C33" s="445">
        <v>2658</v>
      </c>
      <c r="D33" s="415">
        <v>842.22390341058224</v>
      </c>
      <c r="E33" s="415">
        <v>1010.0587870934398</v>
      </c>
      <c r="F33" s="446">
        <v>19.927584933556389</v>
      </c>
      <c r="G33" s="376"/>
      <c r="H33" s="434"/>
      <c r="I33" s="434"/>
      <c r="J33" s="434"/>
      <c r="K33" s="434"/>
      <c r="L33" s="376"/>
      <c r="M33" s="376"/>
      <c r="N33" s="376"/>
      <c r="O33" s="376"/>
      <c r="P33" s="376"/>
      <c r="Q33" s="376"/>
      <c r="R33" s="376"/>
    </row>
    <row r="34" spans="1:18" ht="11.25" customHeight="1">
      <c r="A34" s="444" t="s">
        <v>39</v>
      </c>
      <c r="B34" s="445" t="s">
        <v>24</v>
      </c>
      <c r="C34" s="445" t="s">
        <v>24</v>
      </c>
      <c r="D34" s="445" t="s">
        <v>24</v>
      </c>
      <c r="E34" s="445" t="s">
        <v>24</v>
      </c>
      <c r="F34" s="445" t="s">
        <v>24</v>
      </c>
      <c r="G34" s="376"/>
      <c r="H34" s="434"/>
      <c r="I34" s="434"/>
      <c r="J34" s="434"/>
      <c r="K34" s="434"/>
      <c r="L34" s="376"/>
      <c r="M34" s="376"/>
      <c r="N34" s="376"/>
      <c r="O34" s="376"/>
      <c r="P34" s="376"/>
      <c r="Q34" s="376"/>
      <c r="R34" s="376"/>
    </row>
    <row r="35" spans="1:18" ht="11.25" customHeight="1">
      <c r="A35" s="444" t="s">
        <v>67</v>
      </c>
      <c r="B35" s="445">
        <v>57296</v>
      </c>
      <c r="C35" s="445">
        <v>65135</v>
      </c>
      <c r="D35" s="415">
        <v>248.50569555831638</v>
      </c>
      <c r="E35" s="415">
        <v>280.52544027872432</v>
      </c>
      <c r="F35" s="446">
        <v>12.884913823994793</v>
      </c>
      <c r="G35" s="376"/>
      <c r="H35" s="434"/>
      <c r="I35" s="434"/>
      <c r="J35" s="434"/>
      <c r="K35" s="434"/>
      <c r="L35" s="376"/>
      <c r="M35" s="376"/>
      <c r="N35" s="376"/>
      <c r="O35" s="376"/>
      <c r="P35" s="376"/>
      <c r="Q35" s="376"/>
      <c r="R35" s="376"/>
    </row>
    <row r="36" spans="1:18" ht="11.25" customHeight="1">
      <c r="A36" s="444" t="s">
        <v>41</v>
      </c>
      <c r="B36" s="445" t="s">
        <v>24</v>
      </c>
      <c r="C36" s="445">
        <v>3303</v>
      </c>
      <c r="D36" s="445" t="s">
        <v>24</v>
      </c>
      <c r="E36" s="415">
        <v>276.21283189651928</v>
      </c>
      <c r="F36" s="445" t="s">
        <v>24</v>
      </c>
      <c r="G36" s="376"/>
      <c r="H36" s="434"/>
      <c r="I36" s="434"/>
      <c r="J36" s="434"/>
      <c r="K36" s="434"/>
      <c r="L36" s="376"/>
      <c r="M36" s="376"/>
      <c r="N36" s="376"/>
      <c r="O36" s="376"/>
      <c r="P36" s="376"/>
      <c r="Q36" s="376"/>
      <c r="R36" s="376"/>
    </row>
    <row r="37" spans="1:18" ht="11.25" customHeight="1">
      <c r="A37" s="448" t="s">
        <v>42</v>
      </c>
      <c r="B37" s="449">
        <v>1661</v>
      </c>
      <c r="C37" s="449">
        <v>6449</v>
      </c>
      <c r="D37" s="450">
        <v>214.53240718018398</v>
      </c>
      <c r="E37" s="450">
        <v>823.48930127909625</v>
      </c>
      <c r="F37" s="451">
        <v>283.85310270977124</v>
      </c>
      <c r="G37" s="376"/>
      <c r="H37" s="434"/>
      <c r="I37" s="434"/>
      <c r="J37" s="434"/>
      <c r="K37" s="434"/>
      <c r="L37" s="376"/>
      <c r="M37" s="376"/>
      <c r="N37" s="376"/>
      <c r="O37" s="376"/>
      <c r="P37" s="376"/>
      <c r="Q37" s="376"/>
      <c r="R37" s="376"/>
    </row>
    <row r="38" spans="1:18" ht="11.25" customHeight="1">
      <c r="A38" s="376"/>
      <c r="B38" s="452"/>
      <c r="C38" s="452"/>
      <c r="D38" s="452"/>
      <c r="E38" s="452"/>
      <c r="F38" s="377"/>
      <c r="G38" s="376"/>
      <c r="H38" s="376"/>
      <c r="I38" s="376"/>
      <c r="J38" s="376"/>
      <c r="K38" s="376"/>
      <c r="L38" s="376"/>
      <c r="M38" s="376"/>
      <c r="N38" s="376"/>
      <c r="O38" s="376"/>
      <c r="P38" s="376"/>
      <c r="Q38" s="376"/>
      <c r="R38" s="376"/>
    </row>
    <row r="39" spans="1:18" ht="41.45" customHeight="1">
      <c r="A39" s="1459" t="s">
        <v>520</v>
      </c>
      <c r="B39" s="1467"/>
      <c r="C39" s="1467"/>
      <c r="D39" s="1467"/>
      <c r="E39" s="1467"/>
      <c r="F39" s="1467"/>
      <c r="G39" s="376"/>
      <c r="H39" s="376"/>
      <c r="I39" s="376"/>
      <c r="J39" s="376"/>
      <c r="K39" s="376"/>
      <c r="L39" s="376"/>
      <c r="M39" s="376"/>
      <c r="N39" s="376"/>
      <c r="O39" s="376"/>
      <c r="P39" s="376"/>
      <c r="Q39" s="376"/>
      <c r="R39" s="376"/>
    </row>
    <row r="40" spans="1:18" ht="11.25" customHeight="1">
      <c r="A40" s="376" t="s">
        <v>45</v>
      </c>
      <c r="B40" s="453"/>
      <c r="C40" s="453"/>
      <c r="D40" s="453"/>
      <c r="E40" s="453"/>
      <c r="F40" s="453"/>
      <c r="G40" s="376"/>
      <c r="H40" s="376"/>
      <c r="I40" s="376"/>
      <c r="J40" s="376"/>
      <c r="K40" s="376"/>
      <c r="L40" s="376"/>
      <c r="M40" s="376"/>
      <c r="N40" s="376"/>
      <c r="O40" s="376"/>
      <c r="P40" s="376"/>
      <c r="Q40" s="376"/>
      <c r="R40" s="376"/>
    </row>
    <row r="41" spans="1:18" ht="11.25" customHeight="1">
      <c r="A41" s="378" t="s">
        <v>44</v>
      </c>
      <c r="B41" s="376"/>
      <c r="C41" s="376"/>
      <c r="D41" s="376"/>
      <c r="E41" s="376"/>
      <c r="F41" s="376"/>
      <c r="G41" s="376"/>
      <c r="H41" s="376"/>
      <c r="I41" s="376"/>
      <c r="J41" s="376"/>
      <c r="K41" s="376"/>
      <c r="L41" s="376"/>
      <c r="M41" s="376"/>
      <c r="N41" s="376"/>
      <c r="O41" s="376"/>
      <c r="P41" s="376"/>
      <c r="Q41" s="376"/>
      <c r="R41" s="376"/>
    </row>
    <row r="42" spans="1:18" ht="11.25" customHeight="1">
      <c r="A42" s="376" t="s">
        <v>1980</v>
      </c>
      <c r="B42" s="376"/>
      <c r="C42" s="376"/>
      <c r="D42" s="376"/>
      <c r="E42" s="376"/>
      <c r="F42" s="376"/>
      <c r="G42" s="376"/>
      <c r="H42" s="376"/>
      <c r="I42" s="376"/>
      <c r="J42" s="376"/>
      <c r="K42" s="376"/>
      <c r="L42" s="376"/>
      <c r="M42" s="376"/>
      <c r="N42" s="376"/>
      <c r="O42" s="376"/>
      <c r="P42" s="376"/>
      <c r="Q42" s="376"/>
      <c r="R42" s="376"/>
    </row>
    <row r="43" spans="1:18" ht="11.25" customHeight="1">
      <c r="A43" s="1466" t="s">
        <v>2009</v>
      </c>
      <c r="B43" s="1466"/>
      <c r="C43" s="1466"/>
      <c r="D43" s="1466"/>
      <c r="E43" s="1466"/>
      <c r="F43" s="1466"/>
      <c r="G43" s="376"/>
      <c r="H43" s="376"/>
      <c r="I43" s="376"/>
      <c r="J43" s="376"/>
      <c r="K43" s="376"/>
      <c r="L43" s="376"/>
      <c r="M43" s="376"/>
      <c r="N43" s="376"/>
      <c r="O43" s="376"/>
      <c r="P43" s="376"/>
      <c r="Q43" s="376"/>
      <c r="R43" s="376"/>
    </row>
    <row r="44" spans="1:18" ht="11.25" customHeight="1">
      <c r="A44" s="1466"/>
      <c r="B44" s="1466"/>
      <c r="C44" s="1466"/>
      <c r="D44" s="1466"/>
      <c r="E44" s="1466"/>
      <c r="F44" s="1466"/>
      <c r="G44" s="376"/>
      <c r="H44" s="376"/>
      <c r="I44" s="376"/>
      <c r="J44" s="376"/>
      <c r="K44" s="376"/>
      <c r="L44" s="376"/>
      <c r="M44" s="376"/>
      <c r="N44" s="376"/>
      <c r="O44" s="376"/>
      <c r="P44" s="376"/>
      <c r="Q44" s="376"/>
      <c r="R44" s="376"/>
    </row>
    <row r="45" spans="1:18" ht="11.25" customHeight="1">
      <c r="A45" s="1466"/>
      <c r="B45" s="1466"/>
      <c r="C45" s="1466"/>
      <c r="D45" s="1466"/>
      <c r="E45" s="1466"/>
      <c r="F45" s="1466"/>
      <c r="G45" s="376"/>
      <c r="H45" s="376"/>
      <c r="I45" s="376"/>
      <c r="J45" s="376"/>
      <c r="K45" s="376"/>
      <c r="L45" s="376"/>
      <c r="M45" s="376"/>
      <c r="N45" s="376"/>
      <c r="O45" s="376"/>
      <c r="P45" s="376"/>
      <c r="Q45" s="376"/>
      <c r="R45" s="376"/>
    </row>
    <row r="46" spans="1:18" ht="11.25" customHeight="1">
      <c r="A46" s="376"/>
      <c r="B46" s="376"/>
      <c r="C46" s="376"/>
      <c r="D46" s="376"/>
      <c r="E46" s="376"/>
      <c r="F46" s="376"/>
      <c r="G46" s="376"/>
      <c r="H46" s="376"/>
      <c r="I46" s="376"/>
      <c r="J46" s="376"/>
      <c r="K46" s="376"/>
      <c r="L46" s="376"/>
      <c r="M46" s="376"/>
      <c r="N46" s="376"/>
      <c r="O46" s="376"/>
      <c r="P46" s="376"/>
      <c r="Q46" s="376"/>
      <c r="R46" s="376"/>
    </row>
    <row r="47" spans="1:18" ht="11.25" customHeight="1">
      <c r="A47" s="376"/>
      <c r="B47" s="376"/>
      <c r="C47" s="376"/>
      <c r="D47" s="376"/>
      <c r="E47" s="376"/>
      <c r="F47" s="376"/>
      <c r="G47" s="376"/>
      <c r="H47" s="376"/>
      <c r="I47" s="376"/>
      <c r="J47" s="376"/>
      <c r="K47" s="376"/>
      <c r="L47" s="376"/>
      <c r="M47" s="376"/>
      <c r="N47" s="376"/>
      <c r="O47" s="376"/>
      <c r="P47" s="376"/>
      <c r="Q47" s="376"/>
      <c r="R47" s="376"/>
    </row>
    <row r="48" spans="1:18" ht="11.25" customHeight="1">
      <c r="A48" s="376"/>
      <c r="B48" s="376"/>
      <c r="C48" s="376"/>
      <c r="D48" s="376"/>
      <c r="E48" s="376"/>
      <c r="F48" s="376"/>
      <c r="G48" s="376"/>
      <c r="H48" s="376"/>
      <c r="I48" s="376"/>
      <c r="J48" s="376"/>
      <c r="K48" s="376"/>
      <c r="L48" s="376"/>
      <c r="M48" s="376"/>
      <c r="N48" s="376"/>
      <c r="O48" s="376"/>
      <c r="P48" s="376"/>
      <c r="Q48" s="376"/>
      <c r="R48" s="376"/>
    </row>
    <row r="49" spans="1:18" ht="11.25" customHeight="1">
      <c r="A49" s="376"/>
      <c r="B49" s="376"/>
      <c r="C49" s="376"/>
      <c r="D49" s="376"/>
      <c r="E49" s="376"/>
      <c r="F49" s="376"/>
      <c r="G49" s="376"/>
      <c r="H49" s="376"/>
      <c r="I49" s="376"/>
      <c r="J49" s="376"/>
      <c r="K49" s="376"/>
      <c r="L49" s="376"/>
      <c r="M49" s="376"/>
      <c r="N49" s="376"/>
      <c r="O49" s="376"/>
      <c r="P49" s="376"/>
      <c r="Q49" s="376"/>
      <c r="R49" s="376"/>
    </row>
    <row r="50" spans="1:18" ht="11.25" customHeight="1">
      <c r="A50" s="376"/>
      <c r="B50" s="376"/>
      <c r="C50" s="376"/>
      <c r="D50" s="376"/>
      <c r="E50" s="376"/>
      <c r="F50" s="376"/>
      <c r="G50" s="376"/>
      <c r="H50" s="376"/>
      <c r="I50" s="376"/>
      <c r="J50" s="376"/>
      <c r="K50" s="376"/>
      <c r="L50" s="376"/>
      <c r="M50" s="376"/>
      <c r="N50" s="376"/>
      <c r="O50" s="376"/>
      <c r="P50" s="376"/>
      <c r="Q50" s="376"/>
      <c r="R50" s="376"/>
    </row>
    <row r="51" spans="1:18" ht="11.25" customHeight="1">
      <c r="A51" s="376"/>
      <c r="B51" s="376"/>
      <c r="C51" s="376"/>
      <c r="D51" s="376"/>
      <c r="E51" s="376"/>
      <c r="F51" s="376"/>
      <c r="G51" s="376"/>
      <c r="H51" s="376"/>
      <c r="I51" s="376"/>
      <c r="J51" s="376"/>
      <c r="K51" s="376"/>
      <c r="L51" s="376"/>
      <c r="M51" s="376"/>
      <c r="N51" s="376"/>
      <c r="O51" s="376"/>
      <c r="P51" s="376"/>
      <c r="Q51" s="376"/>
      <c r="R51" s="376"/>
    </row>
    <row r="52" spans="1:18" ht="11.25" customHeight="1">
      <c r="A52" s="376"/>
      <c r="B52" s="376"/>
      <c r="C52" s="376"/>
      <c r="D52" s="376"/>
      <c r="E52" s="376"/>
      <c r="F52" s="376"/>
      <c r="G52" s="376"/>
      <c r="H52" s="376"/>
      <c r="I52" s="376"/>
      <c r="J52" s="376"/>
      <c r="K52" s="376"/>
      <c r="L52" s="376"/>
      <c r="M52" s="376"/>
      <c r="N52" s="376"/>
      <c r="O52" s="376"/>
      <c r="P52" s="376"/>
      <c r="Q52" s="376"/>
      <c r="R52" s="376"/>
    </row>
    <row r="53" spans="1:18" ht="11.25" customHeight="1">
      <c r="A53" s="376"/>
      <c r="B53" s="376"/>
      <c r="C53" s="376"/>
      <c r="D53" s="376"/>
      <c r="E53" s="376"/>
      <c r="F53" s="376"/>
      <c r="G53" s="376"/>
      <c r="H53" s="376"/>
      <c r="I53" s="376"/>
      <c r="J53" s="376"/>
      <c r="K53" s="376"/>
      <c r="L53" s="376"/>
      <c r="M53" s="376"/>
      <c r="N53" s="376"/>
      <c r="O53" s="376"/>
      <c r="P53" s="376"/>
      <c r="Q53" s="376"/>
      <c r="R53" s="376"/>
    </row>
    <row r="54" spans="1:18" ht="11.25" customHeight="1">
      <c r="A54" s="376"/>
      <c r="B54" s="376"/>
      <c r="C54" s="376"/>
      <c r="D54" s="376"/>
      <c r="E54" s="376"/>
      <c r="F54" s="376"/>
      <c r="G54" s="376"/>
      <c r="H54" s="376"/>
      <c r="I54" s="376"/>
      <c r="J54" s="376"/>
      <c r="K54" s="376"/>
      <c r="L54" s="376"/>
      <c r="M54" s="376"/>
      <c r="N54" s="376"/>
      <c r="O54" s="376"/>
      <c r="P54" s="376"/>
      <c r="Q54" s="376"/>
      <c r="R54" s="376"/>
    </row>
    <row r="55" spans="1:18" ht="11.25" customHeight="1">
      <c r="A55" s="376"/>
      <c r="B55" s="376"/>
      <c r="C55" s="376"/>
      <c r="D55" s="376"/>
      <c r="E55" s="376"/>
      <c r="F55" s="376"/>
      <c r="G55" s="376"/>
      <c r="H55" s="376"/>
      <c r="I55" s="376"/>
      <c r="J55" s="376"/>
      <c r="K55" s="376"/>
      <c r="L55" s="376"/>
      <c r="M55" s="376"/>
      <c r="N55" s="376"/>
      <c r="O55" s="376"/>
      <c r="P55" s="376"/>
      <c r="Q55" s="376"/>
      <c r="R55" s="376"/>
    </row>
    <row r="56" spans="1:18" ht="11.25" customHeight="1">
      <c r="A56" s="376"/>
      <c r="B56" s="376"/>
      <c r="C56" s="376"/>
      <c r="D56" s="376"/>
      <c r="E56" s="376"/>
      <c r="F56" s="376"/>
      <c r="G56" s="376"/>
      <c r="H56" s="376"/>
      <c r="I56" s="376"/>
      <c r="J56" s="376"/>
      <c r="K56" s="376"/>
      <c r="L56" s="376"/>
      <c r="M56" s="376"/>
      <c r="N56" s="376"/>
      <c r="O56" s="376"/>
      <c r="P56" s="376"/>
      <c r="Q56" s="376"/>
      <c r="R56" s="376"/>
    </row>
    <row r="57" spans="1:18" ht="11.25" customHeight="1">
      <c r="A57" s="376"/>
      <c r="B57" s="376"/>
      <c r="C57" s="376"/>
      <c r="D57" s="376"/>
      <c r="E57" s="376"/>
      <c r="F57" s="376"/>
      <c r="G57" s="376"/>
      <c r="H57" s="376"/>
      <c r="I57" s="376"/>
      <c r="J57" s="376"/>
      <c r="K57" s="376"/>
      <c r="L57" s="376"/>
      <c r="M57" s="376"/>
      <c r="N57" s="376"/>
      <c r="O57" s="376"/>
      <c r="P57" s="376"/>
      <c r="Q57" s="376"/>
      <c r="R57" s="376"/>
    </row>
    <row r="58" spans="1:18" ht="11.25" customHeight="1">
      <c r="A58" s="376"/>
      <c r="B58" s="376"/>
      <c r="C58" s="376"/>
      <c r="D58" s="376"/>
      <c r="E58" s="376"/>
      <c r="F58" s="376"/>
      <c r="G58" s="376"/>
      <c r="H58" s="376"/>
      <c r="I58" s="376"/>
      <c r="J58" s="376"/>
      <c r="K58" s="376"/>
      <c r="L58" s="376"/>
      <c r="M58" s="376"/>
      <c r="N58" s="376"/>
      <c r="O58" s="376"/>
      <c r="P58" s="376"/>
      <c r="Q58" s="376"/>
      <c r="R58" s="376"/>
    </row>
    <row r="59" spans="1:18" ht="11.25" customHeight="1">
      <c r="A59" s="376"/>
      <c r="B59" s="376"/>
      <c r="C59" s="376"/>
      <c r="D59" s="376"/>
      <c r="E59" s="376"/>
      <c r="F59" s="376"/>
      <c r="G59" s="376"/>
      <c r="H59" s="376"/>
      <c r="I59" s="376"/>
      <c r="J59" s="376"/>
      <c r="K59" s="376"/>
      <c r="L59" s="376"/>
      <c r="M59" s="376"/>
      <c r="N59" s="376"/>
      <c r="O59" s="376"/>
      <c r="P59" s="376"/>
      <c r="Q59" s="376"/>
      <c r="R59" s="376"/>
    </row>
    <row r="60" spans="1:18" ht="11.25" customHeight="1">
      <c r="A60" s="376"/>
      <c r="B60" s="376"/>
      <c r="C60" s="376"/>
      <c r="D60" s="376"/>
      <c r="E60" s="376"/>
      <c r="F60" s="376"/>
      <c r="G60" s="376"/>
      <c r="H60" s="376"/>
      <c r="I60" s="376"/>
      <c r="J60" s="376"/>
      <c r="K60" s="376"/>
      <c r="L60" s="376"/>
      <c r="M60" s="376"/>
      <c r="N60" s="376"/>
      <c r="O60" s="376"/>
      <c r="P60" s="376"/>
      <c r="Q60" s="376"/>
      <c r="R60" s="376"/>
    </row>
    <row r="61" spans="1:18" ht="11.25" customHeight="1">
      <c r="A61" s="376"/>
      <c r="B61" s="376"/>
      <c r="C61" s="376"/>
      <c r="D61" s="376"/>
      <c r="E61" s="376"/>
      <c r="F61" s="376"/>
      <c r="G61" s="376"/>
      <c r="H61" s="376"/>
      <c r="I61" s="376"/>
      <c r="J61" s="376"/>
      <c r="K61" s="376"/>
      <c r="L61" s="376"/>
      <c r="M61" s="376"/>
      <c r="N61" s="376"/>
      <c r="O61" s="376"/>
      <c r="P61" s="376"/>
      <c r="Q61" s="376"/>
      <c r="R61" s="376"/>
    </row>
    <row r="62" spans="1:18" ht="11.25" customHeight="1">
      <c r="A62" s="376"/>
      <c r="B62" s="376"/>
      <c r="C62" s="376"/>
      <c r="D62" s="376"/>
      <c r="E62" s="376"/>
      <c r="F62" s="376"/>
      <c r="G62" s="376"/>
      <c r="H62" s="376"/>
      <c r="I62" s="376"/>
      <c r="J62" s="376"/>
      <c r="K62" s="376"/>
      <c r="L62" s="376"/>
      <c r="M62" s="376"/>
      <c r="N62" s="376"/>
      <c r="O62" s="376"/>
      <c r="P62" s="376"/>
      <c r="Q62" s="376"/>
      <c r="R62" s="376"/>
    </row>
    <row r="63" spans="1:18" ht="11.25" customHeight="1">
      <c r="A63" s="376"/>
      <c r="B63" s="376"/>
      <c r="C63" s="376"/>
      <c r="D63" s="376"/>
      <c r="E63" s="376"/>
      <c r="F63" s="376"/>
      <c r="G63" s="376"/>
      <c r="H63" s="376"/>
      <c r="I63" s="376"/>
      <c r="J63" s="376"/>
      <c r="K63" s="376"/>
      <c r="L63" s="376"/>
      <c r="M63" s="376"/>
      <c r="N63" s="376"/>
      <c r="O63" s="376"/>
      <c r="P63" s="376"/>
      <c r="Q63" s="376"/>
      <c r="R63" s="376"/>
    </row>
    <row r="64" spans="1:18" ht="11.25" customHeight="1">
      <c r="A64" s="376"/>
      <c r="B64" s="376"/>
      <c r="C64" s="376"/>
      <c r="D64" s="376"/>
      <c r="E64" s="376"/>
      <c r="F64" s="376"/>
      <c r="G64" s="376"/>
      <c r="H64" s="376"/>
      <c r="I64" s="376"/>
      <c r="J64" s="376"/>
      <c r="K64" s="376"/>
      <c r="L64" s="376"/>
      <c r="M64" s="376"/>
      <c r="N64" s="376"/>
      <c r="O64" s="376"/>
      <c r="P64" s="376"/>
      <c r="Q64" s="376"/>
      <c r="R64" s="376"/>
    </row>
    <row r="65" spans="1:18" ht="11.25" customHeight="1">
      <c r="A65" s="376"/>
      <c r="B65" s="376"/>
      <c r="C65" s="376"/>
      <c r="D65" s="376"/>
      <c r="E65" s="376"/>
      <c r="F65" s="376"/>
      <c r="G65" s="376"/>
      <c r="H65" s="376"/>
      <c r="I65" s="376"/>
      <c r="J65" s="376"/>
      <c r="K65" s="376"/>
      <c r="L65" s="376"/>
      <c r="M65" s="376"/>
      <c r="N65" s="376"/>
      <c r="O65" s="376"/>
      <c r="P65" s="376"/>
      <c r="Q65" s="376"/>
      <c r="R65" s="376"/>
    </row>
    <row r="66" spans="1:18" ht="11.25" customHeight="1">
      <c r="A66" s="376"/>
      <c r="B66" s="376"/>
      <c r="C66" s="376"/>
      <c r="D66" s="376"/>
      <c r="E66" s="376"/>
      <c r="F66" s="376"/>
      <c r="G66" s="376"/>
      <c r="H66" s="376"/>
      <c r="I66" s="376"/>
      <c r="J66" s="376"/>
      <c r="K66" s="376"/>
      <c r="L66" s="376"/>
      <c r="M66" s="376"/>
      <c r="N66" s="376"/>
      <c r="O66" s="376"/>
      <c r="P66" s="376"/>
      <c r="Q66" s="376"/>
      <c r="R66" s="376"/>
    </row>
    <row r="67" spans="1:18" ht="11.25" customHeight="1">
      <c r="A67" s="376"/>
      <c r="B67" s="376"/>
      <c r="C67" s="376"/>
      <c r="D67" s="376"/>
      <c r="E67" s="376"/>
      <c r="F67" s="376"/>
      <c r="G67" s="376"/>
      <c r="H67" s="376"/>
      <c r="I67" s="376"/>
      <c r="J67" s="376"/>
      <c r="K67" s="376"/>
      <c r="L67" s="376"/>
      <c r="M67" s="376"/>
      <c r="N67" s="376"/>
      <c r="O67" s="376"/>
      <c r="P67" s="376"/>
      <c r="Q67" s="376"/>
      <c r="R67" s="376"/>
    </row>
    <row r="68" spans="1:18" ht="11.25" customHeight="1">
      <c r="A68" s="376"/>
      <c r="B68" s="376"/>
      <c r="C68" s="376"/>
      <c r="D68" s="376"/>
      <c r="E68" s="376"/>
      <c r="F68" s="376"/>
      <c r="G68" s="376"/>
      <c r="H68" s="376"/>
      <c r="I68" s="376"/>
      <c r="J68" s="376"/>
      <c r="K68" s="376"/>
      <c r="L68" s="376"/>
      <c r="M68" s="376"/>
      <c r="N68" s="376"/>
      <c r="O68" s="376"/>
      <c r="P68" s="376"/>
      <c r="Q68" s="376"/>
      <c r="R68" s="376"/>
    </row>
    <row r="69" spans="1:18" ht="11.25" customHeight="1">
      <c r="A69" s="376"/>
      <c r="B69" s="376"/>
      <c r="C69" s="376"/>
      <c r="D69" s="376"/>
      <c r="E69" s="376"/>
      <c r="F69" s="376"/>
      <c r="G69" s="376"/>
      <c r="H69" s="376"/>
      <c r="I69" s="376"/>
      <c r="J69" s="376"/>
      <c r="K69" s="376"/>
      <c r="L69" s="376"/>
      <c r="M69" s="376"/>
      <c r="N69" s="376"/>
      <c r="O69" s="376"/>
      <c r="P69" s="376"/>
      <c r="Q69" s="376"/>
      <c r="R69" s="376"/>
    </row>
    <row r="70" spans="1:18" ht="11.25" customHeight="1">
      <c r="A70" s="376"/>
      <c r="B70" s="376"/>
      <c r="C70" s="376"/>
      <c r="D70" s="376"/>
      <c r="E70" s="376"/>
      <c r="F70" s="376"/>
      <c r="G70" s="376"/>
      <c r="H70" s="376"/>
      <c r="I70" s="376"/>
      <c r="J70" s="376"/>
      <c r="K70" s="376"/>
      <c r="L70" s="376"/>
      <c r="M70" s="376"/>
      <c r="N70" s="376"/>
      <c r="O70" s="376"/>
      <c r="P70" s="376"/>
      <c r="Q70" s="376"/>
      <c r="R70" s="376"/>
    </row>
    <row r="71" spans="1:18" ht="11.25" customHeight="1">
      <c r="A71" s="376"/>
      <c r="B71" s="376"/>
      <c r="C71" s="376"/>
      <c r="D71" s="376"/>
      <c r="E71" s="376"/>
      <c r="F71" s="376"/>
      <c r="G71" s="376"/>
      <c r="H71" s="376"/>
      <c r="I71" s="376"/>
      <c r="J71" s="376"/>
      <c r="K71" s="376"/>
      <c r="L71" s="376"/>
      <c r="M71" s="376"/>
      <c r="N71" s="376"/>
      <c r="O71" s="376"/>
      <c r="P71" s="376"/>
      <c r="Q71" s="376"/>
      <c r="R71" s="376"/>
    </row>
    <row r="72" spans="1:18" ht="11.25" customHeight="1">
      <c r="A72" s="376"/>
      <c r="B72" s="376"/>
      <c r="C72" s="376"/>
      <c r="D72" s="376"/>
      <c r="E72" s="376"/>
      <c r="F72" s="376"/>
      <c r="G72" s="376"/>
      <c r="H72" s="376"/>
      <c r="I72" s="376"/>
      <c r="J72" s="376"/>
      <c r="K72" s="376"/>
      <c r="L72" s="376"/>
      <c r="M72" s="376"/>
      <c r="N72" s="376"/>
      <c r="O72" s="376"/>
      <c r="P72" s="376"/>
      <c r="Q72" s="376"/>
      <c r="R72" s="376"/>
    </row>
    <row r="73" spans="1:18" ht="11.25" customHeight="1">
      <c r="A73" s="376"/>
      <c r="B73" s="376"/>
      <c r="C73" s="376"/>
      <c r="D73" s="376"/>
      <c r="E73" s="376"/>
      <c r="F73" s="376"/>
      <c r="G73" s="376"/>
      <c r="H73" s="376"/>
      <c r="I73" s="376"/>
      <c r="J73" s="376"/>
      <c r="K73" s="376"/>
      <c r="L73" s="376"/>
      <c r="M73" s="376"/>
      <c r="N73" s="376"/>
      <c r="O73" s="376"/>
      <c r="P73" s="376"/>
      <c r="Q73" s="376"/>
      <c r="R73" s="376"/>
    </row>
    <row r="74" spans="1:18" ht="11.25" customHeight="1">
      <c r="A74" s="376"/>
      <c r="B74" s="376"/>
      <c r="C74" s="376"/>
      <c r="D74" s="376"/>
      <c r="E74" s="376"/>
      <c r="F74" s="376"/>
      <c r="G74" s="376"/>
      <c r="H74" s="376"/>
      <c r="I74" s="376"/>
      <c r="J74" s="376"/>
      <c r="K74" s="376"/>
      <c r="L74" s="376"/>
      <c r="M74" s="376"/>
      <c r="N74" s="376"/>
      <c r="O74" s="376"/>
      <c r="P74" s="376"/>
      <c r="Q74" s="376"/>
      <c r="R74" s="376"/>
    </row>
    <row r="75" spans="1:18" ht="11.25" customHeight="1">
      <c r="A75" s="376"/>
      <c r="B75" s="376"/>
      <c r="C75" s="376"/>
      <c r="D75" s="376"/>
      <c r="E75" s="376"/>
      <c r="F75" s="376"/>
      <c r="G75" s="376"/>
      <c r="H75" s="376"/>
      <c r="I75" s="376"/>
      <c r="J75" s="376"/>
      <c r="K75" s="376"/>
      <c r="L75" s="376"/>
      <c r="M75" s="376"/>
      <c r="N75" s="376"/>
      <c r="O75" s="376"/>
      <c r="P75" s="376"/>
      <c r="Q75" s="376"/>
      <c r="R75" s="376"/>
    </row>
    <row r="76" spans="1:18" ht="11.25" customHeight="1">
      <c r="A76" s="376"/>
      <c r="B76" s="376"/>
      <c r="C76" s="376"/>
      <c r="D76" s="376"/>
      <c r="E76" s="376"/>
      <c r="F76" s="376"/>
      <c r="G76" s="376"/>
      <c r="H76" s="376"/>
      <c r="I76" s="376"/>
      <c r="J76" s="376"/>
      <c r="K76" s="376"/>
      <c r="L76" s="376"/>
      <c r="M76" s="376"/>
      <c r="N76" s="376"/>
      <c r="O76" s="376"/>
      <c r="P76" s="376"/>
      <c r="Q76" s="376"/>
      <c r="R76" s="376"/>
    </row>
    <row r="77" spans="1:18" ht="11.25" customHeight="1">
      <c r="A77" s="376"/>
      <c r="B77" s="376"/>
      <c r="C77" s="376"/>
      <c r="D77" s="376"/>
      <c r="E77" s="376"/>
      <c r="F77" s="376"/>
      <c r="G77" s="376"/>
      <c r="H77" s="376"/>
      <c r="I77" s="376"/>
      <c r="J77" s="376"/>
      <c r="K77" s="376"/>
      <c r="L77" s="376"/>
      <c r="M77" s="376"/>
      <c r="N77" s="376"/>
      <c r="O77" s="376"/>
      <c r="P77" s="376"/>
      <c r="Q77" s="376"/>
      <c r="R77" s="376"/>
    </row>
    <row r="78" spans="1:18" ht="11.25" customHeight="1">
      <c r="A78" s="376"/>
      <c r="B78" s="376"/>
      <c r="C78" s="376"/>
      <c r="D78" s="376"/>
      <c r="E78" s="376"/>
      <c r="F78" s="376"/>
      <c r="G78" s="376"/>
      <c r="H78" s="376"/>
      <c r="I78" s="376"/>
      <c r="J78" s="376"/>
      <c r="K78" s="376"/>
      <c r="L78" s="376"/>
      <c r="M78" s="376"/>
      <c r="N78" s="376"/>
      <c r="O78" s="376"/>
      <c r="P78" s="376"/>
      <c r="Q78" s="376"/>
      <c r="R78" s="376"/>
    </row>
    <row r="79" spans="1:18" ht="11.25" customHeight="1">
      <c r="A79" s="376"/>
      <c r="B79" s="376"/>
      <c r="C79" s="376"/>
      <c r="D79" s="376"/>
      <c r="E79" s="376"/>
      <c r="F79" s="376"/>
      <c r="G79" s="376"/>
      <c r="H79" s="376"/>
      <c r="I79" s="376"/>
      <c r="J79" s="376"/>
      <c r="K79" s="376"/>
      <c r="L79" s="376"/>
      <c r="M79" s="376"/>
      <c r="N79" s="376"/>
      <c r="O79" s="376"/>
      <c r="P79" s="376"/>
      <c r="Q79" s="376"/>
      <c r="R79" s="376"/>
    </row>
    <row r="80" spans="1:18" ht="11.25" customHeight="1">
      <c r="A80" s="376"/>
      <c r="B80" s="376"/>
      <c r="C80" s="376"/>
      <c r="D80" s="376"/>
      <c r="E80" s="376"/>
      <c r="F80" s="376"/>
      <c r="G80" s="376"/>
      <c r="H80" s="376"/>
      <c r="I80" s="376"/>
      <c r="J80" s="376"/>
      <c r="K80" s="376"/>
      <c r="L80" s="376"/>
      <c r="M80" s="376"/>
      <c r="N80" s="376"/>
      <c r="O80" s="376"/>
      <c r="P80" s="376"/>
      <c r="Q80" s="376"/>
      <c r="R80" s="376"/>
    </row>
    <row r="81" spans="1:18" ht="11.25" customHeight="1">
      <c r="A81" s="376"/>
      <c r="B81" s="376"/>
      <c r="C81" s="376"/>
      <c r="D81" s="376"/>
      <c r="E81" s="376"/>
      <c r="F81" s="376"/>
      <c r="G81" s="376"/>
      <c r="H81" s="376"/>
      <c r="I81" s="376"/>
      <c r="J81" s="376"/>
      <c r="K81" s="376"/>
      <c r="L81" s="376"/>
      <c r="M81" s="376"/>
      <c r="N81" s="376"/>
      <c r="O81" s="376"/>
      <c r="P81" s="376"/>
      <c r="Q81" s="376"/>
      <c r="R81" s="376"/>
    </row>
    <row r="82" spans="1:18" ht="11.25" customHeight="1">
      <c r="A82" s="376"/>
      <c r="B82" s="376"/>
      <c r="C82" s="376"/>
      <c r="D82" s="376"/>
      <c r="E82" s="376"/>
      <c r="F82" s="376"/>
      <c r="G82" s="376"/>
      <c r="H82" s="376"/>
      <c r="I82" s="376"/>
      <c r="J82" s="376"/>
      <c r="K82" s="376"/>
      <c r="L82" s="376"/>
      <c r="M82" s="376"/>
      <c r="N82" s="376"/>
      <c r="O82" s="376"/>
      <c r="P82" s="376"/>
      <c r="Q82" s="376"/>
      <c r="R82" s="376"/>
    </row>
    <row r="83" spans="1:18" ht="11.25" customHeight="1">
      <c r="A83" s="376"/>
      <c r="B83" s="376"/>
      <c r="C83" s="376"/>
      <c r="D83" s="376"/>
      <c r="E83" s="376"/>
      <c r="F83" s="376"/>
      <c r="G83" s="376"/>
      <c r="H83" s="376"/>
      <c r="I83" s="376"/>
      <c r="J83" s="376"/>
      <c r="K83" s="376"/>
      <c r="L83" s="376"/>
      <c r="M83" s="376"/>
      <c r="N83" s="376"/>
      <c r="O83" s="376"/>
      <c r="P83" s="376"/>
      <c r="Q83" s="376"/>
      <c r="R83" s="376"/>
    </row>
    <row r="84" spans="1:18" ht="11.25" customHeight="1">
      <c r="A84" s="376"/>
      <c r="B84" s="376"/>
      <c r="C84" s="376"/>
      <c r="D84" s="376"/>
      <c r="E84" s="376"/>
      <c r="F84" s="376"/>
      <c r="G84" s="376"/>
      <c r="H84" s="376"/>
      <c r="I84" s="376"/>
      <c r="J84" s="376"/>
      <c r="K84" s="376"/>
      <c r="L84" s="376"/>
      <c r="M84" s="376"/>
      <c r="N84" s="376"/>
      <c r="O84" s="376"/>
      <c r="P84" s="376"/>
      <c r="Q84" s="376"/>
      <c r="R84" s="376"/>
    </row>
    <row r="85" spans="1:18" ht="11.25" customHeight="1">
      <c r="A85" s="376"/>
      <c r="B85" s="376"/>
      <c r="C85" s="376"/>
      <c r="D85" s="376"/>
      <c r="E85" s="376"/>
      <c r="F85" s="376"/>
      <c r="G85" s="376"/>
      <c r="H85" s="376"/>
      <c r="I85" s="376"/>
      <c r="J85" s="376"/>
      <c r="K85" s="376"/>
      <c r="L85" s="376"/>
      <c r="M85" s="376"/>
      <c r="N85" s="376"/>
      <c r="O85" s="376"/>
      <c r="P85" s="376"/>
      <c r="Q85" s="376"/>
      <c r="R85" s="376"/>
    </row>
    <row r="86" spans="1:18" ht="11.25" customHeight="1">
      <c r="A86" s="376"/>
      <c r="B86" s="376"/>
      <c r="C86" s="376"/>
      <c r="D86" s="376"/>
      <c r="E86" s="376"/>
      <c r="F86" s="376"/>
      <c r="G86" s="376"/>
      <c r="H86" s="376"/>
      <c r="I86" s="376"/>
      <c r="J86" s="376"/>
      <c r="K86" s="376"/>
      <c r="L86" s="376"/>
      <c r="M86" s="376"/>
      <c r="N86" s="376"/>
      <c r="O86" s="376"/>
      <c r="P86" s="376"/>
      <c r="Q86" s="376"/>
      <c r="R86" s="376"/>
    </row>
    <row r="87" spans="1:18" ht="11.25" customHeight="1">
      <c r="A87" s="376"/>
      <c r="B87" s="376"/>
      <c r="C87" s="376"/>
      <c r="D87" s="376"/>
      <c r="E87" s="376"/>
      <c r="F87" s="376"/>
      <c r="G87" s="376"/>
      <c r="H87" s="376"/>
      <c r="I87" s="376"/>
      <c r="J87" s="376"/>
      <c r="K87" s="376"/>
      <c r="L87" s="376"/>
      <c r="M87" s="376"/>
      <c r="N87" s="376"/>
      <c r="O87" s="376"/>
      <c r="P87" s="376"/>
      <c r="Q87" s="376"/>
      <c r="R87" s="376"/>
    </row>
    <row r="88" spans="1:18" ht="11.25" customHeight="1">
      <c r="A88" s="376"/>
      <c r="B88" s="376"/>
      <c r="C88" s="376"/>
      <c r="D88" s="376"/>
      <c r="E88" s="376"/>
      <c r="F88" s="376"/>
      <c r="G88" s="376"/>
      <c r="H88" s="376"/>
      <c r="I88" s="376"/>
      <c r="J88" s="376"/>
      <c r="K88" s="376"/>
      <c r="L88" s="376"/>
      <c r="M88" s="376"/>
      <c r="N88" s="376"/>
      <c r="O88" s="376"/>
      <c r="P88" s="376"/>
      <c r="Q88" s="376"/>
      <c r="R88" s="376"/>
    </row>
    <row r="89" spans="1:18" ht="11.25" customHeight="1">
      <c r="A89" s="376"/>
      <c r="B89" s="376"/>
      <c r="C89" s="376"/>
      <c r="D89" s="376"/>
      <c r="E89" s="376"/>
      <c r="F89" s="376"/>
      <c r="G89" s="376"/>
      <c r="H89" s="376"/>
      <c r="I89" s="376"/>
      <c r="J89" s="376"/>
      <c r="K89" s="376"/>
      <c r="L89" s="376"/>
      <c r="M89" s="376"/>
      <c r="N89" s="376"/>
      <c r="O89" s="376"/>
      <c r="P89" s="376"/>
      <c r="Q89" s="376"/>
      <c r="R89" s="376"/>
    </row>
    <row r="90" spans="1:18" ht="11.25" customHeight="1">
      <c r="A90" s="376"/>
      <c r="B90" s="376"/>
      <c r="C90" s="376"/>
      <c r="D90" s="376"/>
      <c r="E90" s="376"/>
      <c r="F90" s="376"/>
      <c r="G90" s="376"/>
      <c r="H90" s="376"/>
      <c r="I90" s="376"/>
      <c r="J90" s="376"/>
      <c r="K90" s="376"/>
      <c r="L90" s="376"/>
      <c r="M90" s="376"/>
      <c r="N90" s="376"/>
      <c r="O90" s="376"/>
      <c r="P90" s="376"/>
      <c r="Q90" s="376"/>
      <c r="R90" s="376"/>
    </row>
    <row r="91" spans="1:18" ht="11.25" customHeight="1">
      <c r="A91" s="376"/>
      <c r="B91" s="376"/>
      <c r="C91" s="376"/>
      <c r="D91" s="376"/>
      <c r="E91" s="376"/>
      <c r="F91" s="376"/>
      <c r="G91" s="376"/>
      <c r="H91" s="376"/>
      <c r="I91" s="376"/>
      <c r="J91" s="376"/>
      <c r="K91" s="376"/>
      <c r="L91" s="376"/>
      <c r="M91" s="376"/>
      <c r="N91" s="376"/>
      <c r="O91" s="376"/>
      <c r="P91" s="376"/>
      <c r="Q91" s="376"/>
      <c r="R91" s="376"/>
    </row>
    <row r="92" spans="1:18" ht="11.25" customHeight="1">
      <c r="A92" s="376"/>
      <c r="B92" s="376"/>
      <c r="C92" s="376"/>
      <c r="D92" s="376"/>
      <c r="E92" s="376"/>
      <c r="F92" s="376"/>
      <c r="G92" s="376"/>
      <c r="H92" s="376"/>
      <c r="I92" s="376"/>
      <c r="J92" s="376"/>
      <c r="K92" s="376"/>
      <c r="L92" s="376"/>
      <c r="M92" s="376"/>
      <c r="N92" s="376"/>
      <c r="O92" s="376"/>
      <c r="P92" s="376"/>
      <c r="Q92" s="376"/>
      <c r="R92" s="376"/>
    </row>
    <row r="93" spans="1:18" ht="11.25" customHeight="1">
      <c r="A93" s="376"/>
      <c r="B93" s="376"/>
      <c r="C93" s="376"/>
      <c r="D93" s="376"/>
      <c r="E93" s="376"/>
      <c r="F93" s="376"/>
      <c r="G93" s="376"/>
      <c r="H93" s="376"/>
      <c r="I93" s="376"/>
      <c r="J93" s="376"/>
      <c r="K93" s="376"/>
      <c r="L93" s="376"/>
      <c r="M93" s="376"/>
      <c r="N93" s="376"/>
      <c r="O93" s="376"/>
      <c r="P93" s="376"/>
      <c r="Q93" s="376"/>
      <c r="R93" s="376"/>
    </row>
    <row r="94" spans="1:18" ht="11.25" customHeight="1">
      <c r="A94" s="376"/>
      <c r="B94" s="376"/>
      <c r="C94" s="376"/>
      <c r="D94" s="376"/>
      <c r="E94" s="376"/>
      <c r="F94" s="376"/>
      <c r="G94" s="376"/>
      <c r="H94" s="376"/>
      <c r="I94" s="376"/>
      <c r="J94" s="376"/>
      <c r="K94" s="376"/>
      <c r="L94" s="376"/>
      <c r="M94" s="376"/>
      <c r="N94" s="376"/>
      <c r="O94" s="376"/>
      <c r="P94" s="376"/>
      <c r="Q94" s="376"/>
      <c r="R94" s="376"/>
    </row>
    <row r="95" spans="1:18" ht="11.25" customHeight="1">
      <c r="A95" s="376"/>
      <c r="B95" s="376"/>
      <c r="C95" s="376"/>
      <c r="D95" s="376"/>
      <c r="E95" s="376"/>
      <c r="F95" s="376"/>
      <c r="G95" s="376"/>
      <c r="H95" s="376"/>
      <c r="I95" s="376"/>
      <c r="J95" s="376"/>
      <c r="K95" s="376"/>
      <c r="L95" s="376"/>
      <c r="M95" s="376"/>
      <c r="N95" s="376"/>
      <c r="O95" s="376"/>
      <c r="P95" s="376"/>
      <c r="Q95" s="376"/>
      <c r="R95" s="376"/>
    </row>
    <row r="96" spans="1:18" ht="11.25" customHeight="1">
      <c r="A96" s="376"/>
      <c r="B96" s="376"/>
      <c r="C96" s="376"/>
      <c r="D96" s="376"/>
      <c r="E96" s="376"/>
      <c r="F96" s="376"/>
      <c r="G96" s="376"/>
      <c r="H96" s="376"/>
      <c r="I96" s="376"/>
      <c r="J96" s="376"/>
      <c r="K96" s="376"/>
      <c r="L96" s="376"/>
      <c r="M96" s="376"/>
      <c r="N96" s="376"/>
      <c r="O96" s="376"/>
      <c r="P96" s="376"/>
      <c r="Q96" s="376"/>
      <c r="R96" s="376"/>
    </row>
    <row r="97" spans="1:18" ht="11.25" customHeight="1">
      <c r="A97" s="376"/>
      <c r="B97" s="376"/>
      <c r="C97" s="376"/>
      <c r="D97" s="376"/>
      <c r="E97" s="376"/>
      <c r="F97" s="376"/>
      <c r="G97" s="376"/>
      <c r="H97" s="376"/>
      <c r="I97" s="376"/>
      <c r="J97" s="376"/>
      <c r="K97" s="376"/>
      <c r="L97" s="376"/>
      <c r="M97" s="376"/>
      <c r="N97" s="376"/>
      <c r="O97" s="376"/>
      <c r="P97" s="376"/>
      <c r="Q97" s="376"/>
      <c r="R97" s="376"/>
    </row>
    <row r="98" spans="1:18" ht="11.25" customHeight="1">
      <c r="A98" s="376"/>
      <c r="B98" s="376"/>
      <c r="C98" s="376"/>
      <c r="D98" s="376"/>
      <c r="E98" s="376"/>
      <c r="F98" s="376"/>
      <c r="G98" s="376"/>
      <c r="H98" s="376"/>
      <c r="I98" s="376"/>
      <c r="J98" s="376"/>
      <c r="K98" s="376"/>
      <c r="L98" s="376"/>
      <c r="M98" s="376"/>
      <c r="N98" s="376"/>
      <c r="O98" s="376"/>
      <c r="P98" s="376"/>
      <c r="Q98" s="376"/>
      <c r="R98" s="376"/>
    </row>
    <row r="99" spans="1:18" ht="11.25" customHeight="1">
      <c r="A99" s="376"/>
      <c r="B99" s="376"/>
      <c r="C99" s="376"/>
      <c r="D99" s="376"/>
      <c r="E99" s="376"/>
      <c r="F99" s="376"/>
      <c r="G99" s="376"/>
      <c r="H99" s="376"/>
      <c r="I99" s="376"/>
      <c r="J99" s="376"/>
      <c r="K99" s="376"/>
      <c r="L99" s="376"/>
      <c r="M99" s="376"/>
      <c r="N99" s="376"/>
      <c r="O99" s="376"/>
      <c r="P99" s="376"/>
      <c r="Q99" s="376"/>
      <c r="R99" s="376"/>
    </row>
    <row r="100" spans="1:18" ht="11.25" customHeight="1">
      <c r="A100" s="376"/>
      <c r="B100" s="376"/>
      <c r="C100" s="376"/>
      <c r="D100" s="376"/>
      <c r="E100" s="376"/>
      <c r="F100" s="376"/>
      <c r="G100" s="376"/>
      <c r="H100" s="376"/>
      <c r="I100" s="376"/>
      <c r="J100" s="376"/>
      <c r="K100" s="376"/>
      <c r="L100" s="376"/>
      <c r="M100" s="376"/>
      <c r="N100" s="376"/>
      <c r="O100" s="376"/>
      <c r="P100" s="376"/>
      <c r="Q100" s="376"/>
      <c r="R100" s="376"/>
    </row>
    <row r="101" spans="1:18" ht="11.25" customHeight="1">
      <c r="A101" s="376"/>
      <c r="B101" s="376"/>
      <c r="C101" s="376"/>
      <c r="D101" s="376"/>
      <c r="E101" s="376"/>
      <c r="F101" s="376"/>
      <c r="G101" s="376"/>
      <c r="H101" s="376"/>
      <c r="I101" s="376"/>
      <c r="J101" s="376"/>
      <c r="K101" s="376"/>
      <c r="L101" s="376"/>
      <c r="M101" s="376"/>
      <c r="N101" s="376"/>
      <c r="O101" s="376"/>
      <c r="P101" s="376"/>
      <c r="Q101" s="376"/>
      <c r="R101" s="376"/>
    </row>
    <row r="102" spans="1:18" ht="11.25" customHeight="1">
      <c r="A102" s="376"/>
      <c r="B102" s="376"/>
      <c r="C102" s="376"/>
      <c r="D102" s="376"/>
      <c r="E102" s="376"/>
      <c r="F102" s="376"/>
      <c r="G102" s="376"/>
      <c r="H102" s="376"/>
      <c r="I102" s="376"/>
      <c r="J102" s="376"/>
      <c r="K102" s="376"/>
      <c r="L102" s="376"/>
      <c r="M102" s="376"/>
      <c r="N102" s="376"/>
      <c r="O102" s="376"/>
      <c r="P102" s="376"/>
      <c r="Q102" s="376"/>
      <c r="R102" s="376"/>
    </row>
    <row r="103" spans="1:18" ht="11.25" customHeight="1">
      <c r="A103" s="376"/>
      <c r="B103" s="376"/>
      <c r="C103" s="376"/>
      <c r="D103" s="376"/>
      <c r="E103" s="376"/>
      <c r="F103" s="376"/>
      <c r="G103" s="376"/>
      <c r="H103" s="376"/>
      <c r="I103" s="376"/>
      <c r="J103" s="376"/>
      <c r="K103" s="376"/>
      <c r="L103" s="376"/>
      <c r="M103" s="376"/>
      <c r="N103" s="376"/>
      <c r="O103" s="376"/>
      <c r="P103" s="376"/>
      <c r="Q103" s="376"/>
      <c r="R103" s="376"/>
    </row>
    <row r="104" spans="1:18" ht="11.25" customHeight="1">
      <c r="A104" s="376"/>
      <c r="B104" s="376"/>
      <c r="C104" s="376"/>
      <c r="D104" s="376"/>
      <c r="E104" s="376"/>
      <c r="F104" s="376"/>
      <c r="G104" s="376"/>
      <c r="H104" s="376"/>
      <c r="I104" s="376"/>
      <c r="J104" s="376"/>
      <c r="K104" s="376"/>
      <c r="L104" s="376"/>
      <c r="M104" s="376"/>
      <c r="N104" s="376"/>
      <c r="O104" s="376"/>
      <c r="P104" s="376"/>
      <c r="Q104" s="376"/>
      <c r="R104" s="376"/>
    </row>
    <row r="105" spans="1:18" ht="11.25" customHeight="1">
      <c r="A105" s="376"/>
      <c r="B105" s="376"/>
      <c r="C105" s="376"/>
      <c r="D105" s="376"/>
      <c r="E105" s="376"/>
      <c r="F105" s="376"/>
      <c r="G105" s="376"/>
      <c r="H105" s="376"/>
      <c r="I105" s="376"/>
      <c r="J105" s="376"/>
      <c r="K105" s="376"/>
      <c r="L105" s="376"/>
      <c r="M105" s="376"/>
      <c r="N105" s="376"/>
      <c r="O105" s="376"/>
      <c r="P105" s="376"/>
      <c r="Q105" s="376"/>
      <c r="R105" s="376"/>
    </row>
    <row r="106" spans="1:18" ht="11.25" customHeight="1">
      <c r="A106" s="376"/>
      <c r="B106" s="376"/>
      <c r="C106" s="376"/>
      <c r="D106" s="376"/>
      <c r="E106" s="376"/>
      <c r="F106" s="376"/>
      <c r="G106" s="376"/>
      <c r="H106" s="376"/>
      <c r="I106" s="376"/>
      <c r="J106" s="376"/>
      <c r="K106" s="376"/>
      <c r="L106" s="376"/>
      <c r="M106" s="376"/>
      <c r="N106" s="376"/>
      <c r="O106" s="376"/>
      <c r="P106" s="376"/>
      <c r="Q106" s="376"/>
      <c r="R106" s="376"/>
    </row>
    <row r="107" spans="1:18" ht="11.25" customHeight="1">
      <c r="A107" s="376"/>
      <c r="B107" s="376"/>
      <c r="C107" s="376"/>
      <c r="D107" s="376"/>
      <c r="E107" s="376"/>
      <c r="F107" s="376"/>
      <c r="G107" s="376"/>
      <c r="H107" s="376"/>
      <c r="I107" s="376"/>
      <c r="J107" s="376"/>
      <c r="K107" s="376"/>
      <c r="L107" s="376"/>
      <c r="M107" s="376"/>
      <c r="N107" s="376"/>
      <c r="O107" s="376"/>
      <c r="P107" s="376"/>
      <c r="Q107" s="376"/>
      <c r="R107" s="376"/>
    </row>
    <row r="108" spans="1:18" ht="11.25" customHeight="1">
      <c r="A108" s="376"/>
      <c r="B108" s="376"/>
      <c r="C108" s="376"/>
      <c r="D108" s="376"/>
      <c r="E108" s="376"/>
      <c r="F108" s="376"/>
      <c r="G108" s="376"/>
      <c r="H108" s="376"/>
      <c r="I108" s="376"/>
      <c r="J108" s="376"/>
      <c r="K108" s="376"/>
      <c r="L108" s="376"/>
      <c r="M108" s="376"/>
      <c r="N108" s="376"/>
      <c r="O108" s="376"/>
      <c r="P108" s="376"/>
      <c r="Q108" s="376"/>
      <c r="R108" s="376"/>
    </row>
    <row r="109" spans="1:18" ht="11.25" customHeight="1">
      <c r="A109" s="376"/>
      <c r="B109" s="376"/>
      <c r="C109" s="376"/>
      <c r="D109" s="376"/>
      <c r="E109" s="376"/>
      <c r="F109" s="376"/>
      <c r="G109" s="376"/>
      <c r="H109" s="376"/>
      <c r="I109" s="376"/>
      <c r="J109" s="376"/>
      <c r="K109" s="376"/>
      <c r="L109" s="376"/>
      <c r="M109" s="376"/>
      <c r="N109" s="376"/>
      <c r="O109" s="376"/>
      <c r="P109" s="376"/>
      <c r="Q109" s="376"/>
      <c r="R109" s="376"/>
    </row>
    <row r="110" spans="1:18" ht="11.25" customHeight="1">
      <c r="A110" s="376"/>
      <c r="B110" s="376"/>
      <c r="C110" s="376"/>
      <c r="D110" s="376"/>
      <c r="E110" s="376"/>
      <c r="F110" s="376"/>
      <c r="G110" s="376"/>
      <c r="H110" s="376"/>
      <c r="I110" s="376"/>
      <c r="J110" s="376"/>
      <c r="K110" s="376"/>
      <c r="L110" s="376"/>
      <c r="M110" s="376"/>
      <c r="N110" s="376"/>
      <c r="O110" s="376"/>
      <c r="P110" s="376"/>
      <c r="Q110" s="376"/>
      <c r="R110" s="376"/>
    </row>
    <row r="111" spans="1:18" ht="11.25" customHeight="1">
      <c r="A111" s="376"/>
      <c r="B111" s="376"/>
      <c r="C111" s="376"/>
      <c r="D111" s="376"/>
      <c r="E111" s="376"/>
      <c r="F111" s="376"/>
      <c r="G111" s="376"/>
      <c r="H111" s="376"/>
      <c r="I111" s="376"/>
      <c r="J111" s="376"/>
      <c r="K111" s="376"/>
      <c r="L111" s="376"/>
      <c r="M111" s="376"/>
      <c r="N111" s="376"/>
      <c r="O111" s="376"/>
      <c r="P111" s="376"/>
      <c r="Q111" s="376"/>
      <c r="R111" s="376"/>
    </row>
    <row r="112" spans="1:18" ht="11.25" customHeight="1">
      <c r="A112" s="376"/>
      <c r="B112" s="376"/>
      <c r="C112" s="376"/>
      <c r="D112" s="376"/>
      <c r="E112" s="376"/>
      <c r="F112" s="376"/>
      <c r="G112" s="376"/>
      <c r="H112" s="376"/>
      <c r="I112" s="376"/>
      <c r="J112" s="376"/>
      <c r="K112" s="376"/>
      <c r="L112" s="376"/>
      <c r="M112" s="376"/>
      <c r="N112" s="376"/>
      <c r="O112" s="376"/>
      <c r="P112" s="376"/>
      <c r="Q112" s="376"/>
      <c r="R112" s="376"/>
    </row>
    <row r="113" spans="1:18" ht="11.25" customHeight="1">
      <c r="A113" s="376"/>
      <c r="B113" s="376"/>
      <c r="C113" s="376"/>
      <c r="D113" s="376"/>
      <c r="E113" s="376"/>
      <c r="F113" s="376"/>
      <c r="G113" s="376"/>
      <c r="H113" s="376"/>
      <c r="I113" s="376"/>
      <c r="J113" s="376"/>
      <c r="K113" s="376"/>
      <c r="L113" s="376"/>
      <c r="M113" s="376"/>
      <c r="N113" s="376"/>
      <c r="O113" s="376"/>
      <c r="P113" s="376"/>
      <c r="Q113" s="376"/>
      <c r="R113" s="376"/>
    </row>
    <row r="114" spans="1:18" ht="11.25" customHeight="1">
      <c r="A114" s="376"/>
      <c r="B114" s="376"/>
      <c r="C114" s="376"/>
      <c r="D114" s="376"/>
      <c r="E114" s="376"/>
      <c r="F114" s="376"/>
      <c r="G114" s="376"/>
      <c r="H114" s="376"/>
      <c r="I114" s="376"/>
      <c r="J114" s="376"/>
      <c r="K114" s="376"/>
      <c r="L114" s="376"/>
      <c r="M114" s="376"/>
      <c r="N114" s="376"/>
      <c r="O114" s="376"/>
      <c r="P114" s="376"/>
      <c r="Q114" s="376"/>
      <c r="R114" s="376"/>
    </row>
    <row r="115" spans="1:18" ht="11.25" customHeight="1">
      <c r="A115" s="376"/>
      <c r="B115" s="376"/>
      <c r="C115" s="376"/>
      <c r="D115" s="376"/>
      <c r="E115" s="376"/>
      <c r="F115" s="376"/>
      <c r="G115" s="376"/>
      <c r="H115" s="376"/>
      <c r="I115" s="376"/>
      <c r="J115" s="376"/>
      <c r="K115" s="376"/>
      <c r="L115" s="376"/>
      <c r="M115" s="376"/>
      <c r="N115" s="376"/>
      <c r="O115" s="376"/>
      <c r="P115" s="376"/>
      <c r="Q115" s="376"/>
      <c r="R115" s="376"/>
    </row>
    <row r="116" spans="1:18" ht="11.25" customHeight="1">
      <c r="A116" s="376"/>
      <c r="B116" s="376"/>
      <c r="C116" s="376"/>
      <c r="D116" s="376"/>
      <c r="E116" s="376"/>
      <c r="F116" s="376"/>
      <c r="G116" s="376"/>
      <c r="H116" s="376"/>
      <c r="I116" s="376"/>
      <c r="J116" s="376"/>
      <c r="K116" s="376"/>
      <c r="L116" s="376"/>
      <c r="M116" s="376"/>
      <c r="N116" s="376"/>
      <c r="O116" s="376"/>
      <c r="P116" s="376"/>
      <c r="Q116" s="376"/>
      <c r="R116" s="376"/>
    </row>
    <row r="117" spans="1:18" ht="11.25" customHeight="1">
      <c r="A117" s="376"/>
      <c r="B117" s="376"/>
      <c r="C117" s="376"/>
      <c r="D117" s="376"/>
      <c r="E117" s="376"/>
      <c r="F117" s="376"/>
      <c r="G117" s="376"/>
      <c r="H117" s="376"/>
      <c r="I117" s="376"/>
      <c r="J117" s="376"/>
      <c r="K117" s="376"/>
      <c r="L117" s="376"/>
      <c r="M117" s="376"/>
      <c r="N117" s="376"/>
      <c r="O117" s="376"/>
      <c r="P117" s="376"/>
      <c r="Q117" s="376"/>
      <c r="R117" s="376"/>
    </row>
    <row r="118" spans="1:18" ht="11.25" customHeight="1">
      <c r="A118" s="376"/>
      <c r="B118" s="376"/>
      <c r="C118" s="376"/>
      <c r="D118" s="376"/>
      <c r="E118" s="376"/>
      <c r="F118" s="376"/>
      <c r="G118" s="376"/>
      <c r="H118" s="376"/>
      <c r="I118" s="376"/>
      <c r="J118" s="376"/>
      <c r="K118" s="376"/>
      <c r="L118" s="376"/>
      <c r="M118" s="376"/>
      <c r="N118" s="376"/>
      <c r="O118" s="376"/>
      <c r="P118" s="376"/>
      <c r="Q118" s="376"/>
      <c r="R118" s="376"/>
    </row>
    <row r="119" spans="1:18" ht="11.25" customHeight="1">
      <c r="A119" s="376"/>
      <c r="B119" s="376"/>
      <c r="C119" s="376"/>
      <c r="D119" s="376"/>
      <c r="E119" s="376"/>
      <c r="F119" s="376"/>
      <c r="G119" s="376"/>
      <c r="H119" s="376"/>
      <c r="I119" s="376"/>
      <c r="J119" s="376"/>
      <c r="K119" s="376"/>
      <c r="L119" s="376"/>
      <c r="M119" s="376"/>
      <c r="N119" s="376"/>
      <c r="O119" s="376"/>
      <c r="P119" s="376"/>
      <c r="Q119" s="376"/>
      <c r="R119" s="376"/>
    </row>
    <row r="120" spans="1:18" ht="11.25" customHeight="1">
      <c r="A120" s="376"/>
      <c r="B120" s="376"/>
      <c r="C120" s="376"/>
      <c r="D120" s="376"/>
      <c r="E120" s="376"/>
      <c r="F120" s="376"/>
      <c r="G120" s="376"/>
      <c r="H120" s="376"/>
      <c r="I120" s="376"/>
      <c r="J120" s="376"/>
      <c r="K120" s="376"/>
      <c r="L120" s="376"/>
      <c r="M120" s="376"/>
      <c r="N120" s="376"/>
      <c r="O120" s="376"/>
      <c r="P120" s="376"/>
      <c r="Q120" s="376"/>
      <c r="R120" s="376"/>
    </row>
    <row r="121" spans="1:18" ht="11.25" customHeight="1">
      <c r="A121" s="376"/>
      <c r="B121" s="376"/>
      <c r="C121" s="376"/>
      <c r="D121" s="376"/>
      <c r="E121" s="376"/>
      <c r="F121" s="376"/>
      <c r="G121" s="376"/>
      <c r="H121" s="376"/>
      <c r="I121" s="376"/>
      <c r="J121" s="376"/>
      <c r="K121" s="376"/>
      <c r="L121" s="376"/>
      <c r="M121" s="376"/>
      <c r="N121" s="376"/>
      <c r="O121" s="376"/>
      <c r="P121" s="376"/>
      <c r="Q121" s="376"/>
      <c r="R121" s="376"/>
    </row>
    <row r="122" spans="1:18" ht="11.25" customHeight="1">
      <c r="A122" s="376"/>
      <c r="B122" s="376"/>
      <c r="C122" s="376"/>
      <c r="D122" s="376"/>
      <c r="E122" s="376"/>
      <c r="F122" s="376"/>
      <c r="G122" s="376"/>
      <c r="H122" s="376"/>
      <c r="I122" s="376"/>
      <c r="J122" s="376"/>
      <c r="K122" s="376"/>
      <c r="L122" s="376"/>
      <c r="M122" s="376"/>
      <c r="N122" s="376"/>
      <c r="O122" s="376"/>
      <c r="P122" s="376"/>
      <c r="Q122" s="376"/>
      <c r="R122" s="376"/>
    </row>
    <row r="123" spans="1:18" ht="11.25" customHeight="1">
      <c r="A123" s="376"/>
      <c r="B123" s="376"/>
      <c r="C123" s="376"/>
      <c r="D123" s="376"/>
      <c r="E123" s="376"/>
      <c r="F123" s="376"/>
      <c r="G123" s="376"/>
      <c r="H123" s="376"/>
      <c r="I123" s="376"/>
      <c r="J123" s="376"/>
      <c r="K123" s="376"/>
      <c r="L123" s="376"/>
      <c r="M123" s="376"/>
      <c r="N123" s="376"/>
      <c r="O123" s="376"/>
      <c r="P123" s="376"/>
      <c r="Q123" s="376"/>
      <c r="R123" s="376"/>
    </row>
    <row r="124" spans="1:18" ht="11.25" customHeight="1">
      <c r="A124" s="376"/>
      <c r="B124" s="376"/>
      <c r="C124" s="376"/>
      <c r="D124" s="376"/>
      <c r="E124" s="376"/>
      <c r="F124" s="376"/>
      <c r="G124" s="376"/>
      <c r="H124" s="376"/>
      <c r="I124" s="376"/>
      <c r="J124" s="376"/>
      <c r="K124" s="376"/>
      <c r="L124" s="376"/>
      <c r="M124" s="376"/>
      <c r="N124" s="376"/>
      <c r="O124" s="376"/>
      <c r="P124" s="376"/>
      <c r="Q124" s="376"/>
      <c r="R124" s="376"/>
    </row>
    <row r="125" spans="1:18" ht="11.25" customHeight="1">
      <c r="A125" s="376"/>
      <c r="B125" s="376"/>
      <c r="C125" s="376"/>
      <c r="D125" s="376"/>
      <c r="E125" s="376"/>
      <c r="F125" s="376"/>
      <c r="G125" s="376"/>
      <c r="H125" s="376"/>
      <c r="I125" s="376"/>
      <c r="J125" s="376"/>
      <c r="K125" s="376"/>
      <c r="L125" s="376"/>
      <c r="M125" s="376"/>
      <c r="N125" s="376"/>
      <c r="O125" s="376"/>
      <c r="P125" s="376"/>
      <c r="Q125" s="376"/>
      <c r="R125" s="376"/>
    </row>
    <row r="126" spans="1:18" ht="11.25" customHeight="1">
      <c r="A126" s="376"/>
      <c r="B126" s="376"/>
      <c r="C126" s="376"/>
      <c r="D126" s="376"/>
      <c r="E126" s="376"/>
      <c r="F126" s="376"/>
      <c r="G126" s="376"/>
      <c r="H126" s="376"/>
      <c r="I126" s="376"/>
      <c r="J126" s="376"/>
      <c r="K126" s="376"/>
      <c r="L126" s="376"/>
      <c r="M126" s="376"/>
      <c r="N126" s="376"/>
      <c r="O126" s="376"/>
      <c r="P126" s="376"/>
      <c r="Q126" s="376"/>
      <c r="R126" s="376"/>
    </row>
    <row r="127" spans="1:18" ht="11.25" customHeight="1">
      <c r="A127" s="376"/>
      <c r="B127" s="376"/>
      <c r="C127" s="376"/>
      <c r="D127" s="376"/>
      <c r="E127" s="376"/>
      <c r="F127" s="376"/>
      <c r="G127" s="376"/>
      <c r="H127" s="376"/>
      <c r="I127" s="376"/>
      <c r="J127" s="376"/>
      <c r="K127" s="376"/>
      <c r="L127" s="376"/>
      <c r="M127" s="376"/>
      <c r="N127" s="376"/>
      <c r="O127" s="376"/>
      <c r="P127" s="376"/>
      <c r="Q127" s="376"/>
      <c r="R127" s="376"/>
    </row>
    <row r="128" spans="1:18" ht="11.25" customHeight="1">
      <c r="A128" s="376"/>
      <c r="B128" s="376"/>
      <c r="C128" s="376"/>
      <c r="D128" s="376"/>
      <c r="E128" s="376"/>
      <c r="F128" s="376"/>
      <c r="G128" s="376"/>
      <c r="H128" s="376"/>
      <c r="I128" s="376"/>
      <c r="J128" s="376"/>
      <c r="K128" s="376"/>
      <c r="L128" s="376"/>
      <c r="M128" s="376"/>
      <c r="N128" s="376"/>
      <c r="O128" s="376"/>
      <c r="P128" s="376"/>
      <c r="Q128" s="376"/>
      <c r="R128" s="376"/>
    </row>
    <row r="129" spans="1:18" ht="11.25" customHeight="1">
      <c r="A129" s="376"/>
      <c r="B129" s="376"/>
      <c r="C129" s="376"/>
      <c r="D129" s="376"/>
      <c r="E129" s="376"/>
      <c r="F129" s="376"/>
      <c r="G129" s="376"/>
      <c r="H129" s="376"/>
      <c r="I129" s="376"/>
      <c r="J129" s="376"/>
      <c r="K129" s="376"/>
      <c r="L129" s="376"/>
      <c r="M129" s="376"/>
      <c r="N129" s="376"/>
      <c r="O129" s="376"/>
      <c r="P129" s="376"/>
      <c r="Q129" s="376"/>
      <c r="R129" s="376"/>
    </row>
    <row r="130" spans="1:18" ht="11.25" customHeight="1">
      <c r="A130" s="376"/>
      <c r="B130" s="376"/>
      <c r="C130" s="376"/>
      <c r="D130" s="376"/>
      <c r="E130" s="376"/>
      <c r="F130" s="376"/>
      <c r="G130" s="376"/>
      <c r="H130" s="376"/>
      <c r="I130" s="376"/>
      <c r="J130" s="376"/>
      <c r="K130" s="376"/>
      <c r="L130" s="376"/>
      <c r="M130" s="376"/>
      <c r="N130" s="376"/>
      <c r="O130" s="376"/>
      <c r="P130" s="376"/>
      <c r="Q130" s="376"/>
      <c r="R130" s="376"/>
    </row>
    <row r="131" spans="1:18" ht="11.25" customHeight="1">
      <c r="A131" s="376"/>
      <c r="B131" s="376"/>
      <c r="C131" s="376"/>
      <c r="D131" s="376"/>
      <c r="E131" s="376"/>
      <c r="F131" s="376"/>
      <c r="G131" s="376"/>
      <c r="H131" s="376"/>
      <c r="I131" s="376"/>
      <c r="J131" s="376"/>
      <c r="K131" s="376"/>
      <c r="L131" s="376"/>
      <c r="M131" s="376"/>
      <c r="N131" s="376"/>
      <c r="O131" s="376"/>
      <c r="P131" s="376"/>
      <c r="Q131" s="376"/>
      <c r="R131" s="376"/>
    </row>
    <row r="132" spans="1:18" ht="11.25" customHeight="1">
      <c r="A132" s="376"/>
      <c r="B132" s="376"/>
      <c r="C132" s="376"/>
      <c r="D132" s="376"/>
      <c r="E132" s="376"/>
      <c r="F132" s="376"/>
      <c r="G132" s="376"/>
      <c r="H132" s="376"/>
      <c r="I132" s="376"/>
      <c r="J132" s="376"/>
      <c r="K132" s="376"/>
      <c r="L132" s="376"/>
      <c r="M132" s="376"/>
      <c r="N132" s="376"/>
      <c r="O132" s="376"/>
      <c r="P132" s="376"/>
      <c r="Q132" s="376"/>
      <c r="R132" s="376"/>
    </row>
    <row r="133" spans="1:18" ht="11.25" customHeight="1">
      <c r="A133" s="376"/>
      <c r="B133" s="376"/>
      <c r="C133" s="376"/>
      <c r="D133" s="376"/>
      <c r="E133" s="376"/>
      <c r="F133" s="376"/>
      <c r="G133" s="376"/>
      <c r="H133" s="376"/>
      <c r="I133" s="376"/>
      <c r="J133" s="376"/>
      <c r="K133" s="376"/>
      <c r="L133" s="376"/>
      <c r="M133" s="376"/>
      <c r="N133" s="376"/>
      <c r="O133" s="376"/>
      <c r="P133" s="376"/>
      <c r="Q133" s="376"/>
      <c r="R133" s="376"/>
    </row>
    <row r="134" spans="1:18" ht="11.25" customHeight="1">
      <c r="A134" s="376"/>
      <c r="B134" s="376"/>
      <c r="C134" s="376"/>
      <c r="D134" s="376"/>
      <c r="E134" s="376"/>
      <c r="F134" s="376"/>
      <c r="G134" s="376"/>
      <c r="H134" s="376"/>
      <c r="I134" s="376"/>
      <c r="J134" s="376"/>
      <c r="K134" s="376"/>
      <c r="L134" s="376"/>
      <c r="M134" s="376"/>
      <c r="N134" s="376"/>
      <c r="O134" s="376"/>
      <c r="P134" s="376"/>
      <c r="Q134" s="376"/>
      <c r="R134" s="376"/>
    </row>
    <row r="135" spans="1:18" ht="11.25" customHeight="1">
      <c r="A135" s="376"/>
      <c r="B135" s="376"/>
      <c r="C135" s="376"/>
      <c r="D135" s="376"/>
      <c r="E135" s="376"/>
      <c r="F135" s="376"/>
      <c r="G135" s="376"/>
      <c r="H135" s="376"/>
      <c r="I135" s="376"/>
      <c r="J135" s="376"/>
      <c r="K135" s="376"/>
      <c r="L135" s="376"/>
      <c r="M135" s="376"/>
      <c r="N135" s="376"/>
      <c r="O135" s="376"/>
      <c r="P135" s="376"/>
      <c r="Q135" s="376"/>
      <c r="R135" s="376"/>
    </row>
    <row r="136" spans="1:18" ht="11.25" customHeight="1">
      <c r="A136" s="376"/>
      <c r="B136" s="376"/>
      <c r="C136" s="376"/>
      <c r="D136" s="376"/>
      <c r="E136" s="376"/>
      <c r="F136" s="376"/>
      <c r="G136" s="376"/>
      <c r="H136" s="376"/>
      <c r="I136" s="376"/>
      <c r="J136" s="376"/>
      <c r="K136" s="376"/>
      <c r="L136" s="376"/>
      <c r="M136" s="376"/>
      <c r="N136" s="376"/>
      <c r="O136" s="376"/>
      <c r="P136" s="376"/>
      <c r="Q136" s="376"/>
      <c r="R136" s="376"/>
    </row>
    <row r="137" spans="1:18" ht="11.25" customHeight="1">
      <c r="A137" s="376"/>
      <c r="B137" s="376"/>
      <c r="C137" s="376"/>
      <c r="D137" s="376"/>
      <c r="E137" s="376"/>
      <c r="F137" s="376"/>
      <c r="G137" s="376"/>
      <c r="H137" s="376"/>
      <c r="I137" s="376"/>
      <c r="J137" s="376"/>
      <c r="K137" s="376"/>
      <c r="L137" s="376"/>
      <c r="M137" s="376"/>
      <c r="N137" s="376"/>
      <c r="O137" s="376"/>
      <c r="P137" s="376"/>
      <c r="Q137" s="376"/>
      <c r="R137" s="376"/>
    </row>
    <row r="138" spans="1:18" ht="11.25" customHeight="1">
      <c r="A138" s="376"/>
      <c r="B138" s="376"/>
      <c r="C138" s="376"/>
      <c r="D138" s="376"/>
      <c r="E138" s="376"/>
      <c r="F138" s="376"/>
      <c r="G138" s="376"/>
      <c r="H138" s="376"/>
      <c r="I138" s="376"/>
      <c r="J138" s="376"/>
      <c r="K138" s="376"/>
      <c r="L138" s="376"/>
      <c r="M138" s="376"/>
      <c r="N138" s="376"/>
      <c r="O138" s="376"/>
      <c r="P138" s="376"/>
      <c r="Q138" s="376"/>
      <c r="R138" s="376"/>
    </row>
    <row r="139" spans="1:18" ht="11.25" customHeight="1">
      <c r="A139" s="376"/>
      <c r="B139" s="376"/>
      <c r="C139" s="376"/>
      <c r="D139" s="376"/>
      <c r="E139" s="376"/>
      <c r="F139" s="376"/>
      <c r="G139" s="376"/>
      <c r="H139" s="376"/>
      <c r="I139" s="376"/>
      <c r="J139" s="376"/>
      <c r="K139" s="376"/>
      <c r="L139" s="376"/>
      <c r="M139" s="376"/>
      <c r="N139" s="376"/>
      <c r="O139" s="376"/>
      <c r="P139" s="376"/>
      <c r="Q139" s="376"/>
      <c r="R139" s="376"/>
    </row>
    <row r="140" spans="1:18" ht="11.25" customHeight="1">
      <c r="A140" s="376"/>
      <c r="B140" s="376"/>
      <c r="C140" s="376"/>
      <c r="D140" s="376"/>
      <c r="E140" s="376"/>
      <c r="F140" s="376"/>
      <c r="G140" s="376"/>
      <c r="H140" s="376"/>
      <c r="I140" s="376"/>
      <c r="J140" s="376"/>
      <c r="K140" s="376"/>
      <c r="L140" s="376"/>
      <c r="M140" s="376"/>
      <c r="N140" s="376"/>
      <c r="O140" s="376"/>
      <c r="P140" s="376"/>
      <c r="Q140" s="376"/>
      <c r="R140" s="376"/>
    </row>
    <row r="141" spans="1:18" ht="11.25" customHeight="1">
      <c r="A141" s="376"/>
      <c r="B141" s="376"/>
      <c r="C141" s="376"/>
      <c r="D141" s="376"/>
      <c r="E141" s="376"/>
      <c r="F141" s="376"/>
      <c r="G141" s="376"/>
      <c r="H141" s="376"/>
      <c r="I141" s="376"/>
      <c r="J141" s="376"/>
      <c r="K141" s="376"/>
      <c r="L141" s="376"/>
      <c r="M141" s="376"/>
      <c r="N141" s="376"/>
      <c r="O141" s="376"/>
      <c r="P141" s="376"/>
      <c r="Q141" s="376"/>
      <c r="R141" s="376"/>
    </row>
    <row r="142" spans="1:18" ht="11.25" customHeight="1">
      <c r="A142" s="376"/>
      <c r="B142" s="376"/>
      <c r="C142" s="376"/>
      <c r="D142" s="376"/>
      <c r="E142" s="376"/>
      <c r="F142" s="376"/>
      <c r="G142" s="376"/>
      <c r="H142" s="376"/>
      <c r="I142" s="376"/>
      <c r="J142" s="376"/>
      <c r="K142" s="376"/>
      <c r="L142" s="376"/>
      <c r="M142" s="376"/>
      <c r="N142" s="376"/>
      <c r="O142" s="376"/>
      <c r="P142" s="376"/>
      <c r="Q142" s="376"/>
      <c r="R142" s="376"/>
    </row>
    <row r="143" spans="1:18" ht="11.25" customHeight="1">
      <c r="A143" s="376"/>
      <c r="B143" s="376"/>
      <c r="C143" s="376"/>
      <c r="D143" s="376"/>
      <c r="E143" s="376"/>
      <c r="F143" s="376"/>
      <c r="G143" s="376"/>
      <c r="H143" s="376"/>
      <c r="I143" s="376"/>
      <c r="J143" s="376"/>
      <c r="K143" s="376"/>
      <c r="L143" s="376"/>
      <c r="M143" s="376"/>
      <c r="N143" s="376"/>
      <c r="O143" s="376"/>
      <c r="P143" s="376"/>
      <c r="Q143" s="376"/>
      <c r="R143" s="376"/>
    </row>
    <row r="144" spans="1:18" ht="11.25" customHeight="1">
      <c r="A144" s="376"/>
      <c r="B144" s="376"/>
      <c r="C144" s="376"/>
      <c r="D144" s="376"/>
      <c r="E144" s="376"/>
      <c r="F144" s="376"/>
      <c r="G144" s="376"/>
      <c r="H144" s="376"/>
      <c r="I144" s="376"/>
      <c r="J144" s="376"/>
      <c r="K144" s="376"/>
      <c r="L144" s="376"/>
      <c r="M144" s="376"/>
      <c r="N144" s="376"/>
      <c r="O144" s="376"/>
      <c r="P144" s="376"/>
      <c r="Q144" s="376"/>
      <c r="R144" s="376"/>
    </row>
    <row r="145" spans="1:18" ht="11.25" customHeight="1">
      <c r="A145" s="376"/>
      <c r="B145" s="376"/>
      <c r="C145" s="376"/>
      <c r="D145" s="376"/>
      <c r="E145" s="376"/>
      <c r="F145" s="376"/>
      <c r="G145" s="376"/>
      <c r="H145" s="376"/>
      <c r="I145" s="376"/>
      <c r="J145" s="376"/>
      <c r="K145" s="376"/>
      <c r="L145" s="376"/>
      <c r="M145" s="376"/>
      <c r="N145" s="376"/>
      <c r="O145" s="376"/>
      <c r="P145" s="376"/>
      <c r="Q145" s="376"/>
      <c r="R145" s="376"/>
    </row>
    <row r="146" spans="1:18" ht="11.25" customHeight="1">
      <c r="A146" s="376"/>
      <c r="B146" s="376"/>
      <c r="C146" s="376"/>
      <c r="D146" s="376"/>
      <c r="E146" s="376"/>
      <c r="F146" s="376"/>
      <c r="G146" s="376"/>
      <c r="H146" s="376"/>
      <c r="I146" s="376"/>
      <c r="J146" s="376"/>
      <c r="K146" s="376"/>
      <c r="L146" s="376"/>
      <c r="M146" s="376"/>
      <c r="N146" s="376"/>
      <c r="O146" s="376"/>
      <c r="P146" s="376"/>
      <c r="Q146" s="376"/>
      <c r="R146" s="376"/>
    </row>
    <row r="147" spans="1:18" ht="11.25" customHeight="1">
      <c r="A147" s="376"/>
      <c r="B147" s="376"/>
      <c r="C147" s="376"/>
      <c r="D147" s="376"/>
      <c r="E147" s="376"/>
      <c r="F147" s="376"/>
      <c r="G147" s="376"/>
      <c r="H147" s="376"/>
      <c r="I147" s="376"/>
      <c r="J147" s="376"/>
      <c r="K147" s="376"/>
      <c r="L147" s="376"/>
      <c r="M147" s="376"/>
      <c r="N147" s="376"/>
      <c r="O147" s="376"/>
      <c r="P147" s="376"/>
      <c r="Q147" s="376"/>
      <c r="R147" s="376"/>
    </row>
    <row r="148" spans="1:18" ht="11.25" customHeight="1">
      <c r="A148" s="376"/>
      <c r="B148" s="376"/>
      <c r="C148" s="376"/>
      <c r="D148" s="376"/>
      <c r="E148" s="376"/>
      <c r="F148" s="376"/>
      <c r="G148" s="376"/>
      <c r="H148" s="376"/>
      <c r="I148" s="376"/>
      <c r="J148" s="376"/>
      <c r="K148" s="376"/>
      <c r="L148" s="376"/>
      <c r="M148" s="376"/>
      <c r="N148" s="376"/>
      <c r="O148" s="376"/>
      <c r="P148" s="376"/>
      <c r="Q148" s="376"/>
      <c r="R148" s="376"/>
    </row>
    <row r="149" spans="1:18" ht="11.25" customHeight="1">
      <c r="A149" s="376"/>
      <c r="B149" s="376"/>
      <c r="C149" s="376"/>
      <c r="D149" s="376"/>
      <c r="E149" s="376"/>
      <c r="F149" s="376"/>
      <c r="G149" s="376"/>
      <c r="H149" s="376"/>
      <c r="I149" s="376"/>
      <c r="J149" s="376"/>
      <c r="K149" s="376"/>
      <c r="L149" s="376"/>
      <c r="M149" s="376"/>
      <c r="N149" s="376"/>
      <c r="O149" s="376"/>
      <c r="P149" s="376"/>
      <c r="Q149" s="376"/>
      <c r="R149" s="376"/>
    </row>
    <row r="150" spans="1:18" ht="11.25" customHeight="1">
      <c r="A150" s="376"/>
      <c r="B150" s="376"/>
      <c r="C150" s="376"/>
      <c r="D150" s="376"/>
      <c r="E150" s="376"/>
      <c r="F150" s="376"/>
      <c r="G150" s="376"/>
      <c r="H150" s="376"/>
      <c r="I150" s="376"/>
      <c r="J150" s="376"/>
      <c r="K150" s="376"/>
      <c r="L150" s="376"/>
      <c r="M150" s="376"/>
      <c r="N150" s="376"/>
      <c r="O150" s="376"/>
      <c r="P150" s="376"/>
      <c r="Q150" s="376"/>
      <c r="R150" s="376"/>
    </row>
    <row r="151" spans="1:18" ht="11.25" customHeight="1">
      <c r="A151" s="376"/>
      <c r="B151" s="376"/>
      <c r="C151" s="376"/>
      <c r="D151" s="376"/>
      <c r="E151" s="376"/>
      <c r="F151" s="376"/>
      <c r="G151" s="376"/>
      <c r="H151" s="376"/>
      <c r="I151" s="376"/>
      <c r="J151" s="376"/>
      <c r="K151" s="376"/>
      <c r="L151" s="376"/>
      <c r="M151" s="376"/>
      <c r="N151" s="376"/>
      <c r="O151" s="376"/>
      <c r="P151" s="376"/>
      <c r="Q151" s="376"/>
      <c r="R151" s="376"/>
    </row>
    <row r="152" spans="1:18" ht="11.25" customHeight="1">
      <c r="A152" s="376"/>
      <c r="B152" s="376"/>
      <c r="C152" s="376"/>
      <c r="D152" s="376"/>
      <c r="E152" s="376"/>
      <c r="F152" s="376"/>
      <c r="G152" s="376"/>
      <c r="H152" s="376"/>
      <c r="I152" s="376"/>
      <c r="J152" s="376"/>
      <c r="K152" s="376"/>
      <c r="L152" s="376"/>
      <c r="M152" s="376"/>
      <c r="N152" s="376"/>
      <c r="O152" s="376"/>
      <c r="P152" s="376"/>
      <c r="Q152" s="376"/>
      <c r="R152" s="376"/>
    </row>
    <row r="153" spans="1:18" ht="11.25" customHeight="1">
      <c r="A153" s="376"/>
      <c r="B153" s="376"/>
      <c r="C153" s="376"/>
      <c r="D153" s="376"/>
      <c r="E153" s="376"/>
      <c r="F153" s="376"/>
      <c r="G153" s="376"/>
      <c r="H153" s="376"/>
      <c r="I153" s="376"/>
      <c r="J153" s="376"/>
      <c r="K153" s="376"/>
      <c r="L153" s="376"/>
      <c r="M153" s="376"/>
      <c r="N153" s="376"/>
      <c r="O153" s="376"/>
      <c r="P153" s="376"/>
      <c r="Q153" s="376"/>
      <c r="R153" s="376"/>
    </row>
    <row r="154" spans="1:18" ht="11.25" customHeight="1">
      <c r="A154" s="376"/>
      <c r="B154" s="376"/>
      <c r="C154" s="376"/>
      <c r="D154" s="376"/>
      <c r="E154" s="376"/>
      <c r="F154" s="376"/>
      <c r="G154" s="376"/>
      <c r="H154" s="376"/>
      <c r="I154" s="376"/>
      <c r="J154" s="376"/>
      <c r="K154" s="376"/>
      <c r="L154" s="376"/>
      <c r="M154" s="376"/>
      <c r="N154" s="376"/>
      <c r="O154" s="376"/>
      <c r="P154" s="376"/>
      <c r="Q154" s="376"/>
      <c r="R154" s="376"/>
    </row>
    <row r="155" spans="1:18" ht="11.25" customHeight="1">
      <c r="A155" s="376"/>
      <c r="B155" s="376"/>
      <c r="C155" s="376"/>
      <c r="D155" s="376"/>
      <c r="E155" s="376"/>
      <c r="F155" s="376"/>
      <c r="G155" s="376"/>
      <c r="H155" s="376"/>
      <c r="I155" s="376"/>
      <c r="J155" s="376"/>
      <c r="K155" s="376"/>
      <c r="L155" s="376"/>
      <c r="M155" s="376"/>
      <c r="N155" s="376"/>
      <c r="O155" s="376"/>
      <c r="P155" s="376"/>
      <c r="Q155" s="376"/>
      <c r="R155" s="376"/>
    </row>
    <row r="156" spans="1:18" ht="11.25" customHeight="1">
      <c r="A156" s="376"/>
      <c r="B156" s="376"/>
      <c r="C156" s="376"/>
      <c r="D156" s="376"/>
      <c r="E156" s="376"/>
      <c r="F156" s="376"/>
      <c r="G156" s="376"/>
      <c r="H156" s="376"/>
      <c r="I156" s="376"/>
      <c r="J156" s="376"/>
      <c r="K156" s="376"/>
      <c r="L156" s="376"/>
      <c r="M156" s="376"/>
      <c r="N156" s="376"/>
      <c r="O156" s="376"/>
      <c r="P156" s="376"/>
      <c r="Q156" s="376"/>
      <c r="R156" s="376"/>
    </row>
    <row r="157" spans="1:18" ht="11.25" customHeight="1">
      <c r="A157" s="376"/>
      <c r="B157" s="376"/>
      <c r="C157" s="376"/>
      <c r="D157" s="376"/>
      <c r="E157" s="376"/>
      <c r="F157" s="376"/>
      <c r="G157" s="376"/>
      <c r="H157" s="376"/>
      <c r="I157" s="376"/>
      <c r="J157" s="376"/>
      <c r="K157" s="376"/>
      <c r="L157" s="376"/>
      <c r="M157" s="376"/>
      <c r="N157" s="376"/>
      <c r="O157" s="376"/>
      <c r="P157" s="376"/>
      <c r="Q157" s="376"/>
      <c r="R157" s="376"/>
    </row>
    <row r="158" spans="1:18" ht="11.25" customHeight="1">
      <c r="A158" s="376"/>
      <c r="B158" s="376"/>
      <c r="C158" s="376"/>
      <c r="D158" s="376"/>
      <c r="E158" s="376"/>
      <c r="F158" s="376"/>
      <c r="G158" s="376"/>
      <c r="H158" s="376"/>
      <c r="I158" s="376"/>
      <c r="J158" s="376"/>
      <c r="K158" s="376"/>
      <c r="L158" s="376"/>
      <c r="M158" s="376"/>
      <c r="N158" s="376"/>
      <c r="O158" s="376"/>
      <c r="P158" s="376"/>
      <c r="Q158" s="376"/>
      <c r="R158" s="376"/>
    </row>
    <row r="159" spans="1:18" ht="11.25" customHeight="1">
      <c r="A159" s="376"/>
      <c r="B159" s="376"/>
      <c r="C159" s="376"/>
      <c r="D159" s="376"/>
      <c r="E159" s="376"/>
      <c r="F159" s="376"/>
      <c r="G159" s="376"/>
      <c r="H159" s="376"/>
      <c r="I159" s="376"/>
      <c r="J159" s="376"/>
      <c r="K159" s="376"/>
      <c r="L159" s="376"/>
      <c r="M159" s="376"/>
      <c r="N159" s="376"/>
      <c r="O159" s="376"/>
      <c r="P159" s="376"/>
      <c r="Q159" s="376"/>
      <c r="R159" s="376"/>
    </row>
    <row r="160" spans="1:18" ht="11.25" customHeight="1">
      <c r="A160" s="376"/>
      <c r="B160" s="376"/>
      <c r="C160" s="376"/>
      <c r="D160" s="376"/>
      <c r="E160" s="376"/>
      <c r="F160" s="376"/>
      <c r="G160" s="376"/>
      <c r="H160" s="376"/>
      <c r="I160" s="376"/>
      <c r="J160" s="376"/>
      <c r="K160" s="376"/>
      <c r="L160" s="376"/>
      <c r="M160" s="376"/>
      <c r="N160" s="376"/>
      <c r="O160" s="376"/>
      <c r="P160" s="376"/>
      <c r="Q160" s="376"/>
      <c r="R160" s="376"/>
    </row>
    <row r="161" spans="1:18" ht="11.25" customHeight="1">
      <c r="A161" s="376"/>
      <c r="B161" s="376"/>
      <c r="C161" s="376"/>
      <c r="D161" s="376"/>
      <c r="E161" s="376"/>
      <c r="F161" s="376"/>
      <c r="G161" s="376"/>
      <c r="H161" s="376"/>
      <c r="I161" s="376"/>
      <c r="J161" s="376"/>
      <c r="K161" s="376"/>
      <c r="L161" s="376"/>
      <c r="M161" s="376"/>
      <c r="N161" s="376"/>
      <c r="O161" s="376"/>
      <c r="P161" s="376"/>
      <c r="Q161" s="376"/>
      <c r="R161" s="376"/>
    </row>
    <row r="162" spans="1:18" ht="11.25" customHeight="1">
      <c r="A162" s="376"/>
      <c r="B162" s="376"/>
      <c r="C162" s="376"/>
      <c r="D162" s="376"/>
      <c r="E162" s="376"/>
      <c r="F162" s="376"/>
      <c r="G162" s="376"/>
      <c r="H162" s="376"/>
      <c r="I162" s="376"/>
      <c r="J162" s="376"/>
      <c r="K162" s="376"/>
      <c r="L162" s="376"/>
      <c r="M162" s="376"/>
      <c r="N162" s="376"/>
      <c r="O162" s="376"/>
      <c r="P162" s="376"/>
      <c r="Q162" s="376"/>
      <c r="R162" s="376"/>
    </row>
    <row r="163" spans="1:18" ht="11.25" customHeight="1">
      <c r="A163" s="376"/>
      <c r="B163" s="376"/>
      <c r="C163" s="376"/>
      <c r="D163" s="376"/>
      <c r="E163" s="376"/>
      <c r="F163" s="376"/>
      <c r="G163" s="376"/>
      <c r="H163" s="376"/>
      <c r="I163" s="376"/>
      <c r="J163" s="376"/>
      <c r="K163" s="376"/>
      <c r="L163" s="376"/>
      <c r="M163" s="376"/>
      <c r="N163" s="376"/>
      <c r="O163" s="376"/>
      <c r="P163" s="376"/>
      <c r="Q163" s="376"/>
      <c r="R163" s="376"/>
    </row>
    <row r="164" spans="1:18" ht="11.25" customHeight="1">
      <c r="A164" s="376"/>
      <c r="B164" s="376"/>
      <c r="C164" s="376"/>
      <c r="D164" s="376"/>
      <c r="E164" s="376"/>
      <c r="F164" s="376"/>
      <c r="G164" s="376"/>
      <c r="H164" s="376"/>
      <c r="I164" s="376"/>
      <c r="J164" s="376"/>
      <c r="K164" s="376"/>
      <c r="L164" s="376"/>
      <c r="M164" s="376"/>
      <c r="N164" s="376"/>
      <c r="O164" s="376"/>
      <c r="P164" s="376"/>
      <c r="Q164" s="376"/>
      <c r="R164" s="376"/>
    </row>
    <row r="165" spans="1:18" ht="11.25" customHeight="1">
      <c r="A165" s="376"/>
      <c r="B165" s="376"/>
      <c r="C165" s="376"/>
      <c r="D165" s="376"/>
      <c r="E165" s="376"/>
      <c r="F165" s="376"/>
      <c r="G165" s="376"/>
      <c r="H165" s="376"/>
      <c r="I165" s="376"/>
      <c r="J165" s="376"/>
      <c r="K165" s="376"/>
      <c r="L165" s="376"/>
      <c r="M165" s="376"/>
      <c r="N165" s="376"/>
      <c r="O165" s="376"/>
      <c r="P165" s="376"/>
      <c r="Q165" s="376"/>
      <c r="R165" s="376"/>
    </row>
    <row r="166" spans="1:18" ht="11.25" customHeight="1">
      <c r="A166" s="376"/>
      <c r="B166" s="376"/>
      <c r="C166" s="376"/>
      <c r="D166" s="376"/>
      <c r="E166" s="376"/>
      <c r="F166" s="376"/>
      <c r="G166" s="376"/>
      <c r="H166" s="376"/>
      <c r="I166" s="376"/>
      <c r="J166" s="376"/>
      <c r="K166" s="376"/>
      <c r="L166" s="376"/>
      <c r="M166" s="376"/>
      <c r="N166" s="376"/>
      <c r="O166" s="376"/>
      <c r="P166" s="376"/>
      <c r="Q166" s="376"/>
      <c r="R166" s="376"/>
    </row>
    <row r="167" spans="1:18" ht="11.25" customHeight="1">
      <c r="A167" s="376"/>
      <c r="B167" s="376"/>
      <c r="C167" s="376"/>
      <c r="D167" s="376"/>
      <c r="E167" s="376"/>
      <c r="F167" s="376"/>
      <c r="G167" s="376"/>
      <c r="H167" s="376"/>
      <c r="I167" s="376"/>
      <c r="J167" s="376"/>
      <c r="K167" s="376"/>
      <c r="L167" s="376"/>
      <c r="M167" s="376"/>
      <c r="N167" s="376"/>
      <c r="O167" s="376"/>
      <c r="P167" s="376"/>
      <c r="Q167" s="376"/>
      <c r="R167" s="376"/>
    </row>
    <row r="168" spans="1:18" ht="11.25" customHeight="1">
      <c r="A168" s="376"/>
      <c r="B168" s="376"/>
      <c r="C168" s="376"/>
      <c r="D168" s="376"/>
      <c r="E168" s="376"/>
      <c r="F168" s="376"/>
      <c r="G168" s="376"/>
      <c r="H168" s="376"/>
      <c r="I168" s="376"/>
      <c r="J168" s="376"/>
      <c r="K168" s="376"/>
      <c r="L168" s="376"/>
      <c r="M168" s="376"/>
      <c r="N168" s="376"/>
      <c r="O168" s="376"/>
      <c r="P168" s="376"/>
      <c r="Q168" s="376"/>
      <c r="R168" s="376"/>
    </row>
    <row r="169" spans="1:18" ht="11.25" customHeight="1">
      <c r="A169" s="376"/>
      <c r="B169" s="376"/>
      <c r="C169" s="376"/>
      <c r="D169" s="376"/>
      <c r="E169" s="376"/>
      <c r="F169" s="376"/>
      <c r="G169" s="376"/>
      <c r="H169" s="376"/>
      <c r="I169" s="376"/>
      <c r="J169" s="376"/>
      <c r="K169" s="376"/>
      <c r="L169" s="376"/>
      <c r="M169" s="376"/>
      <c r="N169" s="376"/>
      <c r="O169" s="376"/>
      <c r="P169" s="376"/>
      <c r="Q169" s="376"/>
      <c r="R169" s="376"/>
    </row>
    <row r="170" spans="1:18" ht="11.25" customHeight="1">
      <c r="A170" s="376"/>
      <c r="B170" s="376"/>
      <c r="C170" s="376"/>
      <c r="D170" s="376"/>
      <c r="E170" s="376"/>
      <c r="F170" s="376"/>
      <c r="G170" s="376"/>
      <c r="H170" s="376"/>
      <c r="I170" s="376"/>
      <c r="J170" s="376"/>
      <c r="K170" s="376"/>
      <c r="L170" s="376"/>
      <c r="M170" s="376"/>
      <c r="N170" s="376"/>
      <c r="O170" s="376"/>
      <c r="P170" s="376"/>
      <c r="Q170" s="376"/>
      <c r="R170" s="376"/>
    </row>
    <row r="171" spans="1:18" ht="11.25" customHeight="1">
      <c r="A171" s="376"/>
      <c r="B171" s="376"/>
      <c r="C171" s="376"/>
      <c r="D171" s="376"/>
      <c r="E171" s="376"/>
      <c r="F171" s="376"/>
      <c r="G171" s="376"/>
      <c r="H171" s="376"/>
      <c r="I171" s="376"/>
      <c r="J171" s="376"/>
      <c r="K171" s="376"/>
      <c r="L171" s="376"/>
      <c r="M171" s="376"/>
      <c r="N171" s="376"/>
      <c r="O171" s="376"/>
      <c r="P171" s="376"/>
      <c r="Q171" s="376"/>
      <c r="R171" s="376"/>
    </row>
    <row r="172" spans="1:18" ht="11.25" customHeight="1">
      <c r="A172" s="376"/>
      <c r="B172" s="376"/>
      <c r="C172" s="376"/>
      <c r="D172" s="376"/>
      <c r="E172" s="376"/>
      <c r="F172" s="376"/>
      <c r="G172" s="376"/>
      <c r="H172" s="376"/>
      <c r="I172" s="376"/>
      <c r="J172" s="376"/>
      <c r="K172" s="376"/>
      <c r="L172" s="376"/>
      <c r="M172" s="376"/>
      <c r="N172" s="376"/>
      <c r="O172" s="376"/>
      <c r="P172" s="376"/>
      <c r="Q172" s="376"/>
      <c r="R172" s="376"/>
    </row>
    <row r="173" spans="1:18" ht="11.25" customHeight="1">
      <c r="A173" s="376"/>
      <c r="B173" s="376"/>
      <c r="C173" s="376"/>
      <c r="D173" s="376"/>
      <c r="E173" s="376"/>
      <c r="F173" s="376"/>
      <c r="G173" s="376"/>
      <c r="H173" s="376"/>
      <c r="I173" s="376"/>
      <c r="J173" s="376"/>
      <c r="K173" s="376"/>
      <c r="L173" s="376"/>
      <c r="M173" s="376"/>
      <c r="N173" s="376"/>
      <c r="O173" s="376"/>
      <c r="P173" s="376"/>
      <c r="Q173" s="376"/>
      <c r="R173" s="376"/>
    </row>
    <row r="174" spans="1:18" ht="11.25" customHeight="1">
      <c r="A174" s="376"/>
      <c r="B174" s="376"/>
      <c r="C174" s="376"/>
      <c r="D174" s="376"/>
      <c r="E174" s="376"/>
      <c r="F174" s="376"/>
      <c r="G174" s="376"/>
      <c r="H174" s="376"/>
      <c r="I174" s="376"/>
      <c r="J174" s="376"/>
      <c r="K174" s="376"/>
      <c r="L174" s="376"/>
      <c r="M174" s="376"/>
      <c r="N174" s="376"/>
      <c r="O174" s="376"/>
      <c r="P174" s="376"/>
      <c r="Q174" s="376"/>
      <c r="R174" s="376"/>
    </row>
    <row r="175" spans="1:18" ht="11.25" customHeight="1">
      <c r="A175" s="376"/>
      <c r="B175" s="376"/>
      <c r="C175" s="376"/>
      <c r="D175" s="376"/>
      <c r="E175" s="376"/>
      <c r="F175" s="376"/>
      <c r="G175" s="376"/>
      <c r="H175" s="376"/>
      <c r="I175" s="376"/>
      <c r="J175" s="376"/>
      <c r="K175" s="376"/>
      <c r="L175" s="376"/>
      <c r="M175" s="376"/>
      <c r="N175" s="376"/>
      <c r="O175" s="376"/>
      <c r="P175" s="376"/>
      <c r="Q175" s="376"/>
      <c r="R175" s="376"/>
    </row>
    <row r="176" spans="1:18" ht="11.25" customHeight="1">
      <c r="A176" s="376"/>
      <c r="B176" s="376"/>
      <c r="C176" s="376"/>
      <c r="D176" s="376"/>
      <c r="E176" s="376"/>
      <c r="F176" s="376"/>
      <c r="G176" s="376"/>
      <c r="H176" s="376"/>
      <c r="I176" s="376"/>
      <c r="J176" s="376"/>
      <c r="K176" s="376"/>
      <c r="L176" s="376"/>
      <c r="M176" s="376"/>
      <c r="N176" s="376"/>
      <c r="O176" s="376"/>
      <c r="P176" s="376"/>
      <c r="Q176" s="376"/>
      <c r="R176" s="376"/>
    </row>
    <row r="177" spans="1:18" ht="11.25" customHeight="1">
      <c r="A177" s="376"/>
      <c r="B177" s="376"/>
      <c r="C177" s="376"/>
      <c r="D177" s="376"/>
      <c r="E177" s="376"/>
      <c r="F177" s="376"/>
      <c r="G177" s="376"/>
      <c r="H177" s="376"/>
      <c r="I177" s="376"/>
      <c r="J177" s="376"/>
      <c r="K177" s="376"/>
      <c r="L177" s="376"/>
      <c r="M177" s="376"/>
      <c r="N177" s="376"/>
      <c r="O177" s="376"/>
      <c r="P177" s="376"/>
      <c r="Q177" s="376"/>
      <c r="R177" s="376"/>
    </row>
    <row r="178" spans="1:18" ht="11.25" customHeight="1">
      <c r="A178" s="376"/>
      <c r="B178" s="376"/>
      <c r="C178" s="376"/>
      <c r="D178" s="376"/>
      <c r="E178" s="376"/>
      <c r="F178" s="376"/>
      <c r="G178" s="376"/>
      <c r="H178" s="376"/>
      <c r="I178" s="376"/>
      <c r="J178" s="376"/>
      <c r="K178" s="376"/>
      <c r="L178" s="376"/>
      <c r="M178" s="376"/>
      <c r="N178" s="376"/>
      <c r="O178" s="376"/>
      <c r="P178" s="376"/>
      <c r="Q178" s="376"/>
      <c r="R178" s="376"/>
    </row>
    <row r="179" spans="1:18" ht="11.25" customHeight="1">
      <c r="A179" s="376"/>
      <c r="B179" s="376"/>
      <c r="C179" s="376"/>
      <c r="D179" s="376"/>
      <c r="E179" s="376"/>
      <c r="F179" s="376"/>
      <c r="G179" s="376"/>
      <c r="H179" s="376"/>
      <c r="I179" s="376"/>
      <c r="J179" s="376"/>
      <c r="K179" s="376"/>
      <c r="L179" s="376"/>
      <c r="M179" s="376"/>
      <c r="N179" s="376"/>
      <c r="O179" s="376"/>
      <c r="P179" s="376"/>
      <c r="Q179" s="376"/>
      <c r="R179" s="376"/>
    </row>
    <row r="180" spans="1:18" ht="11.25" customHeight="1">
      <c r="A180" s="376"/>
      <c r="B180" s="376"/>
      <c r="C180" s="376"/>
      <c r="D180" s="376"/>
      <c r="E180" s="376"/>
      <c r="F180" s="376"/>
      <c r="G180" s="376"/>
      <c r="H180" s="376"/>
      <c r="I180" s="376"/>
      <c r="J180" s="376"/>
      <c r="K180" s="376"/>
      <c r="L180" s="376"/>
      <c r="M180" s="376"/>
      <c r="N180" s="376"/>
      <c r="O180" s="376"/>
      <c r="P180" s="376"/>
      <c r="Q180" s="376"/>
      <c r="R180" s="376"/>
    </row>
    <row r="181" spans="1:18" ht="11.25" customHeight="1">
      <c r="A181" s="376"/>
      <c r="B181" s="376"/>
      <c r="C181" s="376"/>
      <c r="D181" s="376"/>
      <c r="E181" s="376"/>
      <c r="F181" s="376"/>
      <c r="G181" s="376"/>
      <c r="H181" s="376"/>
      <c r="I181" s="376"/>
      <c r="J181" s="376"/>
      <c r="K181" s="376"/>
      <c r="L181" s="376"/>
      <c r="M181" s="376"/>
      <c r="N181" s="376"/>
      <c r="O181" s="376"/>
      <c r="P181" s="376"/>
      <c r="Q181" s="376"/>
      <c r="R181" s="376"/>
    </row>
    <row r="182" spans="1:18" ht="11.25" customHeight="1">
      <c r="A182" s="376"/>
      <c r="B182" s="376"/>
      <c r="C182" s="376"/>
      <c r="D182" s="376"/>
      <c r="E182" s="376"/>
      <c r="F182" s="376"/>
      <c r="G182" s="376"/>
      <c r="H182" s="376"/>
      <c r="I182" s="376"/>
      <c r="J182" s="376"/>
      <c r="K182" s="376"/>
      <c r="L182" s="376"/>
      <c r="M182" s="376"/>
      <c r="N182" s="376"/>
      <c r="O182" s="376"/>
      <c r="P182" s="376"/>
      <c r="Q182" s="376"/>
      <c r="R182" s="376"/>
    </row>
    <row r="183" spans="1:18" ht="11.25" customHeight="1">
      <c r="A183" s="376"/>
      <c r="B183" s="376"/>
      <c r="C183" s="376"/>
      <c r="D183" s="376"/>
      <c r="E183" s="376"/>
      <c r="F183" s="376"/>
      <c r="G183" s="376"/>
      <c r="H183" s="376"/>
      <c r="I183" s="376"/>
      <c r="J183" s="376"/>
      <c r="K183" s="376"/>
      <c r="L183" s="376"/>
      <c r="M183" s="376"/>
      <c r="N183" s="376"/>
      <c r="O183" s="376"/>
      <c r="P183" s="376"/>
      <c r="Q183" s="376"/>
      <c r="R183" s="376"/>
    </row>
    <row r="184" spans="1:18" ht="11.25" customHeight="1">
      <c r="A184" s="376"/>
      <c r="B184" s="376"/>
      <c r="C184" s="376"/>
      <c r="D184" s="376"/>
      <c r="E184" s="376"/>
      <c r="F184" s="376"/>
      <c r="G184" s="376"/>
      <c r="H184" s="376"/>
      <c r="I184" s="376"/>
      <c r="J184" s="376"/>
      <c r="K184" s="376"/>
      <c r="L184" s="376"/>
      <c r="M184" s="376"/>
      <c r="N184" s="376"/>
      <c r="O184" s="376"/>
      <c r="P184" s="376"/>
      <c r="Q184" s="376"/>
      <c r="R184" s="376"/>
    </row>
    <row r="185" spans="1:18" ht="11.25" customHeight="1">
      <c r="A185" s="376"/>
      <c r="B185" s="376"/>
      <c r="C185" s="376"/>
      <c r="D185" s="376"/>
      <c r="E185" s="376"/>
      <c r="F185" s="376"/>
      <c r="G185" s="376"/>
      <c r="H185" s="376"/>
      <c r="I185" s="376"/>
      <c r="J185" s="376"/>
      <c r="K185" s="376"/>
      <c r="L185" s="376"/>
      <c r="M185" s="376"/>
      <c r="N185" s="376"/>
      <c r="O185" s="376"/>
      <c r="P185" s="376"/>
      <c r="Q185" s="376"/>
      <c r="R185" s="376"/>
    </row>
    <row r="186" spans="1:18" ht="11.25" customHeight="1">
      <c r="A186" s="376"/>
      <c r="B186" s="376"/>
      <c r="C186" s="376"/>
      <c r="D186" s="376"/>
      <c r="E186" s="376"/>
      <c r="F186" s="376"/>
      <c r="G186" s="376"/>
      <c r="H186" s="376"/>
      <c r="I186" s="376"/>
      <c r="J186" s="376"/>
      <c r="K186" s="376"/>
      <c r="L186" s="376"/>
      <c r="M186" s="376"/>
      <c r="N186" s="376"/>
      <c r="O186" s="376"/>
      <c r="P186" s="376"/>
      <c r="Q186" s="376"/>
      <c r="R186" s="376"/>
    </row>
    <row r="187" spans="1:18" ht="11.25" customHeight="1">
      <c r="A187" s="376"/>
      <c r="B187" s="376"/>
      <c r="C187" s="376"/>
      <c r="D187" s="376"/>
      <c r="E187" s="376"/>
      <c r="F187" s="376"/>
      <c r="G187" s="376"/>
      <c r="H187" s="376"/>
      <c r="I187" s="376"/>
      <c r="J187" s="376"/>
      <c r="K187" s="376"/>
      <c r="L187" s="376"/>
      <c r="M187" s="376"/>
      <c r="N187" s="376"/>
      <c r="O187" s="376"/>
      <c r="P187" s="376"/>
      <c r="Q187" s="376"/>
      <c r="R187" s="376"/>
    </row>
    <row r="188" spans="1:18" ht="11.25" customHeight="1">
      <c r="A188" s="376"/>
      <c r="B188" s="376"/>
      <c r="C188" s="376"/>
      <c r="D188" s="376"/>
      <c r="E188" s="376"/>
      <c r="F188" s="376"/>
      <c r="G188" s="376"/>
      <c r="H188" s="376"/>
      <c r="I188" s="376"/>
      <c r="J188" s="376"/>
      <c r="K188" s="376"/>
      <c r="L188" s="376"/>
      <c r="M188" s="376"/>
      <c r="N188" s="376"/>
      <c r="O188" s="376"/>
      <c r="P188" s="376"/>
      <c r="Q188" s="376"/>
      <c r="R188" s="376"/>
    </row>
    <row r="189" spans="1:18" ht="11.25" customHeight="1">
      <c r="A189" s="376"/>
      <c r="B189" s="376"/>
      <c r="C189" s="376"/>
      <c r="D189" s="376"/>
      <c r="E189" s="376"/>
      <c r="F189" s="376"/>
      <c r="G189" s="376"/>
      <c r="H189" s="376"/>
      <c r="I189" s="376"/>
      <c r="J189" s="376"/>
      <c r="K189" s="376"/>
      <c r="L189" s="376"/>
      <c r="M189" s="376"/>
      <c r="N189" s="376"/>
      <c r="O189" s="376"/>
      <c r="P189" s="376"/>
      <c r="Q189" s="376"/>
      <c r="R189" s="376"/>
    </row>
    <row r="190" spans="1:18" ht="11.25" customHeight="1">
      <c r="A190" s="376"/>
      <c r="B190" s="376"/>
      <c r="C190" s="376"/>
      <c r="D190" s="376"/>
      <c r="E190" s="376"/>
      <c r="F190" s="376"/>
      <c r="G190" s="376"/>
      <c r="H190" s="376"/>
      <c r="I190" s="376"/>
      <c r="J190" s="376"/>
      <c r="K190" s="376"/>
      <c r="L190" s="376"/>
      <c r="M190" s="376"/>
      <c r="N190" s="376"/>
      <c r="O190" s="376"/>
      <c r="P190" s="376"/>
      <c r="Q190" s="376"/>
      <c r="R190" s="376"/>
    </row>
    <row r="191" spans="1:18" ht="11.25" customHeight="1">
      <c r="A191" s="376"/>
      <c r="B191" s="376"/>
      <c r="C191" s="376"/>
      <c r="D191" s="376"/>
      <c r="E191" s="376"/>
      <c r="F191" s="376"/>
      <c r="G191" s="376"/>
      <c r="H191" s="376"/>
      <c r="I191" s="376"/>
      <c r="J191" s="376"/>
      <c r="K191" s="376"/>
      <c r="L191" s="376"/>
      <c r="M191" s="376"/>
      <c r="N191" s="376"/>
      <c r="O191" s="376"/>
      <c r="P191" s="376"/>
      <c r="Q191" s="376"/>
      <c r="R191" s="376"/>
    </row>
    <row r="192" spans="1:18" ht="11.25" customHeight="1">
      <c r="A192" s="376"/>
      <c r="B192" s="376"/>
      <c r="C192" s="376"/>
      <c r="D192" s="376"/>
      <c r="E192" s="376"/>
      <c r="F192" s="376"/>
      <c r="G192" s="376"/>
      <c r="H192" s="376"/>
      <c r="I192" s="376"/>
      <c r="J192" s="376"/>
      <c r="K192" s="376"/>
      <c r="L192" s="376"/>
      <c r="M192" s="376"/>
      <c r="N192" s="376"/>
      <c r="O192" s="376"/>
      <c r="P192" s="376"/>
      <c r="Q192" s="376"/>
      <c r="R192" s="376"/>
    </row>
    <row r="193" spans="1:18" ht="11.25" customHeight="1">
      <c r="A193" s="376"/>
      <c r="B193" s="376"/>
      <c r="C193" s="376"/>
      <c r="D193" s="376"/>
      <c r="E193" s="376"/>
      <c r="F193" s="376"/>
      <c r="G193" s="376"/>
      <c r="H193" s="376"/>
      <c r="I193" s="376"/>
      <c r="J193" s="376"/>
      <c r="K193" s="376"/>
      <c r="L193" s="376"/>
      <c r="M193" s="376"/>
      <c r="N193" s="376"/>
      <c r="O193" s="376"/>
      <c r="P193" s="376"/>
      <c r="Q193" s="376"/>
      <c r="R193" s="376"/>
    </row>
    <row r="194" spans="1:18" ht="11.25" customHeight="1">
      <c r="A194" s="376"/>
      <c r="B194" s="376"/>
      <c r="C194" s="376"/>
      <c r="D194" s="376"/>
      <c r="E194" s="376"/>
      <c r="F194" s="376"/>
      <c r="G194" s="376"/>
      <c r="H194" s="376"/>
      <c r="I194" s="376"/>
      <c r="J194" s="376"/>
      <c r="K194" s="376"/>
      <c r="L194" s="376"/>
      <c r="M194" s="376"/>
      <c r="N194" s="376"/>
      <c r="O194" s="376"/>
      <c r="P194" s="376"/>
      <c r="Q194" s="376"/>
      <c r="R194" s="376"/>
    </row>
    <row r="195" spans="1:18" ht="11.25" customHeight="1">
      <c r="A195" s="376"/>
      <c r="B195" s="376"/>
      <c r="C195" s="376"/>
      <c r="D195" s="376"/>
      <c r="E195" s="376"/>
      <c r="F195" s="376"/>
      <c r="G195" s="376"/>
      <c r="H195" s="376"/>
      <c r="I195" s="376"/>
      <c r="J195" s="376"/>
      <c r="K195" s="376"/>
      <c r="L195" s="376"/>
      <c r="M195" s="376"/>
      <c r="N195" s="376"/>
      <c r="O195" s="376"/>
      <c r="P195" s="376"/>
      <c r="Q195" s="376"/>
      <c r="R195" s="376"/>
    </row>
    <row r="196" spans="1:18" ht="11.25" customHeight="1">
      <c r="A196" s="376"/>
      <c r="B196" s="376"/>
      <c r="C196" s="376"/>
      <c r="D196" s="376"/>
      <c r="E196" s="376"/>
      <c r="F196" s="376"/>
      <c r="G196" s="376"/>
      <c r="H196" s="376"/>
      <c r="I196" s="376"/>
      <c r="J196" s="376"/>
      <c r="K196" s="376"/>
      <c r="L196" s="376"/>
      <c r="M196" s="376"/>
      <c r="N196" s="376"/>
      <c r="O196" s="376"/>
      <c r="P196" s="376"/>
      <c r="Q196" s="376"/>
      <c r="R196" s="376"/>
    </row>
    <row r="197" spans="1:18" ht="11.25" customHeight="1">
      <c r="A197" s="376"/>
      <c r="B197" s="376"/>
      <c r="C197" s="376"/>
      <c r="D197" s="376"/>
      <c r="E197" s="376"/>
      <c r="F197" s="376"/>
      <c r="G197" s="376"/>
      <c r="H197" s="376"/>
      <c r="I197" s="376"/>
      <c r="J197" s="376"/>
      <c r="K197" s="376"/>
      <c r="L197" s="376"/>
      <c r="M197" s="376"/>
      <c r="N197" s="376"/>
      <c r="O197" s="376"/>
      <c r="P197" s="376"/>
      <c r="Q197" s="376"/>
      <c r="R197" s="376"/>
    </row>
    <row r="198" spans="1:18" ht="11.25" customHeight="1">
      <c r="A198" s="376"/>
      <c r="B198" s="376"/>
      <c r="C198" s="376"/>
      <c r="D198" s="376"/>
      <c r="E198" s="376"/>
      <c r="F198" s="376"/>
      <c r="G198" s="376"/>
      <c r="H198" s="376"/>
      <c r="I198" s="376"/>
      <c r="J198" s="376"/>
      <c r="K198" s="376"/>
      <c r="L198" s="376"/>
      <c r="M198" s="376"/>
      <c r="N198" s="376"/>
      <c r="O198" s="376"/>
      <c r="P198" s="376"/>
      <c r="Q198" s="376"/>
      <c r="R198" s="376"/>
    </row>
    <row r="199" spans="1:18" ht="11.25" customHeight="1">
      <c r="A199" s="376"/>
      <c r="B199" s="376"/>
      <c r="C199" s="376"/>
      <c r="D199" s="376"/>
      <c r="E199" s="376"/>
      <c r="F199" s="376"/>
      <c r="G199" s="376"/>
      <c r="H199" s="376"/>
      <c r="I199" s="376"/>
      <c r="J199" s="376"/>
      <c r="K199" s="376"/>
      <c r="L199" s="376"/>
      <c r="M199" s="376"/>
      <c r="N199" s="376"/>
      <c r="O199" s="376"/>
      <c r="P199" s="376"/>
      <c r="Q199" s="376"/>
      <c r="R199" s="376"/>
    </row>
    <row r="200" spans="1:18" ht="11.25" customHeight="1">
      <c r="A200" s="376"/>
      <c r="B200" s="376"/>
      <c r="C200" s="376"/>
      <c r="D200" s="376"/>
      <c r="E200" s="376"/>
      <c r="F200" s="376"/>
      <c r="G200" s="376"/>
      <c r="H200" s="376"/>
      <c r="I200" s="376"/>
      <c r="J200" s="376"/>
      <c r="K200" s="376"/>
      <c r="L200" s="376"/>
      <c r="M200" s="376"/>
      <c r="N200" s="376"/>
      <c r="O200" s="376"/>
      <c r="P200" s="376"/>
      <c r="Q200" s="376"/>
      <c r="R200" s="376"/>
    </row>
    <row r="201" spans="1:18" ht="11.25" customHeight="1">
      <c r="A201" s="376"/>
      <c r="B201" s="376"/>
      <c r="C201" s="376"/>
      <c r="D201" s="376"/>
      <c r="E201" s="376"/>
      <c r="F201" s="376"/>
      <c r="G201" s="376"/>
      <c r="H201" s="376"/>
      <c r="I201" s="376"/>
      <c r="J201" s="376"/>
      <c r="K201" s="376"/>
      <c r="L201" s="376"/>
      <c r="M201" s="376"/>
      <c r="N201" s="376"/>
      <c r="O201" s="376"/>
      <c r="P201" s="376"/>
      <c r="Q201" s="376"/>
      <c r="R201" s="376"/>
    </row>
    <row r="202" spans="1:18" ht="11.25" customHeight="1">
      <c r="A202" s="376"/>
      <c r="B202" s="376"/>
      <c r="C202" s="376"/>
      <c r="D202" s="376"/>
      <c r="E202" s="376"/>
      <c r="F202" s="376"/>
      <c r="G202" s="376"/>
      <c r="H202" s="376"/>
      <c r="I202" s="376"/>
      <c r="J202" s="376"/>
      <c r="K202" s="376"/>
      <c r="L202" s="376"/>
      <c r="M202" s="376"/>
      <c r="N202" s="376"/>
      <c r="O202" s="376"/>
      <c r="P202" s="376"/>
      <c r="Q202" s="376"/>
      <c r="R202" s="376"/>
    </row>
    <row r="203" spans="1:18" ht="11.25" customHeight="1">
      <c r="A203" s="376"/>
      <c r="B203" s="376"/>
      <c r="C203" s="376"/>
      <c r="D203" s="376"/>
      <c r="E203" s="376"/>
      <c r="F203" s="376"/>
      <c r="G203" s="376"/>
      <c r="H203" s="376"/>
      <c r="I203" s="376"/>
      <c r="J203" s="376"/>
      <c r="K203" s="376"/>
      <c r="L203" s="376"/>
      <c r="M203" s="376"/>
      <c r="N203" s="376"/>
      <c r="O203" s="376"/>
      <c r="P203" s="376"/>
      <c r="Q203" s="376"/>
      <c r="R203" s="376"/>
    </row>
    <row r="204" spans="1:18" ht="11.25" customHeight="1">
      <c r="A204" s="376"/>
      <c r="B204" s="376"/>
      <c r="C204" s="376"/>
      <c r="D204" s="376"/>
      <c r="E204" s="376"/>
      <c r="F204" s="376"/>
      <c r="G204" s="376"/>
      <c r="H204" s="376"/>
      <c r="I204" s="376"/>
      <c r="J204" s="376"/>
      <c r="K204" s="376"/>
      <c r="L204" s="376"/>
      <c r="M204" s="376"/>
      <c r="N204" s="376"/>
      <c r="O204" s="376"/>
      <c r="P204" s="376"/>
      <c r="Q204" s="376"/>
      <c r="R204" s="376"/>
    </row>
    <row r="205" spans="1:18" ht="11.25" customHeight="1">
      <c r="A205" s="376"/>
      <c r="B205" s="376"/>
      <c r="C205" s="376"/>
      <c r="D205" s="376"/>
      <c r="E205" s="376"/>
      <c r="F205" s="376"/>
      <c r="G205" s="376"/>
      <c r="H205" s="376"/>
      <c r="I205" s="376"/>
      <c r="J205" s="376"/>
      <c r="K205" s="376"/>
      <c r="L205" s="376"/>
      <c r="M205" s="376"/>
      <c r="N205" s="376"/>
      <c r="O205" s="376"/>
      <c r="P205" s="376"/>
      <c r="Q205" s="376"/>
      <c r="R205" s="376"/>
    </row>
    <row r="206" spans="1:18" ht="11.25" customHeight="1">
      <c r="A206" s="376"/>
      <c r="B206" s="376"/>
      <c r="C206" s="376"/>
      <c r="D206" s="376"/>
      <c r="E206" s="376"/>
      <c r="F206" s="376"/>
      <c r="G206" s="376"/>
      <c r="H206" s="376"/>
      <c r="I206" s="376"/>
      <c r="J206" s="376"/>
      <c r="K206" s="376"/>
      <c r="L206" s="376"/>
      <c r="M206" s="376"/>
      <c r="N206" s="376"/>
      <c r="O206" s="376"/>
      <c r="P206" s="376"/>
      <c r="Q206" s="376"/>
      <c r="R206" s="376"/>
    </row>
    <row r="207" spans="1:18" ht="11.25" customHeight="1">
      <c r="A207" s="376"/>
      <c r="B207" s="376"/>
      <c r="C207" s="376"/>
      <c r="D207" s="376"/>
      <c r="E207" s="376"/>
      <c r="F207" s="376"/>
      <c r="G207" s="376"/>
      <c r="H207" s="376"/>
      <c r="I207" s="376"/>
      <c r="J207" s="376"/>
      <c r="K207" s="376"/>
      <c r="L207" s="376"/>
      <c r="M207" s="376"/>
      <c r="N207" s="376"/>
      <c r="O207" s="376"/>
      <c r="P207" s="376"/>
      <c r="Q207" s="376"/>
      <c r="R207" s="376"/>
    </row>
    <row r="208" spans="1:18" ht="11.25" customHeight="1">
      <c r="A208" s="376"/>
      <c r="B208" s="376"/>
      <c r="C208" s="376"/>
      <c r="D208" s="376"/>
      <c r="E208" s="376"/>
      <c r="F208" s="376"/>
      <c r="G208" s="376"/>
      <c r="H208" s="376"/>
      <c r="I208" s="376"/>
      <c r="J208" s="376"/>
      <c r="K208" s="376"/>
      <c r="L208" s="376"/>
      <c r="M208" s="376"/>
      <c r="N208" s="376"/>
      <c r="O208" s="376"/>
      <c r="P208" s="376"/>
      <c r="Q208" s="376"/>
      <c r="R208" s="376"/>
    </row>
    <row r="209" spans="1:18" ht="11.25" customHeight="1">
      <c r="A209" s="376"/>
      <c r="B209" s="376"/>
      <c r="C209" s="376"/>
      <c r="D209" s="376"/>
      <c r="E209" s="376"/>
      <c r="F209" s="376"/>
      <c r="G209" s="376"/>
      <c r="H209" s="376"/>
      <c r="I209" s="376"/>
      <c r="J209" s="376"/>
      <c r="K209" s="376"/>
      <c r="L209" s="376"/>
      <c r="M209" s="376"/>
      <c r="N209" s="376"/>
      <c r="O209" s="376"/>
      <c r="P209" s="376"/>
      <c r="Q209" s="376"/>
      <c r="R209" s="376"/>
    </row>
    <row r="210" spans="1:18" ht="11.25" customHeight="1">
      <c r="A210" s="376"/>
      <c r="B210" s="376"/>
      <c r="C210" s="376"/>
      <c r="D210" s="376"/>
      <c r="E210" s="376"/>
      <c r="F210" s="376"/>
      <c r="G210" s="376"/>
      <c r="H210" s="376"/>
      <c r="I210" s="376"/>
      <c r="J210" s="376"/>
      <c r="K210" s="376"/>
      <c r="L210" s="376"/>
      <c r="M210" s="376"/>
      <c r="N210" s="376"/>
      <c r="O210" s="376"/>
      <c r="P210" s="376"/>
      <c r="Q210" s="376"/>
      <c r="R210" s="376"/>
    </row>
    <row r="211" spans="1:18" ht="11.25" customHeight="1">
      <c r="A211" s="376"/>
      <c r="B211" s="376"/>
      <c r="C211" s="376"/>
      <c r="D211" s="376"/>
      <c r="E211" s="376"/>
      <c r="F211" s="376"/>
      <c r="G211" s="376"/>
      <c r="H211" s="376"/>
      <c r="I211" s="376"/>
      <c r="J211" s="376"/>
      <c r="K211" s="376"/>
      <c r="L211" s="376"/>
      <c r="M211" s="376"/>
      <c r="N211" s="376"/>
      <c r="O211" s="376"/>
      <c r="P211" s="376"/>
      <c r="Q211" s="376"/>
      <c r="R211" s="376"/>
    </row>
    <row r="212" spans="1:18" ht="11.25" customHeight="1">
      <c r="A212" s="376"/>
      <c r="B212" s="376"/>
      <c r="C212" s="376"/>
      <c r="D212" s="376"/>
      <c r="E212" s="376"/>
      <c r="F212" s="376"/>
      <c r="G212" s="376"/>
      <c r="H212" s="376"/>
      <c r="I212" s="376"/>
      <c r="J212" s="376"/>
      <c r="K212" s="376"/>
      <c r="L212" s="376"/>
      <c r="M212" s="376"/>
      <c r="N212" s="376"/>
      <c r="O212" s="376"/>
      <c r="P212" s="376"/>
      <c r="Q212" s="376"/>
      <c r="R212" s="376"/>
    </row>
    <row r="213" spans="1:18" ht="11.25" customHeight="1">
      <c r="A213" s="376"/>
      <c r="B213" s="376"/>
      <c r="C213" s="376"/>
      <c r="D213" s="376"/>
      <c r="E213" s="376"/>
      <c r="F213" s="376"/>
      <c r="G213" s="376"/>
      <c r="H213" s="376"/>
      <c r="I213" s="376"/>
      <c r="J213" s="376"/>
      <c r="K213" s="376"/>
      <c r="L213" s="376"/>
      <c r="M213" s="376"/>
      <c r="N213" s="376"/>
      <c r="O213" s="376"/>
      <c r="P213" s="376"/>
      <c r="Q213" s="376"/>
      <c r="R213" s="376"/>
    </row>
    <row r="214" spans="1:18" ht="11.25" customHeight="1">
      <c r="A214" s="376"/>
      <c r="B214" s="376"/>
      <c r="C214" s="376"/>
      <c r="D214" s="376"/>
      <c r="E214" s="376"/>
      <c r="F214" s="376"/>
      <c r="G214" s="376"/>
      <c r="H214" s="376"/>
      <c r="I214" s="376"/>
      <c r="J214" s="376"/>
      <c r="K214" s="376"/>
      <c r="L214" s="376"/>
      <c r="M214" s="376"/>
      <c r="N214" s="376"/>
      <c r="O214" s="376"/>
      <c r="P214" s="376"/>
      <c r="Q214" s="376"/>
      <c r="R214" s="376"/>
    </row>
    <row r="215" spans="1:18" ht="11.25" customHeight="1">
      <c r="A215" s="376"/>
      <c r="B215" s="376"/>
      <c r="C215" s="376"/>
      <c r="D215" s="376"/>
      <c r="E215" s="376"/>
      <c r="F215" s="376"/>
      <c r="G215" s="376"/>
      <c r="H215" s="376"/>
      <c r="I215" s="376"/>
      <c r="J215" s="376"/>
      <c r="K215" s="376"/>
      <c r="L215" s="376"/>
      <c r="M215" s="376"/>
      <c r="N215" s="376"/>
      <c r="O215" s="376"/>
      <c r="P215" s="376"/>
      <c r="Q215" s="376"/>
      <c r="R215" s="376"/>
    </row>
    <row r="216" spans="1:18" ht="11.25" customHeight="1">
      <c r="A216" s="376"/>
      <c r="B216" s="376"/>
      <c r="C216" s="376"/>
      <c r="D216" s="376"/>
      <c r="E216" s="376"/>
      <c r="F216" s="376"/>
      <c r="G216" s="376"/>
      <c r="H216" s="376"/>
      <c r="I216" s="376"/>
      <c r="J216" s="376"/>
      <c r="K216" s="376"/>
      <c r="L216" s="376"/>
      <c r="M216" s="376"/>
      <c r="N216" s="376"/>
      <c r="O216" s="376"/>
      <c r="P216" s="376"/>
      <c r="Q216" s="376"/>
      <c r="R216" s="376"/>
    </row>
    <row r="217" spans="1:18" ht="11.25" customHeight="1">
      <c r="A217" s="376"/>
      <c r="B217" s="376"/>
      <c r="C217" s="376"/>
      <c r="D217" s="376"/>
      <c r="E217" s="376"/>
      <c r="F217" s="376"/>
      <c r="G217" s="376"/>
      <c r="H217" s="376"/>
      <c r="I217" s="376"/>
      <c r="J217" s="376"/>
      <c r="K217" s="376"/>
      <c r="L217" s="376"/>
      <c r="M217" s="376"/>
      <c r="N217" s="376"/>
      <c r="O217" s="376"/>
      <c r="P217" s="376"/>
      <c r="Q217" s="376"/>
      <c r="R217" s="376"/>
    </row>
    <row r="218" spans="1:18" ht="11.25" customHeight="1">
      <c r="A218" s="376"/>
      <c r="B218" s="376"/>
      <c r="C218" s="376"/>
      <c r="D218" s="376"/>
      <c r="E218" s="376"/>
      <c r="F218" s="376"/>
      <c r="G218" s="376"/>
      <c r="H218" s="376"/>
      <c r="I218" s="376"/>
      <c r="J218" s="376"/>
      <c r="K218" s="376"/>
      <c r="L218" s="376"/>
      <c r="M218" s="376"/>
      <c r="N218" s="376"/>
      <c r="O218" s="376"/>
      <c r="P218" s="376"/>
      <c r="Q218" s="376"/>
      <c r="R218" s="376"/>
    </row>
    <row r="219" spans="1:18" ht="11.25" customHeight="1">
      <c r="A219" s="376"/>
      <c r="B219" s="376"/>
      <c r="C219" s="376"/>
      <c r="D219" s="376"/>
      <c r="E219" s="376"/>
      <c r="F219" s="376"/>
      <c r="G219" s="376"/>
      <c r="H219" s="376"/>
      <c r="I219" s="376"/>
      <c r="J219" s="376"/>
      <c r="K219" s="376"/>
      <c r="L219" s="376"/>
      <c r="M219" s="376"/>
      <c r="N219" s="376"/>
      <c r="O219" s="376"/>
      <c r="P219" s="376"/>
      <c r="Q219" s="376"/>
      <c r="R219" s="376"/>
    </row>
    <row r="220" spans="1:18" ht="11.25" customHeight="1">
      <c r="A220" s="376"/>
      <c r="B220" s="376"/>
      <c r="C220" s="376"/>
      <c r="D220" s="376"/>
      <c r="E220" s="376"/>
      <c r="F220" s="376"/>
      <c r="G220" s="376"/>
      <c r="H220" s="376"/>
      <c r="I220" s="376"/>
      <c r="J220" s="376"/>
      <c r="K220" s="376"/>
      <c r="L220" s="376"/>
      <c r="M220" s="376"/>
      <c r="N220" s="376"/>
      <c r="O220" s="376"/>
      <c r="P220" s="376"/>
      <c r="Q220" s="376"/>
      <c r="R220" s="376"/>
    </row>
    <row r="221" spans="1:18" ht="11.25" customHeight="1">
      <c r="A221" s="376"/>
      <c r="B221" s="376"/>
      <c r="C221" s="376"/>
      <c r="D221" s="376"/>
      <c r="E221" s="376"/>
      <c r="F221" s="376"/>
      <c r="G221" s="376"/>
      <c r="H221" s="376"/>
      <c r="I221" s="376"/>
      <c r="J221" s="376"/>
      <c r="K221" s="376"/>
      <c r="L221" s="376"/>
      <c r="M221" s="376"/>
      <c r="N221" s="376"/>
      <c r="O221" s="376"/>
      <c r="P221" s="376"/>
      <c r="Q221" s="376"/>
      <c r="R221" s="376"/>
    </row>
    <row r="222" spans="1:18" ht="11.25" customHeight="1">
      <c r="A222" s="376"/>
      <c r="B222" s="376"/>
      <c r="C222" s="376"/>
      <c r="D222" s="376"/>
      <c r="E222" s="376"/>
      <c r="F222" s="376"/>
      <c r="G222" s="376"/>
      <c r="H222" s="376"/>
      <c r="I222" s="376"/>
      <c r="J222" s="376"/>
      <c r="K222" s="376"/>
      <c r="L222" s="376"/>
      <c r="M222" s="376"/>
      <c r="N222" s="376"/>
      <c r="O222" s="376"/>
      <c r="P222" s="376"/>
      <c r="Q222" s="376"/>
      <c r="R222" s="376"/>
    </row>
    <row r="223" spans="1:18" ht="11.25" customHeight="1">
      <c r="A223" s="376"/>
      <c r="B223" s="376"/>
      <c r="C223" s="376"/>
      <c r="D223" s="376"/>
      <c r="E223" s="376"/>
      <c r="F223" s="376"/>
      <c r="G223" s="376"/>
      <c r="H223" s="376"/>
      <c r="I223" s="376"/>
      <c r="J223" s="376"/>
      <c r="K223" s="376"/>
      <c r="L223" s="376"/>
      <c r="M223" s="376"/>
      <c r="N223" s="376"/>
      <c r="O223" s="376"/>
      <c r="P223" s="376"/>
      <c r="Q223" s="376"/>
      <c r="R223" s="376"/>
    </row>
    <row r="224" spans="1:18" ht="11.25" customHeight="1">
      <c r="A224" s="376"/>
      <c r="B224" s="376"/>
      <c r="C224" s="376"/>
      <c r="D224" s="376"/>
      <c r="E224" s="376"/>
      <c r="F224" s="376"/>
      <c r="G224" s="376"/>
      <c r="H224" s="376"/>
      <c r="I224" s="376"/>
      <c r="J224" s="376"/>
      <c r="K224" s="376"/>
      <c r="L224" s="376"/>
      <c r="M224" s="376"/>
      <c r="N224" s="376"/>
      <c r="O224" s="376"/>
      <c r="P224" s="376"/>
      <c r="Q224" s="376"/>
      <c r="R224" s="376"/>
    </row>
    <row r="225" spans="1:18" ht="11.25" customHeight="1">
      <c r="A225" s="376"/>
      <c r="B225" s="376"/>
      <c r="C225" s="376"/>
      <c r="D225" s="376"/>
      <c r="E225" s="376"/>
      <c r="F225" s="376"/>
      <c r="G225" s="376"/>
      <c r="H225" s="376"/>
      <c r="I225" s="376"/>
      <c r="J225" s="376"/>
      <c r="K225" s="376"/>
      <c r="L225" s="376"/>
      <c r="M225" s="376"/>
      <c r="N225" s="376"/>
      <c r="O225" s="376"/>
      <c r="P225" s="376"/>
      <c r="Q225" s="376"/>
      <c r="R225" s="376"/>
    </row>
    <row r="226" spans="1:18" ht="11.25" customHeight="1">
      <c r="A226" s="376"/>
      <c r="B226" s="376"/>
      <c r="C226" s="376"/>
      <c r="D226" s="376"/>
      <c r="E226" s="376"/>
      <c r="F226" s="376"/>
      <c r="G226" s="376"/>
      <c r="H226" s="376"/>
      <c r="I226" s="376"/>
      <c r="J226" s="376"/>
      <c r="K226" s="376"/>
      <c r="L226" s="376"/>
      <c r="M226" s="376"/>
      <c r="N226" s="376"/>
      <c r="O226" s="376"/>
      <c r="P226" s="376"/>
      <c r="Q226" s="376"/>
      <c r="R226" s="376"/>
    </row>
    <row r="227" spans="1:18" ht="11.25" customHeight="1">
      <c r="A227" s="376"/>
      <c r="B227" s="376"/>
      <c r="C227" s="376"/>
      <c r="D227" s="376"/>
      <c r="E227" s="376"/>
      <c r="F227" s="376"/>
      <c r="G227" s="376"/>
      <c r="H227" s="376"/>
      <c r="I227" s="376"/>
      <c r="J227" s="376"/>
      <c r="K227" s="376"/>
      <c r="L227" s="376"/>
      <c r="M227" s="376"/>
      <c r="N227" s="376"/>
      <c r="O227" s="376"/>
      <c r="P227" s="376"/>
      <c r="Q227" s="376"/>
      <c r="R227" s="376"/>
    </row>
    <row r="228" spans="1:18" ht="11.25" customHeight="1">
      <c r="A228" s="376"/>
      <c r="B228" s="376"/>
      <c r="C228" s="376"/>
      <c r="D228" s="376"/>
      <c r="E228" s="376"/>
      <c r="F228" s="376"/>
      <c r="G228" s="376"/>
      <c r="H228" s="376"/>
      <c r="I228" s="376"/>
      <c r="J228" s="376"/>
      <c r="K228" s="376"/>
      <c r="L228" s="376"/>
      <c r="M228" s="376"/>
      <c r="N228" s="376"/>
      <c r="O228" s="376"/>
      <c r="P228" s="376"/>
      <c r="Q228" s="376"/>
      <c r="R228" s="376"/>
    </row>
    <row r="229" spans="1:18" ht="11.25" customHeight="1">
      <c r="A229" s="376"/>
      <c r="B229" s="376"/>
      <c r="C229" s="376"/>
      <c r="D229" s="376"/>
      <c r="E229" s="376"/>
      <c r="F229" s="376"/>
      <c r="G229" s="376"/>
      <c r="H229" s="376"/>
      <c r="I229" s="376"/>
      <c r="J229" s="376"/>
      <c r="K229" s="376"/>
      <c r="L229" s="376"/>
      <c r="M229" s="376"/>
      <c r="N229" s="376"/>
      <c r="O229" s="376"/>
      <c r="P229" s="376"/>
      <c r="Q229" s="376"/>
      <c r="R229" s="376"/>
    </row>
    <row r="230" spans="1:18" ht="11.25" customHeight="1">
      <c r="A230" s="376"/>
      <c r="B230" s="376"/>
      <c r="C230" s="376"/>
      <c r="D230" s="376"/>
      <c r="E230" s="376"/>
      <c r="F230" s="376"/>
      <c r="G230" s="376"/>
      <c r="H230" s="376"/>
      <c r="I230" s="376"/>
      <c r="J230" s="376"/>
      <c r="K230" s="376"/>
      <c r="L230" s="376"/>
      <c r="M230" s="376"/>
      <c r="N230" s="376"/>
      <c r="O230" s="376"/>
      <c r="P230" s="376"/>
      <c r="Q230" s="376"/>
      <c r="R230" s="376"/>
    </row>
    <row r="231" spans="1:18" ht="11.25" customHeight="1">
      <c r="A231" s="376"/>
      <c r="B231" s="376"/>
      <c r="C231" s="376"/>
      <c r="D231" s="376"/>
      <c r="E231" s="376"/>
      <c r="F231" s="376"/>
      <c r="G231" s="376"/>
      <c r="H231" s="376"/>
      <c r="I231" s="376"/>
      <c r="J231" s="376"/>
      <c r="K231" s="376"/>
      <c r="L231" s="376"/>
      <c r="M231" s="376"/>
      <c r="N231" s="376"/>
      <c r="O231" s="376"/>
      <c r="P231" s="376"/>
      <c r="Q231" s="376"/>
      <c r="R231" s="376"/>
    </row>
    <row r="232" spans="1:18" ht="11.25" customHeight="1">
      <c r="A232" s="376"/>
      <c r="B232" s="376"/>
      <c r="C232" s="376"/>
      <c r="D232" s="376"/>
      <c r="E232" s="376"/>
      <c r="F232" s="376"/>
      <c r="G232" s="376"/>
      <c r="H232" s="376"/>
      <c r="I232" s="376"/>
      <c r="J232" s="376"/>
      <c r="K232" s="376"/>
      <c r="L232" s="376"/>
      <c r="M232" s="376"/>
      <c r="N232" s="376"/>
      <c r="O232" s="376"/>
      <c r="P232" s="376"/>
      <c r="Q232" s="376"/>
      <c r="R232" s="376"/>
    </row>
    <row r="233" spans="1:18" ht="11.25" customHeight="1">
      <c r="A233" s="376"/>
      <c r="B233" s="376"/>
      <c r="C233" s="376"/>
      <c r="D233" s="376"/>
      <c r="E233" s="376"/>
      <c r="F233" s="376"/>
      <c r="G233" s="376"/>
      <c r="H233" s="376"/>
      <c r="I233" s="376"/>
      <c r="J233" s="376"/>
      <c r="K233" s="376"/>
      <c r="L233" s="376"/>
      <c r="M233" s="376"/>
      <c r="N233" s="376"/>
      <c r="O233" s="376"/>
      <c r="P233" s="376"/>
      <c r="Q233" s="376"/>
      <c r="R233" s="376"/>
    </row>
    <row r="234" spans="1:18" ht="11.25" customHeight="1">
      <c r="A234" s="376"/>
      <c r="B234" s="376"/>
      <c r="C234" s="376"/>
      <c r="D234" s="376"/>
      <c r="E234" s="376"/>
      <c r="F234" s="376"/>
      <c r="G234" s="376"/>
      <c r="H234" s="376"/>
      <c r="I234" s="376"/>
      <c r="J234" s="376"/>
      <c r="K234" s="376"/>
      <c r="L234" s="376"/>
      <c r="M234" s="376"/>
      <c r="N234" s="376"/>
      <c r="O234" s="376"/>
      <c r="P234" s="376"/>
      <c r="Q234" s="376"/>
      <c r="R234" s="376"/>
    </row>
    <row r="235" spans="1:18" ht="11.25" customHeight="1">
      <c r="A235" s="376"/>
      <c r="B235" s="376"/>
      <c r="C235" s="376"/>
      <c r="D235" s="376"/>
      <c r="E235" s="376"/>
      <c r="F235" s="376"/>
      <c r="G235" s="376"/>
      <c r="H235" s="376"/>
      <c r="I235" s="376"/>
      <c r="J235" s="376"/>
      <c r="K235" s="376"/>
      <c r="L235" s="376"/>
      <c r="M235" s="376"/>
      <c r="N235" s="376"/>
      <c r="O235" s="376"/>
      <c r="P235" s="376"/>
      <c r="Q235" s="376"/>
      <c r="R235" s="376"/>
    </row>
    <row r="236" spans="1:18" ht="11.25" customHeight="1">
      <c r="A236" s="376"/>
      <c r="B236" s="376"/>
      <c r="C236" s="376"/>
      <c r="D236" s="376"/>
      <c r="E236" s="376"/>
      <c r="F236" s="376"/>
      <c r="G236" s="376"/>
      <c r="H236" s="376"/>
      <c r="I236" s="376"/>
      <c r="J236" s="376"/>
      <c r="K236" s="376"/>
      <c r="L236" s="376"/>
      <c r="M236" s="376"/>
      <c r="N236" s="376"/>
      <c r="O236" s="376"/>
      <c r="P236" s="376"/>
      <c r="Q236" s="376"/>
      <c r="R236" s="376"/>
    </row>
    <row r="237" spans="1:18" ht="11.25" customHeight="1">
      <c r="A237" s="376"/>
      <c r="B237" s="376"/>
      <c r="C237" s="376"/>
      <c r="D237" s="376"/>
      <c r="E237" s="376"/>
      <c r="F237" s="376"/>
      <c r="G237" s="376"/>
      <c r="H237" s="376"/>
      <c r="I237" s="376"/>
      <c r="J237" s="376"/>
      <c r="K237" s="376"/>
      <c r="L237" s="376"/>
      <c r="M237" s="376"/>
      <c r="N237" s="376"/>
      <c r="O237" s="376"/>
      <c r="P237" s="376"/>
      <c r="Q237" s="376"/>
      <c r="R237" s="376"/>
    </row>
    <row r="238" spans="1:18" ht="11.25" customHeight="1">
      <c r="A238" s="376"/>
      <c r="B238" s="376"/>
      <c r="C238" s="376"/>
      <c r="D238" s="376"/>
      <c r="E238" s="376"/>
      <c r="F238" s="376"/>
      <c r="G238" s="376"/>
      <c r="H238" s="376"/>
      <c r="I238" s="376"/>
      <c r="J238" s="376"/>
      <c r="K238" s="376"/>
      <c r="L238" s="376"/>
      <c r="M238" s="376"/>
      <c r="N238" s="376"/>
      <c r="O238" s="376"/>
      <c r="P238" s="376"/>
      <c r="Q238" s="376"/>
      <c r="R238" s="376"/>
    </row>
    <row r="239" spans="1:18" ht="11.25" customHeight="1">
      <c r="A239" s="376"/>
      <c r="B239" s="376"/>
      <c r="C239" s="376"/>
      <c r="D239" s="376"/>
      <c r="E239" s="376"/>
      <c r="F239" s="376"/>
      <c r="G239" s="376"/>
      <c r="H239" s="376"/>
      <c r="I239" s="376"/>
      <c r="J239" s="376"/>
      <c r="K239" s="376"/>
      <c r="L239" s="376"/>
      <c r="M239" s="376"/>
      <c r="N239" s="376"/>
      <c r="O239" s="376"/>
      <c r="P239" s="376"/>
      <c r="Q239" s="376"/>
      <c r="R239" s="376"/>
    </row>
    <row r="240" spans="1:18" ht="11.25" customHeight="1">
      <c r="A240" s="376"/>
      <c r="B240" s="376"/>
      <c r="C240" s="376"/>
      <c r="D240" s="376"/>
      <c r="E240" s="376"/>
      <c r="F240" s="376"/>
      <c r="G240" s="376"/>
      <c r="H240" s="376"/>
      <c r="I240" s="376"/>
      <c r="J240" s="376"/>
      <c r="K240" s="376"/>
      <c r="L240" s="376"/>
      <c r="M240" s="376"/>
      <c r="N240" s="376"/>
      <c r="O240" s="376"/>
      <c r="P240" s="376"/>
      <c r="Q240" s="376"/>
      <c r="R240" s="376"/>
    </row>
    <row r="241" spans="1:18" ht="11.25" customHeight="1">
      <c r="A241" s="376"/>
      <c r="B241" s="376"/>
      <c r="C241" s="376"/>
      <c r="D241" s="376"/>
      <c r="E241" s="376"/>
      <c r="F241" s="376"/>
      <c r="G241" s="376"/>
      <c r="H241" s="376"/>
      <c r="I241" s="376"/>
      <c r="J241" s="376"/>
      <c r="K241" s="376"/>
      <c r="L241" s="376"/>
      <c r="M241" s="376"/>
      <c r="N241" s="376"/>
      <c r="O241" s="376"/>
      <c r="P241" s="376"/>
      <c r="Q241" s="376"/>
      <c r="R241" s="376"/>
    </row>
    <row r="242" spans="1:18" ht="11.25" customHeight="1">
      <c r="A242" s="376"/>
      <c r="B242" s="376"/>
      <c r="C242" s="376"/>
      <c r="D242" s="376"/>
      <c r="E242" s="376"/>
      <c r="F242" s="376"/>
      <c r="G242" s="376"/>
      <c r="H242" s="376"/>
      <c r="I242" s="376"/>
      <c r="J242" s="376"/>
      <c r="K242" s="376"/>
      <c r="L242" s="376"/>
      <c r="M242" s="376"/>
      <c r="N242" s="376"/>
      <c r="O242" s="376"/>
      <c r="P242" s="376"/>
      <c r="Q242" s="376"/>
      <c r="R242" s="376"/>
    </row>
    <row r="243" spans="1:18" ht="11.25" customHeight="1">
      <c r="A243" s="376"/>
      <c r="B243" s="376"/>
      <c r="C243" s="376"/>
      <c r="D243" s="376"/>
      <c r="E243" s="376"/>
      <c r="F243" s="376"/>
      <c r="G243" s="376"/>
      <c r="H243" s="376"/>
      <c r="I243" s="376"/>
      <c r="J243" s="376"/>
      <c r="K243" s="376"/>
      <c r="L243" s="376"/>
      <c r="M243" s="376"/>
      <c r="N243" s="376"/>
      <c r="O243" s="376"/>
      <c r="P243" s="376"/>
      <c r="Q243" s="376"/>
      <c r="R243" s="376"/>
    </row>
    <row r="244" spans="1:18" ht="11.25" customHeight="1">
      <c r="A244" s="376"/>
      <c r="B244" s="376"/>
      <c r="C244" s="376"/>
      <c r="D244" s="376"/>
      <c r="E244" s="376"/>
      <c r="F244" s="376"/>
      <c r="G244" s="376"/>
      <c r="H244" s="376"/>
      <c r="I244" s="376"/>
      <c r="J244" s="376"/>
      <c r="K244" s="376"/>
      <c r="L244" s="376"/>
      <c r="M244" s="376"/>
      <c r="N244" s="376"/>
      <c r="O244" s="376"/>
      <c r="P244" s="376"/>
      <c r="Q244" s="376"/>
      <c r="R244" s="376"/>
    </row>
    <row r="245" spans="1:18" ht="11.25" customHeight="1">
      <c r="A245" s="376"/>
      <c r="B245" s="376"/>
      <c r="C245" s="376"/>
      <c r="D245" s="376"/>
      <c r="E245" s="376"/>
      <c r="F245" s="376"/>
      <c r="G245" s="376"/>
      <c r="H245" s="376"/>
      <c r="I245" s="376"/>
      <c r="J245" s="376"/>
      <c r="K245" s="376"/>
      <c r="L245" s="376"/>
      <c r="M245" s="376"/>
      <c r="N245" s="376"/>
      <c r="O245" s="376"/>
      <c r="P245" s="376"/>
      <c r="Q245" s="376"/>
      <c r="R245" s="376"/>
    </row>
    <row r="246" spans="1:18" ht="11.25" customHeight="1">
      <c r="A246" s="376"/>
      <c r="B246" s="376"/>
      <c r="C246" s="376"/>
      <c r="D246" s="376"/>
      <c r="E246" s="376"/>
      <c r="F246" s="376"/>
      <c r="G246" s="376"/>
      <c r="H246" s="376"/>
      <c r="I246" s="376"/>
      <c r="J246" s="376"/>
      <c r="K246" s="376"/>
      <c r="L246" s="376"/>
      <c r="M246" s="376"/>
      <c r="N246" s="376"/>
      <c r="O246" s="376"/>
      <c r="P246" s="376"/>
      <c r="Q246" s="376"/>
      <c r="R246" s="376"/>
    </row>
    <row r="247" spans="1:18" ht="11.25" customHeight="1">
      <c r="A247" s="376"/>
      <c r="B247" s="376"/>
      <c r="C247" s="376"/>
      <c r="D247" s="376"/>
      <c r="E247" s="376"/>
      <c r="F247" s="376"/>
      <c r="G247" s="376"/>
      <c r="H247" s="376"/>
      <c r="I247" s="376"/>
      <c r="J247" s="376"/>
      <c r="K247" s="376"/>
      <c r="L247" s="376"/>
      <c r="M247" s="376"/>
      <c r="N247" s="376"/>
      <c r="O247" s="376"/>
      <c r="P247" s="376"/>
      <c r="Q247" s="376"/>
      <c r="R247" s="376"/>
    </row>
    <row r="248" spans="1:18" ht="11.25" customHeight="1">
      <c r="A248" s="376"/>
      <c r="B248" s="376"/>
      <c r="C248" s="376"/>
      <c r="D248" s="376"/>
      <c r="E248" s="376"/>
      <c r="F248" s="376"/>
      <c r="G248" s="376"/>
      <c r="H248" s="376"/>
      <c r="I248" s="376"/>
      <c r="J248" s="376"/>
      <c r="K248" s="376"/>
      <c r="L248" s="376"/>
      <c r="M248" s="376"/>
      <c r="N248" s="376"/>
      <c r="O248" s="376"/>
      <c r="P248" s="376"/>
      <c r="Q248" s="376"/>
      <c r="R248" s="376"/>
    </row>
    <row r="249" spans="1:18" ht="11.25" customHeight="1">
      <c r="A249" s="376"/>
      <c r="B249" s="376"/>
      <c r="C249" s="376"/>
      <c r="D249" s="376"/>
      <c r="E249" s="376"/>
      <c r="F249" s="376"/>
      <c r="G249" s="376"/>
      <c r="H249" s="376"/>
      <c r="I249" s="376"/>
      <c r="J249" s="376"/>
      <c r="K249" s="376"/>
      <c r="L249" s="376"/>
      <c r="M249" s="376"/>
      <c r="N249" s="376"/>
      <c r="O249" s="376"/>
      <c r="P249" s="376"/>
      <c r="Q249" s="376"/>
      <c r="R249" s="376"/>
    </row>
    <row r="250" spans="1:18" ht="11.25" customHeight="1">
      <c r="A250" s="376"/>
      <c r="B250" s="376"/>
      <c r="C250" s="376"/>
      <c r="D250" s="376"/>
      <c r="E250" s="376"/>
      <c r="F250" s="376"/>
      <c r="G250" s="376"/>
      <c r="H250" s="376"/>
      <c r="I250" s="376"/>
      <c r="J250" s="376"/>
      <c r="K250" s="376"/>
      <c r="L250" s="376"/>
      <c r="M250" s="376"/>
      <c r="N250" s="376"/>
      <c r="O250" s="376"/>
      <c r="P250" s="376"/>
      <c r="Q250" s="376"/>
      <c r="R250" s="376"/>
    </row>
    <row r="251" spans="1:18" ht="11.25" customHeight="1">
      <c r="A251" s="376"/>
      <c r="B251" s="376"/>
      <c r="C251" s="376"/>
      <c r="D251" s="376"/>
      <c r="E251" s="376"/>
      <c r="F251" s="376"/>
      <c r="G251" s="376"/>
      <c r="H251" s="376"/>
      <c r="I251" s="376"/>
      <c r="J251" s="376"/>
      <c r="K251" s="376"/>
      <c r="L251" s="376"/>
      <c r="M251" s="376"/>
      <c r="N251" s="376"/>
      <c r="O251" s="376"/>
      <c r="P251" s="376"/>
      <c r="Q251" s="376"/>
      <c r="R251" s="376"/>
    </row>
    <row r="252" spans="1:18" ht="11.25" customHeight="1">
      <c r="A252" s="376"/>
      <c r="B252" s="376"/>
      <c r="C252" s="376"/>
      <c r="D252" s="376"/>
      <c r="E252" s="376"/>
      <c r="F252" s="376"/>
      <c r="G252" s="376"/>
      <c r="H252" s="376"/>
      <c r="I252" s="376"/>
      <c r="J252" s="376"/>
      <c r="K252" s="376"/>
      <c r="L252" s="376"/>
      <c r="M252" s="376"/>
      <c r="N252" s="376"/>
      <c r="O252" s="376"/>
      <c r="P252" s="376"/>
      <c r="Q252" s="376"/>
      <c r="R252" s="376"/>
    </row>
    <row r="253" spans="1:18" ht="11.25" customHeight="1">
      <c r="A253" s="376"/>
      <c r="B253" s="376"/>
      <c r="C253" s="376"/>
      <c r="D253" s="376"/>
      <c r="E253" s="376"/>
      <c r="F253" s="376"/>
      <c r="G253" s="376"/>
      <c r="H253" s="376"/>
      <c r="I253" s="376"/>
      <c r="J253" s="376"/>
      <c r="K253" s="376"/>
      <c r="L253" s="376"/>
      <c r="M253" s="376"/>
      <c r="N253" s="376"/>
      <c r="O253" s="376"/>
      <c r="P253" s="376"/>
      <c r="Q253" s="376"/>
      <c r="R253" s="376"/>
    </row>
    <row r="254" spans="1:18" ht="11.25" customHeight="1">
      <c r="A254" s="376"/>
      <c r="B254" s="376"/>
      <c r="C254" s="376"/>
      <c r="D254" s="376"/>
      <c r="E254" s="376"/>
      <c r="F254" s="376"/>
      <c r="G254" s="376"/>
      <c r="H254" s="376"/>
      <c r="I254" s="376"/>
      <c r="J254" s="376"/>
      <c r="K254" s="376"/>
      <c r="L254" s="376"/>
      <c r="M254" s="376"/>
      <c r="N254" s="376"/>
      <c r="O254" s="376"/>
      <c r="P254" s="376"/>
      <c r="Q254" s="376"/>
      <c r="R254" s="376"/>
    </row>
    <row r="255" spans="1:18" ht="11.25" customHeight="1">
      <c r="A255" s="376"/>
      <c r="B255" s="376"/>
      <c r="C255" s="376"/>
      <c r="D255" s="376"/>
      <c r="E255" s="376"/>
      <c r="F255" s="376"/>
      <c r="G255" s="376"/>
      <c r="H255" s="376"/>
      <c r="I255" s="376"/>
      <c r="J255" s="376"/>
      <c r="K255" s="376"/>
      <c r="L255" s="376"/>
      <c r="M255" s="376"/>
      <c r="N255" s="376"/>
      <c r="O255" s="376"/>
      <c r="P255" s="376"/>
      <c r="Q255" s="376"/>
      <c r="R255" s="376"/>
    </row>
    <row r="256" spans="1:18" ht="11.25" customHeight="1">
      <c r="A256" s="376"/>
      <c r="B256" s="376"/>
      <c r="C256" s="376"/>
      <c r="D256" s="376"/>
      <c r="E256" s="376"/>
      <c r="F256" s="376"/>
      <c r="G256" s="376"/>
      <c r="H256" s="376"/>
      <c r="I256" s="376"/>
      <c r="J256" s="376"/>
      <c r="K256" s="376"/>
      <c r="L256" s="376"/>
      <c r="M256" s="376"/>
      <c r="N256" s="376"/>
      <c r="O256" s="376"/>
      <c r="P256" s="376"/>
      <c r="Q256" s="376"/>
      <c r="R256" s="376"/>
    </row>
    <row r="257" spans="1:18" ht="11.25" customHeight="1">
      <c r="A257" s="376"/>
      <c r="B257" s="376"/>
      <c r="C257" s="376"/>
      <c r="D257" s="376"/>
      <c r="E257" s="376"/>
      <c r="F257" s="376"/>
      <c r="G257" s="376"/>
      <c r="H257" s="376"/>
      <c r="I257" s="376"/>
      <c r="J257" s="376"/>
      <c r="K257" s="376"/>
      <c r="L257" s="376"/>
      <c r="M257" s="376"/>
      <c r="N257" s="376"/>
      <c r="O257" s="376"/>
      <c r="P257" s="376"/>
      <c r="Q257" s="376"/>
      <c r="R257" s="376"/>
    </row>
    <row r="258" spans="1:18" ht="11.25" customHeight="1">
      <c r="A258" s="376"/>
      <c r="B258" s="376"/>
      <c r="C258" s="376"/>
      <c r="D258" s="376"/>
      <c r="E258" s="376"/>
      <c r="F258" s="376"/>
      <c r="G258" s="376"/>
      <c r="H258" s="376"/>
      <c r="I258" s="376"/>
      <c r="J258" s="376"/>
      <c r="K258" s="376"/>
      <c r="L258" s="376"/>
      <c r="M258" s="376"/>
      <c r="N258" s="376"/>
      <c r="O258" s="376"/>
      <c r="P258" s="376"/>
      <c r="Q258" s="376"/>
      <c r="R258" s="376"/>
    </row>
    <row r="259" spans="1:18" ht="11.25" customHeight="1">
      <c r="A259" s="376"/>
      <c r="B259" s="376"/>
      <c r="C259" s="376"/>
      <c r="D259" s="376"/>
      <c r="E259" s="376"/>
      <c r="F259" s="376"/>
      <c r="G259" s="376"/>
      <c r="H259" s="376"/>
      <c r="I259" s="376"/>
      <c r="J259" s="376"/>
      <c r="K259" s="376"/>
      <c r="L259" s="376"/>
      <c r="M259" s="376"/>
      <c r="N259" s="376"/>
      <c r="O259" s="376"/>
      <c r="P259" s="376"/>
      <c r="Q259" s="376"/>
      <c r="R259" s="376"/>
    </row>
    <row r="260" spans="1:18" ht="11.25" customHeight="1">
      <c r="A260" s="376"/>
      <c r="B260" s="376"/>
      <c r="C260" s="376"/>
      <c r="D260" s="376"/>
      <c r="E260" s="376"/>
      <c r="F260" s="376"/>
      <c r="G260" s="376"/>
      <c r="H260" s="376"/>
      <c r="I260" s="376"/>
      <c r="J260" s="376"/>
      <c r="K260" s="376"/>
      <c r="L260" s="376"/>
      <c r="M260" s="376"/>
      <c r="N260" s="376"/>
      <c r="O260" s="376"/>
      <c r="P260" s="376"/>
      <c r="Q260" s="376"/>
      <c r="R260" s="376"/>
    </row>
    <row r="261" spans="1:18" ht="11.25" customHeight="1">
      <c r="A261" s="376"/>
      <c r="B261" s="376"/>
      <c r="C261" s="376"/>
      <c r="D261" s="376"/>
      <c r="E261" s="376"/>
      <c r="F261" s="376"/>
      <c r="G261" s="376"/>
      <c r="H261" s="376"/>
      <c r="I261" s="376"/>
      <c r="J261" s="376"/>
      <c r="K261" s="376"/>
      <c r="L261" s="376"/>
      <c r="M261" s="376"/>
      <c r="N261" s="376"/>
      <c r="O261" s="376"/>
      <c r="P261" s="376"/>
      <c r="Q261" s="376"/>
      <c r="R261" s="376"/>
    </row>
    <row r="262" spans="1:18" ht="11.25" customHeight="1">
      <c r="A262" s="376"/>
      <c r="B262" s="376"/>
      <c r="C262" s="376"/>
      <c r="D262" s="376"/>
      <c r="E262" s="376"/>
      <c r="F262" s="376"/>
      <c r="G262" s="376"/>
      <c r="H262" s="376"/>
      <c r="I262" s="376"/>
      <c r="J262" s="376"/>
      <c r="K262" s="376"/>
      <c r="L262" s="376"/>
      <c r="M262" s="376"/>
      <c r="N262" s="376"/>
      <c r="O262" s="376"/>
      <c r="P262" s="376"/>
      <c r="Q262" s="376"/>
      <c r="R262" s="376"/>
    </row>
    <row r="263" spans="1:18" ht="11.25" customHeight="1">
      <c r="A263" s="376"/>
      <c r="B263" s="376"/>
      <c r="C263" s="376"/>
      <c r="D263" s="376"/>
      <c r="E263" s="376"/>
      <c r="F263" s="376"/>
      <c r="G263" s="376"/>
      <c r="H263" s="376"/>
      <c r="I263" s="376"/>
      <c r="J263" s="376"/>
      <c r="K263" s="376"/>
      <c r="L263" s="376"/>
      <c r="M263" s="376"/>
      <c r="N263" s="376"/>
      <c r="O263" s="376"/>
      <c r="P263" s="376"/>
      <c r="Q263" s="376"/>
      <c r="R263" s="376"/>
    </row>
    <row r="264" spans="1:18" ht="11.25" customHeight="1">
      <c r="A264" s="376"/>
      <c r="B264" s="376"/>
      <c r="C264" s="376"/>
      <c r="D264" s="376"/>
      <c r="E264" s="376"/>
      <c r="F264" s="376"/>
      <c r="G264" s="376"/>
      <c r="H264" s="376"/>
      <c r="I264" s="376"/>
      <c r="J264" s="376"/>
      <c r="K264" s="376"/>
      <c r="L264" s="376"/>
      <c r="M264" s="376"/>
      <c r="N264" s="376"/>
      <c r="O264" s="376"/>
      <c r="P264" s="376"/>
      <c r="Q264" s="376"/>
      <c r="R264" s="376"/>
    </row>
    <row r="265" spans="1:18" ht="11.25" customHeight="1">
      <c r="A265" s="376"/>
      <c r="B265" s="376"/>
      <c r="C265" s="376"/>
      <c r="D265" s="376"/>
      <c r="E265" s="376"/>
      <c r="F265" s="376"/>
      <c r="G265" s="376"/>
      <c r="H265" s="376"/>
      <c r="I265" s="376"/>
      <c r="J265" s="376"/>
      <c r="K265" s="376"/>
      <c r="L265" s="376"/>
      <c r="M265" s="376"/>
      <c r="N265" s="376"/>
      <c r="O265" s="376"/>
      <c r="P265" s="376"/>
      <c r="Q265" s="376"/>
      <c r="R265" s="376"/>
    </row>
    <row r="266" spans="1:18" ht="11.25" customHeight="1">
      <c r="A266" s="376"/>
      <c r="B266" s="376"/>
      <c r="C266" s="376"/>
      <c r="D266" s="376"/>
      <c r="E266" s="376"/>
      <c r="F266" s="376"/>
      <c r="G266" s="376"/>
      <c r="H266" s="376"/>
      <c r="I266" s="376"/>
      <c r="J266" s="376"/>
      <c r="K266" s="376"/>
      <c r="L266" s="376"/>
      <c r="M266" s="376"/>
      <c r="N266" s="376"/>
      <c r="O266" s="376"/>
      <c r="P266" s="376"/>
      <c r="Q266" s="376"/>
      <c r="R266" s="376"/>
    </row>
    <row r="267" spans="1:18" ht="11.25" customHeight="1">
      <c r="A267" s="376"/>
      <c r="B267" s="376"/>
      <c r="C267" s="376"/>
      <c r="D267" s="376"/>
      <c r="E267" s="376"/>
      <c r="F267" s="376"/>
      <c r="G267" s="376"/>
      <c r="H267" s="376"/>
      <c r="I267" s="376"/>
      <c r="J267" s="376"/>
      <c r="K267" s="376"/>
      <c r="L267" s="376"/>
      <c r="M267" s="376"/>
      <c r="N267" s="376"/>
      <c r="O267" s="376"/>
      <c r="P267" s="376"/>
      <c r="Q267" s="376"/>
      <c r="R267" s="376"/>
    </row>
    <row r="268" spans="1:18" ht="11.25" customHeight="1">
      <c r="A268" s="376"/>
      <c r="B268" s="376"/>
      <c r="C268" s="376"/>
      <c r="D268" s="376"/>
      <c r="E268" s="376"/>
      <c r="F268" s="376"/>
      <c r="G268" s="376"/>
      <c r="H268" s="376"/>
      <c r="I268" s="376"/>
      <c r="J268" s="376"/>
      <c r="K268" s="376"/>
      <c r="L268" s="376"/>
      <c r="M268" s="376"/>
      <c r="N268" s="376"/>
      <c r="O268" s="376"/>
      <c r="P268" s="376"/>
      <c r="Q268" s="376"/>
      <c r="R268" s="376"/>
    </row>
    <row r="269" spans="1:18" ht="11.25" customHeight="1">
      <c r="A269" s="376"/>
      <c r="B269" s="376"/>
      <c r="C269" s="376"/>
      <c r="D269" s="376"/>
      <c r="E269" s="376"/>
      <c r="F269" s="376"/>
      <c r="G269" s="376"/>
      <c r="H269" s="376"/>
      <c r="I269" s="376"/>
      <c r="J269" s="376"/>
      <c r="K269" s="376"/>
      <c r="L269" s="376"/>
      <c r="M269" s="376"/>
      <c r="N269" s="376"/>
      <c r="O269" s="376"/>
      <c r="P269" s="376"/>
      <c r="Q269" s="376"/>
      <c r="R269" s="376"/>
    </row>
    <row r="270" spans="1:18" ht="11.25" customHeight="1">
      <c r="A270" s="376"/>
      <c r="B270" s="376"/>
      <c r="C270" s="376"/>
      <c r="D270" s="376"/>
      <c r="E270" s="376"/>
      <c r="F270" s="376"/>
      <c r="G270" s="376"/>
      <c r="H270" s="376"/>
      <c r="I270" s="376"/>
      <c r="J270" s="376"/>
      <c r="K270" s="376"/>
      <c r="L270" s="376"/>
      <c r="M270" s="376"/>
      <c r="N270" s="376"/>
      <c r="O270" s="376"/>
      <c r="P270" s="376"/>
      <c r="Q270" s="376"/>
      <c r="R270" s="376"/>
    </row>
    <row r="271" spans="1:18" ht="11.25" customHeight="1">
      <c r="A271" s="376"/>
      <c r="B271" s="376"/>
      <c r="C271" s="376"/>
      <c r="D271" s="376"/>
      <c r="E271" s="376"/>
      <c r="F271" s="376"/>
      <c r="G271" s="376"/>
      <c r="H271" s="376"/>
      <c r="I271" s="376"/>
      <c r="J271" s="376"/>
      <c r="K271" s="376"/>
      <c r="L271" s="376"/>
      <c r="M271" s="376"/>
      <c r="N271" s="376"/>
      <c r="O271" s="376"/>
      <c r="P271" s="376"/>
      <c r="Q271" s="376"/>
      <c r="R271" s="376"/>
    </row>
    <row r="272" spans="1:18" ht="11.25" customHeight="1">
      <c r="A272" s="376"/>
      <c r="B272" s="376"/>
      <c r="C272" s="376"/>
      <c r="D272" s="376"/>
      <c r="E272" s="376"/>
      <c r="F272" s="376"/>
      <c r="G272" s="376"/>
      <c r="H272" s="376"/>
      <c r="I272" s="376"/>
      <c r="J272" s="376"/>
      <c r="K272" s="376"/>
      <c r="L272" s="376"/>
      <c r="M272" s="376"/>
      <c r="N272" s="376"/>
      <c r="O272" s="376"/>
      <c r="P272" s="376"/>
      <c r="Q272" s="376"/>
      <c r="R272" s="376"/>
    </row>
    <row r="273" spans="1:18" ht="11.25" customHeight="1">
      <c r="A273" s="376"/>
      <c r="B273" s="376"/>
      <c r="C273" s="376"/>
      <c r="D273" s="376"/>
      <c r="E273" s="376"/>
      <c r="F273" s="376"/>
      <c r="G273" s="376"/>
      <c r="H273" s="376"/>
      <c r="I273" s="376"/>
      <c r="J273" s="376"/>
      <c r="K273" s="376"/>
      <c r="L273" s="376"/>
      <c r="M273" s="376"/>
      <c r="N273" s="376"/>
      <c r="O273" s="376"/>
      <c r="P273" s="376"/>
      <c r="Q273" s="376"/>
      <c r="R273" s="376"/>
    </row>
    <row r="274" spans="1:18" ht="11.25" customHeight="1">
      <c r="A274" s="376"/>
      <c r="B274" s="376"/>
      <c r="C274" s="376"/>
      <c r="D274" s="376"/>
      <c r="E274" s="376"/>
      <c r="F274" s="376"/>
      <c r="G274" s="376"/>
      <c r="H274" s="376"/>
      <c r="I274" s="376"/>
      <c r="J274" s="376"/>
      <c r="K274" s="376"/>
      <c r="L274" s="376"/>
      <c r="M274" s="376"/>
      <c r="N274" s="376"/>
      <c r="O274" s="376"/>
      <c r="P274" s="376"/>
      <c r="Q274" s="376"/>
      <c r="R274" s="376"/>
    </row>
    <row r="275" spans="1:18" ht="11.25" customHeight="1">
      <c r="A275" s="376"/>
      <c r="B275" s="376"/>
      <c r="C275" s="376"/>
      <c r="D275" s="376"/>
      <c r="E275" s="376"/>
      <c r="F275" s="376"/>
      <c r="G275" s="376"/>
      <c r="H275" s="376"/>
      <c r="I275" s="376"/>
      <c r="J275" s="376"/>
      <c r="K275" s="376"/>
      <c r="L275" s="376"/>
      <c r="M275" s="376"/>
      <c r="N275" s="376"/>
      <c r="O275" s="376"/>
      <c r="P275" s="376"/>
      <c r="Q275" s="376"/>
      <c r="R275" s="376"/>
    </row>
    <row r="276" spans="1:18" ht="11.25" customHeight="1">
      <c r="A276" s="376"/>
      <c r="B276" s="376"/>
      <c r="C276" s="376"/>
      <c r="D276" s="376"/>
      <c r="E276" s="376"/>
      <c r="F276" s="376"/>
      <c r="G276" s="376"/>
      <c r="H276" s="376"/>
      <c r="I276" s="376"/>
      <c r="J276" s="376"/>
      <c r="K276" s="376"/>
      <c r="L276" s="376"/>
      <c r="M276" s="376"/>
      <c r="N276" s="376"/>
      <c r="O276" s="376"/>
      <c r="P276" s="376"/>
      <c r="Q276" s="376"/>
      <c r="R276" s="376"/>
    </row>
    <row r="277" spans="1:18" ht="11.25" customHeight="1">
      <c r="A277" s="376"/>
      <c r="B277" s="376"/>
      <c r="C277" s="376"/>
      <c r="D277" s="376"/>
      <c r="E277" s="376"/>
      <c r="F277" s="376"/>
      <c r="G277" s="376"/>
      <c r="H277" s="376"/>
      <c r="I277" s="376"/>
      <c r="J277" s="376"/>
      <c r="K277" s="376"/>
      <c r="L277" s="376"/>
      <c r="M277" s="376"/>
      <c r="N277" s="376"/>
      <c r="O277" s="376"/>
      <c r="P277" s="376"/>
      <c r="Q277" s="376"/>
      <c r="R277" s="376"/>
    </row>
    <row r="278" spans="1:18" ht="11.25" customHeight="1">
      <c r="A278" s="376"/>
      <c r="B278" s="376"/>
      <c r="C278" s="376"/>
      <c r="D278" s="376"/>
      <c r="E278" s="376"/>
      <c r="F278" s="376"/>
      <c r="G278" s="376"/>
      <c r="H278" s="376"/>
      <c r="I278" s="376"/>
      <c r="J278" s="376"/>
      <c r="K278" s="376"/>
      <c r="L278" s="376"/>
      <c r="M278" s="376"/>
      <c r="N278" s="376"/>
      <c r="O278" s="376"/>
      <c r="P278" s="376"/>
      <c r="Q278" s="376"/>
      <c r="R278" s="376"/>
    </row>
    <row r="279" spans="1:18" ht="11.25" customHeight="1">
      <c r="A279" s="376"/>
      <c r="B279" s="376"/>
      <c r="C279" s="376"/>
      <c r="D279" s="376"/>
      <c r="E279" s="376"/>
      <c r="F279" s="376"/>
      <c r="G279" s="376"/>
      <c r="H279" s="376"/>
      <c r="I279" s="376"/>
      <c r="J279" s="376"/>
      <c r="K279" s="376"/>
      <c r="L279" s="376"/>
      <c r="M279" s="376"/>
      <c r="N279" s="376"/>
      <c r="O279" s="376"/>
      <c r="P279" s="376"/>
      <c r="Q279" s="376"/>
      <c r="R279" s="376"/>
    </row>
    <row r="280" spans="1:18" ht="11.25" customHeight="1">
      <c r="A280" s="376"/>
      <c r="B280" s="376"/>
      <c r="C280" s="376"/>
      <c r="D280" s="376"/>
      <c r="E280" s="376"/>
      <c r="F280" s="376"/>
      <c r="G280" s="376"/>
      <c r="H280" s="376"/>
      <c r="I280" s="376"/>
      <c r="J280" s="376"/>
      <c r="K280" s="376"/>
      <c r="L280" s="376"/>
      <c r="M280" s="376"/>
      <c r="N280" s="376"/>
      <c r="O280" s="376"/>
      <c r="P280" s="376"/>
      <c r="Q280" s="376"/>
      <c r="R280" s="376"/>
    </row>
    <row r="281" spans="1:18" ht="11.25" customHeight="1">
      <c r="A281" s="376"/>
      <c r="B281" s="376"/>
      <c r="C281" s="376"/>
      <c r="D281" s="376"/>
      <c r="E281" s="376"/>
      <c r="F281" s="376"/>
      <c r="G281" s="376"/>
      <c r="H281" s="376"/>
      <c r="I281" s="376"/>
      <c r="J281" s="376"/>
      <c r="K281" s="376"/>
      <c r="L281" s="376"/>
      <c r="M281" s="376"/>
      <c r="N281" s="376"/>
      <c r="O281" s="376"/>
      <c r="P281" s="376"/>
      <c r="Q281" s="376"/>
      <c r="R281" s="376"/>
    </row>
    <row r="282" spans="1:18" ht="11.25" customHeight="1">
      <c r="A282" s="376"/>
      <c r="B282" s="376"/>
      <c r="C282" s="376"/>
      <c r="D282" s="376"/>
      <c r="E282" s="376"/>
      <c r="F282" s="376"/>
      <c r="G282" s="376"/>
      <c r="H282" s="376"/>
      <c r="I282" s="376"/>
      <c r="J282" s="376"/>
      <c r="K282" s="376"/>
      <c r="L282" s="376"/>
      <c r="M282" s="376"/>
      <c r="N282" s="376"/>
      <c r="O282" s="376"/>
      <c r="P282" s="376"/>
      <c r="Q282" s="376"/>
      <c r="R282" s="376"/>
    </row>
    <row r="283" spans="1:18" ht="11.25" customHeight="1">
      <c r="A283" s="376"/>
      <c r="B283" s="376"/>
      <c r="C283" s="376"/>
      <c r="D283" s="376"/>
      <c r="E283" s="376"/>
      <c r="F283" s="376"/>
      <c r="G283" s="376"/>
      <c r="H283" s="376"/>
      <c r="I283" s="376"/>
      <c r="J283" s="376"/>
      <c r="K283" s="376"/>
      <c r="L283" s="376"/>
      <c r="M283" s="376"/>
      <c r="N283" s="376"/>
      <c r="O283" s="376"/>
      <c r="P283" s="376"/>
      <c r="Q283" s="376"/>
      <c r="R283" s="376"/>
    </row>
    <row r="284" spans="1:18" ht="11.25" customHeight="1">
      <c r="A284" s="376"/>
      <c r="B284" s="376"/>
      <c r="C284" s="376"/>
      <c r="D284" s="376"/>
      <c r="E284" s="376"/>
      <c r="F284" s="376"/>
      <c r="G284" s="376"/>
      <c r="H284" s="376"/>
      <c r="I284" s="376"/>
      <c r="J284" s="376"/>
      <c r="K284" s="376"/>
      <c r="L284" s="376"/>
      <c r="M284" s="376"/>
      <c r="N284" s="376"/>
      <c r="O284" s="376"/>
      <c r="P284" s="376"/>
      <c r="Q284" s="376"/>
      <c r="R284" s="376"/>
    </row>
    <row r="285" spans="1:18" ht="11.25" customHeight="1">
      <c r="A285" s="376"/>
      <c r="B285" s="376"/>
      <c r="C285" s="376"/>
      <c r="D285" s="376"/>
      <c r="E285" s="376"/>
      <c r="F285" s="376"/>
      <c r="G285" s="376"/>
      <c r="H285" s="376"/>
      <c r="I285" s="376"/>
      <c r="J285" s="376"/>
      <c r="K285" s="376"/>
      <c r="L285" s="376"/>
      <c r="M285" s="376"/>
      <c r="N285" s="376"/>
      <c r="O285" s="376"/>
      <c r="P285" s="376"/>
      <c r="Q285" s="376"/>
      <c r="R285" s="376"/>
    </row>
    <row r="286" spans="1:18" ht="11.25" customHeight="1">
      <c r="A286" s="376"/>
      <c r="B286" s="376"/>
      <c r="C286" s="376"/>
      <c r="D286" s="376"/>
      <c r="E286" s="376"/>
      <c r="F286" s="376"/>
      <c r="G286" s="376"/>
      <c r="H286" s="376"/>
      <c r="I286" s="376"/>
      <c r="J286" s="376"/>
      <c r="K286" s="376"/>
      <c r="L286" s="376"/>
      <c r="M286" s="376"/>
      <c r="N286" s="376"/>
      <c r="O286" s="376"/>
      <c r="P286" s="376"/>
      <c r="Q286" s="376"/>
      <c r="R286" s="376"/>
    </row>
    <row r="287" spans="1:18" ht="11.25" customHeight="1">
      <c r="A287" s="376"/>
      <c r="B287" s="376"/>
      <c r="C287" s="376"/>
      <c r="D287" s="376"/>
      <c r="E287" s="376"/>
      <c r="F287" s="376"/>
      <c r="G287" s="376"/>
      <c r="H287" s="376"/>
      <c r="I287" s="376"/>
      <c r="J287" s="376"/>
      <c r="K287" s="376"/>
      <c r="L287" s="376"/>
      <c r="M287" s="376"/>
      <c r="N287" s="376"/>
      <c r="O287" s="376"/>
      <c r="P287" s="376"/>
      <c r="Q287" s="376"/>
      <c r="R287" s="376"/>
    </row>
    <row r="288" spans="1:18" ht="11.25" customHeight="1">
      <c r="A288" s="376"/>
      <c r="B288" s="376"/>
      <c r="C288" s="376"/>
      <c r="D288" s="376"/>
      <c r="E288" s="376"/>
      <c r="F288" s="376"/>
      <c r="G288" s="376"/>
      <c r="H288" s="376"/>
      <c r="I288" s="376"/>
      <c r="J288" s="376"/>
      <c r="K288" s="376"/>
      <c r="L288" s="376"/>
      <c r="M288" s="376"/>
      <c r="N288" s="376"/>
      <c r="O288" s="376"/>
      <c r="P288" s="376"/>
      <c r="Q288" s="376"/>
      <c r="R288" s="376"/>
    </row>
    <row r="289" spans="1:18" ht="11.25" customHeight="1">
      <c r="A289" s="376"/>
      <c r="B289" s="376"/>
      <c r="C289" s="376"/>
      <c r="D289" s="376"/>
      <c r="E289" s="376"/>
      <c r="F289" s="376"/>
      <c r="G289" s="376"/>
      <c r="H289" s="376"/>
      <c r="I289" s="376"/>
      <c r="J289" s="376"/>
      <c r="K289" s="376"/>
      <c r="L289" s="376"/>
      <c r="M289" s="376"/>
      <c r="N289" s="376"/>
      <c r="O289" s="376"/>
      <c r="P289" s="376"/>
      <c r="Q289" s="376"/>
      <c r="R289" s="376"/>
    </row>
    <row r="290" spans="1:18" ht="11.25" customHeight="1">
      <c r="A290" s="376"/>
      <c r="B290" s="376"/>
      <c r="C290" s="376"/>
      <c r="D290" s="376"/>
      <c r="E290" s="376"/>
      <c r="F290" s="376"/>
      <c r="G290" s="376"/>
      <c r="H290" s="376"/>
      <c r="I290" s="376"/>
      <c r="J290" s="376"/>
      <c r="K290" s="376"/>
      <c r="L290" s="376"/>
      <c r="M290" s="376"/>
      <c r="N290" s="376"/>
      <c r="O290" s="376"/>
      <c r="P290" s="376"/>
      <c r="Q290" s="376"/>
      <c r="R290" s="376"/>
    </row>
    <row r="291" spans="1:18" ht="11.25" customHeight="1">
      <c r="A291" s="376"/>
      <c r="B291" s="376"/>
      <c r="C291" s="376"/>
      <c r="D291" s="376"/>
      <c r="E291" s="376"/>
      <c r="F291" s="376"/>
      <c r="G291" s="376"/>
      <c r="H291" s="376"/>
      <c r="I291" s="376"/>
      <c r="J291" s="376"/>
      <c r="K291" s="376"/>
      <c r="L291" s="376"/>
      <c r="M291" s="376"/>
      <c r="N291" s="376"/>
      <c r="O291" s="376"/>
      <c r="P291" s="376"/>
      <c r="Q291" s="376"/>
      <c r="R291" s="376"/>
    </row>
    <row r="292" spans="1:18" ht="11.25" customHeight="1">
      <c r="A292" s="376"/>
      <c r="B292" s="376"/>
      <c r="C292" s="376"/>
      <c r="D292" s="376"/>
      <c r="E292" s="376"/>
      <c r="F292" s="376"/>
      <c r="G292" s="376"/>
      <c r="H292" s="376"/>
      <c r="I292" s="376"/>
      <c r="J292" s="376"/>
      <c r="K292" s="376"/>
      <c r="L292" s="376"/>
      <c r="M292" s="376"/>
      <c r="N292" s="376"/>
      <c r="O292" s="376"/>
      <c r="P292" s="376"/>
      <c r="Q292" s="376"/>
      <c r="R292" s="376"/>
    </row>
    <row r="293" spans="1:18" ht="11.25" customHeight="1">
      <c r="A293" s="376"/>
      <c r="B293" s="376"/>
      <c r="C293" s="376"/>
      <c r="D293" s="376"/>
      <c r="E293" s="376"/>
      <c r="F293" s="376"/>
      <c r="G293" s="376"/>
      <c r="H293" s="376"/>
      <c r="I293" s="376"/>
      <c r="J293" s="376"/>
      <c r="K293" s="376"/>
      <c r="L293" s="376"/>
      <c r="M293" s="376"/>
      <c r="N293" s="376"/>
      <c r="O293" s="376"/>
      <c r="P293" s="376"/>
      <c r="Q293" s="376"/>
      <c r="R293" s="376"/>
    </row>
    <row r="294" spans="1:18" ht="11.25" customHeight="1">
      <c r="A294" s="376"/>
      <c r="B294" s="376"/>
      <c r="C294" s="376"/>
      <c r="D294" s="376"/>
      <c r="E294" s="376"/>
      <c r="F294" s="376"/>
      <c r="G294" s="376"/>
      <c r="H294" s="376"/>
      <c r="I294" s="376"/>
      <c r="J294" s="376"/>
      <c r="K294" s="376"/>
      <c r="L294" s="376"/>
      <c r="M294" s="376"/>
      <c r="N294" s="376"/>
      <c r="O294" s="376"/>
      <c r="P294" s="376"/>
      <c r="Q294" s="376"/>
      <c r="R294" s="376"/>
    </row>
    <row r="295" spans="1:18" ht="11.25" customHeight="1">
      <c r="A295" s="376"/>
      <c r="B295" s="376"/>
      <c r="C295" s="376"/>
      <c r="D295" s="376"/>
      <c r="E295" s="376"/>
      <c r="F295" s="376"/>
      <c r="G295" s="376"/>
      <c r="H295" s="376"/>
      <c r="I295" s="376"/>
      <c r="J295" s="376"/>
      <c r="K295" s="376"/>
      <c r="L295" s="376"/>
      <c r="M295" s="376"/>
      <c r="N295" s="376"/>
      <c r="O295" s="376"/>
      <c r="P295" s="376"/>
      <c r="Q295" s="376"/>
      <c r="R295" s="376"/>
    </row>
    <row r="296" spans="1:18" ht="11.25" customHeight="1">
      <c r="A296" s="376"/>
      <c r="B296" s="376"/>
      <c r="C296" s="376"/>
      <c r="D296" s="376"/>
      <c r="E296" s="376"/>
      <c r="F296" s="376"/>
      <c r="G296" s="376"/>
      <c r="H296" s="376"/>
      <c r="I296" s="376"/>
      <c r="J296" s="376"/>
      <c r="K296" s="376"/>
      <c r="L296" s="376"/>
      <c r="M296" s="376"/>
      <c r="N296" s="376"/>
      <c r="O296" s="376"/>
      <c r="P296" s="376"/>
      <c r="Q296" s="376"/>
      <c r="R296" s="376"/>
    </row>
    <row r="297" spans="1:18" ht="11.25" customHeight="1">
      <c r="A297" s="376"/>
      <c r="B297" s="376"/>
      <c r="C297" s="376"/>
      <c r="D297" s="376"/>
      <c r="E297" s="376"/>
      <c r="F297" s="376"/>
      <c r="G297" s="376"/>
      <c r="H297" s="376"/>
      <c r="I297" s="376"/>
      <c r="J297" s="376"/>
      <c r="K297" s="376"/>
      <c r="L297" s="376"/>
      <c r="M297" s="376"/>
      <c r="N297" s="376"/>
      <c r="O297" s="376"/>
      <c r="P297" s="376"/>
      <c r="Q297" s="376"/>
      <c r="R297" s="376"/>
    </row>
    <row r="298" spans="1:18" ht="11.25" customHeight="1">
      <c r="A298" s="376"/>
      <c r="B298" s="376"/>
      <c r="C298" s="376"/>
      <c r="D298" s="376"/>
      <c r="E298" s="376"/>
      <c r="F298" s="376"/>
      <c r="G298" s="376"/>
      <c r="H298" s="376"/>
      <c r="I298" s="376"/>
      <c r="J298" s="376"/>
      <c r="K298" s="376"/>
      <c r="L298" s="376"/>
      <c r="M298" s="376"/>
      <c r="N298" s="376"/>
      <c r="O298" s="376"/>
      <c r="P298" s="376"/>
      <c r="Q298" s="376"/>
      <c r="R298" s="376"/>
    </row>
    <row r="299" spans="1:18" ht="11.25" customHeight="1">
      <c r="A299" s="376"/>
      <c r="B299" s="376"/>
      <c r="C299" s="376"/>
      <c r="D299" s="376"/>
      <c r="E299" s="376"/>
      <c r="F299" s="376"/>
      <c r="G299" s="376"/>
      <c r="H299" s="376"/>
      <c r="I299" s="376"/>
      <c r="J299" s="376"/>
      <c r="K299" s="376"/>
      <c r="L299" s="376"/>
      <c r="M299" s="376"/>
      <c r="N299" s="376"/>
      <c r="O299" s="376"/>
      <c r="P299" s="376"/>
      <c r="Q299" s="376"/>
      <c r="R299" s="376"/>
    </row>
    <row r="300" spans="1:18" ht="11.25" customHeight="1">
      <c r="A300" s="376"/>
      <c r="B300" s="376"/>
      <c r="C300" s="376"/>
      <c r="D300" s="376"/>
      <c r="E300" s="376"/>
      <c r="F300" s="376"/>
      <c r="G300" s="376"/>
      <c r="H300" s="376"/>
      <c r="I300" s="376"/>
      <c r="J300" s="376"/>
      <c r="K300" s="376"/>
      <c r="L300" s="376"/>
      <c r="M300" s="376"/>
      <c r="N300" s="376"/>
      <c r="O300" s="376"/>
      <c r="P300" s="376"/>
      <c r="Q300" s="376"/>
      <c r="R300" s="376"/>
    </row>
    <row r="301" spans="1:18" ht="11.25" customHeight="1">
      <c r="A301" s="376"/>
      <c r="B301" s="376"/>
      <c r="C301" s="376"/>
      <c r="D301" s="376"/>
      <c r="E301" s="376"/>
      <c r="F301" s="376"/>
      <c r="G301" s="376"/>
      <c r="H301" s="376"/>
      <c r="I301" s="376"/>
      <c r="J301" s="376"/>
      <c r="K301" s="376"/>
      <c r="L301" s="376"/>
      <c r="M301" s="376"/>
      <c r="N301" s="376"/>
      <c r="O301" s="376"/>
      <c r="P301" s="376"/>
      <c r="Q301" s="376"/>
      <c r="R301" s="376"/>
    </row>
    <row r="302" spans="1:18" ht="11.25" customHeight="1">
      <c r="A302" s="376"/>
      <c r="B302" s="376"/>
      <c r="C302" s="376"/>
      <c r="D302" s="376"/>
      <c r="E302" s="376"/>
      <c r="F302" s="376"/>
      <c r="G302" s="376"/>
      <c r="H302" s="376"/>
      <c r="I302" s="376"/>
      <c r="J302" s="376"/>
      <c r="K302" s="376"/>
      <c r="L302" s="376"/>
      <c r="M302" s="376"/>
      <c r="N302" s="376"/>
      <c r="O302" s="376"/>
      <c r="P302" s="376"/>
      <c r="Q302" s="376"/>
      <c r="R302" s="376"/>
    </row>
    <row r="303" spans="1:18" ht="11.25" customHeight="1">
      <c r="A303" s="376"/>
      <c r="B303" s="376"/>
      <c r="C303" s="376"/>
      <c r="D303" s="376"/>
      <c r="E303" s="376"/>
      <c r="F303" s="376"/>
      <c r="G303" s="376"/>
      <c r="H303" s="376"/>
      <c r="I303" s="376"/>
      <c r="J303" s="376"/>
      <c r="K303" s="376"/>
      <c r="L303" s="376"/>
      <c r="M303" s="376"/>
      <c r="N303" s="376"/>
      <c r="O303" s="376"/>
      <c r="P303" s="376"/>
      <c r="Q303" s="376"/>
      <c r="R303" s="376"/>
    </row>
    <row r="304" spans="1:18" ht="11.25" customHeight="1">
      <c r="A304" s="376"/>
      <c r="B304" s="376"/>
      <c r="C304" s="376"/>
      <c r="D304" s="376"/>
      <c r="E304" s="376"/>
      <c r="F304" s="376"/>
      <c r="G304" s="376"/>
      <c r="H304" s="376"/>
      <c r="I304" s="376"/>
      <c r="J304" s="376"/>
      <c r="K304" s="376"/>
      <c r="L304" s="376"/>
      <c r="M304" s="376"/>
      <c r="N304" s="376"/>
      <c r="O304" s="376"/>
      <c r="P304" s="376"/>
      <c r="Q304" s="376"/>
      <c r="R304" s="376"/>
    </row>
    <row r="305" spans="1:18" ht="11.25" customHeight="1">
      <c r="A305" s="376"/>
      <c r="B305" s="376"/>
      <c r="C305" s="376"/>
      <c r="D305" s="376"/>
      <c r="E305" s="376"/>
      <c r="F305" s="376"/>
      <c r="G305" s="376"/>
      <c r="H305" s="376"/>
      <c r="I305" s="376"/>
      <c r="J305" s="376"/>
      <c r="K305" s="376"/>
      <c r="L305" s="376"/>
      <c r="M305" s="376"/>
      <c r="N305" s="376"/>
      <c r="O305" s="376"/>
      <c r="P305" s="376"/>
      <c r="Q305" s="376"/>
      <c r="R305" s="376"/>
    </row>
    <row r="306" spans="1:18" ht="11.25" customHeight="1">
      <c r="A306" s="376"/>
      <c r="B306" s="376"/>
      <c r="C306" s="376"/>
      <c r="D306" s="376"/>
      <c r="E306" s="376"/>
      <c r="F306" s="376"/>
      <c r="G306" s="376"/>
      <c r="H306" s="376"/>
      <c r="I306" s="376"/>
      <c r="J306" s="376"/>
      <c r="K306" s="376"/>
      <c r="L306" s="376"/>
      <c r="M306" s="376"/>
      <c r="N306" s="376"/>
      <c r="O306" s="376"/>
      <c r="P306" s="376"/>
      <c r="Q306" s="376"/>
      <c r="R306" s="376"/>
    </row>
    <row r="307" spans="1:18" ht="11.25" customHeight="1">
      <c r="A307" s="376"/>
      <c r="B307" s="376"/>
      <c r="C307" s="376"/>
      <c r="D307" s="376"/>
      <c r="E307" s="376"/>
      <c r="F307" s="376"/>
      <c r="G307" s="376"/>
      <c r="H307" s="376"/>
      <c r="I307" s="376"/>
      <c r="J307" s="376"/>
      <c r="K307" s="376"/>
      <c r="L307" s="376"/>
      <c r="M307" s="376"/>
      <c r="N307" s="376"/>
      <c r="O307" s="376"/>
      <c r="P307" s="376"/>
      <c r="Q307" s="376"/>
      <c r="R307" s="376"/>
    </row>
    <row r="308" spans="1:18" ht="11.25" customHeight="1">
      <c r="A308" s="376"/>
      <c r="B308" s="376"/>
      <c r="C308" s="376"/>
      <c r="D308" s="376"/>
      <c r="E308" s="376"/>
      <c r="F308" s="376"/>
      <c r="G308" s="376"/>
      <c r="H308" s="376"/>
      <c r="I308" s="376"/>
      <c r="J308" s="376"/>
      <c r="K308" s="376"/>
      <c r="L308" s="376"/>
      <c r="M308" s="376"/>
      <c r="N308" s="376"/>
      <c r="O308" s="376"/>
      <c r="P308" s="376"/>
      <c r="Q308" s="376"/>
      <c r="R308" s="376"/>
    </row>
    <row r="309" spans="1:18" ht="11.25" customHeight="1">
      <c r="A309" s="376"/>
      <c r="B309" s="376"/>
      <c r="C309" s="376"/>
      <c r="D309" s="376"/>
      <c r="E309" s="376"/>
      <c r="F309" s="376"/>
      <c r="G309" s="376"/>
      <c r="H309" s="376"/>
      <c r="I309" s="376"/>
      <c r="J309" s="376"/>
      <c r="K309" s="376"/>
      <c r="L309" s="376"/>
      <c r="M309" s="376"/>
      <c r="N309" s="376"/>
      <c r="O309" s="376"/>
      <c r="P309" s="376"/>
      <c r="Q309" s="376"/>
      <c r="R309" s="376"/>
    </row>
    <row r="310" spans="1:18" ht="11.25" customHeight="1">
      <c r="A310" s="376"/>
      <c r="B310" s="376"/>
      <c r="C310" s="376"/>
      <c r="D310" s="376"/>
      <c r="E310" s="376"/>
      <c r="F310" s="376"/>
      <c r="G310" s="376"/>
      <c r="H310" s="376"/>
      <c r="I310" s="376"/>
      <c r="J310" s="376"/>
      <c r="K310" s="376"/>
      <c r="L310" s="376"/>
      <c r="M310" s="376"/>
      <c r="N310" s="376"/>
      <c r="O310" s="376"/>
      <c r="P310" s="376"/>
      <c r="Q310" s="376"/>
      <c r="R310" s="376"/>
    </row>
    <row r="311" spans="1:18" ht="11.25" customHeight="1">
      <c r="A311" s="376"/>
      <c r="B311" s="376"/>
      <c r="C311" s="376"/>
      <c r="D311" s="376"/>
      <c r="E311" s="376"/>
      <c r="F311" s="376"/>
      <c r="G311" s="376"/>
      <c r="H311" s="376"/>
      <c r="I311" s="376"/>
      <c r="J311" s="376"/>
      <c r="K311" s="376"/>
      <c r="L311" s="376"/>
      <c r="M311" s="376"/>
      <c r="N311" s="376"/>
      <c r="O311" s="376"/>
      <c r="P311" s="376"/>
      <c r="Q311" s="376"/>
      <c r="R311" s="376"/>
    </row>
    <row r="312" spans="1:18" ht="11.25" customHeight="1">
      <c r="A312" s="376"/>
      <c r="B312" s="376"/>
      <c r="C312" s="376"/>
      <c r="D312" s="376"/>
      <c r="E312" s="376"/>
      <c r="F312" s="376"/>
      <c r="G312" s="376"/>
      <c r="H312" s="376"/>
      <c r="I312" s="376"/>
      <c r="J312" s="376"/>
      <c r="K312" s="376"/>
      <c r="L312" s="376"/>
      <c r="M312" s="376"/>
      <c r="N312" s="376"/>
      <c r="O312" s="376"/>
      <c r="P312" s="376"/>
      <c r="Q312" s="376"/>
      <c r="R312" s="376"/>
    </row>
    <row r="313" spans="1:18" ht="11.25" customHeight="1">
      <c r="A313" s="376"/>
      <c r="B313" s="376"/>
      <c r="C313" s="376"/>
      <c r="D313" s="376"/>
      <c r="E313" s="376"/>
      <c r="F313" s="376"/>
      <c r="G313" s="376"/>
      <c r="H313" s="376"/>
      <c r="I313" s="376"/>
      <c r="J313" s="376"/>
      <c r="K313" s="376"/>
      <c r="L313" s="376"/>
      <c r="M313" s="376"/>
      <c r="N313" s="376"/>
      <c r="O313" s="376"/>
      <c r="P313" s="376"/>
      <c r="Q313" s="376"/>
      <c r="R313" s="376"/>
    </row>
    <row r="314" spans="1:18" ht="11.25" customHeight="1">
      <c r="A314" s="376"/>
      <c r="B314" s="376"/>
      <c r="C314" s="376"/>
      <c r="D314" s="376"/>
      <c r="E314" s="376"/>
      <c r="F314" s="376"/>
      <c r="G314" s="376"/>
      <c r="H314" s="376"/>
      <c r="I314" s="376"/>
      <c r="J314" s="376"/>
      <c r="K314" s="376"/>
      <c r="L314" s="376"/>
      <c r="M314" s="376"/>
      <c r="N314" s="376"/>
      <c r="O314" s="376"/>
      <c r="P314" s="376"/>
      <c r="Q314" s="376"/>
      <c r="R314" s="376"/>
    </row>
    <row r="315" spans="1:18" ht="11.25" customHeight="1">
      <c r="A315" s="376"/>
      <c r="B315" s="376"/>
      <c r="C315" s="376"/>
      <c r="D315" s="376"/>
      <c r="E315" s="376"/>
      <c r="F315" s="376"/>
      <c r="G315" s="376"/>
      <c r="H315" s="376"/>
      <c r="I315" s="376"/>
      <c r="J315" s="376"/>
      <c r="K315" s="376"/>
      <c r="L315" s="376"/>
      <c r="M315" s="376"/>
      <c r="N315" s="376"/>
      <c r="O315" s="376"/>
      <c r="P315" s="376"/>
      <c r="Q315" s="376"/>
      <c r="R315" s="376"/>
    </row>
    <row r="316" spans="1:18" ht="11.25" customHeight="1">
      <c r="A316" s="376"/>
      <c r="B316" s="376"/>
      <c r="C316" s="376"/>
      <c r="D316" s="376"/>
      <c r="E316" s="376"/>
      <c r="F316" s="376"/>
      <c r="G316" s="376"/>
      <c r="H316" s="376"/>
      <c r="I316" s="376"/>
      <c r="J316" s="376"/>
      <c r="K316" s="376"/>
      <c r="L316" s="376"/>
      <c r="M316" s="376"/>
      <c r="N316" s="376"/>
      <c r="O316" s="376"/>
      <c r="P316" s="376"/>
      <c r="Q316" s="376"/>
      <c r="R316" s="376"/>
    </row>
    <row r="317" spans="1:18" ht="11.25" customHeight="1">
      <c r="A317" s="376"/>
      <c r="B317" s="376"/>
      <c r="C317" s="376"/>
      <c r="D317" s="376"/>
      <c r="E317" s="376"/>
      <c r="F317" s="376"/>
      <c r="G317" s="376"/>
      <c r="H317" s="376"/>
      <c r="I317" s="376"/>
      <c r="J317" s="376"/>
      <c r="K317" s="376"/>
      <c r="L317" s="376"/>
      <c r="M317" s="376"/>
      <c r="N317" s="376"/>
      <c r="O317" s="376"/>
      <c r="P317" s="376"/>
      <c r="Q317" s="376"/>
      <c r="R317" s="376"/>
    </row>
    <row r="318" spans="1:18" ht="11.25" customHeight="1">
      <c r="A318" s="376"/>
      <c r="B318" s="376"/>
      <c r="C318" s="376"/>
      <c r="D318" s="376"/>
      <c r="E318" s="376"/>
      <c r="F318" s="376"/>
      <c r="G318" s="376"/>
      <c r="H318" s="376"/>
      <c r="I318" s="376"/>
      <c r="J318" s="376"/>
      <c r="K318" s="376"/>
      <c r="L318" s="376"/>
      <c r="M318" s="376"/>
      <c r="N318" s="376"/>
      <c r="O318" s="376"/>
      <c r="P318" s="376"/>
      <c r="Q318" s="376"/>
      <c r="R318" s="376"/>
    </row>
    <row r="319" spans="1:18" ht="11.25" customHeight="1">
      <c r="A319" s="376"/>
      <c r="B319" s="376"/>
      <c r="C319" s="376"/>
      <c r="D319" s="376"/>
      <c r="E319" s="376"/>
      <c r="F319" s="376"/>
      <c r="G319" s="376"/>
      <c r="H319" s="376"/>
      <c r="I319" s="376"/>
      <c r="J319" s="376"/>
      <c r="K319" s="376"/>
      <c r="L319" s="376"/>
      <c r="M319" s="376"/>
      <c r="N319" s="376"/>
      <c r="O319" s="376"/>
      <c r="P319" s="376"/>
      <c r="Q319" s="376"/>
      <c r="R319" s="376"/>
    </row>
    <row r="320" spans="1:18" ht="11.25" customHeight="1">
      <c r="A320" s="376"/>
      <c r="B320" s="376"/>
      <c r="C320" s="376"/>
      <c r="D320" s="376"/>
      <c r="E320" s="376"/>
      <c r="F320" s="376"/>
      <c r="G320" s="376"/>
      <c r="H320" s="376"/>
      <c r="I320" s="376"/>
      <c r="J320" s="376"/>
      <c r="K320" s="376"/>
      <c r="L320" s="376"/>
      <c r="M320" s="376"/>
      <c r="N320" s="376"/>
      <c r="O320" s="376"/>
      <c r="P320" s="376"/>
      <c r="Q320" s="376"/>
      <c r="R320" s="376"/>
    </row>
    <row r="321" spans="1:18" ht="11.25" customHeight="1">
      <c r="A321" s="376"/>
      <c r="B321" s="376"/>
      <c r="C321" s="376"/>
      <c r="D321" s="376"/>
      <c r="E321" s="376"/>
      <c r="F321" s="376"/>
      <c r="G321" s="376"/>
      <c r="H321" s="376"/>
      <c r="I321" s="376"/>
      <c r="J321" s="376"/>
      <c r="K321" s="376"/>
      <c r="L321" s="376"/>
      <c r="M321" s="376"/>
      <c r="N321" s="376"/>
      <c r="O321" s="376"/>
      <c r="P321" s="376"/>
      <c r="Q321" s="376"/>
      <c r="R321" s="376"/>
    </row>
    <row r="322" spans="1:18" ht="11.25" customHeight="1">
      <c r="A322" s="376"/>
      <c r="B322" s="376"/>
      <c r="C322" s="376"/>
      <c r="D322" s="376"/>
      <c r="E322" s="376"/>
      <c r="F322" s="376"/>
      <c r="G322" s="376"/>
      <c r="H322" s="376"/>
      <c r="I322" s="376"/>
      <c r="J322" s="376"/>
      <c r="K322" s="376"/>
      <c r="L322" s="376"/>
      <c r="M322" s="376"/>
      <c r="N322" s="376"/>
      <c r="O322" s="376"/>
      <c r="P322" s="376"/>
      <c r="Q322" s="376"/>
      <c r="R322" s="376"/>
    </row>
    <row r="323" spans="1:18" ht="11.25" customHeight="1">
      <c r="A323" s="376"/>
      <c r="B323" s="376"/>
      <c r="C323" s="376"/>
      <c r="D323" s="376"/>
      <c r="E323" s="376"/>
      <c r="F323" s="376"/>
      <c r="G323" s="376"/>
      <c r="H323" s="376"/>
      <c r="I323" s="376"/>
      <c r="J323" s="376"/>
      <c r="K323" s="376"/>
      <c r="L323" s="376"/>
      <c r="M323" s="376"/>
      <c r="N323" s="376"/>
      <c r="O323" s="376"/>
      <c r="P323" s="376"/>
      <c r="Q323" s="376"/>
      <c r="R323" s="376"/>
    </row>
    <row r="324" spans="1:18" ht="11.25" customHeight="1">
      <c r="A324" s="376"/>
      <c r="B324" s="376"/>
      <c r="C324" s="376"/>
      <c r="D324" s="376"/>
      <c r="E324" s="376"/>
      <c r="F324" s="376"/>
      <c r="G324" s="376"/>
      <c r="H324" s="376"/>
      <c r="I324" s="376"/>
      <c r="J324" s="376"/>
      <c r="K324" s="376"/>
      <c r="L324" s="376"/>
      <c r="M324" s="376"/>
      <c r="N324" s="376"/>
      <c r="O324" s="376"/>
      <c r="P324" s="376"/>
      <c r="Q324" s="376"/>
      <c r="R324" s="376"/>
    </row>
    <row r="325" spans="1:18" ht="11.25" customHeight="1">
      <c r="A325" s="376"/>
      <c r="B325" s="376"/>
      <c r="C325" s="376"/>
      <c r="D325" s="376"/>
      <c r="E325" s="376"/>
      <c r="F325" s="376"/>
      <c r="G325" s="376"/>
      <c r="H325" s="376"/>
      <c r="I325" s="376"/>
      <c r="J325" s="376"/>
      <c r="K325" s="376"/>
      <c r="L325" s="376"/>
      <c r="M325" s="376"/>
      <c r="N325" s="376"/>
      <c r="O325" s="376"/>
      <c r="P325" s="376"/>
      <c r="Q325" s="376"/>
      <c r="R325" s="376"/>
    </row>
    <row r="326" spans="1:18" ht="11.25" customHeight="1">
      <c r="A326" s="376"/>
      <c r="B326" s="376"/>
      <c r="C326" s="376"/>
      <c r="D326" s="376"/>
      <c r="E326" s="376"/>
      <c r="F326" s="376"/>
      <c r="G326" s="376"/>
      <c r="H326" s="376"/>
      <c r="I326" s="376"/>
      <c r="J326" s="376"/>
      <c r="K326" s="376"/>
      <c r="L326" s="376"/>
      <c r="M326" s="376"/>
      <c r="N326" s="376"/>
      <c r="O326" s="376"/>
      <c r="P326" s="376"/>
      <c r="Q326" s="376"/>
      <c r="R326" s="376"/>
    </row>
    <row r="327" spans="1:18" ht="11.25" customHeight="1">
      <c r="A327" s="376"/>
      <c r="B327" s="376"/>
      <c r="C327" s="376"/>
      <c r="D327" s="376"/>
      <c r="E327" s="376"/>
      <c r="F327" s="376"/>
      <c r="G327" s="376"/>
      <c r="H327" s="376"/>
      <c r="I327" s="376"/>
      <c r="J327" s="376"/>
      <c r="K327" s="376"/>
      <c r="L327" s="376"/>
      <c r="M327" s="376"/>
      <c r="N327" s="376"/>
      <c r="O327" s="376"/>
      <c r="P327" s="376"/>
      <c r="Q327" s="376"/>
      <c r="R327" s="376"/>
    </row>
    <row r="328" spans="1:18" ht="11.25" customHeight="1">
      <c r="A328" s="376"/>
      <c r="B328" s="376"/>
      <c r="C328" s="376"/>
      <c r="D328" s="376"/>
      <c r="E328" s="376"/>
      <c r="F328" s="376"/>
      <c r="G328" s="376"/>
      <c r="H328" s="376"/>
      <c r="I328" s="376"/>
      <c r="J328" s="376"/>
      <c r="K328" s="376"/>
      <c r="L328" s="376"/>
      <c r="M328" s="376"/>
      <c r="N328" s="376"/>
      <c r="O328" s="376"/>
      <c r="P328" s="376"/>
      <c r="Q328" s="376"/>
      <c r="R328" s="376"/>
    </row>
    <row r="329" spans="1:18" ht="11.25" customHeight="1">
      <c r="A329" s="376"/>
      <c r="B329" s="376"/>
      <c r="C329" s="376"/>
      <c r="D329" s="376"/>
      <c r="E329" s="376"/>
      <c r="F329" s="376"/>
      <c r="G329" s="376"/>
      <c r="H329" s="376"/>
      <c r="I329" s="376"/>
      <c r="J329" s="376"/>
      <c r="K329" s="376"/>
      <c r="L329" s="376"/>
      <c r="M329" s="376"/>
      <c r="N329" s="376"/>
      <c r="O329" s="376"/>
      <c r="P329" s="376"/>
      <c r="Q329" s="376"/>
      <c r="R329" s="376"/>
    </row>
    <row r="330" spans="1:18" ht="11.25" customHeight="1">
      <c r="A330" s="376"/>
      <c r="B330" s="376"/>
      <c r="C330" s="376"/>
      <c r="D330" s="376"/>
      <c r="E330" s="376"/>
      <c r="F330" s="376"/>
      <c r="G330" s="376"/>
      <c r="H330" s="376"/>
      <c r="I330" s="376"/>
      <c r="J330" s="376"/>
      <c r="K330" s="376"/>
      <c r="L330" s="376"/>
      <c r="M330" s="376"/>
      <c r="N330" s="376"/>
      <c r="O330" s="376"/>
      <c r="P330" s="376"/>
      <c r="Q330" s="376"/>
      <c r="R330" s="376"/>
    </row>
    <row r="331" spans="1:18" ht="11.25" customHeight="1">
      <c r="A331" s="376"/>
      <c r="B331" s="376"/>
      <c r="C331" s="376"/>
      <c r="D331" s="376"/>
      <c r="E331" s="376"/>
      <c r="F331" s="376"/>
      <c r="G331" s="376"/>
      <c r="H331" s="376"/>
      <c r="I331" s="376"/>
      <c r="J331" s="376"/>
      <c r="K331" s="376"/>
      <c r="L331" s="376"/>
      <c r="M331" s="376"/>
      <c r="N331" s="376"/>
      <c r="O331" s="376"/>
      <c r="P331" s="376"/>
      <c r="Q331" s="376"/>
      <c r="R331" s="376"/>
    </row>
    <row r="332" spans="1:18" ht="11.25" customHeight="1">
      <c r="A332" s="376"/>
      <c r="B332" s="376"/>
      <c r="C332" s="376"/>
      <c r="D332" s="376"/>
      <c r="E332" s="376"/>
      <c r="F332" s="376"/>
      <c r="G332" s="376"/>
      <c r="H332" s="376"/>
      <c r="I332" s="376"/>
      <c r="J332" s="376"/>
      <c r="K332" s="376"/>
      <c r="L332" s="376"/>
      <c r="M332" s="376"/>
      <c r="N332" s="376"/>
      <c r="O332" s="376"/>
      <c r="P332" s="376"/>
      <c r="Q332" s="376"/>
      <c r="R332" s="376"/>
    </row>
    <row r="333" spans="1:18" ht="11.25" customHeight="1">
      <c r="A333" s="376"/>
      <c r="B333" s="376"/>
      <c r="C333" s="376"/>
      <c r="D333" s="376"/>
      <c r="E333" s="376"/>
      <c r="F333" s="376"/>
      <c r="G333" s="376"/>
      <c r="H333" s="376"/>
      <c r="I333" s="376"/>
      <c r="J333" s="376"/>
      <c r="K333" s="376"/>
      <c r="L333" s="376"/>
      <c r="M333" s="376"/>
      <c r="N333" s="376"/>
      <c r="O333" s="376"/>
      <c r="P333" s="376"/>
      <c r="Q333" s="376"/>
      <c r="R333" s="376"/>
    </row>
    <row r="334" spans="1:18" ht="11.25" customHeight="1">
      <c r="A334" s="376"/>
      <c r="B334" s="376"/>
      <c r="C334" s="376"/>
      <c r="D334" s="376"/>
      <c r="E334" s="376"/>
      <c r="F334" s="376"/>
      <c r="G334" s="376"/>
      <c r="H334" s="376"/>
      <c r="I334" s="376"/>
      <c r="J334" s="376"/>
      <c r="K334" s="376"/>
      <c r="L334" s="376"/>
      <c r="M334" s="376"/>
      <c r="N334" s="376"/>
      <c r="O334" s="376"/>
      <c r="P334" s="376"/>
      <c r="Q334" s="376"/>
      <c r="R334" s="376"/>
    </row>
    <row r="335" spans="1:18" ht="11.25" customHeight="1">
      <c r="A335" s="376"/>
      <c r="B335" s="376"/>
      <c r="C335" s="376"/>
      <c r="D335" s="376"/>
      <c r="E335" s="376"/>
      <c r="F335" s="376"/>
      <c r="G335" s="376"/>
      <c r="H335" s="376"/>
      <c r="I335" s="376"/>
      <c r="J335" s="376"/>
      <c r="K335" s="376"/>
      <c r="L335" s="376"/>
      <c r="M335" s="376"/>
      <c r="N335" s="376"/>
      <c r="O335" s="376"/>
      <c r="P335" s="376"/>
      <c r="Q335" s="376"/>
      <c r="R335" s="376"/>
    </row>
    <row r="336" spans="1:18" ht="11.25" customHeight="1">
      <c r="A336" s="376"/>
      <c r="B336" s="376"/>
      <c r="C336" s="376"/>
      <c r="D336" s="376"/>
      <c r="E336" s="376"/>
      <c r="F336" s="376"/>
      <c r="G336" s="376"/>
      <c r="H336" s="376"/>
      <c r="I336" s="376"/>
      <c r="J336" s="376"/>
      <c r="K336" s="376"/>
      <c r="L336" s="376"/>
      <c r="M336" s="376"/>
      <c r="N336" s="376"/>
      <c r="O336" s="376"/>
      <c r="P336" s="376"/>
      <c r="Q336" s="376"/>
      <c r="R336" s="376"/>
    </row>
    <row r="337" spans="1:18" ht="11.25" customHeight="1">
      <c r="A337" s="376"/>
      <c r="B337" s="376"/>
      <c r="C337" s="376"/>
      <c r="D337" s="376"/>
      <c r="E337" s="376"/>
      <c r="F337" s="376"/>
      <c r="G337" s="376"/>
      <c r="H337" s="376"/>
      <c r="I337" s="376"/>
      <c r="J337" s="376"/>
      <c r="K337" s="376"/>
      <c r="L337" s="376"/>
      <c r="M337" s="376"/>
      <c r="N337" s="376"/>
      <c r="O337" s="376"/>
      <c r="P337" s="376"/>
      <c r="Q337" s="376"/>
      <c r="R337" s="376"/>
    </row>
    <row r="338" spans="1:18" ht="11.25" customHeight="1">
      <c r="A338" s="376"/>
      <c r="B338" s="376"/>
      <c r="C338" s="376"/>
      <c r="D338" s="376"/>
      <c r="E338" s="376"/>
      <c r="F338" s="376"/>
      <c r="G338" s="376"/>
      <c r="H338" s="376"/>
      <c r="I338" s="376"/>
      <c r="J338" s="376"/>
      <c r="K338" s="376"/>
      <c r="L338" s="376"/>
      <c r="M338" s="376"/>
      <c r="N338" s="376"/>
      <c r="O338" s="376"/>
      <c r="P338" s="376"/>
      <c r="Q338" s="376"/>
      <c r="R338" s="376"/>
    </row>
    <row r="339" spans="1:18" ht="11.25" customHeight="1">
      <c r="A339" s="376"/>
      <c r="B339" s="376"/>
      <c r="C339" s="376"/>
      <c r="D339" s="376"/>
      <c r="E339" s="376"/>
      <c r="F339" s="376"/>
      <c r="G339" s="376"/>
      <c r="H339" s="376"/>
      <c r="I339" s="376"/>
      <c r="J339" s="376"/>
      <c r="K339" s="376"/>
      <c r="L339" s="376"/>
      <c r="M339" s="376"/>
      <c r="N339" s="376"/>
      <c r="O339" s="376"/>
      <c r="P339" s="376"/>
      <c r="Q339" s="376"/>
      <c r="R339" s="376"/>
    </row>
    <row r="340" spans="1:18" ht="11.25" customHeight="1">
      <c r="A340" s="376"/>
      <c r="B340" s="376"/>
      <c r="C340" s="376"/>
      <c r="D340" s="376"/>
      <c r="E340" s="376"/>
      <c r="F340" s="376"/>
      <c r="G340" s="376"/>
      <c r="H340" s="376"/>
      <c r="I340" s="376"/>
      <c r="J340" s="376"/>
      <c r="K340" s="376"/>
      <c r="L340" s="376"/>
      <c r="M340" s="376"/>
      <c r="N340" s="376"/>
      <c r="O340" s="376"/>
      <c r="P340" s="376"/>
      <c r="Q340" s="376"/>
      <c r="R340" s="376"/>
    </row>
    <row r="341" spans="1:18" ht="11.25" customHeight="1">
      <c r="A341" s="376"/>
      <c r="B341" s="376"/>
      <c r="C341" s="376"/>
      <c r="D341" s="376"/>
      <c r="E341" s="376"/>
      <c r="F341" s="376"/>
      <c r="G341" s="376"/>
      <c r="H341" s="376"/>
      <c r="I341" s="376"/>
      <c r="J341" s="376"/>
      <c r="K341" s="376"/>
      <c r="L341" s="376"/>
      <c r="M341" s="376"/>
      <c r="N341" s="376"/>
      <c r="O341" s="376"/>
      <c r="P341" s="376"/>
      <c r="Q341" s="376"/>
      <c r="R341" s="376"/>
    </row>
    <row r="342" spans="1:18" ht="11.25" customHeight="1">
      <c r="A342" s="376"/>
      <c r="B342" s="376"/>
      <c r="C342" s="376"/>
      <c r="D342" s="376"/>
      <c r="E342" s="376"/>
      <c r="F342" s="376"/>
      <c r="G342" s="376"/>
      <c r="H342" s="376"/>
      <c r="I342" s="376"/>
      <c r="J342" s="376"/>
      <c r="K342" s="376"/>
      <c r="L342" s="376"/>
      <c r="M342" s="376"/>
      <c r="N342" s="376"/>
      <c r="O342" s="376"/>
      <c r="P342" s="376"/>
      <c r="Q342" s="376"/>
      <c r="R342" s="376"/>
    </row>
    <row r="343" spans="1:18" ht="11.25" customHeight="1">
      <c r="A343" s="376"/>
      <c r="B343" s="376"/>
      <c r="C343" s="376"/>
      <c r="D343" s="376"/>
      <c r="E343" s="376"/>
      <c r="F343" s="376"/>
      <c r="G343" s="376"/>
      <c r="H343" s="376"/>
      <c r="I343" s="376"/>
      <c r="J343" s="376"/>
      <c r="K343" s="376"/>
      <c r="L343" s="376"/>
      <c r="M343" s="376"/>
      <c r="N343" s="376"/>
      <c r="O343" s="376"/>
      <c r="P343" s="376"/>
      <c r="Q343" s="376"/>
      <c r="R343" s="376"/>
    </row>
    <row r="344" spans="1:18" ht="11.25" customHeight="1">
      <c r="A344" s="376"/>
      <c r="B344" s="376"/>
      <c r="C344" s="376"/>
      <c r="D344" s="376"/>
      <c r="E344" s="376"/>
      <c r="F344" s="376"/>
      <c r="G344" s="376"/>
      <c r="H344" s="376"/>
      <c r="I344" s="376"/>
      <c r="J344" s="376"/>
      <c r="K344" s="376"/>
      <c r="L344" s="376"/>
      <c r="M344" s="376"/>
      <c r="N344" s="376"/>
      <c r="O344" s="376"/>
      <c r="P344" s="376"/>
      <c r="Q344" s="376"/>
      <c r="R344" s="376"/>
    </row>
    <row r="345" spans="1:18" ht="11.25" customHeight="1">
      <c r="A345" s="376"/>
      <c r="B345" s="376"/>
      <c r="C345" s="376"/>
      <c r="D345" s="376"/>
      <c r="E345" s="376"/>
      <c r="F345" s="376"/>
      <c r="G345" s="376"/>
      <c r="H345" s="376"/>
      <c r="I345" s="376"/>
      <c r="J345" s="376"/>
      <c r="K345" s="376"/>
      <c r="L345" s="376"/>
      <c r="M345" s="376"/>
      <c r="N345" s="376"/>
      <c r="O345" s="376"/>
      <c r="P345" s="376"/>
      <c r="Q345" s="376"/>
      <c r="R345" s="376"/>
    </row>
    <row r="346" spans="1:18" ht="11.25" customHeight="1">
      <c r="A346" s="376"/>
      <c r="B346" s="376"/>
      <c r="C346" s="376"/>
      <c r="D346" s="376"/>
      <c r="E346" s="376"/>
      <c r="F346" s="376"/>
      <c r="G346" s="376"/>
      <c r="H346" s="376"/>
      <c r="I346" s="376"/>
      <c r="J346" s="376"/>
      <c r="K346" s="376"/>
      <c r="L346" s="376"/>
      <c r="M346" s="376"/>
      <c r="N346" s="376"/>
      <c r="O346" s="376"/>
      <c r="P346" s="376"/>
      <c r="Q346" s="376"/>
      <c r="R346" s="376"/>
    </row>
    <row r="347" spans="1:18" ht="11.25" customHeight="1">
      <c r="A347" s="376"/>
      <c r="B347" s="376"/>
      <c r="C347" s="376"/>
      <c r="D347" s="376"/>
      <c r="E347" s="376"/>
      <c r="F347" s="376"/>
      <c r="G347" s="376"/>
      <c r="H347" s="376"/>
      <c r="I347" s="376"/>
      <c r="J347" s="376"/>
      <c r="K347" s="376"/>
      <c r="L347" s="376"/>
      <c r="M347" s="376"/>
      <c r="N347" s="376"/>
      <c r="O347" s="376"/>
      <c r="P347" s="376"/>
      <c r="Q347" s="376"/>
      <c r="R347" s="376"/>
    </row>
    <row r="348" spans="1:18" ht="11.25" customHeight="1">
      <c r="A348" s="376"/>
      <c r="B348" s="376"/>
      <c r="C348" s="376"/>
      <c r="D348" s="376"/>
      <c r="E348" s="376"/>
      <c r="F348" s="376"/>
      <c r="G348" s="376"/>
      <c r="H348" s="376"/>
      <c r="I348" s="376"/>
      <c r="J348" s="376"/>
      <c r="K348" s="376"/>
      <c r="L348" s="376"/>
      <c r="M348" s="376"/>
      <c r="N348" s="376"/>
      <c r="O348" s="376"/>
      <c r="P348" s="376"/>
      <c r="Q348" s="376"/>
      <c r="R348" s="376"/>
    </row>
    <row r="349" spans="1:18" ht="11.25" customHeight="1">
      <c r="A349" s="376"/>
      <c r="B349" s="376"/>
      <c r="C349" s="376"/>
      <c r="D349" s="376"/>
      <c r="E349" s="376"/>
      <c r="F349" s="376"/>
      <c r="G349" s="376"/>
      <c r="H349" s="376"/>
      <c r="I349" s="376"/>
      <c r="J349" s="376"/>
      <c r="K349" s="376"/>
      <c r="L349" s="376"/>
      <c r="M349" s="376"/>
      <c r="N349" s="376"/>
      <c r="O349" s="376"/>
      <c r="P349" s="376"/>
      <c r="Q349" s="376"/>
      <c r="R349" s="376"/>
    </row>
    <row r="350" spans="1:18" ht="11.25" customHeight="1">
      <c r="A350" s="376"/>
      <c r="B350" s="376"/>
      <c r="C350" s="376"/>
      <c r="D350" s="376"/>
      <c r="E350" s="376"/>
      <c r="F350" s="376"/>
      <c r="G350" s="376"/>
      <c r="H350" s="376"/>
      <c r="I350" s="376"/>
      <c r="J350" s="376"/>
      <c r="K350" s="376"/>
      <c r="L350" s="376"/>
      <c r="M350" s="376"/>
      <c r="N350" s="376"/>
      <c r="O350" s="376"/>
      <c r="P350" s="376"/>
      <c r="Q350" s="376"/>
      <c r="R350" s="376"/>
    </row>
    <row r="351" spans="1:18" ht="11.25" customHeight="1">
      <c r="A351" s="376"/>
      <c r="B351" s="376"/>
      <c r="C351" s="376"/>
      <c r="D351" s="376"/>
      <c r="E351" s="376"/>
      <c r="F351" s="376"/>
      <c r="G351" s="376"/>
      <c r="H351" s="376"/>
      <c r="I351" s="376"/>
      <c r="J351" s="376"/>
      <c r="K351" s="376"/>
      <c r="L351" s="376"/>
      <c r="M351" s="376"/>
      <c r="N351" s="376"/>
      <c r="O351" s="376"/>
      <c r="P351" s="376"/>
      <c r="Q351" s="376"/>
      <c r="R351" s="376"/>
    </row>
    <row r="352" spans="1:18" ht="11.25" customHeight="1">
      <c r="A352" s="376"/>
      <c r="B352" s="376"/>
      <c r="C352" s="376"/>
      <c r="D352" s="376"/>
      <c r="E352" s="376"/>
      <c r="F352" s="376"/>
      <c r="G352" s="376"/>
      <c r="H352" s="376"/>
      <c r="I352" s="376"/>
      <c r="J352" s="376"/>
      <c r="K352" s="376"/>
      <c r="L352" s="376"/>
      <c r="M352" s="376"/>
      <c r="N352" s="376"/>
      <c r="O352" s="376"/>
      <c r="P352" s="376"/>
      <c r="Q352" s="376"/>
      <c r="R352" s="376"/>
    </row>
    <row r="353" spans="1:18" ht="11.25" customHeight="1">
      <c r="A353" s="376"/>
      <c r="B353" s="376"/>
      <c r="C353" s="376"/>
      <c r="D353" s="376"/>
      <c r="E353" s="376"/>
      <c r="F353" s="376"/>
      <c r="G353" s="376"/>
      <c r="H353" s="376"/>
      <c r="I353" s="376"/>
      <c r="J353" s="376"/>
      <c r="K353" s="376"/>
      <c r="L353" s="376"/>
      <c r="M353" s="376"/>
      <c r="N353" s="376"/>
      <c r="O353" s="376"/>
      <c r="P353" s="376"/>
      <c r="Q353" s="376"/>
      <c r="R353" s="376"/>
    </row>
    <row r="354" spans="1:18" ht="11.25" customHeight="1">
      <c r="A354" s="376"/>
      <c r="B354" s="376"/>
      <c r="C354" s="376"/>
      <c r="D354" s="376"/>
      <c r="E354" s="376"/>
      <c r="F354" s="376"/>
      <c r="G354" s="376"/>
      <c r="H354" s="376"/>
      <c r="I354" s="376"/>
      <c r="J354" s="376"/>
      <c r="K354" s="376"/>
      <c r="L354" s="376"/>
      <c r="M354" s="376"/>
      <c r="N354" s="376"/>
      <c r="O354" s="376"/>
      <c r="P354" s="376"/>
      <c r="Q354" s="376"/>
      <c r="R354" s="376"/>
    </row>
    <row r="355" spans="1:18" ht="11.25" customHeight="1">
      <c r="A355" s="376"/>
      <c r="B355" s="376"/>
      <c r="C355" s="376"/>
      <c r="D355" s="376"/>
      <c r="E355" s="376"/>
      <c r="F355" s="376"/>
      <c r="G355" s="376"/>
      <c r="H355" s="376"/>
      <c r="I355" s="376"/>
      <c r="J355" s="376"/>
      <c r="K355" s="376"/>
      <c r="L355" s="376"/>
      <c r="M355" s="376"/>
      <c r="N355" s="376"/>
      <c r="O355" s="376"/>
      <c r="P355" s="376"/>
      <c r="Q355" s="376"/>
      <c r="R355" s="376"/>
    </row>
    <row r="356" spans="1:18" ht="11.25" customHeight="1">
      <c r="A356" s="376"/>
      <c r="B356" s="376"/>
      <c r="C356" s="376"/>
      <c r="D356" s="376"/>
      <c r="E356" s="376"/>
      <c r="F356" s="376"/>
      <c r="G356" s="376"/>
      <c r="H356" s="376"/>
      <c r="I356" s="376"/>
      <c r="J356" s="376"/>
      <c r="K356" s="376"/>
      <c r="L356" s="376"/>
      <c r="M356" s="376"/>
      <c r="N356" s="376"/>
      <c r="O356" s="376"/>
      <c r="P356" s="376"/>
      <c r="Q356" s="376"/>
      <c r="R356" s="376"/>
    </row>
    <row r="357" spans="1:18" ht="11.25" customHeight="1">
      <c r="A357" s="376"/>
      <c r="B357" s="376"/>
      <c r="C357" s="376"/>
      <c r="D357" s="376"/>
      <c r="E357" s="376"/>
      <c r="F357" s="376"/>
      <c r="G357" s="376"/>
      <c r="H357" s="376"/>
      <c r="I357" s="376"/>
      <c r="J357" s="376"/>
      <c r="K357" s="376"/>
      <c r="L357" s="376"/>
      <c r="M357" s="376"/>
      <c r="N357" s="376"/>
      <c r="O357" s="376"/>
      <c r="P357" s="376"/>
      <c r="Q357" s="376"/>
      <c r="R357" s="376"/>
    </row>
    <row r="358" spans="1:18" ht="11.25" customHeight="1">
      <c r="A358" s="376"/>
      <c r="B358" s="376"/>
      <c r="C358" s="376"/>
      <c r="D358" s="376"/>
      <c r="E358" s="376"/>
      <c r="F358" s="376"/>
      <c r="G358" s="376"/>
      <c r="H358" s="376"/>
      <c r="I358" s="376"/>
      <c r="J358" s="376"/>
      <c r="K358" s="376"/>
      <c r="L358" s="376"/>
      <c r="M358" s="376"/>
      <c r="N358" s="376"/>
      <c r="O358" s="376"/>
      <c r="P358" s="376"/>
      <c r="Q358" s="376"/>
      <c r="R358" s="376"/>
    </row>
    <row r="359" spans="1:18" ht="11.25" customHeight="1">
      <c r="A359" s="376"/>
      <c r="B359" s="376"/>
      <c r="C359" s="376"/>
      <c r="D359" s="376"/>
      <c r="E359" s="376"/>
      <c r="F359" s="376"/>
      <c r="G359" s="376"/>
      <c r="H359" s="376"/>
      <c r="I359" s="376"/>
      <c r="J359" s="376"/>
      <c r="K359" s="376"/>
      <c r="L359" s="376"/>
      <c r="M359" s="376"/>
      <c r="N359" s="376"/>
      <c r="O359" s="376"/>
      <c r="P359" s="376"/>
      <c r="Q359" s="376"/>
      <c r="R359" s="376"/>
    </row>
    <row r="360" spans="1:18" ht="11.25" customHeight="1">
      <c r="A360" s="376"/>
      <c r="B360" s="376"/>
      <c r="C360" s="376"/>
      <c r="D360" s="376"/>
      <c r="E360" s="376"/>
      <c r="F360" s="376"/>
      <c r="G360" s="376"/>
      <c r="H360" s="376"/>
      <c r="I360" s="376"/>
      <c r="J360" s="376"/>
      <c r="K360" s="376"/>
      <c r="L360" s="376"/>
      <c r="M360" s="376"/>
      <c r="N360" s="376"/>
      <c r="O360" s="376"/>
      <c r="P360" s="376"/>
      <c r="Q360" s="376"/>
      <c r="R360" s="376"/>
    </row>
    <row r="361" spans="1:18" ht="11.25" customHeight="1">
      <c r="A361" s="376"/>
      <c r="B361" s="376"/>
      <c r="C361" s="376"/>
      <c r="D361" s="376"/>
      <c r="E361" s="376"/>
      <c r="F361" s="376"/>
      <c r="G361" s="376"/>
      <c r="H361" s="376"/>
      <c r="I361" s="376"/>
      <c r="J361" s="376"/>
      <c r="K361" s="376"/>
      <c r="L361" s="376"/>
      <c r="M361" s="376"/>
      <c r="N361" s="376"/>
      <c r="O361" s="376"/>
      <c r="P361" s="376"/>
      <c r="Q361" s="376"/>
      <c r="R361" s="376"/>
    </row>
    <row r="362" spans="1:18" ht="11.25" customHeight="1">
      <c r="A362" s="376"/>
      <c r="B362" s="376"/>
      <c r="C362" s="376"/>
      <c r="D362" s="376"/>
      <c r="E362" s="376"/>
      <c r="F362" s="376"/>
      <c r="G362" s="376"/>
      <c r="H362" s="376"/>
      <c r="I362" s="376"/>
      <c r="J362" s="376"/>
      <c r="K362" s="376"/>
      <c r="L362" s="376"/>
      <c r="M362" s="376"/>
      <c r="N362" s="376"/>
      <c r="O362" s="376"/>
      <c r="P362" s="376"/>
      <c r="Q362" s="376"/>
      <c r="R362" s="376"/>
    </row>
    <row r="363" spans="1:18" ht="11.25" customHeight="1">
      <c r="A363" s="376"/>
      <c r="B363" s="376"/>
      <c r="C363" s="376"/>
      <c r="D363" s="376"/>
      <c r="E363" s="376"/>
      <c r="F363" s="376"/>
      <c r="G363" s="376"/>
      <c r="H363" s="376"/>
      <c r="I363" s="376"/>
      <c r="J363" s="376"/>
      <c r="K363" s="376"/>
      <c r="L363" s="376"/>
      <c r="M363" s="376"/>
      <c r="N363" s="376"/>
      <c r="O363" s="376"/>
      <c r="P363" s="376"/>
      <c r="Q363" s="376"/>
      <c r="R363" s="376"/>
    </row>
    <row r="364" spans="1:18" ht="11.25" customHeight="1">
      <c r="A364" s="376"/>
      <c r="B364" s="376"/>
      <c r="C364" s="376"/>
      <c r="D364" s="376"/>
      <c r="E364" s="376"/>
      <c r="F364" s="376"/>
      <c r="G364" s="376"/>
      <c r="H364" s="376"/>
      <c r="I364" s="376"/>
      <c r="J364" s="376"/>
      <c r="K364" s="376"/>
      <c r="L364" s="376"/>
      <c r="M364" s="376"/>
      <c r="N364" s="376"/>
      <c r="O364" s="376"/>
      <c r="P364" s="376"/>
      <c r="Q364" s="376"/>
      <c r="R364" s="376"/>
    </row>
    <row r="365" spans="1:18" ht="11.25" customHeight="1">
      <c r="A365" s="376"/>
      <c r="B365" s="376"/>
      <c r="C365" s="376"/>
      <c r="D365" s="376"/>
      <c r="E365" s="376"/>
      <c r="F365" s="376"/>
      <c r="G365" s="376"/>
      <c r="H365" s="376"/>
      <c r="I365" s="376"/>
      <c r="J365" s="376"/>
      <c r="K365" s="376"/>
      <c r="L365" s="376"/>
      <c r="M365" s="376"/>
      <c r="N365" s="376"/>
      <c r="O365" s="376"/>
      <c r="P365" s="376"/>
      <c r="Q365" s="376"/>
      <c r="R365" s="376"/>
    </row>
    <row r="366" spans="1:18" ht="11.25" customHeight="1">
      <c r="A366" s="376"/>
      <c r="B366" s="376"/>
      <c r="C366" s="376"/>
      <c r="D366" s="376"/>
      <c r="E366" s="376"/>
      <c r="F366" s="376"/>
      <c r="G366" s="376"/>
      <c r="H366" s="376"/>
      <c r="I366" s="376"/>
      <c r="J366" s="376"/>
      <c r="K366" s="376"/>
      <c r="L366" s="376"/>
      <c r="M366" s="376"/>
      <c r="N366" s="376"/>
      <c r="O366" s="376"/>
      <c r="P366" s="376"/>
      <c r="Q366" s="376"/>
      <c r="R366" s="376"/>
    </row>
    <row r="367" spans="1:18" ht="11.25" customHeight="1">
      <c r="A367" s="376"/>
      <c r="B367" s="376"/>
      <c r="C367" s="376"/>
      <c r="D367" s="376"/>
      <c r="E367" s="376"/>
      <c r="F367" s="376"/>
      <c r="G367" s="376"/>
      <c r="H367" s="376"/>
      <c r="I367" s="376"/>
      <c r="J367" s="376"/>
      <c r="K367" s="376"/>
      <c r="L367" s="376"/>
      <c r="M367" s="376"/>
      <c r="N367" s="376"/>
      <c r="O367" s="376"/>
      <c r="P367" s="376"/>
      <c r="Q367" s="376"/>
      <c r="R367" s="376"/>
    </row>
    <row r="368" spans="1:18" ht="11.25" customHeight="1">
      <c r="A368" s="376"/>
      <c r="B368" s="376"/>
      <c r="C368" s="376"/>
      <c r="D368" s="376"/>
      <c r="E368" s="376"/>
      <c r="F368" s="376"/>
      <c r="G368" s="376"/>
      <c r="H368" s="376"/>
      <c r="I368" s="376"/>
      <c r="J368" s="376"/>
      <c r="K368" s="376"/>
      <c r="L368" s="376"/>
      <c r="M368" s="376"/>
      <c r="N368" s="376"/>
      <c r="O368" s="376"/>
      <c r="P368" s="376"/>
      <c r="Q368" s="376"/>
      <c r="R368" s="376"/>
    </row>
    <row r="369" spans="1:18" ht="11.25" customHeight="1">
      <c r="A369" s="376"/>
      <c r="B369" s="376"/>
      <c r="C369" s="376"/>
      <c r="D369" s="376"/>
      <c r="E369" s="376"/>
      <c r="F369" s="376"/>
      <c r="G369" s="376"/>
      <c r="H369" s="376"/>
      <c r="I369" s="376"/>
      <c r="J369" s="376"/>
      <c r="K369" s="376"/>
      <c r="L369" s="376"/>
      <c r="M369" s="376"/>
      <c r="N369" s="376"/>
      <c r="O369" s="376"/>
      <c r="P369" s="376"/>
      <c r="Q369" s="376"/>
      <c r="R369" s="376"/>
    </row>
    <row r="370" spans="1:18" ht="11.25" customHeight="1">
      <c r="A370" s="376"/>
      <c r="B370" s="376"/>
      <c r="C370" s="376"/>
      <c r="D370" s="376"/>
      <c r="E370" s="376"/>
      <c r="F370" s="376"/>
      <c r="G370" s="376"/>
      <c r="H370" s="376"/>
      <c r="I370" s="376"/>
      <c r="J370" s="376"/>
      <c r="K370" s="376"/>
      <c r="L370" s="376"/>
      <c r="M370" s="376"/>
      <c r="N370" s="376"/>
      <c r="O370" s="376"/>
      <c r="P370" s="376"/>
      <c r="Q370" s="376"/>
      <c r="R370" s="376"/>
    </row>
    <row r="371" spans="1:18" ht="11.25" customHeight="1">
      <c r="A371" s="376"/>
      <c r="B371" s="376"/>
      <c r="C371" s="376"/>
      <c r="D371" s="376"/>
      <c r="E371" s="376"/>
      <c r="F371" s="376"/>
      <c r="G371" s="376"/>
      <c r="H371" s="376"/>
      <c r="I371" s="376"/>
      <c r="J371" s="376"/>
      <c r="K371" s="376"/>
      <c r="L371" s="376"/>
      <c r="M371" s="376"/>
      <c r="N371" s="376"/>
      <c r="O371" s="376"/>
      <c r="P371" s="376"/>
      <c r="Q371" s="376"/>
      <c r="R371" s="376"/>
    </row>
    <row r="372" spans="1:18" ht="11.25" customHeight="1">
      <c r="A372" s="376"/>
      <c r="B372" s="376"/>
      <c r="C372" s="376"/>
      <c r="D372" s="376"/>
      <c r="E372" s="376"/>
      <c r="F372" s="376"/>
      <c r="G372" s="376"/>
      <c r="H372" s="376"/>
      <c r="I372" s="376"/>
      <c r="J372" s="376"/>
      <c r="K372" s="376"/>
      <c r="L372" s="376"/>
      <c r="M372" s="376"/>
      <c r="N372" s="376"/>
      <c r="O372" s="376"/>
      <c r="P372" s="376"/>
      <c r="Q372" s="376"/>
      <c r="R372" s="376"/>
    </row>
    <row r="373" spans="1:18" ht="11.25" customHeight="1">
      <c r="A373" s="376"/>
      <c r="B373" s="376"/>
      <c r="C373" s="376"/>
      <c r="D373" s="376"/>
      <c r="E373" s="376"/>
      <c r="F373" s="376"/>
      <c r="G373" s="376"/>
      <c r="H373" s="376"/>
      <c r="I373" s="376"/>
      <c r="J373" s="376"/>
      <c r="K373" s="376"/>
      <c r="L373" s="376"/>
      <c r="M373" s="376"/>
      <c r="N373" s="376"/>
      <c r="O373" s="376"/>
      <c r="P373" s="376"/>
      <c r="Q373" s="376"/>
      <c r="R373" s="376"/>
    </row>
    <row r="374" spans="1:18" ht="11.25" customHeight="1">
      <c r="A374" s="376"/>
      <c r="B374" s="376"/>
      <c r="C374" s="376"/>
      <c r="D374" s="376"/>
      <c r="E374" s="376"/>
      <c r="F374" s="376"/>
      <c r="G374" s="376"/>
      <c r="H374" s="376"/>
      <c r="I374" s="376"/>
      <c r="J374" s="376"/>
      <c r="K374" s="376"/>
      <c r="L374" s="376"/>
      <c r="M374" s="376"/>
      <c r="N374" s="376"/>
      <c r="O374" s="376"/>
      <c r="P374" s="376"/>
      <c r="Q374" s="376"/>
      <c r="R374" s="376"/>
    </row>
    <row r="375" spans="1:18" ht="11.25" customHeight="1">
      <c r="A375" s="376"/>
      <c r="B375" s="376"/>
      <c r="C375" s="376"/>
      <c r="D375" s="376"/>
      <c r="E375" s="376"/>
      <c r="F375" s="376"/>
      <c r="G375" s="376"/>
      <c r="H375" s="376"/>
      <c r="I375" s="376"/>
      <c r="J375" s="376"/>
      <c r="K375" s="376"/>
      <c r="L375" s="376"/>
      <c r="M375" s="376"/>
      <c r="N375" s="376"/>
      <c r="O375" s="376"/>
      <c r="P375" s="376"/>
      <c r="Q375" s="376"/>
      <c r="R375" s="376"/>
    </row>
    <row r="376" spans="1:18" ht="11.25" customHeight="1">
      <c r="A376" s="376"/>
      <c r="B376" s="376"/>
      <c r="C376" s="376"/>
      <c r="D376" s="376"/>
      <c r="E376" s="376"/>
      <c r="F376" s="376"/>
      <c r="G376" s="376"/>
      <c r="H376" s="376"/>
      <c r="I376" s="376"/>
      <c r="J376" s="376"/>
      <c r="K376" s="376"/>
      <c r="L376" s="376"/>
      <c r="M376" s="376"/>
      <c r="N376" s="376"/>
      <c r="O376" s="376"/>
      <c r="P376" s="376"/>
      <c r="Q376" s="376"/>
      <c r="R376" s="376"/>
    </row>
    <row r="377" spans="1:18" ht="11.25" customHeight="1">
      <c r="A377" s="376"/>
      <c r="B377" s="376"/>
      <c r="C377" s="376"/>
      <c r="D377" s="376"/>
      <c r="E377" s="376"/>
      <c r="F377" s="376"/>
      <c r="G377" s="376"/>
      <c r="H377" s="376"/>
      <c r="I377" s="376"/>
      <c r="J377" s="376"/>
      <c r="K377" s="376"/>
      <c r="L377" s="376"/>
      <c r="M377" s="376"/>
      <c r="N377" s="376"/>
      <c r="O377" s="376"/>
      <c r="P377" s="376"/>
      <c r="Q377" s="376"/>
      <c r="R377" s="376"/>
    </row>
    <row r="378" spans="1:18" ht="11.25" customHeight="1">
      <c r="A378" s="376"/>
      <c r="B378" s="376"/>
      <c r="C378" s="376"/>
      <c r="D378" s="376"/>
      <c r="E378" s="376"/>
      <c r="F378" s="376"/>
      <c r="G378" s="376"/>
      <c r="H378" s="376"/>
      <c r="I378" s="376"/>
      <c r="J378" s="376"/>
      <c r="K378" s="376"/>
      <c r="L378" s="376"/>
      <c r="M378" s="376"/>
      <c r="N378" s="376"/>
      <c r="O378" s="376"/>
      <c r="P378" s="376"/>
      <c r="Q378" s="376"/>
      <c r="R378" s="376"/>
    </row>
    <row r="379" spans="1:18" ht="11.25" customHeight="1">
      <c r="A379" s="376"/>
      <c r="B379" s="376"/>
      <c r="C379" s="376"/>
      <c r="D379" s="376"/>
      <c r="E379" s="376"/>
      <c r="F379" s="376"/>
      <c r="G379" s="376"/>
      <c r="H379" s="376"/>
      <c r="I379" s="376"/>
      <c r="J379" s="376"/>
      <c r="K379" s="376"/>
      <c r="L379" s="376"/>
      <c r="M379" s="376"/>
      <c r="N379" s="376"/>
      <c r="O379" s="376"/>
      <c r="P379" s="376"/>
      <c r="Q379" s="376"/>
      <c r="R379" s="376"/>
    </row>
    <row r="380" spans="1:18" ht="11.25" customHeight="1">
      <c r="A380" s="376"/>
      <c r="B380" s="376"/>
      <c r="C380" s="376"/>
      <c r="D380" s="376"/>
      <c r="E380" s="376"/>
      <c r="F380" s="376"/>
      <c r="G380" s="376"/>
      <c r="H380" s="376"/>
      <c r="I380" s="376"/>
      <c r="J380" s="376"/>
      <c r="K380" s="376"/>
      <c r="L380" s="376"/>
      <c r="M380" s="376"/>
      <c r="N380" s="376"/>
      <c r="O380" s="376"/>
      <c r="P380" s="376"/>
      <c r="Q380" s="376"/>
      <c r="R380" s="376"/>
    </row>
    <row r="381" spans="1:18" ht="11.25" customHeight="1">
      <c r="A381" s="376"/>
      <c r="B381" s="376"/>
      <c r="C381" s="376"/>
      <c r="D381" s="376"/>
      <c r="E381" s="376"/>
      <c r="F381" s="376"/>
      <c r="G381" s="376"/>
      <c r="H381" s="376"/>
      <c r="I381" s="376"/>
      <c r="J381" s="376"/>
      <c r="K381" s="376"/>
      <c r="L381" s="376"/>
      <c r="M381" s="376"/>
      <c r="N381" s="376"/>
      <c r="O381" s="376"/>
      <c r="P381" s="376"/>
      <c r="Q381" s="376"/>
      <c r="R381" s="376"/>
    </row>
    <row r="382" spans="1:18" ht="11.25" customHeight="1">
      <c r="A382" s="376"/>
      <c r="B382" s="376"/>
      <c r="C382" s="376"/>
      <c r="D382" s="376"/>
      <c r="E382" s="376"/>
      <c r="F382" s="376"/>
      <c r="G382" s="376"/>
      <c r="H382" s="376"/>
      <c r="I382" s="376"/>
      <c r="J382" s="376"/>
      <c r="K382" s="376"/>
      <c r="L382" s="376"/>
      <c r="M382" s="376"/>
      <c r="N382" s="376"/>
      <c r="O382" s="376"/>
      <c r="P382" s="376"/>
      <c r="Q382" s="376"/>
      <c r="R382" s="376"/>
    </row>
    <row r="383" spans="1:18" ht="11.25" customHeight="1">
      <c r="A383" s="376"/>
      <c r="B383" s="376"/>
      <c r="C383" s="376"/>
      <c r="D383" s="376"/>
      <c r="E383" s="376"/>
      <c r="F383" s="376"/>
      <c r="G383" s="376"/>
      <c r="H383" s="376"/>
      <c r="I383" s="376"/>
      <c r="J383" s="376"/>
      <c r="K383" s="376"/>
      <c r="L383" s="376"/>
      <c r="M383" s="376"/>
      <c r="N383" s="376"/>
      <c r="O383" s="376"/>
      <c r="P383" s="376"/>
      <c r="Q383" s="376"/>
      <c r="R383" s="376"/>
    </row>
    <row r="384" spans="1:18" ht="11.25" customHeight="1">
      <c r="A384" s="376"/>
      <c r="B384" s="376"/>
      <c r="C384" s="376"/>
      <c r="D384" s="376"/>
      <c r="E384" s="376"/>
      <c r="F384" s="376"/>
      <c r="G384" s="376"/>
      <c r="H384" s="376"/>
      <c r="I384" s="376"/>
      <c r="J384" s="376"/>
      <c r="K384" s="376"/>
      <c r="L384" s="376"/>
      <c r="M384" s="376"/>
      <c r="N384" s="376"/>
      <c r="O384" s="376"/>
      <c r="P384" s="376"/>
      <c r="Q384" s="376"/>
      <c r="R384" s="376"/>
    </row>
    <row r="385" spans="1:18" ht="11.25" customHeight="1">
      <c r="A385" s="376"/>
      <c r="B385" s="376"/>
      <c r="C385" s="376"/>
      <c r="D385" s="376"/>
      <c r="E385" s="376"/>
      <c r="F385" s="376"/>
      <c r="G385" s="376"/>
      <c r="H385" s="376"/>
      <c r="I385" s="376"/>
      <c r="J385" s="376"/>
      <c r="K385" s="376"/>
      <c r="L385" s="376"/>
      <c r="M385" s="376"/>
      <c r="N385" s="376"/>
      <c r="O385" s="376"/>
      <c r="P385" s="376"/>
      <c r="Q385" s="376"/>
      <c r="R385" s="376"/>
    </row>
    <row r="386" spans="1:18" ht="11.25" customHeight="1">
      <c r="A386" s="376"/>
      <c r="B386" s="376"/>
      <c r="C386" s="376"/>
      <c r="D386" s="376"/>
      <c r="E386" s="376"/>
      <c r="F386" s="376"/>
      <c r="G386" s="376"/>
      <c r="H386" s="376"/>
      <c r="I386" s="376"/>
      <c r="J386" s="376"/>
      <c r="K386" s="376"/>
      <c r="L386" s="376"/>
      <c r="M386" s="376"/>
      <c r="N386" s="376"/>
      <c r="O386" s="376"/>
      <c r="P386" s="376"/>
      <c r="Q386" s="376"/>
      <c r="R386" s="376"/>
    </row>
    <row r="387" spans="1:18" ht="11.25" customHeight="1">
      <c r="A387" s="376"/>
      <c r="B387" s="376"/>
      <c r="C387" s="376"/>
      <c r="D387" s="376"/>
      <c r="E387" s="376"/>
      <c r="F387" s="376"/>
      <c r="G387" s="376"/>
      <c r="H387" s="376"/>
      <c r="I387" s="376"/>
      <c r="J387" s="376"/>
      <c r="K387" s="376"/>
      <c r="L387" s="376"/>
      <c r="M387" s="376"/>
      <c r="N387" s="376"/>
      <c r="O387" s="376"/>
      <c r="P387" s="376"/>
      <c r="Q387" s="376"/>
      <c r="R387" s="376"/>
    </row>
    <row r="388" spans="1:18" ht="11.25" customHeight="1">
      <c r="A388" s="376"/>
      <c r="B388" s="376"/>
      <c r="C388" s="376"/>
      <c r="D388" s="376"/>
      <c r="E388" s="376"/>
      <c r="F388" s="376"/>
      <c r="G388" s="376"/>
      <c r="H388" s="376"/>
      <c r="I388" s="376"/>
      <c r="J388" s="376"/>
      <c r="K388" s="376"/>
      <c r="L388" s="376"/>
      <c r="M388" s="376"/>
      <c r="N388" s="376"/>
      <c r="O388" s="376"/>
      <c r="P388" s="376"/>
      <c r="Q388" s="376"/>
      <c r="R388" s="376"/>
    </row>
    <row r="389" spans="1:18" ht="11.25" customHeight="1">
      <c r="A389" s="376"/>
      <c r="B389" s="376"/>
      <c r="C389" s="376"/>
      <c r="D389" s="376"/>
      <c r="E389" s="376"/>
      <c r="F389" s="376"/>
      <c r="G389" s="376"/>
      <c r="H389" s="376"/>
      <c r="I389" s="376"/>
      <c r="J389" s="376"/>
      <c r="K389" s="376"/>
      <c r="L389" s="376"/>
      <c r="M389" s="376"/>
      <c r="N389" s="376"/>
      <c r="O389" s="376"/>
      <c r="P389" s="376"/>
      <c r="Q389" s="376"/>
      <c r="R389" s="376"/>
    </row>
    <row r="390" spans="1:18" ht="11.25" customHeight="1">
      <c r="A390" s="376"/>
      <c r="B390" s="376"/>
      <c r="C390" s="376"/>
      <c r="D390" s="376"/>
      <c r="E390" s="376"/>
      <c r="F390" s="376"/>
      <c r="G390" s="376"/>
      <c r="H390" s="376"/>
      <c r="I390" s="376"/>
      <c r="J390" s="376"/>
      <c r="K390" s="376"/>
      <c r="L390" s="376"/>
      <c r="M390" s="376"/>
      <c r="N390" s="376"/>
      <c r="O390" s="376"/>
      <c r="P390" s="376"/>
      <c r="Q390" s="376"/>
      <c r="R390" s="376"/>
    </row>
    <row r="391" spans="1:18" ht="11.25" customHeight="1">
      <c r="A391" s="376"/>
      <c r="B391" s="376"/>
      <c r="C391" s="376"/>
      <c r="D391" s="376"/>
      <c r="E391" s="376"/>
      <c r="F391" s="376"/>
      <c r="G391" s="376"/>
      <c r="H391" s="376"/>
      <c r="I391" s="376"/>
      <c r="J391" s="376"/>
      <c r="K391" s="376"/>
      <c r="L391" s="376"/>
      <c r="M391" s="376"/>
      <c r="N391" s="376"/>
      <c r="O391" s="376"/>
      <c r="P391" s="376"/>
      <c r="Q391" s="376"/>
      <c r="R391" s="376"/>
    </row>
    <row r="392" spans="1:18" ht="11.25" customHeight="1">
      <c r="A392" s="376"/>
      <c r="B392" s="376"/>
      <c r="C392" s="376"/>
      <c r="D392" s="376"/>
      <c r="E392" s="376"/>
      <c r="F392" s="376"/>
      <c r="G392" s="376"/>
      <c r="H392" s="376"/>
      <c r="I392" s="376"/>
      <c r="J392" s="376"/>
      <c r="K392" s="376"/>
      <c r="L392" s="376"/>
      <c r="M392" s="376"/>
      <c r="N392" s="376"/>
      <c r="O392" s="376"/>
      <c r="P392" s="376"/>
      <c r="Q392" s="376"/>
      <c r="R392" s="376"/>
    </row>
    <row r="393" spans="1:18" ht="11.25" customHeight="1">
      <c r="A393" s="376"/>
      <c r="B393" s="376"/>
      <c r="C393" s="376"/>
      <c r="D393" s="376"/>
      <c r="E393" s="376"/>
      <c r="F393" s="376"/>
      <c r="G393" s="376"/>
      <c r="H393" s="376"/>
      <c r="I393" s="376"/>
      <c r="J393" s="376"/>
      <c r="K393" s="376"/>
      <c r="L393" s="376"/>
      <c r="M393" s="376"/>
      <c r="N393" s="376"/>
      <c r="O393" s="376"/>
      <c r="P393" s="376"/>
      <c r="Q393" s="376"/>
      <c r="R393" s="376"/>
    </row>
    <row r="394" spans="1:18" ht="11.25" customHeight="1">
      <c r="A394" s="376"/>
      <c r="B394" s="376"/>
      <c r="C394" s="376"/>
      <c r="D394" s="376"/>
      <c r="E394" s="376"/>
      <c r="F394" s="376"/>
      <c r="G394" s="376"/>
      <c r="H394" s="376"/>
      <c r="I394" s="376"/>
      <c r="J394" s="376"/>
      <c r="K394" s="376"/>
      <c r="L394" s="376"/>
      <c r="M394" s="376"/>
      <c r="N394" s="376"/>
      <c r="O394" s="376"/>
      <c r="P394" s="376"/>
      <c r="Q394" s="376"/>
      <c r="R394" s="376"/>
    </row>
    <row r="395" spans="1:18" ht="11.25" customHeight="1">
      <c r="A395" s="376"/>
      <c r="B395" s="376"/>
      <c r="C395" s="376"/>
      <c r="D395" s="376"/>
      <c r="E395" s="376"/>
      <c r="F395" s="376"/>
      <c r="G395" s="376"/>
      <c r="H395" s="376"/>
      <c r="I395" s="376"/>
      <c r="J395" s="376"/>
      <c r="K395" s="376"/>
      <c r="L395" s="376"/>
      <c r="M395" s="376"/>
      <c r="N395" s="376"/>
      <c r="O395" s="376"/>
      <c r="P395" s="376"/>
      <c r="Q395" s="376"/>
      <c r="R395" s="376"/>
    </row>
    <row r="396" spans="1:18" ht="11.25" customHeight="1">
      <c r="A396" s="376"/>
      <c r="B396" s="376"/>
      <c r="C396" s="376"/>
      <c r="D396" s="376"/>
      <c r="E396" s="376"/>
      <c r="F396" s="376"/>
      <c r="G396" s="376"/>
      <c r="H396" s="376"/>
      <c r="I396" s="376"/>
      <c r="J396" s="376"/>
      <c r="K396" s="376"/>
      <c r="L396" s="376"/>
      <c r="M396" s="376"/>
      <c r="N396" s="376"/>
      <c r="O396" s="376"/>
      <c r="P396" s="376"/>
      <c r="Q396" s="376"/>
      <c r="R396" s="376"/>
    </row>
    <row r="397" spans="1:18" ht="11.25" customHeight="1">
      <c r="A397" s="376"/>
      <c r="B397" s="376"/>
      <c r="C397" s="376"/>
      <c r="D397" s="376"/>
      <c r="E397" s="376"/>
      <c r="F397" s="376"/>
      <c r="G397" s="376"/>
      <c r="H397" s="376"/>
      <c r="I397" s="376"/>
      <c r="J397" s="376"/>
      <c r="K397" s="376"/>
      <c r="L397" s="376"/>
      <c r="M397" s="376"/>
      <c r="N397" s="376"/>
      <c r="O397" s="376"/>
      <c r="P397" s="376"/>
      <c r="Q397" s="376"/>
      <c r="R397" s="376"/>
    </row>
    <row r="398" spans="1:18" ht="11.25" customHeight="1">
      <c r="A398" s="376"/>
      <c r="B398" s="376"/>
      <c r="C398" s="376"/>
      <c r="D398" s="376"/>
      <c r="E398" s="376"/>
      <c r="F398" s="376"/>
      <c r="G398" s="376"/>
      <c r="H398" s="376"/>
      <c r="I398" s="376"/>
      <c r="J398" s="376"/>
      <c r="K398" s="376"/>
      <c r="L398" s="376"/>
      <c r="M398" s="376"/>
      <c r="N398" s="376"/>
      <c r="O398" s="376"/>
      <c r="P398" s="376"/>
      <c r="Q398" s="376"/>
      <c r="R398" s="376"/>
    </row>
    <row r="399" spans="1:18" ht="11.25" customHeight="1">
      <c r="A399" s="376"/>
      <c r="B399" s="376"/>
      <c r="C399" s="376"/>
      <c r="D399" s="376"/>
      <c r="E399" s="376"/>
      <c r="F399" s="376"/>
      <c r="G399" s="376"/>
      <c r="H399" s="376"/>
      <c r="I399" s="376"/>
      <c r="J399" s="376"/>
      <c r="K399" s="376"/>
      <c r="L399" s="376"/>
      <c r="M399" s="376"/>
      <c r="N399" s="376"/>
      <c r="O399" s="376"/>
      <c r="P399" s="376"/>
      <c r="Q399" s="376"/>
      <c r="R399" s="376"/>
    </row>
    <row r="400" spans="1:18" ht="11.25" customHeight="1">
      <c r="A400" s="376"/>
      <c r="B400" s="376"/>
      <c r="C400" s="376"/>
      <c r="D400" s="376"/>
      <c r="E400" s="376"/>
      <c r="F400" s="376"/>
      <c r="G400" s="376"/>
      <c r="H400" s="376"/>
      <c r="I400" s="376"/>
      <c r="J400" s="376"/>
      <c r="K400" s="376"/>
      <c r="L400" s="376"/>
      <c r="M400" s="376"/>
      <c r="N400" s="376"/>
      <c r="O400" s="376"/>
      <c r="P400" s="376"/>
      <c r="Q400" s="376"/>
      <c r="R400" s="376"/>
    </row>
    <row r="401" spans="1:18" ht="11.25" customHeight="1">
      <c r="A401" s="376"/>
      <c r="B401" s="376"/>
      <c r="C401" s="376"/>
      <c r="D401" s="376"/>
      <c r="E401" s="376"/>
      <c r="F401" s="376"/>
      <c r="G401" s="376"/>
      <c r="H401" s="376"/>
      <c r="I401" s="376"/>
      <c r="J401" s="376"/>
      <c r="K401" s="376"/>
      <c r="L401" s="376"/>
      <c r="M401" s="376"/>
      <c r="N401" s="376"/>
      <c r="O401" s="376"/>
      <c r="P401" s="376"/>
      <c r="Q401" s="376"/>
      <c r="R401" s="376"/>
    </row>
    <row r="402" spans="1:18" ht="11.25" customHeight="1">
      <c r="A402" s="376"/>
      <c r="B402" s="376"/>
      <c r="C402" s="376"/>
      <c r="D402" s="376"/>
      <c r="E402" s="376"/>
      <c r="F402" s="376"/>
      <c r="G402" s="376"/>
      <c r="H402" s="376"/>
      <c r="I402" s="376"/>
      <c r="J402" s="376"/>
      <c r="K402" s="376"/>
      <c r="L402" s="376"/>
      <c r="M402" s="376"/>
      <c r="N402" s="376"/>
      <c r="O402" s="376"/>
      <c r="P402" s="376"/>
      <c r="Q402" s="376"/>
      <c r="R402" s="376"/>
    </row>
    <row r="403" spans="1:18" ht="11.25" customHeight="1">
      <c r="A403" s="376"/>
      <c r="B403" s="376"/>
      <c r="C403" s="376"/>
      <c r="D403" s="376"/>
      <c r="E403" s="376"/>
      <c r="F403" s="376"/>
      <c r="G403" s="376"/>
      <c r="H403" s="376"/>
      <c r="I403" s="376"/>
      <c r="J403" s="376"/>
      <c r="K403" s="376"/>
      <c r="L403" s="376"/>
      <c r="M403" s="376"/>
      <c r="N403" s="376"/>
      <c r="O403" s="376"/>
      <c r="P403" s="376"/>
      <c r="Q403" s="376"/>
      <c r="R403" s="376"/>
    </row>
    <row r="404" spans="1:18" ht="11.25" customHeight="1">
      <c r="A404" s="376"/>
      <c r="B404" s="376"/>
      <c r="C404" s="376"/>
      <c r="D404" s="376"/>
      <c r="E404" s="376"/>
      <c r="F404" s="376"/>
      <c r="G404" s="376"/>
      <c r="H404" s="376"/>
      <c r="I404" s="376"/>
      <c r="J404" s="376"/>
      <c r="K404" s="376"/>
      <c r="L404" s="376"/>
      <c r="M404" s="376"/>
      <c r="N404" s="376"/>
      <c r="O404" s="376"/>
      <c r="P404" s="376"/>
      <c r="Q404" s="376"/>
      <c r="R404" s="376"/>
    </row>
    <row r="405" spans="1:18" ht="11.25" customHeight="1">
      <c r="A405" s="376"/>
      <c r="B405" s="376"/>
      <c r="C405" s="376"/>
      <c r="D405" s="376"/>
      <c r="E405" s="376"/>
      <c r="F405" s="376"/>
      <c r="G405" s="376"/>
      <c r="H405" s="376"/>
      <c r="I405" s="376"/>
      <c r="J405" s="376"/>
      <c r="K405" s="376"/>
      <c r="L405" s="376"/>
      <c r="M405" s="376"/>
      <c r="N405" s="376"/>
      <c r="O405" s="376"/>
      <c r="P405" s="376"/>
      <c r="Q405" s="376"/>
      <c r="R405" s="376"/>
    </row>
    <row r="406" spans="1:18" ht="11.25" customHeight="1">
      <c r="A406" s="376"/>
      <c r="B406" s="376"/>
      <c r="C406" s="376"/>
      <c r="D406" s="376"/>
      <c r="E406" s="376"/>
      <c r="F406" s="376"/>
      <c r="G406" s="376"/>
      <c r="H406" s="376"/>
      <c r="I406" s="376"/>
      <c r="J406" s="376"/>
      <c r="K406" s="376"/>
      <c r="L406" s="376"/>
      <c r="M406" s="376"/>
      <c r="N406" s="376"/>
      <c r="O406" s="376"/>
      <c r="P406" s="376"/>
      <c r="Q406" s="376"/>
      <c r="R406" s="376"/>
    </row>
    <row r="407" spans="1:18" ht="11.25" customHeight="1">
      <c r="A407" s="376"/>
      <c r="B407" s="376"/>
      <c r="C407" s="376"/>
      <c r="D407" s="376"/>
      <c r="E407" s="376"/>
      <c r="F407" s="376"/>
      <c r="G407" s="376"/>
      <c r="H407" s="376"/>
      <c r="I407" s="376"/>
      <c r="J407" s="376"/>
      <c r="K407" s="376"/>
      <c r="L407" s="376"/>
      <c r="M407" s="376"/>
      <c r="N407" s="376"/>
      <c r="O407" s="376"/>
      <c r="P407" s="376"/>
      <c r="Q407" s="376"/>
      <c r="R407" s="376"/>
    </row>
    <row r="408" spans="1:18" ht="11.25" customHeight="1">
      <c r="A408" s="376"/>
      <c r="B408" s="376"/>
      <c r="C408" s="376"/>
      <c r="D408" s="376"/>
      <c r="E408" s="376"/>
      <c r="F408" s="376"/>
      <c r="G408" s="376"/>
      <c r="H408" s="376"/>
      <c r="I408" s="376"/>
      <c r="J408" s="376"/>
      <c r="K408" s="376"/>
      <c r="L408" s="376"/>
      <c r="M408" s="376"/>
      <c r="N408" s="376"/>
      <c r="O408" s="376"/>
      <c r="P408" s="376"/>
      <c r="Q408" s="376"/>
      <c r="R408" s="376"/>
    </row>
    <row r="409" spans="1:18" ht="11.25" customHeight="1">
      <c r="A409" s="376"/>
      <c r="B409" s="376"/>
      <c r="C409" s="376"/>
      <c r="D409" s="376"/>
      <c r="E409" s="376"/>
      <c r="F409" s="376"/>
      <c r="G409" s="376"/>
      <c r="H409" s="376"/>
      <c r="I409" s="376"/>
      <c r="J409" s="376"/>
      <c r="K409" s="376"/>
      <c r="L409" s="376"/>
      <c r="M409" s="376"/>
      <c r="N409" s="376"/>
      <c r="O409" s="376"/>
      <c r="P409" s="376"/>
      <c r="Q409" s="376"/>
      <c r="R409" s="376"/>
    </row>
    <row r="410" spans="1:18" ht="11.25" customHeight="1">
      <c r="A410" s="376"/>
      <c r="B410" s="376"/>
      <c r="C410" s="376"/>
      <c r="D410" s="376"/>
      <c r="E410" s="376"/>
      <c r="F410" s="376"/>
      <c r="G410" s="376"/>
      <c r="H410" s="376"/>
      <c r="I410" s="376"/>
      <c r="J410" s="376"/>
      <c r="K410" s="376"/>
      <c r="L410" s="376"/>
      <c r="M410" s="376"/>
      <c r="N410" s="376"/>
      <c r="O410" s="376"/>
      <c r="P410" s="376"/>
      <c r="Q410" s="376"/>
      <c r="R410" s="376"/>
    </row>
    <row r="411" spans="1:18" ht="11.25" customHeight="1">
      <c r="A411" s="376"/>
      <c r="B411" s="376"/>
      <c r="C411" s="376"/>
      <c r="D411" s="376"/>
      <c r="E411" s="376"/>
      <c r="F411" s="376"/>
      <c r="G411" s="376"/>
      <c r="H411" s="376"/>
      <c r="I411" s="376"/>
      <c r="J411" s="376"/>
      <c r="K411" s="376"/>
      <c r="L411" s="376"/>
      <c r="M411" s="376"/>
      <c r="N411" s="376"/>
      <c r="O411" s="376"/>
      <c r="P411" s="376"/>
      <c r="Q411" s="376"/>
      <c r="R411" s="376"/>
    </row>
    <row r="412" spans="1:18" ht="11.25" customHeight="1">
      <c r="A412" s="376"/>
      <c r="B412" s="376"/>
      <c r="C412" s="376"/>
      <c r="D412" s="376"/>
      <c r="E412" s="376"/>
      <c r="F412" s="376"/>
      <c r="G412" s="376"/>
      <c r="H412" s="376"/>
      <c r="I412" s="376"/>
      <c r="J412" s="376"/>
      <c r="K412" s="376"/>
      <c r="L412" s="376"/>
      <c r="M412" s="376"/>
      <c r="N412" s="376"/>
      <c r="O412" s="376"/>
      <c r="P412" s="376"/>
      <c r="Q412" s="376"/>
      <c r="R412" s="376"/>
    </row>
    <row r="413" spans="1:18" ht="11.25" customHeight="1">
      <c r="A413" s="376"/>
      <c r="B413" s="376"/>
      <c r="C413" s="376"/>
      <c r="D413" s="376"/>
      <c r="E413" s="376"/>
      <c r="F413" s="376"/>
      <c r="G413" s="376"/>
      <c r="H413" s="376"/>
      <c r="I413" s="376"/>
      <c r="J413" s="376"/>
      <c r="K413" s="376"/>
      <c r="L413" s="376"/>
      <c r="M413" s="376"/>
      <c r="N413" s="376"/>
      <c r="O413" s="376"/>
      <c r="P413" s="376"/>
      <c r="Q413" s="376"/>
      <c r="R413" s="376"/>
    </row>
    <row r="414" spans="1:18" ht="11.25" customHeight="1">
      <c r="A414" s="376"/>
      <c r="B414" s="376"/>
      <c r="C414" s="376"/>
      <c r="D414" s="376"/>
      <c r="E414" s="376"/>
      <c r="F414" s="376"/>
      <c r="G414" s="376"/>
      <c r="H414" s="376"/>
      <c r="I414" s="376"/>
      <c r="J414" s="376"/>
      <c r="K414" s="376"/>
      <c r="L414" s="376"/>
      <c r="M414" s="376"/>
      <c r="N414" s="376"/>
      <c r="O414" s="376"/>
      <c r="P414" s="376"/>
      <c r="Q414" s="376"/>
      <c r="R414" s="376"/>
    </row>
    <row r="415" spans="1:18" ht="11.25" customHeight="1">
      <c r="A415" s="376"/>
      <c r="B415" s="376"/>
      <c r="C415" s="376"/>
      <c r="D415" s="376"/>
      <c r="E415" s="376"/>
      <c r="F415" s="376"/>
      <c r="G415" s="376"/>
      <c r="H415" s="376"/>
      <c r="I415" s="376"/>
      <c r="J415" s="376"/>
      <c r="K415" s="376"/>
      <c r="L415" s="376"/>
      <c r="M415" s="376"/>
      <c r="N415" s="376"/>
      <c r="O415" s="376"/>
      <c r="P415" s="376"/>
      <c r="Q415" s="376"/>
      <c r="R415" s="376"/>
    </row>
    <row r="416" spans="1:18" ht="11.25" customHeight="1">
      <c r="A416" s="376"/>
      <c r="B416" s="376"/>
      <c r="C416" s="376"/>
      <c r="D416" s="376"/>
      <c r="E416" s="376"/>
      <c r="F416" s="376"/>
      <c r="G416" s="376"/>
      <c r="H416" s="376"/>
      <c r="I416" s="376"/>
      <c r="J416" s="376"/>
      <c r="K416" s="376"/>
      <c r="L416" s="376"/>
      <c r="M416" s="376"/>
      <c r="N416" s="376"/>
      <c r="O416" s="376"/>
      <c r="P416" s="376"/>
      <c r="Q416" s="376"/>
      <c r="R416" s="376"/>
    </row>
    <row r="417" spans="1:18" ht="11.25" customHeight="1">
      <c r="A417" s="376"/>
      <c r="B417" s="376"/>
      <c r="C417" s="376"/>
      <c r="D417" s="376"/>
      <c r="E417" s="376"/>
      <c r="F417" s="376"/>
      <c r="G417" s="376"/>
      <c r="H417" s="376"/>
      <c r="I417" s="376"/>
      <c r="J417" s="376"/>
      <c r="K417" s="376"/>
      <c r="L417" s="376"/>
      <c r="M417" s="376"/>
      <c r="N417" s="376"/>
      <c r="O417" s="376"/>
      <c r="P417" s="376"/>
      <c r="Q417" s="376"/>
      <c r="R417" s="376"/>
    </row>
    <row r="418" spans="1:18" ht="11.25" customHeight="1">
      <c r="A418" s="376"/>
      <c r="B418" s="376"/>
      <c r="C418" s="376"/>
      <c r="D418" s="376"/>
      <c r="E418" s="376"/>
      <c r="F418" s="376"/>
      <c r="G418" s="376"/>
      <c r="H418" s="376"/>
      <c r="I418" s="376"/>
      <c r="J418" s="376"/>
      <c r="K418" s="376"/>
      <c r="L418" s="376"/>
      <c r="M418" s="376"/>
      <c r="N418" s="376"/>
      <c r="O418" s="376"/>
      <c r="P418" s="376"/>
      <c r="Q418" s="376"/>
      <c r="R418" s="376"/>
    </row>
    <row r="419" spans="1:18" ht="11.25" customHeight="1">
      <c r="A419" s="376"/>
      <c r="B419" s="376"/>
      <c r="C419" s="376"/>
      <c r="D419" s="376"/>
      <c r="E419" s="376"/>
      <c r="F419" s="376"/>
      <c r="G419" s="376"/>
      <c r="H419" s="376"/>
      <c r="I419" s="376"/>
      <c r="J419" s="376"/>
      <c r="K419" s="376"/>
      <c r="L419" s="376"/>
      <c r="M419" s="376"/>
      <c r="N419" s="376"/>
      <c r="O419" s="376"/>
      <c r="P419" s="376"/>
      <c r="Q419" s="376"/>
      <c r="R419" s="376"/>
    </row>
    <row r="420" spans="1:18" ht="11.25" customHeight="1">
      <c r="A420" s="376"/>
      <c r="B420" s="376"/>
      <c r="C420" s="376"/>
      <c r="D420" s="376"/>
      <c r="E420" s="376"/>
      <c r="F420" s="376"/>
      <c r="G420" s="376"/>
      <c r="H420" s="376"/>
      <c r="I420" s="376"/>
      <c r="J420" s="376"/>
      <c r="K420" s="376"/>
      <c r="L420" s="376"/>
      <c r="M420" s="376"/>
      <c r="N420" s="376"/>
      <c r="O420" s="376"/>
      <c r="P420" s="376"/>
      <c r="Q420" s="376"/>
      <c r="R420" s="376"/>
    </row>
    <row r="421" spans="1:18" ht="11.25" customHeight="1">
      <c r="A421" s="376"/>
      <c r="B421" s="376"/>
      <c r="C421" s="376"/>
      <c r="D421" s="376"/>
      <c r="E421" s="376"/>
      <c r="F421" s="376"/>
      <c r="G421" s="376"/>
      <c r="H421" s="376"/>
      <c r="I421" s="376"/>
      <c r="J421" s="376"/>
      <c r="K421" s="376"/>
      <c r="L421" s="376"/>
      <c r="M421" s="376"/>
      <c r="N421" s="376"/>
      <c r="O421" s="376"/>
      <c r="P421" s="376"/>
      <c r="Q421" s="376"/>
      <c r="R421" s="376"/>
    </row>
    <row r="422" spans="1:18" ht="11.25" customHeight="1">
      <c r="A422" s="376"/>
      <c r="B422" s="376"/>
      <c r="C422" s="376"/>
      <c r="D422" s="376"/>
      <c r="E422" s="376"/>
      <c r="F422" s="376"/>
      <c r="G422" s="376"/>
      <c r="H422" s="376"/>
      <c r="I422" s="376"/>
      <c r="J422" s="376"/>
      <c r="K422" s="376"/>
      <c r="L422" s="376"/>
      <c r="M422" s="376"/>
      <c r="N422" s="376"/>
      <c r="O422" s="376"/>
      <c r="P422" s="376"/>
      <c r="Q422" s="376"/>
      <c r="R422" s="376"/>
    </row>
    <row r="423" spans="1:18" ht="11.25" customHeight="1">
      <c r="A423" s="376"/>
      <c r="B423" s="376"/>
      <c r="C423" s="376"/>
      <c r="D423" s="376"/>
      <c r="E423" s="376"/>
      <c r="F423" s="376"/>
      <c r="G423" s="376"/>
      <c r="H423" s="376"/>
      <c r="I423" s="376"/>
      <c r="J423" s="376"/>
      <c r="K423" s="376"/>
      <c r="L423" s="376"/>
      <c r="M423" s="376"/>
      <c r="N423" s="376"/>
      <c r="O423" s="376"/>
      <c r="P423" s="376"/>
      <c r="Q423" s="376"/>
      <c r="R423" s="376"/>
    </row>
    <row r="424" spans="1:18" ht="11.25" customHeight="1">
      <c r="A424" s="376"/>
      <c r="B424" s="376"/>
      <c r="C424" s="376"/>
      <c r="D424" s="376"/>
      <c r="E424" s="376"/>
      <c r="F424" s="376"/>
      <c r="G424" s="376"/>
      <c r="H424" s="376"/>
      <c r="I424" s="376"/>
      <c r="J424" s="376"/>
      <c r="K424" s="376"/>
      <c r="L424" s="376"/>
      <c r="M424" s="376"/>
      <c r="N424" s="376"/>
      <c r="O424" s="376"/>
      <c r="P424" s="376"/>
      <c r="Q424" s="376"/>
      <c r="R424" s="376"/>
    </row>
    <row r="425" spans="1:18" ht="11.25" customHeight="1">
      <c r="A425" s="376"/>
      <c r="B425" s="376"/>
      <c r="C425" s="376"/>
      <c r="D425" s="376"/>
      <c r="E425" s="376"/>
      <c r="F425" s="376"/>
      <c r="G425" s="376"/>
      <c r="H425" s="376"/>
      <c r="I425" s="376"/>
      <c r="J425" s="376"/>
      <c r="K425" s="376"/>
      <c r="L425" s="376"/>
      <c r="M425" s="376"/>
      <c r="N425" s="376"/>
      <c r="O425" s="376"/>
      <c r="P425" s="376"/>
      <c r="Q425" s="376"/>
      <c r="R425" s="376"/>
    </row>
    <row r="426" spans="1:18" ht="11.25" customHeight="1">
      <c r="A426" s="376"/>
      <c r="B426" s="376"/>
      <c r="C426" s="376"/>
      <c r="D426" s="376"/>
      <c r="E426" s="376"/>
      <c r="F426" s="376"/>
      <c r="G426" s="376"/>
      <c r="H426" s="376"/>
      <c r="I426" s="376"/>
      <c r="J426" s="376"/>
      <c r="K426" s="376"/>
      <c r="L426" s="376"/>
      <c r="M426" s="376"/>
      <c r="N426" s="376"/>
      <c r="O426" s="376"/>
      <c r="P426" s="376"/>
      <c r="Q426" s="376"/>
      <c r="R426" s="376"/>
    </row>
    <row r="427" spans="1:18" ht="11.25" customHeight="1">
      <c r="A427" s="376"/>
      <c r="B427" s="376"/>
      <c r="C427" s="376"/>
      <c r="D427" s="376"/>
      <c r="E427" s="376"/>
      <c r="F427" s="376"/>
      <c r="G427" s="376"/>
      <c r="H427" s="376"/>
      <c r="I427" s="376"/>
      <c r="J427" s="376"/>
      <c r="K427" s="376"/>
      <c r="L427" s="376"/>
      <c r="M427" s="376"/>
      <c r="N427" s="376"/>
      <c r="O427" s="376"/>
      <c r="P427" s="376"/>
      <c r="Q427" s="376"/>
      <c r="R427" s="376"/>
    </row>
    <row r="428" spans="1:18" ht="11.25" customHeight="1">
      <c r="A428" s="376"/>
      <c r="B428" s="376"/>
      <c r="C428" s="376"/>
      <c r="D428" s="376"/>
      <c r="E428" s="376"/>
      <c r="F428" s="376"/>
      <c r="G428" s="376"/>
      <c r="H428" s="376"/>
      <c r="I428" s="376"/>
      <c r="J428" s="376"/>
      <c r="K428" s="376"/>
      <c r="L428" s="376"/>
      <c r="M428" s="376"/>
      <c r="N428" s="376"/>
      <c r="O428" s="376"/>
      <c r="P428" s="376"/>
      <c r="Q428" s="376"/>
      <c r="R428" s="376"/>
    </row>
    <row r="429" spans="1:18" ht="11.25" customHeight="1">
      <c r="A429" s="376"/>
      <c r="B429" s="376"/>
      <c r="C429" s="376"/>
      <c r="D429" s="376"/>
      <c r="E429" s="376"/>
      <c r="F429" s="376"/>
      <c r="G429" s="376"/>
      <c r="H429" s="376"/>
      <c r="I429" s="376"/>
      <c r="J429" s="376"/>
      <c r="K429" s="376"/>
      <c r="L429" s="376"/>
      <c r="M429" s="376"/>
      <c r="N429" s="376"/>
      <c r="O429" s="376"/>
      <c r="P429" s="376"/>
      <c r="Q429" s="376"/>
      <c r="R429" s="376"/>
    </row>
    <row r="430" spans="1:18" ht="11.25" customHeight="1">
      <c r="A430" s="376"/>
      <c r="B430" s="376"/>
      <c r="C430" s="376"/>
      <c r="D430" s="376"/>
      <c r="E430" s="376"/>
      <c r="F430" s="376"/>
      <c r="G430" s="376"/>
      <c r="H430" s="376"/>
      <c r="I430" s="376"/>
      <c r="J430" s="376"/>
      <c r="K430" s="376"/>
      <c r="L430" s="376"/>
      <c r="M430" s="376"/>
      <c r="N430" s="376"/>
      <c r="O430" s="376"/>
      <c r="P430" s="376"/>
      <c r="Q430" s="376"/>
      <c r="R430" s="376"/>
    </row>
    <row r="431" spans="1:18" ht="11.25" customHeight="1">
      <c r="A431" s="376"/>
      <c r="B431" s="376"/>
      <c r="C431" s="376"/>
      <c r="D431" s="376"/>
      <c r="E431" s="376"/>
      <c r="F431" s="376"/>
      <c r="G431" s="376"/>
      <c r="H431" s="376"/>
      <c r="I431" s="376"/>
      <c r="J431" s="376"/>
      <c r="K431" s="376"/>
      <c r="L431" s="376"/>
      <c r="M431" s="376"/>
      <c r="N431" s="376"/>
      <c r="O431" s="376"/>
      <c r="P431" s="376"/>
      <c r="Q431" s="376"/>
      <c r="R431" s="376"/>
    </row>
    <row r="432" spans="1:18" ht="11.25" customHeight="1">
      <c r="A432" s="376"/>
      <c r="B432" s="376"/>
      <c r="C432" s="376"/>
      <c r="D432" s="376"/>
      <c r="E432" s="376"/>
      <c r="F432" s="376"/>
      <c r="G432" s="376"/>
      <c r="H432" s="376"/>
      <c r="I432" s="376"/>
      <c r="J432" s="376"/>
      <c r="K432" s="376"/>
      <c r="L432" s="376"/>
      <c r="M432" s="376"/>
      <c r="N432" s="376"/>
      <c r="O432" s="376"/>
      <c r="P432" s="376"/>
      <c r="Q432" s="376"/>
      <c r="R432" s="376"/>
    </row>
    <row r="433" spans="1:18" ht="11.25" customHeight="1">
      <c r="A433" s="376"/>
      <c r="B433" s="376"/>
      <c r="C433" s="376"/>
      <c r="D433" s="376"/>
      <c r="E433" s="376"/>
      <c r="F433" s="376"/>
      <c r="G433" s="376"/>
      <c r="H433" s="376"/>
      <c r="I433" s="376"/>
      <c r="J433" s="376"/>
      <c r="K433" s="376"/>
      <c r="L433" s="376"/>
      <c r="M433" s="376"/>
      <c r="N433" s="376"/>
      <c r="O433" s="376"/>
      <c r="P433" s="376"/>
      <c r="Q433" s="376"/>
      <c r="R433" s="376"/>
    </row>
    <row r="434" spans="1:18" ht="11.25" customHeight="1">
      <c r="A434" s="376"/>
      <c r="B434" s="376"/>
      <c r="C434" s="376"/>
      <c r="D434" s="376"/>
      <c r="E434" s="376"/>
      <c r="F434" s="376"/>
      <c r="G434" s="376"/>
      <c r="H434" s="376"/>
      <c r="I434" s="376"/>
      <c r="J434" s="376"/>
      <c r="K434" s="376"/>
      <c r="L434" s="376"/>
      <c r="M434" s="376"/>
      <c r="N434" s="376"/>
      <c r="O434" s="376"/>
      <c r="P434" s="376"/>
      <c r="Q434" s="376"/>
      <c r="R434" s="376"/>
    </row>
    <row r="435" spans="1:18" ht="11.25" customHeight="1">
      <c r="A435" s="376"/>
      <c r="B435" s="376"/>
      <c r="C435" s="376"/>
      <c r="D435" s="376"/>
      <c r="E435" s="376"/>
      <c r="F435" s="376"/>
      <c r="G435" s="376"/>
      <c r="H435" s="376"/>
      <c r="I435" s="376"/>
      <c r="J435" s="376"/>
      <c r="K435" s="376"/>
      <c r="L435" s="376"/>
      <c r="M435" s="376"/>
      <c r="N435" s="376"/>
      <c r="O435" s="376"/>
      <c r="P435" s="376"/>
      <c r="Q435" s="376"/>
      <c r="R435" s="376"/>
    </row>
    <row r="436" spans="1:18" ht="11.25" customHeight="1">
      <c r="A436" s="376"/>
      <c r="B436" s="376"/>
      <c r="C436" s="376"/>
      <c r="D436" s="376"/>
      <c r="E436" s="376"/>
      <c r="F436" s="376"/>
      <c r="G436" s="376"/>
      <c r="H436" s="376"/>
      <c r="I436" s="376"/>
      <c r="J436" s="376"/>
      <c r="K436" s="376"/>
      <c r="L436" s="376"/>
      <c r="M436" s="376"/>
      <c r="N436" s="376"/>
      <c r="O436" s="376"/>
      <c r="P436" s="376"/>
      <c r="Q436" s="376"/>
      <c r="R436" s="376"/>
    </row>
    <row r="437" spans="1:18" ht="11.25" customHeight="1">
      <c r="A437" s="376"/>
      <c r="B437" s="376"/>
      <c r="C437" s="376"/>
      <c r="D437" s="376"/>
      <c r="E437" s="376"/>
      <c r="F437" s="376"/>
      <c r="G437" s="376"/>
      <c r="H437" s="376"/>
      <c r="I437" s="376"/>
      <c r="J437" s="376"/>
      <c r="K437" s="376"/>
      <c r="L437" s="376"/>
      <c r="M437" s="376"/>
      <c r="N437" s="376"/>
      <c r="O437" s="376"/>
      <c r="P437" s="376"/>
      <c r="Q437" s="376"/>
      <c r="R437" s="376"/>
    </row>
    <row r="438" spans="1:18" ht="11.25" customHeight="1">
      <c r="A438" s="376"/>
      <c r="B438" s="376"/>
      <c r="C438" s="376"/>
      <c r="D438" s="376"/>
      <c r="E438" s="376"/>
      <c r="F438" s="376"/>
      <c r="G438" s="376"/>
      <c r="H438" s="376"/>
      <c r="I438" s="376"/>
      <c r="J438" s="376"/>
      <c r="K438" s="376"/>
      <c r="L438" s="376"/>
      <c r="M438" s="376"/>
      <c r="N438" s="376"/>
      <c r="O438" s="376"/>
      <c r="P438" s="376"/>
      <c r="Q438" s="376"/>
      <c r="R438" s="376"/>
    </row>
    <row r="439" spans="1:18" ht="11.25" customHeight="1">
      <c r="A439" s="376"/>
      <c r="B439" s="376"/>
      <c r="C439" s="376"/>
      <c r="D439" s="376"/>
      <c r="E439" s="376"/>
      <c r="F439" s="376"/>
      <c r="G439" s="376"/>
      <c r="H439" s="376"/>
      <c r="I439" s="376"/>
      <c r="J439" s="376"/>
      <c r="K439" s="376"/>
      <c r="L439" s="376"/>
      <c r="M439" s="376"/>
      <c r="N439" s="376"/>
      <c r="O439" s="376"/>
      <c r="P439" s="376"/>
      <c r="Q439" s="376"/>
      <c r="R439" s="376"/>
    </row>
    <row r="440" spans="1:18" ht="11.25" customHeight="1">
      <c r="A440" s="376"/>
      <c r="B440" s="376"/>
      <c r="C440" s="376"/>
      <c r="D440" s="376"/>
      <c r="E440" s="376"/>
      <c r="F440" s="376"/>
      <c r="G440" s="376"/>
      <c r="H440" s="376"/>
      <c r="I440" s="376"/>
      <c r="J440" s="376"/>
      <c r="K440" s="376"/>
      <c r="L440" s="376"/>
      <c r="M440" s="376"/>
      <c r="N440" s="376"/>
      <c r="O440" s="376"/>
      <c r="P440" s="376"/>
      <c r="Q440" s="376"/>
      <c r="R440" s="376"/>
    </row>
    <row r="441" spans="1:18" ht="11.25" customHeight="1">
      <c r="A441" s="376"/>
      <c r="B441" s="376"/>
      <c r="C441" s="376"/>
      <c r="D441" s="376"/>
      <c r="E441" s="376"/>
      <c r="F441" s="376"/>
      <c r="G441" s="376"/>
      <c r="H441" s="376"/>
      <c r="I441" s="376"/>
      <c r="J441" s="376"/>
      <c r="K441" s="376"/>
      <c r="L441" s="376"/>
      <c r="M441" s="376"/>
      <c r="N441" s="376"/>
      <c r="O441" s="376"/>
      <c r="P441" s="376"/>
      <c r="Q441" s="376"/>
      <c r="R441" s="376"/>
    </row>
    <row r="442" spans="1:18" ht="11.25" customHeight="1">
      <c r="A442" s="376"/>
      <c r="B442" s="376"/>
      <c r="C442" s="376"/>
      <c r="D442" s="376"/>
      <c r="E442" s="376"/>
      <c r="F442" s="376"/>
      <c r="G442" s="376"/>
      <c r="H442" s="376"/>
      <c r="I442" s="376"/>
      <c r="J442" s="376"/>
      <c r="K442" s="376"/>
      <c r="L442" s="376"/>
      <c r="M442" s="376"/>
      <c r="N442" s="376"/>
      <c r="O442" s="376"/>
      <c r="P442" s="376"/>
      <c r="Q442" s="376"/>
      <c r="R442" s="376"/>
    </row>
    <row r="443" spans="1:18" ht="11.25" customHeight="1">
      <c r="A443" s="376"/>
      <c r="B443" s="376"/>
      <c r="C443" s="376"/>
      <c r="D443" s="376"/>
      <c r="E443" s="376"/>
      <c r="F443" s="376"/>
      <c r="G443" s="376"/>
      <c r="H443" s="376"/>
      <c r="I443" s="376"/>
      <c r="J443" s="376"/>
      <c r="K443" s="376"/>
      <c r="L443" s="376"/>
      <c r="M443" s="376"/>
      <c r="N443" s="376"/>
      <c r="O443" s="376"/>
      <c r="P443" s="376"/>
      <c r="Q443" s="376"/>
      <c r="R443" s="376"/>
    </row>
    <row r="444" spans="1:18" ht="11.25" customHeight="1">
      <c r="A444" s="376"/>
      <c r="B444" s="376"/>
      <c r="C444" s="376"/>
      <c r="D444" s="376"/>
      <c r="E444" s="376"/>
      <c r="F444" s="376"/>
      <c r="G444" s="376"/>
      <c r="H444" s="376"/>
      <c r="I444" s="376"/>
      <c r="J444" s="376"/>
      <c r="K444" s="376"/>
      <c r="L444" s="376"/>
      <c r="M444" s="376"/>
      <c r="N444" s="376"/>
      <c r="O444" s="376"/>
      <c r="P444" s="376"/>
      <c r="Q444" s="376"/>
      <c r="R444" s="376"/>
    </row>
    <row r="445" spans="1:18" ht="11.25" customHeight="1">
      <c r="A445" s="376"/>
      <c r="B445" s="376"/>
      <c r="C445" s="376"/>
      <c r="D445" s="376"/>
      <c r="E445" s="376"/>
      <c r="F445" s="376"/>
      <c r="G445" s="376"/>
      <c r="H445" s="376"/>
      <c r="I445" s="376"/>
      <c r="J445" s="376"/>
      <c r="K445" s="376"/>
      <c r="L445" s="376"/>
      <c r="M445" s="376"/>
      <c r="N445" s="376"/>
      <c r="O445" s="376"/>
      <c r="P445" s="376"/>
      <c r="Q445" s="376"/>
      <c r="R445" s="376"/>
    </row>
    <row r="446" spans="1:18" ht="11.25" customHeight="1">
      <c r="A446" s="376"/>
      <c r="B446" s="376"/>
      <c r="C446" s="376"/>
      <c r="D446" s="376"/>
      <c r="E446" s="376"/>
      <c r="F446" s="376"/>
      <c r="G446" s="376"/>
      <c r="H446" s="376"/>
      <c r="I446" s="376"/>
      <c r="J446" s="376"/>
      <c r="K446" s="376"/>
      <c r="L446" s="376"/>
      <c r="M446" s="376"/>
      <c r="N446" s="376"/>
      <c r="O446" s="376"/>
      <c r="P446" s="376"/>
      <c r="Q446" s="376"/>
      <c r="R446" s="376"/>
    </row>
    <row r="447" spans="1:18" ht="11.25" customHeight="1">
      <c r="A447" s="376"/>
      <c r="B447" s="376"/>
      <c r="C447" s="376"/>
      <c r="D447" s="376"/>
      <c r="E447" s="376"/>
      <c r="F447" s="376"/>
      <c r="G447" s="376"/>
      <c r="H447" s="376"/>
      <c r="I447" s="376"/>
      <c r="J447" s="376"/>
      <c r="K447" s="376"/>
      <c r="L447" s="376"/>
      <c r="M447" s="376"/>
      <c r="N447" s="376"/>
      <c r="O447" s="376"/>
      <c r="P447" s="376"/>
      <c r="Q447" s="376"/>
      <c r="R447" s="376"/>
    </row>
    <row r="448" spans="1:18" ht="11.25" customHeight="1">
      <c r="A448" s="376"/>
      <c r="B448" s="376"/>
      <c r="C448" s="376"/>
      <c r="D448" s="376"/>
      <c r="E448" s="376"/>
      <c r="F448" s="376"/>
      <c r="G448" s="376"/>
      <c r="H448" s="376"/>
      <c r="I448" s="376"/>
      <c r="J448" s="376"/>
      <c r="K448" s="376"/>
      <c r="L448" s="376"/>
      <c r="M448" s="376"/>
      <c r="N448" s="376"/>
      <c r="O448" s="376"/>
      <c r="P448" s="376"/>
      <c r="Q448" s="376"/>
      <c r="R448" s="376"/>
    </row>
    <row r="449" spans="1:18" ht="11.25" customHeight="1">
      <c r="A449" s="376"/>
      <c r="B449" s="376"/>
      <c r="C449" s="376"/>
      <c r="D449" s="376"/>
      <c r="E449" s="376"/>
      <c r="F449" s="376"/>
      <c r="G449" s="376"/>
      <c r="H449" s="376"/>
      <c r="I449" s="376"/>
      <c r="J449" s="376"/>
      <c r="K449" s="376"/>
      <c r="L449" s="376"/>
      <c r="M449" s="376"/>
      <c r="N449" s="376"/>
      <c r="O449" s="376"/>
      <c r="P449" s="376"/>
      <c r="Q449" s="376"/>
      <c r="R449" s="376"/>
    </row>
    <row r="450" spans="1:18" ht="11.25" customHeight="1">
      <c r="A450" s="376"/>
      <c r="B450" s="376"/>
      <c r="C450" s="376"/>
      <c r="D450" s="376"/>
      <c r="E450" s="376"/>
      <c r="F450" s="376"/>
      <c r="G450" s="376"/>
      <c r="H450" s="376"/>
      <c r="I450" s="376"/>
      <c r="J450" s="376"/>
      <c r="K450" s="376"/>
      <c r="L450" s="376"/>
      <c r="M450" s="376"/>
      <c r="N450" s="376"/>
      <c r="O450" s="376"/>
      <c r="P450" s="376"/>
      <c r="Q450" s="376"/>
      <c r="R450" s="376"/>
    </row>
    <row r="451" spans="1:18" ht="11.25" customHeight="1">
      <c r="A451" s="376"/>
      <c r="B451" s="376"/>
      <c r="C451" s="376"/>
      <c r="D451" s="376"/>
      <c r="E451" s="376"/>
      <c r="F451" s="376"/>
      <c r="G451" s="376"/>
      <c r="H451" s="376"/>
      <c r="I451" s="376"/>
      <c r="J451" s="376"/>
      <c r="K451" s="376"/>
      <c r="L451" s="376"/>
      <c r="M451" s="376"/>
      <c r="N451" s="376"/>
      <c r="O451" s="376"/>
      <c r="P451" s="376"/>
      <c r="Q451" s="376"/>
      <c r="R451" s="376"/>
    </row>
    <row r="452" spans="1:18" ht="11.25" customHeight="1">
      <c r="A452" s="376"/>
      <c r="B452" s="376"/>
      <c r="C452" s="376"/>
      <c r="D452" s="376"/>
      <c r="E452" s="376"/>
      <c r="F452" s="376"/>
      <c r="G452" s="376"/>
      <c r="H452" s="376"/>
      <c r="I452" s="376"/>
      <c r="J452" s="376"/>
      <c r="K452" s="376"/>
      <c r="L452" s="376"/>
      <c r="M452" s="376"/>
      <c r="N452" s="376"/>
      <c r="O452" s="376"/>
      <c r="P452" s="376"/>
      <c r="Q452" s="376"/>
      <c r="R452" s="376"/>
    </row>
    <row r="453" spans="1:18" ht="11.25" customHeight="1">
      <c r="A453" s="376"/>
      <c r="B453" s="376"/>
      <c r="C453" s="376"/>
      <c r="D453" s="376"/>
      <c r="E453" s="376"/>
      <c r="F453" s="376"/>
      <c r="G453" s="376"/>
      <c r="H453" s="376"/>
      <c r="I453" s="376"/>
      <c r="J453" s="376"/>
      <c r="K453" s="376"/>
      <c r="L453" s="376"/>
      <c r="M453" s="376"/>
      <c r="N453" s="376"/>
      <c r="O453" s="376"/>
      <c r="P453" s="376"/>
      <c r="Q453" s="376"/>
      <c r="R453" s="376"/>
    </row>
    <row r="454" spans="1:18" ht="11.25" customHeight="1">
      <c r="A454" s="376"/>
      <c r="B454" s="376"/>
      <c r="C454" s="376"/>
      <c r="D454" s="376"/>
      <c r="E454" s="376"/>
      <c r="F454" s="376"/>
      <c r="G454" s="376"/>
      <c r="H454" s="376"/>
      <c r="I454" s="376"/>
      <c r="J454" s="376"/>
      <c r="K454" s="376"/>
      <c r="L454" s="376"/>
      <c r="M454" s="376"/>
      <c r="N454" s="376"/>
      <c r="O454" s="376"/>
      <c r="P454" s="376"/>
      <c r="Q454" s="376"/>
      <c r="R454" s="376"/>
    </row>
    <row r="455" spans="1:18" ht="11.25" customHeight="1">
      <c r="A455" s="376"/>
      <c r="B455" s="376"/>
      <c r="C455" s="376"/>
      <c r="D455" s="376"/>
      <c r="E455" s="376"/>
      <c r="F455" s="376"/>
      <c r="G455" s="376"/>
      <c r="H455" s="376"/>
      <c r="I455" s="376"/>
      <c r="J455" s="376"/>
      <c r="K455" s="376"/>
      <c r="L455" s="376"/>
      <c r="M455" s="376"/>
      <c r="N455" s="376"/>
      <c r="O455" s="376"/>
      <c r="P455" s="376"/>
      <c r="Q455" s="376"/>
      <c r="R455" s="376"/>
    </row>
    <row r="456" spans="1:18" ht="11.25" customHeight="1">
      <c r="A456" s="376"/>
      <c r="B456" s="376"/>
      <c r="C456" s="376"/>
      <c r="D456" s="376"/>
      <c r="E456" s="376"/>
      <c r="F456" s="376"/>
      <c r="G456" s="376"/>
      <c r="H456" s="376"/>
      <c r="I456" s="376"/>
      <c r="J456" s="376"/>
      <c r="K456" s="376"/>
      <c r="L456" s="376"/>
      <c r="M456" s="376"/>
      <c r="N456" s="376"/>
      <c r="O456" s="376"/>
      <c r="P456" s="376"/>
      <c r="Q456" s="376"/>
      <c r="R456" s="376"/>
    </row>
    <row r="457" spans="1:18" ht="11.25" customHeight="1">
      <c r="A457" s="376"/>
      <c r="B457" s="376"/>
      <c r="C457" s="376"/>
      <c r="D457" s="376"/>
      <c r="E457" s="376"/>
      <c r="F457" s="376"/>
      <c r="G457" s="376"/>
      <c r="H457" s="376"/>
      <c r="I457" s="376"/>
      <c r="J457" s="376"/>
      <c r="K457" s="376"/>
      <c r="L457" s="376"/>
      <c r="M457" s="376"/>
      <c r="N457" s="376"/>
      <c r="O457" s="376"/>
      <c r="P457" s="376"/>
      <c r="Q457" s="376"/>
      <c r="R457" s="376"/>
    </row>
    <row r="458" spans="1:18" ht="11.25" customHeight="1">
      <c r="A458" s="376"/>
      <c r="B458" s="376"/>
      <c r="C458" s="376"/>
      <c r="D458" s="376"/>
      <c r="E458" s="376"/>
      <c r="F458" s="376"/>
      <c r="G458" s="376"/>
      <c r="H458" s="376"/>
      <c r="I458" s="376"/>
      <c r="J458" s="376"/>
      <c r="K458" s="376"/>
      <c r="L458" s="376"/>
      <c r="M458" s="376"/>
      <c r="N458" s="376"/>
      <c r="O458" s="376"/>
      <c r="P458" s="376"/>
      <c r="Q458" s="376"/>
      <c r="R458" s="376"/>
    </row>
    <row r="459" spans="1:18" ht="11.25" customHeight="1">
      <c r="A459" s="376"/>
      <c r="B459" s="376"/>
      <c r="C459" s="376"/>
      <c r="D459" s="376"/>
      <c r="E459" s="376"/>
      <c r="F459" s="376"/>
      <c r="G459" s="376"/>
      <c r="H459" s="376"/>
      <c r="I459" s="376"/>
      <c r="J459" s="376"/>
      <c r="K459" s="376"/>
      <c r="L459" s="376"/>
      <c r="M459" s="376"/>
      <c r="N459" s="376"/>
      <c r="O459" s="376"/>
      <c r="P459" s="376"/>
      <c r="Q459" s="376"/>
      <c r="R459" s="376"/>
    </row>
    <row r="460" spans="1:18" ht="11.25" customHeight="1">
      <c r="A460" s="376"/>
      <c r="B460" s="376"/>
      <c r="C460" s="376"/>
      <c r="D460" s="376"/>
      <c r="E460" s="376"/>
      <c r="F460" s="376"/>
      <c r="G460" s="376"/>
      <c r="H460" s="376"/>
      <c r="I460" s="376"/>
      <c r="J460" s="376"/>
      <c r="K460" s="376"/>
      <c r="L460" s="376"/>
      <c r="M460" s="376"/>
      <c r="N460" s="376"/>
      <c r="O460" s="376"/>
      <c r="P460" s="376"/>
      <c r="Q460" s="376"/>
      <c r="R460" s="376"/>
    </row>
    <row r="461" spans="1:18" ht="11.25" customHeight="1">
      <c r="A461" s="376"/>
      <c r="B461" s="376"/>
      <c r="C461" s="376"/>
      <c r="D461" s="376"/>
      <c r="E461" s="376"/>
      <c r="F461" s="376"/>
      <c r="G461" s="376"/>
      <c r="H461" s="376"/>
      <c r="I461" s="376"/>
      <c r="J461" s="376"/>
      <c r="K461" s="376"/>
      <c r="L461" s="376"/>
      <c r="M461" s="376"/>
      <c r="N461" s="376"/>
      <c r="O461" s="376"/>
      <c r="P461" s="376"/>
      <c r="Q461" s="376"/>
      <c r="R461" s="376"/>
    </row>
    <row r="462" spans="1:18" ht="11.25" customHeight="1">
      <c r="A462" s="376"/>
      <c r="B462" s="376"/>
      <c r="C462" s="376"/>
      <c r="D462" s="376"/>
      <c r="E462" s="376"/>
      <c r="F462" s="376"/>
      <c r="G462" s="376"/>
      <c r="H462" s="376"/>
      <c r="I462" s="376"/>
      <c r="J462" s="376"/>
      <c r="K462" s="376"/>
      <c r="L462" s="376"/>
      <c r="M462" s="376"/>
      <c r="N462" s="376"/>
      <c r="O462" s="376"/>
      <c r="P462" s="376"/>
      <c r="Q462" s="376"/>
      <c r="R462" s="376"/>
    </row>
    <row r="463" spans="1:18" ht="11.25" customHeight="1">
      <c r="A463" s="376"/>
      <c r="B463" s="376"/>
      <c r="C463" s="376"/>
      <c r="D463" s="376"/>
      <c r="E463" s="376"/>
      <c r="F463" s="376"/>
      <c r="G463" s="376"/>
      <c r="H463" s="376"/>
      <c r="I463" s="376"/>
      <c r="J463" s="376"/>
      <c r="K463" s="376"/>
      <c r="L463" s="376"/>
      <c r="M463" s="376"/>
      <c r="N463" s="376"/>
      <c r="O463" s="376"/>
      <c r="P463" s="376"/>
      <c r="Q463" s="376"/>
      <c r="R463" s="376"/>
    </row>
    <row r="464" spans="1:18" ht="11.25" customHeight="1">
      <c r="A464" s="376"/>
      <c r="B464" s="376"/>
      <c r="C464" s="376"/>
      <c r="D464" s="376"/>
      <c r="E464" s="376"/>
      <c r="F464" s="376"/>
      <c r="G464" s="376"/>
      <c r="H464" s="376"/>
      <c r="I464" s="376"/>
      <c r="J464" s="376"/>
      <c r="K464" s="376"/>
      <c r="L464" s="376"/>
      <c r="M464" s="376"/>
      <c r="N464" s="376"/>
      <c r="O464" s="376"/>
      <c r="P464" s="376"/>
      <c r="Q464" s="376"/>
      <c r="R464" s="376"/>
    </row>
    <row r="465" spans="1:18" ht="11.25" customHeight="1">
      <c r="A465" s="376"/>
      <c r="B465" s="376"/>
      <c r="C465" s="376"/>
      <c r="D465" s="376"/>
      <c r="E465" s="376"/>
      <c r="F465" s="376"/>
      <c r="G465" s="376"/>
      <c r="H465" s="376"/>
      <c r="I465" s="376"/>
      <c r="J465" s="376"/>
      <c r="K465" s="376"/>
      <c r="L465" s="376"/>
      <c r="M465" s="376"/>
      <c r="N465" s="376"/>
      <c r="O465" s="376"/>
      <c r="P465" s="376"/>
      <c r="Q465" s="376"/>
      <c r="R465" s="376"/>
    </row>
    <row r="466" spans="1:18" ht="11.25" customHeight="1">
      <c r="A466" s="376"/>
      <c r="B466" s="376"/>
      <c r="C466" s="376"/>
      <c r="D466" s="376"/>
      <c r="E466" s="376"/>
      <c r="F466" s="376"/>
      <c r="G466" s="376"/>
      <c r="H466" s="376"/>
      <c r="I466" s="376"/>
      <c r="J466" s="376"/>
      <c r="K466" s="376"/>
      <c r="L466" s="376"/>
      <c r="M466" s="376"/>
      <c r="N466" s="376"/>
      <c r="O466" s="376"/>
      <c r="P466" s="376"/>
      <c r="Q466" s="376"/>
      <c r="R466" s="376"/>
    </row>
    <row r="467" spans="1:18" ht="11.25" customHeight="1">
      <c r="A467" s="376"/>
      <c r="B467" s="376"/>
      <c r="C467" s="376"/>
      <c r="D467" s="376"/>
      <c r="E467" s="376"/>
      <c r="F467" s="376"/>
      <c r="G467" s="376"/>
      <c r="H467" s="376"/>
      <c r="I467" s="376"/>
      <c r="J467" s="376"/>
      <c r="K467" s="376"/>
      <c r="L467" s="376"/>
      <c r="M467" s="376"/>
      <c r="N467" s="376"/>
      <c r="O467" s="376"/>
      <c r="P467" s="376"/>
      <c r="Q467" s="376"/>
      <c r="R467" s="376"/>
    </row>
    <row r="468" spans="1:18" ht="11.25" customHeight="1">
      <c r="A468" s="376"/>
      <c r="B468" s="376"/>
      <c r="C468" s="376"/>
      <c r="D468" s="376"/>
      <c r="E468" s="376"/>
      <c r="F468" s="376"/>
      <c r="G468" s="376"/>
      <c r="H468" s="376"/>
      <c r="I468" s="376"/>
      <c r="J468" s="376"/>
      <c r="K468" s="376"/>
      <c r="L468" s="376"/>
      <c r="M468" s="376"/>
      <c r="N468" s="376"/>
      <c r="O468" s="376"/>
      <c r="P468" s="376"/>
      <c r="Q468" s="376"/>
      <c r="R468" s="376"/>
    </row>
    <row r="469" spans="1:18" ht="11.25" customHeight="1">
      <c r="A469" s="376"/>
      <c r="B469" s="376"/>
      <c r="C469" s="376"/>
      <c r="D469" s="376"/>
      <c r="E469" s="376"/>
      <c r="F469" s="376"/>
      <c r="G469" s="376"/>
      <c r="H469" s="376"/>
      <c r="I469" s="376"/>
      <c r="J469" s="376"/>
      <c r="K469" s="376"/>
      <c r="L469" s="376"/>
      <c r="M469" s="376"/>
      <c r="N469" s="376"/>
      <c r="O469" s="376"/>
      <c r="P469" s="376"/>
      <c r="Q469" s="376"/>
      <c r="R469" s="376"/>
    </row>
    <row r="470" spans="1:18" ht="11.25" customHeight="1">
      <c r="A470" s="376"/>
      <c r="B470" s="376"/>
      <c r="C470" s="376"/>
      <c r="D470" s="376"/>
      <c r="E470" s="376"/>
      <c r="F470" s="376"/>
      <c r="G470" s="376"/>
      <c r="H470" s="376"/>
      <c r="I470" s="376"/>
      <c r="J470" s="376"/>
      <c r="K470" s="376"/>
      <c r="L470" s="376"/>
      <c r="M470" s="376"/>
      <c r="N470" s="376"/>
      <c r="O470" s="376"/>
      <c r="P470" s="376"/>
      <c r="Q470" s="376"/>
      <c r="R470" s="376"/>
    </row>
    <row r="471" spans="1:18" ht="11.25" customHeight="1">
      <c r="A471" s="376"/>
      <c r="B471" s="376"/>
      <c r="C471" s="376"/>
      <c r="D471" s="376"/>
      <c r="E471" s="376"/>
      <c r="F471" s="376"/>
      <c r="G471" s="376"/>
      <c r="H471" s="376"/>
      <c r="I471" s="376"/>
      <c r="J471" s="376"/>
      <c r="K471" s="376"/>
      <c r="L471" s="376"/>
      <c r="M471" s="376"/>
      <c r="N471" s="376"/>
      <c r="O471" s="376"/>
      <c r="P471" s="376"/>
      <c r="Q471" s="376"/>
      <c r="R471" s="376"/>
    </row>
    <row r="472" spans="1:18" ht="11.25" customHeight="1">
      <c r="A472" s="376"/>
      <c r="B472" s="376"/>
      <c r="C472" s="376"/>
      <c r="D472" s="376"/>
      <c r="E472" s="376"/>
      <c r="F472" s="376"/>
      <c r="G472" s="376"/>
      <c r="H472" s="376"/>
      <c r="I472" s="376"/>
      <c r="J472" s="376"/>
      <c r="K472" s="376"/>
      <c r="L472" s="376"/>
      <c r="M472" s="376"/>
      <c r="N472" s="376"/>
      <c r="O472" s="376"/>
      <c r="P472" s="376"/>
      <c r="Q472" s="376"/>
      <c r="R472" s="376"/>
    </row>
    <row r="473" spans="1:18" ht="11.25" customHeight="1">
      <c r="A473" s="376"/>
      <c r="B473" s="376"/>
      <c r="C473" s="376"/>
      <c r="D473" s="376"/>
      <c r="E473" s="376"/>
      <c r="F473" s="376"/>
      <c r="G473" s="376"/>
      <c r="H473" s="376"/>
      <c r="I473" s="376"/>
      <c r="J473" s="376"/>
      <c r="K473" s="376"/>
      <c r="L473" s="376"/>
      <c r="M473" s="376"/>
      <c r="N473" s="376"/>
      <c r="O473" s="376"/>
      <c r="P473" s="376"/>
      <c r="Q473" s="376"/>
      <c r="R473" s="376"/>
    </row>
    <row r="474" spans="1:18" ht="11.25" customHeight="1">
      <c r="A474" s="376"/>
      <c r="B474" s="376"/>
      <c r="C474" s="376"/>
      <c r="D474" s="376"/>
      <c r="E474" s="376"/>
      <c r="F474" s="376"/>
      <c r="G474" s="376"/>
      <c r="H474" s="376"/>
      <c r="I474" s="376"/>
      <c r="J474" s="376"/>
      <c r="K474" s="376"/>
      <c r="L474" s="376"/>
      <c r="M474" s="376"/>
      <c r="N474" s="376"/>
      <c r="O474" s="376"/>
      <c r="P474" s="376"/>
      <c r="Q474" s="376"/>
      <c r="R474" s="376"/>
    </row>
    <row r="475" spans="1:18" ht="11.25" customHeight="1">
      <c r="A475" s="376"/>
      <c r="B475" s="376"/>
      <c r="C475" s="376"/>
      <c r="D475" s="376"/>
      <c r="E475" s="376"/>
      <c r="F475" s="376"/>
      <c r="G475" s="376"/>
      <c r="H475" s="376"/>
      <c r="I475" s="376"/>
      <c r="J475" s="376"/>
      <c r="K475" s="376"/>
      <c r="L475" s="376"/>
      <c r="M475" s="376"/>
      <c r="N475" s="376"/>
      <c r="O475" s="376"/>
      <c r="P475" s="376"/>
      <c r="Q475" s="376"/>
      <c r="R475" s="376"/>
    </row>
    <row r="476" spans="1:18" ht="11.25" customHeight="1">
      <c r="A476" s="376"/>
      <c r="B476" s="376"/>
      <c r="C476" s="376"/>
      <c r="D476" s="376"/>
      <c r="E476" s="376"/>
      <c r="F476" s="376"/>
      <c r="G476" s="376"/>
      <c r="H476" s="376"/>
      <c r="I476" s="376"/>
      <c r="J476" s="376"/>
      <c r="K476" s="376"/>
      <c r="L476" s="376"/>
      <c r="M476" s="376"/>
      <c r="N476" s="376"/>
      <c r="O476" s="376"/>
      <c r="P476" s="376"/>
      <c r="Q476" s="376"/>
      <c r="R476" s="376"/>
    </row>
    <row r="477" spans="1:18" ht="11.25" customHeight="1">
      <c r="A477" s="376"/>
      <c r="B477" s="376"/>
      <c r="C477" s="376"/>
      <c r="D477" s="376"/>
      <c r="E477" s="376"/>
      <c r="F477" s="376"/>
      <c r="G477" s="376"/>
      <c r="H477" s="376"/>
      <c r="I477" s="376"/>
      <c r="J477" s="376"/>
      <c r="K477" s="376"/>
      <c r="L477" s="376"/>
      <c r="M477" s="376"/>
      <c r="N477" s="376"/>
      <c r="O477" s="376"/>
      <c r="P477" s="376"/>
      <c r="Q477" s="376"/>
      <c r="R477" s="376"/>
    </row>
    <row r="478" spans="1:18" ht="11.25" customHeight="1">
      <c r="A478" s="376"/>
      <c r="B478" s="376"/>
      <c r="C478" s="376"/>
      <c r="D478" s="376"/>
      <c r="E478" s="376"/>
      <c r="F478" s="376"/>
      <c r="G478" s="376"/>
      <c r="H478" s="376"/>
      <c r="I478" s="376"/>
      <c r="J478" s="376"/>
      <c r="K478" s="376"/>
      <c r="L478" s="376"/>
      <c r="M478" s="376"/>
      <c r="N478" s="376"/>
      <c r="O478" s="376"/>
      <c r="P478" s="376"/>
      <c r="Q478" s="376"/>
      <c r="R478" s="376"/>
    </row>
    <row r="479" spans="1:18" ht="11.25" customHeight="1">
      <c r="A479" s="376"/>
      <c r="B479" s="376"/>
      <c r="C479" s="376"/>
      <c r="D479" s="376"/>
      <c r="E479" s="376"/>
      <c r="F479" s="376"/>
      <c r="G479" s="376"/>
      <c r="H479" s="376"/>
      <c r="I479" s="376"/>
      <c r="J479" s="376"/>
      <c r="K479" s="376"/>
      <c r="L479" s="376"/>
      <c r="M479" s="376"/>
      <c r="N479" s="376"/>
      <c r="O479" s="376"/>
      <c r="P479" s="376"/>
      <c r="Q479" s="376"/>
      <c r="R479" s="376"/>
    </row>
    <row r="480" spans="1:18" ht="11.25" customHeight="1">
      <c r="A480" s="376"/>
      <c r="B480" s="376"/>
      <c r="C480" s="376"/>
      <c r="D480" s="376"/>
      <c r="E480" s="376"/>
      <c r="F480" s="376"/>
      <c r="G480" s="376"/>
      <c r="H480" s="376"/>
      <c r="I480" s="376"/>
      <c r="J480" s="376"/>
      <c r="K480" s="376"/>
      <c r="L480" s="376"/>
      <c r="M480" s="376"/>
      <c r="N480" s="376"/>
      <c r="O480" s="376"/>
      <c r="P480" s="376"/>
      <c r="Q480" s="376"/>
      <c r="R480" s="376"/>
    </row>
    <row r="481" spans="1:18" ht="11.25" customHeight="1">
      <c r="A481" s="376"/>
      <c r="B481" s="376"/>
      <c r="C481" s="376"/>
      <c r="D481" s="376"/>
      <c r="E481" s="376"/>
      <c r="F481" s="376"/>
      <c r="G481" s="376"/>
      <c r="H481" s="376"/>
      <c r="I481" s="376"/>
      <c r="J481" s="376"/>
      <c r="K481" s="376"/>
      <c r="L481" s="376"/>
      <c r="M481" s="376"/>
      <c r="N481" s="376"/>
      <c r="O481" s="376"/>
      <c r="P481" s="376"/>
      <c r="Q481" s="376"/>
      <c r="R481" s="376"/>
    </row>
    <row r="482" spans="1:18" ht="11.25" customHeight="1">
      <c r="A482" s="376"/>
      <c r="B482" s="376"/>
      <c r="C482" s="376"/>
      <c r="D482" s="376"/>
      <c r="E482" s="376"/>
      <c r="F482" s="376"/>
      <c r="G482" s="376"/>
      <c r="H482" s="376"/>
      <c r="I482" s="376"/>
      <c r="J482" s="376"/>
      <c r="K482" s="376"/>
      <c r="L482" s="376"/>
      <c r="M482" s="376"/>
      <c r="N482" s="376"/>
      <c r="O482" s="376"/>
      <c r="P482" s="376"/>
      <c r="Q482" s="376"/>
      <c r="R482" s="376"/>
    </row>
    <row r="483" spans="1:18" ht="11.25" customHeight="1">
      <c r="A483" s="376"/>
      <c r="B483" s="376"/>
      <c r="C483" s="376"/>
      <c r="D483" s="376"/>
      <c r="E483" s="376"/>
      <c r="F483" s="376"/>
      <c r="G483" s="376"/>
      <c r="H483" s="376"/>
      <c r="I483" s="376"/>
      <c r="J483" s="376"/>
      <c r="K483" s="376"/>
      <c r="L483" s="376"/>
      <c r="M483" s="376"/>
      <c r="N483" s="376"/>
      <c r="O483" s="376"/>
      <c r="P483" s="376"/>
      <c r="Q483" s="376"/>
      <c r="R483" s="376"/>
    </row>
    <row r="484" spans="1:18" ht="11.25" customHeight="1">
      <c r="A484" s="376"/>
      <c r="B484" s="376"/>
      <c r="C484" s="376"/>
      <c r="D484" s="376"/>
      <c r="E484" s="376"/>
      <c r="F484" s="376"/>
      <c r="G484" s="376"/>
      <c r="H484" s="376"/>
      <c r="I484" s="376"/>
      <c r="J484" s="376"/>
      <c r="K484" s="376"/>
      <c r="L484" s="376"/>
      <c r="M484" s="376"/>
      <c r="N484" s="376"/>
      <c r="O484" s="376"/>
      <c r="P484" s="376"/>
      <c r="Q484" s="376"/>
      <c r="R484" s="376"/>
    </row>
    <row r="485" spans="1:18" ht="11.25" customHeight="1">
      <c r="A485" s="376"/>
      <c r="B485" s="376"/>
      <c r="C485" s="376"/>
      <c r="D485" s="376"/>
      <c r="E485" s="376"/>
      <c r="F485" s="376"/>
      <c r="G485" s="376"/>
      <c r="H485" s="376"/>
      <c r="I485" s="376"/>
      <c r="J485" s="376"/>
      <c r="K485" s="376"/>
      <c r="L485" s="376"/>
      <c r="M485" s="376"/>
      <c r="N485" s="376"/>
      <c r="O485" s="376"/>
      <c r="P485" s="376"/>
      <c r="Q485" s="376"/>
      <c r="R485" s="376"/>
    </row>
    <row r="486" spans="1:18" ht="11.25" customHeight="1">
      <c r="A486" s="376"/>
      <c r="B486" s="376"/>
      <c r="C486" s="376"/>
      <c r="D486" s="376"/>
      <c r="E486" s="376"/>
      <c r="F486" s="376"/>
      <c r="G486" s="376"/>
      <c r="H486" s="376"/>
      <c r="I486" s="376"/>
      <c r="J486" s="376"/>
      <c r="K486" s="376"/>
      <c r="L486" s="376"/>
      <c r="M486" s="376"/>
      <c r="N486" s="376"/>
      <c r="O486" s="376"/>
      <c r="P486" s="376"/>
      <c r="Q486" s="376"/>
      <c r="R486" s="376"/>
    </row>
    <row r="487" spans="1:18" ht="11.25" customHeight="1">
      <c r="A487" s="376"/>
      <c r="B487" s="376"/>
      <c r="C487" s="376"/>
      <c r="D487" s="376"/>
      <c r="E487" s="376"/>
      <c r="F487" s="376"/>
      <c r="G487" s="376"/>
      <c r="H487" s="376"/>
      <c r="I487" s="376"/>
      <c r="J487" s="376"/>
      <c r="K487" s="376"/>
      <c r="L487" s="376"/>
      <c r="M487" s="376"/>
      <c r="N487" s="376"/>
      <c r="O487" s="376"/>
      <c r="P487" s="376"/>
      <c r="Q487" s="376"/>
      <c r="R487" s="376"/>
    </row>
    <row r="488" spans="1:18" ht="11.25" customHeight="1">
      <c r="A488" s="376"/>
      <c r="B488" s="376"/>
      <c r="C488" s="376"/>
      <c r="D488" s="376"/>
      <c r="E488" s="376"/>
      <c r="F488" s="376"/>
      <c r="G488" s="376"/>
      <c r="H488" s="376"/>
      <c r="I488" s="376"/>
      <c r="J488" s="376"/>
      <c r="K488" s="376"/>
      <c r="L488" s="376"/>
      <c r="M488" s="376"/>
      <c r="N488" s="376"/>
      <c r="O488" s="376"/>
      <c r="P488" s="376"/>
      <c r="Q488" s="376"/>
      <c r="R488" s="376"/>
    </row>
    <row r="489" spans="1:18" ht="11.25" customHeight="1">
      <c r="A489" s="376"/>
      <c r="B489" s="376"/>
      <c r="C489" s="376"/>
      <c r="D489" s="376"/>
      <c r="E489" s="376"/>
      <c r="F489" s="376"/>
      <c r="G489" s="376"/>
      <c r="H489" s="376"/>
      <c r="I489" s="376"/>
      <c r="J489" s="376"/>
      <c r="K489" s="376"/>
      <c r="L489" s="376"/>
      <c r="M489" s="376"/>
      <c r="N489" s="376"/>
      <c r="O489" s="376"/>
      <c r="P489" s="376"/>
      <c r="Q489" s="376"/>
      <c r="R489" s="376"/>
    </row>
    <row r="490" spans="1:18" ht="11.25" customHeight="1">
      <c r="A490" s="376"/>
      <c r="B490" s="376"/>
      <c r="C490" s="376"/>
      <c r="D490" s="376"/>
      <c r="E490" s="376"/>
      <c r="F490" s="376"/>
      <c r="G490" s="376"/>
      <c r="H490" s="376"/>
      <c r="I490" s="376"/>
      <c r="J490" s="376"/>
      <c r="K490" s="376"/>
      <c r="L490" s="376"/>
      <c r="M490" s="376"/>
      <c r="N490" s="376"/>
      <c r="O490" s="376"/>
      <c r="P490" s="376"/>
      <c r="Q490" s="376"/>
      <c r="R490" s="376"/>
    </row>
    <row r="491" spans="1:18" ht="11.25" customHeight="1">
      <c r="A491" s="376"/>
      <c r="B491" s="376"/>
      <c r="C491" s="376"/>
      <c r="D491" s="376"/>
      <c r="E491" s="376"/>
      <c r="F491" s="376"/>
      <c r="G491" s="376"/>
      <c r="H491" s="376"/>
      <c r="I491" s="376"/>
      <c r="J491" s="376"/>
      <c r="K491" s="376"/>
      <c r="L491" s="376"/>
      <c r="M491" s="376"/>
      <c r="N491" s="376"/>
      <c r="O491" s="376"/>
      <c r="P491" s="376"/>
      <c r="Q491" s="376"/>
      <c r="R491" s="376"/>
    </row>
    <row r="492" spans="1:18" ht="11.25" customHeight="1">
      <c r="A492" s="376"/>
      <c r="B492" s="376"/>
      <c r="C492" s="376"/>
      <c r="D492" s="376"/>
      <c r="E492" s="376"/>
      <c r="F492" s="376"/>
      <c r="G492" s="376"/>
      <c r="H492" s="376"/>
      <c r="I492" s="376"/>
      <c r="J492" s="376"/>
      <c r="K492" s="376"/>
      <c r="L492" s="376"/>
      <c r="M492" s="376"/>
      <c r="N492" s="376"/>
      <c r="O492" s="376"/>
      <c r="P492" s="376"/>
      <c r="Q492" s="376"/>
      <c r="R492" s="376"/>
    </row>
    <row r="493" spans="1:18" ht="11.25" customHeight="1">
      <c r="A493" s="376"/>
      <c r="B493" s="376"/>
      <c r="C493" s="376"/>
      <c r="D493" s="376"/>
      <c r="E493" s="376"/>
      <c r="F493" s="376"/>
      <c r="G493" s="376"/>
      <c r="H493" s="376"/>
      <c r="I493" s="376"/>
      <c r="J493" s="376"/>
      <c r="K493" s="376"/>
      <c r="L493" s="376"/>
      <c r="M493" s="376"/>
      <c r="N493" s="376"/>
      <c r="O493" s="376"/>
      <c r="P493" s="376"/>
      <c r="Q493" s="376"/>
      <c r="R493" s="376"/>
    </row>
    <row r="494" spans="1:18" ht="11.25" customHeight="1">
      <c r="A494" s="376"/>
      <c r="B494" s="376"/>
      <c r="C494" s="376"/>
      <c r="D494" s="376"/>
      <c r="E494" s="376"/>
      <c r="F494" s="376"/>
      <c r="G494" s="376"/>
      <c r="H494" s="376"/>
      <c r="I494" s="376"/>
      <c r="J494" s="376"/>
      <c r="K494" s="376"/>
      <c r="L494" s="376"/>
      <c r="M494" s="376"/>
      <c r="N494" s="376"/>
      <c r="O494" s="376"/>
      <c r="P494" s="376"/>
      <c r="Q494" s="376"/>
      <c r="R494" s="376"/>
    </row>
    <row r="495" spans="1:18" ht="11.25" customHeight="1">
      <c r="A495" s="376"/>
      <c r="B495" s="376"/>
      <c r="C495" s="376"/>
      <c r="D495" s="376"/>
      <c r="E495" s="376"/>
      <c r="F495" s="376"/>
      <c r="G495" s="376"/>
      <c r="H495" s="376"/>
      <c r="I495" s="376"/>
      <c r="J495" s="376"/>
      <c r="K495" s="376"/>
      <c r="L495" s="376"/>
      <c r="M495" s="376"/>
      <c r="N495" s="376"/>
      <c r="O495" s="376"/>
      <c r="P495" s="376"/>
      <c r="Q495" s="376"/>
      <c r="R495" s="376"/>
    </row>
    <row r="496" spans="1:18" ht="11.25" customHeight="1">
      <c r="A496" s="376"/>
      <c r="B496" s="376"/>
      <c r="C496" s="376"/>
      <c r="D496" s="376"/>
      <c r="E496" s="376"/>
      <c r="F496" s="376"/>
      <c r="G496" s="376"/>
      <c r="H496" s="376"/>
      <c r="I496" s="376"/>
      <c r="J496" s="376"/>
      <c r="K496" s="376"/>
      <c r="L496" s="376"/>
      <c r="M496" s="376"/>
      <c r="N496" s="376"/>
      <c r="O496" s="376"/>
      <c r="P496" s="376"/>
      <c r="Q496" s="376"/>
      <c r="R496" s="376"/>
    </row>
    <row r="497" spans="1:18" ht="11.25" customHeight="1">
      <c r="A497" s="376"/>
      <c r="B497" s="376"/>
      <c r="C497" s="376"/>
      <c r="D497" s="376"/>
      <c r="E497" s="376"/>
      <c r="F497" s="376"/>
      <c r="G497" s="376"/>
      <c r="H497" s="376"/>
      <c r="I497" s="376"/>
      <c r="J497" s="376"/>
      <c r="K497" s="376"/>
      <c r="L497" s="376"/>
      <c r="M497" s="376"/>
      <c r="N497" s="376"/>
      <c r="O497" s="376"/>
      <c r="P497" s="376"/>
      <c r="Q497" s="376"/>
      <c r="R497" s="376"/>
    </row>
    <row r="498" spans="1:18" ht="11.25" customHeight="1">
      <c r="A498" s="376"/>
      <c r="B498" s="376"/>
      <c r="C498" s="376"/>
      <c r="D498" s="376"/>
      <c r="E498" s="376"/>
      <c r="F498" s="376"/>
      <c r="G498" s="376"/>
      <c r="H498" s="376"/>
      <c r="I498" s="376"/>
      <c r="J498" s="376"/>
      <c r="K498" s="376"/>
      <c r="L498" s="376"/>
      <c r="M498" s="376"/>
      <c r="N498" s="376"/>
      <c r="O498" s="376"/>
      <c r="P498" s="376"/>
      <c r="Q498" s="376"/>
      <c r="R498" s="376"/>
    </row>
    <row r="499" spans="1:18" ht="11.25" customHeight="1">
      <c r="A499" s="376"/>
      <c r="B499" s="376"/>
      <c r="C499" s="376"/>
      <c r="D499" s="376"/>
      <c r="E499" s="376"/>
      <c r="F499" s="376"/>
      <c r="G499" s="376"/>
      <c r="H499" s="376"/>
      <c r="I499" s="376"/>
      <c r="J499" s="376"/>
      <c r="K499" s="376"/>
      <c r="L499" s="376"/>
      <c r="M499" s="376"/>
      <c r="N499" s="376"/>
      <c r="O499" s="376"/>
      <c r="P499" s="376"/>
      <c r="Q499" s="376"/>
      <c r="R499" s="376"/>
    </row>
    <row r="500" spans="1:18" ht="11.25" customHeight="1">
      <c r="A500" s="376"/>
      <c r="B500" s="376"/>
      <c r="C500" s="376"/>
      <c r="D500" s="376"/>
      <c r="E500" s="376"/>
      <c r="F500" s="376"/>
      <c r="G500" s="376"/>
      <c r="H500" s="376"/>
      <c r="I500" s="376"/>
      <c r="J500" s="376"/>
      <c r="K500" s="376"/>
      <c r="L500" s="376"/>
      <c r="M500" s="376"/>
      <c r="N500" s="376"/>
      <c r="O500" s="376"/>
      <c r="P500" s="376"/>
      <c r="Q500" s="376"/>
      <c r="R500" s="376"/>
    </row>
    <row r="501" spans="1:18" ht="11.25" customHeight="1">
      <c r="A501" s="376"/>
      <c r="B501" s="376"/>
      <c r="C501" s="376"/>
      <c r="D501" s="376"/>
      <c r="E501" s="376"/>
      <c r="F501" s="376"/>
      <c r="G501" s="376"/>
      <c r="H501" s="376"/>
      <c r="I501" s="376"/>
      <c r="J501" s="376"/>
      <c r="K501" s="376"/>
      <c r="L501" s="376"/>
      <c r="M501" s="376"/>
      <c r="N501" s="376"/>
      <c r="O501" s="376"/>
      <c r="P501" s="376"/>
      <c r="Q501" s="376"/>
      <c r="R501" s="376"/>
    </row>
    <row r="502" spans="1:18" ht="11.25" customHeight="1">
      <c r="A502" s="376"/>
      <c r="B502" s="376"/>
      <c r="C502" s="376"/>
      <c r="D502" s="376"/>
      <c r="E502" s="376"/>
      <c r="F502" s="376"/>
      <c r="G502" s="376"/>
      <c r="H502" s="376"/>
      <c r="I502" s="376"/>
      <c r="J502" s="376"/>
      <c r="K502" s="376"/>
      <c r="L502" s="376"/>
      <c r="M502" s="376"/>
      <c r="N502" s="376"/>
      <c r="O502" s="376"/>
      <c r="P502" s="376"/>
      <c r="Q502" s="376"/>
      <c r="R502" s="376"/>
    </row>
    <row r="503" spans="1:18" ht="11.25" customHeight="1">
      <c r="A503" s="376"/>
      <c r="B503" s="376"/>
      <c r="C503" s="376"/>
      <c r="D503" s="376"/>
      <c r="E503" s="376"/>
      <c r="F503" s="376"/>
      <c r="G503" s="376"/>
      <c r="H503" s="376"/>
      <c r="I503" s="376"/>
      <c r="J503" s="376"/>
      <c r="K503" s="376"/>
      <c r="L503" s="376"/>
      <c r="M503" s="376"/>
      <c r="N503" s="376"/>
      <c r="O503" s="376"/>
      <c r="P503" s="376"/>
      <c r="Q503" s="376"/>
      <c r="R503" s="376"/>
    </row>
    <row r="504" spans="1:18" ht="11.25" customHeight="1">
      <c r="A504" s="376"/>
      <c r="B504" s="376"/>
      <c r="C504" s="376"/>
      <c r="D504" s="376"/>
      <c r="E504" s="376"/>
      <c r="F504" s="376"/>
      <c r="G504" s="376"/>
      <c r="H504" s="376"/>
      <c r="I504" s="376"/>
      <c r="J504" s="376"/>
      <c r="K504" s="376"/>
      <c r="L504" s="376"/>
      <c r="M504" s="376"/>
      <c r="N504" s="376"/>
      <c r="O504" s="376"/>
      <c r="P504" s="376"/>
      <c r="Q504" s="376"/>
      <c r="R504" s="376"/>
    </row>
    <row r="505" spans="1:18" ht="11.25" customHeight="1">
      <c r="A505" s="376"/>
      <c r="B505" s="376"/>
      <c r="C505" s="376"/>
      <c r="D505" s="376"/>
      <c r="E505" s="376"/>
      <c r="F505" s="376"/>
      <c r="G505" s="376"/>
      <c r="H505" s="376"/>
      <c r="I505" s="376"/>
      <c r="J505" s="376"/>
      <c r="K505" s="376"/>
      <c r="L505" s="376"/>
      <c r="M505" s="376"/>
      <c r="N505" s="376"/>
      <c r="O505" s="376"/>
      <c r="P505" s="376"/>
      <c r="Q505" s="376"/>
      <c r="R505" s="376"/>
    </row>
    <row r="506" spans="1:18" ht="11.25" customHeight="1">
      <c r="A506" s="376"/>
      <c r="B506" s="376"/>
      <c r="C506" s="376"/>
      <c r="D506" s="376"/>
      <c r="E506" s="376"/>
      <c r="F506" s="376"/>
      <c r="G506" s="376"/>
      <c r="H506" s="376"/>
      <c r="I506" s="376"/>
      <c r="J506" s="376"/>
      <c r="K506" s="376"/>
      <c r="L506" s="376"/>
      <c r="M506" s="376"/>
      <c r="N506" s="376"/>
      <c r="O506" s="376"/>
      <c r="P506" s="376"/>
      <c r="Q506" s="376"/>
      <c r="R506" s="376"/>
    </row>
    <row r="507" spans="1:18" ht="11.25" customHeight="1">
      <c r="A507" s="376"/>
      <c r="B507" s="376"/>
      <c r="C507" s="376"/>
      <c r="D507" s="376"/>
      <c r="E507" s="376"/>
      <c r="F507" s="376"/>
      <c r="G507" s="376"/>
      <c r="H507" s="376"/>
      <c r="I507" s="376"/>
      <c r="J507" s="376"/>
      <c r="K507" s="376"/>
      <c r="L507" s="376"/>
      <c r="M507" s="376"/>
      <c r="N507" s="376"/>
      <c r="O507" s="376"/>
      <c r="P507" s="376"/>
      <c r="Q507" s="376"/>
      <c r="R507" s="376"/>
    </row>
    <row r="508" spans="1:18" ht="11.25" customHeight="1">
      <c r="A508" s="376"/>
      <c r="B508" s="376"/>
      <c r="C508" s="376"/>
      <c r="D508" s="376"/>
      <c r="E508" s="376"/>
      <c r="F508" s="376"/>
      <c r="G508" s="376"/>
      <c r="H508" s="376"/>
      <c r="I508" s="376"/>
      <c r="J508" s="376"/>
      <c r="K508" s="376"/>
      <c r="L508" s="376"/>
      <c r="M508" s="376"/>
      <c r="N508" s="376"/>
      <c r="O508" s="376"/>
      <c r="P508" s="376"/>
      <c r="Q508" s="376"/>
      <c r="R508" s="376"/>
    </row>
    <row r="509" spans="1:18" ht="11.25" customHeight="1">
      <c r="A509" s="376"/>
      <c r="B509" s="376"/>
      <c r="C509" s="376"/>
      <c r="D509" s="376"/>
      <c r="E509" s="376"/>
      <c r="F509" s="376"/>
      <c r="G509" s="376"/>
      <c r="H509" s="376"/>
      <c r="I509" s="376"/>
      <c r="J509" s="376"/>
      <c r="K509" s="376"/>
      <c r="L509" s="376"/>
      <c r="M509" s="376"/>
      <c r="N509" s="376"/>
      <c r="O509" s="376"/>
      <c r="P509" s="376"/>
      <c r="Q509" s="376"/>
      <c r="R509" s="376"/>
    </row>
    <row r="510" spans="1:18" ht="11.25" customHeight="1">
      <c r="A510" s="376"/>
      <c r="B510" s="376"/>
      <c r="C510" s="376"/>
      <c r="D510" s="376"/>
      <c r="E510" s="376"/>
      <c r="F510" s="376"/>
      <c r="G510" s="376"/>
      <c r="H510" s="376"/>
      <c r="I510" s="376"/>
      <c r="J510" s="376"/>
      <c r="K510" s="376"/>
      <c r="L510" s="376"/>
      <c r="M510" s="376"/>
      <c r="N510" s="376"/>
      <c r="O510" s="376"/>
      <c r="P510" s="376"/>
      <c r="Q510" s="376"/>
      <c r="R510" s="376"/>
    </row>
    <row r="511" spans="1:18" ht="11.25" customHeight="1">
      <c r="A511" s="376"/>
      <c r="B511" s="376"/>
      <c r="C511" s="376"/>
      <c r="D511" s="376"/>
      <c r="E511" s="376"/>
      <c r="F511" s="376"/>
      <c r="G511" s="376"/>
      <c r="H511" s="376"/>
      <c r="I511" s="376"/>
      <c r="J511" s="376"/>
      <c r="K511" s="376"/>
      <c r="L511" s="376"/>
      <c r="M511" s="376"/>
      <c r="N511" s="376"/>
      <c r="O511" s="376"/>
      <c r="P511" s="376"/>
      <c r="Q511" s="376"/>
      <c r="R511" s="376"/>
    </row>
    <row r="512" spans="1:18" ht="11.25" customHeight="1">
      <c r="A512" s="376"/>
      <c r="B512" s="376"/>
      <c r="C512" s="376"/>
      <c r="D512" s="376"/>
      <c r="E512" s="376"/>
      <c r="F512" s="376"/>
      <c r="G512" s="376"/>
      <c r="H512" s="376"/>
      <c r="I512" s="376"/>
      <c r="J512" s="376"/>
      <c r="K512" s="376"/>
      <c r="L512" s="376"/>
      <c r="M512" s="376"/>
      <c r="N512" s="376"/>
      <c r="O512" s="376"/>
      <c r="P512" s="376"/>
      <c r="Q512" s="376"/>
      <c r="R512" s="376"/>
    </row>
    <row r="513" spans="1:18" ht="11.25" customHeight="1">
      <c r="A513" s="376"/>
      <c r="B513" s="376"/>
      <c r="C513" s="376"/>
      <c r="D513" s="376"/>
      <c r="E513" s="376"/>
      <c r="F513" s="376"/>
      <c r="G513" s="376"/>
      <c r="H513" s="376"/>
      <c r="I513" s="376"/>
      <c r="J513" s="376"/>
      <c r="K513" s="376"/>
      <c r="L513" s="376"/>
      <c r="M513" s="376"/>
      <c r="N513" s="376"/>
      <c r="O513" s="376"/>
      <c r="P513" s="376"/>
      <c r="Q513" s="376"/>
      <c r="R513" s="376"/>
    </row>
    <row r="514" spans="1:18" ht="11.25" customHeight="1">
      <c r="A514" s="376"/>
      <c r="B514" s="376"/>
      <c r="C514" s="376"/>
      <c r="D514" s="376"/>
      <c r="E514" s="376"/>
      <c r="F514" s="376"/>
      <c r="G514" s="376"/>
      <c r="H514" s="376"/>
      <c r="I514" s="376"/>
      <c r="J514" s="376"/>
      <c r="K514" s="376"/>
      <c r="L514" s="376"/>
      <c r="M514" s="376"/>
      <c r="N514" s="376"/>
      <c r="O514" s="376"/>
      <c r="P514" s="376"/>
      <c r="Q514" s="376"/>
      <c r="R514" s="376"/>
    </row>
    <row r="515" spans="1:18" ht="11.25" customHeight="1">
      <c r="A515" s="376"/>
      <c r="B515" s="376"/>
      <c r="C515" s="376"/>
      <c r="D515" s="376"/>
      <c r="E515" s="376"/>
      <c r="F515" s="376"/>
      <c r="G515" s="376"/>
      <c r="H515" s="376"/>
      <c r="I515" s="376"/>
      <c r="J515" s="376"/>
      <c r="K515" s="376"/>
      <c r="L515" s="376"/>
      <c r="M515" s="376"/>
      <c r="N515" s="376"/>
      <c r="O515" s="376"/>
      <c r="P515" s="376"/>
      <c r="Q515" s="376"/>
      <c r="R515" s="376"/>
    </row>
    <row r="516" spans="1:18" ht="11.25" customHeight="1">
      <c r="A516" s="376"/>
      <c r="B516" s="376"/>
      <c r="C516" s="376"/>
      <c r="D516" s="376"/>
      <c r="E516" s="376"/>
      <c r="F516" s="376"/>
      <c r="G516" s="376"/>
      <c r="H516" s="376"/>
      <c r="I516" s="376"/>
      <c r="J516" s="376"/>
      <c r="K516" s="376"/>
      <c r="L516" s="376"/>
      <c r="M516" s="376"/>
      <c r="N516" s="376"/>
      <c r="O516" s="376"/>
      <c r="P516" s="376"/>
      <c r="Q516" s="376"/>
      <c r="R516" s="376"/>
    </row>
    <row r="517" spans="1:18" ht="11.25" customHeight="1">
      <c r="A517" s="376"/>
      <c r="B517" s="376"/>
      <c r="C517" s="376"/>
      <c r="D517" s="376"/>
      <c r="E517" s="376"/>
      <c r="F517" s="376"/>
      <c r="G517" s="376"/>
      <c r="H517" s="376"/>
      <c r="I517" s="376"/>
      <c r="J517" s="376"/>
      <c r="K517" s="376"/>
      <c r="L517" s="376"/>
      <c r="M517" s="376"/>
      <c r="N517" s="376"/>
      <c r="O517" s="376"/>
      <c r="P517" s="376"/>
      <c r="Q517" s="376"/>
      <c r="R517" s="376"/>
    </row>
    <row r="518" spans="1:18" ht="11.25" customHeight="1">
      <c r="A518" s="376"/>
      <c r="B518" s="376"/>
      <c r="C518" s="376"/>
      <c r="D518" s="376"/>
      <c r="E518" s="376"/>
      <c r="F518" s="376"/>
      <c r="G518" s="376"/>
      <c r="H518" s="376"/>
      <c r="I518" s="376"/>
      <c r="J518" s="376"/>
      <c r="K518" s="376"/>
      <c r="L518" s="376"/>
      <c r="M518" s="376"/>
      <c r="N518" s="376"/>
      <c r="O518" s="376"/>
      <c r="P518" s="376"/>
      <c r="Q518" s="376"/>
      <c r="R518" s="376"/>
    </row>
    <row r="519" spans="1:18" ht="11.25" customHeight="1">
      <c r="A519" s="376"/>
      <c r="B519" s="376"/>
      <c r="C519" s="376"/>
      <c r="D519" s="376"/>
      <c r="E519" s="376"/>
      <c r="F519" s="376"/>
      <c r="G519" s="376"/>
      <c r="H519" s="376"/>
      <c r="I519" s="376"/>
      <c r="J519" s="376"/>
      <c r="K519" s="376"/>
      <c r="L519" s="376"/>
      <c r="M519" s="376"/>
      <c r="N519" s="376"/>
      <c r="O519" s="376"/>
      <c r="P519" s="376"/>
      <c r="Q519" s="376"/>
      <c r="R519" s="376"/>
    </row>
    <row r="520" spans="1:18" ht="11.25" customHeight="1">
      <c r="A520" s="376"/>
      <c r="B520" s="376"/>
      <c r="C520" s="376"/>
      <c r="D520" s="376"/>
      <c r="E520" s="376"/>
      <c r="F520" s="376"/>
      <c r="G520" s="376"/>
      <c r="H520" s="376"/>
      <c r="I520" s="376"/>
      <c r="J520" s="376"/>
      <c r="K520" s="376"/>
      <c r="L520" s="376"/>
      <c r="M520" s="376"/>
      <c r="N520" s="376"/>
      <c r="O520" s="376"/>
      <c r="P520" s="376"/>
      <c r="Q520" s="376"/>
      <c r="R520" s="376"/>
    </row>
    <row r="521" spans="1:18" ht="11.25" customHeight="1">
      <c r="A521" s="376"/>
      <c r="B521" s="376"/>
      <c r="C521" s="376"/>
      <c r="D521" s="376"/>
      <c r="E521" s="376"/>
      <c r="F521" s="376"/>
      <c r="G521" s="376"/>
      <c r="H521" s="376"/>
      <c r="I521" s="376"/>
      <c r="J521" s="376"/>
      <c r="K521" s="376"/>
      <c r="L521" s="376"/>
      <c r="M521" s="376"/>
      <c r="N521" s="376"/>
      <c r="O521" s="376"/>
      <c r="P521" s="376"/>
      <c r="Q521" s="376"/>
      <c r="R521" s="376"/>
    </row>
    <row r="522" spans="1:18" ht="11.25" customHeight="1">
      <c r="A522" s="376"/>
      <c r="B522" s="376"/>
      <c r="C522" s="376"/>
      <c r="D522" s="376"/>
      <c r="E522" s="376"/>
      <c r="F522" s="376"/>
      <c r="G522" s="376"/>
      <c r="H522" s="376"/>
      <c r="I522" s="376"/>
      <c r="J522" s="376"/>
      <c r="K522" s="376"/>
      <c r="L522" s="376"/>
      <c r="M522" s="376"/>
      <c r="N522" s="376"/>
      <c r="O522" s="376"/>
      <c r="P522" s="376"/>
      <c r="Q522" s="376"/>
      <c r="R522" s="376"/>
    </row>
    <row r="523" spans="1:18" ht="11.25" customHeight="1">
      <c r="A523" s="376"/>
      <c r="B523" s="376"/>
      <c r="C523" s="376"/>
      <c r="D523" s="376"/>
      <c r="E523" s="376"/>
      <c r="F523" s="376"/>
      <c r="G523" s="376"/>
      <c r="H523" s="376"/>
      <c r="I523" s="376"/>
      <c r="J523" s="376"/>
      <c r="K523" s="376"/>
      <c r="L523" s="376"/>
      <c r="M523" s="376"/>
      <c r="N523" s="376"/>
      <c r="O523" s="376"/>
      <c r="P523" s="376"/>
      <c r="Q523" s="376"/>
      <c r="R523" s="376"/>
    </row>
    <row r="524" spans="1:18" ht="11.25" customHeight="1">
      <c r="A524" s="376"/>
      <c r="B524" s="376"/>
      <c r="C524" s="376"/>
      <c r="D524" s="376"/>
      <c r="E524" s="376"/>
      <c r="F524" s="376"/>
      <c r="G524" s="376"/>
      <c r="H524" s="376"/>
      <c r="I524" s="376"/>
      <c r="J524" s="376"/>
      <c r="K524" s="376"/>
      <c r="L524" s="376"/>
      <c r="M524" s="376"/>
      <c r="N524" s="376"/>
      <c r="O524" s="376"/>
      <c r="P524" s="376"/>
      <c r="Q524" s="376"/>
      <c r="R524" s="376"/>
    </row>
    <row r="525" spans="1:18" ht="11.25" customHeight="1">
      <c r="A525" s="376"/>
      <c r="B525" s="376"/>
      <c r="C525" s="376"/>
      <c r="D525" s="376"/>
      <c r="E525" s="376"/>
      <c r="F525" s="376"/>
      <c r="G525" s="376"/>
      <c r="H525" s="376"/>
      <c r="I525" s="376"/>
      <c r="J525" s="376"/>
      <c r="K525" s="376"/>
      <c r="L525" s="376"/>
      <c r="M525" s="376"/>
      <c r="N525" s="376"/>
      <c r="O525" s="376"/>
      <c r="P525" s="376"/>
      <c r="Q525" s="376"/>
      <c r="R525" s="376"/>
    </row>
    <row r="526" spans="1:18" ht="11.25" customHeight="1">
      <c r="A526" s="376"/>
      <c r="B526" s="376"/>
      <c r="C526" s="376"/>
      <c r="D526" s="376"/>
      <c r="E526" s="376"/>
      <c r="F526" s="376"/>
      <c r="G526" s="376"/>
      <c r="H526" s="376"/>
      <c r="I526" s="376"/>
      <c r="J526" s="376"/>
      <c r="K526" s="376"/>
      <c r="L526" s="376"/>
      <c r="M526" s="376"/>
      <c r="N526" s="376"/>
      <c r="O526" s="376"/>
      <c r="P526" s="376"/>
      <c r="Q526" s="376"/>
      <c r="R526" s="376"/>
    </row>
    <row r="527" spans="1:18" ht="11.25" customHeight="1">
      <c r="A527" s="376"/>
      <c r="B527" s="376"/>
      <c r="C527" s="376"/>
      <c r="D527" s="376"/>
      <c r="E527" s="376"/>
      <c r="F527" s="376"/>
      <c r="G527" s="376"/>
      <c r="H527" s="376"/>
      <c r="I527" s="376"/>
      <c r="J527" s="376"/>
      <c r="K527" s="376"/>
      <c r="L527" s="376"/>
      <c r="M527" s="376"/>
      <c r="N527" s="376"/>
      <c r="O527" s="376"/>
      <c r="P527" s="376"/>
      <c r="Q527" s="376"/>
      <c r="R527" s="376"/>
    </row>
    <row r="528" spans="1:18" ht="11.25" customHeight="1">
      <c r="A528" s="376"/>
      <c r="B528" s="376"/>
      <c r="C528" s="376"/>
      <c r="D528" s="376"/>
      <c r="E528" s="376"/>
      <c r="F528" s="376"/>
      <c r="G528" s="376"/>
      <c r="H528" s="376"/>
      <c r="I528" s="376"/>
      <c r="J528" s="376"/>
      <c r="K528" s="376"/>
      <c r="L528" s="376"/>
      <c r="M528" s="376"/>
      <c r="N528" s="376"/>
      <c r="O528" s="376"/>
      <c r="P528" s="376"/>
      <c r="Q528" s="376"/>
      <c r="R528" s="376"/>
    </row>
    <row r="529" spans="1:18" ht="11.25" customHeight="1">
      <c r="A529" s="376"/>
      <c r="B529" s="376"/>
      <c r="C529" s="376"/>
      <c r="D529" s="376"/>
      <c r="E529" s="376"/>
      <c r="F529" s="376"/>
      <c r="G529" s="376"/>
      <c r="H529" s="376"/>
      <c r="I529" s="376"/>
      <c r="J529" s="376"/>
      <c r="K529" s="376"/>
      <c r="L529" s="376"/>
      <c r="M529" s="376"/>
      <c r="N529" s="376"/>
      <c r="O529" s="376"/>
      <c r="P529" s="376"/>
      <c r="Q529" s="376"/>
      <c r="R529" s="376"/>
    </row>
    <row r="530" spans="1:18" ht="11.25" customHeight="1">
      <c r="A530" s="376"/>
      <c r="B530" s="376"/>
      <c r="C530" s="376"/>
      <c r="D530" s="376"/>
      <c r="E530" s="376"/>
      <c r="F530" s="376"/>
      <c r="G530" s="376"/>
      <c r="H530" s="376"/>
      <c r="I530" s="376"/>
      <c r="J530" s="376"/>
      <c r="K530" s="376"/>
      <c r="L530" s="376"/>
      <c r="M530" s="376"/>
      <c r="N530" s="376"/>
      <c r="O530" s="376"/>
      <c r="P530" s="376"/>
      <c r="Q530" s="376"/>
      <c r="R530" s="376"/>
    </row>
    <row r="531" spans="1:18" ht="11.25" customHeight="1">
      <c r="A531" s="376"/>
      <c r="B531" s="376"/>
      <c r="C531" s="376"/>
      <c r="D531" s="376"/>
      <c r="E531" s="376"/>
      <c r="F531" s="376"/>
      <c r="G531" s="376"/>
      <c r="H531" s="376"/>
      <c r="I531" s="376"/>
      <c r="J531" s="376"/>
      <c r="K531" s="376"/>
      <c r="L531" s="376"/>
      <c r="M531" s="376"/>
      <c r="N531" s="376"/>
      <c r="O531" s="376"/>
      <c r="P531" s="376"/>
      <c r="Q531" s="376"/>
      <c r="R531" s="376"/>
    </row>
    <row r="532" spans="1:18" ht="11.25" customHeight="1">
      <c r="A532" s="376"/>
      <c r="B532" s="376"/>
      <c r="C532" s="376"/>
      <c r="D532" s="376"/>
      <c r="E532" s="376"/>
      <c r="F532" s="376"/>
      <c r="G532" s="376"/>
      <c r="H532" s="376"/>
      <c r="I532" s="376"/>
      <c r="J532" s="376"/>
      <c r="K532" s="376"/>
      <c r="L532" s="376"/>
      <c r="M532" s="376"/>
      <c r="N532" s="376"/>
      <c r="O532" s="376"/>
      <c r="P532" s="376"/>
      <c r="Q532" s="376"/>
      <c r="R532" s="376"/>
    </row>
    <row r="533" spans="1:18" ht="11.25" customHeight="1">
      <c r="A533" s="376"/>
      <c r="B533" s="376"/>
      <c r="C533" s="376"/>
      <c r="D533" s="376"/>
      <c r="E533" s="376"/>
      <c r="F533" s="376"/>
      <c r="G533" s="376"/>
      <c r="H533" s="376"/>
      <c r="I533" s="376"/>
      <c r="J533" s="376"/>
      <c r="K533" s="376"/>
      <c r="L533" s="376"/>
      <c r="M533" s="376"/>
      <c r="N533" s="376"/>
      <c r="O533" s="376"/>
      <c r="P533" s="376"/>
      <c r="Q533" s="376"/>
      <c r="R533" s="376"/>
    </row>
    <row r="534" spans="1:18" ht="11.25" customHeight="1">
      <c r="A534" s="376"/>
      <c r="B534" s="376"/>
      <c r="C534" s="376"/>
      <c r="D534" s="376"/>
      <c r="E534" s="376"/>
      <c r="F534" s="376"/>
      <c r="G534" s="376"/>
      <c r="H534" s="376"/>
      <c r="I534" s="376"/>
      <c r="J534" s="376"/>
      <c r="K534" s="376"/>
      <c r="L534" s="376"/>
      <c r="M534" s="376"/>
      <c r="N534" s="376"/>
      <c r="O534" s="376"/>
      <c r="P534" s="376"/>
      <c r="Q534" s="376"/>
      <c r="R534" s="376"/>
    </row>
    <row r="535" spans="1:18" ht="11.25" customHeight="1">
      <c r="A535" s="376"/>
      <c r="B535" s="376"/>
      <c r="C535" s="376"/>
      <c r="D535" s="376"/>
      <c r="E535" s="376"/>
      <c r="F535" s="376"/>
      <c r="G535" s="376"/>
      <c r="H535" s="376"/>
      <c r="I535" s="376"/>
      <c r="J535" s="376"/>
      <c r="K535" s="376"/>
      <c r="L535" s="376"/>
      <c r="M535" s="376"/>
      <c r="N535" s="376"/>
      <c r="O535" s="376"/>
      <c r="P535" s="376"/>
      <c r="Q535" s="376"/>
      <c r="R535" s="376"/>
    </row>
    <row r="536" spans="1:18" ht="11.25" customHeight="1">
      <c r="A536" s="376"/>
      <c r="B536" s="376"/>
      <c r="C536" s="376"/>
      <c r="D536" s="376"/>
      <c r="E536" s="376"/>
      <c r="F536" s="376"/>
      <c r="G536" s="376"/>
      <c r="H536" s="376"/>
      <c r="I536" s="376"/>
      <c r="J536" s="376"/>
      <c r="K536" s="376"/>
      <c r="L536" s="376"/>
      <c r="M536" s="376"/>
      <c r="N536" s="376"/>
      <c r="O536" s="376"/>
      <c r="P536" s="376"/>
      <c r="Q536" s="376"/>
      <c r="R536" s="376"/>
    </row>
    <row r="537" spans="1:18" ht="11.25" customHeight="1">
      <c r="A537" s="376"/>
      <c r="B537" s="376"/>
      <c r="C537" s="376"/>
      <c r="D537" s="376"/>
      <c r="E537" s="376"/>
      <c r="F537" s="376"/>
      <c r="G537" s="376"/>
      <c r="H537" s="376"/>
      <c r="I537" s="376"/>
      <c r="J537" s="376"/>
      <c r="K537" s="376"/>
      <c r="L537" s="376"/>
      <c r="M537" s="376"/>
      <c r="N537" s="376"/>
      <c r="O537" s="376"/>
      <c r="P537" s="376"/>
      <c r="Q537" s="376"/>
      <c r="R537" s="376"/>
    </row>
    <row r="538" spans="1:18" ht="11.25" customHeight="1">
      <c r="A538" s="376"/>
      <c r="B538" s="376"/>
      <c r="C538" s="376"/>
      <c r="D538" s="376"/>
      <c r="E538" s="376"/>
      <c r="F538" s="376"/>
      <c r="G538" s="376"/>
      <c r="H538" s="376"/>
      <c r="I538" s="376"/>
      <c r="J538" s="376"/>
      <c r="K538" s="376"/>
      <c r="L538" s="376"/>
      <c r="M538" s="376"/>
      <c r="N538" s="376"/>
      <c r="O538" s="376"/>
      <c r="P538" s="376"/>
      <c r="Q538" s="376"/>
      <c r="R538" s="376"/>
    </row>
    <row r="539" spans="1:18" ht="11.25" customHeight="1">
      <c r="A539" s="376"/>
      <c r="B539" s="376"/>
      <c r="C539" s="376"/>
      <c r="D539" s="376"/>
      <c r="E539" s="376"/>
      <c r="F539" s="376"/>
      <c r="G539" s="376"/>
      <c r="H539" s="376"/>
      <c r="I539" s="376"/>
      <c r="J539" s="376"/>
      <c r="K539" s="376"/>
      <c r="L539" s="376"/>
      <c r="M539" s="376"/>
      <c r="N539" s="376"/>
      <c r="O539" s="376"/>
      <c r="P539" s="376"/>
      <c r="Q539" s="376"/>
      <c r="R539" s="376"/>
    </row>
    <row r="540" spans="1:18" ht="11.25" customHeight="1">
      <c r="A540" s="376"/>
      <c r="B540" s="376"/>
      <c r="C540" s="376"/>
      <c r="D540" s="376"/>
      <c r="E540" s="376"/>
      <c r="F540" s="376"/>
      <c r="G540" s="376"/>
      <c r="H540" s="376"/>
      <c r="I540" s="376"/>
      <c r="J540" s="376"/>
      <c r="K540" s="376"/>
      <c r="L540" s="376"/>
      <c r="M540" s="376"/>
      <c r="N540" s="376"/>
      <c r="O540" s="376"/>
      <c r="P540" s="376"/>
      <c r="Q540" s="376"/>
      <c r="R540" s="376"/>
    </row>
    <row r="541" spans="1:18" ht="11.25" customHeight="1">
      <c r="A541" s="376"/>
      <c r="B541" s="376"/>
      <c r="C541" s="376"/>
      <c r="D541" s="376"/>
      <c r="E541" s="376"/>
      <c r="F541" s="376"/>
      <c r="G541" s="376"/>
      <c r="H541" s="376"/>
      <c r="I541" s="376"/>
      <c r="J541" s="376"/>
      <c r="K541" s="376"/>
      <c r="L541" s="376"/>
      <c r="M541" s="376"/>
      <c r="N541" s="376"/>
      <c r="O541" s="376"/>
      <c r="P541" s="376"/>
      <c r="Q541" s="376"/>
      <c r="R541" s="376"/>
    </row>
    <row r="542" spans="1:18" ht="11.25" customHeight="1">
      <c r="A542" s="376"/>
      <c r="B542" s="376"/>
      <c r="C542" s="376"/>
      <c r="D542" s="376"/>
      <c r="E542" s="376"/>
      <c r="F542" s="376"/>
      <c r="G542" s="376"/>
      <c r="H542" s="376"/>
      <c r="I542" s="376"/>
      <c r="J542" s="376"/>
      <c r="K542" s="376"/>
      <c r="L542" s="376"/>
      <c r="M542" s="376"/>
      <c r="N542" s="376"/>
      <c r="O542" s="376"/>
      <c r="P542" s="376"/>
      <c r="Q542" s="376"/>
      <c r="R542" s="376"/>
    </row>
    <row r="543" spans="1:18" ht="11.25" customHeight="1">
      <c r="A543" s="376"/>
      <c r="B543" s="376"/>
      <c r="C543" s="376"/>
      <c r="D543" s="376"/>
      <c r="E543" s="376"/>
      <c r="F543" s="376"/>
      <c r="G543" s="376"/>
      <c r="H543" s="376"/>
      <c r="I543" s="376"/>
      <c r="J543" s="376"/>
      <c r="K543" s="376"/>
      <c r="L543" s="376"/>
      <c r="M543" s="376"/>
      <c r="N543" s="376"/>
      <c r="O543" s="376"/>
      <c r="P543" s="376"/>
      <c r="Q543" s="376"/>
      <c r="R543" s="376"/>
    </row>
    <row r="544" spans="1:18" ht="11.25" customHeight="1">
      <c r="A544" s="376"/>
      <c r="B544" s="376"/>
      <c r="C544" s="376"/>
      <c r="D544" s="376"/>
      <c r="E544" s="376"/>
      <c r="F544" s="376"/>
      <c r="G544" s="376"/>
      <c r="H544" s="376"/>
      <c r="I544" s="376"/>
      <c r="J544" s="376"/>
      <c r="K544" s="376"/>
      <c r="L544" s="376"/>
      <c r="M544" s="376"/>
      <c r="N544" s="376"/>
      <c r="O544" s="376"/>
      <c r="P544" s="376"/>
      <c r="Q544" s="376"/>
      <c r="R544" s="376"/>
    </row>
    <row r="545" spans="1:18" ht="11.25" customHeight="1">
      <c r="A545" s="376"/>
      <c r="B545" s="376"/>
      <c r="C545" s="376"/>
      <c r="D545" s="376"/>
      <c r="E545" s="376"/>
      <c r="F545" s="376"/>
      <c r="G545" s="376"/>
      <c r="H545" s="376"/>
      <c r="I545" s="376"/>
      <c r="J545" s="376"/>
      <c r="K545" s="376"/>
      <c r="L545" s="376"/>
      <c r="M545" s="376"/>
      <c r="N545" s="376"/>
      <c r="O545" s="376"/>
      <c r="P545" s="376"/>
      <c r="Q545" s="376"/>
      <c r="R545" s="376"/>
    </row>
    <row r="546" spans="1:18" ht="11.25" customHeight="1">
      <c r="A546" s="376"/>
      <c r="B546" s="376"/>
      <c r="C546" s="376"/>
      <c r="D546" s="376"/>
      <c r="E546" s="376"/>
      <c r="F546" s="376"/>
      <c r="G546" s="376"/>
      <c r="H546" s="376"/>
      <c r="I546" s="376"/>
      <c r="J546" s="376"/>
      <c r="K546" s="376"/>
      <c r="L546" s="376"/>
      <c r="M546" s="376"/>
      <c r="N546" s="376"/>
      <c r="O546" s="376"/>
      <c r="P546" s="376"/>
      <c r="Q546" s="376"/>
      <c r="R546" s="376"/>
    </row>
    <row r="547" spans="1:18" ht="11.25" customHeight="1">
      <c r="A547" s="376"/>
      <c r="B547" s="376"/>
      <c r="C547" s="376"/>
      <c r="D547" s="376"/>
      <c r="E547" s="376"/>
      <c r="F547" s="376"/>
      <c r="G547" s="376"/>
      <c r="H547" s="376"/>
      <c r="I547" s="376"/>
      <c r="J547" s="376"/>
      <c r="K547" s="376"/>
      <c r="L547" s="376"/>
      <c r="M547" s="376"/>
      <c r="N547" s="376"/>
      <c r="O547" s="376"/>
      <c r="P547" s="376"/>
      <c r="Q547" s="376"/>
      <c r="R547" s="376"/>
    </row>
    <row r="548" spans="1:18" ht="11.25" customHeight="1">
      <c r="A548" s="376"/>
      <c r="B548" s="376"/>
      <c r="C548" s="376"/>
      <c r="D548" s="376"/>
      <c r="E548" s="376"/>
      <c r="F548" s="376"/>
      <c r="G548" s="376"/>
      <c r="H548" s="376"/>
      <c r="I548" s="376"/>
      <c r="J548" s="376"/>
      <c r="K548" s="376"/>
      <c r="L548" s="376"/>
      <c r="M548" s="376"/>
      <c r="N548" s="376"/>
      <c r="O548" s="376"/>
      <c r="P548" s="376"/>
      <c r="Q548" s="376"/>
      <c r="R548" s="376"/>
    </row>
    <row r="549" spans="1:18" ht="11.25" customHeight="1">
      <c r="A549" s="376"/>
      <c r="B549" s="376"/>
      <c r="C549" s="376"/>
      <c r="D549" s="376"/>
      <c r="E549" s="376"/>
      <c r="F549" s="376"/>
      <c r="G549" s="376"/>
      <c r="H549" s="376"/>
      <c r="I549" s="376"/>
      <c r="J549" s="376"/>
      <c r="K549" s="376"/>
      <c r="L549" s="376"/>
      <c r="M549" s="376"/>
      <c r="N549" s="376"/>
      <c r="O549" s="376"/>
      <c r="P549" s="376"/>
      <c r="Q549" s="376"/>
      <c r="R549" s="376"/>
    </row>
    <row r="550" spans="1:18" ht="11.25" customHeight="1">
      <c r="A550" s="376"/>
      <c r="B550" s="376"/>
      <c r="C550" s="376"/>
      <c r="D550" s="376"/>
      <c r="E550" s="376"/>
      <c r="F550" s="376"/>
      <c r="G550" s="376"/>
      <c r="H550" s="376"/>
      <c r="I550" s="376"/>
      <c r="J550" s="376"/>
      <c r="K550" s="376"/>
      <c r="L550" s="376"/>
      <c r="M550" s="376"/>
      <c r="N550" s="376"/>
      <c r="O550" s="376"/>
      <c r="P550" s="376"/>
      <c r="Q550" s="376"/>
      <c r="R550" s="376"/>
    </row>
    <row r="551" spans="1:18" ht="11.25" customHeight="1">
      <c r="A551" s="376"/>
      <c r="B551" s="376"/>
      <c r="C551" s="376"/>
      <c r="D551" s="376"/>
      <c r="E551" s="376"/>
      <c r="F551" s="376"/>
      <c r="G551" s="376"/>
      <c r="H551" s="376"/>
      <c r="I551" s="376"/>
      <c r="J551" s="376"/>
      <c r="K551" s="376"/>
      <c r="L551" s="376"/>
      <c r="M551" s="376"/>
      <c r="N551" s="376"/>
      <c r="O551" s="376"/>
      <c r="P551" s="376"/>
      <c r="Q551" s="376"/>
      <c r="R551" s="376"/>
    </row>
    <row r="552" spans="1:18" ht="11.25" customHeight="1">
      <c r="A552" s="376"/>
      <c r="B552" s="376"/>
      <c r="C552" s="376"/>
      <c r="D552" s="376"/>
      <c r="E552" s="376"/>
      <c r="F552" s="376"/>
      <c r="G552" s="376"/>
      <c r="H552" s="376"/>
      <c r="I552" s="376"/>
      <c r="J552" s="376"/>
      <c r="K552" s="376"/>
      <c r="L552" s="376"/>
      <c r="M552" s="376"/>
      <c r="N552" s="376"/>
      <c r="O552" s="376"/>
      <c r="P552" s="376"/>
      <c r="Q552" s="376"/>
      <c r="R552" s="376"/>
    </row>
    <row r="553" spans="1:18" ht="11.25" customHeight="1">
      <c r="A553" s="376"/>
      <c r="B553" s="376"/>
      <c r="C553" s="376"/>
      <c r="D553" s="376"/>
      <c r="E553" s="376"/>
      <c r="F553" s="376"/>
      <c r="G553" s="376"/>
      <c r="H553" s="376"/>
      <c r="I553" s="376"/>
      <c r="J553" s="376"/>
      <c r="K553" s="376"/>
      <c r="L553" s="376"/>
      <c r="M553" s="376"/>
      <c r="N553" s="376"/>
      <c r="O553" s="376"/>
      <c r="P553" s="376"/>
      <c r="Q553" s="376"/>
      <c r="R553" s="376"/>
    </row>
    <row r="554" spans="1:18" ht="11.25" customHeight="1">
      <c r="A554" s="376"/>
      <c r="B554" s="376"/>
      <c r="C554" s="376"/>
      <c r="D554" s="376"/>
      <c r="E554" s="376"/>
      <c r="F554" s="376"/>
      <c r="G554" s="376"/>
      <c r="H554" s="376"/>
      <c r="I554" s="376"/>
      <c r="J554" s="376"/>
      <c r="K554" s="376"/>
      <c r="L554" s="376"/>
      <c r="M554" s="376"/>
      <c r="N554" s="376"/>
      <c r="O554" s="376"/>
      <c r="P554" s="376"/>
      <c r="Q554" s="376"/>
      <c r="R554" s="376"/>
    </row>
    <row r="555" spans="1:18" ht="11.25" customHeight="1">
      <c r="A555" s="376"/>
      <c r="B555" s="376"/>
      <c r="C555" s="376"/>
      <c r="D555" s="376"/>
      <c r="E555" s="376"/>
      <c r="F555" s="376"/>
      <c r="G555" s="376"/>
      <c r="H555" s="376"/>
      <c r="I555" s="376"/>
      <c r="J555" s="376"/>
      <c r="K555" s="376"/>
      <c r="L555" s="376"/>
      <c r="M555" s="376"/>
      <c r="N555" s="376"/>
      <c r="O555" s="376"/>
      <c r="P555" s="376"/>
      <c r="Q555" s="376"/>
      <c r="R555" s="376"/>
    </row>
    <row r="556" spans="1:18" ht="11.25" customHeight="1">
      <c r="A556" s="376"/>
      <c r="B556" s="376"/>
      <c r="C556" s="376"/>
      <c r="D556" s="376"/>
      <c r="E556" s="376"/>
      <c r="F556" s="376"/>
      <c r="G556" s="376"/>
      <c r="H556" s="376"/>
      <c r="I556" s="376"/>
      <c r="J556" s="376"/>
      <c r="K556" s="376"/>
      <c r="L556" s="376"/>
      <c r="M556" s="376"/>
      <c r="N556" s="376"/>
      <c r="O556" s="376"/>
      <c r="P556" s="376"/>
      <c r="Q556" s="376"/>
      <c r="R556" s="376"/>
    </row>
    <row r="557" spans="1:18" ht="11.25" customHeight="1">
      <c r="A557" s="376"/>
      <c r="B557" s="376"/>
      <c r="C557" s="376"/>
      <c r="D557" s="376"/>
      <c r="E557" s="376"/>
      <c r="F557" s="376"/>
      <c r="G557" s="376"/>
      <c r="H557" s="376"/>
      <c r="I557" s="376"/>
      <c r="J557" s="376"/>
      <c r="K557" s="376"/>
      <c r="L557" s="376"/>
      <c r="M557" s="376"/>
      <c r="N557" s="376"/>
      <c r="O557" s="376"/>
      <c r="P557" s="376"/>
      <c r="Q557" s="376"/>
      <c r="R557" s="376"/>
    </row>
    <row r="558" spans="1:18" ht="11.25" customHeight="1">
      <c r="A558" s="376"/>
      <c r="B558" s="376"/>
      <c r="C558" s="376"/>
      <c r="D558" s="376"/>
      <c r="E558" s="376"/>
      <c r="F558" s="376"/>
      <c r="G558" s="376"/>
      <c r="H558" s="376"/>
      <c r="I558" s="376"/>
      <c r="J558" s="376"/>
      <c r="K558" s="376"/>
      <c r="L558" s="376"/>
      <c r="M558" s="376"/>
      <c r="N558" s="376"/>
      <c r="O558" s="376"/>
      <c r="P558" s="376"/>
      <c r="Q558" s="376"/>
      <c r="R558" s="376"/>
    </row>
    <row r="559" spans="1:18" ht="11.25" customHeight="1">
      <c r="A559" s="376"/>
      <c r="B559" s="376"/>
      <c r="C559" s="376"/>
      <c r="D559" s="376"/>
      <c r="E559" s="376"/>
      <c r="F559" s="376"/>
      <c r="G559" s="376"/>
      <c r="H559" s="376"/>
      <c r="I559" s="376"/>
      <c r="J559" s="376"/>
      <c r="K559" s="376"/>
      <c r="L559" s="376"/>
      <c r="M559" s="376"/>
      <c r="N559" s="376"/>
      <c r="O559" s="376"/>
      <c r="P559" s="376"/>
      <c r="Q559" s="376"/>
      <c r="R559" s="376"/>
    </row>
    <row r="560" spans="1:18" ht="11.25" customHeight="1">
      <c r="A560" s="376"/>
      <c r="B560" s="376"/>
      <c r="C560" s="376"/>
      <c r="D560" s="376"/>
      <c r="E560" s="376"/>
      <c r="F560" s="376"/>
      <c r="G560" s="376"/>
      <c r="H560" s="376"/>
      <c r="I560" s="376"/>
      <c r="J560" s="376"/>
      <c r="K560" s="376"/>
      <c r="L560" s="376"/>
      <c r="M560" s="376"/>
      <c r="N560" s="376"/>
      <c r="O560" s="376"/>
      <c r="P560" s="376"/>
      <c r="Q560" s="376"/>
      <c r="R560" s="376"/>
    </row>
    <row r="561" spans="1:18" ht="11.25" customHeight="1">
      <c r="A561" s="376"/>
      <c r="B561" s="376"/>
      <c r="C561" s="376"/>
      <c r="D561" s="376"/>
      <c r="E561" s="376"/>
      <c r="F561" s="376"/>
      <c r="G561" s="376"/>
      <c r="H561" s="376"/>
      <c r="I561" s="376"/>
      <c r="J561" s="376"/>
      <c r="K561" s="376"/>
      <c r="L561" s="376"/>
      <c r="M561" s="376"/>
      <c r="N561" s="376"/>
      <c r="O561" s="376"/>
      <c r="P561" s="376"/>
      <c r="Q561" s="376"/>
      <c r="R561" s="376"/>
    </row>
    <row r="562" spans="1:18" ht="11.25" customHeight="1">
      <c r="A562" s="376"/>
      <c r="B562" s="376"/>
      <c r="C562" s="376"/>
      <c r="D562" s="376"/>
      <c r="E562" s="376"/>
      <c r="F562" s="376"/>
      <c r="G562" s="376"/>
      <c r="H562" s="376"/>
      <c r="I562" s="376"/>
      <c r="J562" s="376"/>
      <c r="K562" s="376"/>
      <c r="L562" s="376"/>
      <c r="M562" s="376"/>
      <c r="N562" s="376"/>
      <c r="O562" s="376"/>
      <c r="P562" s="376"/>
      <c r="Q562" s="376"/>
      <c r="R562" s="376"/>
    </row>
    <row r="563" spans="1:18" ht="11.25" customHeight="1">
      <c r="A563" s="376"/>
      <c r="B563" s="376"/>
      <c r="C563" s="376"/>
      <c r="D563" s="376"/>
      <c r="E563" s="376"/>
      <c r="F563" s="376"/>
      <c r="G563" s="376"/>
      <c r="H563" s="376"/>
      <c r="I563" s="376"/>
      <c r="J563" s="376"/>
      <c r="K563" s="376"/>
      <c r="L563" s="376"/>
      <c r="M563" s="376"/>
      <c r="N563" s="376"/>
      <c r="O563" s="376"/>
      <c r="P563" s="376"/>
      <c r="Q563" s="376"/>
      <c r="R563" s="376"/>
    </row>
    <row r="564" spans="1:18" ht="11.25" customHeight="1">
      <c r="A564" s="376"/>
      <c r="B564" s="376"/>
      <c r="C564" s="376"/>
      <c r="D564" s="376"/>
      <c r="E564" s="376"/>
      <c r="F564" s="376"/>
      <c r="G564" s="376"/>
      <c r="H564" s="376"/>
      <c r="I564" s="376"/>
      <c r="J564" s="376"/>
      <c r="K564" s="376"/>
      <c r="L564" s="376"/>
      <c r="M564" s="376"/>
      <c r="N564" s="376"/>
      <c r="O564" s="376"/>
      <c r="P564" s="376"/>
      <c r="Q564" s="376"/>
      <c r="R564" s="376"/>
    </row>
    <row r="565" spans="1:18" ht="11.25" customHeight="1">
      <c r="A565" s="376"/>
      <c r="B565" s="376"/>
      <c r="C565" s="376"/>
      <c r="D565" s="376"/>
      <c r="E565" s="376"/>
      <c r="F565" s="376"/>
      <c r="G565" s="376"/>
      <c r="H565" s="376"/>
      <c r="I565" s="376"/>
      <c r="J565" s="376"/>
      <c r="K565" s="376"/>
      <c r="L565" s="376"/>
      <c r="M565" s="376"/>
      <c r="N565" s="376"/>
      <c r="O565" s="376"/>
      <c r="P565" s="376"/>
      <c r="Q565" s="376"/>
      <c r="R565" s="376"/>
    </row>
    <row r="566" spans="1:18" ht="11.25" customHeight="1">
      <c r="A566" s="376"/>
      <c r="B566" s="376"/>
      <c r="C566" s="376"/>
      <c r="D566" s="376"/>
      <c r="E566" s="376"/>
      <c r="F566" s="376"/>
      <c r="G566" s="376"/>
      <c r="H566" s="376"/>
      <c r="I566" s="376"/>
      <c r="J566" s="376"/>
      <c r="K566" s="376"/>
      <c r="L566" s="376"/>
      <c r="M566" s="376"/>
      <c r="N566" s="376"/>
      <c r="O566" s="376"/>
      <c r="P566" s="376"/>
      <c r="Q566" s="376"/>
      <c r="R566" s="376"/>
    </row>
    <row r="567" spans="1:18" ht="11.25" customHeight="1">
      <c r="A567" s="376"/>
      <c r="B567" s="376"/>
      <c r="C567" s="376"/>
      <c r="D567" s="376"/>
      <c r="E567" s="376"/>
      <c r="F567" s="376"/>
      <c r="G567" s="376"/>
      <c r="H567" s="376"/>
      <c r="I567" s="376"/>
      <c r="J567" s="376"/>
      <c r="K567" s="376"/>
      <c r="L567" s="376"/>
      <c r="M567" s="376"/>
      <c r="N567" s="376"/>
      <c r="O567" s="376"/>
      <c r="P567" s="376"/>
      <c r="Q567" s="376"/>
      <c r="R567" s="376"/>
    </row>
    <row r="568" spans="1:18" ht="11.25" customHeight="1">
      <c r="A568" s="376"/>
      <c r="B568" s="376"/>
      <c r="C568" s="376"/>
      <c r="D568" s="376"/>
      <c r="E568" s="376"/>
      <c r="F568" s="376"/>
      <c r="G568" s="376"/>
      <c r="H568" s="376"/>
      <c r="I568" s="376"/>
      <c r="J568" s="376"/>
      <c r="K568" s="376"/>
      <c r="L568" s="376"/>
      <c r="M568" s="376"/>
      <c r="N568" s="376"/>
      <c r="O568" s="376"/>
      <c r="P568" s="376"/>
      <c r="Q568" s="376"/>
      <c r="R568" s="376"/>
    </row>
    <row r="569" spans="1:18" ht="11.25" customHeight="1">
      <c r="A569" s="376"/>
      <c r="B569" s="376"/>
      <c r="C569" s="376"/>
      <c r="D569" s="376"/>
      <c r="E569" s="376"/>
      <c r="F569" s="376"/>
      <c r="G569" s="376"/>
      <c r="H569" s="376"/>
      <c r="I569" s="376"/>
      <c r="J569" s="376"/>
      <c r="K569" s="376"/>
      <c r="L569" s="376"/>
      <c r="M569" s="376"/>
      <c r="N569" s="376"/>
      <c r="O569" s="376"/>
      <c r="P569" s="376"/>
      <c r="Q569" s="376"/>
      <c r="R569" s="376"/>
    </row>
    <row r="570" spans="1:18" ht="11.25" customHeight="1">
      <c r="A570" s="376"/>
      <c r="B570" s="376"/>
      <c r="C570" s="376"/>
      <c r="D570" s="376"/>
      <c r="E570" s="376"/>
      <c r="F570" s="376"/>
      <c r="G570" s="376"/>
      <c r="H570" s="376"/>
      <c r="I570" s="376"/>
      <c r="J570" s="376"/>
      <c r="K570" s="376"/>
      <c r="L570" s="376"/>
      <c r="M570" s="376"/>
      <c r="N570" s="376"/>
      <c r="O570" s="376"/>
      <c r="P570" s="376"/>
      <c r="Q570" s="376"/>
      <c r="R570" s="376"/>
    </row>
    <row r="571" spans="1:18" ht="11.25" customHeight="1">
      <c r="A571" s="376"/>
      <c r="B571" s="376"/>
      <c r="C571" s="376"/>
      <c r="D571" s="376"/>
      <c r="E571" s="376"/>
      <c r="F571" s="376"/>
      <c r="G571" s="376"/>
      <c r="H571" s="376"/>
      <c r="I571" s="376"/>
      <c r="J571" s="376"/>
      <c r="K571" s="376"/>
      <c r="L571" s="376"/>
      <c r="M571" s="376"/>
      <c r="N571" s="376"/>
      <c r="O571" s="376"/>
      <c r="P571" s="376"/>
      <c r="Q571" s="376"/>
      <c r="R571" s="376"/>
    </row>
    <row r="572" spans="1:18" ht="11.25" customHeight="1">
      <c r="A572" s="376"/>
      <c r="B572" s="376"/>
      <c r="C572" s="376"/>
      <c r="D572" s="376"/>
      <c r="E572" s="376"/>
      <c r="F572" s="376"/>
      <c r="G572" s="376"/>
      <c r="H572" s="376"/>
      <c r="I572" s="376"/>
      <c r="J572" s="376"/>
      <c r="K572" s="376"/>
      <c r="L572" s="376"/>
      <c r="M572" s="376"/>
      <c r="N572" s="376"/>
      <c r="O572" s="376"/>
      <c r="P572" s="376"/>
      <c r="Q572" s="376"/>
      <c r="R572" s="376"/>
    </row>
    <row r="573" spans="1:18" ht="11.25" customHeight="1">
      <c r="A573" s="376"/>
      <c r="B573" s="376"/>
      <c r="C573" s="376"/>
      <c r="D573" s="376"/>
      <c r="E573" s="376"/>
      <c r="F573" s="376"/>
      <c r="G573" s="376"/>
      <c r="H573" s="376"/>
      <c r="I573" s="376"/>
      <c r="J573" s="376"/>
      <c r="K573" s="376"/>
      <c r="L573" s="376"/>
      <c r="M573" s="376"/>
      <c r="N573" s="376"/>
      <c r="O573" s="376"/>
      <c r="P573" s="376"/>
      <c r="Q573" s="376"/>
      <c r="R573" s="376"/>
    </row>
    <row r="574" spans="1:18" ht="11.25" customHeight="1">
      <c r="A574" s="376"/>
      <c r="B574" s="376"/>
      <c r="C574" s="376"/>
      <c r="D574" s="376"/>
      <c r="E574" s="376"/>
      <c r="F574" s="376"/>
      <c r="G574" s="376"/>
      <c r="H574" s="376"/>
      <c r="I574" s="376"/>
      <c r="J574" s="376"/>
      <c r="K574" s="376"/>
      <c r="L574" s="376"/>
      <c r="M574" s="376"/>
      <c r="N574" s="376"/>
      <c r="O574" s="376"/>
      <c r="P574" s="376"/>
      <c r="Q574" s="376"/>
      <c r="R574" s="376"/>
    </row>
    <row r="575" spans="1:18" ht="11.25" customHeight="1">
      <c r="A575" s="376"/>
      <c r="B575" s="376"/>
      <c r="C575" s="376"/>
      <c r="D575" s="376"/>
      <c r="E575" s="376"/>
      <c r="F575" s="376"/>
      <c r="G575" s="376"/>
      <c r="H575" s="376"/>
      <c r="I575" s="376"/>
      <c r="J575" s="376"/>
      <c r="K575" s="376"/>
      <c r="L575" s="376"/>
      <c r="M575" s="376"/>
      <c r="N575" s="376"/>
      <c r="O575" s="376"/>
      <c r="P575" s="376"/>
      <c r="Q575" s="376"/>
      <c r="R575" s="376"/>
    </row>
    <row r="576" spans="1:18" ht="11.25" customHeight="1">
      <c r="A576" s="376"/>
      <c r="B576" s="376"/>
      <c r="C576" s="376"/>
      <c r="D576" s="376"/>
      <c r="E576" s="376"/>
      <c r="F576" s="376"/>
      <c r="G576" s="376"/>
      <c r="H576" s="376"/>
      <c r="I576" s="376"/>
      <c r="J576" s="376"/>
      <c r="K576" s="376"/>
      <c r="L576" s="376"/>
      <c r="M576" s="376"/>
      <c r="N576" s="376"/>
      <c r="O576" s="376"/>
      <c r="P576" s="376"/>
      <c r="Q576" s="376"/>
      <c r="R576" s="376"/>
    </row>
    <row r="577" spans="1:18" ht="11.25" customHeight="1">
      <c r="A577" s="376"/>
      <c r="B577" s="376"/>
      <c r="C577" s="376"/>
      <c r="D577" s="376"/>
      <c r="E577" s="376"/>
      <c r="F577" s="376"/>
      <c r="G577" s="376"/>
      <c r="H577" s="376"/>
      <c r="I577" s="376"/>
      <c r="J577" s="376"/>
      <c r="K577" s="376"/>
      <c r="L577" s="376"/>
      <c r="M577" s="376"/>
      <c r="N577" s="376"/>
      <c r="O577" s="376"/>
      <c r="P577" s="376"/>
      <c r="Q577" s="376"/>
      <c r="R577" s="376"/>
    </row>
    <row r="578" spans="1:18" ht="11.25" customHeight="1">
      <c r="A578" s="376"/>
      <c r="B578" s="376"/>
      <c r="C578" s="376"/>
      <c r="D578" s="376"/>
      <c r="E578" s="376"/>
      <c r="F578" s="376"/>
      <c r="G578" s="376"/>
      <c r="H578" s="376"/>
      <c r="I578" s="376"/>
      <c r="J578" s="376"/>
      <c r="K578" s="376"/>
      <c r="L578" s="376"/>
      <c r="M578" s="376"/>
      <c r="N578" s="376"/>
      <c r="O578" s="376"/>
      <c r="P578" s="376"/>
      <c r="Q578" s="376"/>
      <c r="R578" s="376"/>
    </row>
    <row r="579" spans="1:18" ht="11.25" customHeight="1">
      <c r="A579" s="376"/>
      <c r="B579" s="376"/>
      <c r="C579" s="376"/>
      <c r="D579" s="376"/>
      <c r="E579" s="376"/>
      <c r="F579" s="376"/>
      <c r="G579" s="376"/>
      <c r="H579" s="376"/>
      <c r="I579" s="376"/>
      <c r="J579" s="376"/>
      <c r="K579" s="376"/>
      <c r="L579" s="376"/>
      <c r="M579" s="376"/>
      <c r="N579" s="376"/>
      <c r="O579" s="376"/>
      <c r="P579" s="376"/>
      <c r="Q579" s="376"/>
      <c r="R579" s="376"/>
    </row>
    <row r="580" spans="1:18" ht="11.25" customHeight="1">
      <c r="A580" s="376"/>
      <c r="B580" s="376"/>
      <c r="C580" s="376"/>
      <c r="D580" s="376"/>
      <c r="E580" s="376"/>
      <c r="F580" s="376"/>
      <c r="G580" s="376"/>
      <c r="H580" s="376"/>
      <c r="I580" s="376"/>
      <c r="J580" s="376"/>
      <c r="K580" s="376"/>
      <c r="L580" s="376"/>
      <c r="M580" s="376"/>
      <c r="N580" s="376"/>
      <c r="O580" s="376"/>
      <c r="P580" s="376"/>
      <c r="Q580" s="376"/>
      <c r="R580" s="376"/>
    </row>
    <row r="581" spans="1:18" ht="11.25" customHeight="1">
      <c r="A581" s="376"/>
      <c r="B581" s="376"/>
      <c r="C581" s="376"/>
      <c r="D581" s="376"/>
      <c r="E581" s="376"/>
      <c r="F581" s="376"/>
      <c r="G581" s="376"/>
      <c r="H581" s="376"/>
      <c r="I581" s="376"/>
      <c r="J581" s="376"/>
      <c r="K581" s="376"/>
      <c r="L581" s="376"/>
      <c r="M581" s="376"/>
      <c r="N581" s="376"/>
      <c r="O581" s="376"/>
      <c r="P581" s="376"/>
      <c r="Q581" s="376"/>
      <c r="R581" s="376"/>
    </row>
    <row r="582" spans="1:18" ht="11.25" customHeight="1">
      <c r="A582" s="376"/>
      <c r="B582" s="376"/>
      <c r="C582" s="376"/>
      <c r="D582" s="376"/>
      <c r="E582" s="376"/>
      <c r="F582" s="376"/>
      <c r="G582" s="376"/>
      <c r="H582" s="376"/>
      <c r="I582" s="376"/>
      <c r="J582" s="376"/>
      <c r="K582" s="376"/>
      <c r="L582" s="376"/>
      <c r="M582" s="376"/>
      <c r="N582" s="376"/>
      <c r="O582" s="376"/>
      <c r="P582" s="376"/>
      <c r="Q582" s="376"/>
      <c r="R582" s="376"/>
    </row>
    <row r="583" spans="1:18" ht="11.25" customHeight="1">
      <c r="A583" s="376"/>
      <c r="B583" s="376"/>
      <c r="C583" s="376"/>
      <c r="D583" s="376"/>
      <c r="E583" s="376"/>
      <c r="F583" s="376"/>
      <c r="G583" s="376"/>
      <c r="H583" s="376"/>
      <c r="I583" s="376"/>
      <c r="J583" s="376"/>
      <c r="K583" s="376"/>
      <c r="L583" s="376"/>
      <c r="M583" s="376"/>
      <c r="N583" s="376"/>
      <c r="O583" s="376"/>
      <c r="P583" s="376"/>
      <c r="Q583" s="376"/>
      <c r="R583" s="376"/>
    </row>
    <row r="584" spans="1:18" ht="11.25" customHeight="1">
      <c r="A584" s="376"/>
      <c r="B584" s="376"/>
      <c r="C584" s="376"/>
      <c r="D584" s="376"/>
      <c r="E584" s="376"/>
      <c r="F584" s="376"/>
      <c r="G584" s="376"/>
      <c r="H584" s="376"/>
      <c r="I584" s="376"/>
      <c r="J584" s="376"/>
      <c r="K584" s="376"/>
      <c r="L584" s="376"/>
      <c r="M584" s="376"/>
      <c r="N584" s="376"/>
      <c r="O584" s="376"/>
      <c r="P584" s="376"/>
      <c r="Q584" s="376"/>
      <c r="R584" s="376"/>
    </row>
    <row r="585" spans="1:18" ht="11.25" customHeight="1">
      <c r="A585" s="376"/>
      <c r="B585" s="376"/>
      <c r="C585" s="376"/>
      <c r="D585" s="376"/>
      <c r="E585" s="376"/>
      <c r="F585" s="376"/>
      <c r="G585" s="376"/>
      <c r="H585" s="376"/>
      <c r="I585" s="376"/>
      <c r="J585" s="376"/>
      <c r="K585" s="376"/>
      <c r="L585" s="376"/>
      <c r="M585" s="376"/>
      <c r="N585" s="376"/>
      <c r="O585" s="376"/>
      <c r="P585" s="376"/>
      <c r="Q585" s="376"/>
      <c r="R585" s="376"/>
    </row>
    <row r="586" spans="1:18" ht="11.25" customHeight="1">
      <c r="A586" s="376"/>
      <c r="B586" s="376"/>
      <c r="C586" s="376"/>
      <c r="D586" s="376"/>
      <c r="E586" s="376"/>
      <c r="F586" s="376"/>
      <c r="G586" s="376"/>
      <c r="H586" s="376"/>
      <c r="I586" s="376"/>
      <c r="J586" s="376"/>
      <c r="K586" s="376"/>
      <c r="L586" s="376"/>
      <c r="M586" s="376"/>
      <c r="N586" s="376"/>
      <c r="O586" s="376"/>
      <c r="P586" s="376"/>
      <c r="Q586" s="376"/>
      <c r="R586" s="376"/>
    </row>
    <row r="587" spans="1:18" ht="11.25" customHeight="1">
      <c r="A587" s="376"/>
      <c r="B587" s="376"/>
      <c r="C587" s="376"/>
      <c r="D587" s="376"/>
      <c r="E587" s="376"/>
      <c r="F587" s="376"/>
      <c r="G587" s="376"/>
      <c r="H587" s="376"/>
      <c r="I587" s="376"/>
      <c r="J587" s="376"/>
      <c r="K587" s="376"/>
      <c r="L587" s="376"/>
      <c r="M587" s="376"/>
      <c r="N587" s="376"/>
      <c r="O587" s="376"/>
      <c r="P587" s="376"/>
      <c r="Q587" s="376"/>
      <c r="R587" s="376"/>
    </row>
    <row r="588" spans="1:18" ht="11.25" customHeight="1">
      <c r="A588" s="376"/>
      <c r="B588" s="376"/>
      <c r="C588" s="376"/>
      <c r="D588" s="376"/>
      <c r="E588" s="376"/>
      <c r="F588" s="376"/>
      <c r="G588" s="376"/>
      <c r="H588" s="376"/>
      <c r="I588" s="376"/>
      <c r="J588" s="376"/>
      <c r="K588" s="376"/>
      <c r="L588" s="376"/>
      <c r="M588" s="376"/>
      <c r="N588" s="376"/>
      <c r="O588" s="376"/>
      <c r="P588" s="376"/>
      <c r="Q588" s="376"/>
      <c r="R588" s="376"/>
    </row>
    <row r="589" spans="1:18" ht="11.25" customHeight="1">
      <c r="A589" s="376"/>
      <c r="B589" s="376"/>
      <c r="C589" s="376"/>
      <c r="D589" s="376"/>
      <c r="E589" s="376"/>
      <c r="F589" s="376"/>
      <c r="G589" s="376"/>
      <c r="H589" s="376"/>
      <c r="I589" s="376"/>
      <c r="J589" s="376"/>
      <c r="K589" s="376"/>
      <c r="L589" s="376"/>
      <c r="M589" s="376"/>
      <c r="N589" s="376"/>
      <c r="O589" s="376"/>
      <c r="P589" s="376"/>
      <c r="Q589" s="376"/>
      <c r="R589" s="376"/>
    </row>
    <row r="590" spans="1:18" ht="11.25" customHeight="1">
      <c r="A590" s="376"/>
      <c r="B590" s="376"/>
      <c r="C590" s="376"/>
      <c r="D590" s="376"/>
      <c r="E590" s="376"/>
      <c r="F590" s="376"/>
      <c r="G590" s="376"/>
      <c r="H590" s="376"/>
      <c r="I590" s="376"/>
      <c r="J590" s="376"/>
      <c r="K590" s="376"/>
      <c r="L590" s="376"/>
      <c r="M590" s="376"/>
      <c r="N590" s="376"/>
      <c r="O590" s="376"/>
      <c r="P590" s="376"/>
      <c r="Q590" s="376"/>
      <c r="R590" s="376"/>
    </row>
    <row r="591" spans="1:18" ht="11.25" customHeight="1">
      <c r="A591" s="376"/>
      <c r="B591" s="376"/>
      <c r="C591" s="376"/>
      <c r="D591" s="376"/>
      <c r="E591" s="376"/>
      <c r="F591" s="376"/>
      <c r="G591" s="376"/>
      <c r="H591" s="376"/>
      <c r="I591" s="376"/>
      <c r="J591" s="376"/>
      <c r="K591" s="376"/>
      <c r="L591" s="376"/>
      <c r="M591" s="376"/>
      <c r="N591" s="376"/>
      <c r="O591" s="376"/>
      <c r="P591" s="376"/>
      <c r="Q591" s="376"/>
      <c r="R591" s="376"/>
    </row>
    <row r="592" spans="1:18" ht="11.25" customHeight="1">
      <c r="A592" s="376"/>
      <c r="B592" s="376"/>
      <c r="C592" s="376"/>
      <c r="D592" s="376"/>
      <c r="E592" s="376"/>
      <c r="F592" s="376"/>
      <c r="G592" s="376"/>
      <c r="H592" s="376"/>
      <c r="I592" s="376"/>
      <c r="J592" s="376"/>
      <c r="K592" s="376"/>
      <c r="L592" s="376"/>
      <c r="M592" s="376"/>
      <c r="N592" s="376"/>
      <c r="O592" s="376"/>
      <c r="P592" s="376"/>
      <c r="Q592" s="376"/>
      <c r="R592" s="376"/>
    </row>
    <row r="593" spans="1:18" ht="11.25" customHeight="1">
      <c r="A593" s="376"/>
      <c r="B593" s="376"/>
      <c r="C593" s="376"/>
      <c r="D593" s="376"/>
      <c r="E593" s="376"/>
      <c r="F593" s="376"/>
      <c r="G593" s="376"/>
      <c r="H593" s="376"/>
      <c r="I593" s="376"/>
      <c r="J593" s="376"/>
      <c r="K593" s="376"/>
      <c r="L593" s="376"/>
      <c r="M593" s="376"/>
      <c r="N593" s="376"/>
      <c r="O593" s="376"/>
      <c r="P593" s="376"/>
      <c r="Q593" s="376"/>
      <c r="R593" s="376"/>
    </row>
    <row r="594" spans="1:18" ht="11.25" customHeight="1">
      <c r="A594" s="376"/>
      <c r="B594" s="376"/>
      <c r="C594" s="376"/>
      <c r="D594" s="376"/>
      <c r="E594" s="376"/>
      <c r="F594" s="376"/>
      <c r="G594" s="376"/>
      <c r="H594" s="376"/>
      <c r="I594" s="376"/>
      <c r="J594" s="376"/>
      <c r="K594" s="376"/>
      <c r="L594" s="376"/>
      <c r="M594" s="376"/>
      <c r="N594" s="376"/>
      <c r="O594" s="376"/>
      <c r="P594" s="376"/>
      <c r="Q594" s="376"/>
      <c r="R594" s="376"/>
    </row>
    <row r="595" spans="1:18" ht="11.25" customHeight="1">
      <c r="A595" s="376"/>
      <c r="B595" s="376"/>
      <c r="C595" s="376"/>
      <c r="D595" s="376"/>
      <c r="E595" s="376"/>
      <c r="F595" s="376"/>
      <c r="G595" s="376"/>
      <c r="H595" s="376"/>
      <c r="I595" s="376"/>
      <c r="J595" s="376"/>
      <c r="K595" s="376"/>
      <c r="L595" s="376"/>
      <c r="M595" s="376"/>
      <c r="N595" s="376"/>
      <c r="O595" s="376"/>
      <c r="P595" s="376"/>
      <c r="Q595" s="376"/>
      <c r="R595" s="376"/>
    </row>
    <row r="596" spans="1:18" ht="11.25" customHeight="1">
      <c r="A596" s="376"/>
      <c r="B596" s="376"/>
      <c r="C596" s="376"/>
      <c r="D596" s="376"/>
      <c r="E596" s="376"/>
      <c r="F596" s="376"/>
      <c r="G596" s="376"/>
      <c r="H596" s="376"/>
      <c r="I596" s="376"/>
      <c r="J596" s="376"/>
      <c r="K596" s="376"/>
      <c r="L596" s="376"/>
      <c r="M596" s="376"/>
      <c r="N596" s="376"/>
      <c r="O596" s="376"/>
      <c r="P596" s="376"/>
      <c r="Q596" s="376"/>
      <c r="R596" s="376"/>
    </row>
    <row r="597" spans="1:18" ht="11.25" customHeight="1">
      <c r="A597" s="376"/>
      <c r="B597" s="376"/>
      <c r="C597" s="376"/>
      <c r="D597" s="376"/>
      <c r="E597" s="376"/>
      <c r="F597" s="376"/>
      <c r="G597" s="376"/>
      <c r="H597" s="376"/>
      <c r="I597" s="376"/>
      <c r="J597" s="376"/>
      <c r="K597" s="376"/>
      <c r="L597" s="376"/>
      <c r="M597" s="376"/>
      <c r="N597" s="376"/>
      <c r="O597" s="376"/>
      <c r="P597" s="376"/>
      <c r="Q597" s="376"/>
      <c r="R597" s="376"/>
    </row>
    <row r="598" spans="1:18" ht="11.25" customHeight="1">
      <c r="A598" s="376"/>
      <c r="B598" s="376"/>
      <c r="C598" s="376"/>
      <c r="D598" s="376"/>
      <c r="E598" s="376"/>
      <c r="F598" s="376"/>
      <c r="G598" s="376"/>
      <c r="H598" s="376"/>
      <c r="I598" s="376"/>
      <c r="J598" s="376"/>
      <c r="K598" s="376"/>
      <c r="L598" s="376"/>
      <c r="M598" s="376"/>
      <c r="N598" s="376"/>
      <c r="O598" s="376"/>
      <c r="P598" s="376"/>
      <c r="Q598" s="376"/>
      <c r="R598" s="376"/>
    </row>
    <row r="599" spans="1:18" ht="11.25" customHeight="1">
      <c r="A599" s="376"/>
      <c r="B599" s="376"/>
      <c r="C599" s="376"/>
      <c r="D599" s="376"/>
      <c r="E599" s="376"/>
      <c r="F599" s="376"/>
      <c r="G599" s="376"/>
      <c r="H599" s="376"/>
      <c r="I599" s="376"/>
      <c r="J599" s="376"/>
      <c r="K599" s="376"/>
      <c r="L599" s="376"/>
      <c r="M599" s="376"/>
      <c r="N599" s="376"/>
      <c r="O599" s="376"/>
      <c r="P599" s="376"/>
      <c r="Q599" s="376"/>
      <c r="R599" s="376"/>
    </row>
    <row r="600" spans="1:18" ht="11.25" customHeight="1">
      <c r="A600" s="376"/>
      <c r="B600" s="376"/>
      <c r="C600" s="376"/>
      <c r="D600" s="376"/>
      <c r="E600" s="376"/>
      <c r="F600" s="376"/>
      <c r="G600" s="376"/>
      <c r="H600" s="376"/>
      <c r="I600" s="376"/>
      <c r="J600" s="376"/>
      <c r="K600" s="376"/>
      <c r="L600" s="376"/>
      <c r="M600" s="376"/>
      <c r="N600" s="376"/>
      <c r="O600" s="376"/>
      <c r="P600" s="376"/>
      <c r="Q600" s="376"/>
      <c r="R600" s="376"/>
    </row>
    <row r="601" spans="1:18" ht="11.25" customHeight="1">
      <c r="A601" s="376"/>
      <c r="B601" s="376"/>
      <c r="C601" s="376"/>
      <c r="D601" s="376"/>
      <c r="E601" s="376"/>
      <c r="F601" s="376"/>
      <c r="G601" s="376"/>
      <c r="H601" s="376"/>
      <c r="I601" s="376"/>
      <c r="J601" s="376"/>
      <c r="K601" s="376"/>
      <c r="L601" s="376"/>
      <c r="M601" s="376"/>
      <c r="N601" s="376"/>
      <c r="O601" s="376"/>
      <c r="P601" s="376"/>
      <c r="Q601" s="376"/>
      <c r="R601" s="376"/>
    </row>
    <row r="602" spans="1:18" ht="11.25" customHeight="1">
      <c r="A602" s="376"/>
      <c r="B602" s="376"/>
      <c r="C602" s="376"/>
      <c r="D602" s="376"/>
      <c r="E602" s="376"/>
      <c r="F602" s="376"/>
      <c r="G602" s="376"/>
      <c r="H602" s="376"/>
      <c r="I602" s="376"/>
      <c r="J602" s="376"/>
      <c r="K602" s="376"/>
      <c r="L602" s="376"/>
      <c r="M602" s="376"/>
      <c r="N602" s="376"/>
      <c r="O602" s="376"/>
      <c r="P602" s="376"/>
      <c r="Q602" s="376"/>
      <c r="R602" s="376"/>
    </row>
    <row r="603" spans="1:18" ht="11.25" customHeight="1">
      <c r="A603" s="376"/>
      <c r="B603" s="376"/>
      <c r="C603" s="376"/>
      <c r="D603" s="376"/>
      <c r="E603" s="376"/>
      <c r="F603" s="376"/>
      <c r="G603" s="376"/>
      <c r="H603" s="376"/>
      <c r="I603" s="376"/>
      <c r="J603" s="376"/>
      <c r="K603" s="376"/>
      <c r="L603" s="376"/>
      <c r="M603" s="376"/>
      <c r="N603" s="376"/>
      <c r="O603" s="376"/>
      <c r="P603" s="376"/>
      <c r="Q603" s="376"/>
      <c r="R603" s="376"/>
    </row>
    <row r="604" spans="1:18" ht="11.25" customHeight="1">
      <c r="A604" s="376"/>
      <c r="B604" s="376"/>
      <c r="C604" s="376"/>
      <c r="D604" s="376"/>
      <c r="E604" s="376"/>
      <c r="F604" s="376"/>
      <c r="G604" s="376"/>
      <c r="H604" s="376"/>
      <c r="I604" s="376"/>
      <c r="J604" s="376"/>
      <c r="K604" s="376"/>
      <c r="L604" s="376"/>
      <c r="M604" s="376"/>
      <c r="N604" s="376"/>
      <c r="O604" s="376"/>
      <c r="P604" s="376"/>
      <c r="Q604" s="376"/>
      <c r="R604" s="376"/>
    </row>
    <row r="605" spans="1:18" ht="11.25" customHeight="1">
      <c r="A605" s="376"/>
      <c r="B605" s="376"/>
      <c r="C605" s="376"/>
      <c r="D605" s="376"/>
      <c r="E605" s="376"/>
      <c r="F605" s="376"/>
      <c r="G605" s="376"/>
      <c r="H605" s="376"/>
      <c r="I605" s="376"/>
      <c r="J605" s="376"/>
      <c r="K605" s="376"/>
      <c r="L605" s="376"/>
      <c r="M605" s="376"/>
      <c r="N605" s="376"/>
      <c r="O605" s="376"/>
      <c r="P605" s="376"/>
      <c r="Q605" s="376"/>
      <c r="R605" s="376"/>
    </row>
    <row r="606" spans="1:18" ht="11.25" customHeight="1">
      <c r="A606" s="376"/>
      <c r="B606" s="376"/>
      <c r="C606" s="376"/>
      <c r="D606" s="376"/>
      <c r="E606" s="376"/>
      <c r="F606" s="376"/>
      <c r="G606" s="376"/>
      <c r="H606" s="376"/>
      <c r="I606" s="376"/>
      <c r="J606" s="376"/>
      <c r="K606" s="376"/>
      <c r="L606" s="376"/>
      <c r="M606" s="376"/>
      <c r="N606" s="376"/>
      <c r="O606" s="376"/>
      <c r="P606" s="376"/>
      <c r="Q606" s="376"/>
      <c r="R606" s="376"/>
    </row>
    <row r="607" spans="1:18" ht="11.25" customHeight="1">
      <c r="A607" s="376"/>
      <c r="B607" s="376"/>
      <c r="C607" s="376"/>
      <c r="D607" s="376"/>
      <c r="E607" s="376"/>
      <c r="F607" s="376"/>
      <c r="G607" s="376"/>
      <c r="H607" s="376"/>
      <c r="I607" s="376"/>
      <c r="J607" s="376"/>
      <c r="K607" s="376"/>
      <c r="L607" s="376"/>
      <c r="M607" s="376"/>
      <c r="N607" s="376"/>
      <c r="O607" s="376"/>
      <c r="P607" s="376"/>
      <c r="Q607" s="376"/>
      <c r="R607" s="376"/>
    </row>
    <row r="608" spans="1:18" ht="11.25" customHeight="1">
      <c r="A608" s="376"/>
      <c r="B608" s="376"/>
      <c r="C608" s="376"/>
      <c r="D608" s="376"/>
      <c r="E608" s="376"/>
      <c r="F608" s="376"/>
      <c r="G608" s="376"/>
      <c r="H608" s="376"/>
      <c r="I608" s="376"/>
      <c r="J608" s="376"/>
      <c r="K608" s="376"/>
      <c r="L608" s="376"/>
      <c r="M608" s="376"/>
      <c r="N608" s="376"/>
      <c r="O608" s="376"/>
      <c r="P608" s="376"/>
      <c r="Q608" s="376"/>
      <c r="R608" s="376"/>
    </row>
    <row r="609" spans="1:18" ht="11.25" customHeight="1">
      <c r="A609" s="376"/>
      <c r="B609" s="376"/>
      <c r="C609" s="376"/>
      <c r="D609" s="376"/>
      <c r="E609" s="376"/>
      <c r="F609" s="376"/>
      <c r="G609" s="376"/>
      <c r="H609" s="376"/>
      <c r="I609" s="376"/>
      <c r="J609" s="376"/>
      <c r="K609" s="376"/>
      <c r="L609" s="376"/>
      <c r="M609" s="376"/>
      <c r="N609" s="376"/>
      <c r="O609" s="376"/>
      <c r="P609" s="376"/>
      <c r="Q609" s="376"/>
      <c r="R609" s="376"/>
    </row>
    <row r="610" spans="1:18" ht="11.25" customHeight="1">
      <c r="A610" s="376"/>
      <c r="B610" s="376"/>
      <c r="C610" s="376"/>
      <c r="D610" s="376"/>
      <c r="E610" s="376"/>
      <c r="F610" s="376"/>
      <c r="G610" s="376"/>
      <c r="H610" s="376"/>
      <c r="I610" s="376"/>
      <c r="J610" s="376"/>
      <c r="K610" s="376"/>
      <c r="L610" s="376"/>
      <c r="M610" s="376"/>
      <c r="N610" s="376"/>
      <c r="O610" s="376"/>
      <c r="P610" s="376"/>
      <c r="Q610" s="376"/>
      <c r="R610" s="376"/>
    </row>
    <row r="611" spans="1:18" ht="11.25" customHeight="1">
      <c r="A611" s="376"/>
      <c r="B611" s="376"/>
      <c r="C611" s="376"/>
      <c r="D611" s="376"/>
      <c r="E611" s="376"/>
      <c r="F611" s="376"/>
      <c r="G611" s="376"/>
      <c r="H611" s="376"/>
      <c r="I611" s="376"/>
      <c r="J611" s="376"/>
      <c r="K611" s="376"/>
      <c r="L611" s="376"/>
      <c r="M611" s="376"/>
      <c r="N611" s="376"/>
      <c r="O611" s="376"/>
      <c r="P611" s="376"/>
      <c r="Q611" s="376"/>
      <c r="R611" s="376"/>
    </row>
    <row r="612" spans="1:18" ht="11.25" customHeight="1">
      <c r="A612" s="376"/>
      <c r="B612" s="376"/>
      <c r="C612" s="376"/>
      <c r="D612" s="376"/>
      <c r="E612" s="376"/>
      <c r="F612" s="376"/>
      <c r="G612" s="376"/>
      <c r="H612" s="376"/>
      <c r="I612" s="376"/>
      <c r="J612" s="376"/>
      <c r="K612" s="376"/>
      <c r="L612" s="376"/>
      <c r="M612" s="376"/>
      <c r="N612" s="376"/>
      <c r="O612" s="376"/>
      <c r="P612" s="376"/>
      <c r="Q612" s="376"/>
      <c r="R612" s="376"/>
    </row>
    <row r="613" spans="1:18" ht="11.25" customHeight="1">
      <c r="A613" s="376"/>
      <c r="B613" s="376"/>
      <c r="C613" s="376"/>
      <c r="D613" s="376"/>
      <c r="E613" s="376"/>
      <c r="F613" s="376"/>
      <c r="G613" s="376"/>
      <c r="H613" s="376"/>
      <c r="I613" s="376"/>
      <c r="J613" s="376"/>
      <c r="K613" s="376"/>
      <c r="L613" s="376"/>
      <c r="M613" s="376"/>
      <c r="N613" s="376"/>
      <c r="O613" s="376"/>
      <c r="P613" s="376"/>
      <c r="Q613" s="376"/>
      <c r="R613" s="376"/>
    </row>
    <row r="614" spans="1:18" ht="11.25" customHeight="1">
      <c r="A614" s="376"/>
      <c r="B614" s="376"/>
      <c r="C614" s="376"/>
      <c r="D614" s="376"/>
      <c r="E614" s="376"/>
      <c r="F614" s="376"/>
      <c r="G614" s="376"/>
      <c r="H614" s="376"/>
      <c r="I614" s="376"/>
      <c r="J614" s="376"/>
      <c r="K614" s="376"/>
      <c r="L614" s="376"/>
      <c r="M614" s="376"/>
      <c r="N614" s="376"/>
      <c r="O614" s="376"/>
      <c r="P614" s="376"/>
      <c r="Q614" s="376"/>
      <c r="R614" s="376"/>
    </row>
    <row r="615" spans="1:18" ht="11.25" customHeight="1">
      <c r="A615" s="376"/>
      <c r="B615" s="376"/>
      <c r="C615" s="376"/>
      <c r="D615" s="376"/>
      <c r="E615" s="376"/>
      <c r="F615" s="376"/>
      <c r="G615" s="376"/>
      <c r="H615" s="376"/>
      <c r="I615" s="376"/>
      <c r="J615" s="376"/>
      <c r="K615" s="376"/>
      <c r="L615" s="376"/>
      <c r="M615" s="376"/>
      <c r="N615" s="376"/>
      <c r="O615" s="376"/>
      <c r="P615" s="376"/>
      <c r="Q615" s="376"/>
      <c r="R615" s="376"/>
    </row>
    <row r="616" spans="1:18" ht="11.25" customHeight="1">
      <c r="A616" s="376"/>
      <c r="B616" s="376"/>
      <c r="C616" s="376"/>
      <c r="D616" s="376"/>
      <c r="E616" s="376"/>
      <c r="F616" s="376"/>
      <c r="G616" s="376"/>
      <c r="H616" s="376"/>
      <c r="I616" s="376"/>
      <c r="J616" s="376"/>
      <c r="K616" s="376"/>
      <c r="L616" s="376"/>
      <c r="M616" s="376"/>
      <c r="N616" s="376"/>
      <c r="O616" s="376"/>
      <c r="P616" s="376"/>
      <c r="Q616" s="376"/>
      <c r="R616" s="376"/>
    </row>
    <row r="617" spans="1:18" ht="11.25" customHeight="1">
      <c r="A617" s="376"/>
      <c r="B617" s="376"/>
      <c r="C617" s="376"/>
      <c r="D617" s="376"/>
      <c r="E617" s="376"/>
      <c r="F617" s="376"/>
      <c r="G617" s="376"/>
      <c r="H617" s="376"/>
      <c r="I617" s="376"/>
      <c r="J617" s="376"/>
      <c r="K617" s="376"/>
      <c r="L617" s="376"/>
      <c r="M617" s="376"/>
      <c r="N617" s="376"/>
      <c r="O617" s="376"/>
      <c r="P617" s="376"/>
      <c r="Q617" s="376"/>
      <c r="R617" s="376"/>
    </row>
    <row r="618" spans="1:18" ht="11.25" customHeight="1">
      <c r="A618" s="376"/>
      <c r="B618" s="376"/>
      <c r="C618" s="376"/>
      <c r="D618" s="376"/>
      <c r="E618" s="376"/>
      <c r="F618" s="376"/>
      <c r="G618" s="376"/>
      <c r="H618" s="376"/>
      <c r="I618" s="376"/>
      <c r="J618" s="376"/>
      <c r="K618" s="376"/>
      <c r="L618" s="376"/>
      <c r="M618" s="376"/>
      <c r="N618" s="376"/>
      <c r="O618" s="376"/>
      <c r="P618" s="376"/>
      <c r="Q618" s="376"/>
      <c r="R618" s="376"/>
    </row>
    <row r="619" spans="1:18" ht="11.25" customHeight="1">
      <c r="A619" s="376"/>
      <c r="B619" s="376"/>
      <c r="C619" s="376"/>
      <c r="D619" s="376"/>
      <c r="E619" s="376"/>
      <c r="F619" s="376"/>
      <c r="G619" s="376"/>
      <c r="H619" s="376"/>
      <c r="I619" s="376"/>
      <c r="J619" s="376"/>
      <c r="K619" s="376"/>
      <c r="L619" s="376"/>
      <c r="M619" s="376"/>
      <c r="N619" s="376"/>
      <c r="O619" s="376"/>
      <c r="P619" s="376"/>
      <c r="Q619" s="376"/>
      <c r="R619" s="376"/>
    </row>
    <row r="620" spans="1:18" ht="11.25" customHeight="1">
      <c r="A620" s="376"/>
      <c r="B620" s="376"/>
      <c r="C620" s="376"/>
      <c r="D620" s="376"/>
      <c r="E620" s="376"/>
      <c r="F620" s="376"/>
      <c r="G620" s="376"/>
      <c r="H620" s="376"/>
      <c r="I620" s="376"/>
      <c r="J620" s="376"/>
      <c r="K620" s="376"/>
      <c r="L620" s="376"/>
      <c r="M620" s="376"/>
      <c r="N620" s="376"/>
      <c r="O620" s="376"/>
      <c r="P620" s="376"/>
      <c r="Q620" s="376"/>
      <c r="R620" s="376"/>
    </row>
    <row r="621" spans="1:18" ht="11.25" customHeight="1">
      <c r="A621" s="376"/>
      <c r="B621" s="376"/>
      <c r="C621" s="376"/>
      <c r="D621" s="376"/>
      <c r="E621" s="376"/>
      <c r="F621" s="376"/>
      <c r="G621" s="376"/>
      <c r="H621" s="376"/>
      <c r="I621" s="376"/>
      <c r="J621" s="376"/>
      <c r="K621" s="376"/>
      <c r="L621" s="376"/>
      <c r="M621" s="376"/>
      <c r="N621" s="376"/>
      <c r="O621" s="376"/>
      <c r="P621" s="376"/>
      <c r="Q621" s="376"/>
      <c r="R621" s="376"/>
    </row>
    <row r="622" spans="1:18" ht="11.25" customHeight="1">
      <c r="A622" s="376"/>
      <c r="B622" s="376"/>
      <c r="C622" s="376"/>
      <c r="D622" s="376"/>
      <c r="E622" s="376"/>
      <c r="F622" s="376"/>
      <c r="G622" s="376"/>
      <c r="H622" s="376"/>
      <c r="I622" s="376"/>
      <c r="J622" s="376"/>
      <c r="K622" s="376"/>
      <c r="L622" s="376"/>
      <c r="M622" s="376"/>
      <c r="N622" s="376"/>
      <c r="O622" s="376"/>
      <c r="P622" s="376"/>
      <c r="Q622" s="376"/>
      <c r="R622" s="376"/>
    </row>
    <row r="623" spans="1:18" ht="11.25" customHeight="1">
      <c r="A623" s="376"/>
      <c r="B623" s="376"/>
      <c r="C623" s="376"/>
      <c r="D623" s="376"/>
      <c r="E623" s="376"/>
      <c r="F623" s="376"/>
      <c r="G623" s="376"/>
      <c r="H623" s="376"/>
      <c r="I623" s="376"/>
      <c r="J623" s="376"/>
      <c r="K623" s="376"/>
      <c r="L623" s="376"/>
      <c r="M623" s="376"/>
      <c r="N623" s="376"/>
      <c r="O623" s="376"/>
      <c r="P623" s="376"/>
      <c r="Q623" s="376"/>
      <c r="R623" s="376"/>
    </row>
    <row r="624" spans="1:18" ht="11.25" customHeight="1">
      <c r="A624" s="376"/>
      <c r="B624" s="376"/>
      <c r="C624" s="376"/>
      <c r="D624" s="376"/>
      <c r="E624" s="376"/>
      <c r="F624" s="376"/>
      <c r="G624" s="376"/>
      <c r="H624" s="376"/>
      <c r="I624" s="376"/>
      <c r="J624" s="376"/>
      <c r="K624" s="376"/>
      <c r="L624" s="376"/>
      <c r="M624" s="376"/>
      <c r="N624" s="376"/>
      <c r="O624" s="376"/>
      <c r="P624" s="376"/>
      <c r="Q624" s="376"/>
      <c r="R624" s="376"/>
    </row>
    <row r="625" spans="1:18" ht="11.25" customHeight="1">
      <c r="A625" s="376"/>
      <c r="B625" s="376"/>
      <c r="C625" s="376"/>
      <c r="D625" s="376"/>
      <c r="E625" s="376"/>
      <c r="F625" s="376"/>
      <c r="G625" s="376"/>
      <c r="H625" s="376"/>
      <c r="I625" s="376"/>
      <c r="J625" s="376"/>
      <c r="K625" s="376"/>
      <c r="L625" s="376"/>
      <c r="M625" s="376"/>
      <c r="N625" s="376"/>
      <c r="O625" s="376"/>
      <c r="P625" s="376"/>
      <c r="Q625" s="376"/>
      <c r="R625" s="376"/>
    </row>
    <row r="626" spans="1:18" ht="11.25" customHeight="1">
      <c r="A626" s="376"/>
      <c r="B626" s="376"/>
      <c r="C626" s="376"/>
      <c r="D626" s="376"/>
      <c r="E626" s="376"/>
      <c r="F626" s="376"/>
      <c r="G626" s="376"/>
      <c r="H626" s="376"/>
      <c r="I626" s="376"/>
      <c r="J626" s="376"/>
      <c r="K626" s="376"/>
      <c r="L626" s="376"/>
      <c r="M626" s="376"/>
      <c r="N626" s="376"/>
      <c r="O626" s="376"/>
      <c r="P626" s="376"/>
      <c r="Q626" s="376"/>
      <c r="R626" s="376"/>
    </row>
    <row r="627" spans="1:18" ht="11.25" customHeight="1">
      <c r="A627" s="376"/>
      <c r="B627" s="376"/>
      <c r="C627" s="376"/>
      <c r="D627" s="376"/>
      <c r="E627" s="376"/>
      <c r="F627" s="376"/>
      <c r="G627" s="376"/>
      <c r="H627" s="376"/>
      <c r="I627" s="376"/>
      <c r="J627" s="376"/>
      <c r="K627" s="376"/>
      <c r="L627" s="376"/>
      <c r="M627" s="376"/>
      <c r="N627" s="376"/>
      <c r="O627" s="376"/>
      <c r="P627" s="376"/>
      <c r="Q627" s="376"/>
      <c r="R627" s="376"/>
    </row>
    <row r="628" spans="1:18" ht="11.25" customHeight="1">
      <c r="A628" s="376"/>
      <c r="B628" s="376"/>
      <c r="C628" s="376"/>
      <c r="D628" s="376"/>
      <c r="E628" s="376"/>
      <c r="F628" s="376"/>
      <c r="G628" s="376"/>
      <c r="H628" s="376"/>
      <c r="I628" s="376"/>
      <c r="J628" s="376"/>
      <c r="K628" s="376"/>
      <c r="L628" s="376"/>
      <c r="M628" s="376"/>
      <c r="N628" s="376"/>
      <c r="O628" s="376"/>
      <c r="P628" s="376"/>
      <c r="Q628" s="376"/>
      <c r="R628" s="376"/>
    </row>
    <row r="629" spans="1:18" ht="11.25" customHeight="1">
      <c r="A629" s="376"/>
      <c r="B629" s="376"/>
      <c r="C629" s="376"/>
      <c r="D629" s="376"/>
      <c r="E629" s="376"/>
      <c r="F629" s="376"/>
      <c r="G629" s="376"/>
      <c r="H629" s="376"/>
      <c r="I629" s="376"/>
      <c r="J629" s="376"/>
      <c r="K629" s="376"/>
      <c r="L629" s="376"/>
      <c r="M629" s="376"/>
      <c r="N629" s="376"/>
      <c r="O629" s="376"/>
      <c r="P629" s="376"/>
      <c r="Q629" s="376"/>
      <c r="R629" s="376"/>
    </row>
    <row r="630" spans="1:18" ht="11.25" customHeight="1">
      <c r="A630" s="376"/>
      <c r="B630" s="376"/>
      <c r="C630" s="376"/>
      <c r="D630" s="376"/>
      <c r="E630" s="376"/>
      <c r="F630" s="376"/>
      <c r="G630" s="376"/>
      <c r="H630" s="376"/>
      <c r="I630" s="376"/>
      <c r="J630" s="376"/>
      <c r="K630" s="376"/>
      <c r="L630" s="376"/>
      <c r="M630" s="376"/>
      <c r="N630" s="376"/>
      <c r="O630" s="376"/>
      <c r="P630" s="376"/>
      <c r="Q630" s="376"/>
      <c r="R630" s="376"/>
    </row>
    <row r="631" spans="1:18" ht="11.25" customHeight="1">
      <c r="A631" s="376"/>
      <c r="B631" s="376"/>
      <c r="C631" s="376"/>
      <c r="D631" s="376"/>
      <c r="E631" s="376"/>
      <c r="F631" s="376"/>
      <c r="G631" s="376"/>
      <c r="H631" s="376"/>
      <c r="I631" s="376"/>
      <c r="J631" s="376"/>
      <c r="K631" s="376"/>
      <c r="L631" s="376"/>
      <c r="M631" s="376"/>
      <c r="N631" s="376"/>
      <c r="O631" s="376"/>
      <c r="P631" s="376"/>
      <c r="Q631" s="376"/>
      <c r="R631" s="376"/>
    </row>
    <row r="632" spans="1:18" ht="11.25" customHeight="1">
      <c r="A632" s="376"/>
      <c r="B632" s="376"/>
      <c r="C632" s="376"/>
      <c r="D632" s="376"/>
      <c r="E632" s="376"/>
      <c r="F632" s="376"/>
      <c r="G632" s="376"/>
      <c r="H632" s="376"/>
      <c r="I632" s="376"/>
      <c r="J632" s="376"/>
      <c r="K632" s="376"/>
      <c r="L632" s="376"/>
      <c r="M632" s="376"/>
      <c r="N632" s="376"/>
      <c r="O632" s="376"/>
      <c r="P632" s="376"/>
      <c r="Q632" s="376"/>
      <c r="R632" s="376"/>
    </row>
    <row r="633" spans="1:18" ht="11.25" customHeight="1">
      <c r="A633" s="376"/>
      <c r="B633" s="376"/>
      <c r="C633" s="376"/>
      <c r="D633" s="376"/>
      <c r="E633" s="376"/>
      <c r="F633" s="376"/>
      <c r="G633" s="376"/>
      <c r="H633" s="376"/>
      <c r="I633" s="376"/>
      <c r="J633" s="376"/>
      <c r="K633" s="376"/>
      <c r="L633" s="376"/>
      <c r="M633" s="376"/>
      <c r="N633" s="376"/>
      <c r="O633" s="376"/>
      <c r="P633" s="376"/>
      <c r="Q633" s="376"/>
      <c r="R633" s="376"/>
    </row>
    <row r="634" spans="1:18" ht="11.25" customHeight="1">
      <c r="A634" s="376"/>
      <c r="B634" s="376"/>
      <c r="C634" s="376"/>
      <c r="D634" s="376"/>
      <c r="E634" s="376"/>
      <c r="F634" s="376"/>
      <c r="G634" s="376"/>
      <c r="H634" s="376"/>
      <c r="I634" s="376"/>
      <c r="J634" s="376"/>
      <c r="K634" s="376"/>
      <c r="L634" s="376"/>
      <c r="M634" s="376"/>
      <c r="N634" s="376"/>
      <c r="O634" s="376"/>
      <c r="P634" s="376"/>
      <c r="Q634" s="376"/>
      <c r="R634" s="376"/>
    </row>
    <row r="635" spans="1:18" ht="11.25" customHeight="1">
      <c r="A635" s="376"/>
      <c r="B635" s="376"/>
      <c r="C635" s="376"/>
      <c r="D635" s="376"/>
      <c r="E635" s="376"/>
      <c r="F635" s="376"/>
      <c r="G635" s="376"/>
      <c r="H635" s="376"/>
      <c r="I635" s="376"/>
      <c r="J635" s="376"/>
      <c r="K635" s="376"/>
      <c r="L635" s="376"/>
      <c r="M635" s="376"/>
      <c r="N635" s="376"/>
      <c r="O635" s="376"/>
      <c r="P635" s="376"/>
      <c r="Q635" s="376"/>
      <c r="R635" s="376"/>
    </row>
    <row r="636" spans="1:18" ht="11.25" customHeight="1">
      <c r="A636" s="376"/>
      <c r="B636" s="376"/>
      <c r="C636" s="376"/>
      <c r="D636" s="376"/>
      <c r="E636" s="376"/>
      <c r="F636" s="376"/>
      <c r="G636" s="376"/>
      <c r="H636" s="376"/>
      <c r="I636" s="376"/>
      <c r="J636" s="376"/>
      <c r="K636" s="376"/>
      <c r="L636" s="376"/>
      <c r="M636" s="376"/>
      <c r="N636" s="376"/>
      <c r="O636" s="376"/>
      <c r="P636" s="376"/>
      <c r="Q636" s="376"/>
      <c r="R636" s="376"/>
    </row>
    <row r="637" spans="1:18" ht="11.25" customHeight="1">
      <c r="A637" s="376"/>
      <c r="B637" s="376"/>
      <c r="C637" s="376"/>
      <c r="D637" s="376"/>
      <c r="E637" s="376"/>
      <c r="F637" s="376"/>
      <c r="G637" s="376"/>
      <c r="H637" s="376"/>
      <c r="I637" s="376"/>
      <c r="J637" s="376"/>
      <c r="K637" s="376"/>
      <c r="L637" s="376"/>
      <c r="M637" s="376"/>
      <c r="N637" s="376"/>
      <c r="O637" s="376"/>
      <c r="P637" s="376"/>
      <c r="Q637" s="376"/>
      <c r="R637" s="376"/>
    </row>
    <row r="638" spans="1:18" ht="11.25" customHeight="1">
      <c r="A638" s="376"/>
      <c r="B638" s="376"/>
      <c r="C638" s="376"/>
      <c r="D638" s="376"/>
      <c r="E638" s="376"/>
      <c r="F638" s="376"/>
      <c r="G638" s="376"/>
      <c r="H638" s="376"/>
      <c r="I638" s="376"/>
      <c r="J638" s="376"/>
      <c r="K638" s="376"/>
      <c r="L638" s="376"/>
      <c r="M638" s="376"/>
      <c r="N638" s="376"/>
      <c r="O638" s="376"/>
      <c r="P638" s="376"/>
      <c r="Q638" s="376"/>
      <c r="R638" s="376"/>
    </row>
    <row r="639" spans="1:18" ht="11.25" customHeight="1">
      <c r="A639" s="376"/>
      <c r="B639" s="376"/>
      <c r="C639" s="376"/>
      <c r="D639" s="376"/>
      <c r="E639" s="376"/>
      <c r="F639" s="376"/>
      <c r="G639" s="376"/>
      <c r="H639" s="376"/>
      <c r="I639" s="376"/>
      <c r="J639" s="376"/>
      <c r="K639" s="376"/>
      <c r="L639" s="376"/>
      <c r="M639" s="376"/>
      <c r="N639" s="376"/>
      <c r="O639" s="376"/>
      <c r="P639" s="376"/>
      <c r="Q639" s="376"/>
      <c r="R639" s="376"/>
    </row>
    <row r="640" spans="1:18" ht="11.25" customHeight="1">
      <c r="A640" s="376"/>
      <c r="B640" s="376"/>
      <c r="C640" s="376"/>
      <c r="D640" s="376"/>
      <c r="E640" s="376"/>
      <c r="F640" s="376"/>
      <c r="G640" s="376"/>
      <c r="H640" s="376"/>
      <c r="I640" s="376"/>
      <c r="J640" s="376"/>
      <c r="K640" s="376"/>
      <c r="L640" s="376"/>
      <c r="M640" s="376"/>
      <c r="N640" s="376"/>
      <c r="O640" s="376"/>
      <c r="P640" s="376"/>
      <c r="Q640" s="376"/>
      <c r="R640" s="376"/>
    </row>
    <row r="641" spans="1:18" ht="11.25" customHeight="1">
      <c r="A641" s="376"/>
      <c r="B641" s="376"/>
      <c r="C641" s="376"/>
      <c r="D641" s="376"/>
      <c r="E641" s="376"/>
      <c r="F641" s="376"/>
      <c r="G641" s="376"/>
      <c r="H641" s="376"/>
      <c r="I641" s="376"/>
      <c r="J641" s="376"/>
      <c r="K641" s="376"/>
      <c r="L641" s="376"/>
      <c r="M641" s="376"/>
      <c r="N641" s="376"/>
      <c r="O641" s="376"/>
      <c r="P641" s="376"/>
      <c r="Q641" s="376"/>
      <c r="R641" s="376"/>
    </row>
    <row r="642" spans="1:18" ht="11.25" customHeight="1">
      <c r="A642" s="376"/>
      <c r="B642" s="376"/>
      <c r="C642" s="376"/>
      <c r="D642" s="376"/>
      <c r="E642" s="376"/>
      <c r="F642" s="376"/>
      <c r="G642" s="376"/>
      <c r="H642" s="376"/>
      <c r="I642" s="376"/>
      <c r="J642" s="376"/>
      <c r="K642" s="376"/>
      <c r="L642" s="376"/>
      <c r="M642" s="376"/>
      <c r="N642" s="376"/>
      <c r="O642" s="376"/>
      <c r="P642" s="376"/>
      <c r="Q642" s="376"/>
      <c r="R642" s="376"/>
    </row>
    <row r="643" spans="1:18" ht="11.25" customHeight="1">
      <c r="A643" s="376"/>
      <c r="B643" s="376"/>
      <c r="C643" s="376"/>
      <c r="D643" s="376"/>
      <c r="E643" s="376"/>
      <c r="F643" s="376"/>
      <c r="G643" s="376"/>
      <c r="H643" s="376"/>
      <c r="I643" s="376"/>
      <c r="J643" s="376"/>
      <c r="K643" s="376"/>
      <c r="L643" s="376"/>
      <c r="M643" s="376"/>
      <c r="N643" s="376"/>
      <c r="O643" s="376"/>
      <c r="P643" s="376"/>
      <c r="Q643" s="376"/>
      <c r="R643" s="376"/>
    </row>
    <row r="644" spans="1:18" ht="11.25" customHeight="1">
      <c r="A644" s="376"/>
      <c r="B644" s="376"/>
      <c r="C644" s="376"/>
      <c r="D644" s="376"/>
      <c r="E644" s="376"/>
      <c r="F644" s="376"/>
      <c r="G644" s="376"/>
      <c r="H644" s="376"/>
      <c r="I644" s="376"/>
      <c r="J644" s="376"/>
      <c r="K644" s="376"/>
      <c r="L644" s="376"/>
      <c r="M644" s="376"/>
      <c r="N644" s="376"/>
      <c r="O644" s="376"/>
      <c r="P644" s="376"/>
      <c r="Q644" s="376"/>
      <c r="R644" s="376"/>
    </row>
    <row r="645" spans="1:18" ht="11.25" customHeight="1">
      <c r="A645" s="376"/>
      <c r="B645" s="376"/>
      <c r="C645" s="376"/>
      <c r="D645" s="376"/>
      <c r="E645" s="376"/>
      <c r="F645" s="376"/>
      <c r="G645" s="376"/>
      <c r="H645" s="376"/>
      <c r="I645" s="376"/>
      <c r="J645" s="376"/>
      <c r="K645" s="376"/>
      <c r="L645" s="376"/>
      <c r="M645" s="376"/>
      <c r="N645" s="376"/>
      <c r="O645" s="376"/>
      <c r="P645" s="376"/>
      <c r="Q645" s="376"/>
      <c r="R645" s="376"/>
    </row>
    <row r="646" spans="1:18" ht="11.25" customHeight="1">
      <c r="A646" s="376"/>
      <c r="B646" s="376"/>
      <c r="C646" s="376"/>
      <c r="D646" s="376"/>
      <c r="E646" s="376"/>
      <c r="F646" s="376"/>
      <c r="G646" s="376"/>
      <c r="H646" s="376"/>
      <c r="I646" s="376"/>
      <c r="J646" s="376"/>
      <c r="K646" s="376"/>
      <c r="L646" s="376"/>
      <c r="M646" s="376"/>
      <c r="N646" s="376"/>
      <c r="O646" s="376"/>
      <c r="P646" s="376"/>
      <c r="Q646" s="376"/>
      <c r="R646" s="376"/>
    </row>
    <row r="647" spans="1:18" ht="11.25" customHeight="1">
      <c r="A647" s="376"/>
      <c r="B647" s="376"/>
      <c r="C647" s="376"/>
      <c r="D647" s="376"/>
      <c r="E647" s="376"/>
      <c r="F647" s="376"/>
      <c r="G647" s="376"/>
      <c r="H647" s="376"/>
      <c r="I647" s="376"/>
      <c r="J647" s="376"/>
      <c r="K647" s="376"/>
      <c r="L647" s="376"/>
      <c r="M647" s="376"/>
      <c r="N647" s="376"/>
      <c r="O647" s="376"/>
      <c r="P647" s="376"/>
      <c r="Q647" s="376"/>
      <c r="R647" s="376"/>
    </row>
    <row r="648" spans="1:18" ht="11.25" customHeight="1">
      <c r="A648" s="376"/>
      <c r="B648" s="376"/>
      <c r="C648" s="376"/>
      <c r="D648" s="376"/>
      <c r="E648" s="376"/>
      <c r="F648" s="376"/>
      <c r="G648" s="376"/>
      <c r="H648" s="376"/>
      <c r="I648" s="376"/>
      <c r="J648" s="376"/>
      <c r="K648" s="376"/>
      <c r="L648" s="376"/>
      <c r="M648" s="376"/>
      <c r="N648" s="376"/>
      <c r="O648" s="376"/>
      <c r="P648" s="376"/>
      <c r="Q648" s="376"/>
      <c r="R648" s="376"/>
    </row>
    <row r="649" spans="1:18" ht="11.25" customHeight="1">
      <c r="A649" s="376"/>
      <c r="B649" s="376"/>
      <c r="C649" s="376"/>
      <c r="D649" s="376"/>
      <c r="E649" s="376"/>
      <c r="F649" s="376"/>
      <c r="G649" s="376"/>
      <c r="H649" s="376"/>
      <c r="I649" s="376"/>
      <c r="J649" s="376"/>
      <c r="K649" s="376"/>
      <c r="L649" s="376"/>
      <c r="M649" s="376"/>
      <c r="N649" s="376"/>
      <c r="O649" s="376"/>
      <c r="P649" s="376"/>
      <c r="Q649" s="376"/>
      <c r="R649" s="376"/>
    </row>
    <row r="650" spans="1:18" ht="11.25" customHeight="1">
      <c r="A650" s="376"/>
      <c r="B650" s="376"/>
      <c r="C650" s="376"/>
      <c r="D650" s="376"/>
      <c r="E650" s="376"/>
      <c r="F650" s="376"/>
      <c r="G650" s="376"/>
      <c r="H650" s="376"/>
      <c r="I650" s="376"/>
      <c r="J650" s="376"/>
      <c r="K650" s="376"/>
      <c r="L650" s="376"/>
      <c r="M650" s="376"/>
      <c r="N650" s="376"/>
      <c r="O650" s="376"/>
      <c r="P650" s="376"/>
      <c r="Q650" s="376"/>
      <c r="R650" s="376"/>
    </row>
    <row r="651" spans="1:18" ht="11.25" customHeight="1">
      <c r="A651" s="376"/>
      <c r="B651" s="376"/>
      <c r="C651" s="376"/>
      <c r="D651" s="376"/>
      <c r="E651" s="376"/>
      <c r="F651" s="376"/>
      <c r="G651" s="376"/>
      <c r="H651" s="376"/>
      <c r="I651" s="376"/>
      <c r="J651" s="376"/>
      <c r="K651" s="376"/>
      <c r="L651" s="376"/>
      <c r="M651" s="376"/>
      <c r="N651" s="376"/>
      <c r="O651" s="376"/>
      <c r="P651" s="376"/>
      <c r="Q651" s="376"/>
      <c r="R651" s="376"/>
    </row>
    <row r="652" spans="1:18" ht="11.25" customHeight="1">
      <c r="A652" s="376"/>
      <c r="B652" s="376"/>
      <c r="C652" s="376"/>
      <c r="D652" s="376"/>
      <c r="E652" s="376"/>
      <c r="F652" s="376"/>
      <c r="G652" s="376"/>
      <c r="H652" s="376"/>
      <c r="I652" s="376"/>
      <c r="J652" s="376"/>
      <c r="K652" s="376"/>
      <c r="L652" s="376"/>
      <c r="M652" s="376"/>
      <c r="N652" s="376"/>
      <c r="O652" s="376"/>
      <c r="P652" s="376"/>
      <c r="Q652" s="376"/>
      <c r="R652" s="376"/>
    </row>
    <row r="653" spans="1:18" ht="11.25" customHeight="1">
      <c r="A653" s="376"/>
      <c r="B653" s="376"/>
      <c r="C653" s="376"/>
      <c r="D653" s="376"/>
      <c r="E653" s="376"/>
      <c r="F653" s="376"/>
      <c r="G653" s="376"/>
      <c r="H653" s="376"/>
      <c r="I653" s="376"/>
      <c r="J653" s="376"/>
      <c r="K653" s="376"/>
      <c r="L653" s="376"/>
      <c r="M653" s="376"/>
      <c r="N653" s="376"/>
      <c r="O653" s="376"/>
      <c r="P653" s="376"/>
      <c r="Q653" s="376"/>
      <c r="R653" s="376"/>
    </row>
    <row r="654" spans="1:18" ht="11.25" customHeight="1">
      <c r="A654" s="376"/>
      <c r="B654" s="376"/>
      <c r="C654" s="376"/>
      <c r="D654" s="376"/>
      <c r="E654" s="376"/>
      <c r="F654" s="376"/>
      <c r="G654" s="376"/>
      <c r="H654" s="376"/>
      <c r="I654" s="376"/>
      <c r="J654" s="376"/>
      <c r="K654" s="376"/>
      <c r="L654" s="376"/>
      <c r="M654" s="376"/>
      <c r="N654" s="376"/>
      <c r="O654" s="376"/>
      <c r="P654" s="376"/>
      <c r="Q654" s="376"/>
      <c r="R654" s="376"/>
    </row>
    <row r="655" spans="1:18" ht="11.25" customHeight="1">
      <c r="A655" s="376"/>
      <c r="B655" s="376"/>
      <c r="C655" s="376"/>
      <c r="D655" s="376"/>
      <c r="E655" s="376"/>
      <c r="F655" s="376"/>
      <c r="G655" s="376"/>
      <c r="H655" s="376"/>
      <c r="I655" s="376"/>
      <c r="J655" s="376"/>
      <c r="K655" s="376"/>
      <c r="L655" s="376"/>
      <c r="M655" s="376"/>
      <c r="N655" s="376"/>
      <c r="O655" s="376"/>
      <c r="P655" s="376"/>
      <c r="Q655" s="376"/>
      <c r="R655" s="376"/>
    </row>
    <row r="656" spans="1:18" ht="11.25" customHeight="1">
      <c r="A656" s="376"/>
      <c r="B656" s="376"/>
      <c r="C656" s="376"/>
      <c r="D656" s="376"/>
      <c r="E656" s="376"/>
      <c r="F656" s="376"/>
      <c r="G656" s="376"/>
      <c r="H656" s="376"/>
      <c r="I656" s="376"/>
      <c r="J656" s="376"/>
      <c r="K656" s="376"/>
      <c r="L656" s="376"/>
      <c r="M656" s="376"/>
      <c r="N656" s="376"/>
      <c r="O656" s="376"/>
      <c r="P656" s="376"/>
      <c r="Q656" s="376"/>
      <c r="R656" s="376"/>
    </row>
    <row r="657" spans="1:18" ht="11.25" customHeight="1">
      <c r="A657" s="376"/>
      <c r="B657" s="376"/>
      <c r="C657" s="376"/>
      <c r="D657" s="376"/>
      <c r="E657" s="376"/>
      <c r="F657" s="376"/>
      <c r="G657" s="376"/>
      <c r="H657" s="376"/>
      <c r="I657" s="376"/>
      <c r="J657" s="376"/>
      <c r="K657" s="376"/>
      <c r="L657" s="376"/>
      <c r="M657" s="376"/>
      <c r="N657" s="376"/>
      <c r="O657" s="376"/>
      <c r="P657" s="376"/>
      <c r="Q657" s="376"/>
      <c r="R657" s="376"/>
    </row>
    <row r="658" spans="1:18" ht="11.25" customHeight="1">
      <c r="A658" s="376"/>
      <c r="B658" s="376"/>
      <c r="C658" s="376"/>
      <c r="D658" s="376"/>
      <c r="E658" s="376"/>
      <c r="F658" s="376"/>
      <c r="G658" s="376"/>
      <c r="H658" s="376"/>
      <c r="I658" s="376"/>
      <c r="J658" s="376"/>
      <c r="K658" s="376"/>
      <c r="L658" s="376"/>
      <c r="M658" s="376"/>
      <c r="N658" s="376"/>
      <c r="O658" s="376"/>
      <c r="P658" s="376"/>
      <c r="Q658" s="376"/>
      <c r="R658" s="376"/>
    </row>
    <row r="659" spans="1:18" ht="11.25" customHeight="1">
      <c r="A659" s="376"/>
      <c r="B659" s="376"/>
      <c r="C659" s="376"/>
      <c r="D659" s="376"/>
      <c r="E659" s="376"/>
      <c r="F659" s="376"/>
      <c r="G659" s="376"/>
      <c r="H659" s="376"/>
      <c r="I659" s="376"/>
      <c r="J659" s="376"/>
      <c r="K659" s="376"/>
      <c r="L659" s="376"/>
      <c r="M659" s="376"/>
      <c r="N659" s="376"/>
      <c r="O659" s="376"/>
      <c r="P659" s="376"/>
      <c r="Q659" s="376"/>
      <c r="R659" s="376"/>
    </row>
    <row r="660" spans="1:18" ht="11.25" customHeight="1">
      <c r="A660" s="376"/>
      <c r="B660" s="376"/>
      <c r="C660" s="376"/>
      <c r="D660" s="376"/>
      <c r="E660" s="376"/>
      <c r="F660" s="376"/>
      <c r="G660" s="376"/>
      <c r="H660" s="376"/>
      <c r="I660" s="376"/>
      <c r="J660" s="376"/>
      <c r="K660" s="376"/>
      <c r="L660" s="376"/>
      <c r="M660" s="376"/>
      <c r="N660" s="376"/>
      <c r="O660" s="376"/>
      <c r="P660" s="376"/>
      <c r="Q660" s="376"/>
      <c r="R660" s="376"/>
    </row>
    <row r="661" spans="1:18" ht="11.25" customHeight="1">
      <c r="A661" s="376"/>
      <c r="B661" s="376"/>
      <c r="C661" s="376"/>
      <c r="D661" s="376"/>
      <c r="E661" s="376"/>
      <c r="F661" s="376"/>
      <c r="G661" s="376"/>
      <c r="H661" s="376"/>
      <c r="I661" s="376"/>
      <c r="J661" s="376"/>
      <c r="K661" s="376"/>
      <c r="L661" s="376"/>
      <c r="M661" s="376"/>
      <c r="N661" s="376"/>
      <c r="O661" s="376"/>
      <c r="P661" s="376"/>
      <c r="Q661" s="376"/>
      <c r="R661" s="376"/>
    </row>
    <row r="662" spans="1:18" ht="11.25" customHeight="1">
      <c r="A662" s="376"/>
      <c r="B662" s="376"/>
      <c r="C662" s="376"/>
      <c r="D662" s="376"/>
      <c r="E662" s="376"/>
      <c r="F662" s="376"/>
      <c r="G662" s="376"/>
      <c r="H662" s="376"/>
      <c r="I662" s="376"/>
      <c r="J662" s="376"/>
      <c r="K662" s="376"/>
      <c r="L662" s="376"/>
      <c r="M662" s="376"/>
      <c r="N662" s="376"/>
      <c r="O662" s="376"/>
      <c r="P662" s="376"/>
      <c r="Q662" s="376"/>
      <c r="R662" s="376"/>
    </row>
    <row r="663" spans="1:18" ht="11.25" customHeight="1">
      <c r="A663" s="376"/>
      <c r="B663" s="376"/>
      <c r="C663" s="376"/>
      <c r="D663" s="376"/>
      <c r="E663" s="376"/>
      <c r="F663" s="376"/>
      <c r="G663" s="376"/>
      <c r="H663" s="376"/>
      <c r="I663" s="376"/>
      <c r="J663" s="376"/>
      <c r="K663" s="376"/>
      <c r="L663" s="376"/>
      <c r="M663" s="376"/>
      <c r="N663" s="376"/>
      <c r="O663" s="376"/>
      <c r="P663" s="376"/>
      <c r="Q663" s="376"/>
      <c r="R663" s="376"/>
    </row>
    <row r="664" spans="1:18" ht="11.25" customHeight="1">
      <c r="A664" s="376"/>
      <c r="B664" s="376"/>
      <c r="C664" s="376"/>
      <c r="D664" s="376"/>
      <c r="E664" s="376"/>
      <c r="F664" s="376"/>
      <c r="G664" s="376"/>
      <c r="H664" s="376"/>
      <c r="I664" s="376"/>
      <c r="J664" s="376"/>
      <c r="K664" s="376"/>
      <c r="L664" s="376"/>
      <c r="M664" s="376"/>
      <c r="N664" s="376"/>
      <c r="O664" s="376"/>
      <c r="P664" s="376"/>
      <c r="Q664" s="376"/>
      <c r="R664" s="376"/>
    </row>
    <row r="665" spans="1:18" ht="11.25" customHeight="1">
      <c r="A665" s="376"/>
      <c r="B665" s="376"/>
      <c r="C665" s="376"/>
      <c r="D665" s="376"/>
      <c r="E665" s="376"/>
      <c r="F665" s="376"/>
      <c r="G665" s="376"/>
      <c r="H665" s="376"/>
      <c r="I665" s="376"/>
      <c r="J665" s="376"/>
      <c r="K665" s="376"/>
      <c r="L665" s="376"/>
      <c r="M665" s="376"/>
      <c r="N665" s="376"/>
      <c r="O665" s="376"/>
      <c r="P665" s="376"/>
      <c r="Q665" s="376"/>
      <c r="R665" s="376"/>
    </row>
    <row r="666" spans="1:18" ht="11.25" customHeight="1">
      <c r="A666" s="376"/>
      <c r="B666" s="376"/>
      <c r="C666" s="376"/>
      <c r="D666" s="376"/>
      <c r="E666" s="376"/>
      <c r="F666" s="376"/>
      <c r="G666" s="376"/>
      <c r="H666" s="376"/>
      <c r="I666" s="376"/>
      <c r="J666" s="376"/>
      <c r="K666" s="376"/>
      <c r="L666" s="376"/>
      <c r="M666" s="376"/>
      <c r="N666" s="376"/>
      <c r="O666" s="376"/>
      <c r="P666" s="376"/>
      <c r="Q666" s="376"/>
      <c r="R666" s="376"/>
    </row>
    <row r="667" spans="1:18" ht="11.25" customHeight="1">
      <c r="A667" s="376"/>
      <c r="B667" s="376"/>
      <c r="C667" s="376"/>
      <c r="D667" s="376"/>
      <c r="E667" s="376"/>
      <c r="F667" s="376"/>
      <c r="G667" s="376"/>
      <c r="H667" s="376"/>
      <c r="I667" s="376"/>
      <c r="J667" s="376"/>
      <c r="K667" s="376"/>
      <c r="L667" s="376"/>
      <c r="M667" s="376"/>
      <c r="N667" s="376"/>
      <c r="O667" s="376"/>
      <c r="P667" s="376"/>
      <c r="Q667" s="376"/>
      <c r="R667" s="376"/>
    </row>
    <row r="668" spans="1:18" ht="11.25" customHeight="1">
      <c r="A668" s="376"/>
      <c r="B668" s="376"/>
      <c r="C668" s="376"/>
      <c r="D668" s="376"/>
      <c r="E668" s="376"/>
      <c r="F668" s="376"/>
      <c r="G668" s="376"/>
      <c r="H668" s="376"/>
      <c r="I668" s="376"/>
      <c r="J668" s="376"/>
      <c r="K668" s="376"/>
      <c r="L668" s="376"/>
      <c r="M668" s="376"/>
      <c r="N668" s="376"/>
      <c r="O668" s="376"/>
      <c r="P668" s="376"/>
      <c r="Q668" s="376"/>
      <c r="R668" s="376"/>
    </row>
    <row r="669" spans="1:18" ht="11.25" customHeight="1">
      <c r="A669" s="376"/>
      <c r="B669" s="376"/>
      <c r="C669" s="376"/>
      <c r="D669" s="376"/>
      <c r="E669" s="376"/>
      <c r="F669" s="376"/>
      <c r="G669" s="376"/>
      <c r="H669" s="376"/>
      <c r="I669" s="376"/>
      <c r="J669" s="376"/>
      <c r="K669" s="376"/>
      <c r="L669" s="376"/>
      <c r="M669" s="376"/>
      <c r="N669" s="376"/>
      <c r="O669" s="376"/>
      <c r="P669" s="376"/>
      <c r="Q669" s="376"/>
      <c r="R669" s="376"/>
    </row>
    <row r="670" spans="1:18" ht="11.25" customHeight="1">
      <c r="A670" s="376"/>
      <c r="B670" s="376"/>
      <c r="C670" s="376"/>
      <c r="D670" s="376"/>
      <c r="E670" s="376"/>
      <c r="F670" s="376"/>
      <c r="G670" s="376"/>
      <c r="H670" s="376"/>
      <c r="I670" s="376"/>
      <c r="J670" s="376"/>
      <c r="K670" s="376"/>
      <c r="L670" s="376"/>
      <c r="M670" s="376"/>
      <c r="N670" s="376"/>
      <c r="O670" s="376"/>
      <c r="P670" s="376"/>
      <c r="Q670" s="376"/>
      <c r="R670" s="376"/>
    </row>
    <row r="671" spans="1:18" ht="11.25" customHeight="1">
      <c r="A671" s="376"/>
      <c r="B671" s="376"/>
      <c r="C671" s="376"/>
      <c r="D671" s="376"/>
      <c r="E671" s="376"/>
      <c r="F671" s="376"/>
      <c r="G671" s="376"/>
      <c r="H671" s="376"/>
      <c r="I671" s="376"/>
      <c r="J671" s="376"/>
      <c r="K671" s="376"/>
      <c r="L671" s="376"/>
      <c r="M671" s="376"/>
      <c r="N671" s="376"/>
      <c r="O671" s="376"/>
      <c r="P671" s="376"/>
      <c r="Q671" s="376"/>
      <c r="R671" s="376"/>
    </row>
    <row r="672" spans="1:18" ht="11.25" customHeight="1">
      <c r="A672" s="376"/>
      <c r="B672" s="376"/>
      <c r="C672" s="376"/>
      <c r="D672" s="376"/>
      <c r="E672" s="376"/>
      <c r="F672" s="376"/>
      <c r="G672" s="376"/>
      <c r="H672" s="376"/>
      <c r="I672" s="376"/>
      <c r="J672" s="376"/>
      <c r="K672" s="376"/>
      <c r="L672" s="376"/>
      <c r="M672" s="376"/>
      <c r="N672" s="376"/>
      <c r="O672" s="376"/>
      <c r="P672" s="376"/>
      <c r="Q672" s="376"/>
      <c r="R672" s="376"/>
    </row>
    <row r="673" spans="1:18" ht="11.25" customHeight="1">
      <c r="A673" s="376"/>
      <c r="B673" s="376"/>
      <c r="C673" s="376"/>
      <c r="D673" s="376"/>
      <c r="E673" s="376"/>
      <c r="F673" s="376"/>
      <c r="G673" s="376"/>
      <c r="H673" s="376"/>
      <c r="I673" s="376"/>
      <c r="J673" s="376"/>
      <c r="K673" s="376"/>
      <c r="L673" s="376"/>
      <c r="M673" s="376"/>
      <c r="N673" s="376"/>
      <c r="O673" s="376"/>
      <c r="P673" s="376"/>
      <c r="Q673" s="376"/>
      <c r="R673" s="376"/>
    </row>
    <row r="674" spans="1:18" ht="11.25" customHeight="1">
      <c r="A674" s="376"/>
      <c r="B674" s="376"/>
      <c r="C674" s="376"/>
      <c r="D674" s="376"/>
      <c r="E674" s="376"/>
      <c r="F674" s="376"/>
      <c r="G674" s="376"/>
      <c r="H674" s="376"/>
      <c r="I674" s="376"/>
      <c r="J674" s="376"/>
      <c r="K674" s="376"/>
      <c r="L674" s="376"/>
      <c r="M674" s="376"/>
      <c r="N674" s="376"/>
      <c r="O674" s="376"/>
      <c r="P674" s="376"/>
      <c r="Q674" s="376"/>
      <c r="R674" s="376"/>
    </row>
    <row r="675" spans="1:18" ht="11.25" customHeight="1">
      <c r="A675" s="376"/>
      <c r="B675" s="376"/>
      <c r="C675" s="376"/>
      <c r="D675" s="376"/>
      <c r="E675" s="376"/>
      <c r="F675" s="376"/>
      <c r="G675" s="376"/>
      <c r="H675" s="376"/>
      <c r="I675" s="376"/>
      <c r="J675" s="376"/>
      <c r="K675" s="376"/>
      <c r="L675" s="376"/>
      <c r="M675" s="376"/>
      <c r="N675" s="376"/>
      <c r="O675" s="376"/>
      <c r="P675" s="376"/>
      <c r="Q675" s="376"/>
      <c r="R675" s="376"/>
    </row>
    <row r="676" spans="1:18" ht="11.25" customHeight="1">
      <c r="A676" s="376"/>
      <c r="B676" s="376"/>
      <c r="C676" s="376"/>
      <c r="D676" s="376"/>
      <c r="E676" s="376"/>
      <c r="F676" s="376"/>
      <c r="G676" s="376"/>
      <c r="H676" s="376"/>
      <c r="I676" s="376"/>
      <c r="J676" s="376"/>
      <c r="K676" s="376"/>
      <c r="L676" s="376"/>
      <c r="M676" s="376"/>
      <c r="N676" s="376"/>
      <c r="O676" s="376"/>
      <c r="P676" s="376"/>
      <c r="Q676" s="376"/>
      <c r="R676" s="376"/>
    </row>
    <row r="677" spans="1:18" ht="11.25" customHeight="1">
      <c r="A677" s="376"/>
      <c r="B677" s="376"/>
      <c r="C677" s="376"/>
      <c r="D677" s="376"/>
      <c r="E677" s="376"/>
      <c r="F677" s="376"/>
      <c r="G677" s="376"/>
      <c r="H677" s="376"/>
      <c r="I677" s="376"/>
      <c r="J677" s="376"/>
      <c r="K677" s="376"/>
      <c r="L677" s="376"/>
      <c r="M677" s="376"/>
      <c r="N677" s="376"/>
      <c r="O677" s="376"/>
      <c r="P677" s="376"/>
      <c r="Q677" s="376"/>
      <c r="R677" s="376"/>
    </row>
    <row r="678" spans="1:18" ht="11.25" customHeight="1">
      <c r="A678" s="376"/>
      <c r="B678" s="376"/>
      <c r="C678" s="376"/>
      <c r="D678" s="376"/>
      <c r="E678" s="376"/>
      <c r="F678" s="376"/>
      <c r="G678" s="376"/>
      <c r="H678" s="376"/>
      <c r="I678" s="376"/>
      <c r="J678" s="376"/>
      <c r="K678" s="376"/>
      <c r="L678" s="376"/>
      <c r="M678" s="376"/>
      <c r="N678" s="376"/>
      <c r="O678" s="376"/>
      <c r="P678" s="376"/>
      <c r="Q678" s="376"/>
      <c r="R678" s="376"/>
    </row>
    <row r="679" spans="1:18" ht="11.25" customHeight="1">
      <c r="A679" s="376"/>
      <c r="B679" s="376"/>
      <c r="C679" s="376"/>
      <c r="D679" s="376"/>
      <c r="E679" s="376"/>
      <c r="F679" s="376"/>
      <c r="G679" s="376"/>
      <c r="H679" s="376"/>
      <c r="I679" s="376"/>
      <c r="J679" s="376"/>
      <c r="K679" s="376"/>
      <c r="L679" s="376"/>
      <c r="M679" s="376"/>
      <c r="N679" s="376"/>
      <c r="O679" s="376"/>
      <c r="P679" s="376"/>
      <c r="Q679" s="376"/>
      <c r="R679" s="376"/>
    </row>
    <row r="680" spans="1:18" ht="11.25" customHeight="1">
      <c r="A680" s="376"/>
      <c r="B680" s="376"/>
      <c r="C680" s="376"/>
      <c r="D680" s="376"/>
      <c r="E680" s="376"/>
      <c r="F680" s="376"/>
      <c r="G680" s="376"/>
      <c r="H680" s="376"/>
      <c r="I680" s="376"/>
      <c r="J680" s="376"/>
      <c r="K680" s="376"/>
      <c r="L680" s="376"/>
      <c r="M680" s="376"/>
      <c r="N680" s="376"/>
      <c r="O680" s="376"/>
      <c r="P680" s="376"/>
      <c r="Q680" s="376"/>
      <c r="R680" s="376"/>
    </row>
    <row r="681" spans="1:18" ht="11.25" customHeight="1">
      <c r="A681" s="376"/>
      <c r="B681" s="376"/>
      <c r="C681" s="376"/>
      <c r="D681" s="376"/>
      <c r="E681" s="376"/>
      <c r="F681" s="376"/>
      <c r="G681" s="376"/>
      <c r="H681" s="376"/>
      <c r="I681" s="376"/>
      <c r="J681" s="376"/>
      <c r="K681" s="376"/>
      <c r="L681" s="376"/>
      <c r="M681" s="376"/>
      <c r="N681" s="376"/>
      <c r="O681" s="376"/>
      <c r="P681" s="376"/>
      <c r="Q681" s="376"/>
      <c r="R681" s="376"/>
    </row>
    <row r="682" spans="1:18" ht="11.25" customHeight="1">
      <c r="A682" s="376"/>
      <c r="B682" s="376"/>
      <c r="C682" s="376"/>
      <c r="D682" s="376"/>
      <c r="E682" s="376"/>
      <c r="F682" s="376"/>
      <c r="G682" s="376"/>
      <c r="H682" s="376"/>
      <c r="I682" s="376"/>
      <c r="J682" s="376"/>
      <c r="K682" s="376"/>
      <c r="L682" s="376"/>
      <c r="M682" s="376"/>
      <c r="N682" s="376"/>
      <c r="O682" s="376"/>
      <c r="P682" s="376"/>
      <c r="Q682" s="376"/>
      <c r="R682" s="376"/>
    </row>
    <row r="683" spans="1:18" ht="11.25" customHeight="1">
      <c r="A683" s="376"/>
      <c r="B683" s="376"/>
      <c r="C683" s="376"/>
      <c r="D683" s="376"/>
      <c r="E683" s="376"/>
      <c r="F683" s="376"/>
      <c r="G683" s="376"/>
      <c r="H683" s="376"/>
      <c r="I683" s="376"/>
      <c r="J683" s="376"/>
      <c r="K683" s="376"/>
      <c r="L683" s="376"/>
      <c r="M683" s="376"/>
      <c r="N683" s="376"/>
      <c r="O683" s="376"/>
      <c r="P683" s="376"/>
      <c r="Q683" s="376"/>
      <c r="R683" s="376"/>
    </row>
    <row r="684" spans="1:18" ht="11.25" customHeight="1">
      <c r="A684" s="376"/>
      <c r="B684" s="376"/>
      <c r="C684" s="376"/>
      <c r="D684" s="376"/>
      <c r="E684" s="376"/>
      <c r="F684" s="376"/>
      <c r="G684" s="376"/>
      <c r="H684" s="376"/>
      <c r="I684" s="376"/>
      <c r="J684" s="376"/>
      <c r="K684" s="376"/>
      <c r="L684" s="376"/>
      <c r="M684" s="376"/>
      <c r="N684" s="376"/>
      <c r="O684" s="376"/>
      <c r="P684" s="376"/>
      <c r="Q684" s="376"/>
      <c r="R684" s="376"/>
    </row>
    <row r="685" spans="1:18" ht="11.25" customHeight="1">
      <c r="A685" s="376"/>
      <c r="B685" s="376"/>
      <c r="C685" s="376"/>
      <c r="D685" s="376"/>
      <c r="E685" s="376"/>
      <c r="F685" s="376"/>
      <c r="G685" s="376"/>
      <c r="H685" s="376"/>
      <c r="I685" s="376"/>
      <c r="J685" s="376"/>
      <c r="K685" s="376"/>
      <c r="L685" s="376"/>
      <c r="M685" s="376"/>
      <c r="N685" s="376"/>
      <c r="O685" s="376"/>
      <c r="P685" s="376"/>
      <c r="Q685" s="376"/>
      <c r="R685" s="376"/>
    </row>
    <row r="686" spans="1:18" ht="11.25" customHeight="1">
      <c r="A686" s="376"/>
      <c r="B686" s="376"/>
      <c r="C686" s="376"/>
      <c r="D686" s="376"/>
      <c r="E686" s="376"/>
      <c r="F686" s="376"/>
      <c r="G686" s="376"/>
      <c r="H686" s="376"/>
      <c r="I686" s="376"/>
      <c r="J686" s="376"/>
      <c r="K686" s="376"/>
      <c r="L686" s="376"/>
      <c r="M686" s="376"/>
      <c r="N686" s="376"/>
      <c r="O686" s="376"/>
      <c r="P686" s="376"/>
      <c r="Q686" s="376"/>
      <c r="R686" s="376"/>
    </row>
    <row r="687" spans="1:18" ht="11.25" customHeight="1">
      <c r="A687" s="376"/>
      <c r="B687" s="376"/>
      <c r="C687" s="376"/>
      <c r="D687" s="376"/>
      <c r="E687" s="376"/>
      <c r="F687" s="376"/>
      <c r="G687" s="376"/>
      <c r="H687" s="376"/>
      <c r="I687" s="376"/>
      <c r="J687" s="376"/>
      <c r="K687" s="376"/>
      <c r="L687" s="376"/>
      <c r="M687" s="376"/>
      <c r="N687" s="376"/>
      <c r="O687" s="376"/>
      <c r="P687" s="376"/>
      <c r="Q687" s="376"/>
      <c r="R687" s="376"/>
    </row>
    <row r="688" spans="1:18" ht="11.25" customHeight="1">
      <c r="A688" s="376"/>
      <c r="B688" s="376"/>
      <c r="C688" s="376"/>
      <c r="D688" s="376"/>
      <c r="E688" s="376"/>
      <c r="F688" s="376"/>
      <c r="G688" s="376"/>
      <c r="H688" s="376"/>
      <c r="I688" s="376"/>
      <c r="J688" s="376"/>
      <c r="K688" s="376"/>
      <c r="L688" s="376"/>
      <c r="M688" s="376"/>
      <c r="N688" s="376"/>
      <c r="O688" s="376"/>
      <c r="P688" s="376"/>
      <c r="Q688" s="376"/>
      <c r="R688" s="376"/>
    </row>
    <row r="689" spans="1:18" ht="11.25" customHeight="1">
      <c r="A689" s="376"/>
      <c r="B689" s="376"/>
      <c r="C689" s="376"/>
      <c r="D689" s="376"/>
      <c r="E689" s="376"/>
      <c r="F689" s="376"/>
      <c r="G689" s="376"/>
      <c r="H689" s="376"/>
      <c r="I689" s="376"/>
      <c r="J689" s="376"/>
      <c r="K689" s="376"/>
      <c r="L689" s="376"/>
      <c r="M689" s="376"/>
      <c r="N689" s="376"/>
      <c r="O689" s="376"/>
      <c r="P689" s="376"/>
      <c r="Q689" s="376"/>
      <c r="R689" s="376"/>
    </row>
    <row r="690" spans="1:18" ht="11.25" customHeight="1">
      <c r="A690" s="376"/>
      <c r="B690" s="376"/>
      <c r="C690" s="376"/>
      <c r="D690" s="376"/>
      <c r="E690" s="376"/>
      <c r="F690" s="376"/>
      <c r="G690" s="376"/>
      <c r="H690" s="376"/>
      <c r="I690" s="376"/>
      <c r="J690" s="376"/>
      <c r="K690" s="376"/>
      <c r="L690" s="376"/>
      <c r="M690" s="376"/>
      <c r="N690" s="376"/>
      <c r="O690" s="376"/>
      <c r="P690" s="376"/>
      <c r="Q690" s="376"/>
      <c r="R690" s="376"/>
    </row>
    <row r="691" spans="1:18" ht="11.25" customHeight="1">
      <c r="A691" s="376"/>
      <c r="B691" s="376"/>
      <c r="C691" s="376"/>
      <c r="D691" s="376"/>
      <c r="E691" s="376"/>
      <c r="F691" s="376"/>
      <c r="G691" s="376"/>
      <c r="H691" s="376"/>
      <c r="I691" s="376"/>
      <c r="J691" s="376"/>
      <c r="K691" s="376"/>
      <c r="L691" s="376"/>
      <c r="M691" s="376"/>
      <c r="N691" s="376"/>
      <c r="O691" s="376"/>
      <c r="P691" s="376"/>
      <c r="Q691" s="376"/>
      <c r="R691" s="376"/>
    </row>
    <row r="692" spans="1:18" ht="11.25" customHeight="1">
      <c r="A692" s="376"/>
      <c r="B692" s="376"/>
      <c r="C692" s="376"/>
      <c r="D692" s="376"/>
      <c r="E692" s="376"/>
      <c r="F692" s="376"/>
      <c r="G692" s="376"/>
      <c r="H692" s="376"/>
      <c r="I692" s="376"/>
      <c r="J692" s="376"/>
      <c r="K692" s="376"/>
      <c r="L692" s="376"/>
      <c r="M692" s="376"/>
      <c r="N692" s="376"/>
      <c r="O692" s="376"/>
      <c r="P692" s="376"/>
      <c r="Q692" s="376"/>
      <c r="R692" s="376"/>
    </row>
    <row r="693" spans="1:18" ht="11.25" customHeight="1">
      <c r="A693" s="376"/>
      <c r="B693" s="376"/>
      <c r="C693" s="376"/>
      <c r="D693" s="376"/>
      <c r="E693" s="376"/>
      <c r="F693" s="376"/>
      <c r="G693" s="376"/>
      <c r="H693" s="376"/>
      <c r="I693" s="376"/>
      <c r="J693" s="376"/>
      <c r="K693" s="376"/>
      <c r="L693" s="376"/>
      <c r="M693" s="376"/>
      <c r="N693" s="376"/>
      <c r="O693" s="376"/>
      <c r="P693" s="376"/>
      <c r="Q693" s="376"/>
      <c r="R693" s="376"/>
    </row>
    <row r="694" spans="1:18" ht="11.25" customHeight="1">
      <c r="A694" s="376"/>
      <c r="B694" s="376"/>
      <c r="C694" s="376"/>
      <c r="D694" s="376"/>
      <c r="E694" s="376"/>
      <c r="F694" s="376"/>
      <c r="G694" s="376"/>
      <c r="H694" s="376"/>
      <c r="I694" s="376"/>
      <c r="J694" s="376"/>
      <c r="K694" s="376"/>
      <c r="L694" s="376"/>
      <c r="M694" s="376"/>
      <c r="N694" s="376"/>
      <c r="O694" s="376"/>
      <c r="P694" s="376"/>
      <c r="Q694" s="376"/>
      <c r="R694" s="376"/>
    </row>
    <row r="695" spans="1:18" ht="11.25" customHeight="1">
      <c r="A695" s="376"/>
      <c r="B695" s="376"/>
      <c r="C695" s="376"/>
      <c r="D695" s="376"/>
      <c r="E695" s="376"/>
      <c r="F695" s="376"/>
      <c r="G695" s="376"/>
      <c r="H695" s="376"/>
      <c r="I695" s="376"/>
      <c r="J695" s="376"/>
      <c r="K695" s="376"/>
      <c r="L695" s="376"/>
      <c r="M695" s="376"/>
      <c r="N695" s="376"/>
      <c r="O695" s="376"/>
      <c r="P695" s="376"/>
      <c r="Q695" s="376"/>
      <c r="R695" s="376"/>
    </row>
    <row r="696" spans="1:18" ht="11.25" customHeight="1">
      <c r="A696" s="376"/>
      <c r="B696" s="376"/>
      <c r="C696" s="376"/>
      <c r="D696" s="376"/>
      <c r="E696" s="376"/>
      <c r="F696" s="376"/>
      <c r="G696" s="376"/>
      <c r="H696" s="376"/>
      <c r="I696" s="376"/>
      <c r="J696" s="376"/>
      <c r="K696" s="376"/>
      <c r="L696" s="376"/>
      <c r="M696" s="376"/>
      <c r="N696" s="376"/>
      <c r="O696" s="376"/>
      <c r="P696" s="376"/>
      <c r="Q696" s="376"/>
      <c r="R696" s="376"/>
    </row>
    <row r="697" spans="1:18" ht="11.25" customHeight="1">
      <c r="A697" s="376"/>
      <c r="B697" s="376"/>
      <c r="C697" s="376"/>
      <c r="D697" s="376"/>
      <c r="E697" s="376"/>
      <c r="F697" s="376"/>
      <c r="G697" s="376"/>
      <c r="H697" s="376"/>
      <c r="I697" s="376"/>
      <c r="J697" s="376"/>
      <c r="K697" s="376"/>
      <c r="L697" s="376"/>
      <c r="M697" s="376"/>
      <c r="N697" s="376"/>
      <c r="O697" s="376"/>
      <c r="P697" s="376"/>
      <c r="Q697" s="376"/>
      <c r="R697" s="376"/>
    </row>
    <row r="698" spans="1:18" ht="11.25" customHeight="1">
      <c r="A698" s="376"/>
      <c r="B698" s="376"/>
      <c r="C698" s="376"/>
      <c r="D698" s="376"/>
      <c r="E698" s="376"/>
      <c r="F698" s="376"/>
      <c r="G698" s="376"/>
      <c r="H698" s="376"/>
      <c r="I698" s="376"/>
      <c r="J698" s="376"/>
      <c r="K698" s="376"/>
      <c r="L698" s="376"/>
      <c r="M698" s="376"/>
      <c r="N698" s="376"/>
      <c r="O698" s="376"/>
      <c r="P698" s="376"/>
      <c r="Q698" s="376"/>
      <c r="R698" s="376"/>
    </row>
    <row r="699" spans="1:18" ht="11.25" customHeight="1">
      <c r="A699" s="376"/>
      <c r="B699" s="376"/>
      <c r="C699" s="376"/>
      <c r="D699" s="376"/>
      <c r="E699" s="376"/>
      <c r="F699" s="376"/>
      <c r="G699" s="376"/>
      <c r="H699" s="376"/>
      <c r="I699" s="376"/>
      <c r="J699" s="376"/>
      <c r="K699" s="376"/>
      <c r="L699" s="376"/>
      <c r="M699" s="376"/>
      <c r="N699" s="376"/>
      <c r="O699" s="376"/>
      <c r="P699" s="376"/>
      <c r="Q699" s="376"/>
      <c r="R699" s="376"/>
    </row>
    <row r="700" spans="1:18" ht="11.25" customHeight="1">
      <c r="A700" s="376"/>
      <c r="B700" s="376"/>
      <c r="C700" s="376"/>
      <c r="D700" s="376"/>
      <c r="E700" s="376"/>
      <c r="F700" s="376"/>
      <c r="G700" s="376"/>
      <c r="H700" s="376"/>
      <c r="I700" s="376"/>
      <c r="J700" s="376"/>
      <c r="K700" s="376"/>
      <c r="L700" s="376"/>
      <c r="M700" s="376"/>
      <c r="N700" s="376"/>
      <c r="O700" s="376"/>
      <c r="P700" s="376"/>
      <c r="Q700" s="376"/>
      <c r="R700" s="376"/>
    </row>
    <row r="701" spans="1:18" ht="11.25" customHeight="1">
      <c r="A701" s="376"/>
      <c r="B701" s="376"/>
      <c r="C701" s="376"/>
      <c r="D701" s="376"/>
      <c r="E701" s="376"/>
      <c r="F701" s="376"/>
      <c r="G701" s="376"/>
      <c r="H701" s="376"/>
      <c r="I701" s="376"/>
      <c r="J701" s="376"/>
      <c r="K701" s="376"/>
      <c r="L701" s="376"/>
      <c r="M701" s="376"/>
      <c r="N701" s="376"/>
      <c r="O701" s="376"/>
      <c r="P701" s="376"/>
      <c r="Q701" s="376"/>
      <c r="R701" s="376"/>
    </row>
    <row r="702" spans="1:18" ht="11.25" customHeight="1">
      <c r="A702" s="376"/>
      <c r="B702" s="376"/>
      <c r="C702" s="376"/>
      <c r="D702" s="376"/>
      <c r="E702" s="376"/>
      <c r="F702" s="376"/>
      <c r="G702" s="376"/>
      <c r="H702" s="376"/>
      <c r="I702" s="376"/>
      <c r="J702" s="376"/>
      <c r="K702" s="376"/>
      <c r="L702" s="376"/>
      <c r="M702" s="376"/>
      <c r="N702" s="376"/>
      <c r="O702" s="376"/>
      <c r="P702" s="376"/>
      <c r="Q702" s="376"/>
      <c r="R702" s="376"/>
    </row>
    <row r="703" spans="1:18" ht="11.25" customHeight="1">
      <c r="A703" s="376"/>
      <c r="B703" s="376"/>
      <c r="C703" s="376"/>
      <c r="D703" s="376"/>
      <c r="E703" s="376"/>
      <c r="F703" s="376"/>
      <c r="G703" s="376"/>
      <c r="H703" s="376"/>
      <c r="I703" s="376"/>
      <c r="J703" s="376"/>
      <c r="K703" s="376"/>
      <c r="L703" s="376"/>
      <c r="M703" s="376"/>
      <c r="N703" s="376"/>
      <c r="O703" s="376"/>
      <c r="P703" s="376"/>
      <c r="Q703" s="376"/>
      <c r="R703" s="376"/>
    </row>
    <row r="704" spans="1:18" ht="11.25" customHeight="1">
      <c r="A704" s="376"/>
      <c r="B704" s="376"/>
      <c r="C704" s="376"/>
      <c r="D704" s="376"/>
      <c r="E704" s="376"/>
      <c r="F704" s="376"/>
      <c r="G704" s="376"/>
      <c r="H704" s="376"/>
      <c r="I704" s="376"/>
      <c r="J704" s="376"/>
      <c r="K704" s="376"/>
      <c r="L704" s="376"/>
      <c r="M704" s="376"/>
      <c r="N704" s="376"/>
      <c r="O704" s="376"/>
      <c r="P704" s="376"/>
      <c r="Q704" s="376"/>
      <c r="R704" s="376"/>
    </row>
    <row r="705" spans="1:18" ht="11.25" customHeight="1">
      <c r="A705" s="376"/>
      <c r="B705" s="376"/>
      <c r="C705" s="376"/>
      <c r="D705" s="376"/>
      <c r="E705" s="376"/>
      <c r="F705" s="376"/>
      <c r="G705" s="376"/>
      <c r="H705" s="376"/>
      <c r="I705" s="376"/>
      <c r="J705" s="376"/>
      <c r="K705" s="376"/>
      <c r="L705" s="376"/>
      <c r="M705" s="376"/>
      <c r="N705" s="376"/>
      <c r="O705" s="376"/>
      <c r="P705" s="376"/>
      <c r="Q705" s="376"/>
      <c r="R705" s="376"/>
    </row>
    <row r="706" spans="1:18" ht="11.25" customHeight="1">
      <c r="A706" s="376"/>
      <c r="B706" s="376"/>
      <c r="C706" s="376"/>
      <c r="D706" s="376"/>
      <c r="E706" s="376"/>
      <c r="F706" s="376"/>
      <c r="G706" s="376"/>
      <c r="H706" s="376"/>
      <c r="I706" s="376"/>
      <c r="J706" s="376"/>
      <c r="K706" s="376"/>
      <c r="L706" s="376"/>
      <c r="M706" s="376"/>
      <c r="N706" s="376"/>
      <c r="O706" s="376"/>
      <c r="P706" s="376"/>
      <c r="Q706" s="376"/>
      <c r="R706" s="376"/>
    </row>
    <row r="707" spans="1:18" ht="11.25" customHeight="1">
      <c r="A707" s="376"/>
      <c r="B707" s="376"/>
      <c r="C707" s="376"/>
      <c r="D707" s="376"/>
      <c r="E707" s="376"/>
      <c r="F707" s="376"/>
      <c r="G707" s="376"/>
      <c r="H707" s="376"/>
      <c r="I707" s="376"/>
      <c r="J707" s="376"/>
      <c r="K707" s="376"/>
      <c r="L707" s="376"/>
      <c r="M707" s="376"/>
      <c r="N707" s="376"/>
      <c r="O707" s="376"/>
      <c r="P707" s="376"/>
      <c r="Q707" s="376"/>
      <c r="R707" s="376"/>
    </row>
    <row r="708" spans="1:18" ht="11.25" customHeight="1">
      <c r="A708" s="376"/>
      <c r="B708" s="376"/>
      <c r="C708" s="376"/>
      <c r="D708" s="376"/>
      <c r="E708" s="376"/>
      <c r="F708" s="376"/>
      <c r="G708" s="376"/>
      <c r="H708" s="376"/>
      <c r="I708" s="376"/>
      <c r="J708" s="376"/>
      <c r="K708" s="376"/>
      <c r="L708" s="376"/>
      <c r="M708" s="376"/>
      <c r="N708" s="376"/>
      <c r="O708" s="376"/>
      <c r="P708" s="376"/>
      <c r="Q708" s="376"/>
      <c r="R708" s="376"/>
    </row>
    <row r="709" spans="1:18" ht="11.25" customHeight="1">
      <c r="A709" s="376"/>
      <c r="B709" s="376"/>
      <c r="C709" s="376"/>
      <c r="D709" s="376"/>
      <c r="E709" s="376"/>
      <c r="F709" s="376"/>
      <c r="G709" s="376"/>
      <c r="H709" s="376"/>
      <c r="I709" s="376"/>
      <c r="J709" s="376"/>
      <c r="K709" s="376"/>
      <c r="L709" s="376"/>
      <c r="M709" s="376"/>
      <c r="N709" s="376"/>
      <c r="O709" s="376"/>
      <c r="P709" s="376"/>
      <c r="Q709" s="376"/>
      <c r="R709" s="376"/>
    </row>
    <row r="710" spans="1:18" ht="11.25" customHeight="1">
      <c r="A710" s="376"/>
      <c r="B710" s="376"/>
      <c r="C710" s="376"/>
      <c r="D710" s="376"/>
      <c r="E710" s="376"/>
      <c r="F710" s="376"/>
      <c r="G710" s="376"/>
      <c r="H710" s="376"/>
      <c r="I710" s="376"/>
      <c r="J710" s="376"/>
      <c r="K710" s="376"/>
      <c r="L710" s="376"/>
      <c r="M710" s="376"/>
      <c r="N710" s="376"/>
      <c r="O710" s="376"/>
      <c r="P710" s="376"/>
      <c r="Q710" s="376"/>
      <c r="R710" s="376"/>
    </row>
    <row r="711" spans="1:18" ht="11.25" customHeight="1">
      <c r="A711" s="376"/>
      <c r="B711" s="376"/>
      <c r="C711" s="376"/>
      <c r="D711" s="376"/>
      <c r="E711" s="376"/>
      <c r="F711" s="376"/>
      <c r="G711" s="376"/>
      <c r="H711" s="376"/>
      <c r="I711" s="376"/>
      <c r="J711" s="376"/>
      <c r="K711" s="376"/>
      <c r="L711" s="376"/>
      <c r="M711" s="376"/>
      <c r="N711" s="376"/>
      <c r="O711" s="376"/>
      <c r="P711" s="376"/>
      <c r="Q711" s="376"/>
      <c r="R711" s="376"/>
    </row>
    <row r="712" spans="1:18" ht="11.25" customHeight="1">
      <c r="A712" s="376"/>
      <c r="B712" s="376"/>
      <c r="C712" s="376"/>
      <c r="D712" s="376"/>
      <c r="E712" s="376"/>
      <c r="F712" s="376"/>
      <c r="G712" s="376"/>
      <c r="H712" s="376"/>
      <c r="I712" s="376"/>
      <c r="J712" s="376"/>
      <c r="K712" s="376"/>
      <c r="L712" s="376"/>
      <c r="M712" s="376"/>
      <c r="N712" s="376"/>
      <c r="O712" s="376"/>
      <c r="P712" s="376"/>
      <c r="Q712" s="376"/>
      <c r="R712" s="376"/>
    </row>
    <row r="713" spans="1:18" ht="11.25" customHeight="1">
      <c r="A713" s="376"/>
      <c r="B713" s="376"/>
      <c r="C713" s="376"/>
      <c r="D713" s="376"/>
      <c r="E713" s="376"/>
      <c r="F713" s="376"/>
      <c r="G713" s="376"/>
      <c r="H713" s="376"/>
      <c r="I713" s="376"/>
      <c r="J713" s="376"/>
      <c r="K713" s="376"/>
      <c r="L713" s="376"/>
      <c r="M713" s="376"/>
      <c r="N713" s="376"/>
      <c r="O713" s="376"/>
      <c r="P713" s="376"/>
      <c r="Q713" s="376"/>
      <c r="R713" s="376"/>
    </row>
    <row r="714" spans="1:18" ht="11.25" customHeight="1">
      <c r="A714" s="376"/>
      <c r="B714" s="376"/>
      <c r="C714" s="376"/>
      <c r="D714" s="376"/>
      <c r="E714" s="376"/>
      <c r="F714" s="376"/>
      <c r="G714" s="376"/>
      <c r="H714" s="376"/>
      <c r="I714" s="376"/>
      <c r="J714" s="376"/>
      <c r="K714" s="376"/>
      <c r="L714" s="376"/>
      <c r="M714" s="376"/>
      <c r="N714" s="376"/>
      <c r="O714" s="376"/>
      <c r="P714" s="376"/>
      <c r="Q714" s="376"/>
      <c r="R714" s="376"/>
    </row>
    <row r="715" spans="1:18" ht="11.25" customHeight="1">
      <c r="A715" s="376"/>
      <c r="B715" s="376"/>
      <c r="C715" s="376"/>
      <c r="D715" s="376"/>
      <c r="E715" s="376"/>
      <c r="F715" s="376"/>
      <c r="G715" s="376"/>
      <c r="H715" s="376"/>
      <c r="I715" s="376"/>
      <c r="J715" s="376"/>
      <c r="K715" s="376"/>
      <c r="L715" s="376"/>
      <c r="M715" s="376"/>
      <c r="N715" s="376"/>
      <c r="O715" s="376"/>
      <c r="P715" s="376"/>
      <c r="Q715" s="376"/>
      <c r="R715" s="376"/>
    </row>
    <row r="716" spans="1:18" ht="11.25" customHeight="1">
      <c r="A716" s="376"/>
      <c r="B716" s="376"/>
      <c r="C716" s="376"/>
      <c r="D716" s="376"/>
      <c r="E716" s="376"/>
      <c r="F716" s="376"/>
      <c r="G716" s="376"/>
      <c r="H716" s="376"/>
      <c r="I716" s="376"/>
      <c r="J716" s="376"/>
      <c r="K716" s="376"/>
      <c r="L716" s="376"/>
      <c r="M716" s="376"/>
      <c r="N716" s="376"/>
      <c r="O716" s="376"/>
      <c r="P716" s="376"/>
      <c r="Q716" s="376"/>
      <c r="R716" s="376"/>
    </row>
    <row r="717" spans="1:18" ht="11.25" customHeight="1">
      <c r="A717" s="376"/>
      <c r="B717" s="376"/>
      <c r="C717" s="376"/>
      <c r="D717" s="376"/>
      <c r="E717" s="376"/>
      <c r="F717" s="376"/>
      <c r="G717" s="376"/>
      <c r="H717" s="376"/>
      <c r="I717" s="376"/>
      <c r="J717" s="376"/>
      <c r="K717" s="376"/>
      <c r="L717" s="376"/>
      <c r="M717" s="376"/>
      <c r="N717" s="376"/>
      <c r="O717" s="376"/>
      <c r="P717" s="376"/>
      <c r="Q717" s="376"/>
      <c r="R717" s="376"/>
    </row>
    <row r="718" spans="1:18" ht="11.25" customHeight="1">
      <c r="A718" s="376"/>
      <c r="B718" s="376"/>
      <c r="C718" s="376"/>
      <c r="D718" s="376"/>
      <c r="E718" s="376"/>
      <c r="F718" s="376"/>
      <c r="G718" s="376"/>
      <c r="H718" s="376"/>
      <c r="I718" s="376"/>
      <c r="J718" s="376"/>
      <c r="K718" s="376"/>
      <c r="L718" s="376"/>
      <c r="M718" s="376"/>
      <c r="N718" s="376"/>
      <c r="O718" s="376"/>
      <c r="P718" s="376"/>
      <c r="Q718" s="376"/>
      <c r="R718" s="376"/>
    </row>
    <row r="719" spans="1:18" ht="11.25" customHeight="1">
      <c r="A719" s="376"/>
      <c r="B719" s="376"/>
      <c r="C719" s="376"/>
      <c r="D719" s="376"/>
      <c r="E719" s="376"/>
      <c r="F719" s="376"/>
      <c r="G719" s="376"/>
      <c r="H719" s="376"/>
      <c r="I719" s="376"/>
      <c r="J719" s="376"/>
      <c r="K719" s="376"/>
      <c r="L719" s="376"/>
      <c r="M719" s="376"/>
      <c r="N719" s="376"/>
      <c r="O719" s="376"/>
      <c r="P719" s="376"/>
      <c r="Q719" s="376"/>
      <c r="R719" s="376"/>
    </row>
    <row r="720" spans="1:18" ht="11.25" customHeight="1">
      <c r="A720" s="376"/>
      <c r="B720" s="376"/>
      <c r="C720" s="376"/>
      <c r="D720" s="376"/>
      <c r="E720" s="376"/>
      <c r="F720" s="376"/>
      <c r="G720" s="376"/>
      <c r="H720" s="376"/>
      <c r="I720" s="376"/>
      <c r="J720" s="376"/>
      <c r="K720" s="376"/>
      <c r="L720" s="376"/>
      <c r="M720" s="376"/>
      <c r="N720" s="376"/>
      <c r="O720" s="376"/>
      <c r="P720" s="376"/>
      <c r="Q720" s="376"/>
      <c r="R720" s="376"/>
    </row>
    <row r="721" spans="1:18" ht="11.25" customHeight="1">
      <c r="A721" s="376"/>
      <c r="B721" s="376"/>
      <c r="C721" s="376"/>
      <c r="D721" s="376"/>
      <c r="E721" s="376"/>
      <c r="F721" s="376"/>
      <c r="G721" s="376"/>
      <c r="H721" s="376"/>
      <c r="I721" s="376"/>
      <c r="J721" s="376"/>
      <c r="K721" s="376"/>
      <c r="L721" s="376"/>
      <c r="M721" s="376"/>
      <c r="N721" s="376"/>
      <c r="O721" s="376"/>
      <c r="P721" s="376"/>
      <c r="Q721" s="376"/>
      <c r="R721" s="376"/>
    </row>
    <row r="722" spans="1:18" ht="11.25" customHeight="1">
      <c r="A722" s="376"/>
      <c r="B722" s="376"/>
      <c r="C722" s="376"/>
      <c r="D722" s="376"/>
      <c r="E722" s="376"/>
      <c r="F722" s="376"/>
      <c r="G722" s="376"/>
      <c r="H722" s="376"/>
      <c r="I722" s="376"/>
      <c r="J722" s="376"/>
      <c r="K722" s="376"/>
      <c r="L722" s="376"/>
      <c r="M722" s="376"/>
      <c r="N722" s="376"/>
      <c r="O722" s="376"/>
      <c r="P722" s="376"/>
      <c r="Q722" s="376"/>
      <c r="R722" s="376"/>
    </row>
    <row r="723" spans="1:18" ht="11.25" customHeight="1">
      <c r="A723" s="376"/>
      <c r="B723" s="376"/>
      <c r="C723" s="376"/>
      <c r="D723" s="376"/>
      <c r="E723" s="376"/>
      <c r="F723" s="376"/>
      <c r="G723" s="376"/>
      <c r="H723" s="376"/>
      <c r="I723" s="376"/>
      <c r="J723" s="376"/>
      <c r="K723" s="376"/>
      <c r="L723" s="376"/>
      <c r="M723" s="376"/>
      <c r="N723" s="376"/>
      <c r="O723" s="376"/>
      <c r="P723" s="376"/>
      <c r="Q723" s="376"/>
      <c r="R723" s="376"/>
    </row>
    <row r="724" spans="1:18" ht="11.25" customHeight="1">
      <c r="A724" s="376"/>
      <c r="B724" s="376"/>
      <c r="C724" s="376"/>
      <c r="D724" s="376"/>
      <c r="E724" s="376"/>
      <c r="F724" s="376"/>
      <c r="G724" s="376"/>
      <c r="H724" s="376"/>
      <c r="I724" s="376"/>
      <c r="J724" s="376"/>
      <c r="K724" s="376"/>
      <c r="L724" s="376"/>
      <c r="M724" s="376"/>
      <c r="N724" s="376"/>
      <c r="O724" s="376"/>
      <c r="P724" s="376"/>
      <c r="Q724" s="376"/>
      <c r="R724" s="376"/>
    </row>
    <row r="725" spans="1:18" ht="11.25" customHeight="1">
      <c r="A725" s="376"/>
      <c r="B725" s="376"/>
      <c r="C725" s="376"/>
      <c r="D725" s="376"/>
      <c r="E725" s="376"/>
      <c r="F725" s="376"/>
      <c r="G725" s="376"/>
      <c r="H725" s="376"/>
      <c r="I725" s="376"/>
      <c r="J725" s="376"/>
      <c r="K725" s="376"/>
      <c r="L725" s="376"/>
      <c r="M725" s="376"/>
      <c r="N725" s="376"/>
      <c r="O725" s="376"/>
      <c r="P725" s="376"/>
      <c r="Q725" s="376"/>
      <c r="R725" s="376"/>
    </row>
    <row r="726" spans="1:18" ht="11.25" customHeight="1">
      <c r="A726" s="376"/>
      <c r="B726" s="376"/>
      <c r="C726" s="376"/>
      <c r="D726" s="376"/>
      <c r="E726" s="376"/>
      <c r="F726" s="376"/>
      <c r="G726" s="376"/>
      <c r="H726" s="376"/>
      <c r="I726" s="376"/>
      <c r="J726" s="376"/>
      <c r="K726" s="376"/>
      <c r="L726" s="376"/>
      <c r="M726" s="376"/>
      <c r="N726" s="376"/>
      <c r="O726" s="376"/>
      <c r="P726" s="376"/>
      <c r="Q726" s="376"/>
      <c r="R726" s="376"/>
    </row>
    <row r="727" spans="1:18" ht="11.25" customHeight="1">
      <c r="A727" s="376"/>
      <c r="B727" s="376"/>
      <c r="C727" s="376"/>
      <c r="D727" s="376"/>
      <c r="E727" s="376"/>
      <c r="F727" s="376"/>
      <c r="G727" s="376"/>
      <c r="H727" s="376"/>
      <c r="I727" s="376"/>
      <c r="J727" s="376"/>
      <c r="K727" s="376"/>
      <c r="L727" s="376"/>
      <c r="M727" s="376"/>
      <c r="N727" s="376"/>
      <c r="O727" s="376"/>
      <c r="P727" s="376"/>
      <c r="Q727" s="376"/>
      <c r="R727" s="376"/>
    </row>
    <row r="728" spans="1:18" ht="11.25" customHeight="1">
      <c r="A728" s="376"/>
      <c r="B728" s="376"/>
      <c r="C728" s="376"/>
      <c r="D728" s="376"/>
      <c r="E728" s="376"/>
      <c r="F728" s="376"/>
      <c r="G728" s="376"/>
      <c r="H728" s="376"/>
      <c r="I728" s="376"/>
      <c r="J728" s="376"/>
      <c r="K728" s="376"/>
      <c r="L728" s="376"/>
      <c r="M728" s="376"/>
      <c r="N728" s="376"/>
      <c r="O728" s="376"/>
      <c r="P728" s="376"/>
      <c r="Q728" s="376"/>
      <c r="R728" s="376"/>
    </row>
    <row r="729" spans="1:18" ht="11.25" customHeight="1">
      <c r="A729" s="376"/>
      <c r="B729" s="376"/>
      <c r="C729" s="376"/>
      <c r="D729" s="376"/>
      <c r="E729" s="376"/>
      <c r="F729" s="376"/>
      <c r="G729" s="376"/>
      <c r="H729" s="376"/>
      <c r="I729" s="376"/>
      <c r="J729" s="376"/>
      <c r="K729" s="376"/>
      <c r="L729" s="376"/>
      <c r="M729" s="376"/>
      <c r="N729" s="376"/>
      <c r="O729" s="376"/>
      <c r="P729" s="376"/>
      <c r="Q729" s="376"/>
      <c r="R729" s="376"/>
    </row>
    <row r="730" spans="1:18" ht="11.25" customHeight="1">
      <c r="A730" s="376"/>
      <c r="B730" s="376"/>
      <c r="C730" s="376"/>
      <c r="D730" s="376"/>
      <c r="E730" s="376"/>
      <c r="F730" s="376"/>
      <c r="G730" s="376"/>
      <c r="H730" s="376"/>
      <c r="I730" s="376"/>
      <c r="J730" s="376"/>
      <c r="K730" s="376"/>
      <c r="L730" s="376"/>
      <c r="M730" s="376"/>
      <c r="N730" s="376"/>
      <c r="O730" s="376"/>
      <c r="P730" s="376"/>
      <c r="Q730" s="376"/>
      <c r="R730" s="376"/>
    </row>
    <row r="731" spans="1:18" ht="11.25" customHeight="1">
      <c r="A731" s="376"/>
      <c r="B731" s="376"/>
      <c r="C731" s="376"/>
      <c r="D731" s="376"/>
      <c r="E731" s="376"/>
      <c r="F731" s="376"/>
      <c r="G731" s="376"/>
      <c r="H731" s="376"/>
      <c r="I731" s="376"/>
      <c r="J731" s="376"/>
      <c r="K731" s="376"/>
      <c r="L731" s="376"/>
      <c r="M731" s="376"/>
      <c r="N731" s="376"/>
      <c r="O731" s="376"/>
      <c r="P731" s="376"/>
      <c r="Q731" s="376"/>
      <c r="R731" s="376"/>
    </row>
    <row r="732" spans="1:18" ht="11.25" customHeight="1">
      <c r="A732" s="376"/>
      <c r="B732" s="376"/>
      <c r="C732" s="376"/>
      <c r="D732" s="376"/>
      <c r="E732" s="376"/>
      <c r="F732" s="376"/>
      <c r="G732" s="376"/>
      <c r="H732" s="376"/>
      <c r="I732" s="376"/>
      <c r="J732" s="376"/>
      <c r="K732" s="376"/>
      <c r="L732" s="376"/>
      <c r="M732" s="376"/>
      <c r="N732" s="376"/>
      <c r="O732" s="376"/>
      <c r="P732" s="376"/>
      <c r="Q732" s="376"/>
      <c r="R732" s="376"/>
    </row>
    <row r="733" spans="1:18" ht="11.25" customHeight="1">
      <c r="A733" s="376"/>
      <c r="B733" s="376"/>
      <c r="C733" s="376"/>
      <c r="D733" s="376"/>
      <c r="E733" s="376"/>
      <c r="F733" s="376"/>
      <c r="G733" s="376"/>
      <c r="H733" s="376"/>
      <c r="I733" s="376"/>
      <c r="J733" s="376"/>
      <c r="K733" s="376"/>
      <c r="L733" s="376"/>
      <c r="M733" s="376"/>
      <c r="N733" s="376"/>
      <c r="O733" s="376"/>
      <c r="P733" s="376"/>
      <c r="Q733" s="376"/>
      <c r="R733" s="376"/>
    </row>
    <row r="734" spans="1:18" ht="11.25" customHeight="1">
      <c r="A734" s="376"/>
      <c r="B734" s="376"/>
      <c r="C734" s="376"/>
      <c r="D734" s="376"/>
      <c r="E734" s="376"/>
      <c r="F734" s="376"/>
      <c r="G734" s="376"/>
      <c r="H734" s="376"/>
      <c r="I734" s="376"/>
      <c r="J734" s="376"/>
      <c r="K734" s="376"/>
      <c r="L734" s="376"/>
      <c r="M734" s="376"/>
      <c r="N734" s="376"/>
      <c r="O734" s="376"/>
      <c r="P734" s="376"/>
      <c r="Q734" s="376"/>
      <c r="R734" s="376"/>
    </row>
    <row r="735" spans="1:18" ht="11.25" customHeight="1">
      <c r="A735" s="376"/>
      <c r="B735" s="376"/>
      <c r="C735" s="376"/>
      <c r="D735" s="376"/>
      <c r="E735" s="376"/>
      <c r="F735" s="376"/>
      <c r="G735" s="376"/>
      <c r="H735" s="376"/>
      <c r="I735" s="376"/>
      <c r="J735" s="376"/>
      <c r="K735" s="376"/>
      <c r="L735" s="376"/>
      <c r="M735" s="376"/>
      <c r="N735" s="376"/>
      <c r="O735" s="376"/>
      <c r="P735" s="376"/>
      <c r="Q735" s="376"/>
      <c r="R735" s="376"/>
    </row>
    <row r="736" spans="1:18" ht="11.25" customHeight="1">
      <c r="A736" s="376"/>
      <c r="B736" s="376"/>
      <c r="C736" s="376"/>
      <c r="D736" s="376"/>
      <c r="E736" s="376"/>
      <c r="F736" s="376"/>
      <c r="G736" s="376"/>
      <c r="H736" s="376"/>
      <c r="I736" s="376"/>
      <c r="J736" s="376"/>
      <c r="K736" s="376"/>
      <c r="L736" s="376"/>
      <c r="M736" s="376"/>
      <c r="N736" s="376"/>
      <c r="O736" s="376"/>
      <c r="P736" s="376"/>
      <c r="Q736" s="376"/>
      <c r="R736" s="376"/>
    </row>
    <row r="737" spans="1:18" ht="11.25" customHeight="1">
      <c r="A737" s="376"/>
      <c r="B737" s="376"/>
      <c r="C737" s="376"/>
      <c r="D737" s="376"/>
      <c r="E737" s="376"/>
      <c r="F737" s="376"/>
      <c r="G737" s="376"/>
      <c r="H737" s="376"/>
      <c r="I737" s="376"/>
      <c r="J737" s="376"/>
      <c r="K737" s="376"/>
      <c r="L737" s="376"/>
      <c r="M737" s="376"/>
      <c r="N737" s="376"/>
      <c r="O737" s="376"/>
      <c r="P737" s="376"/>
      <c r="Q737" s="376"/>
      <c r="R737" s="376"/>
    </row>
    <row r="738" spans="1:18" ht="11.25" customHeight="1">
      <c r="A738" s="376"/>
      <c r="B738" s="376"/>
      <c r="C738" s="376"/>
      <c r="D738" s="376"/>
      <c r="E738" s="376"/>
      <c r="F738" s="376"/>
      <c r="G738" s="376"/>
      <c r="H738" s="376"/>
      <c r="I738" s="376"/>
      <c r="J738" s="376"/>
      <c r="K738" s="376"/>
      <c r="L738" s="376"/>
      <c r="M738" s="376"/>
      <c r="N738" s="376"/>
      <c r="O738" s="376"/>
      <c r="P738" s="376"/>
      <c r="Q738" s="376"/>
      <c r="R738" s="376"/>
    </row>
    <row r="739" spans="1:18" ht="11.25" customHeight="1">
      <c r="A739" s="376"/>
      <c r="B739" s="376"/>
      <c r="C739" s="376"/>
      <c r="D739" s="376"/>
      <c r="E739" s="376"/>
      <c r="F739" s="376"/>
      <c r="G739" s="376"/>
      <c r="H739" s="376"/>
      <c r="I739" s="376"/>
      <c r="J739" s="376"/>
      <c r="K739" s="376"/>
      <c r="L739" s="376"/>
      <c r="M739" s="376"/>
      <c r="N739" s="376"/>
      <c r="O739" s="376"/>
      <c r="P739" s="376"/>
      <c r="Q739" s="376"/>
      <c r="R739" s="376"/>
    </row>
    <row r="740" spans="1:18" ht="11.25" customHeight="1">
      <c r="A740" s="376"/>
      <c r="B740" s="376"/>
      <c r="C740" s="376"/>
      <c r="D740" s="376"/>
      <c r="E740" s="376"/>
      <c r="F740" s="376"/>
      <c r="G740" s="376"/>
      <c r="H740" s="376"/>
      <c r="I740" s="376"/>
      <c r="J740" s="376"/>
      <c r="K740" s="376"/>
      <c r="L740" s="376"/>
      <c r="M740" s="376"/>
      <c r="N740" s="376"/>
      <c r="O740" s="376"/>
      <c r="P740" s="376"/>
      <c r="Q740" s="376"/>
      <c r="R740" s="376"/>
    </row>
    <row r="741" spans="1:18" ht="11.25" customHeight="1">
      <c r="A741" s="376"/>
      <c r="B741" s="376"/>
      <c r="C741" s="376"/>
      <c r="D741" s="376"/>
      <c r="E741" s="376"/>
      <c r="F741" s="376"/>
      <c r="G741" s="376"/>
      <c r="H741" s="376"/>
      <c r="I741" s="376"/>
      <c r="J741" s="376"/>
      <c r="K741" s="376"/>
      <c r="L741" s="376"/>
      <c r="M741" s="376"/>
      <c r="N741" s="376"/>
      <c r="O741" s="376"/>
      <c r="P741" s="376"/>
      <c r="Q741" s="376"/>
      <c r="R741" s="376"/>
    </row>
    <row r="742" spans="1:18" ht="11.25" customHeight="1">
      <c r="A742" s="376"/>
      <c r="B742" s="376"/>
      <c r="C742" s="376"/>
      <c r="D742" s="376"/>
      <c r="E742" s="376"/>
      <c r="F742" s="376"/>
      <c r="G742" s="376"/>
      <c r="H742" s="376"/>
      <c r="I742" s="376"/>
      <c r="J742" s="376"/>
      <c r="K742" s="376"/>
      <c r="L742" s="376"/>
      <c r="M742" s="376"/>
      <c r="N742" s="376"/>
      <c r="O742" s="376"/>
      <c r="P742" s="376"/>
      <c r="Q742" s="376"/>
      <c r="R742" s="376"/>
    </row>
    <row r="743" spans="1:18" ht="11.25" customHeight="1">
      <c r="A743" s="376"/>
      <c r="B743" s="376"/>
      <c r="C743" s="376"/>
      <c r="D743" s="376"/>
      <c r="E743" s="376"/>
      <c r="F743" s="376"/>
      <c r="G743" s="376"/>
      <c r="H743" s="376"/>
      <c r="I743" s="376"/>
      <c r="J743" s="376"/>
      <c r="K743" s="376"/>
      <c r="L743" s="376"/>
      <c r="M743" s="376"/>
      <c r="N743" s="376"/>
      <c r="O743" s="376"/>
      <c r="P743" s="376"/>
      <c r="Q743" s="376"/>
      <c r="R743" s="376"/>
    </row>
    <row r="744" spans="1:18" ht="11.25" customHeight="1">
      <c r="A744" s="376"/>
      <c r="B744" s="376"/>
      <c r="C744" s="376"/>
      <c r="D744" s="376"/>
      <c r="E744" s="376"/>
      <c r="F744" s="376"/>
      <c r="G744" s="376"/>
      <c r="H744" s="376"/>
      <c r="I744" s="376"/>
      <c r="J744" s="376"/>
      <c r="K744" s="376"/>
      <c r="L744" s="376"/>
      <c r="M744" s="376"/>
      <c r="N744" s="376"/>
      <c r="O744" s="376"/>
      <c r="P744" s="376"/>
      <c r="Q744" s="376"/>
      <c r="R744" s="376"/>
    </row>
    <row r="745" spans="1:18" ht="11.25" customHeight="1">
      <c r="A745" s="376"/>
      <c r="B745" s="376"/>
      <c r="C745" s="376"/>
      <c r="D745" s="376"/>
      <c r="E745" s="376"/>
      <c r="F745" s="376"/>
      <c r="G745" s="376"/>
      <c r="H745" s="376"/>
      <c r="I745" s="376"/>
      <c r="J745" s="376"/>
      <c r="K745" s="376"/>
      <c r="L745" s="376"/>
      <c r="M745" s="376"/>
      <c r="N745" s="376"/>
      <c r="O745" s="376"/>
      <c r="P745" s="376"/>
      <c r="Q745" s="376"/>
      <c r="R745" s="376"/>
    </row>
    <row r="746" spans="1:18" ht="11.25" customHeight="1">
      <c r="A746" s="376"/>
      <c r="B746" s="376"/>
      <c r="C746" s="376"/>
      <c r="D746" s="376"/>
      <c r="E746" s="376"/>
      <c r="F746" s="376"/>
      <c r="G746" s="376"/>
      <c r="H746" s="376"/>
      <c r="I746" s="376"/>
      <c r="J746" s="376"/>
      <c r="K746" s="376"/>
      <c r="L746" s="376"/>
      <c r="M746" s="376"/>
      <c r="N746" s="376"/>
      <c r="O746" s="376"/>
      <c r="P746" s="376"/>
      <c r="Q746" s="376"/>
      <c r="R746" s="376"/>
    </row>
    <row r="747" spans="1:18" ht="11.25" customHeight="1">
      <c r="A747" s="376"/>
      <c r="B747" s="376"/>
      <c r="C747" s="376"/>
      <c r="D747" s="376"/>
      <c r="E747" s="376"/>
      <c r="F747" s="376"/>
      <c r="G747" s="376"/>
      <c r="H747" s="376"/>
      <c r="I747" s="376"/>
      <c r="J747" s="376"/>
      <c r="K747" s="376"/>
      <c r="L747" s="376"/>
      <c r="M747" s="376"/>
      <c r="N747" s="376"/>
      <c r="O747" s="376"/>
      <c r="P747" s="376"/>
      <c r="Q747" s="376"/>
      <c r="R747" s="376"/>
    </row>
    <row r="748" spans="1:18" ht="11.25" customHeight="1">
      <c r="A748" s="376"/>
      <c r="B748" s="376"/>
      <c r="C748" s="376"/>
      <c r="D748" s="376"/>
      <c r="E748" s="376"/>
      <c r="F748" s="376"/>
      <c r="G748" s="376"/>
      <c r="H748" s="376"/>
      <c r="I748" s="376"/>
      <c r="J748" s="376"/>
      <c r="K748" s="376"/>
      <c r="L748" s="376"/>
      <c r="M748" s="376"/>
      <c r="N748" s="376"/>
      <c r="O748" s="376"/>
      <c r="P748" s="376"/>
      <c r="Q748" s="376"/>
      <c r="R748" s="376"/>
    </row>
    <row r="749" spans="1:18" ht="11.25" customHeight="1">
      <c r="A749" s="376"/>
      <c r="B749" s="376"/>
      <c r="C749" s="376"/>
      <c r="D749" s="376"/>
      <c r="E749" s="376"/>
      <c r="F749" s="376"/>
      <c r="G749" s="376"/>
      <c r="H749" s="376"/>
      <c r="I749" s="376"/>
      <c r="J749" s="376"/>
      <c r="K749" s="376"/>
      <c r="L749" s="376"/>
      <c r="M749" s="376"/>
      <c r="N749" s="376"/>
      <c r="O749" s="376"/>
      <c r="P749" s="376"/>
      <c r="Q749" s="376"/>
      <c r="R749" s="376"/>
    </row>
    <row r="750" spans="1:18" ht="11.25" customHeight="1">
      <c r="A750" s="376"/>
      <c r="B750" s="376"/>
      <c r="C750" s="376"/>
      <c r="D750" s="376"/>
      <c r="E750" s="376"/>
      <c r="F750" s="376"/>
      <c r="G750" s="376"/>
      <c r="H750" s="376"/>
      <c r="I750" s="376"/>
      <c r="J750" s="376"/>
      <c r="K750" s="376"/>
      <c r="L750" s="376"/>
      <c r="M750" s="376"/>
      <c r="N750" s="376"/>
      <c r="O750" s="376"/>
      <c r="P750" s="376"/>
      <c r="Q750" s="376"/>
      <c r="R750" s="376"/>
    </row>
    <row r="751" spans="1:18" ht="11.25" customHeight="1">
      <c r="A751" s="376"/>
      <c r="B751" s="376"/>
      <c r="C751" s="376"/>
      <c r="D751" s="376"/>
      <c r="E751" s="376"/>
      <c r="F751" s="376"/>
      <c r="G751" s="376"/>
      <c r="H751" s="376"/>
      <c r="I751" s="376"/>
      <c r="J751" s="376"/>
      <c r="K751" s="376"/>
      <c r="L751" s="376"/>
      <c r="M751" s="376"/>
      <c r="N751" s="376"/>
      <c r="O751" s="376"/>
      <c r="P751" s="376"/>
      <c r="Q751" s="376"/>
      <c r="R751" s="376"/>
    </row>
    <row r="752" spans="1:18" ht="11.25" customHeight="1">
      <c r="A752" s="376"/>
      <c r="B752" s="376"/>
      <c r="C752" s="376"/>
      <c r="D752" s="376"/>
      <c r="E752" s="376"/>
      <c r="F752" s="376"/>
      <c r="G752" s="376"/>
      <c r="H752" s="376"/>
      <c r="I752" s="376"/>
      <c r="J752" s="376"/>
      <c r="K752" s="376"/>
      <c r="L752" s="376"/>
      <c r="M752" s="376"/>
      <c r="N752" s="376"/>
      <c r="O752" s="376"/>
      <c r="P752" s="376"/>
      <c r="Q752" s="376"/>
      <c r="R752" s="376"/>
    </row>
    <row r="753" spans="1:18" ht="11.25" customHeight="1">
      <c r="A753" s="376"/>
      <c r="B753" s="376"/>
      <c r="C753" s="376"/>
      <c r="D753" s="376"/>
      <c r="E753" s="376"/>
      <c r="F753" s="376"/>
      <c r="G753" s="376"/>
      <c r="H753" s="376"/>
      <c r="I753" s="376"/>
      <c r="J753" s="376"/>
      <c r="K753" s="376"/>
      <c r="L753" s="376"/>
      <c r="M753" s="376"/>
      <c r="N753" s="376"/>
      <c r="O753" s="376"/>
      <c r="P753" s="376"/>
      <c r="Q753" s="376"/>
      <c r="R753" s="376"/>
    </row>
    <row r="754" spans="1:18" ht="11.25" customHeight="1">
      <c r="A754" s="376"/>
      <c r="B754" s="376"/>
      <c r="C754" s="376"/>
      <c r="D754" s="376"/>
      <c r="E754" s="376"/>
      <c r="F754" s="376"/>
      <c r="G754" s="376"/>
      <c r="H754" s="376"/>
      <c r="I754" s="376"/>
      <c r="J754" s="376"/>
      <c r="K754" s="376"/>
      <c r="L754" s="376"/>
      <c r="M754" s="376"/>
      <c r="N754" s="376"/>
      <c r="O754" s="376"/>
      <c r="P754" s="376"/>
      <c r="Q754" s="376"/>
      <c r="R754" s="376"/>
    </row>
    <row r="755" spans="1:18" ht="11.25" customHeight="1">
      <c r="A755" s="376"/>
      <c r="B755" s="376"/>
      <c r="C755" s="376"/>
      <c r="D755" s="376"/>
      <c r="E755" s="376"/>
      <c r="F755" s="376"/>
      <c r="G755" s="376"/>
      <c r="H755" s="376"/>
      <c r="I755" s="376"/>
      <c r="J755" s="376"/>
      <c r="K755" s="376"/>
      <c r="L755" s="376"/>
      <c r="M755" s="376"/>
      <c r="N755" s="376"/>
      <c r="O755" s="376"/>
      <c r="P755" s="376"/>
      <c r="Q755" s="376"/>
      <c r="R755" s="376"/>
    </row>
    <row r="756" spans="1:18" ht="11.25" customHeight="1">
      <c r="A756" s="376"/>
      <c r="B756" s="376"/>
      <c r="C756" s="376"/>
      <c r="D756" s="376"/>
      <c r="E756" s="376"/>
      <c r="F756" s="376"/>
      <c r="G756" s="376"/>
      <c r="H756" s="376"/>
      <c r="I756" s="376"/>
      <c r="J756" s="376"/>
      <c r="K756" s="376"/>
      <c r="L756" s="376"/>
      <c r="M756" s="376"/>
      <c r="N756" s="376"/>
      <c r="O756" s="376"/>
      <c r="P756" s="376"/>
      <c r="Q756" s="376"/>
      <c r="R756" s="376"/>
    </row>
    <row r="757" spans="1:18" ht="11.25" customHeight="1">
      <c r="A757" s="376"/>
      <c r="B757" s="376"/>
      <c r="C757" s="376"/>
      <c r="D757" s="376"/>
      <c r="E757" s="376"/>
      <c r="F757" s="376"/>
      <c r="G757" s="376"/>
      <c r="H757" s="376"/>
      <c r="I757" s="376"/>
      <c r="J757" s="376"/>
      <c r="K757" s="376"/>
      <c r="L757" s="376"/>
      <c r="M757" s="376"/>
      <c r="N757" s="376"/>
      <c r="O757" s="376"/>
      <c r="P757" s="376"/>
      <c r="Q757" s="376"/>
      <c r="R757" s="376"/>
    </row>
    <row r="758" spans="1:18" ht="11.25" customHeight="1">
      <c r="A758" s="376"/>
      <c r="B758" s="376"/>
      <c r="C758" s="376"/>
      <c r="D758" s="376"/>
      <c r="E758" s="376"/>
      <c r="F758" s="376"/>
      <c r="G758" s="376"/>
      <c r="H758" s="376"/>
      <c r="I758" s="376"/>
      <c r="J758" s="376"/>
      <c r="K758" s="376"/>
      <c r="L758" s="376"/>
      <c r="M758" s="376"/>
      <c r="N758" s="376"/>
      <c r="O758" s="376"/>
      <c r="P758" s="376"/>
      <c r="Q758" s="376"/>
      <c r="R758" s="376"/>
    </row>
    <row r="759" spans="1:18" ht="11.25" customHeight="1">
      <c r="A759" s="376"/>
      <c r="B759" s="376"/>
      <c r="C759" s="376"/>
      <c r="D759" s="376"/>
      <c r="E759" s="376"/>
      <c r="F759" s="376"/>
      <c r="G759" s="376"/>
      <c r="H759" s="376"/>
      <c r="I759" s="376"/>
      <c r="J759" s="376"/>
      <c r="K759" s="376"/>
      <c r="L759" s="376"/>
      <c r="M759" s="376"/>
      <c r="N759" s="376"/>
      <c r="O759" s="376"/>
      <c r="P759" s="376"/>
      <c r="Q759" s="376"/>
      <c r="R759" s="376"/>
    </row>
    <row r="760" spans="1:18" ht="11.25" customHeight="1">
      <c r="A760" s="376"/>
      <c r="B760" s="376"/>
      <c r="C760" s="376"/>
      <c r="D760" s="376"/>
      <c r="E760" s="376"/>
      <c r="F760" s="376"/>
      <c r="G760" s="376"/>
      <c r="H760" s="376"/>
      <c r="I760" s="376"/>
      <c r="J760" s="376"/>
      <c r="K760" s="376"/>
      <c r="L760" s="376"/>
      <c r="M760" s="376"/>
      <c r="N760" s="376"/>
      <c r="O760" s="376"/>
      <c r="P760" s="376"/>
      <c r="Q760" s="376"/>
      <c r="R760" s="376"/>
    </row>
    <row r="761" spans="1:18" ht="11.25" customHeight="1">
      <c r="A761" s="376"/>
      <c r="B761" s="376"/>
      <c r="C761" s="376"/>
      <c r="D761" s="376"/>
      <c r="E761" s="376"/>
      <c r="F761" s="376"/>
      <c r="G761" s="376"/>
      <c r="H761" s="376"/>
      <c r="I761" s="376"/>
      <c r="J761" s="376"/>
      <c r="K761" s="376"/>
      <c r="L761" s="376"/>
      <c r="M761" s="376"/>
      <c r="N761" s="376"/>
      <c r="O761" s="376"/>
      <c r="P761" s="376"/>
      <c r="Q761" s="376"/>
      <c r="R761" s="376"/>
    </row>
    <row r="762" spans="1:18" ht="11.25" customHeight="1">
      <c r="A762" s="376"/>
      <c r="B762" s="376"/>
      <c r="C762" s="376"/>
      <c r="D762" s="376"/>
      <c r="E762" s="376"/>
      <c r="F762" s="376"/>
      <c r="G762" s="376"/>
      <c r="H762" s="376"/>
      <c r="I762" s="376"/>
      <c r="J762" s="376"/>
      <c r="K762" s="376"/>
      <c r="L762" s="376"/>
      <c r="M762" s="376"/>
      <c r="N762" s="376"/>
      <c r="O762" s="376"/>
      <c r="P762" s="376"/>
      <c r="Q762" s="376"/>
      <c r="R762" s="376"/>
    </row>
    <row r="763" spans="1:18" ht="11.25" customHeight="1">
      <c r="A763" s="376"/>
      <c r="B763" s="376"/>
      <c r="C763" s="376"/>
      <c r="D763" s="376"/>
      <c r="E763" s="376"/>
      <c r="F763" s="376"/>
      <c r="G763" s="376"/>
      <c r="H763" s="376"/>
      <c r="I763" s="376"/>
      <c r="J763" s="376"/>
      <c r="K763" s="376"/>
      <c r="L763" s="376"/>
      <c r="M763" s="376"/>
      <c r="N763" s="376"/>
      <c r="O763" s="376"/>
      <c r="P763" s="376"/>
      <c r="Q763" s="376"/>
      <c r="R763" s="376"/>
    </row>
    <row r="764" spans="1:18" ht="11.25" customHeight="1">
      <c r="A764" s="376"/>
      <c r="B764" s="376"/>
      <c r="C764" s="376"/>
      <c r="D764" s="376"/>
      <c r="E764" s="376"/>
      <c r="F764" s="376"/>
      <c r="G764" s="376"/>
      <c r="H764" s="376"/>
      <c r="I764" s="376"/>
      <c r="J764" s="376"/>
      <c r="K764" s="376"/>
      <c r="L764" s="376"/>
      <c r="M764" s="376"/>
      <c r="N764" s="376"/>
      <c r="O764" s="376"/>
      <c r="P764" s="376"/>
      <c r="Q764" s="376"/>
      <c r="R764" s="376"/>
    </row>
    <row r="765" spans="1:18" ht="11.25" customHeight="1">
      <c r="A765" s="376"/>
      <c r="B765" s="376"/>
      <c r="C765" s="376"/>
      <c r="D765" s="376"/>
      <c r="E765" s="376"/>
      <c r="F765" s="376"/>
      <c r="G765" s="376"/>
      <c r="H765" s="376"/>
      <c r="I765" s="376"/>
      <c r="J765" s="376"/>
      <c r="K765" s="376"/>
      <c r="L765" s="376"/>
      <c r="M765" s="376"/>
      <c r="N765" s="376"/>
      <c r="O765" s="376"/>
      <c r="P765" s="376"/>
      <c r="Q765" s="376"/>
      <c r="R765" s="376"/>
    </row>
    <row r="766" spans="1:18" ht="11.25" customHeight="1">
      <c r="A766" s="376"/>
      <c r="B766" s="376"/>
      <c r="C766" s="376"/>
      <c r="D766" s="376"/>
      <c r="E766" s="376"/>
      <c r="F766" s="376"/>
      <c r="G766" s="376"/>
      <c r="H766" s="376"/>
      <c r="I766" s="376"/>
      <c r="J766" s="376"/>
      <c r="K766" s="376"/>
      <c r="L766" s="376"/>
      <c r="M766" s="376"/>
      <c r="N766" s="376"/>
      <c r="O766" s="376"/>
      <c r="P766" s="376"/>
      <c r="Q766" s="376"/>
      <c r="R766" s="376"/>
    </row>
    <row r="767" spans="1:18" ht="11.25" customHeight="1">
      <c r="A767" s="376"/>
      <c r="B767" s="376"/>
      <c r="C767" s="376"/>
      <c r="D767" s="376"/>
      <c r="E767" s="376"/>
      <c r="F767" s="376"/>
      <c r="G767" s="376"/>
      <c r="H767" s="376"/>
      <c r="I767" s="376"/>
      <c r="J767" s="376"/>
      <c r="K767" s="376"/>
      <c r="L767" s="376"/>
      <c r="M767" s="376"/>
      <c r="N767" s="376"/>
      <c r="O767" s="376"/>
      <c r="P767" s="376"/>
      <c r="Q767" s="376"/>
      <c r="R767" s="376"/>
    </row>
    <row r="768" spans="1:18" ht="11.25" customHeight="1">
      <c r="A768" s="376"/>
      <c r="B768" s="376"/>
      <c r="C768" s="376"/>
      <c r="D768" s="376"/>
      <c r="E768" s="376"/>
      <c r="F768" s="376"/>
      <c r="G768" s="376"/>
      <c r="H768" s="376"/>
      <c r="I768" s="376"/>
      <c r="J768" s="376"/>
      <c r="K768" s="376"/>
      <c r="L768" s="376"/>
      <c r="M768" s="376"/>
      <c r="N768" s="376"/>
      <c r="O768" s="376"/>
      <c r="P768" s="376"/>
      <c r="Q768" s="376"/>
      <c r="R768" s="376"/>
    </row>
    <row r="769" spans="1:18" ht="11.25" customHeight="1">
      <c r="A769" s="376"/>
      <c r="B769" s="376"/>
      <c r="C769" s="376"/>
      <c r="D769" s="376"/>
      <c r="E769" s="376"/>
      <c r="F769" s="376"/>
      <c r="G769" s="376"/>
      <c r="H769" s="376"/>
      <c r="I769" s="376"/>
      <c r="J769" s="376"/>
      <c r="K769" s="376"/>
      <c r="L769" s="376"/>
      <c r="M769" s="376"/>
      <c r="N769" s="376"/>
      <c r="O769" s="376"/>
      <c r="P769" s="376"/>
      <c r="Q769" s="376"/>
      <c r="R769" s="376"/>
    </row>
    <row r="770" spans="1:18" ht="11.25" customHeight="1">
      <c r="A770" s="376"/>
      <c r="B770" s="376"/>
      <c r="C770" s="376"/>
      <c r="D770" s="376"/>
      <c r="E770" s="376"/>
      <c r="F770" s="376"/>
      <c r="G770" s="376"/>
      <c r="H770" s="376"/>
      <c r="I770" s="376"/>
      <c r="J770" s="376"/>
      <c r="K770" s="376"/>
      <c r="L770" s="376"/>
      <c r="M770" s="376"/>
      <c r="N770" s="376"/>
      <c r="O770" s="376"/>
      <c r="P770" s="376"/>
      <c r="Q770" s="376"/>
      <c r="R770" s="376"/>
    </row>
    <row r="771" spans="1:18" ht="11.25" customHeight="1">
      <c r="A771" s="376"/>
      <c r="B771" s="376"/>
      <c r="C771" s="376"/>
      <c r="D771" s="376"/>
      <c r="E771" s="376"/>
      <c r="F771" s="376"/>
      <c r="G771" s="376"/>
      <c r="H771" s="376"/>
      <c r="I771" s="376"/>
      <c r="J771" s="376"/>
      <c r="K771" s="376"/>
      <c r="L771" s="376"/>
      <c r="M771" s="376"/>
      <c r="N771" s="376"/>
      <c r="O771" s="376"/>
      <c r="P771" s="376"/>
      <c r="Q771" s="376"/>
      <c r="R771" s="376"/>
    </row>
    <row r="772" spans="1:18" ht="11.25" customHeight="1">
      <c r="A772" s="376"/>
      <c r="B772" s="376"/>
      <c r="C772" s="376"/>
      <c r="D772" s="376"/>
      <c r="E772" s="376"/>
      <c r="F772" s="376"/>
      <c r="G772" s="376"/>
      <c r="H772" s="376"/>
      <c r="I772" s="376"/>
      <c r="J772" s="376"/>
      <c r="K772" s="376"/>
      <c r="L772" s="376"/>
      <c r="M772" s="376"/>
      <c r="N772" s="376"/>
      <c r="O772" s="376"/>
      <c r="P772" s="376"/>
      <c r="Q772" s="376"/>
      <c r="R772" s="376"/>
    </row>
    <row r="773" spans="1:18" ht="11.25" customHeight="1">
      <c r="A773" s="376"/>
      <c r="B773" s="376"/>
      <c r="C773" s="376"/>
      <c r="D773" s="376"/>
      <c r="E773" s="376"/>
      <c r="F773" s="376"/>
      <c r="G773" s="376"/>
      <c r="H773" s="376"/>
      <c r="I773" s="376"/>
      <c r="J773" s="376"/>
      <c r="K773" s="376"/>
      <c r="L773" s="376"/>
      <c r="M773" s="376"/>
      <c r="N773" s="376"/>
      <c r="O773" s="376"/>
      <c r="P773" s="376"/>
      <c r="Q773" s="376"/>
      <c r="R773" s="376"/>
    </row>
    <row r="774" spans="1:18" ht="11.25" customHeight="1">
      <c r="A774" s="376"/>
      <c r="B774" s="376"/>
      <c r="C774" s="376"/>
      <c r="D774" s="376"/>
      <c r="E774" s="376"/>
      <c r="F774" s="376"/>
      <c r="G774" s="376"/>
      <c r="H774" s="376"/>
      <c r="I774" s="376"/>
      <c r="J774" s="376"/>
      <c r="K774" s="376"/>
      <c r="L774" s="376"/>
      <c r="M774" s="376"/>
      <c r="N774" s="376"/>
      <c r="O774" s="376"/>
      <c r="P774" s="376"/>
      <c r="Q774" s="376"/>
      <c r="R774" s="376"/>
    </row>
    <row r="775" spans="1:18" ht="11.25" customHeight="1">
      <c r="A775" s="376"/>
      <c r="B775" s="376"/>
      <c r="C775" s="376"/>
      <c r="D775" s="376"/>
      <c r="E775" s="376"/>
      <c r="F775" s="376"/>
      <c r="G775" s="376"/>
      <c r="H775" s="376"/>
      <c r="I775" s="376"/>
      <c r="J775" s="376"/>
      <c r="K775" s="376"/>
      <c r="L775" s="376"/>
      <c r="M775" s="376"/>
      <c r="N775" s="376"/>
      <c r="O775" s="376"/>
      <c r="P775" s="376"/>
      <c r="Q775" s="376"/>
      <c r="R775" s="376"/>
    </row>
    <row r="776" spans="1:18" ht="11.25" customHeight="1">
      <c r="A776" s="376"/>
      <c r="B776" s="376"/>
      <c r="C776" s="376"/>
      <c r="D776" s="376"/>
      <c r="E776" s="376"/>
      <c r="F776" s="376"/>
      <c r="G776" s="376"/>
      <c r="H776" s="376"/>
      <c r="I776" s="376"/>
      <c r="J776" s="376"/>
      <c r="K776" s="376"/>
      <c r="L776" s="376"/>
      <c r="M776" s="376"/>
      <c r="N776" s="376"/>
      <c r="O776" s="376"/>
      <c r="P776" s="376"/>
      <c r="Q776" s="376"/>
      <c r="R776" s="376"/>
    </row>
    <row r="777" spans="1:18" ht="11.25" customHeight="1">
      <c r="A777" s="376"/>
      <c r="B777" s="376"/>
      <c r="C777" s="376"/>
      <c r="D777" s="376"/>
      <c r="E777" s="376"/>
      <c r="F777" s="376"/>
      <c r="G777" s="376"/>
      <c r="H777" s="376"/>
      <c r="I777" s="376"/>
      <c r="J777" s="376"/>
      <c r="K777" s="376"/>
      <c r="L777" s="376"/>
      <c r="M777" s="376"/>
      <c r="N777" s="376"/>
      <c r="O777" s="376"/>
      <c r="P777" s="376"/>
      <c r="Q777" s="376"/>
      <c r="R777" s="376"/>
    </row>
    <row r="778" spans="1:18" ht="11.25" customHeight="1">
      <c r="A778" s="376"/>
      <c r="B778" s="376"/>
      <c r="C778" s="376"/>
      <c r="D778" s="376"/>
      <c r="E778" s="376"/>
      <c r="F778" s="376"/>
      <c r="G778" s="376"/>
      <c r="H778" s="376"/>
      <c r="I778" s="376"/>
      <c r="J778" s="376"/>
      <c r="K778" s="376"/>
      <c r="L778" s="376"/>
      <c r="M778" s="376"/>
      <c r="N778" s="376"/>
      <c r="O778" s="376"/>
      <c r="P778" s="376"/>
      <c r="Q778" s="376"/>
      <c r="R778" s="376"/>
    </row>
    <row r="779" spans="1:18" ht="11.25" customHeight="1">
      <c r="A779" s="376"/>
      <c r="B779" s="376"/>
      <c r="C779" s="376"/>
      <c r="D779" s="376"/>
      <c r="E779" s="376"/>
      <c r="F779" s="376"/>
      <c r="G779" s="376"/>
      <c r="H779" s="376"/>
      <c r="I779" s="376"/>
      <c r="J779" s="376"/>
      <c r="K779" s="376"/>
      <c r="L779" s="376"/>
      <c r="M779" s="376"/>
      <c r="N779" s="376"/>
      <c r="O779" s="376"/>
      <c r="P779" s="376"/>
      <c r="Q779" s="376"/>
      <c r="R779" s="376"/>
    </row>
    <row r="780" spans="1:18" ht="11.25" customHeight="1">
      <c r="A780" s="376"/>
      <c r="B780" s="376"/>
      <c r="C780" s="376"/>
      <c r="D780" s="376"/>
      <c r="E780" s="376"/>
      <c r="F780" s="376"/>
      <c r="G780" s="376"/>
      <c r="H780" s="376"/>
      <c r="I780" s="376"/>
      <c r="J780" s="376"/>
      <c r="K780" s="376"/>
      <c r="L780" s="376"/>
      <c r="M780" s="376"/>
      <c r="N780" s="376"/>
      <c r="O780" s="376"/>
      <c r="P780" s="376"/>
      <c r="Q780" s="376"/>
      <c r="R780" s="376"/>
    </row>
    <row r="781" spans="1:18" ht="11.25" customHeight="1">
      <c r="A781" s="376"/>
      <c r="B781" s="376"/>
      <c r="C781" s="376"/>
      <c r="D781" s="376"/>
      <c r="E781" s="376"/>
      <c r="F781" s="376"/>
      <c r="G781" s="376"/>
      <c r="H781" s="376"/>
      <c r="I781" s="376"/>
      <c r="J781" s="376"/>
      <c r="K781" s="376"/>
      <c r="L781" s="376"/>
      <c r="M781" s="376"/>
      <c r="N781" s="376"/>
      <c r="O781" s="376"/>
      <c r="P781" s="376"/>
      <c r="Q781" s="376"/>
      <c r="R781" s="376"/>
    </row>
    <row r="782" spans="1:18" ht="11.25" customHeight="1">
      <c r="A782" s="376"/>
      <c r="B782" s="376"/>
      <c r="C782" s="376"/>
      <c r="D782" s="376"/>
      <c r="E782" s="376"/>
      <c r="F782" s="376"/>
      <c r="G782" s="376"/>
      <c r="H782" s="376"/>
      <c r="I782" s="376"/>
      <c r="J782" s="376"/>
      <c r="K782" s="376"/>
      <c r="L782" s="376"/>
      <c r="M782" s="376"/>
      <c r="N782" s="376"/>
      <c r="O782" s="376"/>
      <c r="P782" s="376"/>
      <c r="Q782" s="376"/>
      <c r="R782" s="376"/>
    </row>
    <row r="783" spans="1:18" ht="11.25" customHeight="1">
      <c r="A783" s="376"/>
      <c r="B783" s="376"/>
      <c r="C783" s="376"/>
      <c r="D783" s="376"/>
      <c r="E783" s="376"/>
      <c r="F783" s="376"/>
      <c r="G783" s="376"/>
      <c r="H783" s="376"/>
      <c r="I783" s="376"/>
      <c r="J783" s="376"/>
      <c r="K783" s="376"/>
      <c r="L783" s="376"/>
      <c r="M783" s="376"/>
      <c r="N783" s="376"/>
      <c r="O783" s="376"/>
      <c r="P783" s="376"/>
      <c r="Q783" s="376"/>
      <c r="R783" s="376"/>
    </row>
    <row r="784" spans="1:18" ht="11.25" customHeight="1">
      <c r="A784" s="376"/>
      <c r="B784" s="376"/>
      <c r="C784" s="376"/>
      <c r="D784" s="376"/>
      <c r="E784" s="376"/>
      <c r="F784" s="376"/>
      <c r="G784" s="376"/>
      <c r="H784" s="376"/>
      <c r="I784" s="376"/>
      <c r="J784" s="376"/>
      <c r="K784" s="376"/>
      <c r="L784" s="376"/>
      <c r="M784" s="376"/>
      <c r="N784" s="376"/>
      <c r="O784" s="376"/>
      <c r="P784" s="376"/>
      <c r="Q784" s="376"/>
      <c r="R784" s="376"/>
    </row>
    <row r="785" spans="1:18" ht="11.25" customHeight="1">
      <c r="A785" s="376"/>
      <c r="B785" s="376"/>
      <c r="C785" s="376"/>
      <c r="D785" s="376"/>
      <c r="E785" s="376"/>
      <c r="F785" s="376"/>
      <c r="G785" s="376"/>
      <c r="H785" s="376"/>
      <c r="I785" s="376"/>
      <c r="J785" s="376"/>
      <c r="K785" s="376"/>
      <c r="L785" s="376"/>
      <c r="M785" s="376"/>
      <c r="N785" s="376"/>
      <c r="O785" s="376"/>
      <c r="P785" s="376"/>
      <c r="Q785" s="376"/>
      <c r="R785" s="376"/>
    </row>
    <row r="786" spans="1:18" ht="11.25" customHeight="1">
      <c r="A786" s="376"/>
      <c r="B786" s="376"/>
      <c r="C786" s="376"/>
      <c r="D786" s="376"/>
      <c r="E786" s="376"/>
      <c r="F786" s="376"/>
      <c r="G786" s="376"/>
      <c r="H786" s="376"/>
      <c r="I786" s="376"/>
      <c r="J786" s="376"/>
      <c r="K786" s="376"/>
      <c r="L786" s="376"/>
      <c r="M786" s="376"/>
      <c r="N786" s="376"/>
      <c r="O786" s="376"/>
      <c r="P786" s="376"/>
      <c r="Q786" s="376"/>
      <c r="R786" s="376"/>
    </row>
    <row r="787" spans="1:18" ht="11.25" customHeight="1">
      <c r="A787" s="376"/>
      <c r="B787" s="376"/>
      <c r="C787" s="376"/>
      <c r="D787" s="376"/>
      <c r="E787" s="376"/>
      <c r="F787" s="376"/>
      <c r="G787" s="376"/>
      <c r="H787" s="376"/>
      <c r="I787" s="376"/>
      <c r="J787" s="376"/>
      <c r="K787" s="376"/>
      <c r="L787" s="376"/>
      <c r="M787" s="376"/>
      <c r="N787" s="376"/>
      <c r="O787" s="376"/>
      <c r="P787" s="376"/>
      <c r="Q787" s="376"/>
      <c r="R787" s="376"/>
    </row>
    <row r="788" spans="1:18" ht="11.25" customHeight="1">
      <c r="A788" s="376"/>
      <c r="B788" s="376"/>
      <c r="C788" s="376"/>
      <c r="D788" s="376"/>
      <c r="E788" s="376"/>
      <c r="F788" s="376"/>
      <c r="G788" s="376"/>
      <c r="H788" s="376"/>
      <c r="I788" s="376"/>
      <c r="J788" s="376"/>
      <c r="K788" s="376"/>
      <c r="L788" s="376"/>
      <c r="M788" s="376"/>
      <c r="N788" s="376"/>
      <c r="O788" s="376"/>
      <c r="P788" s="376"/>
      <c r="Q788" s="376"/>
      <c r="R788" s="376"/>
    </row>
    <row r="789" spans="1:18" ht="11.25" customHeight="1">
      <c r="A789" s="376"/>
      <c r="B789" s="376"/>
      <c r="C789" s="376"/>
      <c r="D789" s="376"/>
      <c r="E789" s="376"/>
      <c r="F789" s="376"/>
      <c r="G789" s="376"/>
      <c r="H789" s="376"/>
      <c r="I789" s="376"/>
      <c r="J789" s="376"/>
      <c r="K789" s="376"/>
      <c r="L789" s="376"/>
      <c r="M789" s="376"/>
      <c r="N789" s="376"/>
      <c r="O789" s="376"/>
      <c r="P789" s="376"/>
      <c r="Q789" s="376"/>
      <c r="R789" s="376"/>
    </row>
    <row r="790" spans="1:18" ht="11.25" customHeight="1">
      <c r="A790" s="376"/>
      <c r="B790" s="376"/>
      <c r="C790" s="376"/>
      <c r="D790" s="376"/>
      <c r="E790" s="376"/>
      <c r="F790" s="376"/>
      <c r="G790" s="376"/>
      <c r="H790" s="376"/>
      <c r="I790" s="376"/>
      <c r="J790" s="376"/>
      <c r="K790" s="376"/>
      <c r="L790" s="376"/>
      <c r="M790" s="376"/>
      <c r="N790" s="376"/>
      <c r="O790" s="376"/>
      <c r="P790" s="376"/>
      <c r="Q790" s="376"/>
      <c r="R790" s="376"/>
    </row>
    <row r="791" spans="1:18" ht="11.25" customHeight="1">
      <c r="A791" s="376"/>
      <c r="B791" s="376"/>
      <c r="C791" s="376"/>
      <c r="D791" s="376"/>
      <c r="E791" s="376"/>
      <c r="F791" s="376"/>
      <c r="G791" s="376"/>
      <c r="H791" s="376"/>
      <c r="I791" s="376"/>
      <c r="J791" s="376"/>
      <c r="K791" s="376"/>
      <c r="L791" s="376"/>
      <c r="M791" s="376"/>
      <c r="N791" s="376"/>
      <c r="O791" s="376"/>
      <c r="P791" s="376"/>
      <c r="Q791" s="376"/>
      <c r="R791" s="376"/>
    </row>
    <row r="792" spans="1:18" ht="11.25" customHeight="1">
      <c r="A792" s="376"/>
      <c r="B792" s="376"/>
      <c r="C792" s="376"/>
      <c r="D792" s="376"/>
      <c r="E792" s="376"/>
      <c r="F792" s="376"/>
      <c r="G792" s="376"/>
      <c r="H792" s="376"/>
      <c r="I792" s="376"/>
      <c r="J792" s="376"/>
      <c r="K792" s="376"/>
      <c r="L792" s="376"/>
      <c r="M792" s="376"/>
      <c r="N792" s="376"/>
      <c r="O792" s="376"/>
      <c r="P792" s="376"/>
      <c r="Q792" s="376"/>
      <c r="R792" s="376"/>
    </row>
    <row r="793" spans="1:18" ht="11.25" customHeight="1">
      <c r="A793" s="376"/>
      <c r="B793" s="376"/>
      <c r="C793" s="376"/>
      <c r="D793" s="376"/>
      <c r="E793" s="376"/>
      <c r="F793" s="376"/>
      <c r="G793" s="376"/>
      <c r="H793" s="376"/>
      <c r="I793" s="376"/>
      <c r="J793" s="376"/>
      <c r="K793" s="376"/>
      <c r="L793" s="376"/>
      <c r="M793" s="376"/>
      <c r="N793" s="376"/>
      <c r="O793" s="376"/>
      <c r="P793" s="376"/>
      <c r="Q793" s="376"/>
      <c r="R793" s="376"/>
    </row>
    <row r="794" spans="1:18" ht="11.25" customHeight="1">
      <c r="A794" s="376"/>
      <c r="B794" s="376"/>
      <c r="C794" s="376"/>
      <c r="D794" s="376"/>
      <c r="E794" s="376"/>
      <c r="F794" s="376"/>
      <c r="G794" s="376"/>
      <c r="H794" s="376"/>
      <c r="I794" s="376"/>
      <c r="J794" s="376"/>
      <c r="K794" s="376"/>
      <c r="L794" s="376"/>
      <c r="M794" s="376"/>
      <c r="N794" s="376"/>
      <c r="O794" s="376"/>
      <c r="P794" s="376"/>
      <c r="Q794" s="376"/>
      <c r="R794" s="376"/>
    </row>
    <row r="795" spans="1:18" ht="11.25" customHeight="1">
      <c r="A795" s="376"/>
      <c r="B795" s="376"/>
      <c r="C795" s="376"/>
      <c r="D795" s="376"/>
      <c r="E795" s="376"/>
      <c r="F795" s="376"/>
      <c r="G795" s="376"/>
      <c r="H795" s="376"/>
      <c r="I795" s="376"/>
      <c r="J795" s="376"/>
      <c r="K795" s="376"/>
      <c r="L795" s="376"/>
      <c r="M795" s="376"/>
      <c r="N795" s="376"/>
      <c r="O795" s="376"/>
      <c r="P795" s="376"/>
      <c r="Q795" s="376"/>
      <c r="R795" s="376"/>
    </row>
    <row r="796" spans="1:18" ht="11.25" customHeight="1">
      <c r="A796" s="376"/>
      <c r="B796" s="376"/>
      <c r="C796" s="376"/>
      <c r="D796" s="376"/>
      <c r="E796" s="376"/>
      <c r="F796" s="376"/>
      <c r="G796" s="376"/>
      <c r="H796" s="376"/>
      <c r="I796" s="376"/>
      <c r="J796" s="376"/>
      <c r="K796" s="376"/>
      <c r="L796" s="376"/>
      <c r="M796" s="376"/>
      <c r="N796" s="376"/>
      <c r="O796" s="376"/>
      <c r="P796" s="376"/>
      <c r="Q796" s="376"/>
      <c r="R796" s="376"/>
    </row>
    <row r="797" spans="1:18" ht="11.25" customHeight="1">
      <c r="A797" s="376"/>
      <c r="B797" s="376"/>
      <c r="C797" s="376"/>
      <c r="D797" s="376"/>
      <c r="E797" s="376"/>
      <c r="F797" s="376"/>
      <c r="G797" s="376"/>
      <c r="H797" s="376"/>
      <c r="I797" s="376"/>
      <c r="J797" s="376"/>
      <c r="K797" s="376"/>
      <c r="L797" s="376"/>
      <c r="M797" s="376"/>
      <c r="N797" s="376"/>
      <c r="O797" s="376"/>
      <c r="P797" s="376"/>
      <c r="Q797" s="376"/>
      <c r="R797" s="376"/>
    </row>
    <row r="798" spans="1:18" ht="11.25" customHeight="1">
      <c r="A798" s="376"/>
      <c r="B798" s="376"/>
      <c r="C798" s="376"/>
      <c r="D798" s="376"/>
      <c r="E798" s="376"/>
      <c r="F798" s="376"/>
      <c r="G798" s="376"/>
      <c r="H798" s="376"/>
      <c r="I798" s="376"/>
      <c r="J798" s="376"/>
      <c r="K798" s="376"/>
      <c r="L798" s="376"/>
      <c r="M798" s="376"/>
      <c r="N798" s="376"/>
      <c r="O798" s="376"/>
      <c r="P798" s="376"/>
      <c r="Q798" s="376"/>
      <c r="R798" s="376"/>
    </row>
    <row r="799" spans="1:18" ht="11.25" customHeight="1">
      <c r="A799" s="376"/>
      <c r="B799" s="376"/>
      <c r="C799" s="376"/>
      <c r="D799" s="376"/>
      <c r="E799" s="376"/>
      <c r="F799" s="376"/>
      <c r="G799" s="376"/>
      <c r="H799" s="376"/>
      <c r="I799" s="376"/>
      <c r="J799" s="376"/>
      <c r="K799" s="376"/>
      <c r="L799" s="376"/>
      <c r="M799" s="376"/>
      <c r="N799" s="376"/>
      <c r="O799" s="376"/>
      <c r="P799" s="376"/>
      <c r="Q799" s="376"/>
      <c r="R799" s="376"/>
    </row>
    <row r="800" spans="1:18" ht="11.25" customHeight="1">
      <c r="A800" s="376"/>
      <c r="B800" s="376"/>
      <c r="C800" s="376"/>
      <c r="D800" s="376"/>
      <c r="E800" s="376"/>
      <c r="F800" s="376"/>
      <c r="G800" s="376"/>
      <c r="H800" s="376"/>
      <c r="I800" s="376"/>
      <c r="J800" s="376"/>
      <c r="K800" s="376"/>
      <c r="L800" s="376"/>
      <c r="M800" s="376"/>
      <c r="N800" s="376"/>
      <c r="O800" s="376"/>
      <c r="P800" s="376"/>
      <c r="Q800" s="376"/>
      <c r="R800" s="376"/>
    </row>
    <row r="801" spans="1:18" ht="11.25" customHeight="1">
      <c r="A801" s="376"/>
      <c r="B801" s="376"/>
      <c r="C801" s="376"/>
      <c r="D801" s="376"/>
      <c r="E801" s="376"/>
      <c r="F801" s="376"/>
      <c r="G801" s="376"/>
      <c r="H801" s="376"/>
      <c r="I801" s="376"/>
      <c r="J801" s="376"/>
      <c r="K801" s="376"/>
      <c r="L801" s="376"/>
      <c r="M801" s="376"/>
      <c r="N801" s="376"/>
      <c r="O801" s="376"/>
      <c r="P801" s="376"/>
      <c r="Q801" s="376"/>
      <c r="R801" s="376"/>
    </row>
    <row r="802" spans="1:18" ht="11.25" customHeight="1">
      <c r="A802" s="376"/>
      <c r="B802" s="376"/>
      <c r="C802" s="376"/>
      <c r="D802" s="376"/>
      <c r="E802" s="376"/>
      <c r="F802" s="376"/>
      <c r="G802" s="376"/>
      <c r="H802" s="376"/>
      <c r="I802" s="376"/>
      <c r="J802" s="376"/>
      <c r="K802" s="376"/>
      <c r="L802" s="376"/>
      <c r="M802" s="376"/>
      <c r="N802" s="376"/>
      <c r="O802" s="376"/>
      <c r="P802" s="376"/>
      <c r="Q802" s="376"/>
      <c r="R802" s="376"/>
    </row>
    <row r="803" spans="1:18" ht="11.25" customHeight="1">
      <c r="A803" s="376"/>
      <c r="B803" s="376"/>
      <c r="C803" s="376"/>
      <c r="D803" s="376"/>
      <c r="E803" s="376"/>
      <c r="F803" s="376"/>
      <c r="G803" s="376"/>
      <c r="H803" s="376"/>
      <c r="I803" s="376"/>
      <c r="J803" s="376"/>
      <c r="K803" s="376"/>
      <c r="L803" s="376"/>
      <c r="M803" s="376"/>
      <c r="N803" s="376"/>
      <c r="O803" s="376"/>
      <c r="P803" s="376"/>
      <c r="Q803" s="376"/>
      <c r="R803" s="376"/>
    </row>
    <row r="804" spans="1:18" ht="11.25" customHeight="1">
      <c r="A804" s="376"/>
      <c r="B804" s="376"/>
      <c r="C804" s="376"/>
      <c r="D804" s="376"/>
      <c r="E804" s="376"/>
      <c r="F804" s="376"/>
      <c r="G804" s="376"/>
      <c r="H804" s="376"/>
      <c r="I804" s="376"/>
      <c r="J804" s="376"/>
      <c r="K804" s="376"/>
      <c r="L804" s="376"/>
      <c r="M804" s="376"/>
      <c r="N804" s="376"/>
      <c r="O804" s="376"/>
      <c r="P804" s="376"/>
      <c r="Q804" s="376"/>
      <c r="R804" s="376"/>
    </row>
    <row r="805" spans="1:18" ht="11.25" customHeight="1">
      <c r="A805" s="376"/>
      <c r="B805" s="376"/>
      <c r="C805" s="376"/>
      <c r="D805" s="376"/>
      <c r="E805" s="376"/>
      <c r="F805" s="376"/>
      <c r="G805" s="376"/>
      <c r="H805" s="376"/>
      <c r="I805" s="376"/>
      <c r="J805" s="376"/>
      <c r="K805" s="376"/>
      <c r="L805" s="376"/>
      <c r="M805" s="376"/>
      <c r="N805" s="376"/>
      <c r="O805" s="376"/>
      <c r="P805" s="376"/>
      <c r="Q805" s="376"/>
      <c r="R805" s="376"/>
    </row>
    <row r="806" spans="1:18" ht="11.25" customHeight="1">
      <c r="A806" s="376"/>
      <c r="B806" s="376"/>
      <c r="C806" s="376"/>
      <c r="D806" s="376"/>
      <c r="E806" s="376"/>
      <c r="F806" s="376"/>
      <c r="G806" s="376"/>
      <c r="H806" s="376"/>
      <c r="I806" s="376"/>
      <c r="J806" s="376"/>
      <c r="K806" s="376"/>
      <c r="L806" s="376"/>
      <c r="M806" s="376"/>
      <c r="N806" s="376"/>
      <c r="O806" s="376"/>
      <c r="P806" s="376"/>
      <c r="Q806" s="376"/>
      <c r="R806" s="376"/>
    </row>
    <row r="807" spans="1:18" ht="11.25" customHeight="1">
      <c r="A807" s="376"/>
      <c r="B807" s="376"/>
      <c r="C807" s="376"/>
      <c r="D807" s="376"/>
      <c r="E807" s="376"/>
      <c r="F807" s="376"/>
      <c r="G807" s="376"/>
      <c r="H807" s="376"/>
      <c r="I807" s="376"/>
      <c r="J807" s="376"/>
      <c r="K807" s="376"/>
      <c r="L807" s="376"/>
      <c r="M807" s="376"/>
      <c r="N807" s="376"/>
      <c r="O807" s="376"/>
      <c r="P807" s="376"/>
      <c r="Q807" s="376"/>
      <c r="R807" s="376"/>
    </row>
    <row r="808" spans="1:18" ht="11.25" customHeight="1">
      <c r="A808" s="376"/>
      <c r="B808" s="376"/>
      <c r="C808" s="376"/>
      <c r="D808" s="376"/>
      <c r="E808" s="376"/>
      <c r="F808" s="376"/>
      <c r="G808" s="376"/>
      <c r="H808" s="376"/>
      <c r="I808" s="376"/>
      <c r="J808" s="376"/>
      <c r="K808" s="376"/>
      <c r="L808" s="376"/>
      <c r="M808" s="376"/>
      <c r="N808" s="376"/>
      <c r="O808" s="376"/>
      <c r="P808" s="376"/>
      <c r="Q808" s="376"/>
      <c r="R808" s="376"/>
    </row>
    <row r="809" spans="1:18" ht="11.25" customHeight="1">
      <c r="A809" s="376"/>
      <c r="B809" s="376"/>
      <c r="C809" s="376"/>
      <c r="D809" s="376"/>
      <c r="E809" s="376"/>
      <c r="F809" s="376"/>
      <c r="G809" s="376"/>
      <c r="H809" s="376"/>
      <c r="I809" s="376"/>
      <c r="J809" s="376"/>
      <c r="K809" s="376"/>
      <c r="L809" s="376"/>
      <c r="M809" s="376"/>
      <c r="N809" s="376"/>
      <c r="O809" s="376"/>
      <c r="P809" s="376"/>
      <c r="Q809" s="376"/>
      <c r="R809" s="376"/>
    </row>
    <row r="810" spans="1:18" ht="11.25" customHeight="1">
      <c r="A810" s="376"/>
      <c r="B810" s="376"/>
      <c r="C810" s="376"/>
      <c r="D810" s="376"/>
      <c r="E810" s="376"/>
      <c r="F810" s="376"/>
      <c r="G810" s="376"/>
      <c r="H810" s="376"/>
      <c r="I810" s="376"/>
      <c r="J810" s="376"/>
      <c r="K810" s="376"/>
      <c r="L810" s="376"/>
      <c r="M810" s="376"/>
      <c r="N810" s="376"/>
      <c r="O810" s="376"/>
      <c r="P810" s="376"/>
      <c r="Q810" s="376"/>
      <c r="R810" s="376"/>
    </row>
    <row r="811" spans="1:18" ht="11.25" customHeight="1">
      <c r="A811" s="376"/>
      <c r="B811" s="376"/>
      <c r="C811" s="376"/>
      <c r="D811" s="376"/>
      <c r="E811" s="376"/>
      <c r="F811" s="376"/>
      <c r="G811" s="376"/>
      <c r="H811" s="376"/>
      <c r="I811" s="376"/>
      <c r="J811" s="376"/>
      <c r="K811" s="376"/>
      <c r="L811" s="376"/>
      <c r="M811" s="376"/>
      <c r="N811" s="376"/>
      <c r="O811" s="376"/>
      <c r="P811" s="376"/>
      <c r="Q811" s="376"/>
      <c r="R811" s="376"/>
    </row>
    <row r="812" spans="1:18" ht="11.25" customHeight="1">
      <c r="A812" s="376"/>
      <c r="B812" s="376"/>
      <c r="C812" s="376"/>
      <c r="D812" s="376"/>
      <c r="E812" s="376"/>
      <c r="F812" s="376"/>
      <c r="G812" s="376"/>
      <c r="H812" s="376"/>
      <c r="I812" s="376"/>
      <c r="J812" s="376"/>
      <c r="K812" s="376"/>
      <c r="L812" s="376"/>
      <c r="M812" s="376"/>
      <c r="N812" s="376"/>
      <c r="O812" s="376"/>
      <c r="P812" s="376"/>
      <c r="Q812" s="376"/>
      <c r="R812" s="376"/>
    </row>
    <row r="813" spans="1:18" ht="11.25" customHeight="1">
      <c r="A813" s="376"/>
      <c r="B813" s="376"/>
      <c r="C813" s="376"/>
      <c r="D813" s="376"/>
      <c r="E813" s="376"/>
      <c r="F813" s="376"/>
      <c r="G813" s="376"/>
      <c r="H813" s="376"/>
      <c r="I813" s="376"/>
      <c r="J813" s="376"/>
      <c r="K813" s="376"/>
      <c r="L813" s="376"/>
      <c r="M813" s="376"/>
      <c r="N813" s="376"/>
      <c r="O813" s="376"/>
      <c r="P813" s="376"/>
      <c r="Q813" s="376"/>
      <c r="R813" s="376"/>
    </row>
    <row r="814" spans="1:18" ht="11.25" customHeight="1">
      <c r="A814" s="376"/>
      <c r="B814" s="376"/>
      <c r="C814" s="376"/>
      <c r="D814" s="376"/>
      <c r="E814" s="376"/>
      <c r="F814" s="376"/>
      <c r="G814" s="376"/>
      <c r="H814" s="376"/>
      <c r="I814" s="376"/>
      <c r="J814" s="376"/>
      <c r="K814" s="376"/>
      <c r="L814" s="376"/>
      <c r="M814" s="376"/>
      <c r="N814" s="376"/>
      <c r="O814" s="376"/>
      <c r="P814" s="376"/>
      <c r="Q814" s="376"/>
      <c r="R814" s="376"/>
    </row>
    <row r="815" spans="1:18" ht="11.25" customHeight="1">
      <c r="A815" s="376"/>
      <c r="B815" s="376"/>
      <c r="C815" s="376"/>
      <c r="D815" s="376"/>
      <c r="E815" s="376"/>
      <c r="F815" s="376"/>
      <c r="G815" s="376"/>
      <c r="H815" s="376"/>
      <c r="I815" s="376"/>
      <c r="J815" s="376"/>
      <c r="K815" s="376"/>
      <c r="L815" s="376"/>
      <c r="M815" s="376"/>
      <c r="N815" s="376"/>
      <c r="O815" s="376"/>
      <c r="P815" s="376"/>
      <c r="Q815" s="376"/>
      <c r="R815" s="376"/>
    </row>
    <row r="816" spans="1:18" ht="11.25" customHeight="1">
      <c r="A816" s="376"/>
      <c r="B816" s="376"/>
      <c r="C816" s="376"/>
      <c r="D816" s="376"/>
      <c r="E816" s="376"/>
      <c r="F816" s="376"/>
      <c r="G816" s="376"/>
      <c r="H816" s="376"/>
      <c r="I816" s="376"/>
      <c r="J816" s="376"/>
      <c r="K816" s="376"/>
      <c r="L816" s="376"/>
      <c r="M816" s="376"/>
      <c r="N816" s="376"/>
      <c r="O816" s="376"/>
      <c r="P816" s="376"/>
      <c r="Q816" s="376"/>
      <c r="R816" s="376"/>
    </row>
    <row r="817" spans="1:18" ht="11.25" customHeight="1">
      <c r="A817" s="376"/>
      <c r="B817" s="376"/>
      <c r="C817" s="376"/>
      <c r="D817" s="376"/>
      <c r="E817" s="376"/>
      <c r="F817" s="376"/>
      <c r="G817" s="376"/>
      <c r="H817" s="376"/>
      <c r="I817" s="376"/>
      <c r="J817" s="376"/>
      <c r="K817" s="376"/>
      <c r="L817" s="376"/>
      <c r="M817" s="376"/>
      <c r="N817" s="376"/>
      <c r="O817" s="376"/>
      <c r="P817" s="376"/>
      <c r="Q817" s="376"/>
      <c r="R817" s="376"/>
    </row>
    <row r="818" spans="1:18" ht="11.25" customHeight="1">
      <c r="A818" s="376"/>
      <c r="B818" s="376"/>
      <c r="C818" s="376"/>
      <c r="D818" s="376"/>
      <c r="E818" s="376"/>
      <c r="F818" s="376"/>
      <c r="G818" s="376"/>
      <c r="H818" s="376"/>
      <c r="I818" s="376"/>
      <c r="J818" s="376"/>
      <c r="K818" s="376"/>
      <c r="L818" s="376"/>
      <c r="M818" s="376"/>
      <c r="N818" s="376"/>
      <c r="O818" s="376"/>
      <c r="P818" s="376"/>
      <c r="Q818" s="376"/>
      <c r="R818" s="376"/>
    </row>
    <row r="819" spans="1:18" ht="11.25" customHeight="1">
      <c r="A819" s="376"/>
      <c r="B819" s="376"/>
      <c r="C819" s="376"/>
      <c r="D819" s="376"/>
      <c r="E819" s="376"/>
      <c r="F819" s="376"/>
      <c r="G819" s="376"/>
      <c r="H819" s="376"/>
      <c r="I819" s="376"/>
      <c r="J819" s="376"/>
      <c r="K819" s="376"/>
      <c r="L819" s="376"/>
      <c r="M819" s="376"/>
      <c r="N819" s="376"/>
      <c r="O819" s="376"/>
      <c r="P819" s="376"/>
      <c r="Q819" s="376"/>
      <c r="R819" s="376"/>
    </row>
    <row r="820" spans="1:18" ht="11.25" customHeight="1">
      <c r="A820" s="376"/>
      <c r="B820" s="376"/>
      <c r="C820" s="376"/>
      <c r="D820" s="376"/>
      <c r="E820" s="376"/>
      <c r="F820" s="376"/>
      <c r="G820" s="376"/>
      <c r="H820" s="376"/>
      <c r="I820" s="376"/>
      <c r="J820" s="376"/>
      <c r="K820" s="376"/>
      <c r="L820" s="376"/>
      <c r="M820" s="376"/>
      <c r="N820" s="376"/>
      <c r="O820" s="376"/>
      <c r="P820" s="376"/>
      <c r="Q820" s="376"/>
      <c r="R820" s="376"/>
    </row>
    <row r="821" spans="1:18" ht="11.25" customHeight="1">
      <c r="A821" s="376"/>
      <c r="B821" s="376"/>
      <c r="C821" s="376"/>
      <c r="D821" s="376"/>
      <c r="E821" s="376"/>
      <c r="F821" s="376"/>
      <c r="G821" s="376"/>
      <c r="H821" s="376"/>
      <c r="I821" s="376"/>
      <c r="J821" s="376"/>
      <c r="K821" s="376"/>
      <c r="L821" s="376"/>
      <c r="M821" s="376"/>
      <c r="N821" s="376"/>
      <c r="O821" s="376"/>
      <c r="P821" s="376"/>
      <c r="Q821" s="376"/>
      <c r="R821" s="376"/>
    </row>
    <row r="822" spans="1:18" ht="11.25" customHeight="1">
      <c r="A822" s="376"/>
      <c r="B822" s="376"/>
      <c r="C822" s="376"/>
      <c r="D822" s="376"/>
      <c r="E822" s="376"/>
      <c r="F822" s="376"/>
      <c r="G822" s="376"/>
      <c r="H822" s="376"/>
      <c r="I822" s="376"/>
      <c r="J822" s="376"/>
      <c r="K822" s="376"/>
      <c r="L822" s="376"/>
      <c r="M822" s="376"/>
      <c r="N822" s="376"/>
      <c r="O822" s="376"/>
      <c r="P822" s="376"/>
      <c r="Q822" s="376"/>
      <c r="R822" s="376"/>
    </row>
    <row r="823" spans="1:18" ht="11.25" customHeight="1">
      <c r="A823" s="376"/>
      <c r="B823" s="376"/>
      <c r="C823" s="376"/>
      <c r="D823" s="376"/>
      <c r="E823" s="376"/>
      <c r="F823" s="376"/>
      <c r="G823" s="376"/>
      <c r="H823" s="376"/>
      <c r="I823" s="376"/>
      <c r="J823" s="376"/>
      <c r="K823" s="376"/>
      <c r="L823" s="376"/>
      <c r="M823" s="376"/>
      <c r="N823" s="376"/>
      <c r="O823" s="376"/>
      <c r="P823" s="376"/>
      <c r="Q823" s="376"/>
      <c r="R823" s="376"/>
    </row>
    <row r="824" spans="1:18" ht="11.25" customHeight="1">
      <c r="A824" s="376"/>
      <c r="B824" s="376"/>
      <c r="C824" s="376"/>
      <c r="D824" s="376"/>
      <c r="E824" s="376"/>
      <c r="F824" s="376"/>
      <c r="G824" s="376"/>
      <c r="H824" s="376"/>
      <c r="I824" s="376"/>
      <c r="J824" s="376"/>
      <c r="K824" s="376"/>
      <c r="L824" s="376"/>
      <c r="M824" s="376"/>
      <c r="N824" s="376"/>
      <c r="O824" s="376"/>
      <c r="P824" s="376"/>
      <c r="Q824" s="376"/>
      <c r="R824" s="376"/>
    </row>
    <row r="825" spans="1:18" ht="11.25" customHeight="1">
      <c r="A825" s="376"/>
      <c r="B825" s="376"/>
      <c r="C825" s="376"/>
      <c r="D825" s="376"/>
      <c r="E825" s="376"/>
      <c r="F825" s="376"/>
      <c r="G825" s="376"/>
      <c r="H825" s="376"/>
      <c r="I825" s="376"/>
      <c r="J825" s="376"/>
      <c r="K825" s="376"/>
      <c r="L825" s="376"/>
      <c r="M825" s="376"/>
      <c r="N825" s="376"/>
      <c r="O825" s="376"/>
      <c r="P825" s="376"/>
      <c r="Q825" s="376"/>
      <c r="R825" s="376"/>
    </row>
    <row r="826" spans="1:18" ht="11.25" customHeight="1">
      <c r="A826" s="376"/>
      <c r="B826" s="376"/>
      <c r="C826" s="376"/>
      <c r="D826" s="376"/>
      <c r="E826" s="376"/>
      <c r="F826" s="376"/>
      <c r="G826" s="376"/>
      <c r="H826" s="376"/>
      <c r="I826" s="376"/>
      <c r="J826" s="376"/>
      <c r="K826" s="376"/>
      <c r="L826" s="376"/>
      <c r="M826" s="376"/>
      <c r="N826" s="376"/>
      <c r="O826" s="376"/>
      <c r="P826" s="376"/>
      <c r="Q826" s="376"/>
      <c r="R826" s="376"/>
    </row>
    <row r="827" spans="1:18" ht="11.25" customHeight="1">
      <c r="A827" s="376"/>
      <c r="B827" s="376"/>
      <c r="C827" s="376"/>
      <c r="D827" s="376"/>
      <c r="E827" s="376"/>
      <c r="F827" s="376"/>
      <c r="G827" s="376"/>
      <c r="H827" s="376"/>
      <c r="I827" s="376"/>
      <c r="J827" s="376"/>
      <c r="K827" s="376"/>
      <c r="L827" s="376"/>
      <c r="M827" s="376"/>
      <c r="N827" s="376"/>
      <c r="O827" s="376"/>
      <c r="P827" s="376"/>
      <c r="Q827" s="376"/>
      <c r="R827" s="376"/>
    </row>
    <row r="828" spans="1:18" ht="11.25" customHeight="1">
      <c r="A828" s="376"/>
      <c r="B828" s="376"/>
      <c r="C828" s="376"/>
      <c r="D828" s="376"/>
      <c r="E828" s="376"/>
      <c r="F828" s="376"/>
      <c r="G828" s="376"/>
      <c r="H828" s="376"/>
      <c r="I828" s="376"/>
      <c r="J828" s="376"/>
      <c r="K828" s="376"/>
      <c r="L828" s="376"/>
      <c r="M828" s="376"/>
      <c r="N828" s="376"/>
      <c r="O828" s="376"/>
      <c r="P828" s="376"/>
      <c r="Q828" s="376"/>
      <c r="R828" s="376"/>
    </row>
    <row r="829" spans="1:18" ht="11.25" customHeight="1">
      <c r="A829" s="376"/>
      <c r="B829" s="376"/>
      <c r="C829" s="376"/>
      <c r="D829" s="376"/>
      <c r="E829" s="376"/>
      <c r="F829" s="376"/>
      <c r="G829" s="376"/>
      <c r="H829" s="376"/>
      <c r="I829" s="376"/>
      <c r="J829" s="376"/>
      <c r="K829" s="376"/>
      <c r="L829" s="376"/>
      <c r="M829" s="376"/>
      <c r="N829" s="376"/>
      <c r="O829" s="376"/>
      <c r="P829" s="376"/>
      <c r="Q829" s="376"/>
      <c r="R829" s="376"/>
    </row>
    <row r="830" spans="1:18" ht="11.25" customHeight="1">
      <c r="A830" s="376"/>
      <c r="B830" s="376"/>
      <c r="C830" s="376"/>
      <c r="D830" s="376"/>
      <c r="E830" s="376"/>
      <c r="F830" s="376"/>
      <c r="G830" s="376"/>
      <c r="H830" s="376"/>
      <c r="I830" s="376"/>
      <c r="J830" s="376"/>
      <c r="K830" s="376"/>
      <c r="L830" s="376"/>
      <c r="M830" s="376"/>
      <c r="N830" s="376"/>
      <c r="O830" s="376"/>
      <c r="P830" s="376"/>
      <c r="Q830" s="376"/>
      <c r="R830" s="376"/>
    </row>
    <row r="831" spans="1:18" ht="11.25" customHeight="1">
      <c r="A831" s="376"/>
      <c r="B831" s="376"/>
      <c r="C831" s="376"/>
      <c r="D831" s="376"/>
      <c r="E831" s="376"/>
      <c r="F831" s="376"/>
      <c r="G831" s="376"/>
      <c r="H831" s="376"/>
      <c r="I831" s="376"/>
      <c r="J831" s="376"/>
      <c r="K831" s="376"/>
      <c r="L831" s="376"/>
      <c r="M831" s="376"/>
      <c r="N831" s="376"/>
      <c r="O831" s="376"/>
      <c r="P831" s="376"/>
      <c r="Q831" s="376"/>
      <c r="R831" s="376"/>
    </row>
    <row r="832" spans="1:18" ht="11.25" customHeight="1">
      <c r="A832" s="376"/>
      <c r="B832" s="376"/>
      <c r="C832" s="376"/>
      <c r="D832" s="376"/>
      <c r="E832" s="376"/>
      <c r="F832" s="376"/>
      <c r="G832" s="376"/>
      <c r="H832" s="376"/>
      <c r="I832" s="376"/>
      <c r="J832" s="376"/>
      <c r="K832" s="376"/>
      <c r="L832" s="376"/>
      <c r="M832" s="376"/>
      <c r="N832" s="376"/>
      <c r="O832" s="376"/>
      <c r="P832" s="376"/>
      <c r="Q832" s="376"/>
      <c r="R832" s="376"/>
    </row>
    <row r="833" spans="1:18" ht="11.25" customHeight="1">
      <c r="A833" s="376"/>
      <c r="B833" s="376"/>
      <c r="C833" s="376"/>
      <c r="D833" s="376"/>
      <c r="E833" s="376"/>
      <c r="F833" s="376"/>
      <c r="G833" s="376"/>
      <c r="H833" s="376"/>
      <c r="I833" s="376"/>
      <c r="J833" s="376"/>
      <c r="K833" s="376"/>
      <c r="L833" s="376"/>
      <c r="M833" s="376"/>
      <c r="N833" s="376"/>
      <c r="O833" s="376"/>
      <c r="P833" s="376"/>
      <c r="Q833" s="376"/>
      <c r="R833" s="376"/>
    </row>
    <row r="834" spans="1:18" ht="11.25" customHeight="1">
      <c r="A834" s="376"/>
      <c r="B834" s="376"/>
      <c r="C834" s="376"/>
      <c r="D834" s="376"/>
      <c r="E834" s="376"/>
      <c r="F834" s="376"/>
      <c r="G834" s="376"/>
      <c r="H834" s="376"/>
      <c r="I834" s="376"/>
      <c r="J834" s="376"/>
      <c r="K834" s="376"/>
      <c r="L834" s="376"/>
      <c r="M834" s="376"/>
      <c r="N834" s="376"/>
      <c r="O834" s="376"/>
      <c r="P834" s="376"/>
      <c r="Q834" s="376"/>
      <c r="R834" s="376"/>
    </row>
    <row r="835" spans="1:18" ht="11.25" customHeight="1">
      <c r="A835" s="376"/>
      <c r="B835" s="376"/>
      <c r="C835" s="376"/>
      <c r="D835" s="376"/>
      <c r="E835" s="376"/>
      <c r="F835" s="376"/>
      <c r="G835" s="376"/>
      <c r="H835" s="376"/>
      <c r="I835" s="376"/>
      <c r="J835" s="376"/>
      <c r="K835" s="376"/>
      <c r="L835" s="376"/>
      <c r="M835" s="376"/>
      <c r="N835" s="376"/>
      <c r="O835" s="376"/>
      <c r="P835" s="376"/>
      <c r="Q835" s="376"/>
      <c r="R835" s="376"/>
    </row>
    <row r="836" spans="1:18" ht="11.25" customHeight="1">
      <c r="A836" s="376"/>
      <c r="B836" s="376"/>
      <c r="C836" s="376"/>
      <c r="D836" s="376"/>
      <c r="E836" s="376"/>
      <c r="F836" s="376"/>
      <c r="G836" s="376"/>
      <c r="H836" s="376"/>
      <c r="I836" s="376"/>
      <c r="J836" s="376"/>
      <c r="K836" s="376"/>
      <c r="L836" s="376"/>
      <c r="M836" s="376"/>
      <c r="N836" s="376"/>
      <c r="O836" s="376"/>
      <c r="P836" s="376"/>
      <c r="Q836" s="376"/>
      <c r="R836" s="376"/>
    </row>
    <row r="837" spans="1:18" ht="11.25" customHeight="1">
      <c r="A837" s="376"/>
      <c r="B837" s="376"/>
      <c r="C837" s="376"/>
      <c r="D837" s="376"/>
      <c r="E837" s="376"/>
      <c r="F837" s="376"/>
      <c r="G837" s="376"/>
      <c r="H837" s="376"/>
      <c r="I837" s="376"/>
      <c r="J837" s="376"/>
      <c r="K837" s="376"/>
      <c r="L837" s="376"/>
      <c r="M837" s="376"/>
      <c r="N837" s="376"/>
      <c r="O837" s="376"/>
      <c r="P837" s="376"/>
      <c r="Q837" s="376"/>
      <c r="R837" s="376"/>
    </row>
    <row r="838" spans="1:18" ht="11.25" customHeight="1">
      <c r="A838" s="376"/>
      <c r="B838" s="376"/>
      <c r="C838" s="376"/>
      <c r="D838" s="376"/>
      <c r="E838" s="376"/>
      <c r="F838" s="376"/>
      <c r="G838" s="376"/>
      <c r="H838" s="376"/>
      <c r="I838" s="376"/>
      <c r="J838" s="376"/>
      <c r="K838" s="376"/>
      <c r="L838" s="376"/>
      <c r="M838" s="376"/>
      <c r="N838" s="376"/>
      <c r="O838" s="376"/>
      <c r="P838" s="376"/>
      <c r="Q838" s="376"/>
      <c r="R838" s="376"/>
    </row>
    <row r="839" spans="1:18" ht="11.25" customHeight="1">
      <c r="A839" s="376"/>
      <c r="B839" s="376"/>
      <c r="C839" s="376"/>
      <c r="D839" s="376"/>
      <c r="E839" s="376"/>
      <c r="F839" s="376"/>
      <c r="G839" s="376"/>
      <c r="H839" s="376"/>
      <c r="I839" s="376"/>
      <c r="J839" s="376"/>
      <c r="K839" s="376"/>
      <c r="L839" s="376"/>
      <c r="M839" s="376"/>
      <c r="N839" s="376"/>
      <c r="O839" s="376"/>
      <c r="P839" s="376"/>
      <c r="Q839" s="376"/>
      <c r="R839" s="376"/>
    </row>
    <row r="840" spans="1:18" ht="11.25" customHeight="1">
      <c r="A840" s="376"/>
      <c r="B840" s="376"/>
      <c r="C840" s="376"/>
      <c r="D840" s="376"/>
      <c r="E840" s="376"/>
      <c r="F840" s="376"/>
      <c r="G840" s="376"/>
      <c r="H840" s="376"/>
      <c r="I840" s="376"/>
      <c r="J840" s="376"/>
      <c r="K840" s="376"/>
      <c r="L840" s="376"/>
      <c r="M840" s="376"/>
      <c r="N840" s="376"/>
      <c r="O840" s="376"/>
      <c r="P840" s="376"/>
      <c r="Q840" s="376"/>
      <c r="R840" s="376"/>
    </row>
    <row r="841" spans="1:18" ht="11.25" customHeight="1">
      <c r="A841" s="376"/>
      <c r="B841" s="376"/>
      <c r="C841" s="376"/>
      <c r="D841" s="376"/>
      <c r="E841" s="376"/>
      <c r="F841" s="376"/>
      <c r="G841" s="376"/>
      <c r="H841" s="376"/>
      <c r="I841" s="376"/>
      <c r="J841" s="376"/>
      <c r="K841" s="376"/>
      <c r="L841" s="376"/>
      <c r="M841" s="376"/>
      <c r="N841" s="376"/>
      <c r="O841" s="376"/>
      <c r="P841" s="376"/>
      <c r="Q841" s="376"/>
      <c r="R841" s="376"/>
    </row>
    <row r="842" spans="1:18" ht="11.25" customHeight="1">
      <c r="A842" s="376"/>
      <c r="B842" s="376"/>
      <c r="C842" s="376"/>
      <c r="D842" s="376"/>
      <c r="E842" s="376"/>
      <c r="F842" s="376"/>
      <c r="G842" s="376"/>
      <c r="H842" s="376"/>
      <c r="I842" s="376"/>
      <c r="J842" s="376"/>
      <c r="K842" s="376"/>
      <c r="L842" s="376"/>
      <c r="M842" s="376"/>
      <c r="N842" s="376"/>
      <c r="O842" s="376"/>
      <c r="P842" s="376"/>
      <c r="Q842" s="376"/>
      <c r="R842" s="376"/>
    </row>
    <row r="843" spans="1:18" ht="11.25" customHeight="1">
      <c r="A843" s="376"/>
      <c r="B843" s="376"/>
      <c r="C843" s="376"/>
      <c r="D843" s="376"/>
      <c r="E843" s="376"/>
      <c r="F843" s="376"/>
      <c r="G843" s="376"/>
      <c r="H843" s="376"/>
      <c r="I843" s="376"/>
      <c r="J843" s="376"/>
      <c r="K843" s="376"/>
      <c r="L843" s="376"/>
      <c r="M843" s="376"/>
      <c r="N843" s="376"/>
      <c r="O843" s="376"/>
      <c r="P843" s="376"/>
      <c r="Q843" s="376"/>
      <c r="R843" s="376"/>
    </row>
    <row r="844" spans="1:18" ht="11.25" customHeight="1">
      <c r="A844" s="376"/>
      <c r="B844" s="376"/>
      <c r="C844" s="376"/>
      <c r="D844" s="376"/>
      <c r="E844" s="376"/>
      <c r="F844" s="376"/>
      <c r="G844" s="376"/>
      <c r="H844" s="376"/>
      <c r="I844" s="376"/>
      <c r="J844" s="376"/>
      <c r="K844" s="376"/>
      <c r="L844" s="376"/>
      <c r="M844" s="376"/>
      <c r="N844" s="376"/>
      <c r="O844" s="376"/>
      <c r="P844" s="376"/>
      <c r="Q844" s="376"/>
      <c r="R844" s="376"/>
    </row>
    <row r="845" spans="1:18" ht="11.25" customHeight="1">
      <c r="A845" s="376"/>
      <c r="B845" s="376"/>
      <c r="C845" s="376"/>
      <c r="D845" s="376"/>
      <c r="E845" s="376"/>
      <c r="F845" s="376"/>
      <c r="G845" s="376"/>
      <c r="H845" s="376"/>
      <c r="I845" s="376"/>
      <c r="J845" s="376"/>
      <c r="K845" s="376"/>
      <c r="L845" s="376"/>
      <c r="M845" s="376"/>
      <c r="N845" s="376"/>
      <c r="O845" s="376"/>
      <c r="P845" s="376"/>
      <c r="Q845" s="376"/>
      <c r="R845" s="376"/>
    </row>
    <row r="846" spans="1:18" ht="11.25" customHeight="1">
      <c r="A846" s="376"/>
      <c r="B846" s="376"/>
      <c r="C846" s="376"/>
      <c r="D846" s="376"/>
      <c r="E846" s="376"/>
      <c r="F846" s="376"/>
      <c r="G846" s="376"/>
      <c r="H846" s="376"/>
      <c r="I846" s="376"/>
      <c r="J846" s="376"/>
      <c r="K846" s="376"/>
      <c r="L846" s="376"/>
      <c r="M846" s="376"/>
      <c r="N846" s="376"/>
      <c r="O846" s="376"/>
      <c r="P846" s="376"/>
      <c r="Q846" s="376"/>
      <c r="R846" s="376"/>
    </row>
    <row r="847" spans="1:18" ht="11.25" customHeight="1">
      <c r="A847" s="376"/>
      <c r="B847" s="376"/>
      <c r="C847" s="376"/>
      <c r="D847" s="376"/>
      <c r="E847" s="376"/>
      <c r="F847" s="376"/>
      <c r="G847" s="376"/>
      <c r="H847" s="376"/>
      <c r="I847" s="376"/>
      <c r="J847" s="376"/>
      <c r="K847" s="376"/>
      <c r="L847" s="376"/>
      <c r="M847" s="376"/>
      <c r="N847" s="376"/>
      <c r="O847" s="376"/>
      <c r="P847" s="376"/>
      <c r="Q847" s="376"/>
      <c r="R847" s="376"/>
    </row>
    <row r="848" spans="1:18" ht="11.25" customHeight="1">
      <c r="A848" s="376"/>
      <c r="B848" s="376"/>
      <c r="C848" s="376"/>
      <c r="D848" s="376"/>
      <c r="E848" s="376"/>
      <c r="F848" s="376"/>
      <c r="G848" s="376"/>
      <c r="H848" s="376"/>
      <c r="I848" s="376"/>
      <c r="J848" s="376"/>
      <c r="K848" s="376"/>
      <c r="L848" s="376"/>
      <c r="M848" s="376"/>
      <c r="N848" s="376"/>
      <c r="O848" s="376"/>
      <c r="P848" s="376"/>
      <c r="Q848" s="376"/>
      <c r="R848" s="376"/>
    </row>
    <row r="849" spans="1:18" ht="11.25" customHeight="1">
      <c r="A849" s="376"/>
      <c r="B849" s="376"/>
      <c r="C849" s="376"/>
      <c r="D849" s="376"/>
      <c r="E849" s="376"/>
      <c r="F849" s="376"/>
      <c r="G849" s="376"/>
      <c r="H849" s="376"/>
      <c r="I849" s="376"/>
      <c r="J849" s="376"/>
      <c r="K849" s="376"/>
      <c r="L849" s="376"/>
      <c r="M849" s="376"/>
      <c r="N849" s="376"/>
      <c r="O849" s="376"/>
      <c r="P849" s="376"/>
      <c r="Q849" s="376"/>
      <c r="R849" s="376"/>
    </row>
    <row r="850" spans="1:18" ht="11.25" customHeight="1">
      <c r="A850" s="376"/>
      <c r="B850" s="376"/>
      <c r="C850" s="376"/>
      <c r="D850" s="376"/>
      <c r="E850" s="376"/>
      <c r="F850" s="376"/>
      <c r="G850" s="376"/>
      <c r="H850" s="376"/>
      <c r="I850" s="376"/>
      <c r="J850" s="376"/>
      <c r="K850" s="376"/>
      <c r="L850" s="376"/>
      <c r="M850" s="376"/>
      <c r="N850" s="376"/>
      <c r="O850" s="376"/>
      <c r="P850" s="376"/>
      <c r="Q850" s="376"/>
      <c r="R850" s="376"/>
    </row>
    <row r="851" spans="1:18" ht="11.25" customHeight="1">
      <c r="A851" s="376"/>
      <c r="B851" s="376"/>
      <c r="C851" s="376"/>
      <c r="D851" s="376"/>
      <c r="E851" s="376"/>
      <c r="F851" s="376"/>
      <c r="G851" s="376"/>
      <c r="H851" s="376"/>
      <c r="I851" s="376"/>
      <c r="J851" s="376"/>
      <c r="K851" s="376"/>
      <c r="L851" s="376"/>
      <c r="M851" s="376"/>
      <c r="N851" s="376"/>
      <c r="O851" s="376"/>
      <c r="P851" s="376"/>
      <c r="Q851" s="376"/>
      <c r="R851" s="376"/>
    </row>
    <row r="852" spans="1:18" ht="11.25" customHeight="1">
      <c r="A852" s="376"/>
      <c r="B852" s="376"/>
      <c r="C852" s="376"/>
      <c r="D852" s="376"/>
      <c r="E852" s="376"/>
      <c r="F852" s="376"/>
      <c r="G852" s="376"/>
      <c r="H852" s="376"/>
      <c r="I852" s="376"/>
      <c r="J852" s="376"/>
      <c r="K852" s="376"/>
      <c r="L852" s="376"/>
      <c r="M852" s="376"/>
      <c r="N852" s="376"/>
      <c r="O852" s="376"/>
      <c r="P852" s="376"/>
      <c r="Q852" s="376"/>
      <c r="R852" s="376"/>
    </row>
    <row r="853" spans="1:18" ht="11.25" customHeight="1">
      <c r="A853" s="376"/>
      <c r="B853" s="376"/>
      <c r="C853" s="376"/>
      <c r="D853" s="376"/>
      <c r="E853" s="376"/>
      <c r="F853" s="376"/>
      <c r="G853" s="376"/>
      <c r="H853" s="376"/>
      <c r="I853" s="376"/>
      <c r="J853" s="376"/>
      <c r="K853" s="376"/>
      <c r="L853" s="376"/>
      <c r="M853" s="376"/>
      <c r="N853" s="376"/>
      <c r="O853" s="376"/>
      <c r="P853" s="376"/>
      <c r="Q853" s="376"/>
      <c r="R853" s="376"/>
    </row>
    <row r="854" spans="1:18" ht="11.25" customHeight="1">
      <c r="A854" s="376"/>
      <c r="B854" s="376"/>
      <c r="C854" s="376"/>
      <c r="D854" s="376"/>
      <c r="E854" s="376"/>
      <c r="F854" s="376"/>
      <c r="G854" s="376"/>
      <c r="H854" s="376"/>
      <c r="I854" s="376"/>
      <c r="J854" s="376"/>
      <c r="K854" s="376"/>
      <c r="L854" s="376"/>
      <c r="M854" s="376"/>
      <c r="N854" s="376"/>
      <c r="O854" s="376"/>
      <c r="P854" s="376"/>
      <c r="Q854" s="376"/>
      <c r="R854" s="376"/>
    </row>
    <row r="855" spans="1:18" ht="11.25" customHeight="1">
      <c r="A855" s="376"/>
      <c r="B855" s="376"/>
      <c r="C855" s="376"/>
      <c r="D855" s="376"/>
      <c r="E855" s="376"/>
      <c r="F855" s="376"/>
      <c r="G855" s="376"/>
      <c r="H855" s="376"/>
      <c r="I855" s="376"/>
      <c r="J855" s="376"/>
      <c r="K855" s="376"/>
      <c r="L855" s="376"/>
      <c r="M855" s="376"/>
      <c r="N855" s="376"/>
      <c r="O855" s="376"/>
      <c r="P855" s="376"/>
      <c r="Q855" s="376"/>
      <c r="R855" s="376"/>
    </row>
    <row r="856" spans="1:18" ht="11.25" customHeight="1">
      <c r="A856" s="376"/>
      <c r="B856" s="376"/>
      <c r="C856" s="376"/>
      <c r="D856" s="376"/>
      <c r="E856" s="376"/>
      <c r="F856" s="376"/>
      <c r="G856" s="376"/>
      <c r="H856" s="376"/>
      <c r="I856" s="376"/>
      <c r="J856" s="376"/>
      <c r="K856" s="376"/>
      <c r="L856" s="376"/>
      <c r="M856" s="376"/>
      <c r="N856" s="376"/>
      <c r="O856" s="376"/>
      <c r="P856" s="376"/>
      <c r="Q856" s="376"/>
      <c r="R856" s="376"/>
    </row>
    <row r="857" spans="1:18" ht="11.25" customHeight="1">
      <c r="A857" s="376"/>
      <c r="B857" s="376"/>
      <c r="C857" s="376"/>
      <c r="D857" s="376"/>
      <c r="E857" s="376"/>
      <c r="F857" s="376"/>
      <c r="G857" s="376"/>
      <c r="H857" s="376"/>
      <c r="I857" s="376"/>
      <c r="J857" s="376"/>
      <c r="K857" s="376"/>
      <c r="L857" s="376"/>
      <c r="M857" s="376"/>
      <c r="N857" s="376"/>
      <c r="O857" s="376"/>
      <c r="P857" s="376"/>
      <c r="Q857" s="376"/>
      <c r="R857" s="376"/>
    </row>
    <row r="858" spans="1:18" ht="11.25" customHeight="1">
      <c r="A858" s="376"/>
      <c r="B858" s="376"/>
      <c r="C858" s="376"/>
      <c r="D858" s="376"/>
      <c r="E858" s="376"/>
      <c r="F858" s="376"/>
      <c r="G858" s="376"/>
      <c r="H858" s="376"/>
      <c r="I858" s="376"/>
      <c r="J858" s="376"/>
      <c r="K858" s="376"/>
      <c r="L858" s="376"/>
      <c r="M858" s="376"/>
      <c r="N858" s="376"/>
      <c r="O858" s="376"/>
      <c r="P858" s="376"/>
      <c r="Q858" s="376"/>
      <c r="R858" s="376"/>
    </row>
    <row r="859" spans="1:18" ht="11.25" customHeight="1">
      <c r="A859" s="376"/>
      <c r="B859" s="376"/>
      <c r="C859" s="376"/>
      <c r="D859" s="376"/>
      <c r="E859" s="376"/>
      <c r="F859" s="376"/>
      <c r="G859" s="376"/>
      <c r="H859" s="376"/>
      <c r="I859" s="376"/>
      <c r="J859" s="376"/>
      <c r="K859" s="376"/>
      <c r="L859" s="376"/>
      <c r="M859" s="376"/>
      <c r="N859" s="376"/>
      <c r="O859" s="376"/>
      <c r="P859" s="376"/>
      <c r="Q859" s="376"/>
      <c r="R859" s="376"/>
    </row>
    <row r="860" spans="1:18" ht="11.25" customHeight="1">
      <c r="A860" s="376"/>
      <c r="B860" s="376"/>
      <c r="C860" s="376"/>
      <c r="D860" s="376"/>
      <c r="E860" s="376"/>
      <c r="F860" s="376"/>
      <c r="G860" s="376"/>
      <c r="H860" s="376"/>
      <c r="I860" s="376"/>
      <c r="J860" s="376"/>
      <c r="K860" s="376"/>
      <c r="L860" s="376"/>
      <c r="M860" s="376"/>
      <c r="N860" s="376"/>
      <c r="O860" s="376"/>
      <c r="P860" s="376"/>
      <c r="Q860" s="376"/>
      <c r="R860" s="376"/>
    </row>
    <row r="861" spans="1:18" ht="11.25" customHeight="1">
      <c r="A861" s="376"/>
      <c r="B861" s="376"/>
      <c r="C861" s="376"/>
      <c r="D861" s="376"/>
      <c r="E861" s="376"/>
      <c r="F861" s="376"/>
      <c r="G861" s="376"/>
      <c r="H861" s="376"/>
      <c r="I861" s="376"/>
      <c r="J861" s="376"/>
      <c r="K861" s="376"/>
      <c r="L861" s="376"/>
      <c r="M861" s="376"/>
      <c r="N861" s="376"/>
      <c r="O861" s="376"/>
      <c r="P861" s="376"/>
      <c r="Q861" s="376"/>
      <c r="R861" s="376"/>
    </row>
    <row r="862" spans="1:18" ht="11.25" customHeight="1">
      <c r="A862" s="376"/>
      <c r="B862" s="376"/>
      <c r="C862" s="376"/>
      <c r="D862" s="376"/>
      <c r="E862" s="376"/>
      <c r="F862" s="376"/>
      <c r="G862" s="376"/>
      <c r="H862" s="376"/>
      <c r="I862" s="376"/>
      <c r="J862" s="376"/>
      <c r="K862" s="376"/>
      <c r="L862" s="376"/>
      <c r="M862" s="376"/>
      <c r="N862" s="376"/>
      <c r="O862" s="376"/>
      <c r="P862" s="376"/>
      <c r="Q862" s="376"/>
      <c r="R862" s="376"/>
    </row>
    <row r="863" spans="1:18" ht="11.25" customHeight="1">
      <c r="A863" s="376"/>
      <c r="B863" s="376"/>
      <c r="C863" s="376"/>
      <c r="D863" s="376"/>
      <c r="E863" s="376"/>
      <c r="F863" s="376"/>
      <c r="G863" s="376"/>
      <c r="H863" s="376"/>
      <c r="I863" s="376"/>
      <c r="J863" s="376"/>
      <c r="K863" s="376"/>
      <c r="L863" s="376"/>
      <c r="M863" s="376"/>
      <c r="N863" s="376"/>
      <c r="O863" s="376"/>
      <c r="P863" s="376"/>
      <c r="Q863" s="376"/>
      <c r="R863" s="376"/>
    </row>
    <row r="864" spans="1:18" ht="11.25" customHeight="1">
      <c r="A864" s="376"/>
      <c r="B864" s="376"/>
      <c r="C864" s="376"/>
      <c r="D864" s="376"/>
      <c r="E864" s="376"/>
      <c r="F864" s="376"/>
      <c r="G864" s="376"/>
      <c r="H864" s="376"/>
      <c r="I864" s="376"/>
      <c r="J864" s="376"/>
      <c r="K864" s="376"/>
      <c r="L864" s="376"/>
      <c r="M864" s="376"/>
      <c r="N864" s="376"/>
      <c r="O864" s="376"/>
      <c r="P864" s="376"/>
      <c r="Q864" s="376"/>
      <c r="R864" s="376"/>
    </row>
    <row r="865" spans="1:18" ht="11.25" customHeight="1">
      <c r="A865" s="376"/>
      <c r="B865" s="376"/>
      <c r="C865" s="376"/>
      <c r="D865" s="376"/>
      <c r="E865" s="376"/>
      <c r="F865" s="376"/>
      <c r="G865" s="376"/>
      <c r="H865" s="376"/>
      <c r="I865" s="376"/>
      <c r="J865" s="376"/>
      <c r="K865" s="376"/>
      <c r="L865" s="376"/>
      <c r="M865" s="376"/>
      <c r="N865" s="376"/>
      <c r="O865" s="376"/>
      <c r="P865" s="376"/>
      <c r="Q865" s="376"/>
      <c r="R865" s="376"/>
    </row>
    <row r="866" spans="1:18" ht="11.25" customHeight="1">
      <c r="A866" s="376"/>
      <c r="B866" s="376"/>
      <c r="C866" s="376"/>
      <c r="D866" s="376"/>
      <c r="E866" s="376"/>
      <c r="F866" s="376"/>
      <c r="G866" s="376"/>
      <c r="H866" s="376"/>
      <c r="I866" s="376"/>
      <c r="J866" s="376"/>
      <c r="K866" s="376"/>
      <c r="L866" s="376"/>
      <c r="M866" s="376"/>
      <c r="N866" s="376"/>
      <c r="O866" s="376"/>
      <c r="P866" s="376"/>
      <c r="Q866" s="376"/>
      <c r="R866" s="376"/>
    </row>
    <row r="867" spans="1:18" ht="11.25" customHeight="1">
      <c r="A867" s="376"/>
      <c r="B867" s="376"/>
      <c r="C867" s="376"/>
      <c r="D867" s="376"/>
      <c r="E867" s="376"/>
      <c r="F867" s="376"/>
      <c r="G867" s="376"/>
      <c r="H867" s="376"/>
      <c r="I867" s="376"/>
      <c r="J867" s="376"/>
      <c r="K867" s="376"/>
      <c r="L867" s="376"/>
      <c r="M867" s="376"/>
      <c r="N867" s="376"/>
      <c r="O867" s="376"/>
      <c r="P867" s="376"/>
      <c r="Q867" s="376"/>
      <c r="R867" s="376"/>
    </row>
    <row r="868" spans="1:18" ht="11.25" customHeight="1">
      <c r="A868" s="376"/>
      <c r="B868" s="376"/>
      <c r="C868" s="376"/>
      <c r="D868" s="376"/>
      <c r="E868" s="376"/>
      <c r="F868" s="376"/>
      <c r="G868" s="376"/>
      <c r="H868" s="376"/>
      <c r="I868" s="376"/>
      <c r="J868" s="376"/>
      <c r="K868" s="376"/>
      <c r="L868" s="376"/>
      <c r="M868" s="376"/>
      <c r="N868" s="376"/>
      <c r="O868" s="376"/>
      <c r="P868" s="376"/>
      <c r="Q868" s="376"/>
      <c r="R868" s="376"/>
    </row>
    <row r="869" spans="1:18" ht="11.25" customHeight="1">
      <c r="A869" s="376"/>
      <c r="B869" s="376"/>
      <c r="C869" s="376"/>
      <c r="D869" s="376"/>
      <c r="E869" s="376"/>
      <c r="F869" s="376"/>
      <c r="G869" s="376"/>
      <c r="H869" s="376"/>
      <c r="I869" s="376"/>
      <c r="J869" s="376"/>
      <c r="K869" s="376"/>
      <c r="L869" s="376"/>
      <c r="M869" s="376"/>
      <c r="N869" s="376"/>
      <c r="O869" s="376"/>
      <c r="P869" s="376"/>
      <c r="Q869" s="376"/>
      <c r="R869" s="376"/>
    </row>
    <row r="870" spans="1:18" ht="11.25" customHeight="1">
      <c r="A870" s="376"/>
      <c r="B870" s="376"/>
      <c r="C870" s="376"/>
      <c r="D870" s="376"/>
      <c r="E870" s="376"/>
      <c r="F870" s="376"/>
      <c r="G870" s="376"/>
      <c r="H870" s="376"/>
      <c r="I870" s="376"/>
      <c r="J870" s="376"/>
      <c r="K870" s="376"/>
      <c r="L870" s="376"/>
      <c r="M870" s="376"/>
      <c r="N870" s="376"/>
      <c r="O870" s="376"/>
      <c r="P870" s="376"/>
      <c r="Q870" s="376"/>
      <c r="R870" s="376"/>
    </row>
    <row r="871" spans="1:18" ht="11.25" customHeight="1">
      <c r="A871" s="376"/>
      <c r="B871" s="376"/>
      <c r="C871" s="376"/>
      <c r="D871" s="376"/>
      <c r="E871" s="376"/>
      <c r="F871" s="376"/>
      <c r="G871" s="376"/>
      <c r="H871" s="376"/>
      <c r="I871" s="376"/>
      <c r="J871" s="376"/>
      <c r="K871" s="376"/>
      <c r="L871" s="376"/>
      <c r="M871" s="376"/>
      <c r="N871" s="376"/>
      <c r="O871" s="376"/>
      <c r="P871" s="376"/>
      <c r="Q871" s="376"/>
      <c r="R871" s="376"/>
    </row>
    <row r="872" spans="1:18" ht="11.25" customHeight="1">
      <c r="A872" s="376"/>
      <c r="B872" s="376"/>
      <c r="C872" s="376"/>
      <c r="D872" s="376"/>
      <c r="E872" s="376"/>
      <c r="F872" s="376"/>
      <c r="G872" s="376"/>
      <c r="H872" s="376"/>
      <c r="I872" s="376"/>
      <c r="J872" s="376"/>
      <c r="K872" s="376"/>
      <c r="L872" s="376"/>
      <c r="M872" s="376"/>
      <c r="N872" s="376"/>
      <c r="O872" s="376"/>
      <c r="P872" s="376"/>
      <c r="Q872" s="376"/>
      <c r="R872" s="376"/>
    </row>
    <row r="873" spans="1:18" ht="11.25" customHeight="1">
      <c r="A873" s="376"/>
      <c r="B873" s="376"/>
      <c r="C873" s="376"/>
      <c r="D873" s="376"/>
      <c r="E873" s="376"/>
      <c r="F873" s="376"/>
      <c r="G873" s="376"/>
      <c r="H873" s="376"/>
      <c r="I873" s="376"/>
      <c r="J873" s="376"/>
      <c r="K873" s="376"/>
      <c r="L873" s="376"/>
      <c r="M873" s="376"/>
      <c r="N873" s="376"/>
      <c r="O873" s="376"/>
      <c r="P873" s="376"/>
      <c r="Q873" s="376"/>
      <c r="R873" s="376"/>
    </row>
    <row r="874" spans="1:18" ht="11.25" customHeight="1">
      <c r="A874" s="376"/>
      <c r="B874" s="376"/>
      <c r="C874" s="376"/>
      <c r="D874" s="376"/>
      <c r="E874" s="376"/>
      <c r="F874" s="376"/>
      <c r="G874" s="376"/>
      <c r="H874" s="376"/>
      <c r="I874" s="376"/>
      <c r="J874" s="376"/>
      <c r="K874" s="376"/>
      <c r="L874" s="376"/>
      <c r="M874" s="376"/>
      <c r="N874" s="376"/>
      <c r="O874" s="376"/>
      <c r="P874" s="376"/>
      <c r="Q874" s="376"/>
      <c r="R874" s="376"/>
    </row>
    <row r="875" spans="1:18" ht="11.25" customHeight="1">
      <c r="A875" s="376"/>
      <c r="B875" s="376"/>
      <c r="C875" s="376"/>
      <c r="D875" s="376"/>
      <c r="E875" s="376"/>
      <c r="F875" s="376"/>
      <c r="G875" s="376"/>
      <c r="H875" s="376"/>
      <c r="I875" s="376"/>
      <c r="J875" s="376"/>
      <c r="K875" s="376"/>
      <c r="L875" s="376"/>
      <c r="M875" s="376"/>
      <c r="N875" s="376"/>
      <c r="O875" s="376"/>
      <c r="P875" s="376"/>
      <c r="Q875" s="376"/>
      <c r="R875" s="376"/>
    </row>
    <row r="876" spans="1:18" ht="11.25" customHeight="1">
      <c r="A876" s="376"/>
      <c r="B876" s="376"/>
      <c r="C876" s="376"/>
      <c r="D876" s="376"/>
      <c r="E876" s="376"/>
      <c r="F876" s="376"/>
      <c r="G876" s="376"/>
      <c r="H876" s="376"/>
      <c r="I876" s="376"/>
      <c r="J876" s="376"/>
      <c r="K876" s="376"/>
      <c r="L876" s="376"/>
      <c r="M876" s="376"/>
      <c r="N876" s="376"/>
      <c r="O876" s="376"/>
      <c r="P876" s="376"/>
      <c r="Q876" s="376"/>
      <c r="R876" s="376"/>
    </row>
    <row r="877" spans="1:18" ht="11.25" customHeight="1">
      <c r="A877" s="376"/>
      <c r="B877" s="376"/>
      <c r="C877" s="376"/>
      <c r="D877" s="376"/>
      <c r="E877" s="376"/>
      <c r="F877" s="376"/>
      <c r="G877" s="376"/>
      <c r="H877" s="376"/>
      <c r="I877" s="376"/>
      <c r="J877" s="376"/>
      <c r="K877" s="376"/>
      <c r="L877" s="376"/>
      <c r="M877" s="376"/>
      <c r="N877" s="376"/>
      <c r="O877" s="376"/>
      <c r="P877" s="376"/>
      <c r="Q877" s="376"/>
      <c r="R877" s="376"/>
    </row>
    <row r="878" spans="1:18" ht="11.25" customHeight="1">
      <c r="A878" s="376"/>
      <c r="B878" s="376"/>
      <c r="C878" s="376"/>
      <c r="D878" s="376"/>
      <c r="E878" s="376"/>
      <c r="F878" s="376"/>
      <c r="G878" s="376"/>
      <c r="H878" s="376"/>
      <c r="I878" s="376"/>
      <c r="J878" s="376"/>
      <c r="K878" s="376"/>
      <c r="L878" s="376"/>
      <c r="M878" s="376"/>
      <c r="N878" s="376"/>
      <c r="O878" s="376"/>
      <c r="P878" s="376"/>
      <c r="Q878" s="376"/>
      <c r="R878" s="376"/>
    </row>
    <row r="879" spans="1:18" ht="11.25" customHeight="1">
      <c r="A879" s="376"/>
      <c r="B879" s="376"/>
      <c r="C879" s="376"/>
      <c r="D879" s="376"/>
      <c r="E879" s="376"/>
      <c r="F879" s="376"/>
      <c r="G879" s="376"/>
      <c r="H879" s="376"/>
      <c r="I879" s="376"/>
      <c r="J879" s="376"/>
      <c r="K879" s="376"/>
      <c r="L879" s="376"/>
      <c r="M879" s="376"/>
      <c r="N879" s="376"/>
      <c r="O879" s="376"/>
      <c r="P879" s="376"/>
      <c r="Q879" s="376"/>
      <c r="R879" s="376"/>
    </row>
    <row r="880" spans="1:18" ht="11.25" customHeight="1">
      <c r="A880" s="376"/>
      <c r="B880" s="376"/>
      <c r="C880" s="376"/>
      <c r="D880" s="376"/>
      <c r="E880" s="376"/>
      <c r="F880" s="376"/>
      <c r="G880" s="376"/>
      <c r="H880" s="376"/>
      <c r="I880" s="376"/>
      <c r="J880" s="376"/>
      <c r="K880" s="376"/>
      <c r="L880" s="376"/>
      <c r="M880" s="376"/>
      <c r="N880" s="376"/>
      <c r="O880" s="376"/>
      <c r="P880" s="376"/>
      <c r="Q880" s="376"/>
      <c r="R880" s="376"/>
    </row>
    <row r="881" spans="1:18" ht="11.25" customHeight="1">
      <c r="A881" s="376"/>
      <c r="B881" s="376"/>
      <c r="C881" s="376"/>
      <c r="D881" s="376"/>
      <c r="E881" s="376"/>
      <c r="F881" s="376"/>
      <c r="G881" s="376"/>
      <c r="H881" s="376"/>
      <c r="I881" s="376"/>
      <c r="J881" s="376"/>
      <c r="K881" s="376"/>
      <c r="L881" s="376"/>
      <c r="M881" s="376"/>
      <c r="N881" s="376"/>
      <c r="O881" s="376"/>
      <c r="P881" s="376"/>
      <c r="Q881" s="376"/>
      <c r="R881" s="376"/>
    </row>
    <row r="882" spans="1:18" ht="11.25" customHeight="1">
      <c r="A882" s="376"/>
      <c r="B882" s="376"/>
      <c r="C882" s="376"/>
      <c r="D882" s="376"/>
      <c r="E882" s="376"/>
      <c r="F882" s="376"/>
      <c r="G882" s="376"/>
      <c r="H882" s="376"/>
      <c r="I882" s="376"/>
      <c r="J882" s="376"/>
      <c r="K882" s="376"/>
      <c r="L882" s="376"/>
      <c r="M882" s="376"/>
      <c r="N882" s="376"/>
      <c r="O882" s="376"/>
      <c r="P882" s="376"/>
      <c r="Q882" s="376"/>
      <c r="R882" s="376"/>
    </row>
    <row r="883" spans="1:18" ht="11.25" customHeight="1">
      <c r="A883" s="376"/>
      <c r="B883" s="376"/>
      <c r="C883" s="376"/>
      <c r="D883" s="376"/>
      <c r="E883" s="376"/>
      <c r="F883" s="376"/>
      <c r="G883" s="376"/>
      <c r="H883" s="376"/>
      <c r="I883" s="376"/>
      <c r="J883" s="376"/>
      <c r="K883" s="376"/>
      <c r="L883" s="376"/>
      <c r="M883" s="376"/>
      <c r="N883" s="376"/>
      <c r="O883" s="376"/>
      <c r="P883" s="376"/>
      <c r="Q883" s="376"/>
      <c r="R883" s="376"/>
    </row>
    <row r="884" spans="1:18" ht="11.25" customHeight="1">
      <c r="A884" s="376"/>
      <c r="B884" s="376"/>
      <c r="C884" s="376"/>
      <c r="D884" s="376"/>
      <c r="E884" s="376"/>
      <c r="F884" s="376"/>
      <c r="G884" s="376"/>
      <c r="H884" s="376"/>
      <c r="I884" s="376"/>
      <c r="J884" s="376"/>
      <c r="K884" s="376"/>
      <c r="L884" s="376"/>
      <c r="M884" s="376"/>
      <c r="N884" s="376"/>
      <c r="O884" s="376"/>
      <c r="P884" s="376"/>
      <c r="Q884" s="376"/>
      <c r="R884" s="376"/>
    </row>
    <row r="885" spans="1:18" ht="11.25" customHeight="1">
      <c r="A885" s="376"/>
      <c r="B885" s="376"/>
      <c r="C885" s="376"/>
      <c r="D885" s="376"/>
      <c r="E885" s="376"/>
      <c r="F885" s="376"/>
      <c r="G885" s="376"/>
      <c r="H885" s="376"/>
      <c r="I885" s="376"/>
      <c r="J885" s="376"/>
      <c r="K885" s="376"/>
      <c r="L885" s="376"/>
      <c r="M885" s="376"/>
      <c r="N885" s="376"/>
      <c r="O885" s="376"/>
      <c r="P885" s="376"/>
      <c r="Q885" s="376"/>
      <c r="R885" s="376"/>
    </row>
    <row r="886" spans="1:18" ht="11.25" customHeight="1">
      <c r="A886" s="376"/>
      <c r="B886" s="376"/>
      <c r="C886" s="376"/>
      <c r="D886" s="376"/>
      <c r="E886" s="376"/>
      <c r="F886" s="376"/>
      <c r="G886" s="376"/>
      <c r="H886" s="376"/>
      <c r="I886" s="376"/>
      <c r="J886" s="376"/>
      <c r="K886" s="376"/>
      <c r="L886" s="376"/>
      <c r="M886" s="376"/>
      <c r="N886" s="376"/>
      <c r="O886" s="376"/>
      <c r="P886" s="376"/>
      <c r="Q886" s="376"/>
      <c r="R886" s="376"/>
    </row>
    <row r="887" spans="1:18" ht="11.25" customHeight="1">
      <c r="A887" s="376"/>
      <c r="B887" s="376"/>
      <c r="C887" s="376"/>
      <c r="D887" s="376"/>
      <c r="E887" s="376"/>
      <c r="F887" s="376"/>
      <c r="G887" s="376"/>
      <c r="H887" s="376"/>
      <c r="I887" s="376"/>
      <c r="J887" s="376"/>
      <c r="K887" s="376"/>
      <c r="L887" s="376"/>
      <c r="M887" s="376"/>
      <c r="N887" s="376"/>
      <c r="O887" s="376"/>
      <c r="P887" s="376"/>
      <c r="Q887" s="376"/>
      <c r="R887" s="376"/>
    </row>
    <row r="888" spans="1:18" ht="11.25" customHeight="1">
      <c r="A888" s="376"/>
      <c r="B888" s="376"/>
      <c r="C888" s="376"/>
      <c r="D888" s="376"/>
      <c r="E888" s="376"/>
      <c r="F888" s="376"/>
      <c r="G888" s="376"/>
      <c r="H888" s="376"/>
      <c r="I888" s="376"/>
      <c r="J888" s="376"/>
      <c r="K888" s="376"/>
      <c r="L888" s="376"/>
      <c r="M888" s="376"/>
      <c r="N888" s="376"/>
      <c r="O888" s="376"/>
      <c r="P888" s="376"/>
      <c r="Q888" s="376"/>
      <c r="R888" s="376"/>
    </row>
    <row r="889" spans="1:18" ht="11.25" customHeight="1">
      <c r="A889" s="376"/>
      <c r="B889" s="376"/>
      <c r="C889" s="376"/>
      <c r="D889" s="376"/>
      <c r="E889" s="376"/>
      <c r="F889" s="376"/>
      <c r="G889" s="376"/>
      <c r="H889" s="376"/>
      <c r="I889" s="376"/>
      <c r="J889" s="376"/>
      <c r="K889" s="376"/>
      <c r="L889" s="376"/>
      <c r="M889" s="376"/>
      <c r="N889" s="376"/>
      <c r="O889" s="376"/>
      <c r="P889" s="376"/>
      <c r="Q889" s="376"/>
      <c r="R889" s="376"/>
    </row>
    <row r="890" spans="1:18" ht="11.25" customHeight="1">
      <c r="A890" s="376"/>
      <c r="B890" s="376"/>
      <c r="C890" s="376"/>
      <c r="D890" s="376"/>
      <c r="E890" s="376"/>
      <c r="F890" s="376"/>
      <c r="G890" s="376"/>
      <c r="H890" s="376"/>
      <c r="I890" s="376"/>
      <c r="J890" s="376"/>
      <c r="K890" s="376"/>
      <c r="L890" s="376"/>
      <c r="M890" s="376"/>
      <c r="N890" s="376"/>
      <c r="O890" s="376"/>
      <c r="P890" s="376"/>
      <c r="Q890" s="376"/>
      <c r="R890" s="376"/>
    </row>
    <row r="891" spans="1:18" ht="11.25" customHeight="1">
      <c r="A891" s="376"/>
      <c r="B891" s="376"/>
      <c r="C891" s="376"/>
      <c r="D891" s="376"/>
      <c r="E891" s="376"/>
      <c r="F891" s="376"/>
      <c r="G891" s="376"/>
      <c r="H891" s="376"/>
      <c r="I891" s="376"/>
      <c r="J891" s="376"/>
      <c r="K891" s="376"/>
      <c r="L891" s="376"/>
      <c r="M891" s="376"/>
      <c r="N891" s="376"/>
      <c r="O891" s="376"/>
      <c r="P891" s="376"/>
      <c r="Q891" s="376"/>
      <c r="R891" s="376"/>
    </row>
    <row r="892" spans="1:18" ht="11.25" customHeight="1">
      <c r="A892" s="376"/>
      <c r="B892" s="376"/>
      <c r="C892" s="376"/>
      <c r="D892" s="376"/>
      <c r="E892" s="376"/>
      <c r="F892" s="376"/>
      <c r="G892" s="376"/>
      <c r="H892" s="376"/>
      <c r="I892" s="376"/>
      <c r="J892" s="376"/>
      <c r="K892" s="376"/>
      <c r="L892" s="376"/>
      <c r="M892" s="376"/>
      <c r="N892" s="376"/>
      <c r="O892" s="376"/>
      <c r="P892" s="376"/>
      <c r="Q892" s="376"/>
      <c r="R892" s="376"/>
    </row>
    <row r="893" spans="1:18" ht="11.25" customHeight="1">
      <c r="A893" s="376"/>
      <c r="B893" s="376"/>
      <c r="C893" s="376"/>
      <c r="D893" s="376"/>
      <c r="E893" s="376"/>
      <c r="F893" s="376"/>
      <c r="G893" s="376"/>
      <c r="H893" s="376"/>
      <c r="I893" s="376"/>
      <c r="J893" s="376"/>
      <c r="K893" s="376"/>
      <c r="L893" s="376"/>
      <c r="M893" s="376"/>
      <c r="N893" s="376"/>
      <c r="O893" s="376"/>
      <c r="P893" s="376"/>
      <c r="Q893" s="376"/>
      <c r="R893" s="376"/>
    </row>
    <row r="894" spans="1:18" ht="11.25" customHeight="1">
      <c r="A894" s="376"/>
      <c r="B894" s="376"/>
      <c r="C894" s="376"/>
      <c r="D894" s="376"/>
      <c r="E894" s="376"/>
      <c r="F894" s="376"/>
      <c r="G894" s="376"/>
      <c r="H894" s="376"/>
      <c r="I894" s="376"/>
      <c r="J894" s="376"/>
      <c r="K894" s="376"/>
      <c r="L894" s="376"/>
      <c r="M894" s="376"/>
      <c r="N894" s="376"/>
      <c r="O894" s="376"/>
      <c r="P894" s="376"/>
      <c r="Q894" s="376"/>
      <c r="R894" s="376"/>
    </row>
    <row r="895" spans="1:18" ht="11.25" customHeight="1">
      <c r="A895" s="376"/>
      <c r="B895" s="376"/>
      <c r="C895" s="376"/>
      <c r="D895" s="376"/>
      <c r="E895" s="376"/>
      <c r="F895" s="376"/>
      <c r="G895" s="376"/>
      <c r="H895" s="376"/>
      <c r="I895" s="376"/>
      <c r="J895" s="376"/>
      <c r="K895" s="376"/>
      <c r="L895" s="376"/>
      <c r="M895" s="376"/>
      <c r="N895" s="376"/>
      <c r="O895" s="376"/>
      <c r="P895" s="376"/>
      <c r="Q895" s="376"/>
      <c r="R895" s="376"/>
    </row>
    <row r="896" spans="1:18" ht="11.25" customHeight="1">
      <c r="A896" s="376"/>
      <c r="B896" s="376"/>
      <c r="C896" s="376"/>
      <c r="D896" s="376"/>
      <c r="E896" s="376"/>
      <c r="F896" s="376"/>
      <c r="G896" s="376"/>
      <c r="H896" s="376"/>
      <c r="I896" s="376"/>
      <c r="J896" s="376"/>
      <c r="K896" s="376"/>
      <c r="L896" s="376"/>
      <c r="M896" s="376"/>
      <c r="N896" s="376"/>
      <c r="O896" s="376"/>
      <c r="P896" s="376"/>
      <c r="Q896" s="376"/>
      <c r="R896" s="376"/>
    </row>
    <row r="897" spans="1:18" ht="11.25" customHeight="1">
      <c r="A897" s="376"/>
      <c r="B897" s="376"/>
      <c r="C897" s="376"/>
      <c r="D897" s="376"/>
      <c r="E897" s="376"/>
      <c r="F897" s="376"/>
      <c r="G897" s="376"/>
      <c r="H897" s="376"/>
      <c r="I897" s="376"/>
      <c r="J897" s="376"/>
      <c r="K897" s="376"/>
      <c r="L897" s="376"/>
      <c r="M897" s="376"/>
      <c r="N897" s="376"/>
      <c r="O897" s="376"/>
      <c r="P897" s="376"/>
      <c r="Q897" s="376"/>
      <c r="R897" s="376"/>
    </row>
    <row r="898" spans="1:18" ht="11.25" customHeight="1">
      <c r="A898" s="376"/>
      <c r="B898" s="376"/>
      <c r="C898" s="376"/>
      <c r="D898" s="376"/>
      <c r="E898" s="376"/>
      <c r="F898" s="376"/>
      <c r="G898" s="376"/>
      <c r="H898" s="376"/>
      <c r="I898" s="376"/>
      <c r="J898" s="376"/>
      <c r="K898" s="376"/>
      <c r="L898" s="376"/>
      <c r="M898" s="376"/>
      <c r="N898" s="376"/>
      <c r="O898" s="376"/>
      <c r="P898" s="376"/>
      <c r="Q898" s="376"/>
      <c r="R898" s="376"/>
    </row>
    <row r="899" spans="1:18" ht="11.25" customHeight="1">
      <c r="A899" s="376"/>
      <c r="B899" s="376"/>
      <c r="C899" s="376"/>
      <c r="D899" s="376"/>
      <c r="E899" s="376"/>
      <c r="F899" s="376"/>
      <c r="G899" s="376"/>
      <c r="H899" s="376"/>
      <c r="I899" s="376"/>
      <c r="J899" s="376"/>
      <c r="K899" s="376"/>
      <c r="L899" s="376"/>
      <c r="M899" s="376"/>
      <c r="N899" s="376"/>
      <c r="O899" s="376"/>
      <c r="P899" s="376"/>
      <c r="Q899" s="376"/>
      <c r="R899" s="376"/>
    </row>
    <row r="900" spans="1:18" ht="11.25" customHeight="1">
      <c r="A900" s="376"/>
      <c r="B900" s="376"/>
      <c r="C900" s="376"/>
      <c r="D900" s="376"/>
      <c r="E900" s="376"/>
      <c r="F900" s="376"/>
      <c r="G900" s="376"/>
      <c r="H900" s="376"/>
      <c r="I900" s="376"/>
      <c r="J900" s="376"/>
      <c r="K900" s="376"/>
      <c r="L900" s="376"/>
      <c r="M900" s="376"/>
      <c r="N900" s="376"/>
      <c r="O900" s="376"/>
      <c r="P900" s="376"/>
      <c r="Q900" s="376"/>
      <c r="R900" s="376"/>
    </row>
    <row r="901" spans="1:18" ht="11.25" customHeight="1">
      <c r="A901" s="376"/>
      <c r="B901" s="376"/>
      <c r="C901" s="376"/>
      <c r="D901" s="376"/>
      <c r="E901" s="376"/>
      <c r="F901" s="376"/>
      <c r="G901" s="376"/>
      <c r="H901" s="376"/>
      <c r="I901" s="376"/>
      <c r="J901" s="376"/>
      <c r="K901" s="376"/>
      <c r="L901" s="376"/>
      <c r="M901" s="376"/>
      <c r="N901" s="376"/>
      <c r="O901" s="376"/>
      <c r="P901" s="376"/>
      <c r="Q901" s="376"/>
      <c r="R901" s="376"/>
    </row>
    <row r="902" spans="1:18" ht="11.25" customHeight="1">
      <c r="A902" s="376"/>
      <c r="B902" s="376"/>
      <c r="C902" s="376"/>
      <c r="D902" s="376"/>
      <c r="E902" s="376"/>
      <c r="F902" s="376"/>
      <c r="G902" s="376"/>
      <c r="H902" s="376"/>
      <c r="I902" s="376"/>
      <c r="J902" s="376"/>
      <c r="K902" s="376"/>
      <c r="L902" s="376"/>
      <c r="M902" s="376"/>
      <c r="N902" s="376"/>
      <c r="O902" s="376"/>
      <c r="P902" s="376"/>
      <c r="Q902" s="376"/>
      <c r="R902" s="376"/>
    </row>
    <row r="903" spans="1:18" ht="11.25" customHeight="1">
      <c r="A903" s="376"/>
      <c r="B903" s="376"/>
      <c r="C903" s="376"/>
      <c r="D903" s="376"/>
      <c r="E903" s="376"/>
      <c r="F903" s="376"/>
      <c r="G903" s="376"/>
      <c r="H903" s="376"/>
      <c r="I903" s="376"/>
      <c r="J903" s="376"/>
      <c r="K903" s="376"/>
      <c r="L903" s="376"/>
      <c r="M903" s="376"/>
      <c r="N903" s="376"/>
      <c r="O903" s="376"/>
      <c r="P903" s="376"/>
      <c r="Q903" s="376"/>
      <c r="R903" s="376"/>
    </row>
    <row r="904" spans="1:18" ht="11.25" customHeight="1">
      <c r="A904" s="376"/>
      <c r="B904" s="376"/>
      <c r="C904" s="376"/>
      <c r="D904" s="376"/>
      <c r="E904" s="376"/>
      <c r="F904" s="376"/>
      <c r="G904" s="376"/>
      <c r="H904" s="376"/>
      <c r="I904" s="376"/>
      <c r="J904" s="376"/>
      <c r="K904" s="376"/>
      <c r="L904" s="376"/>
      <c r="M904" s="376"/>
      <c r="N904" s="376"/>
      <c r="O904" s="376"/>
      <c r="P904" s="376"/>
      <c r="Q904" s="376"/>
      <c r="R904" s="376"/>
    </row>
    <row r="905" spans="1:18" ht="11.25" customHeight="1">
      <c r="A905" s="376"/>
      <c r="B905" s="376"/>
      <c r="C905" s="376"/>
      <c r="D905" s="376"/>
      <c r="E905" s="376"/>
      <c r="F905" s="376"/>
      <c r="G905" s="376"/>
      <c r="H905" s="376"/>
      <c r="I905" s="376"/>
      <c r="J905" s="376"/>
      <c r="K905" s="376"/>
      <c r="L905" s="376"/>
      <c r="M905" s="376"/>
      <c r="N905" s="376"/>
      <c r="O905" s="376"/>
      <c r="P905" s="376"/>
      <c r="Q905" s="376"/>
      <c r="R905" s="376"/>
    </row>
    <row r="906" spans="1:18" ht="11.25" customHeight="1">
      <c r="A906" s="376"/>
      <c r="B906" s="376"/>
      <c r="C906" s="376"/>
      <c r="D906" s="376"/>
      <c r="E906" s="376"/>
      <c r="F906" s="376"/>
      <c r="G906" s="376"/>
      <c r="H906" s="376"/>
      <c r="I906" s="376"/>
      <c r="J906" s="376"/>
      <c r="K906" s="376"/>
      <c r="L906" s="376"/>
      <c r="M906" s="376"/>
      <c r="N906" s="376"/>
      <c r="O906" s="376"/>
      <c r="P906" s="376"/>
      <c r="Q906" s="376"/>
      <c r="R906" s="376"/>
    </row>
    <row r="907" spans="1:18" ht="11.25" customHeight="1">
      <c r="A907" s="376"/>
      <c r="B907" s="376"/>
      <c r="C907" s="376"/>
      <c r="D907" s="376"/>
      <c r="E907" s="376"/>
      <c r="F907" s="376"/>
      <c r="G907" s="376"/>
      <c r="H907" s="376"/>
      <c r="I907" s="376"/>
      <c r="J907" s="376"/>
      <c r="K907" s="376"/>
      <c r="L907" s="376"/>
      <c r="M907" s="376"/>
      <c r="N907" s="376"/>
      <c r="O907" s="376"/>
      <c r="P907" s="376"/>
      <c r="Q907" s="376"/>
      <c r="R907" s="376"/>
    </row>
    <row r="908" spans="1:18" ht="11.25" customHeight="1">
      <c r="A908" s="376"/>
      <c r="B908" s="376"/>
      <c r="C908" s="376"/>
      <c r="D908" s="376"/>
      <c r="E908" s="376"/>
      <c r="F908" s="376"/>
      <c r="G908" s="376"/>
      <c r="H908" s="376"/>
      <c r="I908" s="376"/>
      <c r="J908" s="376"/>
      <c r="K908" s="376"/>
      <c r="L908" s="376"/>
      <c r="M908" s="376"/>
      <c r="N908" s="376"/>
      <c r="O908" s="376"/>
      <c r="P908" s="376"/>
      <c r="Q908" s="376"/>
      <c r="R908" s="376"/>
    </row>
    <row r="909" spans="1:18" ht="11.25" customHeight="1">
      <c r="A909" s="376"/>
      <c r="B909" s="376"/>
      <c r="C909" s="376"/>
      <c r="D909" s="376"/>
      <c r="E909" s="376"/>
      <c r="F909" s="376"/>
      <c r="G909" s="376"/>
      <c r="H909" s="376"/>
      <c r="I909" s="376"/>
      <c r="J909" s="376"/>
      <c r="K909" s="376"/>
      <c r="L909" s="376"/>
      <c r="M909" s="376"/>
      <c r="N909" s="376"/>
      <c r="O909" s="376"/>
      <c r="P909" s="376"/>
      <c r="Q909" s="376"/>
      <c r="R909" s="376"/>
    </row>
    <row r="910" spans="1:18" ht="11.25" customHeight="1">
      <c r="A910" s="376"/>
      <c r="B910" s="376"/>
      <c r="C910" s="376"/>
      <c r="D910" s="376"/>
      <c r="E910" s="376"/>
      <c r="F910" s="376"/>
      <c r="G910" s="376"/>
      <c r="H910" s="376"/>
      <c r="I910" s="376"/>
      <c r="J910" s="376"/>
      <c r="K910" s="376"/>
      <c r="L910" s="376"/>
      <c r="M910" s="376"/>
      <c r="N910" s="376"/>
      <c r="O910" s="376"/>
      <c r="P910" s="376"/>
      <c r="Q910" s="376"/>
      <c r="R910" s="376"/>
    </row>
    <row r="911" spans="1:18" ht="11.25" customHeight="1">
      <c r="A911" s="376"/>
      <c r="B911" s="376"/>
      <c r="C911" s="376"/>
      <c r="D911" s="376"/>
      <c r="E911" s="376"/>
      <c r="F911" s="376"/>
      <c r="G911" s="376"/>
      <c r="H911" s="376"/>
      <c r="I911" s="376"/>
      <c r="J911" s="376"/>
      <c r="K911" s="376"/>
      <c r="L911" s="376"/>
      <c r="M911" s="376"/>
      <c r="N911" s="376"/>
      <c r="O911" s="376"/>
      <c r="P911" s="376"/>
      <c r="Q911" s="376"/>
      <c r="R911" s="376"/>
    </row>
    <row r="912" spans="1:18" ht="11.25" customHeight="1">
      <c r="A912" s="376"/>
      <c r="B912" s="376"/>
      <c r="C912" s="376"/>
      <c r="D912" s="376"/>
      <c r="E912" s="376"/>
      <c r="F912" s="376"/>
      <c r="G912" s="376"/>
      <c r="H912" s="376"/>
      <c r="I912" s="376"/>
      <c r="J912" s="376"/>
      <c r="K912" s="376"/>
      <c r="L912" s="376"/>
      <c r="M912" s="376"/>
      <c r="N912" s="376"/>
      <c r="O912" s="376"/>
      <c r="P912" s="376"/>
      <c r="Q912" s="376"/>
      <c r="R912" s="376"/>
    </row>
    <row r="913" spans="1:18" ht="11.25" customHeight="1">
      <c r="A913" s="376"/>
      <c r="B913" s="376"/>
      <c r="C913" s="376"/>
      <c r="D913" s="376"/>
      <c r="E913" s="376"/>
      <c r="F913" s="376"/>
      <c r="G913" s="376"/>
      <c r="H913" s="376"/>
      <c r="I913" s="376"/>
      <c r="J913" s="376"/>
      <c r="K913" s="376"/>
      <c r="L913" s="376"/>
      <c r="M913" s="376"/>
      <c r="N913" s="376"/>
      <c r="O913" s="376"/>
      <c r="P913" s="376"/>
      <c r="Q913" s="376"/>
      <c r="R913" s="376"/>
    </row>
    <row r="914" spans="1:18" ht="11.25" customHeight="1">
      <c r="A914" s="376"/>
      <c r="B914" s="376"/>
      <c r="C914" s="376"/>
      <c r="D914" s="376"/>
      <c r="E914" s="376"/>
      <c r="F914" s="376"/>
      <c r="G914" s="376"/>
      <c r="H914" s="376"/>
      <c r="I914" s="376"/>
      <c r="J914" s="376"/>
      <c r="K914" s="376"/>
      <c r="L914" s="376"/>
      <c r="M914" s="376"/>
      <c r="N914" s="376"/>
      <c r="O914" s="376"/>
      <c r="P914" s="376"/>
      <c r="Q914" s="376"/>
      <c r="R914" s="376"/>
    </row>
    <row r="915" spans="1:18" ht="11.25" customHeight="1">
      <c r="A915" s="376"/>
      <c r="B915" s="376"/>
      <c r="C915" s="376"/>
      <c r="D915" s="376"/>
      <c r="E915" s="376"/>
      <c r="F915" s="376"/>
      <c r="G915" s="376"/>
      <c r="H915" s="376"/>
      <c r="I915" s="376"/>
      <c r="J915" s="376"/>
      <c r="K915" s="376"/>
      <c r="L915" s="376"/>
      <c r="M915" s="376"/>
      <c r="N915" s="376"/>
      <c r="O915" s="376"/>
      <c r="P915" s="376"/>
      <c r="Q915" s="376"/>
      <c r="R915" s="376"/>
    </row>
    <row r="916" spans="1:18" ht="11.25" customHeight="1">
      <c r="A916" s="376"/>
      <c r="B916" s="376"/>
      <c r="C916" s="376"/>
      <c r="D916" s="376"/>
      <c r="E916" s="376"/>
      <c r="F916" s="376"/>
      <c r="G916" s="376"/>
      <c r="H916" s="376"/>
      <c r="I916" s="376"/>
      <c r="J916" s="376"/>
      <c r="K916" s="376"/>
      <c r="L916" s="376"/>
      <c r="M916" s="376"/>
      <c r="N916" s="376"/>
      <c r="O916" s="376"/>
      <c r="P916" s="376"/>
      <c r="Q916" s="376"/>
      <c r="R916" s="376"/>
    </row>
    <row r="917" spans="1:18" ht="11.25" customHeight="1">
      <c r="A917" s="376"/>
      <c r="B917" s="376"/>
      <c r="C917" s="376"/>
      <c r="D917" s="376"/>
      <c r="E917" s="376"/>
      <c r="F917" s="376"/>
      <c r="G917" s="376"/>
      <c r="H917" s="376"/>
      <c r="I917" s="376"/>
      <c r="J917" s="376"/>
      <c r="K917" s="376"/>
      <c r="L917" s="376"/>
      <c r="M917" s="376"/>
      <c r="N917" s="376"/>
      <c r="O917" s="376"/>
      <c r="P917" s="376"/>
      <c r="Q917" s="376"/>
      <c r="R917" s="376"/>
    </row>
    <row r="918" spans="1:18" ht="11.25" customHeight="1">
      <c r="A918" s="376"/>
      <c r="B918" s="376"/>
      <c r="C918" s="376"/>
      <c r="D918" s="376"/>
      <c r="E918" s="376"/>
      <c r="F918" s="376"/>
      <c r="G918" s="376"/>
      <c r="H918" s="376"/>
      <c r="I918" s="376"/>
      <c r="J918" s="376"/>
      <c r="K918" s="376"/>
      <c r="L918" s="376"/>
      <c r="M918" s="376"/>
      <c r="N918" s="376"/>
      <c r="O918" s="376"/>
      <c r="P918" s="376"/>
      <c r="Q918" s="376"/>
      <c r="R918" s="376"/>
    </row>
    <row r="919" spans="1:18" ht="11.25" customHeight="1">
      <c r="A919" s="376"/>
      <c r="B919" s="376"/>
      <c r="C919" s="376"/>
      <c r="D919" s="376"/>
      <c r="E919" s="376"/>
      <c r="F919" s="376"/>
      <c r="G919" s="376"/>
      <c r="H919" s="376"/>
      <c r="I919" s="376"/>
      <c r="J919" s="376"/>
      <c r="K919" s="376"/>
      <c r="L919" s="376"/>
      <c r="M919" s="376"/>
      <c r="N919" s="376"/>
      <c r="O919" s="376"/>
      <c r="P919" s="376"/>
      <c r="Q919" s="376"/>
      <c r="R919" s="376"/>
    </row>
    <row r="920" spans="1:18" ht="11.25" customHeight="1">
      <c r="A920" s="376"/>
      <c r="B920" s="376"/>
      <c r="C920" s="376"/>
      <c r="D920" s="376"/>
      <c r="E920" s="376"/>
      <c r="F920" s="376"/>
      <c r="G920" s="376"/>
      <c r="H920" s="376"/>
      <c r="I920" s="376"/>
      <c r="J920" s="376"/>
      <c r="K920" s="376"/>
      <c r="L920" s="376"/>
      <c r="M920" s="376"/>
      <c r="N920" s="376"/>
      <c r="O920" s="376"/>
      <c r="P920" s="376"/>
      <c r="Q920" s="376"/>
      <c r="R920" s="376"/>
    </row>
    <row r="921" spans="1:18" ht="11.25" customHeight="1">
      <c r="A921" s="376"/>
      <c r="B921" s="376"/>
      <c r="C921" s="376"/>
      <c r="D921" s="376"/>
      <c r="E921" s="376"/>
      <c r="F921" s="376"/>
      <c r="G921" s="376"/>
      <c r="H921" s="376"/>
      <c r="I921" s="376"/>
      <c r="J921" s="376"/>
      <c r="K921" s="376"/>
      <c r="L921" s="376"/>
      <c r="M921" s="376"/>
      <c r="N921" s="376"/>
      <c r="O921" s="376"/>
      <c r="P921" s="376"/>
      <c r="Q921" s="376"/>
      <c r="R921" s="376"/>
    </row>
    <row r="922" spans="1:18" ht="11.25" customHeight="1">
      <c r="A922" s="376"/>
      <c r="B922" s="376"/>
      <c r="C922" s="376"/>
      <c r="D922" s="376"/>
      <c r="E922" s="376"/>
      <c r="F922" s="376"/>
      <c r="G922" s="376"/>
      <c r="H922" s="376"/>
      <c r="I922" s="376"/>
      <c r="J922" s="376"/>
      <c r="K922" s="376"/>
      <c r="L922" s="376"/>
      <c r="M922" s="376"/>
      <c r="N922" s="376"/>
      <c r="O922" s="376"/>
      <c r="P922" s="376"/>
      <c r="Q922" s="376"/>
      <c r="R922" s="376"/>
    </row>
    <row r="923" spans="1:18" ht="11.25" customHeight="1">
      <c r="A923" s="376"/>
      <c r="B923" s="376"/>
      <c r="C923" s="376"/>
      <c r="D923" s="376"/>
      <c r="E923" s="376"/>
      <c r="F923" s="376"/>
      <c r="G923" s="376"/>
      <c r="H923" s="376"/>
      <c r="I923" s="376"/>
      <c r="J923" s="376"/>
      <c r="K923" s="376"/>
      <c r="L923" s="376"/>
      <c r="M923" s="376"/>
      <c r="N923" s="376"/>
      <c r="O923" s="376"/>
      <c r="P923" s="376"/>
      <c r="Q923" s="376"/>
      <c r="R923" s="376"/>
    </row>
    <row r="924" spans="1:18" ht="11.25" customHeight="1">
      <c r="A924" s="376"/>
      <c r="B924" s="376"/>
      <c r="C924" s="376"/>
      <c r="D924" s="376"/>
      <c r="E924" s="376"/>
      <c r="F924" s="376"/>
      <c r="G924" s="376"/>
      <c r="H924" s="376"/>
      <c r="I924" s="376"/>
      <c r="J924" s="376"/>
      <c r="K924" s="376"/>
      <c r="L924" s="376"/>
      <c r="M924" s="376"/>
      <c r="N924" s="376"/>
      <c r="O924" s="376"/>
      <c r="P924" s="376"/>
      <c r="Q924" s="376"/>
      <c r="R924" s="376"/>
    </row>
    <row r="925" spans="1:18" ht="11.25" customHeight="1">
      <c r="A925" s="376"/>
      <c r="B925" s="376"/>
      <c r="C925" s="376"/>
      <c r="D925" s="376"/>
      <c r="E925" s="376"/>
      <c r="F925" s="376"/>
      <c r="G925" s="376"/>
      <c r="H925" s="376"/>
      <c r="I925" s="376"/>
      <c r="J925" s="376"/>
      <c r="K925" s="376"/>
      <c r="L925" s="376"/>
      <c r="M925" s="376"/>
      <c r="N925" s="376"/>
      <c r="O925" s="376"/>
      <c r="P925" s="376"/>
      <c r="Q925" s="376"/>
      <c r="R925" s="376"/>
    </row>
    <row r="926" spans="1:18" ht="11.25" customHeight="1">
      <c r="A926" s="376"/>
      <c r="B926" s="376"/>
      <c r="C926" s="376"/>
      <c r="D926" s="376"/>
      <c r="E926" s="376"/>
      <c r="F926" s="376"/>
      <c r="G926" s="376"/>
      <c r="H926" s="376"/>
      <c r="I926" s="376"/>
      <c r="J926" s="376"/>
      <c r="K926" s="376"/>
      <c r="L926" s="376"/>
      <c r="M926" s="376"/>
      <c r="N926" s="376"/>
      <c r="O926" s="376"/>
      <c r="P926" s="376"/>
      <c r="Q926" s="376"/>
      <c r="R926" s="376"/>
    </row>
    <row r="927" spans="1:18" ht="11.25" customHeight="1">
      <c r="A927" s="376"/>
      <c r="B927" s="376"/>
      <c r="C927" s="376"/>
      <c r="D927" s="376"/>
      <c r="E927" s="376"/>
      <c r="F927" s="376"/>
      <c r="G927" s="376"/>
      <c r="H927" s="376"/>
      <c r="I927" s="376"/>
      <c r="J927" s="376"/>
      <c r="K927" s="376"/>
      <c r="L927" s="376"/>
      <c r="M927" s="376"/>
      <c r="N927" s="376"/>
      <c r="O927" s="376"/>
      <c r="P927" s="376"/>
      <c r="Q927" s="376"/>
      <c r="R927" s="376"/>
    </row>
    <row r="928" spans="1:18" ht="11.25" customHeight="1">
      <c r="A928" s="376"/>
      <c r="B928" s="376"/>
      <c r="C928" s="376"/>
      <c r="D928" s="376"/>
      <c r="E928" s="376"/>
      <c r="F928" s="376"/>
      <c r="G928" s="376"/>
      <c r="H928" s="376"/>
      <c r="I928" s="376"/>
      <c r="J928" s="376"/>
      <c r="K928" s="376"/>
      <c r="L928" s="376"/>
      <c r="M928" s="376"/>
      <c r="N928" s="376"/>
      <c r="O928" s="376"/>
      <c r="P928" s="376"/>
      <c r="Q928" s="376"/>
      <c r="R928" s="376"/>
    </row>
    <row r="929" spans="1:18" ht="11.25" customHeight="1">
      <c r="A929" s="376"/>
      <c r="B929" s="376"/>
      <c r="C929" s="376"/>
      <c r="D929" s="376"/>
      <c r="E929" s="376"/>
      <c r="F929" s="376"/>
      <c r="G929" s="376"/>
      <c r="H929" s="376"/>
      <c r="I929" s="376"/>
      <c r="J929" s="376"/>
      <c r="K929" s="376"/>
      <c r="L929" s="376"/>
      <c r="M929" s="376"/>
      <c r="N929" s="376"/>
      <c r="O929" s="376"/>
      <c r="P929" s="376"/>
      <c r="Q929" s="376"/>
      <c r="R929" s="376"/>
    </row>
    <row r="930" spans="1:18" ht="11.25" customHeight="1">
      <c r="A930" s="376"/>
      <c r="B930" s="376"/>
      <c r="C930" s="376"/>
      <c r="D930" s="376"/>
      <c r="E930" s="376"/>
      <c r="F930" s="376"/>
      <c r="G930" s="376"/>
      <c r="H930" s="376"/>
      <c r="I930" s="376"/>
      <c r="J930" s="376"/>
      <c r="K930" s="376"/>
      <c r="L930" s="376"/>
      <c r="M930" s="376"/>
      <c r="N930" s="376"/>
      <c r="O930" s="376"/>
      <c r="P930" s="376"/>
      <c r="Q930" s="376"/>
      <c r="R930" s="376"/>
    </row>
    <row r="931" spans="1:18" ht="11.25" customHeight="1">
      <c r="A931" s="376"/>
      <c r="B931" s="376"/>
      <c r="C931" s="376"/>
      <c r="D931" s="376"/>
      <c r="E931" s="376"/>
      <c r="F931" s="376"/>
      <c r="G931" s="376"/>
      <c r="H931" s="376"/>
      <c r="I931" s="376"/>
      <c r="J931" s="376"/>
      <c r="K931" s="376"/>
      <c r="L931" s="376"/>
      <c r="M931" s="376"/>
      <c r="N931" s="376"/>
      <c r="O931" s="376"/>
      <c r="P931" s="376"/>
      <c r="Q931" s="376"/>
      <c r="R931" s="376"/>
    </row>
    <row r="932" spans="1:18" ht="11.25" customHeight="1">
      <c r="A932" s="376"/>
      <c r="B932" s="376"/>
      <c r="C932" s="376"/>
      <c r="D932" s="376"/>
      <c r="E932" s="376"/>
      <c r="F932" s="376"/>
      <c r="G932" s="376"/>
      <c r="H932" s="376"/>
      <c r="I932" s="376"/>
      <c r="J932" s="376"/>
      <c r="K932" s="376"/>
      <c r="L932" s="376"/>
      <c r="M932" s="376"/>
      <c r="N932" s="376"/>
      <c r="O932" s="376"/>
      <c r="P932" s="376"/>
      <c r="Q932" s="376"/>
      <c r="R932" s="376"/>
    </row>
    <row r="933" spans="1:18" ht="11.25" customHeight="1">
      <c r="A933" s="376"/>
      <c r="B933" s="376"/>
      <c r="C933" s="376"/>
      <c r="D933" s="376"/>
      <c r="E933" s="376"/>
      <c r="F933" s="376"/>
      <c r="G933" s="376"/>
      <c r="H933" s="376"/>
      <c r="I933" s="376"/>
      <c r="J933" s="376"/>
      <c r="K933" s="376"/>
      <c r="L933" s="376"/>
      <c r="M933" s="376"/>
      <c r="N933" s="376"/>
      <c r="O933" s="376"/>
      <c r="P933" s="376"/>
      <c r="Q933" s="376"/>
      <c r="R933" s="376"/>
    </row>
    <row r="934" spans="1:18" ht="11.25" customHeight="1">
      <c r="A934" s="376"/>
      <c r="B934" s="376"/>
      <c r="C934" s="376"/>
      <c r="D934" s="376"/>
      <c r="E934" s="376"/>
      <c r="F934" s="376"/>
      <c r="G934" s="376"/>
      <c r="H934" s="376"/>
      <c r="I934" s="376"/>
      <c r="J934" s="376"/>
      <c r="K934" s="376"/>
      <c r="L934" s="376"/>
      <c r="M934" s="376"/>
      <c r="N934" s="376"/>
      <c r="O934" s="376"/>
      <c r="P934" s="376"/>
      <c r="Q934" s="376"/>
      <c r="R934" s="376"/>
    </row>
    <row r="935" spans="1:18" ht="11.25" customHeight="1">
      <c r="A935" s="376"/>
      <c r="B935" s="376"/>
      <c r="C935" s="376"/>
      <c r="D935" s="376"/>
      <c r="E935" s="376"/>
      <c r="F935" s="376"/>
      <c r="G935" s="376"/>
      <c r="H935" s="376"/>
      <c r="I935" s="376"/>
      <c r="J935" s="376"/>
      <c r="K935" s="376"/>
      <c r="L935" s="376"/>
      <c r="M935" s="376"/>
      <c r="N935" s="376"/>
      <c r="O935" s="376"/>
      <c r="P935" s="376"/>
      <c r="Q935" s="376"/>
      <c r="R935" s="376"/>
    </row>
    <row r="936" spans="1:18" ht="11.25" customHeight="1">
      <c r="A936" s="376"/>
      <c r="B936" s="376"/>
      <c r="C936" s="376"/>
      <c r="D936" s="376"/>
      <c r="E936" s="376"/>
      <c r="F936" s="376"/>
      <c r="G936" s="376"/>
      <c r="H936" s="376"/>
      <c r="I936" s="376"/>
      <c r="J936" s="376"/>
      <c r="K936" s="376"/>
      <c r="L936" s="376"/>
      <c r="M936" s="376"/>
      <c r="N936" s="376"/>
      <c r="O936" s="376"/>
      <c r="P936" s="376"/>
      <c r="Q936" s="376"/>
      <c r="R936" s="376"/>
    </row>
    <row r="937" spans="1:18" ht="11.25" customHeight="1">
      <c r="A937" s="376"/>
      <c r="B937" s="376"/>
      <c r="C937" s="376"/>
      <c r="D937" s="376"/>
      <c r="E937" s="376"/>
      <c r="F937" s="376"/>
      <c r="G937" s="376"/>
      <c r="H937" s="376"/>
      <c r="I937" s="376"/>
      <c r="J937" s="376"/>
      <c r="K937" s="376"/>
      <c r="L937" s="376"/>
      <c r="M937" s="376"/>
      <c r="N937" s="376"/>
      <c r="O937" s="376"/>
      <c r="P937" s="376"/>
      <c r="Q937" s="376"/>
      <c r="R937" s="376"/>
    </row>
    <row r="938" spans="1:18" ht="11.25" customHeight="1">
      <c r="A938" s="376"/>
      <c r="B938" s="376"/>
      <c r="C938" s="376"/>
      <c r="D938" s="376"/>
      <c r="E938" s="376"/>
      <c r="F938" s="376"/>
      <c r="G938" s="376"/>
      <c r="H938" s="376"/>
      <c r="I938" s="376"/>
      <c r="J938" s="376"/>
      <c r="K938" s="376"/>
      <c r="L938" s="376"/>
      <c r="M938" s="376"/>
      <c r="N938" s="376"/>
      <c r="O938" s="376"/>
      <c r="P938" s="376"/>
      <c r="Q938" s="376"/>
      <c r="R938" s="376"/>
    </row>
    <row r="939" spans="1:18" ht="11.25" customHeight="1">
      <c r="A939" s="376"/>
      <c r="B939" s="376"/>
      <c r="C939" s="376"/>
      <c r="D939" s="376"/>
      <c r="E939" s="376"/>
      <c r="F939" s="376"/>
      <c r="G939" s="376"/>
      <c r="H939" s="376"/>
      <c r="I939" s="376"/>
      <c r="J939" s="376"/>
      <c r="K939" s="376"/>
      <c r="L939" s="376"/>
      <c r="M939" s="376"/>
      <c r="N939" s="376"/>
      <c r="O939" s="376"/>
      <c r="P939" s="376"/>
      <c r="Q939" s="376"/>
      <c r="R939" s="376"/>
    </row>
    <row r="940" spans="1:18" ht="11.25" customHeight="1">
      <c r="A940" s="376"/>
      <c r="B940" s="376"/>
      <c r="C940" s="376"/>
      <c r="D940" s="376"/>
      <c r="E940" s="376"/>
      <c r="F940" s="376"/>
      <c r="G940" s="376"/>
      <c r="H940" s="376"/>
      <c r="I940" s="376"/>
      <c r="J940" s="376"/>
      <c r="K940" s="376"/>
      <c r="L940" s="376"/>
      <c r="M940" s="376"/>
      <c r="N940" s="376"/>
      <c r="O940" s="376"/>
      <c r="P940" s="376"/>
      <c r="Q940" s="376"/>
      <c r="R940" s="376"/>
    </row>
    <row r="941" spans="1:18" ht="11.25" customHeight="1">
      <c r="A941" s="376"/>
      <c r="B941" s="376"/>
      <c r="C941" s="376"/>
      <c r="D941" s="376"/>
      <c r="E941" s="376"/>
      <c r="F941" s="376"/>
      <c r="G941" s="376"/>
      <c r="H941" s="376"/>
      <c r="I941" s="376"/>
      <c r="J941" s="376"/>
      <c r="K941" s="376"/>
      <c r="L941" s="376"/>
      <c r="M941" s="376"/>
      <c r="N941" s="376"/>
      <c r="O941" s="376"/>
      <c r="P941" s="376"/>
      <c r="Q941" s="376"/>
      <c r="R941" s="376"/>
    </row>
    <row r="942" spans="1:18" ht="11.25" customHeight="1">
      <c r="A942" s="376"/>
      <c r="B942" s="376"/>
      <c r="C942" s="376"/>
      <c r="D942" s="376"/>
      <c r="E942" s="376"/>
      <c r="F942" s="376"/>
      <c r="G942" s="376"/>
      <c r="H942" s="376"/>
      <c r="I942" s="376"/>
      <c r="J942" s="376"/>
      <c r="K942" s="376"/>
      <c r="L942" s="376"/>
      <c r="M942" s="376"/>
      <c r="N942" s="376"/>
      <c r="O942" s="376"/>
      <c r="P942" s="376"/>
      <c r="Q942" s="376"/>
      <c r="R942" s="376"/>
    </row>
    <row r="943" spans="1:18" ht="11.25" customHeight="1">
      <c r="A943" s="376"/>
      <c r="B943" s="376"/>
      <c r="C943" s="376"/>
      <c r="D943" s="376"/>
      <c r="E943" s="376"/>
      <c r="F943" s="376"/>
      <c r="G943" s="376"/>
      <c r="H943" s="376"/>
      <c r="I943" s="376"/>
      <c r="J943" s="376"/>
      <c r="K943" s="376"/>
      <c r="L943" s="376"/>
      <c r="M943" s="376"/>
      <c r="N943" s="376"/>
      <c r="O943" s="376"/>
      <c r="P943" s="376"/>
      <c r="Q943" s="376"/>
      <c r="R943" s="376"/>
    </row>
    <row r="944" spans="1:18" ht="11.25" customHeight="1">
      <c r="A944" s="376"/>
      <c r="B944" s="376"/>
      <c r="C944" s="376"/>
      <c r="D944" s="376"/>
      <c r="E944" s="376"/>
      <c r="F944" s="376"/>
      <c r="G944" s="376"/>
      <c r="H944" s="376"/>
      <c r="I944" s="376"/>
      <c r="J944" s="376"/>
      <c r="K944" s="376"/>
      <c r="L944" s="376"/>
      <c r="M944" s="376"/>
      <c r="N944" s="376"/>
      <c r="O944" s="376"/>
      <c r="P944" s="376"/>
      <c r="Q944" s="376"/>
      <c r="R944" s="376"/>
    </row>
    <row r="945" spans="1:18" ht="11.25" customHeight="1">
      <c r="A945" s="376"/>
      <c r="B945" s="376"/>
      <c r="C945" s="376"/>
      <c r="D945" s="376"/>
      <c r="E945" s="376"/>
      <c r="F945" s="376"/>
      <c r="G945" s="376"/>
      <c r="H945" s="376"/>
      <c r="I945" s="376"/>
      <c r="J945" s="376"/>
      <c r="K945" s="376"/>
      <c r="L945" s="376"/>
      <c r="M945" s="376"/>
      <c r="N945" s="376"/>
      <c r="O945" s="376"/>
      <c r="P945" s="376"/>
      <c r="Q945" s="376"/>
      <c r="R945" s="376"/>
    </row>
    <row r="946" spans="1:18" ht="11.25" customHeight="1">
      <c r="A946" s="376"/>
      <c r="B946" s="376"/>
      <c r="C946" s="376"/>
      <c r="D946" s="376"/>
      <c r="E946" s="376"/>
      <c r="F946" s="376"/>
      <c r="G946" s="376"/>
      <c r="H946" s="376"/>
      <c r="I946" s="376"/>
      <c r="J946" s="376"/>
      <c r="K946" s="376"/>
      <c r="L946" s="376"/>
      <c r="M946" s="376"/>
      <c r="N946" s="376"/>
      <c r="O946" s="376"/>
      <c r="P946" s="376"/>
      <c r="Q946" s="376"/>
      <c r="R946" s="376"/>
    </row>
    <row r="947" spans="1:18" ht="11.25" customHeight="1">
      <c r="A947" s="376"/>
      <c r="B947" s="376"/>
      <c r="C947" s="376"/>
      <c r="D947" s="376"/>
      <c r="E947" s="376"/>
      <c r="F947" s="376"/>
      <c r="G947" s="376"/>
      <c r="H947" s="376"/>
      <c r="I947" s="376"/>
      <c r="J947" s="376"/>
      <c r="K947" s="376"/>
      <c r="L947" s="376"/>
      <c r="M947" s="376"/>
      <c r="N947" s="376"/>
      <c r="O947" s="376"/>
      <c r="P947" s="376"/>
      <c r="Q947" s="376"/>
      <c r="R947" s="376"/>
    </row>
    <row r="948" spans="1:18" ht="11.25" customHeight="1">
      <c r="A948" s="376"/>
      <c r="B948" s="376"/>
      <c r="C948" s="376"/>
      <c r="D948" s="376"/>
      <c r="E948" s="376"/>
      <c r="F948" s="376"/>
      <c r="G948" s="376"/>
      <c r="H948" s="376"/>
      <c r="I948" s="376"/>
      <c r="J948" s="376"/>
      <c r="K948" s="376"/>
      <c r="L948" s="376"/>
      <c r="M948" s="376"/>
      <c r="N948" s="376"/>
      <c r="O948" s="376"/>
      <c r="P948" s="376"/>
      <c r="Q948" s="376"/>
      <c r="R948" s="376"/>
    </row>
    <row r="949" spans="1:18" ht="11.25" customHeight="1">
      <c r="A949" s="376"/>
      <c r="B949" s="376"/>
      <c r="C949" s="376"/>
      <c r="D949" s="376"/>
      <c r="E949" s="376"/>
      <c r="F949" s="376"/>
      <c r="G949" s="376"/>
      <c r="H949" s="376"/>
      <c r="I949" s="376"/>
      <c r="J949" s="376"/>
      <c r="K949" s="376"/>
      <c r="L949" s="376"/>
      <c r="M949" s="376"/>
      <c r="N949" s="376"/>
      <c r="O949" s="376"/>
      <c r="P949" s="376"/>
      <c r="Q949" s="376"/>
      <c r="R949" s="376"/>
    </row>
    <row r="950" spans="1:18" ht="11.25" customHeight="1">
      <c r="A950" s="376"/>
      <c r="B950" s="376"/>
      <c r="C950" s="376"/>
      <c r="D950" s="376"/>
      <c r="E950" s="376"/>
      <c r="F950" s="376"/>
      <c r="G950" s="376"/>
      <c r="H950" s="376"/>
      <c r="I950" s="376"/>
      <c r="J950" s="376"/>
      <c r="K950" s="376"/>
      <c r="L950" s="376"/>
      <c r="M950" s="376"/>
      <c r="N950" s="376"/>
      <c r="O950" s="376"/>
      <c r="P950" s="376"/>
      <c r="Q950" s="376"/>
      <c r="R950" s="376"/>
    </row>
    <row r="951" spans="1:18" ht="11.25" customHeight="1">
      <c r="A951" s="376"/>
      <c r="B951" s="376"/>
      <c r="C951" s="376"/>
      <c r="D951" s="376"/>
      <c r="E951" s="376"/>
      <c r="F951" s="376"/>
      <c r="G951" s="376"/>
      <c r="H951" s="376"/>
      <c r="I951" s="376"/>
      <c r="J951" s="376"/>
      <c r="K951" s="376"/>
      <c r="L951" s="376"/>
      <c r="M951" s="376"/>
      <c r="N951" s="376"/>
      <c r="O951" s="376"/>
      <c r="P951" s="376"/>
      <c r="Q951" s="376"/>
      <c r="R951" s="376"/>
    </row>
    <row r="952" spans="1:18" ht="11.25" customHeight="1">
      <c r="A952" s="376"/>
      <c r="B952" s="376"/>
      <c r="C952" s="376"/>
      <c r="D952" s="376"/>
      <c r="E952" s="376"/>
      <c r="F952" s="376"/>
      <c r="G952" s="376"/>
      <c r="H952" s="376"/>
      <c r="I952" s="376"/>
      <c r="J952" s="376"/>
      <c r="K952" s="376"/>
      <c r="L952" s="376"/>
      <c r="M952" s="376"/>
      <c r="N952" s="376"/>
      <c r="O952" s="376"/>
      <c r="P952" s="376"/>
      <c r="Q952" s="376"/>
      <c r="R952" s="376"/>
    </row>
    <row r="953" spans="1:18" ht="11.25" customHeight="1">
      <c r="A953" s="376"/>
      <c r="B953" s="376"/>
      <c r="C953" s="376"/>
      <c r="D953" s="376"/>
      <c r="E953" s="376"/>
      <c r="F953" s="376"/>
      <c r="G953" s="376"/>
      <c r="H953" s="376"/>
      <c r="I953" s="376"/>
      <c r="J953" s="376"/>
      <c r="K953" s="376"/>
      <c r="L953" s="376"/>
      <c r="M953" s="376"/>
      <c r="N953" s="376"/>
      <c r="O953" s="376"/>
      <c r="P953" s="376"/>
      <c r="Q953" s="376"/>
      <c r="R953" s="376"/>
    </row>
    <row r="954" spans="1:18" ht="11.25" customHeight="1">
      <c r="A954" s="376"/>
      <c r="B954" s="376"/>
      <c r="C954" s="376"/>
      <c r="D954" s="376"/>
      <c r="E954" s="376"/>
      <c r="F954" s="376"/>
      <c r="G954" s="376"/>
      <c r="H954" s="376"/>
      <c r="I954" s="376"/>
      <c r="J954" s="376"/>
      <c r="K954" s="376"/>
      <c r="L954" s="376"/>
      <c r="M954" s="376"/>
      <c r="N954" s="376"/>
      <c r="O954" s="376"/>
      <c r="P954" s="376"/>
      <c r="Q954" s="376"/>
      <c r="R954" s="376"/>
    </row>
    <row r="955" spans="1:18" ht="11.25" customHeight="1">
      <c r="A955" s="376"/>
      <c r="B955" s="376"/>
      <c r="C955" s="376"/>
      <c r="D955" s="376"/>
      <c r="E955" s="376"/>
      <c r="F955" s="376"/>
      <c r="G955" s="376"/>
      <c r="H955" s="376"/>
      <c r="I955" s="376"/>
      <c r="J955" s="376"/>
      <c r="K955" s="376"/>
      <c r="L955" s="376"/>
      <c r="M955" s="376"/>
      <c r="N955" s="376"/>
      <c r="O955" s="376"/>
      <c r="P955" s="376"/>
      <c r="Q955" s="376"/>
      <c r="R955" s="376"/>
    </row>
    <row r="956" spans="1:18" ht="11.25" customHeight="1">
      <c r="A956" s="376"/>
      <c r="B956" s="376"/>
      <c r="C956" s="376"/>
      <c r="D956" s="376"/>
      <c r="E956" s="376"/>
      <c r="F956" s="376"/>
      <c r="G956" s="376"/>
      <c r="H956" s="376"/>
      <c r="I956" s="376"/>
      <c r="J956" s="376"/>
      <c r="K956" s="376"/>
      <c r="L956" s="376"/>
      <c r="M956" s="376"/>
      <c r="N956" s="376"/>
      <c r="O956" s="376"/>
      <c r="P956" s="376"/>
      <c r="Q956" s="376"/>
      <c r="R956" s="376"/>
    </row>
    <row r="957" spans="1:18" ht="11.25" customHeight="1">
      <c r="A957" s="376"/>
      <c r="B957" s="376"/>
      <c r="C957" s="376"/>
      <c r="D957" s="376"/>
      <c r="E957" s="376"/>
      <c r="F957" s="376"/>
      <c r="G957" s="376"/>
      <c r="H957" s="376"/>
      <c r="I957" s="376"/>
      <c r="J957" s="376"/>
      <c r="K957" s="376"/>
      <c r="L957" s="376"/>
      <c r="M957" s="376"/>
      <c r="N957" s="376"/>
      <c r="O957" s="376"/>
      <c r="P957" s="376"/>
      <c r="Q957" s="376"/>
      <c r="R957" s="376"/>
    </row>
    <row r="958" spans="1:18" ht="11.25" customHeight="1">
      <c r="A958" s="376"/>
      <c r="B958" s="376"/>
      <c r="C958" s="376"/>
      <c r="D958" s="376"/>
      <c r="E958" s="376"/>
      <c r="F958" s="376"/>
      <c r="G958" s="376"/>
      <c r="H958" s="376"/>
      <c r="I958" s="376"/>
      <c r="J958" s="376"/>
      <c r="K958" s="376"/>
      <c r="L958" s="376"/>
      <c r="M958" s="376"/>
      <c r="N958" s="376"/>
      <c r="O958" s="376"/>
      <c r="P958" s="376"/>
      <c r="Q958" s="376"/>
      <c r="R958" s="376"/>
    </row>
    <row r="959" spans="1:18" ht="11.25" customHeight="1">
      <c r="A959" s="376"/>
      <c r="B959" s="376"/>
      <c r="C959" s="376"/>
      <c r="D959" s="376"/>
      <c r="E959" s="376"/>
      <c r="F959" s="376"/>
      <c r="G959" s="376"/>
      <c r="H959" s="376"/>
      <c r="I959" s="376"/>
      <c r="J959" s="376"/>
      <c r="K959" s="376"/>
      <c r="L959" s="376"/>
      <c r="M959" s="376"/>
      <c r="N959" s="376"/>
      <c r="O959" s="376"/>
      <c r="P959" s="376"/>
      <c r="Q959" s="376"/>
      <c r="R959" s="376"/>
    </row>
    <row r="960" spans="1:18" ht="11.25" customHeight="1">
      <c r="A960" s="376"/>
      <c r="B960" s="376"/>
      <c r="C960" s="376"/>
      <c r="D960" s="376"/>
      <c r="E960" s="376"/>
      <c r="F960" s="376"/>
      <c r="G960" s="376"/>
      <c r="H960" s="376"/>
      <c r="I960" s="376"/>
      <c r="J960" s="376"/>
      <c r="K960" s="376"/>
      <c r="L960" s="376"/>
      <c r="M960" s="376"/>
      <c r="N960" s="376"/>
      <c r="O960" s="376"/>
      <c r="P960" s="376"/>
      <c r="Q960" s="376"/>
      <c r="R960" s="376"/>
    </row>
    <row r="961" spans="1:18" ht="11.25" customHeight="1">
      <c r="A961" s="376"/>
      <c r="B961" s="376"/>
      <c r="C961" s="376"/>
      <c r="D961" s="376"/>
      <c r="E961" s="376"/>
      <c r="F961" s="376"/>
      <c r="G961" s="376"/>
      <c r="H961" s="376"/>
      <c r="I961" s="376"/>
      <c r="J961" s="376"/>
      <c r="K961" s="376"/>
      <c r="L961" s="376"/>
      <c r="M961" s="376"/>
      <c r="N961" s="376"/>
      <c r="O961" s="376"/>
      <c r="P961" s="376"/>
      <c r="Q961" s="376"/>
      <c r="R961" s="376"/>
    </row>
    <row r="962" spans="1:18" ht="11.25" customHeight="1">
      <c r="A962" s="376"/>
      <c r="B962" s="376"/>
      <c r="C962" s="376"/>
      <c r="D962" s="376"/>
      <c r="E962" s="376"/>
      <c r="F962" s="376"/>
      <c r="G962" s="376"/>
      <c r="H962" s="376"/>
      <c r="I962" s="376"/>
      <c r="J962" s="376"/>
      <c r="K962" s="376"/>
      <c r="L962" s="376"/>
      <c r="M962" s="376"/>
      <c r="N962" s="376"/>
      <c r="O962" s="376"/>
      <c r="P962" s="376"/>
      <c r="Q962" s="376"/>
      <c r="R962" s="376"/>
    </row>
    <row r="963" spans="1:18" ht="11.25" customHeight="1">
      <c r="A963" s="376"/>
      <c r="B963" s="376"/>
      <c r="C963" s="376"/>
      <c r="D963" s="376"/>
      <c r="E963" s="376"/>
      <c r="F963" s="376"/>
      <c r="G963" s="376"/>
      <c r="H963" s="376"/>
      <c r="I963" s="376"/>
      <c r="J963" s="376"/>
      <c r="K963" s="376"/>
      <c r="L963" s="376"/>
      <c r="M963" s="376"/>
      <c r="N963" s="376"/>
      <c r="O963" s="376"/>
      <c r="P963" s="376"/>
      <c r="Q963" s="376"/>
      <c r="R963" s="376"/>
    </row>
    <row r="964" spans="1:18" ht="11.25" customHeight="1">
      <c r="A964" s="376"/>
      <c r="B964" s="376"/>
      <c r="C964" s="376"/>
      <c r="D964" s="376"/>
      <c r="E964" s="376"/>
      <c r="F964" s="376"/>
      <c r="G964" s="376"/>
      <c r="H964" s="376"/>
      <c r="I964" s="376"/>
      <c r="J964" s="376"/>
      <c r="K964" s="376"/>
      <c r="L964" s="376"/>
      <c r="M964" s="376"/>
      <c r="N964" s="376"/>
      <c r="O964" s="376"/>
      <c r="P964" s="376"/>
      <c r="Q964" s="376"/>
      <c r="R964" s="376"/>
    </row>
    <row r="965" spans="1:18" ht="11.25" customHeight="1">
      <c r="A965" s="376"/>
      <c r="B965" s="376"/>
      <c r="C965" s="376"/>
      <c r="D965" s="376"/>
      <c r="E965" s="376"/>
      <c r="F965" s="376"/>
      <c r="G965" s="376"/>
      <c r="H965" s="376"/>
      <c r="I965" s="376"/>
      <c r="J965" s="376"/>
      <c r="K965" s="376"/>
      <c r="L965" s="376"/>
      <c r="M965" s="376"/>
      <c r="N965" s="376"/>
      <c r="O965" s="376"/>
      <c r="P965" s="376"/>
      <c r="Q965" s="376"/>
      <c r="R965" s="376"/>
    </row>
    <row r="966" spans="1:18" ht="11.25" customHeight="1">
      <c r="A966" s="376"/>
      <c r="B966" s="376"/>
      <c r="C966" s="376"/>
      <c r="D966" s="376"/>
      <c r="E966" s="376"/>
      <c r="F966" s="376"/>
      <c r="G966" s="376"/>
      <c r="H966" s="376"/>
      <c r="I966" s="376"/>
      <c r="J966" s="376"/>
      <c r="K966" s="376"/>
      <c r="L966" s="376"/>
      <c r="M966" s="376"/>
      <c r="N966" s="376"/>
      <c r="O966" s="376"/>
      <c r="P966" s="376"/>
      <c r="Q966" s="376"/>
      <c r="R966" s="376"/>
    </row>
    <row r="967" spans="1:18" ht="11.25" customHeight="1">
      <c r="A967" s="376"/>
      <c r="B967" s="376"/>
      <c r="C967" s="376"/>
      <c r="D967" s="376"/>
      <c r="E967" s="376"/>
      <c r="F967" s="376"/>
      <c r="G967" s="376"/>
      <c r="H967" s="376"/>
      <c r="I967" s="376"/>
      <c r="J967" s="376"/>
      <c r="K967" s="376"/>
      <c r="L967" s="376"/>
      <c r="M967" s="376"/>
      <c r="N967" s="376"/>
      <c r="O967" s="376"/>
      <c r="P967" s="376"/>
      <c r="Q967" s="376"/>
      <c r="R967" s="376"/>
    </row>
    <row r="968" spans="1:18" ht="11.25" customHeight="1">
      <c r="A968" s="376"/>
      <c r="B968" s="376"/>
      <c r="C968" s="376"/>
      <c r="D968" s="376"/>
      <c r="E968" s="376"/>
      <c r="F968" s="376"/>
      <c r="G968" s="376"/>
      <c r="H968" s="376"/>
      <c r="I968" s="376"/>
      <c r="J968" s="376"/>
      <c r="K968" s="376"/>
      <c r="L968" s="376"/>
      <c r="M968" s="376"/>
      <c r="N968" s="376"/>
      <c r="O968" s="376"/>
      <c r="P968" s="376"/>
      <c r="Q968" s="376"/>
      <c r="R968" s="376"/>
    </row>
    <row r="969" spans="1:18" ht="11.25" customHeight="1">
      <c r="A969" s="376"/>
      <c r="B969" s="376"/>
      <c r="C969" s="376"/>
      <c r="D969" s="376"/>
      <c r="E969" s="376"/>
      <c r="F969" s="376"/>
      <c r="G969" s="376"/>
      <c r="H969" s="376"/>
      <c r="I969" s="376"/>
      <c r="J969" s="376"/>
      <c r="K969" s="376"/>
      <c r="L969" s="376"/>
      <c r="M969" s="376"/>
      <c r="N969" s="376"/>
      <c r="O969" s="376"/>
      <c r="P969" s="376"/>
      <c r="Q969" s="376"/>
      <c r="R969" s="376"/>
    </row>
    <row r="970" spans="1:18" ht="11.25" customHeight="1">
      <c r="A970" s="376"/>
      <c r="B970" s="376"/>
      <c r="C970" s="376"/>
      <c r="D970" s="376"/>
      <c r="E970" s="376"/>
      <c r="F970" s="376"/>
      <c r="G970" s="376"/>
      <c r="H970" s="376"/>
      <c r="I970" s="376"/>
      <c r="J970" s="376"/>
      <c r="K970" s="376"/>
      <c r="L970" s="376"/>
      <c r="M970" s="376"/>
      <c r="N970" s="376"/>
      <c r="O970" s="376"/>
      <c r="P970" s="376"/>
      <c r="Q970" s="376"/>
      <c r="R970" s="376"/>
    </row>
    <row r="971" spans="1:18" ht="11.25" customHeight="1">
      <c r="A971" s="376"/>
      <c r="B971" s="376"/>
      <c r="C971" s="376"/>
      <c r="D971" s="376"/>
      <c r="E971" s="376"/>
      <c r="F971" s="376"/>
      <c r="G971" s="376"/>
      <c r="H971" s="376"/>
      <c r="I971" s="376"/>
      <c r="J971" s="376"/>
      <c r="K971" s="376"/>
      <c r="L971" s="376"/>
      <c r="M971" s="376"/>
      <c r="N971" s="376"/>
      <c r="O971" s="376"/>
      <c r="P971" s="376"/>
      <c r="Q971" s="376"/>
      <c r="R971" s="376"/>
    </row>
    <row r="972" spans="1:18" ht="11.25" customHeight="1">
      <c r="A972" s="376"/>
      <c r="B972" s="376"/>
      <c r="C972" s="376"/>
      <c r="D972" s="376"/>
      <c r="E972" s="376"/>
      <c r="F972" s="376"/>
      <c r="G972" s="376"/>
      <c r="H972" s="376"/>
      <c r="I972" s="376"/>
      <c r="J972" s="376"/>
      <c r="K972" s="376"/>
      <c r="L972" s="376"/>
      <c r="M972" s="376"/>
      <c r="N972" s="376"/>
      <c r="O972" s="376"/>
      <c r="P972" s="376"/>
      <c r="Q972" s="376"/>
      <c r="R972" s="376"/>
    </row>
    <row r="973" spans="1:18" ht="11.25" customHeight="1">
      <c r="A973" s="376"/>
      <c r="B973" s="376"/>
      <c r="C973" s="376"/>
      <c r="D973" s="376"/>
      <c r="E973" s="376"/>
      <c r="F973" s="376"/>
      <c r="G973" s="376"/>
      <c r="H973" s="376"/>
      <c r="I973" s="376"/>
      <c r="J973" s="376"/>
      <c r="K973" s="376"/>
      <c r="L973" s="376"/>
      <c r="M973" s="376"/>
      <c r="N973" s="376"/>
      <c r="O973" s="376"/>
      <c r="P973" s="376"/>
      <c r="Q973" s="376"/>
      <c r="R973" s="376"/>
    </row>
    <row r="974" spans="1:18" ht="11.25" customHeight="1">
      <c r="A974" s="376"/>
      <c r="B974" s="376"/>
      <c r="C974" s="376"/>
      <c r="D974" s="376"/>
      <c r="E974" s="376"/>
      <c r="F974" s="376"/>
      <c r="G974" s="376"/>
      <c r="H974" s="376"/>
      <c r="I974" s="376"/>
      <c r="J974" s="376"/>
      <c r="K974" s="376"/>
      <c r="L974" s="376"/>
      <c r="M974" s="376"/>
      <c r="N974" s="376"/>
      <c r="O974" s="376"/>
      <c r="P974" s="376"/>
      <c r="Q974" s="376"/>
      <c r="R974" s="376"/>
    </row>
    <row r="975" spans="1:18" ht="11.25" customHeight="1">
      <c r="A975" s="376"/>
      <c r="B975" s="376"/>
      <c r="C975" s="376"/>
      <c r="D975" s="376"/>
      <c r="E975" s="376"/>
      <c r="F975" s="376"/>
      <c r="G975" s="376"/>
      <c r="H975" s="376"/>
      <c r="I975" s="376"/>
      <c r="J975" s="376"/>
      <c r="K975" s="376"/>
      <c r="L975" s="376"/>
      <c r="M975" s="376"/>
      <c r="N975" s="376"/>
      <c r="O975" s="376"/>
      <c r="P975" s="376"/>
      <c r="Q975" s="376"/>
      <c r="R975" s="376"/>
    </row>
    <row r="976" spans="1:18" ht="11.25" customHeight="1">
      <c r="A976" s="376"/>
      <c r="B976" s="376"/>
      <c r="C976" s="376"/>
      <c r="D976" s="376"/>
      <c r="E976" s="376"/>
      <c r="F976" s="376"/>
      <c r="G976" s="376"/>
      <c r="H976" s="376"/>
      <c r="I976" s="376"/>
      <c r="J976" s="376"/>
      <c r="K976" s="376"/>
      <c r="L976" s="376"/>
      <c r="M976" s="376"/>
      <c r="N976" s="376"/>
      <c r="O976" s="376"/>
      <c r="P976" s="376"/>
      <c r="Q976" s="376"/>
      <c r="R976" s="376"/>
    </row>
    <row r="977" spans="1:18" ht="11.25" customHeight="1">
      <c r="A977" s="376"/>
      <c r="B977" s="376"/>
      <c r="C977" s="376"/>
      <c r="D977" s="376"/>
      <c r="E977" s="376"/>
      <c r="F977" s="376"/>
      <c r="G977" s="376"/>
      <c r="H977" s="376"/>
      <c r="I977" s="376"/>
      <c r="J977" s="376"/>
      <c r="K977" s="376"/>
      <c r="L977" s="376"/>
      <c r="M977" s="376"/>
      <c r="N977" s="376"/>
      <c r="O977" s="376"/>
      <c r="P977" s="376"/>
      <c r="Q977" s="376"/>
      <c r="R977" s="376"/>
    </row>
    <row r="978" spans="1:18" ht="11.25" customHeight="1">
      <c r="A978" s="376"/>
      <c r="B978" s="376"/>
      <c r="C978" s="376"/>
      <c r="D978" s="376"/>
      <c r="E978" s="376"/>
      <c r="F978" s="376"/>
      <c r="G978" s="376"/>
      <c r="H978" s="376"/>
      <c r="I978" s="376"/>
      <c r="J978" s="376"/>
      <c r="K978" s="376"/>
      <c r="L978" s="376"/>
      <c r="M978" s="376"/>
      <c r="N978" s="376"/>
      <c r="O978" s="376"/>
      <c r="P978" s="376"/>
      <c r="Q978" s="376"/>
      <c r="R978" s="376"/>
    </row>
    <row r="979" spans="1:18" ht="11.25" customHeight="1">
      <c r="A979" s="376"/>
      <c r="B979" s="376"/>
      <c r="C979" s="376"/>
      <c r="D979" s="376"/>
      <c r="E979" s="376"/>
      <c r="F979" s="376"/>
      <c r="G979" s="376"/>
      <c r="H979" s="376"/>
      <c r="I979" s="376"/>
      <c r="J979" s="376"/>
      <c r="K979" s="376"/>
      <c r="L979" s="376"/>
      <c r="M979" s="376"/>
      <c r="N979" s="376"/>
      <c r="O979" s="376"/>
      <c r="P979" s="376"/>
      <c r="Q979" s="376"/>
      <c r="R979" s="376"/>
    </row>
    <row r="980" spans="1:18" ht="11.25" customHeight="1">
      <c r="A980" s="376"/>
      <c r="B980" s="376"/>
      <c r="C980" s="376"/>
      <c r="D980" s="376"/>
      <c r="E980" s="376"/>
      <c r="F980" s="376"/>
      <c r="G980" s="376"/>
      <c r="H980" s="376"/>
      <c r="I980" s="376"/>
      <c r="J980" s="376"/>
      <c r="K980" s="376"/>
      <c r="L980" s="376"/>
      <c r="M980" s="376"/>
      <c r="N980" s="376"/>
      <c r="O980" s="376"/>
      <c r="P980" s="376"/>
      <c r="Q980" s="376"/>
      <c r="R980" s="376"/>
    </row>
    <row r="981" spans="1:18" ht="11.25" customHeight="1">
      <c r="A981" s="376"/>
      <c r="B981" s="376"/>
      <c r="C981" s="376"/>
      <c r="D981" s="376"/>
      <c r="E981" s="376"/>
      <c r="F981" s="376"/>
      <c r="G981" s="376"/>
      <c r="H981" s="376"/>
      <c r="I981" s="376"/>
      <c r="J981" s="376"/>
      <c r="K981" s="376"/>
      <c r="L981" s="376"/>
      <c r="M981" s="376"/>
      <c r="N981" s="376"/>
      <c r="O981" s="376"/>
      <c r="P981" s="376"/>
      <c r="Q981" s="376"/>
      <c r="R981" s="376"/>
    </row>
    <row r="982" spans="1:18" ht="11.25" customHeight="1">
      <c r="A982" s="376"/>
      <c r="B982" s="376"/>
      <c r="C982" s="376"/>
      <c r="D982" s="376"/>
      <c r="E982" s="376"/>
      <c r="F982" s="376"/>
      <c r="G982" s="376"/>
      <c r="H982" s="376"/>
      <c r="I982" s="376"/>
      <c r="J982" s="376"/>
      <c r="K982" s="376"/>
      <c r="L982" s="376"/>
      <c r="M982" s="376"/>
      <c r="N982" s="376"/>
      <c r="O982" s="376"/>
      <c r="P982" s="376"/>
      <c r="Q982" s="376"/>
      <c r="R982" s="376"/>
    </row>
    <row r="983" spans="1:18" ht="11.25" customHeight="1">
      <c r="A983" s="376"/>
      <c r="B983" s="376"/>
      <c r="C983" s="376"/>
      <c r="D983" s="376"/>
      <c r="E983" s="376"/>
      <c r="F983" s="376"/>
      <c r="G983" s="376"/>
      <c r="H983" s="376"/>
      <c r="I983" s="376"/>
      <c r="J983" s="376"/>
      <c r="K983" s="376"/>
      <c r="L983" s="376"/>
      <c r="M983" s="376"/>
      <c r="N983" s="376"/>
      <c r="O983" s="376"/>
      <c r="P983" s="376"/>
      <c r="Q983" s="376"/>
      <c r="R983" s="376"/>
    </row>
    <row r="984" spans="1:18" ht="11.25" customHeight="1">
      <c r="A984" s="376"/>
      <c r="B984" s="376"/>
      <c r="C984" s="376"/>
      <c r="D984" s="376"/>
      <c r="E984" s="376"/>
      <c r="F984" s="376"/>
      <c r="G984" s="376"/>
      <c r="H984" s="376"/>
      <c r="I984" s="376"/>
      <c r="J984" s="376"/>
      <c r="K984" s="376"/>
      <c r="L984" s="376"/>
      <c r="M984" s="376"/>
      <c r="N984" s="376"/>
      <c r="O984" s="376"/>
      <c r="P984" s="376"/>
      <c r="Q984" s="376"/>
      <c r="R984" s="376"/>
    </row>
    <row r="985" spans="1:18" ht="11.25" customHeight="1">
      <c r="A985" s="376"/>
      <c r="B985" s="376"/>
      <c r="C985" s="376"/>
      <c r="D985" s="376"/>
      <c r="E985" s="376"/>
      <c r="F985" s="376"/>
      <c r="G985" s="376"/>
      <c r="H985" s="376"/>
      <c r="I985" s="376"/>
      <c r="J985" s="376"/>
      <c r="K985" s="376"/>
      <c r="L985" s="376"/>
      <c r="M985" s="376"/>
      <c r="N985" s="376"/>
      <c r="O985" s="376"/>
      <c r="P985" s="376"/>
      <c r="Q985" s="376"/>
      <c r="R985" s="376"/>
    </row>
    <row r="986" spans="1:18" ht="11.25" customHeight="1">
      <c r="A986" s="376"/>
      <c r="B986" s="376"/>
      <c r="C986" s="376"/>
      <c r="D986" s="376"/>
      <c r="E986" s="376"/>
      <c r="F986" s="376"/>
      <c r="G986" s="376"/>
      <c r="H986" s="376"/>
      <c r="I986" s="376"/>
      <c r="J986" s="376"/>
      <c r="K986" s="376"/>
      <c r="L986" s="376"/>
      <c r="M986" s="376"/>
      <c r="N986" s="376"/>
      <c r="O986" s="376"/>
      <c r="P986" s="376"/>
      <c r="Q986" s="376"/>
      <c r="R986" s="376"/>
    </row>
    <row r="987" spans="1:18" ht="11.25" customHeight="1">
      <c r="A987" s="376"/>
      <c r="B987" s="376"/>
      <c r="C987" s="376"/>
      <c r="D987" s="376"/>
      <c r="E987" s="376"/>
      <c r="F987" s="376"/>
      <c r="G987" s="376"/>
      <c r="H987" s="376"/>
      <c r="I987" s="376"/>
      <c r="J987" s="376"/>
      <c r="K987" s="376"/>
      <c r="L987" s="376"/>
      <c r="M987" s="376"/>
      <c r="N987" s="376"/>
      <c r="O987" s="376"/>
      <c r="P987" s="376"/>
      <c r="Q987" s="376"/>
      <c r="R987" s="376"/>
    </row>
    <row r="988" spans="1:18" ht="11.25" customHeight="1">
      <c r="A988" s="376"/>
      <c r="B988" s="376"/>
      <c r="C988" s="376"/>
      <c r="D988" s="376"/>
      <c r="E988" s="376"/>
      <c r="F988" s="376"/>
      <c r="G988" s="376"/>
      <c r="H988" s="376"/>
      <c r="I988" s="376"/>
      <c r="J988" s="376"/>
      <c r="K988" s="376"/>
      <c r="L988" s="376"/>
      <c r="M988" s="376"/>
      <c r="N988" s="376"/>
      <c r="O988" s="376"/>
      <c r="P988" s="376"/>
      <c r="Q988" s="376"/>
      <c r="R988" s="376"/>
    </row>
    <row r="989" spans="1:18" ht="11.25" customHeight="1">
      <c r="A989" s="376"/>
      <c r="B989" s="376"/>
      <c r="C989" s="376"/>
      <c r="D989" s="376"/>
      <c r="E989" s="376"/>
      <c r="F989" s="376"/>
      <c r="G989" s="376"/>
      <c r="H989" s="376"/>
      <c r="I989" s="376"/>
      <c r="J989" s="376"/>
      <c r="K989" s="376"/>
      <c r="L989" s="376"/>
      <c r="M989" s="376"/>
      <c r="N989" s="376"/>
      <c r="O989" s="376"/>
      <c r="P989" s="376"/>
      <c r="Q989" s="376"/>
      <c r="R989" s="376"/>
    </row>
    <row r="990" spans="1:18" ht="11.25" customHeight="1">
      <c r="A990" s="376"/>
      <c r="B990" s="376"/>
      <c r="C990" s="376"/>
      <c r="D990" s="376"/>
      <c r="E990" s="376"/>
      <c r="F990" s="376"/>
      <c r="G990" s="376"/>
      <c r="H990" s="376"/>
      <c r="I990" s="376"/>
      <c r="J990" s="376"/>
      <c r="K990" s="376"/>
      <c r="L990" s="376"/>
      <c r="M990" s="376"/>
      <c r="N990" s="376"/>
      <c r="O990" s="376"/>
      <c r="P990" s="376"/>
      <c r="Q990" s="376"/>
      <c r="R990" s="376"/>
    </row>
    <row r="991" spans="1:18" ht="11.25" customHeight="1">
      <c r="A991" s="376"/>
      <c r="B991" s="376"/>
      <c r="C991" s="376"/>
      <c r="D991" s="376"/>
      <c r="E991" s="376"/>
      <c r="F991" s="376"/>
      <c r="G991" s="376"/>
      <c r="H991" s="376"/>
      <c r="I991" s="376"/>
      <c r="J991" s="376"/>
      <c r="K991" s="376"/>
      <c r="L991" s="376"/>
      <c r="M991" s="376"/>
      <c r="N991" s="376"/>
      <c r="O991" s="376"/>
      <c r="P991" s="376"/>
      <c r="Q991" s="376"/>
      <c r="R991" s="376"/>
    </row>
    <row r="992" spans="1:18" ht="11.25" customHeight="1">
      <c r="A992" s="376"/>
      <c r="B992" s="376"/>
      <c r="C992" s="376"/>
      <c r="D992" s="376"/>
      <c r="E992" s="376"/>
      <c r="F992" s="376"/>
      <c r="G992" s="376"/>
      <c r="H992" s="376"/>
      <c r="I992" s="376"/>
      <c r="J992" s="376"/>
      <c r="K992" s="376"/>
      <c r="L992" s="376"/>
      <c r="M992" s="376"/>
      <c r="N992" s="376"/>
      <c r="O992" s="376"/>
      <c r="P992" s="376"/>
      <c r="Q992" s="376"/>
      <c r="R992" s="376"/>
    </row>
    <row r="993" spans="1:18" ht="11.25" customHeight="1">
      <c r="A993" s="376"/>
      <c r="B993" s="376"/>
      <c r="C993" s="376"/>
      <c r="D993" s="376"/>
      <c r="E993" s="376"/>
      <c r="F993" s="376"/>
      <c r="G993" s="376"/>
      <c r="H993" s="376"/>
      <c r="I993" s="376"/>
      <c r="J993" s="376"/>
      <c r="K993" s="376"/>
      <c r="L993" s="376"/>
      <c r="M993" s="376"/>
      <c r="N993" s="376"/>
      <c r="O993" s="376"/>
      <c r="P993" s="376"/>
      <c r="Q993" s="376"/>
      <c r="R993" s="376"/>
    </row>
    <row r="994" spans="1:18" ht="11.25" customHeight="1">
      <c r="A994" s="376"/>
      <c r="B994" s="376"/>
      <c r="C994" s="376"/>
      <c r="D994" s="376"/>
      <c r="E994" s="376"/>
      <c r="F994" s="376"/>
      <c r="G994" s="376"/>
      <c r="H994" s="376"/>
      <c r="I994" s="376"/>
      <c r="J994" s="376"/>
      <c r="K994" s="376"/>
      <c r="L994" s="376"/>
      <c r="M994" s="376"/>
      <c r="N994" s="376"/>
      <c r="O994" s="376"/>
      <c r="P994" s="376"/>
      <c r="Q994" s="376"/>
      <c r="R994" s="376"/>
    </row>
    <row r="995" spans="1:18" ht="11.25" customHeight="1">
      <c r="A995" s="376"/>
      <c r="B995" s="376"/>
      <c r="C995" s="376"/>
      <c r="D995" s="376"/>
      <c r="E995" s="376"/>
      <c r="F995" s="376"/>
      <c r="G995" s="376"/>
      <c r="H995" s="376"/>
      <c r="I995" s="376"/>
      <c r="J995" s="376"/>
      <c r="K995" s="376"/>
      <c r="L995" s="376"/>
      <c r="M995" s="376"/>
      <c r="N995" s="376"/>
      <c r="O995" s="376"/>
      <c r="P995" s="376"/>
      <c r="Q995" s="376"/>
      <c r="R995" s="376"/>
    </row>
    <row r="996" spans="1:18" ht="11.25" customHeight="1">
      <c r="A996" s="376"/>
      <c r="B996" s="376"/>
      <c r="C996" s="376"/>
      <c r="D996" s="376"/>
      <c r="E996" s="376"/>
      <c r="F996" s="376"/>
      <c r="G996" s="376"/>
      <c r="H996" s="376"/>
      <c r="I996" s="376"/>
      <c r="J996" s="376"/>
      <c r="K996" s="376"/>
      <c r="L996" s="376"/>
      <c r="M996" s="376"/>
      <c r="N996" s="376"/>
      <c r="O996" s="376"/>
      <c r="P996" s="376"/>
      <c r="Q996" s="376"/>
      <c r="R996" s="376"/>
    </row>
    <row r="997" spans="1:18" ht="11.25" customHeight="1">
      <c r="A997" s="376"/>
      <c r="B997" s="376"/>
      <c r="C997" s="376"/>
      <c r="D997" s="376"/>
      <c r="E997" s="376"/>
      <c r="F997" s="376"/>
      <c r="G997" s="376"/>
      <c r="H997" s="376"/>
      <c r="I997" s="376"/>
      <c r="J997" s="376"/>
      <c r="K997" s="376"/>
      <c r="L997" s="376"/>
      <c r="M997" s="376"/>
      <c r="N997" s="376"/>
      <c r="O997" s="376"/>
      <c r="P997" s="376"/>
      <c r="Q997" s="376"/>
      <c r="R997" s="376"/>
    </row>
    <row r="998" spans="1:18" ht="11.25" customHeight="1">
      <c r="A998" s="376"/>
      <c r="B998" s="376"/>
      <c r="C998" s="376"/>
      <c r="D998" s="376"/>
      <c r="E998" s="376"/>
      <c r="F998" s="376"/>
      <c r="G998" s="376"/>
      <c r="H998" s="376"/>
      <c r="I998" s="376"/>
      <c r="J998" s="376"/>
      <c r="K998" s="376"/>
      <c r="L998" s="376"/>
      <c r="M998" s="376"/>
      <c r="N998" s="376"/>
      <c r="O998" s="376"/>
      <c r="P998" s="376"/>
      <c r="Q998" s="376"/>
      <c r="R998" s="376"/>
    </row>
    <row r="999" spans="1:18" ht="11.25" customHeight="1">
      <c r="A999" s="376"/>
      <c r="B999" s="376"/>
      <c r="C999" s="376"/>
      <c r="D999" s="376"/>
      <c r="E999" s="376"/>
      <c r="F999" s="376"/>
      <c r="G999" s="376"/>
      <c r="H999" s="376"/>
      <c r="I999" s="376"/>
      <c r="J999" s="376"/>
      <c r="K999" s="376"/>
      <c r="L999" s="376"/>
      <c r="M999" s="376"/>
      <c r="N999" s="376"/>
      <c r="O999" s="376"/>
      <c r="P999" s="376"/>
      <c r="Q999" s="376"/>
      <c r="R999" s="376"/>
    </row>
    <row r="1000" spans="1:18" ht="11.25" customHeight="1">
      <c r="A1000" s="376"/>
      <c r="B1000" s="376"/>
      <c r="C1000" s="376"/>
      <c r="D1000" s="376"/>
      <c r="E1000" s="376"/>
      <c r="F1000" s="376"/>
      <c r="G1000" s="376"/>
      <c r="H1000" s="376"/>
      <c r="I1000" s="376"/>
      <c r="J1000" s="376"/>
      <c r="K1000" s="376"/>
      <c r="L1000" s="376"/>
      <c r="M1000" s="376"/>
      <c r="N1000" s="376"/>
      <c r="O1000" s="376"/>
      <c r="P1000" s="376"/>
      <c r="Q1000" s="376"/>
      <c r="R1000" s="376"/>
    </row>
  </sheetData>
  <mergeCells count="7">
    <mergeCell ref="A43:F45"/>
    <mergeCell ref="A39:F39"/>
    <mergeCell ref="A5:A7"/>
    <mergeCell ref="B5:F5"/>
    <mergeCell ref="B6:C6"/>
    <mergeCell ref="D6:E6"/>
    <mergeCell ref="F6:F7"/>
  </mergeCells>
  <conditionalFormatting sqref="B38:E38">
    <cfRule type="cellIs" dxfId="32" priority="1" operator="equal">
      <formula>""""""</formula>
    </cfRule>
  </conditionalFormatting>
  <conditionalFormatting sqref="B38:E38">
    <cfRule type="cellIs" dxfId="31" priority="2" operator="equal">
      <formula>""" """</formula>
    </cfRule>
  </conditionalFormatting>
  <conditionalFormatting sqref="B38:E38">
    <cfRule type="cellIs" dxfId="30" priority="3" operator="equal">
      <formula>""""""</formula>
    </cfRule>
  </conditionalFormatting>
  <hyperlinks>
    <hyperlink ref="F1" location="Índice!A1" display="(Voltar ao índice)"/>
  </hyperlinks>
  <pageMargins left="0.511811024" right="0.511811024" top="0.78740157499999996" bottom="0.78740157499999996" header="0" footer="0"/>
  <pageSetup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0"/>
  <sheetViews>
    <sheetView zoomScaleNormal="100" workbookViewId="0">
      <pane xSplit="1" ySplit="8" topLeftCell="B9" activePane="bottomRight" state="frozen"/>
      <selection activeCell="C36" sqref="C36"/>
      <selection pane="topRight" activeCell="C36" sqref="C36"/>
      <selection pane="bottomLeft" activeCell="C36" sqref="C36"/>
      <selection pane="bottomRight" activeCell="G2" sqref="G2"/>
    </sheetView>
  </sheetViews>
  <sheetFormatPr defaultColWidth="14.42578125" defaultRowHeight="15" customHeight="1"/>
  <cols>
    <col min="1" max="1" width="16.85546875" style="380" customWidth="1"/>
    <col min="2" max="17" width="9.140625" style="380" customWidth="1"/>
    <col min="18" max="16384" width="14.42578125" style="380"/>
  </cols>
  <sheetData>
    <row r="1" spans="1:17" ht="11.25" customHeight="1">
      <c r="A1" s="375" t="s">
        <v>538</v>
      </c>
      <c r="B1" s="376"/>
      <c r="C1" s="376"/>
      <c r="D1" s="376"/>
      <c r="E1" s="376"/>
      <c r="F1" s="376"/>
      <c r="G1" s="376"/>
      <c r="H1" s="376"/>
      <c r="I1" s="376"/>
      <c r="J1" s="376"/>
      <c r="K1" s="376"/>
      <c r="L1" s="376"/>
      <c r="M1" s="376"/>
      <c r="N1" s="376"/>
      <c r="O1" s="376"/>
      <c r="P1" s="155" t="s">
        <v>226</v>
      </c>
      <c r="Q1" s="379"/>
    </row>
    <row r="2" spans="1:17" ht="11.25" customHeight="1">
      <c r="A2" s="376" t="s">
        <v>499</v>
      </c>
      <c r="B2" s="376"/>
      <c r="C2" s="383"/>
      <c r="D2" s="434"/>
      <c r="E2" s="376"/>
      <c r="F2" s="376"/>
      <c r="G2" s="376"/>
      <c r="H2" s="376"/>
      <c r="I2" s="376"/>
      <c r="J2" s="376"/>
      <c r="K2" s="376"/>
      <c r="L2" s="376"/>
      <c r="M2" s="376"/>
      <c r="N2" s="376"/>
      <c r="O2" s="376"/>
      <c r="P2" s="376"/>
      <c r="Q2" s="376"/>
    </row>
    <row r="3" spans="1:17" ht="11.25" customHeight="1">
      <c r="A3" s="376" t="s">
        <v>264</v>
      </c>
      <c r="B3" s="376"/>
      <c r="C3" s="383"/>
      <c r="D3" s="434"/>
      <c r="E3" s="376"/>
      <c r="F3" s="376"/>
      <c r="G3" s="376"/>
      <c r="H3" s="376"/>
      <c r="I3" s="376"/>
      <c r="J3" s="376"/>
      <c r="K3" s="376"/>
      <c r="L3" s="376"/>
      <c r="M3" s="376"/>
      <c r="N3" s="376"/>
      <c r="O3" s="376"/>
      <c r="P3" s="376"/>
      <c r="Q3" s="376"/>
    </row>
    <row r="4" spans="1:17" ht="11.25" customHeight="1">
      <c r="A4" s="376"/>
      <c r="B4" s="455"/>
      <c r="C4" s="383"/>
      <c r="D4" s="383"/>
      <c r="E4" s="455"/>
      <c r="F4" s="376"/>
      <c r="G4" s="376"/>
      <c r="H4" s="376"/>
      <c r="I4" s="376"/>
      <c r="J4" s="376"/>
      <c r="K4" s="376"/>
      <c r="L4" s="376"/>
      <c r="M4" s="376"/>
      <c r="N4" s="376"/>
      <c r="O4" s="376"/>
      <c r="P4" s="376"/>
      <c r="Q4" s="376"/>
    </row>
    <row r="5" spans="1:17" ht="17.25" customHeight="1">
      <c r="A5" s="1440" t="s">
        <v>265</v>
      </c>
      <c r="B5" s="1470" t="s">
        <v>500</v>
      </c>
      <c r="C5" s="1474"/>
      <c r="D5" s="1474"/>
      <c r="E5" s="1474"/>
      <c r="F5" s="1474"/>
      <c r="G5" s="1474"/>
      <c r="H5" s="1474"/>
      <c r="I5" s="1474"/>
      <c r="J5" s="1474"/>
      <c r="K5" s="1475"/>
      <c r="L5" s="1476" t="s">
        <v>501</v>
      </c>
      <c r="M5" s="1477"/>
      <c r="N5" s="1477"/>
      <c r="O5" s="1477"/>
      <c r="P5" s="1478"/>
      <c r="Q5" s="1349"/>
    </row>
    <row r="6" spans="1:17" ht="13.5" customHeight="1">
      <c r="A6" s="1445"/>
      <c r="B6" s="1470" t="s">
        <v>502</v>
      </c>
      <c r="C6" s="1474"/>
      <c r="D6" s="1474"/>
      <c r="E6" s="1474"/>
      <c r="F6" s="1475"/>
      <c r="G6" s="1461" t="s">
        <v>503</v>
      </c>
      <c r="H6" s="1462"/>
      <c r="I6" s="1462"/>
      <c r="J6" s="1463"/>
      <c r="K6" s="456"/>
      <c r="L6" s="1479"/>
      <c r="M6" s="1480"/>
      <c r="N6" s="1480"/>
      <c r="O6" s="1480"/>
      <c r="P6" s="1481"/>
      <c r="Q6" s="1349"/>
    </row>
    <row r="7" spans="1:17" ht="13.5" customHeight="1">
      <c r="A7" s="1445"/>
      <c r="B7" s="1442" t="s">
        <v>10</v>
      </c>
      <c r="C7" s="1447"/>
      <c r="D7" s="1442" t="s">
        <v>504</v>
      </c>
      <c r="E7" s="1443"/>
      <c r="F7" s="1464" t="s">
        <v>11</v>
      </c>
      <c r="G7" s="1442" t="s">
        <v>10</v>
      </c>
      <c r="H7" s="1447"/>
      <c r="I7" s="1442" t="s">
        <v>505</v>
      </c>
      <c r="J7" s="1443"/>
      <c r="K7" s="1464" t="s">
        <v>11</v>
      </c>
      <c r="L7" s="1442" t="s">
        <v>10</v>
      </c>
      <c r="M7" s="1447"/>
      <c r="N7" s="1442" t="s">
        <v>506</v>
      </c>
      <c r="O7" s="1443"/>
      <c r="P7" s="1464" t="s">
        <v>11</v>
      </c>
      <c r="Q7" s="435"/>
    </row>
    <row r="8" spans="1:17" ht="27.75" customHeight="1">
      <c r="A8" s="1441"/>
      <c r="B8" s="436">
        <v>2018</v>
      </c>
      <c r="C8" s="436">
        <v>2019</v>
      </c>
      <c r="D8" s="436">
        <v>2018</v>
      </c>
      <c r="E8" s="436">
        <v>2019</v>
      </c>
      <c r="F8" s="1441"/>
      <c r="G8" s="436">
        <v>2018</v>
      </c>
      <c r="H8" s="436">
        <v>2019</v>
      </c>
      <c r="I8" s="436">
        <v>2018</v>
      </c>
      <c r="J8" s="436">
        <v>2019</v>
      </c>
      <c r="K8" s="1441"/>
      <c r="L8" s="436">
        <v>2018</v>
      </c>
      <c r="M8" s="436">
        <v>2019</v>
      </c>
      <c r="N8" s="436">
        <v>2018</v>
      </c>
      <c r="O8" s="436">
        <v>2019</v>
      </c>
      <c r="P8" s="1441"/>
      <c r="Q8" s="1349"/>
    </row>
    <row r="9" spans="1:17" ht="11.25" customHeight="1">
      <c r="A9" s="437"/>
      <c r="B9" s="437"/>
      <c r="C9" s="457"/>
      <c r="D9" s="437"/>
      <c r="E9" s="437"/>
      <c r="F9" s="437"/>
      <c r="G9" s="437"/>
      <c r="H9" s="437"/>
      <c r="I9" s="437"/>
      <c r="J9" s="437"/>
      <c r="K9" s="437"/>
      <c r="L9" s="437"/>
      <c r="M9" s="437"/>
      <c r="N9" s="437"/>
      <c r="O9" s="437"/>
      <c r="P9" s="437"/>
      <c r="Q9" s="437"/>
    </row>
    <row r="10" spans="1:17" ht="11.25" customHeight="1">
      <c r="A10" s="389" t="s">
        <v>13</v>
      </c>
      <c r="B10" s="1362">
        <v>67211</v>
      </c>
      <c r="C10" s="1362">
        <v>66348</v>
      </c>
      <c r="D10" s="1363">
        <v>32.236280120041307</v>
      </c>
      <c r="E10" s="1363">
        <v>31.572166404846126</v>
      </c>
      <c r="F10" s="1361">
        <v>-2.0601437657265631</v>
      </c>
      <c r="G10" s="1362">
        <v>56474</v>
      </c>
      <c r="H10" s="1362">
        <v>56263</v>
      </c>
      <c r="I10" s="1361">
        <v>54.096319611102693</v>
      </c>
      <c r="J10" s="1361">
        <v>52.902058678305679</v>
      </c>
      <c r="K10" s="1361">
        <v>-2.2076565307631468</v>
      </c>
      <c r="L10" s="1362">
        <v>5966</v>
      </c>
      <c r="M10" s="1362">
        <v>5736</v>
      </c>
      <c r="N10" s="1360">
        <v>3.7614822065782696</v>
      </c>
      <c r="O10" s="1360">
        <v>3.5886045738642176</v>
      </c>
      <c r="P10" s="1361">
        <v>-4.5959976206112252</v>
      </c>
      <c r="Q10" s="398"/>
    </row>
    <row r="11" spans="1:17" ht="11.25" customHeight="1">
      <c r="A11" s="395"/>
      <c r="B11" s="458"/>
      <c r="C11" s="458"/>
      <c r="D11" s="459"/>
      <c r="E11" s="459"/>
      <c r="F11" s="398"/>
      <c r="G11" s="460"/>
      <c r="H11" s="460"/>
      <c r="I11" s="398"/>
      <c r="J11" s="398"/>
      <c r="K11" s="398"/>
      <c r="L11" s="458"/>
      <c r="M11" s="458"/>
      <c r="N11" s="385"/>
      <c r="O11" s="385"/>
      <c r="P11" s="398"/>
      <c r="Q11" s="398"/>
    </row>
    <row r="12" spans="1:17" ht="11.25" customHeight="1">
      <c r="A12" s="440" t="s">
        <v>72</v>
      </c>
      <c r="B12" s="441">
        <v>260</v>
      </c>
      <c r="C12" s="441">
        <v>330</v>
      </c>
      <c r="D12" s="461">
        <v>29.910326540238021</v>
      </c>
      <c r="E12" s="461">
        <v>37.417723528377941</v>
      </c>
      <c r="F12" s="443">
        <v>25.0996824726748</v>
      </c>
      <c r="G12" s="441" t="s">
        <v>24</v>
      </c>
      <c r="H12" s="441" t="s">
        <v>24</v>
      </c>
      <c r="I12" s="441" t="s">
        <v>24</v>
      </c>
      <c r="J12" s="441" t="s">
        <v>24</v>
      </c>
      <c r="K12" s="441" t="s">
        <v>24</v>
      </c>
      <c r="L12" s="441" t="s">
        <v>24</v>
      </c>
      <c r="M12" s="441" t="s">
        <v>24</v>
      </c>
      <c r="N12" s="441" t="s">
        <v>24</v>
      </c>
      <c r="O12" s="441" t="s">
        <v>24</v>
      </c>
      <c r="P12" s="441" t="s">
        <v>24</v>
      </c>
      <c r="Q12" s="462"/>
    </row>
    <row r="13" spans="1:17" ht="11.25" customHeight="1">
      <c r="A13" s="447" t="s">
        <v>16</v>
      </c>
      <c r="B13" s="445">
        <v>759</v>
      </c>
      <c r="C13" s="445">
        <v>859</v>
      </c>
      <c r="D13" s="463">
        <v>22.842043806164643</v>
      </c>
      <c r="E13" s="463">
        <v>25.73893053694885</v>
      </c>
      <c r="F13" s="446">
        <v>12.682257136738318</v>
      </c>
      <c r="G13" s="445">
        <v>663</v>
      </c>
      <c r="H13" s="445">
        <v>764</v>
      </c>
      <c r="I13" s="1364">
        <v>37.949534560120249</v>
      </c>
      <c r="J13" s="1364">
        <v>43.491774703498812</v>
      </c>
      <c r="K13" s="1364">
        <v>14.604237463303949</v>
      </c>
      <c r="L13" s="445">
        <v>56</v>
      </c>
      <c r="M13" s="445">
        <v>60</v>
      </c>
      <c r="N13" s="1364">
        <v>1.6853154850398155</v>
      </c>
      <c r="O13" s="1364">
        <v>1.797829839600618</v>
      </c>
      <c r="P13" s="1364">
        <v>6.6761597789593896</v>
      </c>
      <c r="Q13" s="462"/>
    </row>
    <row r="14" spans="1:17" ht="11.25" customHeight="1">
      <c r="A14" s="444" t="s">
        <v>17</v>
      </c>
      <c r="B14" s="445">
        <v>297</v>
      </c>
      <c r="C14" s="445">
        <v>522</v>
      </c>
      <c r="D14" s="463">
        <v>35.804960614543326</v>
      </c>
      <c r="E14" s="463">
        <v>61.721753134270834</v>
      </c>
      <c r="F14" s="446">
        <v>72.383245435551657</v>
      </c>
      <c r="G14" s="445">
        <v>275</v>
      </c>
      <c r="H14" s="445">
        <v>464</v>
      </c>
      <c r="I14" s="446">
        <v>68.161932923700775</v>
      </c>
      <c r="J14" s="446">
        <v>112.87505412650764</v>
      </c>
      <c r="K14" s="446">
        <v>65.598376226885932</v>
      </c>
      <c r="L14" s="445">
        <v>39</v>
      </c>
      <c r="M14" s="445">
        <v>61</v>
      </c>
      <c r="N14" s="415">
        <v>4.7016614948390218</v>
      </c>
      <c r="O14" s="415">
        <v>7.2126952896370122</v>
      </c>
      <c r="P14" s="446">
        <v>53.40737093800422</v>
      </c>
      <c r="Q14" s="398"/>
    </row>
    <row r="15" spans="1:17" ht="11.25" customHeight="1">
      <c r="A15" s="444" t="s">
        <v>18</v>
      </c>
      <c r="B15" s="445">
        <v>988</v>
      </c>
      <c r="C15" s="445">
        <v>855</v>
      </c>
      <c r="D15" s="463">
        <v>24.212060399778366</v>
      </c>
      <c r="E15" s="463">
        <v>20.629267453506337</v>
      </c>
      <c r="F15" s="446">
        <v>-14.797554966882643</v>
      </c>
      <c r="G15" s="445">
        <v>864</v>
      </c>
      <c r="H15" s="445">
        <v>759</v>
      </c>
      <c r="I15" s="446">
        <v>42.287747565640231</v>
      </c>
      <c r="J15" s="446">
        <v>36.613956719312299</v>
      </c>
      <c r="K15" s="446">
        <v>-13.417103470741523</v>
      </c>
      <c r="L15" s="445">
        <v>101</v>
      </c>
      <c r="M15" s="445">
        <v>95</v>
      </c>
      <c r="N15" s="415">
        <v>2.4751195347951569</v>
      </c>
      <c r="O15" s="415">
        <v>2.2921408281673705</v>
      </c>
      <c r="P15" s="446">
        <v>-7.3927220102090843</v>
      </c>
      <c r="Q15" s="398"/>
    </row>
    <row r="16" spans="1:17" ht="11.25" customHeight="1">
      <c r="A16" s="444" t="s">
        <v>19</v>
      </c>
      <c r="B16" s="445">
        <v>3342</v>
      </c>
      <c r="C16" s="445">
        <v>3008</v>
      </c>
      <c r="D16" s="463">
        <v>22.561847106422857</v>
      </c>
      <c r="E16" s="463">
        <v>20.224480981188542</v>
      </c>
      <c r="F16" s="446">
        <v>-10.359817235748039</v>
      </c>
      <c r="G16" s="445">
        <v>2993</v>
      </c>
      <c r="H16" s="445">
        <v>2657</v>
      </c>
      <c r="I16" s="446">
        <v>38.281808083178838</v>
      </c>
      <c r="J16" s="446">
        <v>33.812808373257774</v>
      </c>
      <c r="K16" s="446">
        <v>-11.6739515025278</v>
      </c>
      <c r="L16" s="445">
        <v>402</v>
      </c>
      <c r="M16" s="445">
        <v>353</v>
      </c>
      <c r="N16" s="415">
        <v>2.7139026142375786</v>
      </c>
      <c r="O16" s="415">
        <v>2.3734181470610225</v>
      </c>
      <c r="P16" s="446">
        <v>-12.545935340137802</v>
      </c>
      <c r="Q16" s="398"/>
    </row>
    <row r="17" spans="1:17" ht="11.25" customHeight="1">
      <c r="A17" s="444" t="s">
        <v>20</v>
      </c>
      <c r="B17" s="445">
        <v>1790</v>
      </c>
      <c r="C17" s="445">
        <v>1972</v>
      </c>
      <c r="D17" s="463">
        <v>19.723107405321645</v>
      </c>
      <c r="E17" s="463">
        <v>21.594208897471091</v>
      </c>
      <c r="F17" s="446">
        <v>9.4868493777232459</v>
      </c>
      <c r="G17" s="445">
        <v>1525</v>
      </c>
      <c r="H17" s="445">
        <v>1749</v>
      </c>
      <c r="I17" s="446">
        <v>32.882806539991314</v>
      </c>
      <c r="J17" s="446">
        <v>37.474866770313561</v>
      </c>
      <c r="K17" s="446">
        <v>13.964927916774641</v>
      </c>
      <c r="L17" s="445">
        <v>253</v>
      </c>
      <c r="M17" s="445">
        <v>260</v>
      </c>
      <c r="N17" s="415">
        <v>2.7876794265622213</v>
      </c>
      <c r="O17" s="415">
        <v>2.8471066497679938</v>
      </c>
      <c r="P17" s="446">
        <v>2.1317811022144042</v>
      </c>
      <c r="Q17" s="398"/>
    </row>
    <row r="18" spans="1:17" ht="11.25" customHeight="1">
      <c r="A18" s="444" t="s">
        <v>21</v>
      </c>
      <c r="B18" s="445">
        <v>789</v>
      </c>
      <c r="C18" s="445">
        <v>756</v>
      </c>
      <c r="D18" s="463">
        <v>26.523656311235104</v>
      </c>
      <c r="E18" s="463">
        <v>25.072398208053148</v>
      </c>
      <c r="F18" s="446">
        <v>-5.4715612589476308</v>
      </c>
      <c r="G18" s="445">
        <v>722</v>
      </c>
      <c r="H18" s="445">
        <v>643</v>
      </c>
      <c r="I18" s="446">
        <v>44.137748901446884</v>
      </c>
      <c r="J18" s="446">
        <v>38.514017784731195</v>
      </c>
      <c r="K18" s="446">
        <v>-12.741318387742552</v>
      </c>
      <c r="L18" s="445">
        <v>96</v>
      </c>
      <c r="M18" s="445">
        <v>97</v>
      </c>
      <c r="N18" s="415">
        <v>3.2272129352073131</v>
      </c>
      <c r="O18" s="415">
        <v>3.2169611457422689</v>
      </c>
      <c r="P18" s="446">
        <v>-0.3176669674691226</v>
      </c>
      <c r="Q18" s="398"/>
    </row>
    <row r="19" spans="1:17" ht="11.25" customHeight="1">
      <c r="A19" s="444" t="s">
        <v>22</v>
      </c>
      <c r="B19" s="445">
        <v>1555</v>
      </c>
      <c r="C19" s="445">
        <v>1726</v>
      </c>
      <c r="D19" s="463">
        <v>39.145219449862402</v>
      </c>
      <c r="E19" s="463">
        <v>42.949746805519268</v>
      </c>
      <c r="F19" s="446">
        <v>9.7190088831402477</v>
      </c>
      <c r="G19" s="445">
        <v>1314</v>
      </c>
      <c r="H19" s="445">
        <v>1429</v>
      </c>
      <c r="I19" s="446">
        <v>64.592497045655207</v>
      </c>
      <c r="J19" s="446">
        <v>69.531521037299356</v>
      </c>
      <c r="K19" s="446">
        <v>7.6464360685005772</v>
      </c>
      <c r="L19" s="445">
        <v>218</v>
      </c>
      <c r="M19" s="445">
        <v>187</v>
      </c>
      <c r="N19" s="415">
        <v>5.4878828553504846</v>
      </c>
      <c r="O19" s="415">
        <v>4.6533039702387624</v>
      </c>
      <c r="P19" s="446">
        <v>-15.207665817757729</v>
      </c>
      <c r="Q19" s="398"/>
    </row>
    <row r="20" spans="1:17" ht="11.25" customHeight="1">
      <c r="A20" s="444" t="s">
        <v>57</v>
      </c>
      <c r="B20" s="445">
        <v>3189</v>
      </c>
      <c r="C20" s="445">
        <v>3134</v>
      </c>
      <c r="D20" s="463">
        <v>46.076084633777484</v>
      </c>
      <c r="E20" s="463">
        <v>44.654344879155424</v>
      </c>
      <c r="F20" s="446">
        <v>-3.0856349143429753</v>
      </c>
      <c r="G20" s="445">
        <v>2755</v>
      </c>
      <c r="H20" s="445">
        <v>2741</v>
      </c>
      <c r="I20" s="446">
        <v>80.383623915514036</v>
      </c>
      <c r="J20" s="446">
        <v>79.051474594078897</v>
      </c>
      <c r="K20" s="446">
        <v>-1.6572396920488046</v>
      </c>
      <c r="L20" s="445">
        <v>367</v>
      </c>
      <c r="M20" s="445">
        <v>412</v>
      </c>
      <c r="N20" s="415">
        <v>5.3025785702716641</v>
      </c>
      <c r="O20" s="415">
        <v>5.8703223006420018</v>
      </c>
      <c r="P20" s="446">
        <v>10.70693668837518</v>
      </c>
      <c r="Q20" s="398"/>
    </row>
    <row r="21" spans="1:17" ht="11.25" customHeight="1">
      <c r="A21" s="444" t="s">
        <v>25</v>
      </c>
      <c r="B21" s="445">
        <v>1189</v>
      </c>
      <c r="C21" s="445">
        <v>1470</v>
      </c>
      <c r="D21" s="463">
        <v>16.901076110989894</v>
      </c>
      <c r="E21" s="463">
        <v>20.776853623956757</v>
      </c>
      <c r="F21" s="446">
        <v>22.932134542880661</v>
      </c>
      <c r="G21" s="445">
        <v>999</v>
      </c>
      <c r="H21" s="445">
        <v>1254</v>
      </c>
      <c r="I21" s="446">
        <v>28.014432901226829</v>
      </c>
      <c r="J21" s="446">
        <v>34.937388522148467</v>
      </c>
      <c r="K21" s="446">
        <v>24.712103383747106</v>
      </c>
      <c r="L21" s="445">
        <v>253</v>
      </c>
      <c r="M21" s="445">
        <v>190</v>
      </c>
      <c r="N21" s="415">
        <v>3.5962760774436022</v>
      </c>
      <c r="O21" s="415">
        <v>2.6854436656814857</v>
      </c>
      <c r="P21" s="446">
        <v>-25.327099259008449</v>
      </c>
      <c r="Q21" s="398"/>
    </row>
    <row r="22" spans="1:17" ht="11.25" customHeight="1">
      <c r="A22" s="444" t="s">
        <v>76</v>
      </c>
      <c r="B22" s="445">
        <v>1676</v>
      </c>
      <c r="C22" s="445">
        <v>1823</v>
      </c>
      <c r="D22" s="463">
        <v>48.692648862666388</v>
      </c>
      <c r="E22" s="463">
        <v>52.31791614554426</v>
      </c>
      <c r="F22" s="446">
        <v>7.4452044970949061</v>
      </c>
      <c r="G22" s="445">
        <v>443</v>
      </c>
      <c r="H22" s="445">
        <v>418</v>
      </c>
      <c r="I22" s="446">
        <v>26.76180902579766</v>
      </c>
      <c r="J22" s="446">
        <v>24.960275542333644</v>
      </c>
      <c r="K22" s="446">
        <v>-6.7317328276552217</v>
      </c>
      <c r="L22" s="445">
        <v>184</v>
      </c>
      <c r="M22" s="445">
        <v>195</v>
      </c>
      <c r="N22" s="415">
        <v>5.3457323333714895</v>
      </c>
      <c r="O22" s="415">
        <v>5.5962664006479041</v>
      </c>
      <c r="P22" s="446">
        <v>4.6866182527026297</v>
      </c>
      <c r="Q22" s="398"/>
    </row>
    <row r="23" spans="1:17" ht="11.25" customHeight="1">
      <c r="A23" s="444" t="s">
        <v>77</v>
      </c>
      <c r="B23" s="445">
        <v>2283</v>
      </c>
      <c r="C23" s="445">
        <v>2012</v>
      </c>
      <c r="D23" s="463">
        <v>83.077907280979815</v>
      </c>
      <c r="E23" s="463">
        <v>72.400508674746831</v>
      </c>
      <c r="F23" s="446">
        <v>-12.852271988653598</v>
      </c>
      <c r="G23" s="445">
        <v>1945</v>
      </c>
      <c r="H23" s="445">
        <v>1693</v>
      </c>
      <c r="I23" s="446">
        <v>142.07336537105985</v>
      </c>
      <c r="J23" s="446">
        <v>122.31448187571027</v>
      </c>
      <c r="K23" s="446">
        <v>-13.907521261106439</v>
      </c>
      <c r="L23" s="445">
        <v>169</v>
      </c>
      <c r="M23" s="445">
        <v>174</v>
      </c>
      <c r="N23" s="415">
        <v>6.1498757470370515</v>
      </c>
      <c r="O23" s="415">
        <v>6.2612765951321805</v>
      </c>
      <c r="P23" s="446">
        <v>1.8114325016859283</v>
      </c>
      <c r="Q23" s="398"/>
    </row>
    <row r="24" spans="1:17" ht="11.25" customHeight="1">
      <c r="A24" s="444" t="s">
        <v>78</v>
      </c>
      <c r="B24" s="445">
        <v>5619</v>
      </c>
      <c r="C24" s="445">
        <v>5009</v>
      </c>
      <c r="D24" s="463">
        <v>26.705433507748001</v>
      </c>
      <c r="E24" s="463">
        <v>23.662192139362141</v>
      </c>
      <c r="F24" s="446">
        <v>-11.395588719812125</v>
      </c>
      <c r="G24" s="445">
        <v>4868</v>
      </c>
      <c r="H24" s="445">
        <v>4332</v>
      </c>
      <c r="I24" s="446">
        <v>45.573573094515829</v>
      </c>
      <c r="J24" s="446">
        <v>40.340172321073133</v>
      </c>
      <c r="K24" s="446">
        <v>-11.48341114836235</v>
      </c>
      <c r="L24" s="445">
        <v>596</v>
      </c>
      <c r="M24" s="445">
        <v>413</v>
      </c>
      <c r="N24" s="415">
        <v>2.8326104948599049</v>
      </c>
      <c r="O24" s="415">
        <v>1.9509852971763952</v>
      </c>
      <c r="P24" s="446">
        <v>-31.124123817352199</v>
      </c>
      <c r="Q24" s="398"/>
    </row>
    <row r="25" spans="1:17" ht="11.25" customHeight="1">
      <c r="A25" s="444" t="s">
        <v>29</v>
      </c>
      <c r="B25" s="445">
        <v>3659</v>
      </c>
      <c r="C25" s="445">
        <v>3648</v>
      </c>
      <c r="D25" s="463">
        <v>42.978813523984329</v>
      </c>
      <c r="E25" s="463">
        <v>42.404478043070533</v>
      </c>
      <c r="F25" s="446">
        <v>-1.3363223267978128</v>
      </c>
      <c r="G25" s="445">
        <v>3256</v>
      </c>
      <c r="H25" s="445">
        <v>3255</v>
      </c>
      <c r="I25" s="446">
        <v>78.047358638639295</v>
      </c>
      <c r="J25" s="446">
        <v>77.16916476647971</v>
      </c>
      <c r="K25" s="446">
        <v>-1.1252063970872399</v>
      </c>
      <c r="L25" s="445">
        <v>237</v>
      </c>
      <c r="M25" s="445">
        <v>254</v>
      </c>
      <c r="N25" s="415">
        <v>2.7838149235267249</v>
      </c>
      <c r="O25" s="415">
        <v>2.9525047760251963</v>
      </c>
      <c r="P25" s="446">
        <v>6.0596647813340923</v>
      </c>
      <c r="Q25" s="398"/>
    </row>
    <row r="26" spans="1:17" ht="11.25" customHeight="1">
      <c r="A26" s="444" t="s">
        <v>79</v>
      </c>
      <c r="B26" s="445">
        <v>245</v>
      </c>
      <c r="C26" s="445">
        <v>224</v>
      </c>
      <c r="D26" s="463">
        <v>6.1303702042989654</v>
      </c>
      <c r="E26" s="463">
        <v>5.5747366870186035</v>
      </c>
      <c r="F26" s="446">
        <v>-9.0636209358240762</v>
      </c>
      <c r="G26" s="445">
        <v>116</v>
      </c>
      <c r="H26" s="445">
        <v>162</v>
      </c>
      <c r="I26" s="446">
        <v>5.5487843378865254</v>
      </c>
      <c r="J26" s="446">
        <v>7.6991001557879644</v>
      </c>
      <c r="K26" s="446">
        <v>38.752917521398416</v>
      </c>
      <c r="L26" s="445">
        <v>44</v>
      </c>
      <c r="M26" s="445">
        <v>37</v>
      </c>
      <c r="N26" s="415">
        <v>1.1009644448536917</v>
      </c>
      <c r="O26" s="415">
        <v>0.92082704205217991</v>
      </c>
      <c r="P26" s="446">
        <v>-16.361782039696152</v>
      </c>
      <c r="Q26" s="398"/>
    </row>
    <row r="27" spans="1:17" ht="11.25" customHeight="1">
      <c r="A27" s="444" t="s">
        <v>31</v>
      </c>
      <c r="B27" s="445">
        <v>6898</v>
      </c>
      <c r="C27" s="445">
        <v>6375</v>
      </c>
      <c r="D27" s="463">
        <v>60.781022927521761</v>
      </c>
      <c r="E27" s="463">
        <v>55.754976164419723</v>
      </c>
      <c r="F27" s="446">
        <v>-8.2691052585530542</v>
      </c>
      <c r="G27" s="445">
        <v>5380</v>
      </c>
      <c r="H27" s="445">
        <v>5174</v>
      </c>
      <c r="I27" s="446">
        <v>93.205654291565992</v>
      </c>
      <c r="J27" s="446">
        <v>89.028746959102179</v>
      </c>
      <c r="K27" s="446">
        <v>-4.4813883494638844</v>
      </c>
      <c r="L27" s="445">
        <v>497</v>
      </c>
      <c r="M27" s="445">
        <v>432</v>
      </c>
      <c r="N27" s="415">
        <v>4.3792647716698045</v>
      </c>
      <c r="O27" s="415">
        <v>3.7782195612595011</v>
      </c>
      <c r="P27" s="446">
        <v>-13.724797237622283</v>
      </c>
      <c r="Q27" s="398"/>
    </row>
    <row r="28" spans="1:17" ht="11.25" customHeight="1">
      <c r="A28" s="444" t="s">
        <v>80</v>
      </c>
      <c r="B28" s="445">
        <v>2751</v>
      </c>
      <c r="C28" s="445">
        <v>2417</v>
      </c>
      <c r="D28" s="463">
        <v>28.969195772582438</v>
      </c>
      <c r="E28" s="463">
        <v>25.290175201167806</v>
      </c>
      <c r="F28" s="446">
        <v>-12.699767712904901</v>
      </c>
      <c r="G28" s="445">
        <v>2403</v>
      </c>
      <c r="H28" s="445">
        <v>2149</v>
      </c>
      <c r="I28" s="446">
        <v>48.829127112804628</v>
      </c>
      <c r="J28" s="446">
        <v>43.384963930318378</v>
      </c>
      <c r="K28" s="446">
        <v>-11.149417375226037</v>
      </c>
      <c r="L28" s="445">
        <v>255</v>
      </c>
      <c r="M28" s="445">
        <v>247</v>
      </c>
      <c r="N28" s="415">
        <v>2.6852580596177833</v>
      </c>
      <c r="O28" s="415">
        <v>2.5844738414101975</v>
      </c>
      <c r="P28" s="446">
        <v>-3.7532414378799501</v>
      </c>
      <c r="Q28" s="398"/>
    </row>
    <row r="29" spans="1:17" ht="11.25" customHeight="1">
      <c r="A29" s="444" t="s">
        <v>81</v>
      </c>
      <c r="B29" s="445">
        <v>751</v>
      </c>
      <c r="C29" s="445">
        <v>804</v>
      </c>
      <c r="D29" s="463">
        <v>23.00483591670595</v>
      </c>
      <c r="E29" s="463">
        <v>24.562916045847107</v>
      </c>
      <c r="F29" s="446">
        <v>6.7728373928965482</v>
      </c>
      <c r="G29" s="445">
        <v>675</v>
      </c>
      <c r="H29" s="445">
        <v>725</v>
      </c>
      <c r="I29" s="446">
        <v>40.821337403775033</v>
      </c>
      <c r="J29" s="446">
        <v>43.723584923866689</v>
      </c>
      <c r="K29" s="446">
        <v>7.1096336001555613</v>
      </c>
      <c r="L29" s="445">
        <v>158</v>
      </c>
      <c r="M29" s="445">
        <v>160</v>
      </c>
      <c r="N29" s="415">
        <v>4.8398989012510523</v>
      </c>
      <c r="O29" s="415">
        <v>4.8881424966859921</v>
      </c>
      <c r="P29" s="446">
        <v>0.99678932182796132</v>
      </c>
      <c r="Q29" s="398"/>
    </row>
    <row r="30" spans="1:17" ht="11.25" customHeight="1">
      <c r="A30" s="444" t="s">
        <v>34</v>
      </c>
      <c r="B30" s="445">
        <v>5310</v>
      </c>
      <c r="C30" s="445">
        <v>5450</v>
      </c>
      <c r="D30" s="463">
        <v>30.944128074890621</v>
      </c>
      <c r="E30" s="463">
        <v>31.566857764893868</v>
      </c>
      <c r="F30" s="446">
        <v>2.0124324992971907</v>
      </c>
      <c r="G30" s="445">
        <v>4543</v>
      </c>
      <c r="H30" s="445">
        <v>4687</v>
      </c>
      <c r="I30" s="446">
        <v>52.441817056438381</v>
      </c>
      <c r="J30" s="446">
        <v>53.864140089515374</v>
      </c>
      <c r="K30" s="446">
        <v>2.712192507643806</v>
      </c>
      <c r="L30" s="445">
        <v>339</v>
      </c>
      <c r="M30" s="445">
        <v>365</v>
      </c>
      <c r="N30" s="415">
        <v>1.9755290804873671</v>
      </c>
      <c r="O30" s="415">
        <v>2.1141106576488555</v>
      </c>
      <c r="P30" s="446">
        <v>7.0149095009677183</v>
      </c>
      <c r="Q30" s="398"/>
    </row>
    <row r="31" spans="1:17" ht="11.25" customHeight="1">
      <c r="A31" s="444" t="s">
        <v>507</v>
      </c>
      <c r="B31" s="445">
        <v>315</v>
      </c>
      <c r="C31" s="445">
        <v>504</v>
      </c>
      <c r="D31" s="463">
        <v>9.054299930152542</v>
      </c>
      <c r="E31" s="463">
        <v>14.371859898319091</v>
      </c>
      <c r="F31" s="446">
        <v>58.729664459844798</v>
      </c>
      <c r="G31" s="445">
        <v>301</v>
      </c>
      <c r="H31" s="445">
        <v>388</v>
      </c>
      <c r="I31" s="446">
        <v>16.750493332635859</v>
      </c>
      <c r="J31" s="446">
        <v>21.400697728933686</v>
      </c>
      <c r="K31" s="445" t="s">
        <v>24</v>
      </c>
      <c r="L31" s="445" t="s">
        <v>24</v>
      </c>
      <c r="M31" s="445" t="s">
        <v>24</v>
      </c>
      <c r="N31" s="445" t="s">
        <v>24</v>
      </c>
      <c r="O31" s="445" t="s">
        <v>24</v>
      </c>
      <c r="P31" s="445" t="s">
        <v>24</v>
      </c>
      <c r="Q31" s="462"/>
    </row>
    <row r="32" spans="1:17" ht="11.25" customHeight="1">
      <c r="A32" s="444" t="s">
        <v>82</v>
      </c>
      <c r="B32" s="445">
        <v>4794</v>
      </c>
      <c r="C32" s="445">
        <v>4342</v>
      </c>
      <c r="D32" s="463">
        <v>42.313920035164507</v>
      </c>
      <c r="E32" s="463">
        <v>38.163916570619641</v>
      </c>
      <c r="F32" s="446">
        <v>-9.8076554029880754</v>
      </c>
      <c r="G32" s="445">
        <v>4087</v>
      </c>
      <c r="H32" s="445">
        <v>3723</v>
      </c>
      <c r="I32" s="446">
        <v>70.617857004627922</v>
      </c>
      <c r="J32" s="446">
        <v>64.138156655940222</v>
      </c>
      <c r="K32" s="446">
        <v>-9.1757249844937263</v>
      </c>
      <c r="L32" s="445">
        <v>643</v>
      </c>
      <c r="M32" s="445">
        <v>566</v>
      </c>
      <c r="N32" s="415">
        <v>5.6753964502734204</v>
      </c>
      <c r="O32" s="415">
        <v>4.9748449513981381</v>
      </c>
      <c r="P32" s="446">
        <v>-12.343657487425958</v>
      </c>
      <c r="Q32" s="398"/>
    </row>
    <row r="33" spans="1:17" ht="11.25" customHeight="1">
      <c r="A33" s="444" t="s">
        <v>83</v>
      </c>
      <c r="B33" s="445">
        <v>1053</v>
      </c>
      <c r="C33" s="445">
        <v>1118</v>
      </c>
      <c r="D33" s="463">
        <v>59.911617562467669</v>
      </c>
      <c r="E33" s="463">
        <v>62.907060164019754</v>
      </c>
      <c r="F33" s="446">
        <v>4.9997691990686803</v>
      </c>
      <c r="G33" s="445">
        <v>951</v>
      </c>
      <c r="H33" s="445">
        <v>983</v>
      </c>
      <c r="I33" s="446">
        <v>106.22149695241477</v>
      </c>
      <c r="J33" s="446">
        <v>108.69384934346924</v>
      </c>
      <c r="K33" s="446">
        <v>2.3275442937525526</v>
      </c>
      <c r="L33" s="445">
        <v>191</v>
      </c>
      <c r="M33" s="445">
        <v>193</v>
      </c>
      <c r="N33" s="415">
        <v>10.867159500884449</v>
      </c>
      <c r="O33" s="415">
        <v>10.8596266651662</v>
      </c>
      <c r="P33" s="446">
        <v>-6.9317430351844678E-2</v>
      </c>
      <c r="Q33" s="398"/>
    </row>
    <row r="34" spans="1:17" ht="11.25" customHeight="1">
      <c r="A34" s="444" t="s">
        <v>508</v>
      </c>
      <c r="B34" s="445">
        <v>253</v>
      </c>
      <c r="C34" s="445">
        <v>361</v>
      </c>
      <c r="D34" s="463">
        <v>43.880340220060774</v>
      </c>
      <c r="E34" s="463">
        <v>59.59446052155883</v>
      </c>
      <c r="F34" s="446">
        <v>35.811300055312785</v>
      </c>
      <c r="G34" s="445">
        <v>228</v>
      </c>
      <c r="H34" s="445">
        <v>334</v>
      </c>
      <c r="I34" s="446">
        <v>88.005064151059926</v>
      </c>
      <c r="J34" s="446">
        <v>126.92236075591006</v>
      </c>
      <c r="K34" s="446">
        <v>44.221655856132259</v>
      </c>
      <c r="L34" s="445">
        <v>49</v>
      </c>
      <c r="M34" s="445">
        <v>46</v>
      </c>
      <c r="N34" s="415">
        <v>8.4985639161382522</v>
      </c>
      <c r="O34" s="415">
        <v>7.5937539722761942</v>
      </c>
      <c r="P34" s="446">
        <v>-10.646621626788971</v>
      </c>
      <c r="Q34" s="398"/>
    </row>
    <row r="35" spans="1:17" ht="11.25" customHeight="1">
      <c r="A35" s="444" t="s">
        <v>39</v>
      </c>
      <c r="B35" s="445">
        <v>4303</v>
      </c>
      <c r="C35" s="445">
        <v>3960</v>
      </c>
      <c r="D35" s="463">
        <v>60.815541642746076</v>
      </c>
      <c r="E35" s="463">
        <v>55.270302484874641</v>
      </c>
      <c r="F35" s="446">
        <v>-9.1181283732476004</v>
      </c>
      <c r="G35" s="445">
        <v>3753</v>
      </c>
      <c r="H35" s="445">
        <v>3409</v>
      </c>
      <c r="I35" s="446">
        <v>106.17756521517718</v>
      </c>
      <c r="J35" s="446">
        <v>95.258533728339088</v>
      </c>
      <c r="K35" s="446">
        <v>-10.283746349532336</v>
      </c>
      <c r="L35" s="445">
        <v>722</v>
      </c>
      <c r="M35" s="445">
        <v>792</v>
      </c>
      <c r="N35" s="415">
        <v>10.204234502919514</v>
      </c>
      <c r="O35" s="415">
        <v>11.054060496974929</v>
      </c>
      <c r="P35" s="446">
        <v>8.3281699750458671</v>
      </c>
      <c r="Q35" s="398"/>
    </row>
    <row r="36" spans="1:17" ht="11.25" customHeight="1">
      <c r="A36" s="444" t="s">
        <v>491</v>
      </c>
      <c r="B36" s="445">
        <v>11949</v>
      </c>
      <c r="C36" s="445">
        <v>12374</v>
      </c>
      <c r="D36" s="463">
        <v>26.23908472521185</v>
      </c>
      <c r="E36" s="463">
        <v>26.947422190733956</v>
      </c>
      <c r="F36" s="446">
        <v>2.6995509673456723</v>
      </c>
      <c r="G36" s="445">
        <v>11174</v>
      </c>
      <c r="H36" s="445">
        <v>11684</v>
      </c>
      <c r="I36" s="446">
        <v>48.464162283032444</v>
      </c>
      <c r="J36" s="446">
        <v>50.32101395895625</v>
      </c>
      <c r="K36" s="446">
        <v>3.8313912558308942</v>
      </c>
      <c r="L36" s="445" t="s">
        <v>24</v>
      </c>
      <c r="M36" s="445" t="s">
        <v>24</v>
      </c>
      <c r="N36" s="445" t="s">
        <v>24</v>
      </c>
      <c r="O36" s="445" t="s">
        <v>24</v>
      </c>
      <c r="P36" s="445" t="s">
        <v>24</v>
      </c>
      <c r="Q36" s="462"/>
    </row>
    <row r="37" spans="1:17" ht="11.25" customHeight="1">
      <c r="A37" s="444" t="s">
        <v>509</v>
      </c>
      <c r="B37" s="445">
        <v>546</v>
      </c>
      <c r="C37" s="445">
        <v>624</v>
      </c>
      <c r="D37" s="463">
        <v>23.965153087291093</v>
      </c>
      <c r="E37" s="463">
        <v>27.145825285292183</v>
      </c>
      <c r="F37" s="446">
        <v>13.272071271215154</v>
      </c>
      <c r="G37" s="445" t="s">
        <v>24</v>
      </c>
      <c r="H37" s="445">
        <v>42</v>
      </c>
      <c r="I37" s="446" t="s">
        <v>24</v>
      </c>
      <c r="J37" s="446">
        <v>3.5122430940520166</v>
      </c>
      <c r="K37" s="446" t="s">
        <v>24</v>
      </c>
      <c r="L37" s="445">
        <v>42</v>
      </c>
      <c r="M37" s="445">
        <v>84</v>
      </c>
      <c r="N37" s="415">
        <v>1.8434733144070075</v>
      </c>
      <c r="O37" s="415">
        <v>3.6542457114816402</v>
      </c>
      <c r="P37" s="446">
        <v>98.226124724626487</v>
      </c>
      <c r="Q37" s="398"/>
    </row>
    <row r="38" spans="1:17" ht="11.25" customHeight="1">
      <c r="A38" s="448" t="s">
        <v>165</v>
      </c>
      <c r="B38" s="449">
        <v>648</v>
      </c>
      <c r="C38" s="449">
        <v>671</v>
      </c>
      <c r="D38" s="464">
        <v>41.665889717848628</v>
      </c>
      <c r="E38" s="464">
        <v>42.660976841002352</v>
      </c>
      <c r="F38" s="451">
        <v>2.3882536287889451</v>
      </c>
      <c r="G38" s="449">
        <v>241</v>
      </c>
      <c r="H38" s="449">
        <v>645</v>
      </c>
      <c r="I38" s="451">
        <v>31.127218621567934</v>
      </c>
      <c r="J38" s="451">
        <v>82.361699383628036</v>
      </c>
      <c r="K38" s="451">
        <v>164.59704088870927</v>
      </c>
      <c r="L38" s="449">
        <v>55</v>
      </c>
      <c r="M38" s="449">
        <v>63</v>
      </c>
      <c r="N38" s="450">
        <v>3.5364566890149294</v>
      </c>
      <c r="O38" s="450">
        <v>4.0054270357423958</v>
      </c>
      <c r="P38" s="451">
        <v>13.261023334011099</v>
      </c>
      <c r="Q38" s="398"/>
    </row>
    <row r="39" spans="1:17" ht="11.25" customHeight="1">
      <c r="A39" s="376"/>
      <c r="B39" s="460"/>
      <c r="C39" s="460"/>
      <c r="D39" s="460"/>
      <c r="E39" s="460"/>
      <c r="F39" s="452"/>
      <c r="G39" s="452"/>
      <c r="H39" s="452"/>
      <c r="I39" s="452"/>
      <c r="J39" s="452"/>
      <c r="K39" s="452"/>
      <c r="L39" s="452"/>
      <c r="M39" s="452"/>
      <c r="N39" s="452"/>
      <c r="O39" s="452"/>
      <c r="P39" s="377"/>
      <c r="Q39" s="377"/>
    </row>
    <row r="40" spans="1:17" ht="11.25" customHeight="1">
      <c r="A40" s="1459" t="s">
        <v>510</v>
      </c>
      <c r="B40" s="1460"/>
      <c r="C40" s="1460"/>
      <c r="D40" s="1460"/>
      <c r="E40" s="1460"/>
      <c r="F40" s="1460"/>
      <c r="G40" s="1460"/>
      <c r="H40" s="1460"/>
      <c r="I40" s="1460"/>
      <c r="J40" s="1460"/>
      <c r="K40" s="1460"/>
      <c r="L40" s="1460"/>
      <c r="M40" s="1460"/>
      <c r="N40" s="1460"/>
      <c r="O40" s="1460"/>
      <c r="P40" s="1460"/>
    </row>
    <row r="41" spans="1:17" ht="11.25" customHeight="1">
      <c r="A41" s="376" t="s">
        <v>45</v>
      </c>
      <c r="B41" s="465"/>
      <c r="C41" s="465"/>
      <c r="D41" s="465"/>
      <c r="E41" s="465"/>
      <c r="F41" s="465"/>
      <c r="G41" s="465"/>
      <c r="H41" s="465"/>
      <c r="I41" s="465"/>
      <c r="J41" s="465"/>
      <c r="K41" s="465"/>
      <c r="L41" s="453"/>
      <c r="M41" s="453"/>
      <c r="N41" s="453"/>
      <c r="O41" s="453"/>
      <c r="P41" s="453"/>
      <c r="Q41" s="453"/>
    </row>
    <row r="42" spans="1:17" ht="11.25" customHeight="1">
      <c r="A42" s="447" t="s">
        <v>511</v>
      </c>
      <c r="B42" s="466"/>
      <c r="C42" s="466"/>
      <c r="D42" s="466"/>
      <c r="E42" s="466"/>
      <c r="F42" s="466"/>
      <c r="G42" s="466"/>
      <c r="H42" s="466"/>
      <c r="I42" s="466"/>
      <c r="J42" s="466"/>
      <c r="K42" s="466"/>
      <c r="L42" s="376"/>
      <c r="M42" s="376"/>
      <c r="N42" s="376"/>
      <c r="O42" s="376"/>
      <c r="P42" s="376"/>
      <c r="Q42" s="376"/>
    </row>
    <row r="43" spans="1:17" ht="11.25" customHeight="1">
      <c r="A43" s="447" t="s">
        <v>512</v>
      </c>
      <c r="B43" s="376"/>
      <c r="C43" s="376"/>
      <c r="D43" s="376"/>
      <c r="E43" s="376"/>
      <c r="F43" s="376"/>
      <c r="G43" s="376"/>
      <c r="H43" s="376"/>
      <c r="I43" s="376"/>
      <c r="J43" s="376"/>
      <c r="K43" s="376"/>
      <c r="L43" s="376"/>
      <c r="M43" s="376"/>
      <c r="N43" s="376"/>
      <c r="O43" s="376"/>
      <c r="P43" s="376"/>
      <c r="Q43" s="376"/>
    </row>
    <row r="44" spans="1:17" ht="11.25" customHeight="1">
      <c r="A44" s="467" t="s">
        <v>513</v>
      </c>
      <c r="B44" s="468"/>
      <c r="C44" s="468"/>
      <c r="D44" s="468"/>
      <c r="E44" s="468"/>
      <c r="F44" s="468"/>
      <c r="G44" s="468"/>
      <c r="H44" s="468"/>
      <c r="I44" s="468"/>
      <c r="J44" s="468"/>
      <c r="K44" s="468"/>
      <c r="L44" s="469"/>
      <c r="M44" s="469"/>
      <c r="N44" s="469"/>
      <c r="O44" s="469"/>
      <c r="P44" s="470"/>
      <c r="Q44" s="470"/>
    </row>
    <row r="45" spans="1:17" ht="11.25" customHeight="1">
      <c r="A45" s="447" t="s">
        <v>514</v>
      </c>
      <c r="B45" s="466"/>
      <c r="C45" s="466"/>
      <c r="D45" s="466"/>
      <c r="E45" s="466"/>
      <c r="F45" s="466"/>
      <c r="G45" s="466"/>
      <c r="H45" s="466"/>
      <c r="I45" s="466"/>
      <c r="J45" s="466"/>
      <c r="K45" s="466"/>
      <c r="L45" s="376"/>
      <c r="M45" s="376"/>
      <c r="N45" s="376"/>
      <c r="O45" s="376"/>
      <c r="P45" s="376"/>
      <c r="Q45" s="376"/>
    </row>
    <row r="46" spans="1:17" ht="11.25" customHeight="1">
      <c r="A46" s="447" t="s">
        <v>515</v>
      </c>
      <c r="B46" s="466"/>
      <c r="C46" s="466"/>
      <c r="D46" s="466"/>
      <c r="E46" s="466"/>
      <c r="F46" s="466"/>
      <c r="G46" s="466"/>
      <c r="H46" s="466"/>
      <c r="I46" s="466"/>
      <c r="J46" s="466"/>
      <c r="K46" s="466"/>
      <c r="L46" s="376"/>
      <c r="M46" s="376"/>
      <c r="N46" s="376"/>
      <c r="O46" s="376"/>
      <c r="P46" s="376"/>
      <c r="Q46" s="376"/>
    </row>
    <row r="47" spans="1:17" ht="11.25" customHeight="1">
      <c r="A47" s="447" t="s">
        <v>516</v>
      </c>
      <c r="B47" s="466"/>
      <c r="C47" s="466"/>
      <c r="D47" s="466"/>
      <c r="E47" s="466"/>
      <c r="F47" s="466"/>
      <c r="G47" s="466"/>
      <c r="H47" s="466"/>
      <c r="I47" s="466"/>
      <c r="J47" s="466"/>
      <c r="K47" s="466"/>
      <c r="L47" s="376"/>
      <c r="M47" s="376"/>
      <c r="N47" s="376"/>
      <c r="O47" s="376"/>
      <c r="P47" s="376"/>
      <c r="Q47" s="376"/>
    </row>
    <row r="48" spans="1:17" ht="11.25" customHeight="1">
      <c r="A48" s="1473" t="s">
        <v>2010</v>
      </c>
      <c r="B48" s="1473"/>
      <c r="C48" s="1473"/>
      <c r="D48" s="1473"/>
      <c r="E48" s="1473"/>
      <c r="F48" s="1473"/>
      <c r="G48" s="1473"/>
      <c r="H48" s="1473"/>
      <c r="I48" s="1473"/>
      <c r="J48" s="1473"/>
      <c r="K48" s="1473"/>
      <c r="L48" s="1473"/>
      <c r="M48" s="1473"/>
      <c r="N48" s="1473"/>
      <c r="O48" s="1473"/>
      <c r="P48" s="1473"/>
      <c r="Q48" s="471"/>
    </row>
    <row r="49" spans="1:17" ht="11.25" customHeight="1">
      <c r="A49" s="1473"/>
      <c r="B49" s="1473"/>
      <c r="C49" s="1473"/>
      <c r="D49" s="1473"/>
      <c r="E49" s="1473"/>
      <c r="F49" s="1473"/>
      <c r="G49" s="1473"/>
      <c r="H49" s="1473"/>
      <c r="I49" s="1473"/>
      <c r="J49" s="1473"/>
      <c r="K49" s="1473"/>
      <c r="L49" s="1473"/>
      <c r="M49" s="1473"/>
      <c r="N49" s="1473"/>
      <c r="O49" s="1473"/>
      <c r="P49" s="1473"/>
      <c r="Q49" s="376"/>
    </row>
    <row r="50" spans="1:17" ht="11.25" customHeight="1">
      <c r="A50" s="376"/>
      <c r="B50" s="376"/>
      <c r="C50" s="376"/>
      <c r="D50" s="376"/>
      <c r="E50" s="376"/>
      <c r="F50" s="376"/>
      <c r="G50" s="376"/>
      <c r="H50" s="376"/>
      <c r="I50" s="376"/>
      <c r="J50" s="376"/>
      <c r="K50" s="376"/>
      <c r="L50" s="376"/>
      <c r="M50" s="376"/>
      <c r="N50" s="376"/>
      <c r="O50" s="376"/>
      <c r="P50" s="376"/>
      <c r="Q50" s="376"/>
    </row>
    <row r="51" spans="1:17" ht="11.25" customHeight="1">
      <c r="A51" s="376"/>
      <c r="B51" s="376"/>
      <c r="C51" s="376"/>
      <c r="D51" s="376"/>
      <c r="E51" s="376"/>
      <c r="F51" s="376"/>
      <c r="G51" s="376"/>
      <c r="H51" s="376"/>
      <c r="I51" s="376"/>
      <c r="J51" s="376"/>
      <c r="K51" s="376"/>
      <c r="L51" s="376"/>
      <c r="M51" s="376"/>
      <c r="N51" s="376"/>
      <c r="O51" s="376"/>
      <c r="P51" s="376"/>
      <c r="Q51" s="376"/>
    </row>
    <row r="52" spans="1:17" ht="11.25" customHeight="1">
      <c r="A52" s="376"/>
      <c r="B52" s="376"/>
      <c r="C52" s="376"/>
      <c r="D52" s="376"/>
      <c r="E52" s="376"/>
      <c r="F52" s="376"/>
      <c r="G52" s="376"/>
      <c r="H52" s="376"/>
      <c r="I52" s="376"/>
      <c r="J52" s="376"/>
      <c r="K52" s="376"/>
      <c r="L52" s="376"/>
      <c r="M52" s="376"/>
      <c r="N52" s="376"/>
      <c r="O52" s="376"/>
      <c r="P52" s="376"/>
      <c r="Q52" s="376"/>
    </row>
    <row r="53" spans="1:17" ht="11.25" customHeight="1">
      <c r="A53" s="376"/>
      <c r="B53" s="376"/>
      <c r="C53" s="376"/>
      <c r="D53" s="376"/>
      <c r="E53" s="376"/>
      <c r="F53" s="376"/>
      <c r="G53" s="376"/>
      <c r="H53" s="376"/>
      <c r="I53" s="376"/>
      <c r="J53" s="376"/>
      <c r="K53" s="376"/>
      <c r="L53" s="376"/>
      <c r="M53" s="376"/>
      <c r="N53" s="376"/>
      <c r="O53" s="376"/>
      <c r="P53" s="376"/>
      <c r="Q53" s="376"/>
    </row>
    <row r="54" spans="1:17" ht="11.25" customHeight="1">
      <c r="A54" s="376"/>
      <c r="B54" s="376"/>
      <c r="C54" s="376"/>
      <c r="D54" s="376"/>
      <c r="E54" s="376"/>
      <c r="F54" s="376"/>
      <c r="G54" s="376"/>
      <c r="H54" s="376"/>
      <c r="I54" s="376"/>
      <c r="J54" s="376"/>
      <c r="K54" s="376"/>
      <c r="L54" s="376"/>
      <c r="M54" s="376"/>
      <c r="N54" s="376"/>
      <c r="O54" s="376"/>
      <c r="P54" s="376"/>
      <c r="Q54" s="376"/>
    </row>
    <row r="55" spans="1:17" ht="11.25" customHeight="1">
      <c r="A55" s="376"/>
      <c r="B55" s="376"/>
      <c r="C55" s="376"/>
      <c r="D55" s="376"/>
      <c r="E55" s="376"/>
      <c r="F55" s="376"/>
      <c r="G55" s="376"/>
      <c r="H55" s="376"/>
      <c r="I55" s="376"/>
      <c r="J55" s="376"/>
      <c r="K55" s="376"/>
      <c r="L55" s="376"/>
      <c r="M55" s="376"/>
      <c r="N55" s="376"/>
      <c r="O55" s="376"/>
      <c r="P55" s="376"/>
      <c r="Q55" s="376"/>
    </row>
    <row r="56" spans="1:17" ht="11.25" customHeight="1">
      <c r="A56" s="376"/>
      <c r="B56" s="376"/>
      <c r="C56" s="376"/>
      <c r="D56" s="376"/>
      <c r="E56" s="376"/>
      <c r="F56" s="376"/>
      <c r="G56" s="376"/>
      <c r="H56" s="376"/>
      <c r="I56" s="376"/>
      <c r="J56" s="376"/>
      <c r="K56" s="376"/>
      <c r="L56" s="376"/>
      <c r="M56" s="376"/>
      <c r="N56" s="376"/>
      <c r="O56" s="376"/>
      <c r="P56" s="376"/>
      <c r="Q56" s="376"/>
    </row>
    <row r="57" spans="1:17" ht="11.25" customHeight="1">
      <c r="A57" s="376"/>
      <c r="B57" s="376"/>
      <c r="C57" s="376"/>
      <c r="D57" s="376"/>
      <c r="E57" s="376"/>
      <c r="F57" s="376"/>
      <c r="G57" s="376"/>
      <c r="H57" s="376"/>
      <c r="I57" s="376"/>
      <c r="J57" s="376"/>
      <c r="K57" s="376"/>
      <c r="L57" s="376"/>
      <c r="M57" s="376"/>
      <c r="N57" s="376"/>
      <c r="O57" s="376"/>
      <c r="P57" s="376"/>
      <c r="Q57" s="376"/>
    </row>
    <row r="58" spans="1:17" ht="11.25" customHeight="1">
      <c r="A58" s="376"/>
      <c r="B58" s="376"/>
      <c r="C58" s="376"/>
      <c r="D58" s="376"/>
      <c r="E58" s="376"/>
      <c r="F58" s="376"/>
      <c r="G58" s="376"/>
      <c r="H58" s="376"/>
      <c r="I58" s="376"/>
      <c r="J58" s="376"/>
      <c r="K58" s="376"/>
      <c r="L58" s="376"/>
      <c r="M58" s="376"/>
      <c r="N58" s="376"/>
      <c r="O58" s="376"/>
      <c r="P58" s="376"/>
      <c r="Q58" s="376"/>
    </row>
    <row r="59" spans="1:17" ht="11.25" customHeight="1">
      <c r="A59" s="376"/>
      <c r="B59" s="376"/>
      <c r="C59" s="376"/>
      <c r="D59" s="376"/>
      <c r="E59" s="376"/>
      <c r="F59" s="376"/>
      <c r="G59" s="376"/>
      <c r="H59" s="376"/>
      <c r="I59" s="376"/>
      <c r="J59" s="376"/>
      <c r="K59" s="376"/>
      <c r="L59" s="376"/>
      <c r="M59" s="376"/>
      <c r="N59" s="376"/>
      <c r="O59" s="376"/>
      <c r="P59" s="376"/>
      <c r="Q59" s="376"/>
    </row>
    <row r="60" spans="1:17" ht="11.25" customHeight="1">
      <c r="A60" s="376"/>
      <c r="B60" s="376"/>
      <c r="C60" s="376"/>
      <c r="D60" s="376"/>
      <c r="E60" s="376"/>
      <c r="F60" s="376"/>
      <c r="G60" s="376"/>
      <c r="H60" s="376"/>
      <c r="I60" s="376"/>
      <c r="J60" s="376"/>
      <c r="K60" s="376"/>
      <c r="L60" s="376"/>
      <c r="M60" s="376"/>
      <c r="N60" s="376"/>
      <c r="O60" s="376"/>
      <c r="P60" s="376"/>
      <c r="Q60" s="376"/>
    </row>
    <row r="61" spans="1:17" ht="11.25" customHeight="1">
      <c r="A61" s="376"/>
      <c r="B61" s="376"/>
      <c r="C61" s="376"/>
      <c r="D61" s="376"/>
      <c r="E61" s="376"/>
      <c r="F61" s="376"/>
      <c r="G61" s="376"/>
      <c r="H61" s="376"/>
      <c r="I61" s="376"/>
      <c r="J61" s="376"/>
      <c r="K61" s="376"/>
      <c r="L61" s="376"/>
      <c r="M61" s="376"/>
      <c r="N61" s="376"/>
      <c r="O61" s="376"/>
      <c r="P61" s="376"/>
      <c r="Q61" s="376"/>
    </row>
    <row r="62" spans="1:17" ht="11.25" customHeight="1">
      <c r="A62" s="376"/>
      <c r="B62" s="376"/>
      <c r="C62" s="376"/>
      <c r="D62" s="376"/>
      <c r="E62" s="376"/>
      <c r="F62" s="376"/>
      <c r="G62" s="376"/>
      <c r="H62" s="376"/>
      <c r="I62" s="376"/>
      <c r="J62" s="376"/>
      <c r="K62" s="376"/>
      <c r="L62" s="376"/>
      <c r="M62" s="376"/>
      <c r="N62" s="376"/>
      <c r="O62" s="376"/>
      <c r="P62" s="376"/>
      <c r="Q62" s="376"/>
    </row>
    <row r="63" spans="1:17" ht="11.25" customHeight="1">
      <c r="A63" s="376"/>
      <c r="B63" s="376"/>
      <c r="C63" s="376"/>
      <c r="D63" s="376"/>
      <c r="E63" s="376"/>
      <c r="F63" s="376"/>
      <c r="G63" s="376"/>
      <c r="H63" s="376"/>
      <c r="I63" s="376"/>
      <c r="J63" s="376"/>
      <c r="K63" s="376"/>
      <c r="L63" s="376"/>
      <c r="M63" s="376"/>
      <c r="N63" s="376"/>
      <c r="O63" s="376"/>
      <c r="P63" s="376"/>
      <c r="Q63" s="376"/>
    </row>
    <row r="64" spans="1:17" ht="11.25" customHeight="1">
      <c r="A64" s="376"/>
      <c r="B64" s="376"/>
      <c r="C64" s="376"/>
      <c r="D64" s="376"/>
      <c r="E64" s="376"/>
      <c r="F64" s="376"/>
      <c r="G64" s="376"/>
      <c r="H64" s="376"/>
      <c r="I64" s="376"/>
      <c r="J64" s="376"/>
      <c r="K64" s="376"/>
      <c r="L64" s="376"/>
      <c r="M64" s="376"/>
      <c r="N64" s="376"/>
      <c r="O64" s="376"/>
      <c r="P64" s="376"/>
      <c r="Q64" s="376"/>
    </row>
    <row r="65" spans="1:17" ht="11.25" customHeight="1">
      <c r="A65" s="376"/>
      <c r="B65" s="376"/>
      <c r="C65" s="376"/>
      <c r="D65" s="376"/>
      <c r="E65" s="376"/>
      <c r="F65" s="376"/>
      <c r="G65" s="376"/>
      <c r="H65" s="376"/>
      <c r="I65" s="376"/>
      <c r="J65" s="376"/>
      <c r="K65" s="376"/>
      <c r="L65" s="376"/>
      <c r="M65" s="376"/>
      <c r="N65" s="376"/>
      <c r="O65" s="376"/>
      <c r="P65" s="376"/>
      <c r="Q65" s="376"/>
    </row>
    <row r="66" spans="1:17" ht="11.25" customHeight="1">
      <c r="A66" s="376"/>
      <c r="B66" s="376"/>
      <c r="C66" s="376"/>
      <c r="D66" s="376"/>
      <c r="E66" s="376"/>
      <c r="F66" s="376"/>
      <c r="G66" s="376"/>
      <c r="H66" s="376"/>
      <c r="I66" s="376"/>
      <c r="J66" s="376"/>
      <c r="K66" s="376"/>
      <c r="L66" s="376"/>
      <c r="M66" s="376"/>
      <c r="N66" s="376"/>
      <c r="O66" s="376"/>
      <c r="P66" s="376"/>
      <c r="Q66" s="376"/>
    </row>
    <row r="67" spans="1:17" ht="11.25" customHeight="1">
      <c r="A67" s="376"/>
      <c r="B67" s="376"/>
      <c r="C67" s="376"/>
      <c r="D67" s="376"/>
      <c r="E67" s="376"/>
      <c r="F67" s="376"/>
      <c r="G67" s="376"/>
      <c r="H67" s="376"/>
      <c r="I67" s="376"/>
      <c r="J67" s="376"/>
      <c r="K67" s="376"/>
      <c r="L67" s="376"/>
      <c r="M67" s="376"/>
      <c r="N67" s="376"/>
      <c r="O67" s="376"/>
      <c r="P67" s="376"/>
      <c r="Q67" s="376"/>
    </row>
    <row r="68" spans="1:17" ht="11.25" customHeight="1">
      <c r="A68" s="376"/>
      <c r="B68" s="376"/>
      <c r="C68" s="376"/>
      <c r="D68" s="376"/>
      <c r="E68" s="376"/>
      <c r="F68" s="376"/>
      <c r="G68" s="376"/>
      <c r="H68" s="376"/>
      <c r="I68" s="376"/>
      <c r="J68" s="376"/>
      <c r="K68" s="376"/>
      <c r="L68" s="376"/>
      <c r="M68" s="376"/>
      <c r="N68" s="376"/>
      <c r="O68" s="376"/>
      <c r="P68" s="376"/>
      <c r="Q68" s="376"/>
    </row>
    <row r="69" spans="1:17" ht="11.25" customHeight="1">
      <c r="A69" s="376"/>
      <c r="B69" s="376"/>
      <c r="C69" s="376"/>
      <c r="D69" s="376"/>
      <c r="E69" s="376"/>
      <c r="F69" s="376"/>
      <c r="G69" s="376"/>
      <c r="H69" s="376"/>
      <c r="I69" s="376"/>
      <c r="J69" s="376"/>
      <c r="K69" s="376"/>
      <c r="L69" s="376"/>
      <c r="M69" s="376"/>
      <c r="N69" s="376"/>
      <c r="O69" s="376"/>
      <c r="P69" s="376"/>
      <c r="Q69" s="376"/>
    </row>
    <row r="70" spans="1:17" ht="11.25" customHeight="1">
      <c r="A70" s="376"/>
      <c r="B70" s="376"/>
      <c r="C70" s="376"/>
      <c r="D70" s="376"/>
      <c r="E70" s="376"/>
      <c r="F70" s="376"/>
      <c r="G70" s="376"/>
      <c r="H70" s="376"/>
      <c r="I70" s="376"/>
      <c r="J70" s="376"/>
      <c r="K70" s="376"/>
      <c r="L70" s="376"/>
      <c r="M70" s="376"/>
      <c r="N70" s="376"/>
      <c r="O70" s="376"/>
      <c r="P70" s="376"/>
      <c r="Q70" s="376"/>
    </row>
    <row r="71" spans="1:17" ht="11.25" customHeight="1">
      <c r="A71" s="376"/>
      <c r="B71" s="376"/>
      <c r="C71" s="376"/>
      <c r="D71" s="376"/>
      <c r="E71" s="376"/>
      <c r="F71" s="376"/>
      <c r="G71" s="376"/>
      <c r="H71" s="376"/>
      <c r="I71" s="376"/>
      <c r="J71" s="376"/>
      <c r="K71" s="376"/>
      <c r="L71" s="376"/>
      <c r="M71" s="376"/>
      <c r="N71" s="376"/>
      <c r="O71" s="376"/>
      <c r="P71" s="376"/>
      <c r="Q71" s="376"/>
    </row>
    <row r="72" spans="1:17" ht="11.25" customHeight="1">
      <c r="A72" s="376"/>
      <c r="B72" s="376"/>
      <c r="C72" s="376"/>
      <c r="D72" s="376"/>
      <c r="E72" s="376"/>
      <c r="F72" s="376"/>
      <c r="G72" s="376"/>
      <c r="H72" s="376"/>
      <c r="I72" s="376"/>
      <c r="J72" s="376"/>
      <c r="K72" s="376"/>
      <c r="L72" s="376"/>
      <c r="M72" s="376"/>
      <c r="N72" s="376"/>
      <c r="O72" s="376"/>
      <c r="P72" s="376"/>
      <c r="Q72" s="376"/>
    </row>
    <row r="73" spans="1:17" ht="11.25" customHeight="1">
      <c r="A73" s="376"/>
      <c r="B73" s="376"/>
      <c r="C73" s="376"/>
      <c r="D73" s="376"/>
      <c r="E73" s="376"/>
      <c r="F73" s="376"/>
      <c r="G73" s="376"/>
      <c r="H73" s="376"/>
      <c r="I73" s="376"/>
      <c r="J73" s="376"/>
      <c r="K73" s="376"/>
      <c r="L73" s="376"/>
      <c r="M73" s="376"/>
      <c r="N73" s="376"/>
      <c r="O73" s="376"/>
      <c r="P73" s="376"/>
      <c r="Q73" s="376"/>
    </row>
    <row r="74" spans="1:17" ht="11.25" customHeight="1">
      <c r="A74" s="376"/>
      <c r="B74" s="376"/>
      <c r="C74" s="376"/>
      <c r="D74" s="376"/>
      <c r="E74" s="376"/>
      <c r="F74" s="376"/>
      <c r="G74" s="376"/>
      <c r="H74" s="376"/>
      <c r="I74" s="376"/>
      <c r="J74" s="376"/>
      <c r="K74" s="376"/>
      <c r="L74" s="376"/>
      <c r="M74" s="376"/>
      <c r="N74" s="376"/>
      <c r="O74" s="376"/>
      <c r="P74" s="376"/>
      <c r="Q74" s="376"/>
    </row>
    <row r="75" spans="1:17" ht="11.25" customHeight="1">
      <c r="A75" s="376"/>
      <c r="B75" s="376"/>
      <c r="C75" s="376"/>
      <c r="D75" s="376"/>
      <c r="E75" s="376"/>
      <c r="F75" s="376"/>
      <c r="G75" s="376"/>
      <c r="H75" s="376"/>
      <c r="I75" s="376"/>
      <c r="J75" s="376"/>
      <c r="K75" s="376"/>
      <c r="L75" s="376"/>
      <c r="M75" s="376"/>
      <c r="N75" s="376"/>
      <c r="O75" s="376"/>
      <c r="P75" s="376"/>
      <c r="Q75" s="376"/>
    </row>
    <row r="76" spans="1:17" ht="11.25" customHeight="1">
      <c r="A76" s="376"/>
      <c r="B76" s="376"/>
      <c r="C76" s="376"/>
      <c r="D76" s="376"/>
      <c r="E76" s="376"/>
      <c r="F76" s="376"/>
      <c r="G76" s="376"/>
      <c r="H76" s="376"/>
      <c r="I76" s="376"/>
      <c r="J76" s="376"/>
      <c r="K76" s="376"/>
      <c r="L76" s="376"/>
      <c r="M76" s="376"/>
      <c r="N76" s="376"/>
      <c r="O76" s="376"/>
      <c r="P76" s="376"/>
      <c r="Q76" s="376"/>
    </row>
    <row r="77" spans="1:17" ht="11.25" customHeight="1">
      <c r="A77" s="376"/>
      <c r="B77" s="376"/>
      <c r="C77" s="376"/>
      <c r="D77" s="376"/>
      <c r="E77" s="376"/>
      <c r="F77" s="376"/>
      <c r="G77" s="376"/>
      <c r="H77" s="376"/>
      <c r="I77" s="376"/>
      <c r="J77" s="376"/>
      <c r="K77" s="376"/>
      <c r="L77" s="376"/>
      <c r="M77" s="376"/>
      <c r="N77" s="376"/>
      <c r="O77" s="376"/>
      <c r="P77" s="376"/>
      <c r="Q77" s="376"/>
    </row>
    <row r="78" spans="1:17" ht="11.25" customHeight="1">
      <c r="A78" s="376"/>
      <c r="B78" s="376"/>
      <c r="C78" s="376"/>
      <c r="D78" s="376"/>
      <c r="E78" s="376"/>
      <c r="F78" s="376"/>
      <c r="G78" s="376"/>
      <c r="H78" s="376"/>
      <c r="I78" s="376"/>
      <c r="J78" s="376"/>
      <c r="K78" s="376"/>
      <c r="L78" s="376"/>
      <c r="M78" s="376"/>
      <c r="N78" s="376"/>
      <c r="O78" s="376"/>
      <c r="P78" s="376"/>
      <c r="Q78" s="376"/>
    </row>
    <row r="79" spans="1:17" ht="11.25" customHeight="1">
      <c r="A79" s="376"/>
      <c r="B79" s="376"/>
      <c r="C79" s="376"/>
      <c r="D79" s="376"/>
      <c r="E79" s="376"/>
      <c r="F79" s="376"/>
      <c r="G79" s="376"/>
      <c r="H79" s="376"/>
      <c r="I79" s="376"/>
      <c r="J79" s="376"/>
      <c r="K79" s="376"/>
      <c r="L79" s="376"/>
      <c r="M79" s="376"/>
      <c r="N79" s="376"/>
      <c r="O79" s="376"/>
      <c r="P79" s="376"/>
      <c r="Q79" s="376"/>
    </row>
    <row r="80" spans="1:17" ht="11.25" customHeight="1">
      <c r="A80" s="376"/>
      <c r="B80" s="376"/>
      <c r="C80" s="376"/>
      <c r="D80" s="376"/>
      <c r="E80" s="376"/>
      <c r="F80" s="376"/>
      <c r="G80" s="376"/>
      <c r="H80" s="376"/>
      <c r="I80" s="376"/>
      <c r="J80" s="376"/>
      <c r="K80" s="376"/>
      <c r="L80" s="376"/>
      <c r="M80" s="376"/>
      <c r="N80" s="376"/>
      <c r="O80" s="376"/>
      <c r="P80" s="376"/>
      <c r="Q80" s="376"/>
    </row>
    <row r="81" spans="1:17" ht="11.25" customHeight="1">
      <c r="A81" s="376"/>
      <c r="B81" s="376"/>
      <c r="C81" s="376"/>
      <c r="D81" s="376"/>
      <c r="E81" s="376"/>
      <c r="F81" s="376"/>
      <c r="G81" s="376"/>
      <c r="H81" s="376"/>
      <c r="I81" s="376"/>
      <c r="J81" s="376"/>
      <c r="K81" s="376"/>
      <c r="L81" s="376"/>
      <c r="M81" s="376"/>
      <c r="N81" s="376"/>
      <c r="O81" s="376"/>
      <c r="P81" s="376"/>
      <c r="Q81" s="376"/>
    </row>
    <row r="82" spans="1:17" ht="11.25" customHeight="1">
      <c r="A82" s="376"/>
      <c r="B82" s="376"/>
      <c r="C82" s="376"/>
      <c r="D82" s="376"/>
      <c r="E82" s="376"/>
      <c r="F82" s="376"/>
      <c r="G82" s="376"/>
      <c r="H82" s="376"/>
      <c r="I82" s="376"/>
      <c r="J82" s="376"/>
      <c r="K82" s="376"/>
      <c r="L82" s="376"/>
      <c r="M82" s="376"/>
      <c r="N82" s="376"/>
      <c r="O82" s="376"/>
      <c r="P82" s="376"/>
      <c r="Q82" s="376"/>
    </row>
    <row r="83" spans="1:17" ht="11.25" customHeight="1">
      <c r="A83" s="376"/>
      <c r="B83" s="376"/>
      <c r="C83" s="376"/>
      <c r="D83" s="376"/>
      <c r="E83" s="376"/>
      <c r="F83" s="376"/>
      <c r="G83" s="376"/>
      <c r="H83" s="376"/>
      <c r="I83" s="376"/>
      <c r="J83" s="376"/>
      <c r="K83" s="376"/>
      <c r="L83" s="376"/>
      <c r="M83" s="376"/>
      <c r="N83" s="376"/>
      <c r="O83" s="376"/>
      <c r="P83" s="376"/>
      <c r="Q83" s="376"/>
    </row>
    <row r="84" spans="1:17" ht="11.25" customHeight="1">
      <c r="A84" s="376"/>
      <c r="B84" s="376"/>
      <c r="C84" s="376"/>
      <c r="D84" s="376"/>
      <c r="E84" s="376"/>
      <c r="F84" s="376"/>
      <c r="G84" s="376"/>
      <c r="H84" s="376"/>
      <c r="I84" s="376"/>
      <c r="J84" s="376"/>
      <c r="K84" s="376"/>
      <c r="L84" s="376"/>
      <c r="M84" s="376"/>
      <c r="N84" s="376"/>
      <c r="O84" s="376"/>
      <c r="P84" s="376"/>
      <c r="Q84" s="376"/>
    </row>
    <row r="85" spans="1:17" ht="11.25" customHeight="1">
      <c r="A85" s="376"/>
      <c r="B85" s="376"/>
      <c r="C85" s="376"/>
      <c r="D85" s="376"/>
      <c r="E85" s="376"/>
      <c r="F85" s="376"/>
      <c r="G85" s="376"/>
      <c r="H85" s="376"/>
      <c r="I85" s="376"/>
      <c r="J85" s="376"/>
      <c r="K85" s="376"/>
      <c r="L85" s="376"/>
      <c r="M85" s="376"/>
      <c r="N85" s="376"/>
      <c r="O85" s="376"/>
      <c r="P85" s="376"/>
      <c r="Q85" s="376"/>
    </row>
    <row r="86" spans="1:17" ht="11.25" customHeight="1">
      <c r="A86" s="376"/>
      <c r="B86" s="376"/>
      <c r="C86" s="376"/>
      <c r="D86" s="376"/>
      <c r="E86" s="376"/>
      <c r="F86" s="376"/>
      <c r="G86" s="376"/>
      <c r="H86" s="376"/>
      <c r="I86" s="376"/>
      <c r="J86" s="376"/>
      <c r="K86" s="376"/>
      <c r="L86" s="376"/>
      <c r="M86" s="376"/>
      <c r="N86" s="376"/>
      <c r="O86" s="376"/>
      <c r="P86" s="376"/>
      <c r="Q86" s="376"/>
    </row>
    <row r="87" spans="1:17" ht="11.25" customHeight="1">
      <c r="A87" s="376"/>
      <c r="B87" s="376"/>
      <c r="C87" s="376"/>
      <c r="D87" s="376"/>
      <c r="E87" s="376"/>
      <c r="F87" s="376"/>
      <c r="G87" s="376"/>
      <c r="H87" s="376"/>
      <c r="I87" s="376"/>
      <c r="J87" s="376"/>
      <c r="K87" s="376"/>
      <c r="L87" s="376"/>
      <c r="M87" s="376"/>
      <c r="N87" s="376"/>
      <c r="O87" s="376"/>
      <c r="P87" s="376"/>
      <c r="Q87" s="376"/>
    </row>
    <row r="88" spans="1:17" ht="11.25" customHeight="1">
      <c r="A88" s="376"/>
      <c r="B88" s="376"/>
      <c r="C88" s="376"/>
      <c r="D88" s="376"/>
      <c r="E88" s="376"/>
      <c r="F88" s="376"/>
      <c r="G88" s="376"/>
      <c r="H88" s="376"/>
      <c r="I88" s="376"/>
      <c r="J88" s="376"/>
      <c r="K88" s="376"/>
      <c r="L88" s="376"/>
      <c r="M88" s="376"/>
      <c r="N88" s="376"/>
      <c r="O88" s="376"/>
      <c r="P88" s="376"/>
      <c r="Q88" s="376"/>
    </row>
    <row r="89" spans="1:17" ht="11.25" customHeight="1">
      <c r="A89" s="376"/>
      <c r="B89" s="376"/>
      <c r="C89" s="376"/>
      <c r="D89" s="376"/>
      <c r="E89" s="376"/>
      <c r="F89" s="376"/>
      <c r="G89" s="376"/>
      <c r="H89" s="376"/>
      <c r="I89" s="376"/>
      <c r="J89" s="376"/>
      <c r="K89" s="376"/>
      <c r="L89" s="376"/>
      <c r="M89" s="376"/>
      <c r="N89" s="376"/>
      <c r="O89" s="376"/>
      <c r="P89" s="376"/>
      <c r="Q89" s="376"/>
    </row>
    <row r="90" spans="1:17" ht="11.25" customHeight="1">
      <c r="A90" s="376"/>
      <c r="B90" s="376"/>
      <c r="C90" s="376"/>
      <c r="D90" s="376"/>
      <c r="E90" s="376"/>
      <c r="F90" s="376"/>
      <c r="G90" s="376"/>
      <c r="H90" s="376"/>
      <c r="I90" s="376"/>
      <c r="J90" s="376"/>
      <c r="K90" s="376"/>
      <c r="L90" s="376"/>
      <c r="M90" s="376"/>
      <c r="N90" s="376"/>
      <c r="O90" s="376"/>
      <c r="P90" s="376"/>
      <c r="Q90" s="376"/>
    </row>
    <row r="91" spans="1:17" ht="11.25" customHeight="1">
      <c r="A91" s="376"/>
      <c r="B91" s="376"/>
      <c r="C91" s="376"/>
      <c r="D91" s="376"/>
      <c r="E91" s="376"/>
      <c r="F91" s="376"/>
      <c r="G91" s="376"/>
      <c r="H91" s="376"/>
      <c r="I91" s="376"/>
      <c r="J91" s="376"/>
      <c r="K91" s="376"/>
      <c r="L91" s="376"/>
      <c r="M91" s="376"/>
      <c r="N91" s="376"/>
      <c r="O91" s="376"/>
      <c r="P91" s="376"/>
      <c r="Q91" s="376"/>
    </row>
    <row r="92" spans="1:17" ht="11.25" customHeight="1">
      <c r="A92" s="376"/>
      <c r="B92" s="376"/>
      <c r="C92" s="376"/>
      <c r="D92" s="376"/>
      <c r="E92" s="376"/>
      <c r="F92" s="376"/>
      <c r="G92" s="376"/>
      <c r="H92" s="376"/>
      <c r="I92" s="376"/>
      <c r="J92" s="376"/>
      <c r="K92" s="376"/>
      <c r="L92" s="376"/>
      <c r="M92" s="376"/>
      <c r="N92" s="376"/>
      <c r="O92" s="376"/>
      <c r="P92" s="376"/>
      <c r="Q92" s="376"/>
    </row>
    <row r="93" spans="1:17" ht="11.25" customHeight="1">
      <c r="A93" s="376"/>
      <c r="B93" s="376"/>
      <c r="C93" s="376"/>
      <c r="D93" s="376"/>
      <c r="E93" s="376"/>
      <c r="F93" s="376"/>
      <c r="G93" s="376"/>
      <c r="H93" s="376"/>
      <c r="I93" s="376"/>
      <c r="J93" s="376"/>
      <c r="K93" s="376"/>
      <c r="L93" s="376"/>
      <c r="M93" s="376"/>
      <c r="N93" s="376"/>
      <c r="O93" s="376"/>
      <c r="P93" s="376"/>
      <c r="Q93" s="376"/>
    </row>
    <row r="94" spans="1:17" ht="11.25" customHeight="1">
      <c r="A94" s="376"/>
      <c r="B94" s="376"/>
      <c r="C94" s="376"/>
      <c r="D94" s="376"/>
      <c r="E94" s="376"/>
      <c r="F94" s="376"/>
      <c r="G94" s="376"/>
      <c r="H94" s="376"/>
      <c r="I94" s="376"/>
      <c r="J94" s="376"/>
      <c r="K94" s="376"/>
      <c r="L94" s="376"/>
      <c r="M94" s="376"/>
      <c r="N94" s="376"/>
      <c r="O94" s="376"/>
      <c r="P94" s="376"/>
      <c r="Q94" s="376"/>
    </row>
    <row r="95" spans="1:17" ht="11.25" customHeight="1">
      <c r="A95" s="376"/>
      <c r="B95" s="376"/>
      <c r="C95" s="376"/>
      <c r="D95" s="376"/>
      <c r="E95" s="376"/>
      <c r="F95" s="376"/>
      <c r="G95" s="376"/>
      <c r="H95" s="376"/>
      <c r="I95" s="376"/>
      <c r="J95" s="376"/>
      <c r="K95" s="376"/>
      <c r="L95" s="376"/>
      <c r="M95" s="376"/>
      <c r="N95" s="376"/>
      <c r="O95" s="376"/>
      <c r="P95" s="376"/>
      <c r="Q95" s="376"/>
    </row>
    <row r="96" spans="1:17" ht="11.25" customHeight="1">
      <c r="A96" s="376"/>
      <c r="B96" s="376"/>
      <c r="C96" s="376"/>
      <c r="D96" s="376"/>
      <c r="E96" s="376"/>
      <c r="F96" s="376"/>
      <c r="G96" s="376"/>
      <c r="H96" s="376"/>
      <c r="I96" s="376"/>
      <c r="J96" s="376"/>
      <c r="K96" s="376"/>
      <c r="L96" s="376"/>
      <c r="M96" s="376"/>
      <c r="N96" s="376"/>
      <c r="O96" s="376"/>
      <c r="P96" s="376"/>
      <c r="Q96" s="376"/>
    </row>
    <row r="97" spans="1:17" ht="11.25" customHeight="1">
      <c r="A97" s="376"/>
      <c r="B97" s="376"/>
      <c r="C97" s="376"/>
      <c r="D97" s="376"/>
      <c r="E97" s="376"/>
      <c r="F97" s="376"/>
      <c r="G97" s="376"/>
      <c r="H97" s="376"/>
      <c r="I97" s="376"/>
      <c r="J97" s="376"/>
      <c r="K97" s="376"/>
      <c r="L97" s="376"/>
      <c r="M97" s="376"/>
      <c r="N97" s="376"/>
      <c r="O97" s="376"/>
      <c r="P97" s="376"/>
      <c r="Q97" s="376"/>
    </row>
    <row r="98" spans="1:17" ht="11.25" customHeight="1">
      <c r="A98" s="376"/>
      <c r="B98" s="376"/>
      <c r="C98" s="376"/>
      <c r="D98" s="376"/>
      <c r="E98" s="376"/>
      <c r="F98" s="376"/>
      <c r="G98" s="376"/>
      <c r="H98" s="376"/>
      <c r="I98" s="376"/>
      <c r="J98" s="376"/>
      <c r="K98" s="376"/>
      <c r="L98" s="376"/>
      <c r="M98" s="376"/>
      <c r="N98" s="376"/>
      <c r="O98" s="376"/>
      <c r="P98" s="376"/>
      <c r="Q98" s="376"/>
    </row>
    <row r="99" spans="1:17" ht="11.25" customHeight="1">
      <c r="A99" s="376"/>
      <c r="B99" s="376"/>
      <c r="C99" s="376"/>
      <c r="D99" s="376"/>
      <c r="E99" s="376"/>
      <c r="F99" s="376"/>
      <c r="G99" s="376"/>
      <c r="H99" s="376"/>
      <c r="I99" s="376"/>
      <c r="J99" s="376"/>
      <c r="K99" s="376"/>
      <c r="L99" s="376"/>
      <c r="M99" s="376"/>
      <c r="N99" s="376"/>
      <c r="O99" s="376"/>
      <c r="P99" s="376"/>
      <c r="Q99" s="376"/>
    </row>
    <row r="100" spans="1:17" ht="11.25" customHeight="1">
      <c r="A100" s="376"/>
      <c r="B100" s="376"/>
      <c r="C100" s="376"/>
      <c r="D100" s="376"/>
      <c r="E100" s="376"/>
      <c r="F100" s="376"/>
      <c r="G100" s="376"/>
      <c r="H100" s="376"/>
      <c r="I100" s="376"/>
      <c r="J100" s="376"/>
      <c r="K100" s="376"/>
      <c r="L100" s="376"/>
      <c r="M100" s="376"/>
      <c r="N100" s="376"/>
      <c r="O100" s="376"/>
      <c r="P100" s="376"/>
      <c r="Q100" s="376"/>
    </row>
    <row r="101" spans="1:17" ht="11.25" customHeight="1">
      <c r="A101" s="376"/>
      <c r="B101" s="376"/>
      <c r="C101" s="376"/>
      <c r="D101" s="376"/>
      <c r="E101" s="376"/>
      <c r="F101" s="376"/>
      <c r="G101" s="376"/>
      <c r="H101" s="376"/>
      <c r="I101" s="376"/>
      <c r="J101" s="376"/>
      <c r="K101" s="376"/>
      <c r="L101" s="376"/>
      <c r="M101" s="376"/>
      <c r="N101" s="376"/>
      <c r="O101" s="376"/>
      <c r="P101" s="376"/>
      <c r="Q101" s="376"/>
    </row>
    <row r="102" spans="1:17" ht="11.25" customHeight="1">
      <c r="A102" s="376"/>
      <c r="B102" s="376"/>
      <c r="C102" s="376"/>
      <c r="D102" s="376"/>
      <c r="E102" s="376"/>
      <c r="F102" s="376"/>
      <c r="G102" s="376"/>
      <c r="H102" s="376"/>
      <c r="I102" s="376"/>
      <c r="J102" s="376"/>
      <c r="K102" s="376"/>
      <c r="L102" s="376"/>
      <c r="M102" s="376"/>
      <c r="N102" s="376"/>
      <c r="O102" s="376"/>
      <c r="P102" s="376"/>
      <c r="Q102" s="376"/>
    </row>
    <row r="103" spans="1:17" ht="11.25" customHeight="1">
      <c r="A103" s="376"/>
      <c r="B103" s="376"/>
      <c r="C103" s="376"/>
      <c r="D103" s="376"/>
      <c r="E103" s="376"/>
      <c r="F103" s="376"/>
      <c r="G103" s="376"/>
      <c r="H103" s="376"/>
      <c r="I103" s="376"/>
      <c r="J103" s="376"/>
      <c r="K103" s="376"/>
      <c r="L103" s="376"/>
      <c r="M103" s="376"/>
      <c r="N103" s="376"/>
      <c r="O103" s="376"/>
      <c r="P103" s="376"/>
      <c r="Q103" s="376"/>
    </row>
    <row r="104" spans="1:17" ht="11.25" customHeight="1">
      <c r="A104" s="376"/>
      <c r="B104" s="376"/>
      <c r="C104" s="376"/>
      <c r="D104" s="376"/>
      <c r="E104" s="376"/>
      <c r="F104" s="376"/>
      <c r="G104" s="376"/>
      <c r="H104" s="376"/>
      <c r="I104" s="376"/>
      <c r="J104" s="376"/>
      <c r="K104" s="376"/>
      <c r="L104" s="376"/>
      <c r="M104" s="376"/>
      <c r="N104" s="376"/>
      <c r="O104" s="376"/>
      <c r="P104" s="376"/>
      <c r="Q104" s="376"/>
    </row>
    <row r="105" spans="1:17" ht="11.25" customHeight="1">
      <c r="A105" s="376"/>
      <c r="B105" s="376"/>
      <c r="C105" s="376"/>
      <c r="D105" s="376"/>
      <c r="E105" s="376"/>
      <c r="F105" s="376"/>
      <c r="G105" s="376"/>
      <c r="H105" s="376"/>
      <c r="I105" s="376"/>
      <c r="J105" s="376"/>
      <c r="K105" s="376"/>
      <c r="L105" s="376"/>
      <c r="M105" s="376"/>
      <c r="N105" s="376"/>
      <c r="O105" s="376"/>
      <c r="P105" s="376"/>
      <c r="Q105" s="376"/>
    </row>
    <row r="106" spans="1:17" ht="11.25" customHeight="1">
      <c r="A106" s="376"/>
      <c r="B106" s="376"/>
      <c r="C106" s="376"/>
      <c r="D106" s="376"/>
      <c r="E106" s="376"/>
      <c r="F106" s="376"/>
      <c r="G106" s="376"/>
      <c r="H106" s="376"/>
      <c r="I106" s="376"/>
      <c r="J106" s="376"/>
      <c r="K106" s="376"/>
      <c r="L106" s="376"/>
      <c r="M106" s="376"/>
      <c r="N106" s="376"/>
      <c r="O106" s="376"/>
      <c r="P106" s="376"/>
      <c r="Q106" s="376"/>
    </row>
    <row r="107" spans="1:17" ht="11.25" customHeight="1">
      <c r="A107" s="376"/>
      <c r="B107" s="376"/>
      <c r="C107" s="376"/>
      <c r="D107" s="376"/>
      <c r="E107" s="376"/>
      <c r="F107" s="376"/>
      <c r="G107" s="376"/>
      <c r="H107" s="376"/>
      <c r="I107" s="376"/>
      <c r="J107" s="376"/>
      <c r="K107" s="376"/>
      <c r="L107" s="376"/>
      <c r="M107" s="376"/>
      <c r="N107" s="376"/>
      <c r="O107" s="376"/>
      <c r="P107" s="376"/>
      <c r="Q107" s="376"/>
    </row>
    <row r="108" spans="1:17" ht="11.25" customHeight="1">
      <c r="A108" s="376"/>
      <c r="B108" s="376"/>
      <c r="C108" s="376"/>
      <c r="D108" s="376"/>
      <c r="E108" s="376"/>
      <c r="F108" s="376"/>
      <c r="G108" s="376"/>
      <c r="H108" s="376"/>
      <c r="I108" s="376"/>
      <c r="J108" s="376"/>
      <c r="K108" s="376"/>
      <c r="L108" s="376"/>
      <c r="M108" s="376"/>
      <c r="N108" s="376"/>
      <c r="O108" s="376"/>
      <c r="P108" s="376"/>
      <c r="Q108" s="376"/>
    </row>
    <row r="109" spans="1:17" ht="11.25" customHeight="1">
      <c r="A109" s="376"/>
      <c r="B109" s="376"/>
      <c r="C109" s="376"/>
      <c r="D109" s="376"/>
      <c r="E109" s="376"/>
      <c r="F109" s="376"/>
      <c r="G109" s="376"/>
      <c r="H109" s="376"/>
      <c r="I109" s="376"/>
      <c r="J109" s="376"/>
      <c r="K109" s="376"/>
      <c r="L109" s="376"/>
      <c r="M109" s="376"/>
      <c r="N109" s="376"/>
      <c r="O109" s="376"/>
      <c r="P109" s="376"/>
      <c r="Q109" s="376"/>
    </row>
    <row r="110" spans="1:17" ht="11.25" customHeight="1">
      <c r="A110" s="376"/>
      <c r="B110" s="376"/>
      <c r="C110" s="376"/>
      <c r="D110" s="376"/>
      <c r="E110" s="376"/>
      <c r="F110" s="376"/>
      <c r="G110" s="376"/>
      <c r="H110" s="376"/>
      <c r="I110" s="376"/>
      <c r="J110" s="376"/>
      <c r="K110" s="376"/>
      <c r="L110" s="376"/>
      <c r="M110" s="376"/>
      <c r="N110" s="376"/>
      <c r="O110" s="376"/>
      <c r="P110" s="376"/>
      <c r="Q110" s="376"/>
    </row>
    <row r="111" spans="1:17" ht="11.25" customHeight="1">
      <c r="A111" s="376"/>
      <c r="B111" s="376"/>
      <c r="C111" s="376"/>
      <c r="D111" s="376"/>
      <c r="E111" s="376"/>
      <c r="F111" s="376"/>
      <c r="G111" s="376"/>
      <c r="H111" s="376"/>
      <c r="I111" s="376"/>
      <c r="J111" s="376"/>
      <c r="K111" s="376"/>
      <c r="L111" s="376"/>
      <c r="M111" s="376"/>
      <c r="N111" s="376"/>
      <c r="O111" s="376"/>
      <c r="P111" s="376"/>
      <c r="Q111" s="376"/>
    </row>
    <row r="112" spans="1:17" ht="11.25" customHeight="1">
      <c r="A112" s="376"/>
      <c r="B112" s="376"/>
      <c r="C112" s="376"/>
      <c r="D112" s="376"/>
      <c r="E112" s="376"/>
      <c r="F112" s="376"/>
      <c r="G112" s="376"/>
      <c r="H112" s="376"/>
      <c r="I112" s="376"/>
      <c r="J112" s="376"/>
      <c r="K112" s="376"/>
      <c r="L112" s="376"/>
      <c r="M112" s="376"/>
      <c r="N112" s="376"/>
      <c r="O112" s="376"/>
      <c r="P112" s="376"/>
      <c r="Q112" s="376"/>
    </row>
    <row r="113" spans="1:17" ht="11.25" customHeight="1">
      <c r="A113" s="376"/>
      <c r="B113" s="376"/>
      <c r="C113" s="376"/>
      <c r="D113" s="376"/>
      <c r="E113" s="376"/>
      <c r="F113" s="376"/>
      <c r="G113" s="376"/>
      <c r="H113" s="376"/>
      <c r="I113" s="376"/>
      <c r="J113" s="376"/>
      <c r="K113" s="376"/>
      <c r="L113" s="376"/>
      <c r="M113" s="376"/>
      <c r="N113" s="376"/>
      <c r="O113" s="376"/>
      <c r="P113" s="376"/>
      <c r="Q113" s="376"/>
    </row>
    <row r="114" spans="1:17" ht="11.25" customHeight="1">
      <c r="A114" s="376"/>
      <c r="B114" s="376"/>
      <c r="C114" s="376"/>
      <c r="D114" s="376"/>
      <c r="E114" s="376"/>
      <c r="F114" s="376"/>
      <c r="G114" s="376"/>
      <c r="H114" s="376"/>
      <c r="I114" s="376"/>
      <c r="J114" s="376"/>
      <c r="K114" s="376"/>
      <c r="L114" s="376"/>
      <c r="M114" s="376"/>
      <c r="N114" s="376"/>
      <c r="O114" s="376"/>
      <c r="P114" s="376"/>
      <c r="Q114" s="376"/>
    </row>
    <row r="115" spans="1:17" ht="11.25" customHeight="1">
      <c r="A115" s="376"/>
      <c r="B115" s="376"/>
      <c r="C115" s="376"/>
      <c r="D115" s="376"/>
      <c r="E115" s="376"/>
      <c r="F115" s="376"/>
      <c r="G115" s="376"/>
      <c r="H115" s="376"/>
      <c r="I115" s="376"/>
      <c r="J115" s="376"/>
      <c r="K115" s="376"/>
      <c r="L115" s="376"/>
      <c r="M115" s="376"/>
      <c r="N115" s="376"/>
      <c r="O115" s="376"/>
      <c r="P115" s="376"/>
      <c r="Q115" s="376"/>
    </row>
    <row r="116" spans="1:17" ht="11.25" customHeight="1">
      <c r="A116" s="376"/>
      <c r="B116" s="376"/>
      <c r="C116" s="376"/>
      <c r="D116" s="376"/>
      <c r="E116" s="376"/>
      <c r="F116" s="376"/>
      <c r="G116" s="376"/>
      <c r="H116" s="376"/>
      <c r="I116" s="376"/>
      <c r="J116" s="376"/>
      <c r="K116" s="376"/>
      <c r="L116" s="376"/>
      <c r="M116" s="376"/>
      <c r="N116" s="376"/>
      <c r="O116" s="376"/>
      <c r="P116" s="376"/>
      <c r="Q116" s="376"/>
    </row>
    <row r="117" spans="1:17" ht="11.25" customHeight="1">
      <c r="A117" s="376"/>
      <c r="B117" s="376"/>
      <c r="C117" s="376"/>
      <c r="D117" s="376"/>
      <c r="E117" s="376"/>
      <c r="F117" s="376"/>
      <c r="G117" s="376"/>
      <c r="H117" s="376"/>
      <c r="I117" s="376"/>
      <c r="J117" s="376"/>
      <c r="K117" s="376"/>
      <c r="L117" s="376"/>
      <c r="M117" s="376"/>
      <c r="N117" s="376"/>
      <c r="O117" s="376"/>
      <c r="P117" s="376"/>
      <c r="Q117" s="376"/>
    </row>
    <row r="118" spans="1:17" ht="11.25" customHeight="1">
      <c r="A118" s="376"/>
      <c r="B118" s="376"/>
      <c r="C118" s="376"/>
      <c r="D118" s="376"/>
      <c r="E118" s="376"/>
      <c r="F118" s="376"/>
      <c r="G118" s="376"/>
      <c r="H118" s="376"/>
      <c r="I118" s="376"/>
      <c r="J118" s="376"/>
      <c r="K118" s="376"/>
      <c r="L118" s="376"/>
      <c r="M118" s="376"/>
      <c r="N118" s="376"/>
      <c r="O118" s="376"/>
      <c r="P118" s="376"/>
      <c r="Q118" s="376"/>
    </row>
    <row r="119" spans="1:17" ht="11.25" customHeight="1">
      <c r="A119" s="376"/>
      <c r="B119" s="376"/>
      <c r="C119" s="376"/>
      <c r="D119" s="376"/>
      <c r="E119" s="376"/>
      <c r="F119" s="376"/>
      <c r="G119" s="376"/>
      <c r="H119" s="376"/>
      <c r="I119" s="376"/>
      <c r="J119" s="376"/>
      <c r="K119" s="376"/>
      <c r="L119" s="376"/>
      <c r="M119" s="376"/>
      <c r="N119" s="376"/>
      <c r="O119" s="376"/>
      <c r="P119" s="376"/>
      <c r="Q119" s="376"/>
    </row>
    <row r="120" spans="1:17" ht="11.25" customHeight="1">
      <c r="A120" s="376"/>
      <c r="B120" s="376"/>
      <c r="C120" s="376"/>
      <c r="D120" s="376"/>
      <c r="E120" s="376"/>
      <c r="F120" s="376"/>
      <c r="G120" s="376"/>
      <c r="H120" s="376"/>
      <c r="I120" s="376"/>
      <c r="J120" s="376"/>
      <c r="K120" s="376"/>
      <c r="L120" s="376"/>
      <c r="M120" s="376"/>
      <c r="N120" s="376"/>
      <c r="O120" s="376"/>
      <c r="P120" s="376"/>
      <c r="Q120" s="376"/>
    </row>
    <row r="121" spans="1:17" ht="11.25" customHeight="1">
      <c r="A121" s="376"/>
      <c r="B121" s="376"/>
      <c r="C121" s="376"/>
      <c r="D121" s="376"/>
      <c r="E121" s="376"/>
      <c r="F121" s="376"/>
      <c r="G121" s="376"/>
      <c r="H121" s="376"/>
      <c r="I121" s="376"/>
      <c r="J121" s="376"/>
      <c r="K121" s="376"/>
      <c r="L121" s="376"/>
      <c r="M121" s="376"/>
      <c r="N121" s="376"/>
      <c r="O121" s="376"/>
      <c r="P121" s="376"/>
      <c r="Q121" s="376"/>
    </row>
    <row r="122" spans="1:17" ht="11.25" customHeight="1">
      <c r="A122" s="376"/>
      <c r="B122" s="376"/>
      <c r="C122" s="376"/>
      <c r="D122" s="376"/>
      <c r="E122" s="376"/>
      <c r="F122" s="376"/>
      <c r="G122" s="376"/>
      <c r="H122" s="376"/>
      <c r="I122" s="376"/>
      <c r="J122" s="376"/>
      <c r="K122" s="376"/>
      <c r="L122" s="376"/>
      <c r="M122" s="376"/>
      <c r="N122" s="376"/>
      <c r="O122" s="376"/>
      <c r="P122" s="376"/>
      <c r="Q122" s="376"/>
    </row>
    <row r="123" spans="1:17" ht="11.25" customHeight="1">
      <c r="A123" s="376"/>
      <c r="B123" s="376"/>
      <c r="C123" s="376"/>
      <c r="D123" s="376"/>
      <c r="E123" s="376"/>
      <c r="F123" s="376"/>
      <c r="G123" s="376"/>
      <c r="H123" s="376"/>
      <c r="I123" s="376"/>
      <c r="J123" s="376"/>
      <c r="K123" s="376"/>
      <c r="L123" s="376"/>
      <c r="M123" s="376"/>
      <c r="N123" s="376"/>
      <c r="O123" s="376"/>
      <c r="P123" s="376"/>
      <c r="Q123" s="376"/>
    </row>
    <row r="124" spans="1:17" ht="11.25" customHeight="1">
      <c r="A124" s="376"/>
      <c r="B124" s="376"/>
      <c r="C124" s="376"/>
      <c r="D124" s="376"/>
      <c r="E124" s="376"/>
      <c r="F124" s="376"/>
      <c r="G124" s="376"/>
      <c r="H124" s="376"/>
      <c r="I124" s="376"/>
      <c r="J124" s="376"/>
      <c r="K124" s="376"/>
      <c r="L124" s="376"/>
      <c r="M124" s="376"/>
      <c r="N124" s="376"/>
      <c r="O124" s="376"/>
      <c r="P124" s="376"/>
      <c r="Q124" s="376"/>
    </row>
    <row r="125" spans="1:17" ht="11.25" customHeight="1">
      <c r="A125" s="376"/>
      <c r="B125" s="376"/>
      <c r="C125" s="376"/>
      <c r="D125" s="376"/>
      <c r="E125" s="376"/>
      <c r="F125" s="376"/>
      <c r="G125" s="376"/>
      <c r="H125" s="376"/>
      <c r="I125" s="376"/>
      <c r="J125" s="376"/>
      <c r="K125" s="376"/>
      <c r="L125" s="376"/>
      <c r="M125" s="376"/>
      <c r="N125" s="376"/>
      <c r="O125" s="376"/>
      <c r="P125" s="376"/>
      <c r="Q125" s="376"/>
    </row>
    <row r="126" spans="1:17" ht="11.25" customHeight="1">
      <c r="A126" s="376"/>
      <c r="B126" s="376"/>
      <c r="C126" s="376"/>
      <c r="D126" s="376"/>
      <c r="E126" s="376"/>
      <c r="F126" s="376"/>
      <c r="G126" s="376"/>
      <c r="H126" s="376"/>
      <c r="I126" s="376"/>
      <c r="J126" s="376"/>
      <c r="K126" s="376"/>
      <c r="L126" s="376"/>
      <c r="M126" s="376"/>
      <c r="N126" s="376"/>
      <c r="O126" s="376"/>
      <c r="P126" s="376"/>
      <c r="Q126" s="376"/>
    </row>
    <row r="127" spans="1:17" ht="11.25" customHeight="1">
      <c r="A127" s="376"/>
      <c r="B127" s="376"/>
      <c r="C127" s="376"/>
      <c r="D127" s="376"/>
      <c r="E127" s="376"/>
      <c r="F127" s="376"/>
      <c r="G127" s="376"/>
      <c r="H127" s="376"/>
      <c r="I127" s="376"/>
      <c r="J127" s="376"/>
      <c r="K127" s="376"/>
      <c r="L127" s="376"/>
      <c r="M127" s="376"/>
      <c r="N127" s="376"/>
      <c r="O127" s="376"/>
      <c r="P127" s="376"/>
      <c r="Q127" s="376"/>
    </row>
    <row r="128" spans="1:17" ht="11.25" customHeight="1">
      <c r="A128" s="376"/>
      <c r="B128" s="376"/>
      <c r="C128" s="376"/>
      <c r="D128" s="376"/>
      <c r="E128" s="376"/>
      <c r="F128" s="376"/>
      <c r="G128" s="376"/>
      <c r="H128" s="376"/>
      <c r="I128" s="376"/>
      <c r="J128" s="376"/>
      <c r="K128" s="376"/>
      <c r="L128" s="376"/>
      <c r="M128" s="376"/>
      <c r="N128" s="376"/>
      <c r="O128" s="376"/>
      <c r="P128" s="376"/>
      <c r="Q128" s="376"/>
    </row>
    <row r="129" spans="1:17" ht="11.25" customHeight="1">
      <c r="A129" s="376"/>
      <c r="B129" s="376"/>
      <c r="C129" s="376"/>
      <c r="D129" s="376"/>
      <c r="E129" s="376"/>
      <c r="F129" s="376"/>
      <c r="G129" s="376"/>
      <c r="H129" s="376"/>
      <c r="I129" s="376"/>
      <c r="J129" s="376"/>
      <c r="K129" s="376"/>
      <c r="L129" s="376"/>
      <c r="M129" s="376"/>
      <c r="N129" s="376"/>
      <c r="O129" s="376"/>
      <c r="P129" s="376"/>
      <c r="Q129" s="376"/>
    </row>
    <row r="130" spans="1:17" ht="11.25" customHeight="1">
      <c r="A130" s="376"/>
      <c r="B130" s="376"/>
      <c r="C130" s="376"/>
      <c r="D130" s="376"/>
      <c r="E130" s="376"/>
      <c r="F130" s="376"/>
      <c r="G130" s="376"/>
      <c r="H130" s="376"/>
      <c r="I130" s="376"/>
      <c r="J130" s="376"/>
      <c r="K130" s="376"/>
      <c r="L130" s="376"/>
      <c r="M130" s="376"/>
      <c r="N130" s="376"/>
      <c r="O130" s="376"/>
      <c r="P130" s="376"/>
      <c r="Q130" s="376"/>
    </row>
    <row r="131" spans="1:17" ht="11.25" customHeight="1">
      <c r="A131" s="376"/>
      <c r="B131" s="376"/>
      <c r="C131" s="376"/>
      <c r="D131" s="376"/>
      <c r="E131" s="376"/>
      <c r="F131" s="376"/>
      <c r="G131" s="376"/>
      <c r="H131" s="376"/>
      <c r="I131" s="376"/>
      <c r="J131" s="376"/>
      <c r="K131" s="376"/>
      <c r="L131" s="376"/>
      <c r="M131" s="376"/>
      <c r="N131" s="376"/>
      <c r="O131" s="376"/>
      <c r="P131" s="376"/>
      <c r="Q131" s="376"/>
    </row>
    <row r="132" spans="1:17" ht="11.25" customHeight="1">
      <c r="A132" s="376"/>
      <c r="B132" s="376"/>
      <c r="C132" s="376"/>
      <c r="D132" s="376"/>
      <c r="E132" s="376"/>
      <c r="F132" s="376"/>
      <c r="G132" s="376"/>
      <c r="H132" s="376"/>
      <c r="I132" s="376"/>
      <c r="J132" s="376"/>
      <c r="K132" s="376"/>
      <c r="L132" s="376"/>
      <c r="M132" s="376"/>
      <c r="N132" s="376"/>
      <c r="O132" s="376"/>
      <c r="P132" s="376"/>
      <c r="Q132" s="376"/>
    </row>
    <row r="133" spans="1:17" ht="11.25" customHeight="1">
      <c r="A133" s="376"/>
      <c r="B133" s="376"/>
      <c r="C133" s="376"/>
      <c r="D133" s="376"/>
      <c r="E133" s="376"/>
      <c r="F133" s="376"/>
      <c r="G133" s="376"/>
      <c r="H133" s="376"/>
      <c r="I133" s="376"/>
      <c r="J133" s="376"/>
      <c r="K133" s="376"/>
      <c r="L133" s="376"/>
      <c r="M133" s="376"/>
      <c r="N133" s="376"/>
      <c r="O133" s="376"/>
      <c r="P133" s="376"/>
      <c r="Q133" s="376"/>
    </row>
    <row r="134" spans="1:17" ht="11.25" customHeight="1">
      <c r="A134" s="376"/>
      <c r="B134" s="376"/>
      <c r="C134" s="376"/>
      <c r="D134" s="376"/>
      <c r="E134" s="376"/>
      <c r="F134" s="376"/>
      <c r="G134" s="376"/>
      <c r="H134" s="376"/>
      <c r="I134" s="376"/>
      <c r="J134" s="376"/>
      <c r="K134" s="376"/>
      <c r="L134" s="376"/>
      <c r="M134" s="376"/>
      <c r="N134" s="376"/>
      <c r="O134" s="376"/>
      <c r="P134" s="376"/>
      <c r="Q134" s="376"/>
    </row>
    <row r="135" spans="1:17" ht="11.25" customHeight="1">
      <c r="A135" s="376"/>
      <c r="B135" s="376"/>
      <c r="C135" s="376"/>
      <c r="D135" s="376"/>
      <c r="E135" s="376"/>
      <c r="F135" s="376"/>
      <c r="G135" s="376"/>
      <c r="H135" s="376"/>
      <c r="I135" s="376"/>
      <c r="J135" s="376"/>
      <c r="K135" s="376"/>
      <c r="L135" s="376"/>
      <c r="M135" s="376"/>
      <c r="N135" s="376"/>
      <c r="O135" s="376"/>
      <c r="P135" s="376"/>
      <c r="Q135" s="376"/>
    </row>
    <row r="136" spans="1:17" ht="11.25" customHeight="1">
      <c r="A136" s="376"/>
      <c r="B136" s="376"/>
      <c r="C136" s="376"/>
      <c r="D136" s="376"/>
      <c r="E136" s="376"/>
      <c r="F136" s="376"/>
      <c r="G136" s="376"/>
      <c r="H136" s="376"/>
      <c r="I136" s="376"/>
      <c r="J136" s="376"/>
      <c r="K136" s="376"/>
      <c r="L136" s="376"/>
      <c r="M136" s="376"/>
      <c r="N136" s="376"/>
      <c r="O136" s="376"/>
      <c r="P136" s="376"/>
      <c r="Q136" s="376"/>
    </row>
    <row r="137" spans="1:17" ht="11.25" customHeight="1">
      <c r="A137" s="376"/>
      <c r="B137" s="376"/>
      <c r="C137" s="376"/>
      <c r="D137" s="376"/>
      <c r="E137" s="376"/>
      <c r="F137" s="376"/>
      <c r="G137" s="376"/>
      <c r="H137" s="376"/>
      <c r="I137" s="376"/>
      <c r="J137" s="376"/>
      <c r="K137" s="376"/>
      <c r="L137" s="376"/>
      <c r="M137" s="376"/>
      <c r="N137" s="376"/>
      <c r="O137" s="376"/>
      <c r="P137" s="376"/>
      <c r="Q137" s="376"/>
    </row>
    <row r="138" spans="1:17" ht="11.25" customHeight="1">
      <c r="A138" s="376"/>
      <c r="B138" s="376"/>
      <c r="C138" s="376"/>
      <c r="D138" s="376"/>
      <c r="E138" s="376"/>
      <c r="F138" s="376"/>
      <c r="G138" s="376"/>
      <c r="H138" s="376"/>
      <c r="I138" s="376"/>
      <c r="J138" s="376"/>
      <c r="K138" s="376"/>
      <c r="L138" s="376"/>
      <c r="M138" s="376"/>
      <c r="N138" s="376"/>
      <c r="O138" s="376"/>
      <c r="P138" s="376"/>
      <c r="Q138" s="376"/>
    </row>
    <row r="139" spans="1:17" ht="11.25" customHeight="1">
      <c r="A139" s="376"/>
      <c r="B139" s="376"/>
      <c r="C139" s="376"/>
      <c r="D139" s="376"/>
      <c r="E139" s="376"/>
      <c r="F139" s="376"/>
      <c r="G139" s="376"/>
      <c r="H139" s="376"/>
      <c r="I139" s="376"/>
      <c r="J139" s="376"/>
      <c r="K139" s="376"/>
      <c r="L139" s="376"/>
      <c r="M139" s="376"/>
      <c r="N139" s="376"/>
      <c r="O139" s="376"/>
      <c r="P139" s="376"/>
      <c r="Q139" s="376"/>
    </row>
    <row r="140" spans="1:17" ht="11.25" customHeight="1">
      <c r="A140" s="376"/>
      <c r="B140" s="376"/>
      <c r="C140" s="376"/>
      <c r="D140" s="376"/>
      <c r="E140" s="376"/>
      <c r="F140" s="376"/>
      <c r="G140" s="376"/>
      <c r="H140" s="376"/>
      <c r="I140" s="376"/>
      <c r="J140" s="376"/>
      <c r="K140" s="376"/>
      <c r="L140" s="376"/>
      <c r="M140" s="376"/>
      <c r="N140" s="376"/>
      <c r="O140" s="376"/>
      <c r="P140" s="376"/>
      <c r="Q140" s="376"/>
    </row>
    <row r="141" spans="1:17" ht="11.25" customHeight="1">
      <c r="A141" s="376"/>
      <c r="B141" s="376"/>
      <c r="C141" s="376"/>
      <c r="D141" s="376"/>
      <c r="E141" s="376"/>
      <c r="F141" s="376"/>
      <c r="G141" s="376"/>
      <c r="H141" s="376"/>
      <c r="I141" s="376"/>
      <c r="J141" s="376"/>
      <c r="K141" s="376"/>
      <c r="L141" s="376"/>
      <c r="M141" s="376"/>
      <c r="N141" s="376"/>
      <c r="O141" s="376"/>
      <c r="P141" s="376"/>
      <c r="Q141" s="376"/>
    </row>
    <row r="142" spans="1:17" ht="11.25" customHeight="1">
      <c r="A142" s="376"/>
      <c r="B142" s="376"/>
      <c r="C142" s="376"/>
      <c r="D142" s="376"/>
      <c r="E142" s="376"/>
      <c r="F142" s="376"/>
      <c r="G142" s="376"/>
      <c r="H142" s="376"/>
      <c r="I142" s="376"/>
      <c r="J142" s="376"/>
      <c r="K142" s="376"/>
      <c r="L142" s="376"/>
      <c r="M142" s="376"/>
      <c r="N142" s="376"/>
      <c r="O142" s="376"/>
      <c r="P142" s="376"/>
      <c r="Q142" s="376"/>
    </row>
    <row r="143" spans="1:17" ht="11.25" customHeight="1">
      <c r="A143" s="376"/>
      <c r="B143" s="376"/>
      <c r="C143" s="376"/>
      <c r="D143" s="376"/>
      <c r="E143" s="376"/>
      <c r="F143" s="376"/>
      <c r="G143" s="376"/>
      <c r="H143" s="376"/>
      <c r="I143" s="376"/>
      <c r="J143" s="376"/>
      <c r="K143" s="376"/>
      <c r="L143" s="376"/>
      <c r="M143" s="376"/>
      <c r="N143" s="376"/>
      <c r="O143" s="376"/>
      <c r="P143" s="376"/>
      <c r="Q143" s="376"/>
    </row>
    <row r="144" spans="1:17" ht="11.25" customHeight="1">
      <c r="A144" s="376"/>
      <c r="B144" s="376"/>
      <c r="C144" s="376"/>
      <c r="D144" s="376"/>
      <c r="E144" s="376"/>
      <c r="F144" s="376"/>
      <c r="G144" s="376"/>
      <c r="H144" s="376"/>
      <c r="I144" s="376"/>
      <c r="J144" s="376"/>
      <c r="K144" s="376"/>
      <c r="L144" s="376"/>
      <c r="M144" s="376"/>
      <c r="N144" s="376"/>
      <c r="O144" s="376"/>
      <c r="P144" s="376"/>
      <c r="Q144" s="376"/>
    </row>
    <row r="145" spans="1:17" ht="11.25" customHeight="1">
      <c r="A145" s="376"/>
      <c r="B145" s="376"/>
      <c r="C145" s="376"/>
      <c r="D145" s="376"/>
      <c r="E145" s="376"/>
      <c r="F145" s="376"/>
      <c r="G145" s="376"/>
      <c r="H145" s="376"/>
      <c r="I145" s="376"/>
      <c r="J145" s="376"/>
      <c r="K145" s="376"/>
      <c r="L145" s="376"/>
      <c r="M145" s="376"/>
      <c r="N145" s="376"/>
      <c r="O145" s="376"/>
      <c r="P145" s="376"/>
      <c r="Q145" s="376"/>
    </row>
    <row r="146" spans="1:17" ht="11.25" customHeight="1">
      <c r="A146" s="376"/>
      <c r="B146" s="376"/>
      <c r="C146" s="376"/>
      <c r="D146" s="376"/>
      <c r="E146" s="376"/>
      <c r="F146" s="376"/>
      <c r="G146" s="376"/>
      <c r="H146" s="376"/>
      <c r="I146" s="376"/>
      <c r="J146" s="376"/>
      <c r="K146" s="376"/>
      <c r="L146" s="376"/>
      <c r="M146" s="376"/>
      <c r="N146" s="376"/>
      <c r="O146" s="376"/>
      <c r="P146" s="376"/>
      <c r="Q146" s="376"/>
    </row>
    <row r="147" spans="1:17" ht="11.25" customHeight="1">
      <c r="A147" s="376"/>
      <c r="B147" s="376"/>
      <c r="C147" s="376"/>
      <c r="D147" s="376"/>
      <c r="E147" s="376"/>
      <c r="F147" s="376"/>
      <c r="G147" s="376"/>
      <c r="H147" s="376"/>
      <c r="I147" s="376"/>
      <c r="J147" s="376"/>
      <c r="K147" s="376"/>
      <c r="L147" s="376"/>
      <c r="M147" s="376"/>
      <c r="N147" s="376"/>
      <c r="O147" s="376"/>
      <c r="P147" s="376"/>
      <c r="Q147" s="376"/>
    </row>
    <row r="148" spans="1:17" ht="11.25" customHeight="1">
      <c r="A148" s="376"/>
      <c r="B148" s="376"/>
      <c r="C148" s="376"/>
      <c r="D148" s="376"/>
      <c r="E148" s="376"/>
      <c r="F148" s="376"/>
      <c r="G148" s="376"/>
      <c r="H148" s="376"/>
      <c r="I148" s="376"/>
      <c r="J148" s="376"/>
      <c r="K148" s="376"/>
      <c r="L148" s="376"/>
      <c r="M148" s="376"/>
      <c r="N148" s="376"/>
      <c r="O148" s="376"/>
      <c r="P148" s="376"/>
      <c r="Q148" s="376"/>
    </row>
    <row r="149" spans="1:17" ht="11.25" customHeight="1">
      <c r="A149" s="376"/>
      <c r="B149" s="376"/>
      <c r="C149" s="376"/>
      <c r="D149" s="376"/>
      <c r="E149" s="376"/>
      <c r="F149" s="376"/>
      <c r="G149" s="376"/>
      <c r="H149" s="376"/>
      <c r="I149" s="376"/>
      <c r="J149" s="376"/>
      <c r="K149" s="376"/>
      <c r="L149" s="376"/>
      <c r="M149" s="376"/>
      <c r="N149" s="376"/>
      <c r="O149" s="376"/>
      <c r="P149" s="376"/>
      <c r="Q149" s="376"/>
    </row>
    <row r="150" spans="1:17" ht="11.25" customHeight="1">
      <c r="A150" s="376"/>
      <c r="B150" s="376"/>
      <c r="C150" s="376"/>
      <c r="D150" s="376"/>
      <c r="E150" s="376"/>
      <c r="F150" s="376"/>
      <c r="G150" s="376"/>
      <c r="H150" s="376"/>
      <c r="I150" s="376"/>
      <c r="J150" s="376"/>
      <c r="K150" s="376"/>
      <c r="L150" s="376"/>
      <c r="M150" s="376"/>
      <c r="N150" s="376"/>
      <c r="O150" s="376"/>
      <c r="P150" s="376"/>
      <c r="Q150" s="376"/>
    </row>
    <row r="151" spans="1:17" ht="11.25" customHeight="1">
      <c r="A151" s="376"/>
      <c r="B151" s="376"/>
      <c r="C151" s="376"/>
      <c r="D151" s="376"/>
      <c r="E151" s="376"/>
      <c r="F151" s="376"/>
      <c r="G151" s="376"/>
      <c r="H151" s="376"/>
      <c r="I151" s="376"/>
      <c r="J151" s="376"/>
      <c r="K151" s="376"/>
      <c r="L151" s="376"/>
      <c r="M151" s="376"/>
      <c r="N151" s="376"/>
      <c r="O151" s="376"/>
      <c r="P151" s="376"/>
      <c r="Q151" s="376"/>
    </row>
    <row r="152" spans="1:17" ht="11.25" customHeight="1">
      <c r="A152" s="376"/>
      <c r="B152" s="376"/>
      <c r="C152" s="376"/>
      <c r="D152" s="376"/>
      <c r="E152" s="376"/>
      <c r="F152" s="376"/>
      <c r="G152" s="376"/>
      <c r="H152" s="376"/>
      <c r="I152" s="376"/>
      <c r="J152" s="376"/>
      <c r="K152" s="376"/>
      <c r="L152" s="376"/>
      <c r="M152" s="376"/>
      <c r="N152" s="376"/>
      <c r="O152" s="376"/>
      <c r="P152" s="376"/>
      <c r="Q152" s="376"/>
    </row>
    <row r="153" spans="1:17" ht="11.25" customHeight="1">
      <c r="A153" s="376"/>
      <c r="B153" s="376"/>
      <c r="C153" s="376"/>
      <c r="D153" s="376"/>
      <c r="E153" s="376"/>
      <c r="F153" s="376"/>
      <c r="G153" s="376"/>
      <c r="H153" s="376"/>
      <c r="I153" s="376"/>
      <c r="J153" s="376"/>
      <c r="K153" s="376"/>
      <c r="L153" s="376"/>
      <c r="M153" s="376"/>
      <c r="N153" s="376"/>
      <c r="O153" s="376"/>
      <c r="P153" s="376"/>
      <c r="Q153" s="376"/>
    </row>
    <row r="154" spans="1:17" ht="11.25" customHeight="1">
      <c r="A154" s="376"/>
      <c r="B154" s="376"/>
      <c r="C154" s="376"/>
      <c r="D154" s="376"/>
      <c r="E154" s="376"/>
      <c r="F154" s="376"/>
      <c r="G154" s="376"/>
      <c r="H154" s="376"/>
      <c r="I154" s="376"/>
      <c r="J154" s="376"/>
      <c r="K154" s="376"/>
      <c r="L154" s="376"/>
      <c r="M154" s="376"/>
      <c r="N154" s="376"/>
      <c r="O154" s="376"/>
      <c r="P154" s="376"/>
      <c r="Q154" s="376"/>
    </row>
    <row r="155" spans="1:17" ht="11.25" customHeight="1">
      <c r="A155" s="376"/>
      <c r="B155" s="376"/>
      <c r="C155" s="376"/>
      <c r="D155" s="376"/>
      <c r="E155" s="376"/>
      <c r="F155" s="376"/>
      <c r="G155" s="376"/>
      <c r="H155" s="376"/>
      <c r="I155" s="376"/>
      <c r="J155" s="376"/>
      <c r="K155" s="376"/>
      <c r="L155" s="376"/>
      <c r="M155" s="376"/>
      <c r="N155" s="376"/>
      <c r="O155" s="376"/>
      <c r="P155" s="376"/>
      <c r="Q155" s="376"/>
    </row>
    <row r="156" spans="1:17" ht="11.25" customHeight="1">
      <c r="A156" s="376"/>
      <c r="B156" s="376"/>
      <c r="C156" s="376"/>
      <c r="D156" s="376"/>
      <c r="E156" s="376"/>
      <c r="F156" s="376"/>
      <c r="G156" s="376"/>
      <c r="H156" s="376"/>
      <c r="I156" s="376"/>
      <c r="J156" s="376"/>
      <c r="K156" s="376"/>
      <c r="L156" s="376"/>
      <c r="M156" s="376"/>
      <c r="N156" s="376"/>
      <c r="O156" s="376"/>
      <c r="P156" s="376"/>
      <c r="Q156" s="376"/>
    </row>
    <row r="157" spans="1:17" ht="11.25" customHeight="1">
      <c r="A157" s="376"/>
      <c r="B157" s="376"/>
      <c r="C157" s="376"/>
      <c r="D157" s="376"/>
      <c r="E157" s="376"/>
      <c r="F157" s="376"/>
      <c r="G157" s="376"/>
      <c r="H157" s="376"/>
      <c r="I157" s="376"/>
      <c r="J157" s="376"/>
      <c r="K157" s="376"/>
      <c r="L157" s="376"/>
      <c r="M157" s="376"/>
      <c r="N157" s="376"/>
      <c r="O157" s="376"/>
      <c r="P157" s="376"/>
      <c r="Q157" s="376"/>
    </row>
    <row r="158" spans="1:17" ht="11.25" customHeight="1">
      <c r="A158" s="376"/>
      <c r="B158" s="376"/>
      <c r="C158" s="376"/>
      <c r="D158" s="376"/>
      <c r="E158" s="376"/>
      <c r="F158" s="376"/>
      <c r="G158" s="376"/>
      <c r="H158" s="376"/>
      <c r="I158" s="376"/>
      <c r="J158" s="376"/>
      <c r="K158" s="376"/>
      <c r="L158" s="376"/>
      <c r="M158" s="376"/>
      <c r="N158" s="376"/>
      <c r="O158" s="376"/>
      <c r="P158" s="376"/>
      <c r="Q158" s="376"/>
    </row>
    <row r="159" spans="1:17" ht="11.25" customHeight="1">
      <c r="A159" s="376"/>
      <c r="B159" s="376"/>
      <c r="C159" s="376"/>
      <c r="D159" s="376"/>
      <c r="E159" s="376"/>
      <c r="F159" s="376"/>
      <c r="G159" s="376"/>
      <c r="H159" s="376"/>
      <c r="I159" s="376"/>
      <c r="J159" s="376"/>
      <c r="K159" s="376"/>
      <c r="L159" s="376"/>
      <c r="M159" s="376"/>
      <c r="N159" s="376"/>
      <c r="O159" s="376"/>
      <c r="P159" s="376"/>
      <c r="Q159" s="376"/>
    </row>
    <row r="160" spans="1:17" ht="11.25" customHeight="1">
      <c r="A160" s="376"/>
      <c r="B160" s="376"/>
      <c r="C160" s="376"/>
      <c r="D160" s="376"/>
      <c r="E160" s="376"/>
      <c r="F160" s="376"/>
      <c r="G160" s="376"/>
      <c r="H160" s="376"/>
      <c r="I160" s="376"/>
      <c r="J160" s="376"/>
      <c r="K160" s="376"/>
      <c r="L160" s="376"/>
      <c r="M160" s="376"/>
      <c r="N160" s="376"/>
      <c r="O160" s="376"/>
      <c r="P160" s="376"/>
      <c r="Q160" s="376"/>
    </row>
    <row r="161" spans="1:17" ht="11.25" customHeight="1">
      <c r="A161" s="376"/>
      <c r="B161" s="376"/>
      <c r="C161" s="376"/>
      <c r="D161" s="376"/>
      <c r="E161" s="376"/>
      <c r="F161" s="376"/>
      <c r="G161" s="376"/>
      <c r="H161" s="376"/>
      <c r="I161" s="376"/>
      <c r="J161" s="376"/>
      <c r="K161" s="376"/>
      <c r="L161" s="376"/>
      <c r="M161" s="376"/>
      <c r="N161" s="376"/>
      <c r="O161" s="376"/>
      <c r="P161" s="376"/>
      <c r="Q161" s="376"/>
    </row>
    <row r="162" spans="1:17" ht="11.25" customHeight="1">
      <c r="A162" s="376"/>
      <c r="B162" s="376"/>
      <c r="C162" s="376"/>
      <c r="D162" s="376"/>
      <c r="E162" s="376"/>
      <c r="F162" s="376"/>
      <c r="G162" s="376"/>
      <c r="H162" s="376"/>
      <c r="I162" s="376"/>
      <c r="J162" s="376"/>
      <c r="K162" s="376"/>
      <c r="L162" s="376"/>
      <c r="M162" s="376"/>
      <c r="N162" s="376"/>
      <c r="O162" s="376"/>
      <c r="P162" s="376"/>
      <c r="Q162" s="376"/>
    </row>
    <row r="163" spans="1:17" ht="11.25" customHeight="1">
      <c r="A163" s="376"/>
      <c r="B163" s="376"/>
      <c r="C163" s="376"/>
      <c r="D163" s="376"/>
      <c r="E163" s="376"/>
      <c r="F163" s="376"/>
      <c r="G163" s="376"/>
      <c r="H163" s="376"/>
      <c r="I163" s="376"/>
      <c r="J163" s="376"/>
      <c r="K163" s="376"/>
      <c r="L163" s="376"/>
      <c r="M163" s="376"/>
      <c r="N163" s="376"/>
      <c r="O163" s="376"/>
      <c r="P163" s="376"/>
      <c r="Q163" s="376"/>
    </row>
    <row r="164" spans="1:17" ht="11.25" customHeight="1">
      <c r="A164" s="376"/>
      <c r="B164" s="376"/>
      <c r="C164" s="376"/>
      <c r="D164" s="376"/>
      <c r="E164" s="376"/>
      <c r="F164" s="376"/>
      <c r="G164" s="376"/>
      <c r="H164" s="376"/>
      <c r="I164" s="376"/>
      <c r="J164" s="376"/>
      <c r="K164" s="376"/>
      <c r="L164" s="376"/>
      <c r="M164" s="376"/>
      <c r="N164" s="376"/>
      <c r="O164" s="376"/>
      <c r="P164" s="376"/>
      <c r="Q164" s="376"/>
    </row>
    <row r="165" spans="1:17" ht="11.25" customHeight="1">
      <c r="A165" s="376"/>
      <c r="B165" s="376"/>
      <c r="C165" s="376"/>
      <c r="D165" s="376"/>
      <c r="E165" s="376"/>
      <c r="F165" s="376"/>
      <c r="G165" s="376"/>
      <c r="H165" s="376"/>
      <c r="I165" s="376"/>
      <c r="J165" s="376"/>
      <c r="K165" s="376"/>
      <c r="L165" s="376"/>
      <c r="M165" s="376"/>
      <c r="N165" s="376"/>
      <c r="O165" s="376"/>
      <c r="P165" s="376"/>
      <c r="Q165" s="376"/>
    </row>
    <row r="166" spans="1:17" ht="11.25" customHeight="1">
      <c r="A166" s="376"/>
      <c r="B166" s="376"/>
      <c r="C166" s="376"/>
      <c r="D166" s="376"/>
      <c r="E166" s="376"/>
      <c r="F166" s="376"/>
      <c r="G166" s="376"/>
      <c r="H166" s="376"/>
      <c r="I166" s="376"/>
      <c r="J166" s="376"/>
      <c r="K166" s="376"/>
      <c r="L166" s="376"/>
      <c r="M166" s="376"/>
      <c r="N166" s="376"/>
      <c r="O166" s="376"/>
      <c r="P166" s="376"/>
      <c r="Q166" s="376"/>
    </row>
    <row r="167" spans="1:17" ht="11.25" customHeight="1">
      <c r="A167" s="376"/>
      <c r="B167" s="376"/>
      <c r="C167" s="376"/>
      <c r="D167" s="376"/>
      <c r="E167" s="376"/>
      <c r="F167" s="376"/>
      <c r="G167" s="376"/>
      <c r="H167" s="376"/>
      <c r="I167" s="376"/>
      <c r="J167" s="376"/>
      <c r="K167" s="376"/>
      <c r="L167" s="376"/>
      <c r="M167" s="376"/>
      <c r="N167" s="376"/>
      <c r="O167" s="376"/>
      <c r="P167" s="376"/>
      <c r="Q167" s="376"/>
    </row>
    <row r="168" spans="1:17" ht="11.25" customHeight="1">
      <c r="A168" s="376"/>
      <c r="B168" s="376"/>
      <c r="C168" s="376"/>
      <c r="D168" s="376"/>
      <c r="E168" s="376"/>
      <c r="F168" s="376"/>
      <c r="G168" s="376"/>
      <c r="H168" s="376"/>
      <c r="I168" s="376"/>
      <c r="J168" s="376"/>
      <c r="K168" s="376"/>
      <c r="L168" s="376"/>
      <c r="M168" s="376"/>
      <c r="N168" s="376"/>
      <c r="O168" s="376"/>
      <c r="P168" s="376"/>
      <c r="Q168" s="376"/>
    </row>
    <row r="169" spans="1:17" ht="11.25" customHeight="1">
      <c r="A169" s="376"/>
      <c r="B169" s="376"/>
      <c r="C169" s="376"/>
      <c r="D169" s="376"/>
      <c r="E169" s="376"/>
      <c r="F169" s="376"/>
      <c r="G169" s="376"/>
      <c r="H169" s="376"/>
      <c r="I169" s="376"/>
      <c r="J169" s="376"/>
      <c r="K169" s="376"/>
      <c r="L169" s="376"/>
      <c r="M169" s="376"/>
      <c r="N169" s="376"/>
      <c r="O169" s="376"/>
      <c r="P169" s="376"/>
      <c r="Q169" s="376"/>
    </row>
    <row r="170" spans="1:17" ht="11.25" customHeight="1">
      <c r="A170" s="376"/>
      <c r="B170" s="376"/>
      <c r="C170" s="376"/>
      <c r="D170" s="376"/>
      <c r="E170" s="376"/>
      <c r="F170" s="376"/>
      <c r="G170" s="376"/>
      <c r="H170" s="376"/>
      <c r="I170" s="376"/>
      <c r="J170" s="376"/>
      <c r="K170" s="376"/>
      <c r="L170" s="376"/>
      <c r="M170" s="376"/>
      <c r="N170" s="376"/>
      <c r="O170" s="376"/>
      <c r="P170" s="376"/>
      <c r="Q170" s="376"/>
    </row>
    <row r="171" spans="1:17" ht="11.25" customHeight="1">
      <c r="A171" s="376"/>
      <c r="B171" s="376"/>
      <c r="C171" s="376"/>
      <c r="D171" s="376"/>
      <c r="E171" s="376"/>
      <c r="F171" s="376"/>
      <c r="G171" s="376"/>
      <c r="H171" s="376"/>
      <c r="I171" s="376"/>
      <c r="J171" s="376"/>
      <c r="K171" s="376"/>
      <c r="L171" s="376"/>
      <c r="M171" s="376"/>
      <c r="N171" s="376"/>
      <c r="O171" s="376"/>
      <c r="P171" s="376"/>
      <c r="Q171" s="376"/>
    </row>
    <row r="172" spans="1:17" ht="11.25" customHeight="1">
      <c r="A172" s="376"/>
      <c r="B172" s="376"/>
      <c r="C172" s="376"/>
      <c r="D172" s="376"/>
      <c r="E172" s="376"/>
      <c r="F172" s="376"/>
      <c r="G172" s="376"/>
      <c r="H172" s="376"/>
      <c r="I172" s="376"/>
      <c r="J172" s="376"/>
      <c r="K172" s="376"/>
      <c r="L172" s="376"/>
      <c r="M172" s="376"/>
      <c r="N172" s="376"/>
      <c r="O172" s="376"/>
      <c r="P172" s="376"/>
      <c r="Q172" s="376"/>
    </row>
    <row r="173" spans="1:17" ht="11.25" customHeight="1">
      <c r="A173" s="376"/>
      <c r="B173" s="376"/>
      <c r="C173" s="376"/>
      <c r="D173" s="376"/>
      <c r="E173" s="376"/>
      <c r="F173" s="376"/>
      <c r="G173" s="376"/>
      <c r="H173" s="376"/>
      <c r="I173" s="376"/>
      <c r="J173" s="376"/>
      <c r="K173" s="376"/>
      <c r="L173" s="376"/>
      <c r="M173" s="376"/>
      <c r="N173" s="376"/>
      <c r="O173" s="376"/>
      <c r="P173" s="376"/>
      <c r="Q173" s="376"/>
    </row>
    <row r="174" spans="1:17" ht="11.25" customHeight="1">
      <c r="A174" s="376"/>
      <c r="B174" s="376"/>
      <c r="C174" s="376"/>
      <c r="D174" s="376"/>
      <c r="E174" s="376"/>
      <c r="F174" s="376"/>
      <c r="G174" s="376"/>
      <c r="H174" s="376"/>
      <c r="I174" s="376"/>
      <c r="J174" s="376"/>
      <c r="K174" s="376"/>
      <c r="L174" s="376"/>
      <c r="M174" s="376"/>
      <c r="N174" s="376"/>
      <c r="O174" s="376"/>
      <c r="P174" s="376"/>
      <c r="Q174" s="376"/>
    </row>
    <row r="175" spans="1:17" ht="11.25" customHeight="1">
      <c r="A175" s="376"/>
      <c r="B175" s="376"/>
      <c r="C175" s="376"/>
      <c r="D175" s="376"/>
      <c r="E175" s="376"/>
      <c r="F175" s="376"/>
      <c r="G175" s="376"/>
      <c r="H175" s="376"/>
      <c r="I175" s="376"/>
      <c r="J175" s="376"/>
      <c r="K175" s="376"/>
      <c r="L175" s="376"/>
      <c r="M175" s="376"/>
      <c r="N175" s="376"/>
      <c r="O175" s="376"/>
      <c r="P175" s="376"/>
      <c r="Q175" s="376"/>
    </row>
    <row r="176" spans="1:17" ht="11.25" customHeight="1">
      <c r="A176" s="376"/>
      <c r="B176" s="376"/>
      <c r="C176" s="376"/>
      <c r="D176" s="376"/>
      <c r="E176" s="376"/>
      <c r="F176" s="376"/>
      <c r="G176" s="376"/>
      <c r="H176" s="376"/>
      <c r="I176" s="376"/>
      <c r="J176" s="376"/>
      <c r="K176" s="376"/>
      <c r="L176" s="376"/>
      <c r="M176" s="376"/>
      <c r="N176" s="376"/>
      <c r="O176" s="376"/>
      <c r="P176" s="376"/>
      <c r="Q176" s="376"/>
    </row>
    <row r="177" spans="1:17" ht="11.25" customHeight="1">
      <c r="A177" s="376"/>
      <c r="B177" s="376"/>
      <c r="C177" s="376"/>
      <c r="D177" s="376"/>
      <c r="E177" s="376"/>
      <c r="F177" s="376"/>
      <c r="G177" s="376"/>
      <c r="H177" s="376"/>
      <c r="I177" s="376"/>
      <c r="J177" s="376"/>
      <c r="K177" s="376"/>
      <c r="L177" s="376"/>
      <c r="M177" s="376"/>
      <c r="N177" s="376"/>
      <c r="O177" s="376"/>
      <c r="P177" s="376"/>
      <c r="Q177" s="376"/>
    </row>
    <row r="178" spans="1:17" ht="11.25" customHeight="1">
      <c r="A178" s="376"/>
      <c r="B178" s="376"/>
      <c r="C178" s="376"/>
      <c r="D178" s="376"/>
      <c r="E178" s="376"/>
      <c r="F178" s="376"/>
      <c r="G178" s="376"/>
      <c r="H178" s="376"/>
      <c r="I178" s="376"/>
      <c r="J178" s="376"/>
      <c r="K178" s="376"/>
      <c r="L178" s="376"/>
      <c r="M178" s="376"/>
      <c r="N178" s="376"/>
      <c r="O178" s="376"/>
      <c r="P178" s="376"/>
      <c r="Q178" s="376"/>
    </row>
    <row r="179" spans="1:17" ht="11.25" customHeight="1">
      <c r="A179" s="376"/>
      <c r="B179" s="376"/>
      <c r="C179" s="376"/>
      <c r="D179" s="376"/>
      <c r="E179" s="376"/>
      <c r="F179" s="376"/>
      <c r="G179" s="376"/>
      <c r="H179" s="376"/>
      <c r="I179" s="376"/>
      <c r="J179" s="376"/>
      <c r="K179" s="376"/>
      <c r="L179" s="376"/>
      <c r="M179" s="376"/>
      <c r="N179" s="376"/>
      <c r="O179" s="376"/>
      <c r="P179" s="376"/>
      <c r="Q179" s="376"/>
    </row>
    <row r="180" spans="1:17" ht="11.25" customHeight="1">
      <c r="A180" s="376"/>
      <c r="B180" s="376"/>
      <c r="C180" s="376"/>
      <c r="D180" s="376"/>
      <c r="E180" s="376"/>
      <c r="F180" s="376"/>
      <c r="G180" s="376"/>
      <c r="H180" s="376"/>
      <c r="I180" s="376"/>
      <c r="J180" s="376"/>
      <c r="K180" s="376"/>
      <c r="L180" s="376"/>
      <c r="M180" s="376"/>
      <c r="N180" s="376"/>
      <c r="O180" s="376"/>
      <c r="P180" s="376"/>
      <c r="Q180" s="376"/>
    </row>
    <row r="181" spans="1:17" ht="11.25" customHeight="1">
      <c r="A181" s="376"/>
      <c r="B181" s="376"/>
      <c r="C181" s="376"/>
      <c r="D181" s="376"/>
      <c r="E181" s="376"/>
      <c r="F181" s="376"/>
      <c r="G181" s="376"/>
      <c r="H181" s="376"/>
      <c r="I181" s="376"/>
      <c r="J181" s="376"/>
      <c r="K181" s="376"/>
      <c r="L181" s="376"/>
      <c r="M181" s="376"/>
      <c r="N181" s="376"/>
      <c r="O181" s="376"/>
      <c r="P181" s="376"/>
      <c r="Q181" s="376"/>
    </row>
    <row r="182" spans="1:17" ht="11.25" customHeight="1">
      <c r="A182" s="376"/>
      <c r="B182" s="376"/>
      <c r="C182" s="376"/>
      <c r="D182" s="376"/>
      <c r="E182" s="376"/>
      <c r="F182" s="376"/>
      <c r="G182" s="376"/>
      <c r="H182" s="376"/>
      <c r="I182" s="376"/>
      <c r="J182" s="376"/>
      <c r="K182" s="376"/>
      <c r="L182" s="376"/>
      <c r="M182" s="376"/>
      <c r="N182" s="376"/>
      <c r="O182" s="376"/>
      <c r="P182" s="376"/>
      <c r="Q182" s="376"/>
    </row>
    <row r="183" spans="1:17" ht="11.25" customHeight="1">
      <c r="A183" s="376"/>
      <c r="B183" s="376"/>
      <c r="C183" s="376"/>
      <c r="D183" s="376"/>
      <c r="E183" s="376"/>
      <c r="F183" s="376"/>
      <c r="G183" s="376"/>
      <c r="H183" s="376"/>
      <c r="I183" s="376"/>
      <c r="J183" s="376"/>
      <c r="K183" s="376"/>
      <c r="L183" s="376"/>
      <c r="M183" s="376"/>
      <c r="N183" s="376"/>
      <c r="O183" s="376"/>
      <c r="P183" s="376"/>
      <c r="Q183" s="376"/>
    </row>
    <row r="184" spans="1:17" ht="11.25" customHeight="1">
      <c r="A184" s="376"/>
      <c r="B184" s="376"/>
      <c r="C184" s="376"/>
      <c r="D184" s="376"/>
      <c r="E184" s="376"/>
      <c r="F184" s="376"/>
      <c r="G184" s="376"/>
      <c r="H184" s="376"/>
      <c r="I184" s="376"/>
      <c r="J184" s="376"/>
      <c r="K184" s="376"/>
      <c r="L184" s="376"/>
      <c r="M184" s="376"/>
      <c r="N184" s="376"/>
      <c r="O184" s="376"/>
      <c r="P184" s="376"/>
      <c r="Q184" s="376"/>
    </row>
    <row r="185" spans="1:17" ht="11.25" customHeight="1">
      <c r="A185" s="376"/>
      <c r="B185" s="376"/>
      <c r="C185" s="376"/>
      <c r="D185" s="376"/>
      <c r="E185" s="376"/>
      <c r="F185" s="376"/>
      <c r="G185" s="376"/>
      <c r="H185" s="376"/>
      <c r="I185" s="376"/>
      <c r="J185" s="376"/>
      <c r="K185" s="376"/>
      <c r="L185" s="376"/>
      <c r="M185" s="376"/>
      <c r="N185" s="376"/>
      <c r="O185" s="376"/>
      <c r="P185" s="376"/>
      <c r="Q185" s="376"/>
    </row>
    <row r="186" spans="1:17" ht="11.25" customHeight="1">
      <c r="A186" s="376"/>
      <c r="B186" s="376"/>
      <c r="C186" s="376"/>
      <c r="D186" s="376"/>
      <c r="E186" s="376"/>
      <c r="F186" s="376"/>
      <c r="G186" s="376"/>
      <c r="H186" s="376"/>
      <c r="I186" s="376"/>
      <c r="J186" s="376"/>
      <c r="K186" s="376"/>
      <c r="L186" s="376"/>
      <c r="M186" s="376"/>
      <c r="N186" s="376"/>
      <c r="O186" s="376"/>
      <c r="P186" s="376"/>
      <c r="Q186" s="376"/>
    </row>
    <row r="187" spans="1:17" ht="11.25" customHeight="1">
      <c r="A187" s="376"/>
      <c r="B187" s="376"/>
      <c r="C187" s="376"/>
      <c r="D187" s="376"/>
      <c r="E187" s="376"/>
      <c r="F187" s="376"/>
      <c r="G187" s="376"/>
      <c r="H187" s="376"/>
      <c r="I187" s="376"/>
      <c r="J187" s="376"/>
      <c r="K187" s="376"/>
      <c r="L187" s="376"/>
      <c r="M187" s="376"/>
      <c r="N187" s="376"/>
      <c r="O187" s="376"/>
      <c r="P187" s="376"/>
      <c r="Q187" s="376"/>
    </row>
    <row r="188" spans="1:17" ht="11.25" customHeight="1">
      <c r="A188" s="376"/>
      <c r="B188" s="376"/>
      <c r="C188" s="376"/>
      <c r="D188" s="376"/>
      <c r="E188" s="376"/>
      <c r="F188" s="376"/>
      <c r="G188" s="376"/>
      <c r="H188" s="376"/>
      <c r="I188" s="376"/>
      <c r="J188" s="376"/>
      <c r="K188" s="376"/>
      <c r="L188" s="376"/>
      <c r="M188" s="376"/>
      <c r="N188" s="376"/>
      <c r="O188" s="376"/>
      <c r="P188" s="376"/>
      <c r="Q188" s="376"/>
    </row>
    <row r="189" spans="1:17" ht="11.25" customHeight="1">
      <c r="A189" s="376"/>
      <c r="B189" s="376"/>
      <c r="C189" s="376"/>
      <c r="D189" s="376"/>
      <c r="E189" s="376"/>
      <c r="F189" s="376"/>
      <c r="G189" s="376"/>
      <c r="H189" s="376"/>
      <c r="I189" s="376"/>
      <c r="J189" s="376"/>
      <c r="K189" s="376"/>
      <c r="L189" s="376"/>
      <c r="M189" s="376"/>
      <c r="N189" s="376"/>
      <c r="O189" s="376"/>
      <c r="P189" s="376"/>
      <c r="Q189" s="376"/>
    </row>
    <row r="190" spans="1:17" ht="11.25" customHeight="1">
      <c r="A190" s="376"/>
      <c r="B190" s="376"/>
      <c r="C190" s="376"/>
      <c r="D190" s="376"/>
      <c r="E190" s="376"/>
      <c r="F190" s="376"/>
      <c r="G190" s="376"/>
      <c r="H190" s="376"/>
      <c r="I190" s="376"/>
      <c r="J190" s="376"/>
      <c r="K190" s="376"/>
      <c r="L190" s="376"/>
      <c r="M190" s="376"/>
      <c r="N190" s="376"/>
      <c r="O190" s="376"/>
      <c r="P190" s="376"/>
      <c r="Q190" s="376"/>
    </row>
    <row r="191" spans="1:17" ht="11.25" customHeight="1">
      <c r="A191" s="376"/>
      <c r="B191" s="376"/>
      <c r="C191" s="376"/>
      <c r="D191" s="376"/>
      <c r="E191" s="376"/>
      <c r="F191" s="376"/>
      <c r="G191" s="376"/>
      <c r="H191" s="376"/>
      <c r="I191" s="376"/>
      <c r="J191" s="376"/>
      <c r="K191" s="376"/>
      <c r="L191" s="376"/>
      <c r="M191" s="376"/>
      <c r="N191" s="376"/>
      <c r="O191" s="376"/>
      <c r="P191" s="376"/>
      <c r="Q191" s="376"/>
    </row>
    <row r="192" spans="1:17" ht="11.25" customHeight="1">
      <c r="A192" s="376"/>
      <c r="B192" s="376"/>
      <c r="C192" s="376"/>
      <c r="D192" s="376"/>
      <c r="E192" s="376"/>
      <c r="F192" s="376"/>
      <c r="G192" s="376"/>
      <c r="H192" s="376"/>
      <c r="I192" s="376"/>
      <c r="J192" s="376"/>
      <c r="K192" s="376"/>
      <c r="L192" s="376"/>
      <c r="M192" s="376"/>
      <c r="N192" s="376"/>
      <c r="O192" s="376"/>
      <c r="P192" s="376"/>
      <c r="Q192" s="376"/>
    </row>
    <row r="193" spans="1:17" ht="11.25" customHeight="1">
      <c r="A193" s="376"/>
      <c r="B193" s="376"/>
      <c r="C193" s="376"/>
      <c r="D193" s="376"/>
      <c r="E193" s="376"/>
      <c r="F193" s="376"/>
      <c r="G193" s="376"/>
      <c r="H193" s="376"/>
      <c r="I193" s="376"/>
      <c r="J193" s="376"/>
      <c r="K193" s="376"/>
      <c r="L193" s="376"/>
      <c r="M193" s="376"/>
      <c r="N193" s="376"/>
      <c r="O193" s="376"/>
      <c r="P193" s="376"/>
      <c r="Q193" s="376"/>
    </row>
    <row r="194" spans="1:17" ht="11.25" customHeight="1">
      <c r="A194" s="376"/>
      <c r="B194" s="376"/>
      <c r="C194" s="376"/>
      <c r="D194" s="376"/>
      <c r="E194" s="376"/>
      <c r="F194" s="376"/>
      <c r="G194" s="376"/>
      <c r="H194" s="376"/>
      <c r="I194" s="376"/>
      <c r="J194" s="376"/>
      <c r="K194" s="376"/>
      <c r="L194" s="376"/>
      <c r="M194" s="376"/>
      <c r="N194" s="376"/>
      <c r="O194" s="376"/>
      <c r="P194" s="376"/>
      <c r="Q194" s="376"/>
    </row>
    <row r="195" spans="1:17" ht="11.25" customHeight="1">
      <c r="A195" s="376"/>
      <c r="B195" s="376"/>
      <c r="C195" s="376"/>
      <c r="D195" s="376"/>
      <c r="E195" s="376"/>
      <c r="F195" s="376"/>
      <c r="G195" s="376"/>
      <c r="H195" s="376"/>
      <c r="I195" s="376"/>
      <c r="J195" s="376"/>
      <c r="K195" s="376"/>
      <c r="L195" s="376"/>
      <c r="M195" s="376"/>
      <c r="N195" s="376"/>
      <c r="O195" s="376"/>
      <c r="P195" s="376"/>
      <c r="Q195" s="376"/>
    </row>
    <row r="196" spans="1:17" ht="11.25" customHeight="1">
      <c r="A196" s="376"/>
      <c r="B196" s="376"/>
      <c r="C196" s="376"/>
      <c r="D196" s="376"/>
      <c r="E196" s="376"/>
      <c r="F196" s="376"/>
      <c r="G196" s="376"/>
      <c r="H196" s="376"/>
      <c r="I196" s="376"/>
      <c r="J196" s="376"/>
      <c r="K196" s="376"/>
      <c r="L196" s="376"/>
      <c r="M196" s="376"/>
      <c r="N196" s="376"/>
      <c r="O196" s="376"/>
      <c r="P196" s="376"/>
      <c r="Q196" s="376"/>
    </row>
    <row r="197" spans="1:17" ht="11.25" customHeight="1">
      <c r="A197" s="376"/>
      <c r="B197" s="376"/>
      <c r="C197" s="376"/>
      <c r="D197" s="376"/>
      <c r="E197" s="376"/>
      <c r="F197" s="376"/>
      <c r="G197" s="376"/>
      <c r="H197" s="376"/>
      <c r="I197" s="376"/>
      <c r="J197" s="376"/>
      <c r="K197" s="376"/>
      <c r="L197" s="376"/>
      <c r="M197" s="376"/>
      <c r="N197" s="376"/>
      <c r="O197" s="376"/>
      <c r="P197" s="376"/>
      <c r="Q197" s="376"/>
    </row>
    <row r="198" spans="1:17" ht="11.25" customHeight="1">
      <c r="A198" s="376"/>
      <c r="B198" s="376"/>
      <c r="C198" s="376"/>
      <c r="D198" s="376"/>
      <c r="E198" s="376"/>
      <c r="F198" s="376"/>
      <c r="G198" s="376"/>
      <c r="H198" s="376"/>
      <c r="I198" s="376"/>
      <c r="J198" s="376"/>
      <c r="K198" s="376"/>
      <c r="L198" s="376"/>
      <c r="M198" s="376"/>
      <c r="N198" s="376"/>
      <c r="O198" s="376"/>
      <c r="P198" s="376"/>
      <c r="Q198" s="376"/>
    </row>
    <row r="199" spans="1:17" ht="11.25" customHeight="1">
      <c r="A199" s="376"/>
      <c r="B199" s="376"/>
      <c r="C199" s="376"/>
      <c r="D199" s="376"/>
      <c r="E199" s="376"/>
      <c r="F199" s="376"/>
      <c r="G199" s="376"/>
      <c r="H199" s="376"/>
      <c r="I199" s="376"/>
      <c r="J199" s="376"/>
      <c r="K199" s="376"/>
      <c r="L199" s="376"/>
      <c r="M199" s="376"/>
      <c r="N199" s="376"/>
      <c r="O199" s="376"/>
      <c r="P199" s="376"/>
      <c r="Q199" s="376"/>
    </row>
    <row r="200" spans="1:17" ht="11.25" customHeight="1">
      <c r="A200" s="376"/>
      <c r="B200" s="376"/>
      <c r="C200" s="376"/>
      <c r="D200" s="376"/>
      <c r="E200" s="376"/>
      <c r="F200" s="376"/>
      <c r="G200" s="376"/>
      <c r="H200" s="376"/>
      <c r="I200" s="376"/>
      <c r="J200" s="376"/>
      <c r="K200" s="376"/>
      <c r="L200" s="376"/>
      <c r="M200" s="376"/>
      <c r="N200" s="376"/>
      <c r="O200" s="376"/>
      <c r="P200" s="376"/>
      <c r="Q200" s="376"/>
    </row>
    <row r="201" spans="1:17" ht="11.25" customHeight="1">
      <c r="A201" s="376"/>
      <c r="B201" s="376"/>
      <c r="C201" s="376"/>
      <c r="D201" s="376"/>
      <c r="E201" s="376"/>
      <c r="F201" s="376"/>
      <c r="G201" s="376"/>
      <c r="H201" s="376"/>
      <c r="I201" s="376"/>
      <c r="J201" s="376"/>
      <c r="K201" s="376"/>
      <c r="L201" s="376"/>
      <c r="M201" s="376"/>
      <c r="N201" s="376"/>
      <c r="O201" s="376"/>
      <c r="P201" s="376"/>
      <c r="Q201" s="376"/>
    </row>
    <row r="202" spans="1:17" ht="11.25" customHeight="1">
      <c r="A202" s="376"/>
      <c r="B202" s="376"/>
      <c r="C202" s="376"/>
      <c r="D202" s="376"/>
      <c r="E202" s="376"/>
      <c r="F202" s="376"/>
      <c r="G202" s="376"/>
      <c r="H202" s="376"/>
      <c r="I202" s="376"/>
      <c r="J202" s="376"/>
      <c r="K202" s="376"/>
      <c r="L202" s="376"/>
      <c r="M202" s="376"/>
      <c r="N202" s="376"/>
      <c r="O202" s="376"/>
      <c r="P202" s="376"/>
      <c r="Q202" s="376"/>
    </row>
    <row r="203" spans="1:17" ht="11.25" customHeight="1">
      <c r="A203" s="376"/>
      <c r="B203" s="376"/>
      <c r="C203" s="376"/>
      <c r="D203" s="376"/>
      <c r="E203" s="376"/>
      <c r="F203" s="376"/>
      <c r="G203" s="376"/>
      <c r="H203" s="376"/>
      <c r="I203" s="376"/>
      <c r="J203" s="376"/>
      <c r="K203" s="376"/>
      <c r="L203" s="376"/>
      <c r="M203" s="376"/>
      <c r="N203" s="376"/>
      <c r="O203" s="376"/>
      <c r="P203" s="376"/>
      <c r="Q203" s="376"/>
    </row>
    <row r="204" spans="1:17" ht="11.25" customHeight="1">
      <c r="A204" s="376"/>
      <c r="B204" s="376"/>
      <c r="C204" s="376"/>
      <c r="D204" s="376"/>
      <c r="E204" s="376"/>
      <c r="F204" s="376"/>
      <c r="G204" s="376"/>
      <c r="H204" s="376"/>
      <c r="I204" s="376"/>
      <c r="J204" s="376"/>
      <c r="K204" s="376"/>
      <c r="L204" s="376"/>
      <c r="M204" s="376"/>
      <c r="N204" s="376"/>
      <c r="O204" s="376"/>
      <c r="P204" s="376"/>
      <c r="Q204" s="376"/>
    </row>
    <row r="205" spans="1:17" ht="11.25" customHeight="1">
      <c r="A205" s="376"/>
      <c r="B205" s="376"/>
      <c r="C205" s="376"/>
      <c r="D205" s="376"/>
      <c r="E205" s="376"/>
      <c r="F205" s="376"/>
      <c r="G205" s="376"/>
      <c r="H205" s="376"/>
      <c r="I205" s="376"/>
      <c r="J205" s="376"/>
      <c r="K205" s="376"/>
      <c r="L205" s="376"/>
      <c r="M205" s="376"/>
      <c r="N205" s="376"/>
      <c r="O205" s="376"/>
      <c r="P205" s="376"/>
      <c r="Q205" s="376"/>
    </row>
    <row r="206" spans="1:17" ht="11.25" customHeight="1">
      <c r="A206" s="376"/>
      <c r="B206" s="376"/>
      <c r="C206" s="376"/>
      <c r="D206" s="376"/>
      <c r="E206" s="376"/>
      <c r="F206" s="376"/>
      <c r="G206" s="376"/>
      <c r="H206" s="376"/>
      <c r="I206" s="376"/>
      <c r="J206" s="376"/>
      <c r="K206" s="376"/>
      <c r="L206" s="376"/>
      <c r="M206" s="376"/>
      <c r="N206" s="376"/>
      <c r="O206" s="376"/>
      <c r="P206" s="376"/>
      <c r="Q206" s="376"/>
    </row>
    <row r="207" spans="1:17" ht="11.25" customHeight="1">
      <c r="A207" s="376"/>
      <c r="B207" s="376"/>
      <c r="C207" s="376"/>
      <c r="D207" s="376"/>
      <c r="E207" s="376"/>
      <c r="F207" s="376"/>
      <c r="G207" s="376"/>
      <c r="H207" s="376"/>
      <c r="I207" s="376"/>
      <c r="J207" s="376"/>
      <c r="K207" s="376"/>
      <c r="L207" s="376"/>
      <c r="M207" s="376"/>
      <c r="N207" s="376"/>
      <c r="O207" s="376"/>
      <c r="P207" s="376"/>
      <c r="Q207" s="376"/>
    </row>
    <row r="208" spans="1:17" ht="11.25" customHeight="1">
      <c r="A208" s="376"/>
      <c r="B208" s="376"/>
      <c r="C208" s="376"/>
      <c r="D208" s="376"/>
      <c r="E208" s="376"/>
      <c r="F208" s="376"/>
      <c r="G208" s="376"/>
      <c r="H208" s="376"/>
      <c r="I208" s="376"/>
      <c r="J208" s="376"/>
      <c r="K208" s="376"/>
      <c r="L208" s="376"/>
      <c r="M208" s="376"/>
      <c r="N208" s="376"/>
      <c r="O208" s="376"/>
      <c r="P208" s="376"/>
      <c r="Q208" s="376"/>
    </row>
    <row r="209" spans="1:17" ht="11.25" customHeight="1">
      <c r="A209" s="376"/>
      <c r="B209" s="376"/>
      <c r="C209" s="376"/>
      <c r="D209" s="376"/>
      <c r="E209" s="376"/>
      <c r="F209" s="376"/>
      <c r="G209" s="376"/>
      <c r="H209" s="376"/>
      <c r="I209" s="376"/>
      <c r="J209" s="376"/>
      <c r="K209" s="376"/>
      <c r="L209" s="376"/>
      <c r="M209" s="376"/>
      <c r="N209" s="376"/>
      <c r="O209" s="376"/>
      <c r="P209" s="376"/>
      <c r="Q209" s="376"/>
    </row>
    <row r="210" spans="1:17" ht="11.25" customHeight="1">
      <c r="A210" s="376"/>
      <c r="B210" s="376"/>
      <c r="C210" s="376"/>
      <c r="D210" s="376"/>
      <c r="E210" s="376"/>
      <c r="F210" s="376"/>
      <c r="G210" s="376"/>
      <c r="H210" s="376"/>
      <c r="I210" s="376"/>
      <c r="J210" s="376"/>
      <c r="K210" s="376"/>
      <c r="L210" s="376"/>
      <c r="M210" s="376"/>
      <c r="N210" s="376"/>
      <c r="O210" s="376"/>
      <c r="P210" s="376"/>
      <c r="Q210" s="376"/>
    </row>
    <row r="211" spans="1:17" ht="11.25" customHeight="1">
      <c r="A211" s="376"/>
      <c r="B211" s="376"/>
      <c r="C211" s="376"/>
      <c r="D211" s="376"/>
      <c r="E211" s="376"/>
      <c r="F211" s="376"/>
      <c r="G211" s="376"/>
      <c r="H211" s="376"/>
      <c r="I211" s="376"/>
      <c r="J211" s="376"/>
      <c r="K211" s="376"/>
      <c r="L211" s="376"/>
      <c r="M211" s="376"/>
      <c r="N211" s="376"/>
      <c r="O211" s="376"/>
      <c r="P211" s="376"/>
      <c r="Q211" s="376"/>
    </row>
    <row r="212" spans="1:17" ht="11.25" customHeight="1">
      <c r="A212" s="376"/>
      <c r="B212" s="376"/>
      <c r="C212" s="376"/>
      <c r="D212" s="376"/>
      <c r="E212" s="376"/>
      <c r="F212" s="376"/>
      <c r="G212" s="376"/>
      <c r="H212" s="376"/>
      <c r="I212" s="376"/>
      <c r="J212" s="376"/>
      <c r="K212" s="376"/>
      <c r="L212" s="376"/>
      <c r="M212" s="376"/>
      <c r="N212" s="376"/>
      <c r="O212" s="376"/>
      <c r="P212" s="376"/>
      <c r="Q212" s="376"/>
    </row>
    <row r="213" spans="1:17" ht="11.25" customHeight="1">
      <c r="A213" s="376"/>
      <c r="B213" s="376"/>
      <c r="C213" s="376"/>
      <c r="D213" s="376"/>
      <c r="E213" s="376"/>
      <c r="F213" s="376"/>
      <c r="G213" s="376"/>
      <c r="H213" s="376"/>
      <c r="I213" s="376"/>
      <c r="J213" s="376"/>
      <c r="K213" s="376"/>
      <c r="L213" s="376"/>
      <c r="M213" s="376"/>
      <c r="N213" s="376"/>
      <c r="O213" s="376"/>
      <c r="P213" s="376"/>
      <c r="Q213" s="376"/>
    </row>
    <row r="214" spans="1:17" ht="11.25" customHeight="1">
      <c r="A214" s="376"/>
      <c r="B214" s="376"/>
      <c r="C214" s="376"/>
      <c r="D214" s="376"/>
      <c r="E214" s="376"/>
      <c r="F214" s="376"/>
      <c r="G214" s="376"/>
      <c r="H214" s="376"/>
      <c r="I214" s="376"/>
      <c r="J214" s="376"/>
      <c r="K214" s="376"/>
      <c r="L214" s="376"/>
      <c r="M214" s="376"/>
      <c r="N214" s="376"/>
      <c r="O214" s="376"/>
      <c r="P214" s="376"/>
      <c r="Q214" s="376"/>
    </row>
    <row r="215" spans="1:17" ht="11.25" customHeight="1">
      <c r="A215" s="376"/>
      <c r="B215" s="376"/>
      <c r="C215" s="376"/>
      <c r="D215" s="376"/>
      <c r="E215" s="376"/>
      <c r="F215" s="376"/>
      <c r="G215" s="376"/>
      <c r="H215" s="376"/>
      <c r="I215" s="376"/>
      <c r="J215" s="376"/>
      <c r="K215" s="376"/>
      <c r="L215" s="376"/>
      <c r="M215" s="376"/>
      <c r="N215" s="376"/>
      <c r="O215" s="376"/>
      <c r="P215" s="376"/>
      <c r="Q215" s="376"/>
    </row>
    <row r="216" spans="1:17" ht="11.25" customHeight="1">
      <c r="A216" s="376"/>
      <c r="B216" s="376"/>
      <c r="C216" s="376"/>
      <c r="D216" s="376"/>
      <c r="E216" s="376"/>
      <c r="F216" s="376"/>
      <c r="G216" s="376"/>
      <c r="H216" s="376"/>
      <c r="I216" s="376"/>
      <c r="J216" s="376"/>
      <c r="K216" s="376"/>
      <c r="L216" s="376"/>
      <c r="M216" s="376"/>
      <c r="N216" s="376"/>
      <c r="O216" s="376"/>
      <c r="P216" s="376"/>
      <c r="Q216" s="376"/>
    </row>
    <row r="217" spans="1:17" ht="11.25" customHeight="1">
      <c r="A217" s="376"/>
      <c r="B217" s="376"/>
      <c r="C217" s="376"/>
      <c r="D217" s="376"/>
      <c r="E217" s="376"/>
      <c r="F217" s="376"/>
      <c r="G217" s="376"/>
      <c r="H217" s="376"/>
      <c r="I217" s="376"/>
      <c r="J217" s="376"/>
      <c r="K217" s="376"/>
      <c r="L217" s="376"/>
      <c r="M217" s="376"/>
      <c r="N217" s="376"/>
      <c r="O217" s="376"/>
      <c r="P217" s="376"/>
      <c r="Q217" s="376"/>
    </row>
    <row r="218" spans="1:17" ht="11.25" customHeight="1">
      <c r="A218" s="376"/>
      <c r="B218" s="376"/>
      <c r="C218" s="376"/>
      <c r="D218" s="376"/>
      <c r="E218" s="376"/>
      <c r="F218" s="376"/>
      <c r="G218" s="376"/>
      <c r="H218" s="376"/>
      <c r="I218" s="376"/>
      <c r="J218" s="376"/>
      <c r="K218" s="376"/>
      <c r="L218" s="376"/>
      <c r="M218" s="376"/>
      <c r="N218" s="376"/>
      <c r="O218" s="376"/>
      <c r="P218" s="376"/>
      <c r="Q218" s="376"/>
    </row>
    <row r="219" spans="1:17" ht="11.25" customHeight="1">
      <c r="A219" s="376"/>
      <c r="B219" s="376"/>
      <c r="C219" s="376"/>
      <c r="D219" s="376"/>
      <c r="E219" s="376"/>
      <c r="F219" s="376"/>
      <c r="G219" s="376"/>
      <c r="H219" s="376"/>
      <c r="I219" s="376"/>
      <c r="J219" s="376"/>
      <c r="K219" s="376"/>
      <c r="L219" s="376"/>
      <c r="M219" s="376"/>
      <c r="N219" s="376"/>
      <c r="O219" s="376"/>
      <c r="P219" s="376"/>
      <c r="Q219" s="376"/>
    </row>
    <row r="220" spans="1:17" ht="11.25" customHeight="1">
      <c r="A220" s="376"/>
      <c r="B220" s="376"/>
      <c r="C220" s="376"/>
      <c r="D220" s="376"/>
      <c r="E220" s="376"/>
      <c r="F220" s="376"/>
      <c r="G220" s="376"/>
      <c r="H220" s="376"/>
      <c r="I220" s="376"/>
      <c r="J220" s="376"/>
      <c r="K220" s="376"/>
      <c r="L220" s="376"/>
      <c r="M220" s="376"/>
      <c r="N220" s="376"/>
      <c r="O220" s="376"/>
      <c r="P220" s="376"/>
      <c r="Q220" s="376"/>
    </row>
    <row r="221" spans="1:17" ht="11.25" customHeight="1">
      <c r="A221" s="376"/>
      <c r="B221" s="376"/>
      <c r="C221" s="376"/>
      <c r="D221" s="376"/>
      <c r="E221" s="376"/>
      <c r="F221" s="376"/>
      <c r="G221" s="376"/>
      <c r="H221" s="376"/>
      <c r="I221" s="376"/>
      <c r="J221" s="376"/>
      <c r="K221" s="376"/>
      <c r="L221" s="376"/>
      <c r="M221" s="376"/>
      <c r="N221" s="376"/>
      <c r="O221" s="376"/>
      <c r="P221" s="376"/>
      <c r="Q221" s="376"/>
    </row>
    <row r="222" spans="1:17" ht="11.25" customHeight="1">
      <c r="A222" s="376"/>
      <c r="B222" s="376"/>
      <c r="C222" s="376"/>
      <c r="D222" s="376"/>
      <c r="E222" s="376"/>
      <c r="F222" s="376"/>
      <c r="G222" s="376"/>
      <c r="H222" s="376"/>
      <c r="I222" s="376"/>
      <c r="J222" s="376"/>
      <c r="K222" s="376"/>
      <c r="L222" s="376"/>
      <c r="M222" s="376"/>
      <c r="N222" s="376"/>
      <c r="O222" s="376"/>
      <c r="P222" s="376"/>
      <c r="Q222" s="376"/>
    </row>
    <row r="223" spans="1:17" ht="11.25" customHeight="1">
      <c r="A223" s="376"/>
      <c r="B223" s="376"/>
      <c r="C223" s="376"/>
      <c r="D223" s="376"/>
      <c r="E223" s="376"/>
      <c r="F223" s="376"/>
      <c r="G223" s="376"/>
      <c r="H223" s="376"/>
      <c r="I223" s="376"/>
      <c r="J223" s="376"/>
      <c r="K223" s="376"/>
      <c r="L223" s="376"/>
      <c r="M223" s="376"/>
      <c r="N223" s="376"/>
      <c r="O223" s="376"/>
      <c r="P223" s="376"/>
      <c r="Q223" s="376"/>
    </row>
    <row r="224" spans="1:17" ht="11.25" customHeight="1">
      <c r="A224" s="376"/>
      <c r="B224" s="376"/>
      <c r="C224" s="376"/>
      <c r="D224" s="376"/>
      <c r="E224" s="376"/>
      <c r="F224" s="376"/>
      <c r="G224" s="376"/>
      <c r="H224" s="376"/>
      <c r="I224" s="376"/>
      <c r="J224" s="376"/>
      <c r="K224" s="376"/>
      <c r="L224" s="376"/>
      <c r="M224" s="376"/>
      <c r="N224" s="376"/>
      <c r="O224" s="376"/>
      <c r="P224" s="376"/>
      <c r="Q224" s="376"/>
    </row>
    <row r="225" spans="1:17" ht="11.25" customHeight="1">
      <c r="A225" s="376"/>
      <c r="B225" s="376"/>
      <c r="C225" s="376"/>
      <c r="D225" s="376"/>
      <c r="E225" s="376"/>
      <c r="F225" s="376"/>
      <c r="G225" s="376"/>
      <c r="H225" s="376"/>
      <c r="I225" s="376"/>
      <c r="J225" s="376"/>
      <c r="K225" s="376"/>
      <c r="L225" s="376"/>
      <c r="M225" s="376"/>
      <c r="N225" s="376"/>
      <c r="O225" s="376"/>
      <c r="P225" s="376"/>
      <c r="Q225" s="376"/>
    </row>
    <row r="226" spans="1:17" ht="11.25" customHeight="1">
      <c r="A226" s="376"/>
      <c r="B226" s="376"/>
      <c r="C226" s="376"/>
      <c r="D226" s="376"/>
      <c r="E226" s="376"/>
      <c r="F226" s="376"/>
      <c r="G226" s="376"/>
      <c r="H226" s="376"/>
      <c r="I226" s="376"/>
      <c r="J226" s="376"/>
      <c r="K226" s="376"/>
      <c r="L226" s="376"/>
      <c r="M226" s="376"/>
      <c r="N226" s="376"/>
      <c r="O226" s="376"/>
      <c r="P226" s="376"/>
      <c r="Q226" s="376"/>
    </row>
    <row r="227" spans="1:17" ht="11.25" customHeight="1">
      <c r="A227" s="376"/>
      <c r="B227" s="376"/>
      <c r="C227" s="376"/>
      <c r="D227" s="376"/>
      <c r="E227" s="376"/>
      <c r="F227" s="376"/>
      <c r="G227" s="376"/>
      <c r="H227" s="376"/>
      <c r="I227" s="376"/>
      <c r="J227" s="376"/>
      <c r="K227" s="376"/>
      <c r="L227" s="376"/>
      <c r="M227" s="376"/>
      <c r="N227" s="376"/>
      <c r="O227" s="376"/>
      <c r="P227" s="376"/>
      <c r="Q227" s="376"/>
    </row>
    <row r="228" spans="1:17" ht="11.25" customHeight="1">
      <c r="A228" s="376"/>
      <c r="B228" s="376"/>
      <c r="C228" s="376"/>
      <c r="D228" s="376"/>
      <c r="E228" s="376"/>
      <c r="F228" s="376"/>
      <c r="G228" s="376"/>
      <c r="H228" s="376"/>
      <c r="I228" s="376"/>
      <c r="J228" s="376"/>
      <c r="K228" s="376"/>
      <c r="L228" s="376"/>
      <c r="M228" s="376"/>
      <c r="N228" s="376"/>
      <c r="O228" s="376"/>
      <c r="P228" s="376"/>
      <c r="Q228" s="376"/>
    </row>
    <row r="229" spans="1:17" ht="11.25" customHeight="1">
      <c r="A229" s="376"/>
      <c r="B229" s="376"/>
      <c r="C229" s="376"/>
      <c r="D229" s="376"/>
      <c r="E229" s="376"/>
      <c r="F229" s="376"/>
      <c r="G229" s="376"/>
      <c r="H229" s="376"/>
      <c r="I229" s="376"/>
      <c r="J229" s="376"/>
      <c r="K229" s="376"/>
      <c r="L229" s="376"/>
      <c r="M229" s="376"/>
      <c r="N229" s="376"/>
      <c r="O229" s="376"/>
      <c r="P229" s="376"/>
      <c r="Q229" s="376"/>
    </row>
    <row r="230" spans="1:17" ht="11.25" customHeight="1">
      <c r="A230" s="376"/>
      <c r="B230" s="376"/>
      <c r="C230" s="376"/>
      <c r="D230" s="376"/>
      <c r="E230" s="376"/>
      <c r="F230" s="376"/>
      <c r="G230" s="376"/>
      <c r="H230" s="376"/>
      <c r="I230" s="376"/>
      <c r="J230" s="376"/>
      <c r="K230" s="376"/>
      <c r="L230" s="376"/>
      <c r="M230" s="376"/>
      <c r="N230" s="376"/>
      <c r="O230" s="376"/>
      <c r="P230" s="376"/>
      <c r="Q230" s="376"/>
    </row>
    <row r="231" spans="1:17" ht="11.25" customHeight="1">
      <c r="A231" s="376"/>
      <c r="B231" s="376"/>
      <c r="C231" s="376"/>
      <c r="D231" s="376"/>
      <c r="E231" s="376"/>
      <c r="F231" s="376"/>
      <c r="G231" s="376"/>
      <c r="H231" s="376"/>
      <c r="I231" s="376"/>
      <c r="J231" s="376"/>
      <c r="K231" s="376"/>
      <c r="L231" s="376"/>
      <c r="M231" s="376"/>
      <c r="N231" s="376"/>
      <c r="O231" s="376"/>
      <c r="P231" s="376"/>
      <c r="Q231" s="376"/>
    </row>
    <row r="232" spans="1:17" ht="11.25" customHeight="1">
      <c r="A232" s="376"/>
      <c r="B232" s="376"/>
      <c r="C232" s="376"/>
      <c r="D232" s="376"/>
      <c r="E232" s="376"/>
      <c r="F232" s="376"/>
      <c r="G232" s="376"/>
      <c r="H232" s="376"/>
      <c r="I232" s="376"/>
      <c r="J232" s="376"/>
      <c r="K232" s="376"/>
      <c r="L232" s="376"/>
      <c r="M232" s="376"/>
      <c r="N232" s="376"/>
      <c r="O232" s="376"/>
      <c r="P232" s="376"/>
      <c r="Q232" s="376"/>
    </row>
    <row r="233" spans="1:17" ht="11.25" customHeight="1">
      <c r="A233" s="376"/>
      <c r="B233" s="376"/>
      <c r="C233" s="376"/>
      <c r="D233" s="376"/>
      <c r="E233" s="376"/>
      <c r="F233" s="376"/>
      <c r="G233" s="376"/>
      <c r="H233" s="376"/>
      <c r="I233" s="376"/>
      <c r="J233" s="376"/>
      <c r="K233" s="376"/>
      <c r="L233" s="376"/>
      <c r="M233" s="376"/>
      <c r="N233" s="376"/>
      <c r="O233" s="376"/>
      <c r="P233" s="376"/>
      <c r="Q233" s="376"/>
    </row>
    <row r="234" spans="1:17" ht="11.25" customHeight="1">
      <c r="A234" s="376"/>
      <c r="B234" s="376"/>
      <c r="C234" s="376"/>
      <c r="D234" s="376"/>
      <c r="E234" s="376"/>
      <c r="F234" s="376"/>
      <c r="G234" s="376"/>
      <c r="H234" s="376"/>
      <c r="I234" s="376"/>
      <c r="J234" s="376"/>
      <c r="K234" s="376"/>
      <c r="L234" s="376"/>
      <c r="M234" s="376"/>
      <c r="N234" s="376"/>
      <c r="O234" s="376"/>
      <c r="P234" s="376"/>
      <c r="Q234" s="376"/>
    </row>
    <row r="235" spans="1:17" ht="11.25" customHeight="1">
      <c r="A235" s="376"/>
      <c r="B235" s="376"/>
      <c r="C235" s="376"/>
      <c r="D235" s="376"/>
      <c r="E235" s="376"/>
      <c r="F235" s="376"/>
      <c r="G235" s="376"/>
      <c r="H235" s="376"/>
      <c r="I235" s="376"/>
      <c r="J235" s="376"/>
      <c r="K235" s="376"/>
      <c r="L235" s="376"/>
      <c r="M235" s="376"/>
      <c r="N235" s="376"/>
      <c r="O235" s="376"/>
      <c r="P235" s="376"/>
      <c r="Q235" s="376"/>
    </row>
    <row r="236" spans="1:17" ht="11.25" customHeight="1">
      <c r="A236" s="376"/>
      <c r="B236" s="376"/>
      <c r="C236" s="376"/>
      <c r="D236" s="376"/>
      <c r="E236" s="376"/>
      <c r="F236" s="376"/>
      <c r="G236" s="376"/>
      <c r="H236" s="376"/>
      <c r="I236" s="376"/>
      <c r="J236" s="376"/>
      <c r="K236" s="376"/>
      <c r="L236" s="376"/>
      <c r="M236" s="376"/>
      <c r="N236" s="376"/>
      <c r="O236" s="376"/>
      <c r="P236" s="376"/>
      <c r="Q236" s="376"/>
    </row>
    <row r="237" spans="1:17" ht="11.25" customHeight="1">
      <c r="A237" s="376"/>
      <c r="B237" s="376"/>
      <c r="C237" s="376"/>
      <c r="D237" s="376"/>
      <c r="E237" s="376"/>
      <c r="F237" s="376"/>
      <c r="G237" s="376"/>
      <c r="H237" s="376"/>
      <c r="I237" s="376"/>
      <c r="J237" s="376"/>
      <c r="K237" s="376"/>
      <c r="L237" s="376"/>
      <c r="M237" s="376"/>
      <c r="N237" s="376"/>
      <c r="O237" s="376"/>
      <c r="P237" s="376"/>
      <c r="Q237" s="376"/>
    </row>
    <row r="238" spans="1:17" ht="11.25" customHeight="1">
      <c r="A238" s="376"/>
      <c r="B238" s="376"/>
      <c r="C238" s="376"/>
      <c r="D238" s="376"/>
      <c r="E238" s="376"/>
      <c r="F238" s="376"/>
      <c r="G238" s="376"/>
      <c r="H238" s="376"/>
      <c r="I238" s="376"/>
      <c r="J238" s="376"/>
      <c r="K238" s="376"/>
      <c r="L238" s="376"/>
      <c r="M238" s="376"/>
      <c r="N238" s="376"/>
      <c r="O238" s="376"/>
      <c r="P238" s="376"/>
      <c r="Q238" s="376"/>
    </row>
    <row r="239" spans="1:17" ht="11.25" customHeight="1">
      <c r="A239" s="376"/>
      <c r="B239" s="376"/>
      <c r="C239" s="376"/>
      <c r="D239" s="376"/>
      <c r="E239" s="376"/>
      <c r="F239" s="376"/>
      <c r="G239" s="376"/>
      <c r="H239" s="376"/>
      <c r="I239" s="376"/>
      <c r="J239" s="376"/>
      <c r="K239" s="376"/>
      <c r="L239" s="376"/>
      <c r="M239" s="376"/>
      <c r="N239" s="376"/>
      <c r="O239" s="376"/>
      <c r="P239" s="376"/>
      <c r="Q239" s="376"/>
    </row>
    <row r="240" spans="1:17" ht="11.25" customHeight="1">
      <c r="A240" s="376"/>
      <c r="B240" s="376"/>
      <c r="C240" s="376"/>
      <c r="D240" s="376"/>
      <c r="E240" s="376"/>
      <c r="F240" s="376"/>
      <c r="G240" s="376"/>
      <c r="H240" s="376"/>
      <c r="I240" s="376"/>
      <c r="J240" s="376"/>
      <c r="K240" s="376"/>
      <c r="L240" s="376"/>
      <c r="M240" s="376"/>
      <c r="N240" s="376"/>
      <c r="O240" s="376"/>
      <c r="P240" s="376"/>
      <c r="Q240" s="376"/>
    </row>
    <row r="241" spans="1:17" ht="11.25" customHeight="1">
      <c r="A241" s="376"/>
      <c r="B241" s="376"/>
      <c r="C241" s="376"/>
      <c r="D241" s="376"/>
      <c r="E241" s="376"/>
      <c r="F241" s="376"/>
      <c r="G241" s="376"/>
      <c r="H241" s="376"/>
      <c r="I241" s="376"/>
      <c r="J241" s="376"/>
      <c r="K241" s="376"/>
      <c r="L241" s="376"/>
      <c r="M241" s="376"/>
      <c r="N241" s="376"/>
      <c r="O241" s="376"/>
      <c r="P241" s="376"/>
      <c r="Q241" s="376"/>
    </row>
    <row r="242" spans="1:17" ht="11.25" customHeight="1">
      <c r="A242" s="376"/>
      <c r="B242" s="376"/>
      <c r="C242" s="376"/>
      <c r="D242" s="376"/>
      <c r="E242" s="376"/>
      <c r="F242" s="376"/>
      <c r="G242" s="376"/>
      <c r="H242" s="376"/>
      <c r="I242" s="376"/>
      <c r="J242" s="376"/>
      <c r="K242" s="376"/>
      <c r="L242" s="376"/>
      <c r="M242" s="376"/>
      <c r="N242" s="376"/>
      <c r="O242" s="376"/>
      <c r="P242" s="376"/>
      <c r="Q242" s="376"/>
    </row>
    <row r="243" spans="1:17" ht="11.25" customHeight="1">
      <c r="A243" s="376"/>
      <c r="B243" s="376"/>
      <c r="C243" s="376"/>
      <c r="D243" s="376"/>
      <c r="E243" s="376"/>
      <c r="F243" s="376"/>
      <c r="G243" s="376"/>
      <c r="H243" s="376"/>
      <c r="I243" s="376"/>
      <c r="J243" s="376"/>
      <c r="K243" s="376"/>
      <c r="L243" s="376"/>
      <c r="M243" s="376"/>
      <c r="N243" s="376"/>
      <c r="O243" s="376"/>
      <c r="P243" s="376"/>
      <c r="Q243" s="376"/>
    </row>
    <row r="244" spans="1:17" ht="11.25" customHeight="1">
      <c r="A244" s="376"/>
      <c r="B244" s="376"/>
      <c r="C244" s="376"/>
      <c r="D244" s="376"/>
      <c r="E244" s="376"/>
      <c r="F244" s="376"/>
      <c r="G244" s="376"/>
      <c r="H244" s="376"/>
      <c r="I244" s="376"/>
      <c r="J244" s="376"/>
      <c r="K244" s="376"/>
      <c r="L244" s="376"/>
      <c r="M244" s="376"/>
      <c r="N244" s="376"/>
      <c r="O244" s="376"/>
      <c r="P244" s="376"/>
      <c r="Q244" s="376"/>
    </row>
    <row r="245" spans="1:17" ht="11.25" customHeight="1">
      <c r="A245" s="376"/>
      <c r="B245" s="376"/>
      <c r="C245" s="376"/>
      <c r="D245" s="376"/>
      <c r="E245" s="376"/>
      <c r="F245" s="376"/>
      <c r="G245" s="376"/>
      <c r="H245" s="376"/>
      <c r="I245" s="376"/>
      <c r="J245" s="376"/>
      <c r="K245" s="376"/>
      <c r="L245" s="376"/>
      <c r="M245" s="376"/>
      <c r="N245" s="376"/>
      <c r="O245" s="376"/>
      <c r="P245" s="376"/>
      <c r="Q245" s="376"/>
    </row>
    <row r="246" spans="1:17" ht="11.25" customHeight="1">
      <c r="A246" s="376"/>
      <c r="B246" s="376"/>
      <c r="C246" s="376"/>
      <c r="D246" s="376"/>
      <c r="E246" s="376"/>
      <c r="F246" s="376"/>
      <c r="G246" s="376"/>
      <c r="H246" s="376"/>
      <c r="I246" s="376"/>
      <c r="J246" s="376"/>
      <c r="K246" s="376"/>
      <c r="L246" s="376"/>
      <c r="M246" s="376"/>
      <c r="N246" s="376"/>
      <c r="O246" s="376"/>
      <c r="P246" s="376"/>
      <c r="Q246" s="376"/>
    </row>
    <row r="247" spans="1:17" ht="11.25" customHeight="1">
      <c r="A247" s="376"/>
      <c r="B247" s="376"/>
      <c r="C247" s="376"/>
      <c r="D247" s="376"/>
      <c r="E247" s="376"/>
      <c r="F247" s="376"/>
      <c r="G247" s="376"/>
      <c r="H247" s="376"/>
      <c r="I247" s="376"/>
      <c r="J247" s="376"/>
      <c r="K247" s="376"/>
      <c r="L247" s="376"/>
      <c r="M247" s="376"/>
      <c r="N247" s="376"/>
      <c r="O247" s="376"/>
      <c r="P247" s="376"/>
      <c r="Q247" s="376"/>
    </row>
    <row r="248" spans="1:17" ht="11.25" customHeight="1">
      <c r="A248" s="376"/>
      <c r="B248" s="376"/>
      <c r="C248" s="376"/>
      <c r="D248" s="376"/>
      <c r="E248" s="376"/>
      <c r="F248" s="376"/>
      <c r="G248" s="376"/>
      <c r="H248" s="376"/>
      <c r="I248" s="376"/>
      <c r="J248" s="376"/>
      <c r="K248" s="376"/>
      <c r="L248" s="376"/>
      <c r="M248" s="376"/>
      <c r="N248" s="376"/>
      <c r="O248" s="376"/>
      <c r="P248" s="376"/>
      <c r="Q248" s="376"/>
    </row>
    <row r="249" spans="1:17" ht="11.25" customHeight="1">
      <c r="A249" s="376"/>
      <c r="B249" s="376"/>
      <c r="C249" s="376"/>
      <c r="D249" s="376"/>
      <c r="E249" s="376"/>
      <c r="F249" s="376"/>
      <c r="G249" s="376"/>
      <c r="H249" s="376"/>
      <c r="I249" s="376"/>
      <c r="J249" s="376"/>
      <c r="K249" s="376"/>
      <c r="L249" s="376"/>
      <c r="M249" s="376"/>
      <c r="N249" s="376"/>
      <c r="O249" s="376"/>
      <c r="P249" s="376"/>
      <c r="Q249" s="376"/>
    </row>
    <row r="250" spans="1:17" ht="11.25" customHeight="1">
      <c r="A250" s="376"/>
      <c r="B250" s="376"/>
      <c r="C250" s="376"/>
      <c r="D250" s="376"/>
      <c r="E250" s="376"/>
      <c r="F250" s="376"/>
      <c r="G250" s="376"/>
      <c r="H250" s="376"/>
      <c r="I250" s="376"/>
      <c r="J250" s="376"/>
      <c r="K250" s="376"/>
      <c r="L250" s="376"/>
      <c r="M250" s="376"/>
      <c r="N250" s="376"/>
      <c r="O250" s="376"/>
      <c r="P250" s="376"/>
      <c r="Q250" s="376"/>
    </row>
    <row r="251" spans="1:17" ht="11.25" customHeight="1">
      <c r="A251" s="376"/>
      <c r="B251" s="376"/>
      <c r="C251" s="376"/>
      <c r="D251" s="376"/>
      <c r="E251" s="376"/>
      <c r="F251" s="376"/>
      <c r="G251" s="376"/>
      <c r="H251" s="376"/>
      <c r="I251" s="376"/>
      <c r="J251" s="376"/>
      <c r="K251" s="376"/>
      <c r="L251" s="376"/>
      <c r="M251" s="376"/>
      <c r="N251" s="376"/>
      <c r="O251" s="376"/>
      <c r="P251" s="376"/>
      <c r="Q251" s="376"/>
    </row>
    <row r="252" spans="1:17" ht="11.25" customHeight="1">
      <c r="A252" s="376"/>
      <c r="B252" s="376"/>
      <c r="C252" s="376"/>
      <c r="D252" s="376"/>
      <c r="E252" s="376"/>
      <c r="F252" s="376"/>
      <c r="G252" s="376"/>
      <c r="H252" s="376"/>
      <c r="I252" s="376"/>
      <c r="J252" s="376"/>
      <c r="K252" s="376"/>
      <c r="L252" s="376"/>
      <c r="M252" s="376"/>
      <c r="N252" s="376"/>
      <c r="O252" s="376"/>
      <c r="P252" s="376"/>
      <c r="Q252" s="376"/>
    </row>
    <row r="253" spans="1:17" ht="11.25" customHeight="1">
      <c r="A253" s="376"/>
      <c r="B253" s="376"/>
      <c r="C253" s="376"/>
      <c r="D253" s="376"/>
      <c r="E253" s="376"/>
      <c r="F253" s="376"/>
      <c r="G253" s="376"/>
      <c r="H253" s="376"/>
      <c r="I253" s="376"/>
      <c r="J253" s="376"/>
      <c r="K253" s="376"/>
      <c r="L253" s="376"/>
      <c r="M253" s="376"/>
      <c r="N253" s="376"/>
      <c r="O253" s="376"/>
      <c r="P253" s="376"/>
      <c r="Q253" s="376"/>
    </row>
    <row r="254" spans="1:17" ht="11.25" customHeight="1">
      <c r="A254" s="376"/>
      <c r="B254" s="376"/>
      <c r="C254" s="376"/>
      <c r="D254" s="376"/>
      <c r="E254" s="376"/>
      <c r="F254" s="376"/>
      <c r="G254" s="376"/>
      <c r="H254" s="376"/>
      <c r="I254" s="376"/>
      <c r="J254" s="376"/>
      <c r="K254" s="376"/>
      <c r="L254" s="376"/>
      <c r="M254" s="376"/>
      <c r="N254" s="376"/>
      <c r="O254" s="376"/>
      <c r="P254" s="376"/>
      <c r="Q254" s="376"/>
    </row>
    <row r="255" spans="1:17" ht="11.25" customHeight="1">
      <c r="A255" s="376"/>
      <c r="B255" s="376"/>
      <c r="C255" s="376"/>
      <c r="D255" s="376"/>
      <c r="E255" s="376"/>
      <c r="F255" s="376"/>
      <c r="G255" s="376"/>
      <c r="H255" s="376"/>
      <c r="I255" s="376"/>
      <c r="J255" s="376"/>
      <c r="K255" s="376"/>
      <c r="L255" s="376"/>
      <c r="M255" s="376"/>
      <c r="N255" s="376"/>
      <c r="O255" s="376"/>
      <c r="P255" s="376"/>
      <c r="Q255" s="376"/>
    </row>
    <row r="256" spans="1:17" ht="11.25" customHeight="1">
      <c r="A256" s="376"/>
      <c r="B256" s="376"/>
      <c r="C256" s="376"/>
      <c r="D256" s="376"/>
      <c r="E256" s="376"/>
      <c r="F256" s="376"/>
      <c r="G256" s="376"/>
      <c r="H256" s="376"/>
      <c r="I256" s="376"/>
      <c r="J256" s="376"/>
      <c r="K256" s="376"/>
      <c r="L256" s="376"/>
      <c r="M256" s="376"/>
      <c r="N256" s="376"/>
      <c r="O256" s="376"/>
      <c r="P256" s="376"/>
      <c r="Q256" s="376"/>
    </row>
    <row r="257" spans="1:17" ht="11.25" customHeight="1">
      <c r="A257" s="376"/>
      <c r="B257" s="376"/>
      <c r="C257" s="376"/>
      <c r="D257" s="376"/>
      <c r="E257" s="376"/>
      <c r="F257" s="376"/>
      <c r="G257" s="376"/>
      <c r="H257" s="376"/>
      <c r="I257" s="376"/>
      <c r="J257" s="376"/>
      <c r="K257" s="376"/>
      <c r="L257" s="376"/>
      <c r="M257" s="376"/>
      <c r="N257" s="376"/>
      <c r="O257" s="376"/>
      <c r="P257" s="376"/>
      <c r="Q257" s="376"/>
    </row>
    <row r="258" spans="1:17" ht="11.25" customHeight="1">
      <c r="A258" s="376"/>
      <c r="B258" s="376"/>
      <c r="C258" s="376"/>
      <c r="D258" s="376"/>
      <c r="E258" s="376"/>
      <c r="F258" s="376"/>
      <c r="G258" s="376"/>
      <c r="H258" s="376"/>
      <c r="I258" s="376"/>
      <c r="J258" s="376"/>
      <c r="K258" s="376"/>
      <c r="L258" s="376"/>
      <c r="M258" s="376"/>
      <c r="N258" s="376"/>
      <c r="O258" s="376"/>
      <c r="P258" s="376"/>
      <c r="Q258" s="376"/>
    </row>
    <row r="259" spans="1:17" ht="11.25" customHeight="1">
      <c r="A259" s="376"/>
      <c r="B259" s="376"/>
      <c r="C259" s="376"/>
      <c r="D259" s="376"/>
      <c r="E259" s="376"/>
      <c r="F259" s="376"/>
      <c r="G259" s="376"/>
      <c r="H259" s="376"/>
      <c r="I259" s="376"/>
      <c r="J259" s="376"/>
      <c r="K259" s="376"/>
      <c r="L259" s="376"/>
      <c r="M259" s="376"/>
      <c r="N259" s="376"/>
      <c r="O259" s="376"/>
      <c r="P259" s="376"/>
      <c r="Q259" s="376"/>
    </row>
    <row r="260" spans="1:17" ht="11.25" customHeight="1">
      <c r="A260" s="376"/>
      <c r="B260" s="376"/>
      <c r="C260" s="376"/>
      <c r="D260" s="376"/>
      <c r="E260" s="376"/>
      <c r="F260" s="376"/>
      <c r="G260" s="376"/>
      <c r="H260" s="376"/>
      <c r="I260" s="376"/>
      <c r="J260" s="376"/>
      <c r="K260" s="376"/>
      <c r="L260" s="376"/>
      <c r="M260" s="376"/>
      <c r="N260" s="376"/>
      <c r="O260" s="376"/>
      <c r="P260" s="376"/>
      <c r="Q260" s="376"/>
    </row>
    <row r="261" spans="1:17" ht="11.25" customHeight="1">
      <c r="A261" s="376"/>
      <c r="B261" s="376"/>
      <c r="C261" s="376"/>
      <c r="D261" s="376"/>
      <c r="E261" s="376"/>
      <c r="F261" s="376"/>
      <c r="G261" s="376"/>
      <c r="H261" s="376"/>
      <c r="I261" s="376"/>
      <c r="J261" s="376"/>
      <c r="K261" s="376"/>
      <c r="L261" s="376"/>
      <c r="M261" s="376"/>
      <c r="N261" s="376"/>
      <c r="O261" s="376"/>
      <c r="P261" s="376"/>
      <c r="Q261" s="376"/>
    </row>
    <row r="262" spans="1:17" ht="11.25" customHeight="1">
      <c r="A262" s="376"/>
      <c r="B262" s="376"/>
      <c r="C262" s="376"/>
      <c r="D262" s="376"/>
      <c r="E262" s="376"/>
      <c r="F262" s="376"/>
      <c r="G262" s="376"/>
      <c r="H262" s="376"/>
      <c r="I262" s="376"/>
      <c r="J262" s="376"/>
      <c r="K262" s="376"/>
      <c r="L262" s="376"/>
      <c r="M262" s="376"/>
      <c r="N262" s="376"/>
      <c r="O262" s="376"/>
      <c r="P262" s="376"/>
      <c r="Q262" s="376"/>
    </row>
    <row r="263" spans="1:17" ht="11.25" customHeight="1">
      <c r="A263" s="376"/>
      <c r="B263" s="376"/>
      <c r="C263" s="376"/>
      <c r="D263" s="376"/>
      <c r="E263" s="376"/>
      <c r="F263" s="376"/>
      <c r="G263" s="376"/>
      <c r="H263" s="376"/>
      <c r="I263" s="376"/>
      <c r="J263" s="376"/>
      <c r="K263" s="376"/>
      <c r="L263" s="376"/>
      <c r="M263" s="376"/>
      <c r="N263" s="376"/>
      <c r="O263" s="376"/>
      <c r="P263" s="376"/>
      <c r="Q263" s="376"/>
    </row>
    <row r="264" spans="1:17" ht="11.25" customHeight="1">
      <c r="A264" s="376"/>
      <c r="B264" s="376"/>
      <c r="C264" s="376"/>
      <c r="D264" s="376"/>
      <c r="E264" s="376"/>
      <c r="F264" s="376"/>
      <c r="G264" s="376"/>
      <c r="H264" s="376"/>
      <c r="I264" s="376"/>
      <c r="J264" s="376"/>
      <c r="K264" s="376"/>
      <c r="L264" s="376"/>
      <c r="M264" s="376"/>
      <c r="N264" s="376"/>
      <c r="O264" s="376"/>
      <c r="P264" s="376"/>
      <c r="Q264" s="376"/>
    </row>
    <row r="265" spans="1:17" ht="11.25" customHeight="1">
      <c r="A265" s="376"/>
      <c r="B265" s="376"/>
      <c r="C265" s="376"/>
      <c r="D265" s="376"/>
      <c r="E265" s="376"/>
      <c r="F265" s="376"/>
      <c r="G265" s="376"/>
      <c r="H265" s="376"/>
      <c r="I265" s="376"/>
      <c r="J265" s="376"/>
      <c r="K265" s="376"/>
      <c r="L265" s="376"/>
      <c r="M265" s="376"/>
      <c r="N265" s="376"/>
      <c r="O265" s="376"/>
      <c r="P265" s="376"/>
      <c r="Q265" s="376"/>
    </row>
    <row r="266" spans="1:17" ht="11.25" customHeight="1">
      <c r="A266" s="376"/>
      <c r="B266" s="376"/>
      <c r="C266" s="376"/>
      <c r="D266" s="376"/>
      <c r="E266" s="376"/>
      <c r="F266" s="376"/>
      <c r="G266" s="376"/>
      <c r="H266" s="376"/>
      <c r="I266" s="376"/>
      <c r="J266" s="376"/>
      <c r="K266" s="376"/>
      <c r="L266" s="376"/>
      <c r="M266" s="376"/>
      <c r="N266" s="376"/>
      <c r="O266" s="376"/>
      <c r="P266" s="376"/>
      <c r="Q266" s="376"/>
    </row>
    <row r="267" spans="1:17" ht="11.25" customHeight="1">
      <c r="A267" s="376"/>
      <c r="B267" s="376"/>
      <c r="C267" s="376"/>
      <c r="D267" s="376"/>
      <c r="E267" s="376"/>
      <c r="F267" s="376"/>
      <c r="G267" s="376"/>
      <c r="H267" s="376"/>
      <c r="I267" s="376"/>
      <c r="J267" s="376"/>
      <c r="K267" s="376"/>
      <c r="L267" s="376"/>
      <c r="M267" s="376"/>
      <c r="N267" s="376"/>
      <c r="O267" s="376"/>
      <c r="P267" s="376"/>
      <c r="Q267" s="376"/>
    </row>
    <row r="268" spans="1:17" ht="11.25" customHeight="1">
      <c r="A268" s="376"/>
      <c r="B268" s="376"/>
      <c r="C268" s="376"/>
      <c r="D268" s="376"/>
      <c r="E268" s="376"/>
      <c r="F268" s="376"/>
      <c r="G268" s="376"/>
      <c r="H268" s="376"/>
      <c r="I268" s="376"/>
      <c r="J268" s="376"/>
      <c r="K268" s="376"/>
      <c r="L268" s="376"/>
      <c r="M268" s="376"/>
      <c r="N268" s="376"/>
      <c r="O268" s="376"/>
      <c r="P268" s="376"/>
      <c r="Q268" s="376"/>
    </row>
    <row r="269" spans="1:17" ht="11.25" customHeight="1">
      <c r="A269" s="376"/>
      <c r="B269" s="376"/>
      <c r="C269" s="376"/>
      <c r="D269" s="376"/>
      <c r="E269" s="376"/>
      <c r="F269" s="376"/>
      <c r="G269" s="376"/>
      <c r="H269" s="376"/>
      <c r="I269" s="376"/>
      <c r="J269" s="376"/>
      <c r="K269" s="376"/>
      <c r="L269" s="376"/>
      <c r="M269" s="376"/>
      <c r="N269" s="376"/>
      <c r="O269" s="376"/>
      <c r="P269" s="376"/>
      <c r="Q269" s="376"/>
    </row>
    <row r="270" spans="1:17" ht="11.25" customHeight="1">
      <c r="A270" s="376"/>
      <c r="B270" s="376"/>
      <c r="C270" s="376"/>
      <c r="D270" s="376"/>
      <c r="E270" s="376"/>
      <c r="F270" s="376"/>
      <c r="G270" s="376"/>
      <c r="H270" s="376"/>
      <c r="I270" s="376"/>
      <c r="J270" s="376"/>
      <c r="K270" s="376"/>
      <c r="L270" s="376"/>
      <c r="M270" s="376"/>
      <c r="N270" s="376"/>
      <c r="O270" s="376"/>
      <c r="P270" s="376"/>
      <c r="Q270" s="376"/>
    </row>
    <row r="271" spans="1:17" ht="11.25" customHeight="1">
      <c r="A271" s="376"/>
      <c r="B271" s="376"/>
      <c r="C271" s="376"/>
      <c r="D271" s="376"/>
      <c r="E271" s="376"/>
      <c r="F271" s="376"/>
      <c r="G271" s="376"/>
      <c r="H271" s="376"/>
      <c r="I271" s="376"/>
      <c r="J271" s="376"/>
      <c r="K271" s="376"/>
      <c r="L271" s="376"/>
      <c r="M271" s="376"/>
      <c r="N271" s="376"/>
      <c r="O271" s="376"/>
      <c r="P271" s="376"/>
      <c r="Q271" s="376"/>
    </row>
    <row r="272" spans="1:17" ht="11.25" customHeight="1">
      <c r="A272" s="376"/>
      <c r="B272" s="376"/>
      <c r="C272" s="376"/>
      <c r="D272" s="376"/>
      <c r="E272" s="376"/>
      <c r="F272" s="376"/>
      <c r="G272" s="376"/>
      <c r="H272" s="376"/>
      <c r="I272" s="376"/>
      <c r="J272" s="376"/>
      <c r="K272" s="376"/>
      <c r="L272" s="376"/>
      <c r="M272" s="376"/>
      <c r="N272" s="376"/>
      <c r="O272" s="376"/>
      <c r="P272" s="376"/>
      <c r="Q272" s="376"/>
    </row>
    <row r="273" spans="1:17" ht="11.25" customHeight="1">
      <c r="A273" s="376"/>
      <c r="B273" s="376"/>
      <c r="C273" s="376"/>
      <c r="D273" s="376"/>
      <c r="E273" s="376"/>
      <c r="F273" s="376"/>
      <c r="G273" s="376"/>
      <c r="H273" s="376"/>
      <c r="I273" s="376"/>
      <c r="J273" s="376"/>
      <c r="K273" s="376"/>
      <c r="L273" s="376"/>
      <c r="M273" s="376"/>
      <c r="N273" s="376"/>
      <c r="O273" s="376"/>
      <c r="P273" s="376"/>
      <c r="Q273" s="376"/>
    </row>
    <row r="274" spans="1:17" ht="11.25" customHeight="1">
      <c r="A274" s="376"/>
      <c r="B274" s="376"/>
      <c r="C274" s="376"/>
      <c r="D274" s="376"/>
      <c r="E274" s="376"/>
      <c r="F274" s="376"/>
      <c r="G274" s="376"/>
      <c r="H274" s="376"/>
      <c r="I274" s="376"/>
      <c r="J274" s="376"/>
      <c r="K274" s="376"/>
      <c r="L274" s="376"/>
      <c r="M274" s="376"/>
      <c r="N274" s="376"/>
      <c r="O274" s="376"/>
      <c r="P274" s="376"/>
      <c r="Q274" s="376"/>
    </row>
    <row r="275" spans="1:17" ht="11.25" customHeight="1">
      <c r="A275" s="376"/>
      <c r="B275" s="376"/>
      <c r="C275" s="376"/>
      <c r="D275" s="376"/>
      <c r="E275" s="376"/>
      <c r="F275" s="376"/>
      <c r="G275" s="376"/>
      <c r="H275" s="376"/>
      <c r="I275" s="376"/>
      <c r="J275" s="376"/>
      <c r="K275" s="376"/>
      <c r="L275" s="376"/>
      <c r="M275" s="376"/>
      <c r="N275" s="376"/>
      <c r="O275" s="376"/>
      <c r="P275" s="376"/>
      <c r="Q275" s="376"/>
    </row>
    <row r="276" spans="1:17" ht="11.25" customHeight="1">
      <c r="A276" s="376"/>
      <c r="B276" s="376"/>
      <c r="C276" s="376"/>
      <c r="D276" s="376"/>
      <c r="E276" s="376"/>
      <c r="F276" s="376"/>
      <c r="G276" s="376"/>
      <c r="H276" s="376"/>
      <c r="I276" s="376"/>
      <c r="J276" s="376"/>
      <c r="K276" s="376"/>
      <c r="L276" s="376"/>
      <c r="M276" s="376"/>
      <c r="N276" s="376"/>
      <c r="O276" s="376"/>
      <c r="P276" s="376"/>
      <c r="Q276" s="376"/>
    </row>
    <row r="277" spans="1:17" ht="11.25" customHeight="1">
      <c r="A277" s="376"/>
      <c r="B277" s="376"/>
      <c r="C277" s="376"/>
      <c r="D277" s="376"/>
      <c r="E277" s="376"/>
      <c r="F277" s="376"/>
      <c r="G277" s="376"/>
      <c r="H277" s="376"/>
      <c r="I277" s="376"/>
      <c r="J277" s="376"/>
      <c r="K277" s="376"/>
      <c r="L277" s="376"/>
      <c r="M277" s="376"/>
      <c r="N277" s="376"/>
      <c r="O277" s="376"/>
      <c r="P277" s="376"/>
      <c r="Q277" s="376"/>
    </row>
    <row r="278" spans="1:17" ht="11.25" customHeight="1">
      <c r="A278" s="376"/>
      <c r="B278" s="376"/>
      <c r="C278" s="376"/>
      <c r="D278" s="376"/>
      <c r="E278" s="376"/>
      <c r="F278" s="376"/>
      <c r="G278" s="376"/>
      <c r="H278" s="376"/>
      <c r="I278" s="376"/>
      <c r="J278" s="376"/>
      <c r="K278" s="376"/>
      <c r="L278" s="376"/>
      <c r="M278" s="376"/>
      <c r="N278" s="376"/>
      <c r="O278" s="376"/>
      <c r="P278" s="376"/>
      <c r="Q278" s="376"/>
    </row>
    <row r="279" spans="1:17" ht="11.25" customHeight="1">
      <c r="A279" s="376"/>
      <c r="B279" s="376"/>
      <c r="C279" s="376"/>
      <c r="D279" s="376"/>
      <c r="E279" s="376"/>
      <c r="F279" s="376"/>
      <c r="G279" s="376"/>
      <c r="H279" s="376"/>
      <c r="I279" s="376"/>
      <c r="J279" s="376"/>
      <c r="K279" s="376"/>
      <c r="L279" s="376"/>
      <c r="M279" s="376"/>
      <c r="N279" s="376"/>
      <c r="O279" s="376"/>
      <c r="P279" s="376"/>
      <c r="Q279" s="376"/>
    </row>
    <row r="280" spans="1:17" ht="11.25" customHeight="1">
      <c r="A280" s="376"/>
      <c r="B280" s="376"/>
      <c r="C280" s="376"/>
      <c r="D280" s="376"/>
      <c r="E280" s="376"/>
      <c r="F280" s="376"/>
      <c r="G280" s="376"/>
      <c r="H280" s="376"/>
      <c r="I280" s="376"/>
      <c r="J280" s="376"/>
      <c r="K280" s="376"/>
      <c r="L280" s="376"/>
      <c r="M280" s="376"/>
      <c r="N280" s="376"/>
      <c r="O280" s="376"/>
      <c r="P280" s="376"/>
      <c r="Q280" s="376"/>
    </row>
    <row r="281" spans="1:17" ht="11.25" customHeight="1">
      <c r="A281" s="376"/>
      <c r="B281" s="376"/>
      <c r="C281" s="376"/>
      <c r="D281" s="376"/>
      <c r="E281" s="376"/>
      <c r="F281" s="376"/>
      <c r="G281" s="376"/>
      <c r="H281" s="376"/>
      <c r="I281" s="376"/>
      <c r="J281" s="376"/>
      <c r="K281" s="376"/>
      <c r="L281" s="376"/>
      <c r="M281" s="376"/>
      <c r="N281" s="376"/>
      <c r="O281" s="376"/>
      <c r="P281" s="376"/>
      <c r="Q281" s="376"/>
    </row>
    <row r="282" spans="1:17" ht="11.25" customHeight="1">
      <c r="A282" s="376"/>
      <c r="B282" s="376"/>
      <c r="C282" s="376"/>
      <c r="D282" s="376"/>
      <c r="E282" s="376"/>
      <c r="F282" s="376"/>
      <c r="G282" s="376"/>
      <c r="H282" s="376"/>
      <c r="I282" s="376"/>
      <c r="J282" s="376"/>
      <c r="K282" s="376"/>
      <c r="L282" s="376"/>
      <c r="M282" s="376"/>
      <c r="N282" s="376"/>
      <c r="O282" s="376"/>
      <c r="P282" s="376"/>
      <c r="Q282" s="376"/>
    </row>
    <row r="283" spans="1:17" ht="11.25" customHeight="1">
      <c r="A283" s="376"/>
      <c r="B283" s="376"/>
      <c r="C283" s="376"/>
      <c r="D283" s="376"/>
      <c r="E283" s="376"/>
      <c r="F283" s="376"/>
      <c r="G283" s="376"/>
      <c r="H283" s="376"/>
      <c r="I283" s="376"/>
      <c r="J283" s="376"/>
      <c r="K283" s="376"/>
      <c r="L283" s="376"/>
      <c r="M283" s="376"/>
      <c r="N283" s="376"/>
      <c r="O283" s="376"/>
      <c r="P283" s="376"/>
      <c r="Q283" s="376"/>
    </row>
    <row r="284" spans="1:17" ht="11.25" customHeight="1">
      <c r="A284" s="376"/>
      <c r="B284" s="376"/>
      <c r="C284" s="376"/>
      <c r="D284" s="376"/>
      <c r="E284" s="376"/>
      <c r="F284" s="376"/>
      <c r="G284" s="376"/>
      <c r="H284" s="376"/>
      <c r="I284" s="376"/>
      <c r="J284" s="376"/>
      <c r="K284" s="376"/>
      <c r="L284" s="376"/>
      <c r="M284" s="376"/>
      <c r="N284" s="376"/>
      <c r="O284" s="376"/>
      <c r="P284" s="376"/>
      <c r="Q284" s="376"/>
    </row>
    <row r="285" spans="1:17" ht="11.25" customHeight="1">
      <c r="A285" s="376"/>
      <c r="B285" s="376"/>
      <c r="C285" s="376"/>
      <c r="D285" s="376"/>
      <c r="E285" s="376"/>
      <c r="F285" s="376"/>
      <c r="G285" s="376"/>
      <c r="H285" s="376"/>
      <c r="I285" s="376"/>
      <c r="J285" s="376"/>
      <c r="K285" s="376"/>
      <c r="L285" s="376"/>
      <c r="M285" s="376"/>
      <c r="N285" s="376"/>
      <c r="O285" s="376"/>
      <c r="P285" s="376"/>
      <c r="Q285" s="376"/>
    </row>
    <row r="286" spans="1:17" ht="11.25" customHeight="1">
      <c r="A286" s="376"/>
      <c r="B286" s="376"/>
      <c r="C286" s="376"/>
      <c r="D286" s="376"/>
      <c r="E286" s="376"/>
      <c r="F286" s="376"/>
      <c r="G286" s="376"/>
      <c r="H286" s="376"/>
      <c r="I286" s="376"/>
      <c r="J286" s="376"/>
      <c r="K286" s="376"/>
      <c r="L286" s="376"/>
      <c r="M286" s="376"/>
      <c r="N286" s="376"/>
      <c r="O286" s="376"/>
      <c r="P286" s="376"/>
      <c r="Q286" s="376"/>
    </row>
    <row r="287" spans="1:17" ht="11.25" customHeight="1">
      <c r="A287" s="376"/>
      <c r="B287" s="376"/>
      <c r="C287" s="376"/>
      <c r="D287" s="376"/>
      <c r="E287" s="376"/>
      <c r="F287" s="376"/>
      <c r="G287" s="376"/>
      <c r="H287" s="376"/>
      <c r="I287" s="376"/>
      <c r="J287" s="376"/>
      <c r="K287" s="376"/>
      <c r="L287" s="376"/>
      <c r="M287" s="376"/>
      <c r="N287" s="376"/>
      <c r="O287" s="376"/>
      <c r="P287" s="376"/>
      <c r="Q287" s="376"/>
    </row>
    <row r="288" spans="1:17" ht="11.25" customHeight="1">
      <c r="A288" s="376"/>
      <c r="B288" s="376"/>
      <c r="C288" s="376"/>
      <c r="D288" s="376"/>
      <c r="E288" s="376"/>
      <c r="F288" s="376"/>
      <c r="G288" s="376"/>
      <c r="H288" s="376"/>
      <c r="I288" s="376"/>
      <c r="J288" s="376"/>
      <c r="K288" s="376"/>
      <c r="L288" s="376"/>
      <c r="M288" s="376"/>
      <c r="N288" s="376"/>
      <c r="O288" s="376"/>
      <c r="P288" s="376"/>
      <c r="Q288" s="376"/>
    </row>
    <row r="289" spans="1:17" ht="11.25" customHeight="1">
      <c r="A289" s="376"/>
      <c r="B289" s="376"/>
      <c r="C289" s="376"/>
      <c r="D289" s="376"/>
      <c r="E289" s="376"/>
      <c r="F289" s="376"/>
      <c r="G289" s="376"/>
      <c r="H289" s="376"/>
      <c r="I289" s="376"/>
      <c r="J289" s="376"/>
      <c r="K289" s="376"/>
      <c r="L289" s="376"/>
      <c r="M289" s="376"/>
      <c r="N289" s="376"/>
      <c r="O289" s="376"/>
      <c r="P289" s="376"/>
      <c r="Q289" s="376"/>
    </row>
    <row r="290" spans="1:17" ht="11.25" customHeight="1">
      <c r="A290" s="376"/>
      <c r="B290" s="376"/>
      <c r="C290" s="376"/>
      <c r="D290" s="376"/>
      <c r="E290" s="376"/>
      <c r="F290" s="376"/>
      <c r="G290" s="376"/>
      <c r="H290" s="376"/>
      <c r="I290" s="376"/>
      <c r="J290" s="376"/>
      <c r="K290" s="376"/>
      <c r="L290" s="376"/>
      <c r="M290" s="376"/>
      <c r="N290" s="376"/>
      <c r="O290" s="376"/>
      <c r="P290" s="376"/>
      <c r="Q290" s="376"/>
    </row>
    <row r="291" spans="1:17" ht="11.25" customHeight="1">
      <c r="A291" s="376"/>
      <c r="B291" s="376"/>
      <c r="C291" s="376"/>
      <c r="D291" s="376"/>
      <c r="E291" s="376"/>
      <c r="F291" s="376"/>
      <c r="G291" s="376"/>
      <c r="H291" s="376"/>
      <c r="I291" s="376"/>
      <c r="J291" s="376"/>
      <c r="K291" s="376"/>
      <c r="L291" s="376"/>
      <c r="M291" s="376"/>
      <c r="N291" s="376"/>
      <c r="O291" s="376"/>
      <c r="P291" s="376"/>
      <c r="Q291" s="376"/>
    </row>
    <row r="292" spans="1:17" ht="11.25" customHeight="1">
      <c r="A292" s="376"/>
      <c r="B292" s="376"/>
      <c r="C292" s="376"/>
      <c r="D292" s="376"/>
      <c r="E292" s="376"/>
      <c r="F292" s="376"/>
      <c r="G292" s="376"/>
      <c r="H292" s="376"/>
      <c r="I292" s="376"/>
      <c r="J292" s="376"/>
      <c r="K292" s="376"/>
      <c r="L292" s="376"/>
      <c r="M292" s="376"/>
      <c r="N292" s="376"/>
      <c r="O292" s="376"/>
      <c r="P292" s="376"/>
      <c r="Q292" s="376"/>
    </row>
    <row r="293" spans="1:17" ht="11.25" customHeight="1">
      <c r="A293" s="376"/>
      <c r="B293" s="376"/>
      <c r="C293" s="376"/>
      <c r="D293" s="376"/>
      <c r="E293" s="376"/>
      <c r="F293" s="376"/>
      <c r="G293" s="376"/>
      <c r="H293" s="376"/>
      <c r="I293" s="376"/>
      <c r="J293" s="376"/>
      <c r="K293" s="376"/>
      <c r="L293" s="376"/>
      <c r="M293" s="376"/>
      <c r="N293" s="376"/>
      <c r="O293" s="376"/>
      <c r="P293" s="376"/>
      <c r="Q293" s="376"/>
    </row>
    <row r="294" spans="1:17" ht="11.25" customHeight="1">
      <c r="A294" s="376"/>
      <c r="B294" s="376"/>
      <c r="C294" s="376"/>
      <c r="D294" s="376"/>
      <c r="E294" s="376"/>
      <c r="F294" s="376"/>
      <c r="G294" s="376"/>
      <c r="H294" s="376"/>
      <c r="I294" s="376"/>
      <c r="J294" s="376"/>
      <c r="K294" s="376"/>
      <c r="L294" s="376"/>
      <c r="M294" s="376"/>
      <c r="N294" s="376"/>
      <c r="O294" s="376"/>
      <c r="P294" s="376"/>
      <c r="Q294" s="376"/>
    </row>
    <row r="295" spans="1:17" ht="11.25" customHeight="1">
      <c r="A295" s="376"/>
      <c r="B295" s="376"/>
      <c r="C295" s="376"/>
      <c r="D295" s="376"/>
      <c r="E295" s="376"/>
      <c r="F295" s="376"/>
      <c r="G295" s="376"/>
      <c r="H295" s="376"/>
      <c r="I295" s="376"/>
      <c r="J295" s="376"/>
      <c r="K295" s="376"/>
      <c r="L295" s="376"/>
      <c r="M295" s="376"/>
      <c r="N295" s="376"/>
      <c r="O295" s="376"/>
      <c r="P295" s="376"/>
      <c r="Q295" s="376"/>
    </row>
    <row r="296" spans="1:17" ht="11.25" customHeight="1">
      <c r="A296" s="376"/>
      <c r="B296" s="376"/>
      <c r="C296" s="376"/>
      <c r="D296" s="376"/>
      <c r="E296" s="376"/>
      <c r="F296" s="376"/>
      <c r="G296" s="376"/>
      <c r="H296" s="376"/>
      <c r="I296" s="376"/>
      <c r="J296" s="376"/>
      <c r="K296" s="376"/>
      <c r="L296" s="376"/>
      <c r="M296" s="376"/>
      <c r="N296" s="376"/>
      <c r="O296" s="376"/>
      <c r="P296" s="376"/>
      <c r="Q296" s="376"/>
    </row>
    <row r="297" spans="1:17" ht="11.25" customHeight="1">
      <c r="A297" s="376"/>
      <c r="B297" s="376"/>
      <c r="C297" s="376"/>
      <c r="D297" s="376"/>
      <c r="E297" s="376"/>
      <c r="F297" s="376"/>
      <c r="G297" s="376"/>
      <c r="H297" s="376"/>
      <c r="I297" s="376"/>
      <c r="J297" s="376"/>
      <c r="K297" s="376"/>
      <c r="L297" s="376"/>
      <c r="M297" s="376"/>
      <c r="N297" s="376"/>
      <c r="O297" s="376"/>
      <c r="P297" s="376"/>
      <c r="Q297" s="376"/>
    </row>
    <row r="298" spans="1:17" ht="11.25" customHeight="1">
      <c r="A298" s="376"/>
      <c r="B298" s="376"/>
      <c r="C298" s="376"/>
      <c r="D298" s="376"/>
      <c r="E298" s="376"/>
      <c r="F298" s="376"/>
      <c r="G298" s="376"/>
      <c r="H298" s="376"/>
      <c r="I298" s="376"/>
      <c r="J298" s="376"/>
      <c r="K298" s="376"/>
      <c r="L298" s="376"/>
      <c r="M298" s="376"/>
      <c r="N298" s="376"/>
      <c r="O298" s="376"/>
      <c r="P298" s="376"/>
      <c r="Q298" s="376"/>
    </row>
    <row r="299" spans="1:17" ht="11.25" customHeight="1">
      <c r="A299" s="376"/>
      <c r="B299" s="376"/>
      <c r="C299" s="376"/>
      <c r="D299" s="376"/>
      <c r="E299" s="376"/>
      <c r="F299" s="376"/>
      <c r="G299" s="376"/>
      <c r="H299" s="376"/>
      <c r="I299" s="376"/>
      <c r="J299" s="376"/>
      <c r="K299" s="376"/>
      <c r="L299" s="376"/>
      <c r="M299" s="376"/>
      <c r="N299" s="376"/>
      <c r="O299" s="376"/>
      <c r="P299" s="376"/>
      <c r="Q299" s="376"/>
    </row>
    <row r="300" spans="1:17" ht="11.25" customHeight="1">
      <c r="A300" s="376"/>
      <c r="B300" s="376"/>
      <c r="C300" s="376"/>
      <c r="D300" s="376"/>
      <c r="E300" s="376"/>
      <c r="F300" s="376"/>
      <c r="G300" s="376"/>
      <c r="H300" s="376"/>
      <c r="I300" s="376"/>
      <c r="J300" s="376"/>
      <c r="K300" s="376"/>
      <c r="L300" s="376"/>
      <c r="M300" s="376"/>
      <c r="N300" s="376"/>
      <c r="O300" s="376"/>
      <c r="P300" s="376"/>
      <c r="Q300" s="376"/>
    </row>
    <row r="301" spans="1:17" ht="11.25" customHeight="1">
      <c r="A301" s="376"/>
      <c r="B301" s="376"/>
      <c r="C301" s="376"/>
      <c r="D301" s="376"/>
      <c r="E301" s="376"/>
      <c r="F301" s="376"/>
      <c r="G301" s="376"/>
      <c r="H301" s="376"/>
      <c r="I301" s="376"/>
      <c r="J301" s="376"/>
      <c r="K301" s="376"/>
      <c r="L301" s="376"/>
      <c r="M301" s="376"/>
      <c r="N301" s="376"/>
      <c r="O301" s="376"/>
      <c r="P301" s="376"/>
      <c r="Q301" s="376"/>
    </row>
    <row r="302" spans="1:17" ht="11.25" customHeight="1">
      <c r="A302" s="376"/>
      <c r="B302" s="376"/>
      <c r="C302" s="376"/>
      <c r="D302" s="376"/>
      <c r="E302" s="376"/>
      <c r="F302" s="376"/>
      <c r="G302" s="376"/>
      <c r="H302" s="376"/>
      <c r="I302" s="376"/>
      <c r="J302" s="376"/>
      <c r="K302" s="376"/>
      <c r="L302" s="376"/>
      <c r="M302" s="376"/>
      <c r="N302" s="376"/>
      <c r="O302" s="376"/>
      <c r="P302" s="376"/>
      <c r="Q302" s="376"/>
    </row>
    <row r="303" spans="1:17" ht="11.25" customHeight="1">
      <c r="A303" s="376"/>
      <c r="B303" s="376"/>
      <c r="C303" s="376"/>
      <c r="D303" s="376"/>
      <c r="E303" s="376"/>
      <c r="F303" s="376"/>
      <c r="G303" s="376"/>
      <c r="H303" s="376"/>
      <c r="I303" s="376"/>
      <c r="J303" s="376"/>
      <c r="K303" s="376"/>
      <c r="L303" s="376"/>
      <c r="M303" s="376"/>
      <c r="N303" s="376"/>
      <c r="O303" s="376"/>
      <c r="P303" s="376"/>
      <c r="Q303" s="376"/>
    </row>
    <row r="304" spans="1:17" ht="11.25" customHeight="1">
      <c r="A304" s="376"/>
      <c r="B304" s="376"/>
      <c r="C304" s="376"/>
      <c r="D304" s="376"/>
      <c r="E304" s="376"/>
      <c r="F304" s="376"/>
      <c r="G304" s="376"/>
      <c r="H304" s="376"/>
      <c r="I304" s="376"/>
      <c r="J304" s="376"/>
      <c r="K304" s="376"/>
      <c r="L304" s="376"/>
      <c r="M304" s="376"/>
      <c r="N304" s="376"/>
      <c r="O304" s="376"/>
      <c r="P304" s="376"/>
      <c r="Q304" s="376"/>
    </row>
    <row r="305" spans="1:17" ht="11.25" customHeight="1">
      <c r="A305" s="376"/>
      <c r="B305" s="376"/>
      <c r="C305" s="376"/>
      <c r="D305" s="376"/>
      <c r="E305" s="376"/>
      <c r="F305" s="376"/>
      <c r="G305" s="376"/>
      <c r="H305" s="376"/>
      <c r="I305" s="376"/>
      <c r="J305" s="376"/>
      <c r="K305" s="376"/>
      <c r="L305" s="376"/>
      <c r="M305" s="376"/>
      <c r="N305" s="376"/>
      <c r="O305" s="376"/>
      <c r="P305" s="376"/>
      <c r="Q305" s="376"/>
    </row>
    <row r="306" spans="1:17" ht="11.25" customHeight="1">
      <c r="A306" s="376"/>
      <c r="B306" s="376"/>
      <c r="C306" s="376"/>
      <c r="D306" s="376"/>
      <c r="E306" s="376"/>
      <c r="F306" s="376"/>
      <c r="G306" s="376"/>
      <c r="H306" s="376"/>
      <c r="I306" s="376"/>
      <c r="J306" s="376"/>
      <c r="K306" s="376"/>
      <c r="L306" s="376"/>
      <c r="M306" s="376"/>
      <c r="N306" s="376"/>
      <c r="O306" s="376"/>
      <c r="P306" s="376"/>
      <c r="Q306" s="376"/>
    </row>
    <row r="307" spans="1:17" ht="11.25" customHeight="1">
      <c r="A307" s="376"/>
      <c r="B307" s="376"/>
      <c r="C307" s="376"/>
      <c r="D307" s="376"/>
      <c r="E307" s="376"/>
      <c r="F307" s="376"/>
      <c r="G307" s="376"/>
      <c r="H307" s="376"/>
      <c r="I307" s="376"/>
      <c r="J307" s="376"/>
      <c r="K307" s="376"/>
      <c r="L307" s="376"/>
      <c r="M307" s="376"/>
      <c r="N307" s="376"/>
      <c r="O307" s="376"/>
      <c r="P307" s="376"/>
      <c r="Q307" s="376"/>
    </row>
    <row r="308" spans="1:17" ht="11.25" customHeight="1">
      <c r="A308" s="376"/>
      <c r="B308" s="376"/>
      <c r="C308" s="376"/>
      <c r="D308" s="376"/>
      <c r="E308" s="376"/>
      <c r="F308" s="376"/>
      <c r="G308" s="376"/>
      <c r="H308" s="376"/>
      <c r="I308" s="376"/>
      <c r="J308" s="376"/>
      <c r="K308" s="376"/>
      <c r="L308" s="376"/>
      <c r="M308" s="376"/>
      <c r="N308" s="376"/>
      <c r="O308" s="376"/>
      <c r="P308" s="376"/>
      <c r="Q308" s="376"/>
    </row>
    <row r="309" spans="1:17" ht="11.25" customHeight="1">
      <c r="A309" s="376"/>
      <c r="B309" s="376"/>
      <c r="C309" s="376"/>
      <c r="D309" s="376"/>
      <c r="E309" s="376"/>
      <c r="F309" s="376"/>
      <c r="G309" s="376"/>
      <c r="H309" s="376"/>
      <c r="I309" s="376"/>
      <c r="J309" s="376"/>
      <c r="K309" s="376"/>
      <c r="L309" s="376"/>
      <c r="M309" s="376"/>
      <c r="N309" s="376"/>
      <c r="O309" s="376"/>
      <c r="P309" s="376"/>
      <c r="Q309" s="376"/>
    </row>
    <row r="310" spans="1:17" ht="11.25" customHeight="1">
      <c r="A310" s="376"/>
      <c r="B310" s="376"/>
      <c r="C310" s="376"/>
      <c r="D310" s="376"/>
      <c r="E310" s="376"/>
      <c r="F310" s="376"/>
      <c r="G310" s="376"/>
      <c r="H310" s="376"/>
      <c r="I310" s="376"/>
      <c r="J310" s="376"/>
      <c r="K310" s="376"/>
      <c r="L310" s="376"/>
      <c r="M310" s="376"/>
      <c r="N310" s="376"/>
      <c r="O310" s="376"/>
      <c r="P310" s="376"/>
      <c r="Q310" s="376"/>
    </row>
    <row r="311" spans="1:17" ht="11.25" customHeight="1">
      <c r="A311" s="376"/>
      <c r="B311" s="376"/>
      <c r="C311" s="376"/>
      <c r="D311" s="376"/>
      <c r="E311" s="376"/>
      <c r="F311" s="376"/>
      <c r="G311" s="376"/>
      <c r="H311" s="376"/>
      <c r="I311" s="376"/>
      <c r="J311" s="376"/>
      <c r="K311" s="376"/>
      <c r="L311" s="376"/>
      <c r="M311" s="376"/>
      <c r="N311" s="376"/>
      <c r="O311" s="376"/>
      <c r="P311" s="376"/>
      <c r="Q311" s="376"/>
    </row>
    <row r="312" spans="1:17" ht="11.25" customHeight="1">
      <c r="A312" s="376"/>
      <c r="B312" s="376"/>
      <c r="C312" s="376"/>
      <c r="D312" s="376"/>
      <c r="E312" s="376"/>
      <c r="F312" s="376"/>
      <c r="G312" s="376"/>
      <c r="H312" s="376"/>
      <c r="I312" s="376"/>
      <c r="J312" s="376"/>
      <c r="K312" s="376"/>
      <c r="L312" s="376"/>
      <c r="M312" s="376"/>
      <c r="N312" s="376"/>
      <c r="O312" s="376"/>
      <c r="P312" s="376"/>
      <c r="Q312" s="376"/>
    </row>
    <row r="313" spans="1:17" ht="11.25" customHeight="1">
      <c r="A313" s="376"/>
      <c r="B313" s="376"/>
      <c r="C313" s="376"/>
      <c r="D313" s="376"/>
      <c r="E313" s="376"/>
      <c r="F313" s="376"/>
      <c r="G313" s="376"/>
      <c r="H313" s="376"/>
      <c r="I313" s="376"/>
      <c r="J313" s="376"/>
      <c r="K313" s="376"/>
      <c r="L313" s="376"/>
      <c r="M313" s="376"/>
      <c r="N313" s="376"/>
      <c r="O313" s="376"/>
      <c r="P313" s="376"/>
      <c r="Q313" s="376"/>
    </row>
    <row r="314" spans="1:17" ht="11.25" customHeight="1">
      <c r="A314" s="376"/>
      <c r="B314" s="376"/>
      <c r="C314" s="376"/>
      <c r="D314" s="376"/>
      <c r="E314" s="376"/>
      <c r="F314" s="376"/>
      <c r="G314" s="376"/>
      <c r="H314" s="376"/>
      <c r="I314" s="376"/>
      <c r="J314" s="376"/>
      <c r="K314" s="376"/>
      <c r="L314" s="376"/>
      <c r="M314" s="376"/>
      <c r="N314" s="376"/>
      <c r="O314" s="376"/>
      <c r="P314" s="376"/>
      <c r="Q314" s="376"/>
    </row>
    <row r="315" spans="1:17" ht="11.25" customHeight="1">
      <c r="A315" s="376"/>
      <c r="B315" s="376"/>
      <c r="C315" s="376"/>
      <c r="D315" s="376"/>
      <c r="E315" s="376"/>
      <c r="F315" s="376"/>
      <c r="G315" s="376"/>
      <c r="H315" s="376"/>
      <c r="I315" s="376"/>
      <c r="J315" s="376"/>
      <c r="K315" s="376"/>
      <c r="L315" s="376"/>
      <c r="M315" s="376"/>
      <c r="N315" s="376"/>
      <c r="O315" s="376"/>
      <c r="P315" s="376"/>
      <c r="Q315" s="376"/>
    </row>
    <row r="316" spans="1:17" ht="11.25" customHeight="1">
      <c r="A316" s="376"/>
      <c r="B316" s="376"/>
      <c r="C316" s="376"/>
      <c r="D316" s="376"/>
      <c r="E316" s="376"/>
      <c r="F316" s="376"/>
      <c r="G316" s="376"/>
      <c r="H316" s="376"/>
      <c r="I316" s="376"/>
      <c r="J316" s="376"/>
      <c r="K316" s="376"/>
      <c r="L316" s="376"/>
      <c r="M316" s="376"/>
      <c r="N316" s="376"/>
      <c r="O316" s="376"/>
      <c r="P316" s="376"/>
      <c r="Q316" s="376"/>
    </row>
    <row r="317" spans="1:17" ht="11.25" customHeight="1">
      <c r="A317" s="376"/>
      <c r="B317" s="376"/>
      <c r="C317" s="376"/>
      <c r="D317" s="376"/>
      <c r="E317" s="376"/>
      <c r="F317" s="376"/>
      <c r="G317" s="376"/>
      <c r="H317" s="376"/>
      <c r="I317" s="376"/>
      <c r="J317" s="376"/>
      <c r="K317" s="376"/>
      <c r="L317" s="376"/>
      <c r="M317" s="376"/>
      <c r="N317" s="376"/>
      <c r="O317" s="376"/>
      <c r="P317" s="376"/>
      <c r="Q317" s="376"/>
    </row>
    <row r="318" spans="1:17" ht="11.25" customHeight="1">
      <c r="A318" s="376"/>
      <c r="B318" s="376"/>
      <c r="C318" s="376"/>
      <c r="D318" s="376"/>
      <c r="E318" s="376"/>
      <c r="F318" s="376"/>
      <c r="G318" s="376"/>
      <c r="H318" s="376"/>
      <c r="I318" s="376"/>
      <c r="J318" s="376"/>
      <c r="K318" s="376"/>
      <c r="L318" s="376"/>
      <c r="M318" s="376"/>
      <c r="N318" s="376"/>
      <c r="O318" s="376"/>
      <c r="P318" s="376"/>
      <c r="Q318" s="376"/>
    </row>
    <row r="319" spans="1:17" ht="11.25" customHeight="1">
      <c r="A319" s="376"/>
      <c r="B319" s="376"/>
      <c r="C319" s="376"/>
      <c r="D319" s="376"/>
      <c r="E319" s="376"/>
      <c r="F319" s="376"/>
      <c r="G319" s="376"/>
      <c r="H319" s="376"/>
      <c r="I319" s="376"/>
      <c r="J319" s="376"/>
      <c r="K319" s="376"/>
      <c r="L319" s="376"/>
      <c r="M319" s="376"/>
      <c r="N319" s="376"/>
      <c r="O319" s="376"/>
      <c r="P319" s="376"/>
      <c r="Q319" s="376"/>
    </row>
    <row r="320" spans="1:17" ht="11.25" customHeight="1">
      <c r="A320" s="376"/>
      <c r="B320" s="376"/>
      <c r="C320" s="376"/>
      <c r="D320" s="376"/>
      <c r="E320" s="376"/>
      <c r="F320" s="376"/>
      <c r="G320" s="376"/>
      <c r="H320" s="376"/>
      <c r="I320" s="376"/>
      <c r="J320" s="376"/>
      <c r="K320" s="376"/>
      <c r="L320" s="376"/>
      <c r="M320" s="376"/>
      <c r="N320" s="376"/>
      <c r="O320" s="376"/>
      <c r="P320" s="376"/>
      <c r="Q320" s="376"/>
    </row>
    <row r="321" spans="1:17" ht="11.25" customHeight="1">
      <c r="A321" s="376"/>
      <c r="B321" s="376"/>
      <c r="C321" s="376"/>
      <c r="D321" s="376"/>
      <c r="E321" s="376"/>
      <c r="F321" s="376"/>
      <c r="G321" s="376"/>
      <c r="H321" s="376"/>
      <c r="I321" s="376"/>
      <c r="J321" s="376"/>
      <c r="K321" s="376"/>
      <c r="L321" s="376"/>
      <c r="M321" s="376"/>
      <c r="N321" s="376"/>
      <c r="O321" s="376"/>
      <c r="P321" s="376"/>
      <c r="Q321" s="376"/>
    </row>
    <row r="322" spans="1:17" ht="11.25" customHeight="1">
      <c r="A322" s="376"/>
      <c r="B322" s="376"/>
      <c r="C322" s="376"/>
      <c r="D322" s="376"/>
      <c r="E322" s="376"/>
      <c r="F322" s="376"/>
      <c r="G322" s="376"/>
      <c r="H322" s="376"/>
      <c r="I322" s="376"/>
      <c r="J322" s="376"/>
      <c r="K322" s="376"/>
      <c r="L322" s="376"/>
      <c r="M322" s="376"/>
      <c r="N322" s="376"/>
      <c r="O322" s="376"/>
      <c r="P322" s="376"/>
      <c r="Q322" s="376"/>
    </row>
    <row r="323" spans="1:17" ht="11.25" customHeight="1">
      <c r="A323" s="376"/>
      <c r="B323" s="376"/>
      <c r="C323" s="376"/>
      <c r="D323" s="376"/>
      <c r="E323" s="376"/>
      <c r="F323" s="376"/>
      <c r="G323" s="376"/>
      <c r="H323" s="376"/>
      <c r="I323" s="376"/>
      <c r="J323" s="376"/>
      <c r="K323" s="376"/>
      <c r="L323" s="376"/>
      <c r="M323" s="376"/>
      <c r="N323" s="376"/>
      <c r="O323" s="376"/>
      <c r="P323" s="376"/>
      <c r="Q323" s="376"/>
    </row>
    <row r="324" spans="1:17" ht="11.25" customHeight="1">
      <c r="A324" s="376"/>
      <c r="B324" s="376"/>
      <c r="C324" s="376"/>
      <c r="D324" s="376"/>
      <c r="E324" s="376"/>
      <c r="F324" s="376"/>
      <c r="G324" s="376"/>
      <c r="H324" s="376"/>
      <c r="I324" s="376"/>
      <c r="J324" s="376"/>
      <c r="K324" s="376"/>
      <c r="L324" s="376"/>
      <c r="M324" s="376"/>
      <c r="N324" s="376"/>
      <c r="O324" s="376"/>
      <c r="P324" s="376"/>
      <c r="Q324" s="376"/>
    </row>
    <row r="325" spans="1:17" ht="11.25" customHeight="1">
      <c r="A325" s="376"/>
      <c r="B325" s="376"/>
      <c r="C325" s="376"/>
      <c r="D325" s="376"/>
      <c r="E325" s="376"/>
      <c r="F325" s="376"/>
      <c r="G325" s="376"/>
      <c r="H325" s="376"/>
      <c r="I325" s="376"/>
      <c r="J325" s="376"/>
      <c r="K325" s="376"/>
      <c r="L325" s="376"/>
      <c r="M325" s="376"/>
      <c r="N325" s="376"/>
      <c r="O325" s="376"/>
      <c r="P325" s="376"/>
      <c r="Q325" s="376"/>
    </row>
    <row r="326" spans="1:17" ht="11.25" customHeight="1">
      <c r="A326" s="376"/>
      <c r="B326" s="376"/>
      <c r="C326" s="376"/>
      <c r="D326" s="376"/>
      <c r="E326" s="376"/>
      <c r="F326" s="376"/>
      <c r="G326" s="376"/>
      <c r="H326" s="376"/>
      <c r="I326" s="376"/>
      <c r="J326" s="376"/>
      <c r="K326" s="376"/>
      <c r="L326" s="376"/>
      <c r="M326" s="376"/>
      <c r="N326" s="376"/>
      <c r="O326" s="376"/>
      <c r="P326" s="376"/>
      <c r="Q326" s="376"/>
    </row>
    <row r="327" spans="1:17" ht="11.25" customHeight="1">
      <c r="A327" s="376"/>
      <c r="B327" s="376"/>
      <c r="C327" s="376"/>
      <c r="D327" s="376"/>
      <c r="E327" s="376"/>
      <c r="F327" s="376"/>
      <c r="G327" s="376"/>
      <c r="H327" s="376"/>
      <c r="I327" s="376"/>
      <c r="J327" s="376"/>
      <c r="K327" s="376"/>
      <c r="L327" s="376"/>
      <c r="M327" s="376"/>
      <c r="N327" s="376"/>
      <c r="O327" s="376"/>
      <c r="P327" s="376"/>
      <c r="Q327" s="376"/>
    </row>
    <row r="328" spans="1:17" ht="11.25" customHeight="1">
      <c r="A328" s="376"/>
      <c r="B328" s="376"/>
      <c r="C328" s="376"/>
      <c r="D328" s="376"/>
      <c r="E328" s="376"/>
      <c r="F328" s="376"/>
      <c r="G328" s="376"/>
      <c r="H328" s="376"/>
      <c r="I328" s="376"/>
      <c r="J328" s="376"/>
      <c r="K328" s="376"/>
      <c r="L328" s="376"/>
      <c r="M328" s="376"/>
      <c r="N328" s="376"/>
      <c r="O328" s="376"/>
      <c r="P328" s="376"/>
      <c r="Q328" s="376"/>
    </row>
    <row r="329" spans="1:17" ht="11.25" customHeight="1">
      <c r="A329" s="376"/>
      <c r="B329" s="376"/>
      <c r="C329" s="376"/>
      <c r="D329" s="376"/>
      <c r="E329" s="376"/>
      <c r="F329" s="376"/>
      <c r="G329" s="376"/>
      <c r="H329" s="376"/>
      <c r="I329" s="376"/>
      <c r="J329" s="376"/>
      <c r="K329" s="376"/>
      <c r="L329" s="376"/>
      <c r="M329" s="376"/>
      <c r="N329" s="376"/>
      <c r="O329" s="376"/>
      <c r="P329" s="376"/>
      <c r="Q329" s="376"/>
    </row>
    <row r="330" spans="1:17" ht="11.25" customHeight="1">
      <c r="A330" s="376"/>
      <c r="B330" s="376"/>
      <c r="C330" s="376"/>
      <c r="D330" s="376"/>
      <c r="E330" s="376"/>
      <c r="F330" s="376"/>
      <c r="G330" s="376"/>
      <c r="H330" s="376"/>
      <c r="I330" s="376"/>
      <c r="J330" s="376"/>
      <c r="K330" s="376"/>
      <c r="L330" s="376"/>
      <c r="M330" s="376"/>
      <c r="N330" s="376"/>
      <c r="O330" s="376"/>
      <c r="P330" s="376"/>
      <c r="Q330" s="376"/>
    </row>
    <row r="331" spans="1:17" ht="11.25" customHeight="1">
      <c r="A331" s="376"/>
      <c r="B331" s="376"/>
      <c r="C331" s="376"/>
      <c r="D331" s="376"/>
      <c r="E331" s="376"/>
      <c r="F331" s="376"/>
      <c r="G331" s="376"/>
      <c r="H331" s="376"/>
      <c r="I331" s="376"/>
      <c r="J331" s="376"/>
      <c r="K331" s="376"/>
      <c r="L331" s="376"/>
      <c r="M331" s="376"/>
      <c r="N331" s="376"/>
      <c r="O331" s="376"/>
      <c r="P331" s="376"/>
      <c r="Q331" s="376"/>
    </row>
    <row r="332" spans="1:17" ht="11.25" customHeight="1">
      <c r="A332" s="376"/>
      <c r="B332" s="376"/>
      <c r="C332" s="376"/>
      <c r="D332" s="376"/>
      <c r="E332" s="376"/>
      <c r="F332" s="376"/>
      <c r="G332" s="376"/>
      <c r="H332" s="376"/>
      <c r="I332" s="376"/>
      <c r="J332" s="376"/>
      <c r="K332" s="376"/>
      <c r="L332" s="376"/>
      <c r="M332" s="376"/>
      <c r="N332" s="376"/>
      <c r="O332" s="376"/>
      <c r="P332" s="376"/>
      <c r="Q332" s="376"/>
    </row>
    <row r="333" spans="1:17" ht="11.25" customHeight="1">
      <c r="A333" s="376"/>
      <c r="B333" s="376"/>
      <c r="C333" s="376"/>
      <c r="D333" s="376"/>
      <c r="E333" s="376"/>
      <c r="F333" s="376"/>
      <c r="G333" s="376"/>
      <c r="H333" s="376"/>
      <c r="I333" s="376"/>
      <c r="J333" s="376"/>
      <c r="K333" s="376"/>
      <c r="L333" s="376"/>
      <c r="M333" s="376"/>
      <c r="N333" s="376"/>
      <c r="O333" s="376"/>
      <c r="P333" s="376"/>
      <c r="Q333" s="376"/>
    </row>
    <row r="334" spans="1:17" ht="11.25" customHeight="1">
      <c r="A334" s="376"/>
      <c r="B334" s="376"/>
      <c r="C334" s="376"/>
      <c r="D334" s="376"/>
      <c r="E334" s="376"/>
      <c r="F334" s="376"/>
      <c r="G334" s="376"/>
      <c r="H334" s="376"/>
      <c r="I334" s="376"/>
      <c r="J334" s="376"/>
      <c r="K334" s="376"/>
      <c r="L334" s="376"/>
      <c r="M334" s="376"/>
      <c r="N334" s="376"/>
      <c r="O334" s="376"/>
      <c r="P334" s="376"/>
      <c r="Q334" s="376"/>
    </row>
    <row r="335" spans="1:17" ht="11.25" customHeight="1">
      <c r="A335" s="376"/>
      <c r="B335" s="376"/>
      <c r="C335" s="376"/>
      <c r="D335" s="376"/>
      <c r="E335" s="376"/>
      <c r="F335" s="376"/>
      <c r="G335" s="376"/>
      <c r="H335" s="376"/>
      <c r="I335" s="376"/>
      <c r="J335" s="376"/>
      <c r="K335" s="376"/>
      <c r="L335" s="376"/>
      <c r="M335" s="376"/>
      <c r="N335" s="376"/>
      <c r="O335" s="376"/>
      <c r="P335" s="376"/>
      <c r="Q335" s="376"/>
    </row>
    <row r="336" spans="1:17" ht="11.25" customHeight="1">
      <c r="A336" s="376"/>
      <c r="B336" s="376"/>
      <c r="C336" s="376"/>
      <c r="D336" s="376"/>
      <c r="E336" s="376"/>
      <c r="F336" s="376"/>
      <c r="G336" s="376"/>
      <c r="H336" s="376"/>
      <c r="I336" s="376"/>
      <c r="J336" s="376"/>
      <c r="K336" s="376"/>
      <c r="L336" s="376"/>
      <c r="M336" s="376"/>
      <c r="N336" s="376"/>
      <c r="O336" s="376"/>
      <c r="P336" s="376"/>
      <c r="Q336" s="376"/>
    </row>
    <row r="337" spans="1:17" ht="11.25" customHeight="1">
      <c r="A337" s="376"/>
      <c r="B337" s="376"/>
      <c r="C337" s="376"/>
      <c r="D337" s="376"/>
      <c r="E337" s="376"/>
      <c r="F337" s="376"/>
      <c r="G337" s="376"/>
      <c r="H337" s="376"/>
      <c r="I337" s="376"/>
      <c r="J337" s="376"/>
      <c r="K337" s="376"/>
      <c r="L337" s="376"/>
      <c r="M337" s="376"/>
      <c r="N337" s="376"/>
      <c r="O337" s="376"/>
      <c r="P337" s="376"/>
      <c r="Q337" s="376"/>
    </row>
    <row r="338" spans="1:17" ht="11.25" customHeight="1">
      <c r="A338" s="376"/>
      <c r="B338" s="376"/>
      <c r="C338" s="376"/>
      <c r="D338" s="376"/>
      <c r="E338" s="376"/>
      <c r="F338" s="376"/>
      <c r="G338" s="376"/>
      <c r="H338" s="376"/>
      <c r="I338" s="376"/>
      <c r="J338" s="376"/>
      <c r="K338" s="376"/>
      <c r="L338" s="376"/>
      <c r="M338" s="376"/>
      <c r="N338" s="376"/>
      <c r="O338" s="376"/>
      <c r="P338" s="376"/>
      <c r="Q338" s="376"/>
    </row>
    <row r="339" spans="1:17" ht="11.25" customHeight="1">
      <c r="A339" s="376"/>
      <c r="B339" s="376"/>
      <c r="C339" s="376"/>
      <c r="D339" s="376"/>
      <c r="E339" s="376"/>
      <c r="F339" s="376"/>
      <c r="G339" s="376"/>
      <c r="H339" s="376"/>
      <c r="I339" s="376"/>
      <c r="J339" s="376"/>
      <c r="K339" s="376"/>
      <c r="L339" s="376"/>
      <c r="M339" s="376"/>
      <c r="N339" s="376"/>
      <c r="O339" s="376"/>
      <c r="P339" s="376"/>
      <c r="Q339" s="376"/>
    </row>
    <row r="340" spans="1:17" ht="11.25" customHeight="1">
      <c r="A340" s="376"/>
      <c r="B340" s="376"/>
      <c r="C340" s="376"/>
      <c r="D340" s="376"/>
      <c r="E340" s="376"/>
      <c r="F340" s="376"/>
      <c r="G340" s="376"/>
      <c r="H340" s="376"/>
      <c r="I340" s="376"/>
      <c r="J340" s="376"/>
      <c r="K340" s="376"/>
      <c r="L340" s="376"/>
      <c r="M340" s="376"/>
      <c r="N340" s="376"/>
      <c r="O340" s="376"/>
      <c r="P340" s="376"/>
      <c r="Q340" s="376"/>
    </row>
    <row r="341" spans="1:17" ht="11.25" customHeight="1">
      <c r="A341" s="376"/>
      <c r="B341" s="376"/>
      <c r="C341" s="376"/>
      <c r="D341" s="376"/>
      <c r="E341" s="376"/>
      <c r="F341" s="376"/>
      <c r="G341" s="376"/>
      <c r="H341" s="376"/>
      <c r="I341" s="376"/>
      <c r="J341" s="376"/>
      <c r="K341" s="376"/>
      <c r="L341" s="376"/>
      <c r="M341" s="376"/>
      <c r="N341" s="376"/>
      <c r="O341" s="376"/>
      <c r="P341" s="376"/>
      <c r="Q341" s="376"/>
    </row>
    <row r="342" spans="1:17" ht="11.25" customHeight="1">
      <c r="A342" s="376"/>
      <c r="B342" s="376"/>
      <c r="C342" s="376"/>
      <c r="D342" s="376"/>
      <c r="E342" s="376"/>
      <c r="F342" s="376"/>
      <c r="G342" s="376"/>
      <c r="H342" s="376"/>
      <c r="I342" s="376"/>
      <c r="J342" s="376"/>
      <c r="K342" s="376"/>
      <c r="L342" s="376"/>
      <c r="M342" s="376"/>
      <c r="N342" s="376"/>
      <c r="O342" s="376"/>
      <c r="P342" s="376"/>
      <c r="Q342" s="376"/>
    </row>
    <row r="343" spans="1:17" ht="11.25" customHeight="1">
      <c r="A343" s="376"/>
      <c r="B343" s="376"/>
      <c r="C343" s="376"/>
      <c r="D343" s="376"/>
      <c r="E343" s="376"/>
      <c r="F343" s="376"/>
      <c r="G343" s="376"/>
      <c r="H343" s="376"/>
      <c r="I343" s="376"/>
      <c r="J343" s="376"/>
      <c r="K343" s="376"/>
      <c r="L343" s="376"/>
      <c r="M343" s="376"/>
      <c r="N343" s="376"/>
      <c r="O343" s="376"/>
      <c r="P343" s="376"/>
      <c r="Q343" s="376"/>
    </row>
    <row r="344" spans="1:17" ht="11.25" customHeight="1">
      <c r="A344" s="376"/>
      <c r="B344" s="376"/>
      <c r="C344" s="376"/>
      <c r="D344" s="376"/>
      <c r="E344" s="376"/>
      <c r="F344" s="376"/>
      <c r="G344" s="376"/>
      <c r="H344" s="376"/>
      <c r="I344" s="376"/>
      <c r="J344" s="376"/>
      <c r="K344" s="376"/>
      <c r="L344" s="376"/>
      <c r="M344" s="376"/>
      <c r="N344" s="376"/>
      <c r="O344" s="376"/>
      <c r="P344" s="376"/>
      <c r="Q344" s="376"/>
    </row>
    <row r="345" spans="1:17" ht="11.25" customHeight="1">
      <c r="A345" s="376"/>
      <c r="B345" s="376"/>
      <c r="C345" s="376"/>
      <c r="D345" s="376"/>
      <c r="E345" s="376"/>
      <c r="F345" s="376"/>
      <c r="G345" s="376"/>
      <c r="H345" s="376"/>
      <c r="I345" s="376"/>
      <c r="J345" s="376"/>
      <c r="K345" s="376"/>
      <c r="L345" s="376"/>
      <c r="M345" s="376"/>
      <c r="N345" s="376"/>
      <c r="O345" s="376"/>
      <c r="P345" s="376"/>
      <c r="Q345" s="376"/>
    </row>
    <row r="346" spans="1:17" ht="11.25" customHeight="1">
      <c r="A346" s="376"/>
      <c r="B346" s="376"/>
      <c r="C346" s="376"/>
      <c r="D346" s="376"/>
      <c r="E346" s="376"/>
      <c r="F346" s="376"/>
      <c r="G346" s="376"/>
      <c r="H346" s="376"/>
      <c r="I346" s="376"/>
      <c r="J346" s="376"/>
      <c r="K346" s="376"/>
      <c r="L346" s="376"/>
      <c r="M346" s="376"/>
      <c r="N346" s="376"/>
      <c r="O346" s="376"/>
      <c r="P346" s="376"/>
      <c r="Q346" s="376"/>
    </row>
    <row r="347" spans="1:17" ht="11.25" customHeight="1">
      <c r="A347" s="376"/>
      <c r="B347" s="376"/>
      <c r="C347" s="376"/>
      <c r="D347" s="376"/>
      <c r="E347" s="376"/>
      <c r="F347" s="376"/>
      <c r="G347" s="376"/>
      <c r="H347" s="376"/>
      <c r="I347" s="376"/>
      <c r="J347" s="376"/>
      <c r="K347" s="376"/>
      <c r="L347" s="376"/>
      <c r="M347" s="376"/>
      <c r="N347" s="376"/>
      <c r="O347" s="376"/>
      <c r="P347" s="376"/>
      <c r="Q347" s="376"/>
    </row>
    <row r="348" spans="1:17" ht="11.25" customHeight="1">
      <c r="A348" s="376"/>
      <c r="B348" s="376"/>
      <c r="C348" s="376"/>
      <c r="D348" s="376"/>
      <c r="E348" s="376"/>
      <c r="F348" s="376"/>
      <c r="G348" s="376"/>
      <c r="H348" s="376"/>
      <c r="I348" s="376"/>
      <c r="J348" s="376"/>
      <c r="K348" s="376"/>
      <c r="L348" s="376"/>
      <c r="M348" s="376"/>
      <c r="N348" s="376"/>
      <c r="O348" s="376"/>
      <c r="P348" s="376"/>
      <c r="Q348" s="376"/>
    </row>
    <row r="349" spans="1:17" ht="11.25" customHeight="1">
      <c r="A349" s="376"/>
      <c r="B349" s="376"/>
      <c r="C349" s="376"/>
      <c r="D349" s="376"/>
      <c r="E349" s="376"/>
      <c r="F349" s="376"/>
      <c r="G349" s="376"/>
      <c r="H349" s="376"/>
      <c r="I349" s="376"/>
      <c r="J349" s="376"/>
      <c r="K349" s="376"/>
      <c r="L349" s="376"/>
      <c r="M349" s="376"/>
      <c r="N349" s="376"/>
      <c r="O349" s="376"/>
      <c r="P349" s="376"/>
      <c r="Q349" s="376"/>
    </row>
    <row r="350" spans="1:17" ht="11.25" customHeight="1">
      <c r="A350" s="376"/>
      <c r="B350" s="376"/>
      <c r="C350" s="376"/>
      <c r="D350" s="376"/>
      <c r="E350" s="376"/>
      <c r="F350" s="376"/>
      <c r="G350" s="376"/>
      <c r="H350" s="376"/>
      <c r="I350" s="376"/>
      <c r="J350" s="376"/>
      <c r="K350" s="376"/>
      <c r="L350" s="376"/>
      <c r="M350" s="376"/>
      <c r="N350" s="376"/>
      <c r="O350" s="376"/>
      <c r="P350" s="376"/>
      <c r="Q350" s="376"/>
    </row>
    <row r="351" spans="1:17" ht="11.25" customHeight="1">
      <c r="A351" s="376"/>
      <c r="B351" s="376"/>
      <c r="C351" s="376"/>
      <c r="D351" s="376"/>
      <c r="E351" s="376"/>
      <c r="F351" s="376"/>
      <c r="G351" s="376"/>
      <c r="H351" s="376"/>
      <c r="I351" s="376"/>
      <c r="J351" s="376"/>
      <c r="K351" s="376"/>
      <c r="L351" s="376"/>
      <c r="M351" s="376"/>
      <c r="N351" s="376"/>
      <c r="O351" s="376"/>
      <c r="P351" s="376"/>
      <c r="Q351" s="376"/>
    </row>
    <row r="352" spans="1:17" ht="11.25" customHeight="1">
      <c r="A352" s="376"/>
      <c r="B352" s="376"/>
      <c r="C352" s="376"/>
      <c r="D352" s="376"/>
      <c r="E352" s="376"/>
      <c r="F352" s="376"/>
      <c r="G352" s="376"/>
      <c r="H352" s="376"/>
      <c r="I352" s="376"/>
      <c r="J352" s="376"/>
      <c r="K352" s="376"/>
      <c r="L352" s="376"/>
      <c r="M352" s="376"/>
      <c r="N352" s="376"/>
      <c r="O352" s="376"/>
      <c r="P352" s="376"/>
      <c r="Q352" s="376"/>
    </row>
    <row r="353" spans="1:17" ht="11.25" customHeight="1">
      <c r="A353" s="376"/>
      <c r="B353" s="376"/>
      <c r="C353" s="376"/>
      <c r="D353" s="376"/>
      <c r="E353" s="376"/>
      <c r="F353" s="376"/>
      <c r="G353" s="376"/>
      <c r="H353" s="376"/>
      <c r="I353" s="376"/>
      <c r="J353" s="376"/>
      <c r="K353" s="376"/>
      <c r="L353" s="376"/>
      <c r="M353" s="376"/>
      <c r="N353" s="376"/>
      <c r="O353" s="376"/>
      <c r="P353" s="376"/>
      <c r="Q353" s="376"/>
    </row>
    <row r="354" spans="1:17" ht="11.25" customHeight="1">
      <c r="A354" s="376"/>
      <c r="B354" s="376"/>
      <c r="C354" s="376"/>
      <c r="D354" s="376"/>
      <c r="E354" s="376"/>
      <c r="F354" s="376"/>
      <c r="G354" s="376"/>
      <c r="H354" s="376"/>
      <c r="I354" s="376"/>
      <c r="J354" s="376"/>
      <c r="K354" s="376"/>
      <c r="L354" s="376"/>
      <c r="M354" s="376"/>
      <c r="N354" s="376"/>
      <c r="O354" s="376"/>
      <c r="P354" s="376"/>
      <c r="Q354" s="376"/>
    </row>
    <row r="355" spans="1:17" ht="11.25" customHeight="1">
      <c r="A355" s="376"/>
      <c r="B355" s="376"/>
      <c r="C355" s="376"/>
      <c r="D355" s="376"/>
      <c r="E355" s="376"/>
      <c r="F355" s="376"/>
      <c r="G355" s="376"/>
      <c r="H355" s="376"/>
      <c r="I355" s="376"/>
      <c r="J355" s="376"/>
      <c r="K355" s="376"/>
      <c r="L355" s="376"/>
      <c r="M355" s="376"/>
      <c r="N355" s="376"/>
      <c r="O355" s="376"/>
      <c r="P355" s="376"/>
      <c r="Q355" s="376"/>
    </row>
    <row r="356" spans="1:17" ht="11.25" customHeight="1">
      <c r="A356" s="376"/>
      <c r="B356" s="376"/>
      <c r="C356" s="376"/>
      <c r="D356" s="376"/>
      <c r="E356" s="376"/>
      <c r="F356" s="376"/>
      <c r="G356" s="376"/>
      <c r="H356" s="376"/>
      <c r="I356" s="376"/>
      <c r="J356" s="376"/>
      <c r="K356" s="376"/>
      <c r="L356" s="376"/>
      <c r="M356" s="376"/>
      <c r="N356" s="376"/>
      <c r="O356" s="376"/>
      <c r="P356" s="376"/>
      <c r="Q356" s="376"/>
    </row>
    <row r="357" spans="1:17" ht="11.25" customHeight="1">
      <c r="A357" s="376"/>
      <c r="B357" s="376"/>
      <c r="C357" s="376"/>
      <c r="D357" s="376"/>
      <c r="E357" s="376"/>
      <c r="F357" s="376"/>
      <c r="G357" s="376"/>
      <c r="H357" s="376"/>
      <c r="I357" s="376"/>
      <c r="J357" s="376"/>
      <c r="K357" s="376"/>
      <c r="L357" s="376"/>
      <c r="M357" s="376"/>
      <c r="N357" s="376"/>
      <c r="O357" s="376"/>
      <c r="P357" s="376"/>
      <c r="Q357" s="376"/>
    </row>
    <row r="358" spans="1:17" ht="11.25" customHeight="1">
      <c r="A358" s="376"/>
      <c r="B358" s="376"/>
      <c r="C358" s="376"/>
      <c r="D358" s="376"/>
      <c r="E358" s="376"/>
      <c r="F358" s="376"/>
      <c r="G358" s="376"/>
      <c r="H358" s="376"/>
      <c r="I358" s="376"/>
      <c r="J358" s="376"/>
      <c r="K358" s="376"/>
      <c r="L358" s="376"/>
      <c r="M358" s="376"/>
      <c r="N358" s="376"/>
      <c r="O358" s="376"/>
      <c r="P358" s="376"/>
      <c r="Q358" s="376"/>
    </row>
    <row r="359" spans="1:17" ht="11.25" customHeight="1">
      <c r="A359" s="376"/>
      <c r="B359" s="376"/>
      <c r="C359" s="376"/>
      <c r="D359" s="376"/>
      <c r="E359" s="376"/>
      <c r="F359" s="376"/>
      <c r="G359" s="376"/>
      <c r="H359" s="376"/>
      <c r="I359" s="376"/>
      <c r="J359" s="376"/>
      <c r="K359" s="376"/>
      <c r="L359" s="376"/>
      <c r="M359" s="376"/>
      <c r="N359" s="376"/>
      <c r="O359" s="376"/>
      <c r="P359" s="376"/>
      <c r="Q359" s="376"/>
    </row>
    <row r="360" spans="1:17" ht="11.25" customHeight="1">
      <c r="A360" s="376"/>
      <c r="B360" s="376"/>
      <c r="C360" s="376"/>
      <c r="D360" s="376"/>
      <c r="E360" s="376"/>
      <c r="F360" s="376"/>
      <c r="G360" s="376"/>
      <c r="H360" s="376"/>
      <c r="I360" s="376"/>
      <c r="J360" s="376"/>
      <c r="K360" s="376"/>
      <c r="L360" s="376"/>
      <c r="M360" s="376"/>
      <c r="N360" s="376"/>
      <c r="O360" s="376"/>
      <c r="P360" s="376"/>
      <c r="Q360" s="376"/>
    </row>
    <row r="361" spans="1:17" ht="11.25" customHeight="1">
      <c r="A361" s="376"/>
      <c r="B361" s="376"/>
      <c r="C361" s="376"/>
      <c r="D361" s="376"/>
      <c r="E361" s="376"/>
      <c r="F361" s="376"/>
      <c r="G361" s="376"/>
      <c r="H361" s="376"/>
      <c r="I361" s="376"/>
      <c r="J361" s="376"/>
      <c r="K361" s="376"/>
      <c r="L361" s="376"/>
      <c r="M361" s="376"/>
      <c r="N361" s="376"/>
      <c r="O361" s="376"/>
      <c r="P361" s="376"/>
      <c r="Q361" s="376"/>
    </row>
    <row r="362" spans="1:17" ht="11.25" customHeight="1">
      <c r="A362" s="376"/>
      <c r="B362" s="376"/>
      <c r="C362" s="376"/>
      <c r="D362" s="376"/>
      <c r="E362" s="376"/>
      <c r="F362" s="376"/>
      <c r="G362" s="376"/>
      <c r="H362" s="376"/>
      <c r="I362" s="376"/>
      <c r="J362" s="376"/>
      <c r="K362" s="376"/>
      <c r="L362" s="376"/>
      <c r="M362" s="376"/>
      <c r="N362" s="376"/>
      <c r="O362" s="376"/>
      <c r="P362" s="376"/>
      <c r="Q362" s="376"/>
    </row>
    <row r="363" spans="1:17" ht="11.25" customHeight="1">
      <c r="A363" s="376"/>
      <c r="B363" s="376"/>
      <c r="C363" s="376"/>
      <c r="D363" s="376"/>
      <c r="E363" s="376"/>
      <c r="F363" s="376"/>
      <c r="G363" s="376"/>
      <c r="H363" s="376"/>
      <c r="I363" s="376"/>
      <c r="J363" s="376"/>
      <c r="K363" s="376"/>
      <c r="L363" s="376"/>
      <c r="M363" s="376"/>
      <c r="N363" s="376"/>
      <c r="O363" s="376"/>
      <c r="P363" s="376"/>
      <c r="Q363" s="376"/>
    </row>
    <row r="364" spans="1:17" ht="11.25" customHeight="1">
      <c r="A364" s="376"/>
      <c r="B364" s="376"/>
      <c r="C364" s="376"/>
      <c r="D364" s="376"/>
      <c r="E364" s="376"/>
      <c r="F364" s="376"/>
      <c r="G364" s="376"/>
      <c r="H364" s="376"/>
      <c r="I364" s="376"/>
      <c r="J364" s="376"/>
      <c r="K364" s="376"/>
      <c r="L364" s="376"/>
      <c r="M364" s="376"/>
      <c r="N364" s="376"/>
      <c r="O364" s="376"/>
      <c r="P364" s="376"/>
      <c r="Q364" s="376"/>
    </row>
    <row r="365" spans="1:17" ht="11.25" customHeight="1">
      <c r="A365" s="376"/>
      <c r="B365" s="376"/>
      <c r="C365" s="376"/>
      <c r="D365" s="376"/>
      <c r="E365" s="376"/>
      <c r="F365" s="376"/>
      <c r="G365" s="376"/>
      <c r="H365" s="376"/>
      <c r="I365" s="376"/>
      <c r="J365" s="376"/>
      <c r="K365" s="376"/>
      <c r="L365" s="376"/>
      <c r="M365" s="376"/>
      <c r="N365" s="376"/>
      <c r="O365" s="376"/>
      <c r="P365" s="376"/>
      <c r="Q365" s="376"/>
    </row>
    <row r="366" spans="1:17" ht="11.25" customHeight="1">
      <c r="A366" s="376"/>
      <c r="B366" s="376"/>
      <c r="C366" s="376"/>
      <c r="D366" s="376"/>
      <c r="E366" s="376"/>
      <c r="F366" s="376"/>
      <c r="G366" s="376"/>
      <c r="H366" s="376"/>
      <c r="I366" s="376"/>
      <c r="J366" s="376"/>
      <c r="K366" s="376"/>
      <c r="L366" s="376"/>
      <c r="M366" s="376"/>
      <c r="N366" s="376"/>
      <c r="O366" s="376"/>
      <c r="P366" s="376"/>
      <c r="Q366" s="376"/>
    </row>
    <row r="367" spans="1:17" ht="11.25" customHeight="1">
      <c r="A367" s="376"/>
      <c r="B367" s="376"/>
      <c r="C367" s="376"/>
      <c r="D367" s="376"/>
      <c r="E367" s="376"/>
      <c r="F367" s="376"/>
      <c r="G367" s="376"/>
      <c r="H367" s="376"/>
      <c r="I367" s="376"/>
      <c r="J367" s="376"/>
      <c r="K367" s="376"/>
      <c r="L367" s="376"/>
      <c r="M367" s="376"/>
      <c r="N367" s="376"/>
      <c r="O367" s="376"/>
      <c r="P367" s="376"/>
      <c r="Q367" s="376"/>
    </row>
    <row r="368" spans="1:17" ht="11.25" customHeight="1">
      <c r="A368" s="376"/>
      <c r="B368" s="376"/>
      <c r="C368" s="376"/>
      <c r="D368" s="376"/>
      <c r="E368" s="376"/>
      <c r="F368" s="376"/>
      <c r="G368" s="376"/>
      <c r="H368" s="376"/>
      <c r="I368" s="376"/>
      <c r="J368" s="376"/>
      <c r="K368" s="376"/>
      <c r="L368" s="376"/>
      <c r="M368" s="376"/>
      <c r="N368" s="376"/>
      <c r="O368" s="376"/>
      <c r="P368" s="376"/>
      <c r="Q368" s="376"/>
    </row>
    <row r="369" spans="1:17" ht="11.25" customHeight="1">
      <c r="A369" s="376"/>
      <c r="B369" s="376"/>
      <c r="C369" s="376"/>
      <c r="D369" s="376"/>
      <c r="E369" s="376"/>
      <c r="F369" s="376"/>
      <c r="G369" s="376"/>
      <c r="H369" s="376"/>
      <c r="I369" s="376"/>
      <c r="J369" s="376"/>
      <c r="K369" s="376"/>
      <c r="L369" s="376"/>
      <c r="M369" s="376"/>
      <c r="N369" s="376"/>
      <c r="O369" s="376"/>
      <c r="P369" s="376"/>
      <c r="Q369" s="376"/>
    </row>
    <row r="370" spans="1:17" ht="11.25" customHeight="1">
      <c r="A370" s="376"/>
      <c r="B370" s="376"/>
      <c r="C370" s="376"/>
      <c r="D370" s="376"/>
      <c r="E370" s="376"/>
      <c r="F370" s="376"/>
      <c r="G370" s="376"/>
      <c r="H370" s="376"/>
      <c r="I370" s="376"/>
      <c r="J370" s="376"/>
      <c r="K370" s="376"/>
      <c r="L370" s="376"/>
      <c r="M370" s="376"/>
      <c r="N370" s="376"/>
      <c r="O370" s="376"/>
      <c r="P370" s="376"/>
      <c r="Q370" s="376"/>
    </row>
    <row r="371" spans="1:17" ht="11.25" customHeight="1">
      <c r="A371" s="376"/>
      <c r="B371" s="376"/>
      <c r="C371" s="376"/>
      <c r="D371" s="376"/>
      <c r="E371" s="376"/>
      <c r="F371" s="376"/>
      <c r="G371" s="376"/>
      <c r="H371" s="376"/>
      <c r="I371" s="376"/>
      <c r="J371" s="376"/>
      <c r="K371" s="376"/>
      <c r="L371" s="376"/>
      <c r="M371" s="376"/>
      <c r="N371" s="376"/>
      <c r="O371" s="376"/>
      <c r="P371" s="376"/>
      <c r="Q371" s="376"/>
    </row>
    <row r="372" spans="1:17" ht="11.25" customHeight="1">
      <c r="A372" s="376"/>
      <c r="B372" s="376"/>
      <c r="C372" s="376"/>
      <c r="D372" s="376"/>
      <c r="E372" s="376"/>
      <c r="F372" s="376"/>
      <c r="G372" s="376"/>
      <c r="H372" s="376"/>
      <c r="I372" s="376"/>
      <c r="J372" s="376"/>
      <c r="K372" s="376"/>
      <c r="L372" s="376"/>
      <c r="M372" s="376"/>
      <c r="N372" s="376"/>
      <c r="O372" s="376"/>
      <c r="P372" s="376"/>
      <c r="Q372" s="376"/>
    </row>
    <row r="373" spans="1:17" ht="11.25" customHeight="1">
      <c r="A373" s="376"/>
      <c r="B373" s="376"/>
      <c r="C373" s="376"/>
      <c r="D373" s="376"/>
      <c r="E373" s="376"/>
      <c r="F373" s="376"/>
      <c r="G373" s="376"/>
      <c r="H373" s="376"/>
      <c r="I373" s="376"/>
      <c r="J373" s="376"/>
      <c r="K373" s="376"/>
      <c r="L373" s="376"/>
      <c r="M373" s="376"/>
      <c r="N373" s="376"/>
      <c r="O373" s="376"/>
      <c r="P373" s="376"/>
      <c r="Q373" s="376"/>
    </row>
    <row r="374" spans="1:17" ht="11.25" customHeight="1">
      <c r="A374" s="376"/>
      <c r="B374" s="376"/>
      <c r="C374" s="376"/>
      <c r="D374" s="376"/>
      <c r="E374" s="376"/>
      <c r="F374" s="376"/>
      <c r="G374" s="376"/>
      <c r="H374" s="376"/>
      <c r="I374" s="376"/>
      <c r="J374" s="376"/>
      <c r="K374" s="376"/>
      <c r="L374" s="376"/>
      <c r="M374" s="376"/>
      <c r="N374" s="376"/>
      <c r="O374" s="376"/>
      <c r="P374" s="376"/>
      <c r="Q374" s="376"/>
    </row>
    <row r="375" spans="1:17" ht="11.25" customHeight="1">
      <c r="A375" s="376"/>
      <c r="B375" s="376"/>
      <c r="C375" s="376"/>
      <c r="D375" s="376"/>
      <c r="E375" s="376"/>
      <c r="F375" s="376"/>
      <c r="G375" s="376"/>
      <c r="H375" s="376"/>
      <c r="I375" s="376"/>
      <c r="J375" s="376"/>
      <c r="K375" s="376"/>
      <c r="L375" s="376"/>
      <c r="M375" s="376"/>
      <c r="N375" s="376"/>
      <c r="O375" s="376"/>
      <c r="P375" s="376"/>
      <c r="Q375" s="376"/>
    </row>
    <row r="376" spans="1:17" ht="11.25" customHeight="1">
      <c r="A376" s="376"/>
      <c r="B376" s="376"/>
      <c r="C376" s="376"/>
      <c r="D376" s="376"/>
      <c r="E376" s="376"/>
      <c r="F376" s="376"/>
      <c r="G376" s="376"/>
      <c r="H376" s="376"/>
      <c r="I376" s="376"/>
      <c r="J376" s="376"/>
      <c r="K376" s="376"/>
      <c r="L376" s="376"/>
      <c r="M376" s="376"/>
      <c r="N376" s="376"/>
      <c r="O376" s="376"/>
      <c r="P376" s="376"/>
      <c r="Q376" s="376"/>
    </row>
    <row r="377" spans="1:17" ht="11.25" customHeight="1">
      <c r="A377" s="376"/>
      <c r="B377" s="376"/>
      <c r="C377" s="376"/>
      <c r="D377" s="376"/>
      <c r="E377" s="376"/>
      <c r="F377" s="376"/>
      <c r="G377" s="376"/>
      <c r="H377" s="376"/>
      <c r="I377" s="376"/>
      <c r="J377" s="376"/>
      <c r="K377" s="376"/>
      <c r="L377" s="376"/>
      <c r="M377" s="376"/>
      <c r="N377" s="376"/>
      <c r="O377" s="376"/>
      <c r="P377" s="376"/>
      <c r="Q377" s="376"/>
    </row>
    <row r="378" spans="1:17" ht="11.25" customHeight="1">
      <c r="A378" s="376"/>
      <c r="B378" s="376"/>
      <c r="C378" s="376"/>
      <c r="D378" s="376"/>
      <c r="E378" s="376"/>
      <c r="F378" s="376"/>
      <c r="G378" s="376"/>
      <c r="H378" s="376"/>
      <c r="I378" s="376"/>
      <c r="J378" s="376"/>
      <c r="K378" s="376"/>
      <c r="L378" s="376"/>
      <c r="M378" s="376"/>
      <c r="N378" s="376"/>
      <c r="O378" s="376"/>
      <c r="P378" s="376"/>
      <c r="Q378" s="376"/>
    </row>
    <row r="379" spans="1:17" ht="11.25" customHeight="1">
      <c r="A379" s="376"/>
      <c r="B379" s="376"/>
      <c r="C379" s="376"/>
      <c r="D379" s="376"/>
      <c r="E379" s="376"/>
      <c r="F379" s="376"/>
      <c r="G379" s="376"/>
      <c r="H379" s="376"/>
      <c r="I379" s="376"/>
      <c r="J379" s="376"/>
      <c r="K379" s="376"/>
      <c r="L379" s="376"/>
      <c r="M379" s="376"/>
      <c r="N379" s="376"/>
      <c r="O379" s="376"/>
      <c r="P379" s="376"/>
      <c r="Q379" s="376"/>
    </row>
    <row r="380" spans="1:17" ht="11.25" customHeight="1">
      <c r="A380" s="376"/>
      <c r="B380" s="376"/>
      <c r="C380" s="376"/>
      <c r="D380" s="376"/>
      <c r="E380" s="376"/>
      <c r="F380" s="376"/>
      <c r="G380" s="376"/>
      <c r="H380" s="376"/>
      <c r="I380" s="376"/>
      <c r="J380" s="376"/>
      <c r="K380" s="376"/>
      <c r="L380" s="376"/>
      <c r="M380" s="376"/>
      <c r="N380" s="376"/>
      <c r="O380" s="376"/>
      <c r="P380" s="376"/>
      <c r="Q380" s="376"/>
    </row>
    <row r="381" spans="1:17" ht="11.25" customHeight="1">
      <c r="A381" s="376"/>
      <c r="B381" s="376"/>
      <c r="C381" s="376"/>
      <c r="D381" s="376"/>
      <c r="E381" s="376"/>
      <c r="F381" s="376"/>
      <c r="G381" s="376"/>
      <c r="H381" s="376"/>
      <c r="I381" s="376"/>
      <c r="J381" s="376"/>
      <c r="K381" s="376"/>
      <c r="L381" s="376"/>
      <c r="M381" s="376"/>
      <c r="N381" s="376"/>
      <c r="O381" s="376"/>
      <c r="P381" s="376"/>
      <c r="Q381" s="376"/>
    </row>
    <row r="382" spans="1:17" ht="11.25" customHeight="1">
      <c r="A382" s="376"/>
      <c r="B382" s="376"/>
      <c r="C382" s="376"/>
      <c r="D382" s="376"/>
      <c r="E382" s="376"/>
      <c r="F382" s="376"/>
      <c r="G382" s="376"/>
      <c r="H382" s="376"/>
      <c r="I382" s="376"/>
      <c r="J382" s="376"/>
      <c r="K382" s="376"/>
      <c r="L382" s="376"/>
      <c r="M382" s="376"/>
      <c r="N382" s="376"/>
      <c r="O382" s="376"/>
      <c r="P382" s="376"/>
      <c r="Q382" s="376"/>
    </row>
    <row r="383" spans="1:17" ht="11.25" customHeight="1">
      <c r="A383" s="376"/>
      <c r="B383" s="376"/>
      <c r="C383" s="376"/>
      <c r="D383" s="376"/>
      <c r="E383" s="376"/>
      <c r="F383" s="376"/>
      <c r="G383" s="376"/>
      <c r="H383" s="376"/>
      <c r="I383" s="376"/>
      <c r="J383" s="376"/>
      <c r="K383" s="376"/>
      <c r="L383" s="376"/>
      <c r="M383" s="376"/>
      <c r="N383" s="376"/>
      <c r="O383" s="376"/>
      <c r="P383" s="376"/>
      <c r="Q383" s="376"/>
    </row>
    <row r="384" spans="1:17" ht="11.25" customHeight="1">
      <c r="A384" s="376"/>
      <c r="B384" s="376"/>
      <c r="C384" s="376"/>
      <c r="D384" s="376"/>
      <c r="E384" s="376"/>
      <c r="F384" s="376"/>
      <c r="G384" s="376"/>
      <c r="H384" s="376"/>
      <c r="I384" s="376"/>
      <c r="J384" s="376"/>
      <c r="K384" s="376"/>
      <c r="L384" s="376"/>
      <c r="M384" s="376"/>
      <c r="N384" s="376"/>
      <c r="O384" s="376"/>
      <c r="P384" s="376"/>
      <c r="Q384" s="376"/>
    </row>
    <row r="385" spans="1:17" ht="11.25" customHeight="1">
      <c r="A385" s="376"/>
      <c r="B385" s="376"/>
      <c r="C385" s="376"/>
      <c r="D385" s="376"/>
      <c r="E385" s="376"/>
      <c r="F385" s="376"/>
      <c r="G385" s="376"/>
      <c r="H385" s="376"/>
      <c r="I385" s="376"/>
      <c r="J385" s="376"/>
      <c r="K385" s="376"/>
      <c r="L385" s="376"/>
      <c r="M385" s="376"/>
      <c r="N385" s="376"/>
      <c r="O385" s="376"/>
      <c r="P385" s="376"/>
      <c r="Q385" s="376"/>
    </row>
    <row r="386" spans="1:17" ht="11.25" customHeight="1">
      <c r="A386" s="376"/>
      <c r="B386" s="376"/>
      <c r="C386" s="376"/>
      <c r="D386" s="376"/>
      <c r="E386" s="376"/>
      <c r="F386" s="376"/>
      <c r="G386" s="376"/>
      <c r="H386" s="376"/>
      <c r="I386" s="376"/>
      <c r="J386" s="376"/>
      <c r="K386" s="376"/>
      <c r="L386" s="376"/>
      <c r="M386" s="376"/>
      <c r="N386" s="376"/>
      <c r="O386" s="376"/>
      <c r="P386" s="376"/>
      <c r="Q386" s="376"/>
    </row>
    <row r="387" spans="1:17" ht="11.25" customHeight="1">
      <c r="A387" s="376"/>
      <c r="B387" s="376"/>
      <c r="C387" s="376"/>
      <c r="D387" s="376"/>
      <c r="E387" s="376"/>
      <c r="F387" s="376"/>
      <c r="G387" s="376"/>
      <c r="H387" s="376"/>
      <c r="I387" s="376"/>
      <c r="J387" s="376"/>
      <c r="K387" s="376"/>
      <c r="L387" s="376"/>
      <c r="M387" s="376"/>
      <c r="N387" s="376"/>
      <c r="O387" s="376"/>
      <c r="P387" s="376"/>
      <c r="Q387" s="376"/>
    </row>
    <row r="388" spans="1:17" ht="11.25" customHeight="1">
      <c r="A388" s="376"/>
      <c r="B388" s="376"/>
      <c r="C388" s="376"/>
      <c r="D388" s="376"/>
      <c r="E388" s="376"/>
      <c r="F388" s="376"/>
      <c r="G388" s="376"/>
      <c r="H388" s="376"/>
      <c r="I388" s="376"/>
      <c r="J388" s="376"/>
      <c r="K388" s="376"/>
      <c r="L388" s="376"/>
      <c r="M388" s="376"/>
      <c r="N388" s="376"/>
      <c r="O388" s="376"/>
      <c r="P388" s="376"/>
      <c r="Q388" s="376"/>
    </row>
    <row r="389" spans="1:17" ht="11.25" customHeight="1">
      <c r="A389" s="376"/>
      <c r="B389" s="376"/>
      <c r="C389" s="376"/>
      <c r="D389" s="376"/>
      <c r="E389" s="376"/>
      <c r="F389" s="376"/>
      <c r="G389" s="376"/>
      <c r="H389" s="376"/>
      <c r="I389" s="376"/>
      <c r="J389" s="376"/>
      <c r="K389" s="376"/>
      <c r="L389" s="376"/>
      <c r="M389" s="376"/>
      <c r="N389" s="376"/>
      <c r="O389" s="376"/>
      <c r="P389" s="376"/>
      <c r="Q389" s="376"/>
    </row>
    <row r="390" spans="1:17" ht="11.25" customHeight="1">
      <c r="A390" s="376"/>
      <c r="B390" s="376"/>
      <c r="C390" s="376"/>
      <c r="D390" s="376"/>
      <c r="E390" s="376"/>
      <c r="F390" s="376"/>
      <c r="G390" s="376"/>
      <c r="H390" s="376"/>
      <c r="I390" s="376"/>
      <c r="J390" s="376"/>
      <c r="K390" s="376"/>
      <c r="L390" s="376"/>
      <c r="M390" s="376"/>
      <c r="N390" s="376"/>
      <c r="O390" s="376"/>
      <c r="P390" s="376"/>
      <c r="Q390" s="376"/>
    </row>
    <row r="391" spans="1:17" ht="11.25" customHeight="1">
      <c r="A391" s="376"/>
      <c r="B391" s="376"/>
      <c r="C391" s="376"/>
      <c r="D391" s="376"/>
      <c r="E391" s="376"/>
      <c r="F391" s="376"/>
      <c r="G391" s="376"/>
      <c r="H391" s="376"/>
      <c r="I391" s="376"/>
      <c r="J391" s="376"/>
      <c r="K391" s="376"/>
      <c r="L391" s="376"/>
      <c r="M391" s="376"/>
      <c r="N391" s="376"/>
      <c r="O391" s="376"/>
      <c r="P391" s="376"/>
      <c r="Q391" s="376"/>
    </row>
    <row r="392" spans="1:17" ht="11.25" customHeight="1">
      <c r="A392" s="376"/>
      <c r="B392" s="376"/>
      <c r="C392" s="376"/>
      <c r="D392" s="376"/>
      <c r="E392" s="376"/>
      <c r="F392" s="376"/>
      <c r="G392" s="376"/>
      <c r="H392" s="376"/>
      <c r="I392" s="376"/>
      <c r="J392" s="376"/>
      <c r="K392" s="376"/>
      <c r="L392" s="376"/>
      <c r="M392" s="376"/>
      <c r="N392" s="376"/>
      <c r="O392" s="376"/>
      <c r="P392" s="376"/>
      <c r="Q392" s="376"/>
    </row>
    <row r="393" spans="1:17" ht="11.25" customHeight="1">
      <c r="A393" s="376"/>
      <c r="B393" s="376"/>
      <c r="C393" s="376"/>
      <c r="D393" s="376"/>
      <c r="E393" s="376"/>
      <c r="F393" s="376"/>
      <c r="G393" s="376"/>
      <c r="H393" s="376"/>
      <c r="I393" s="376"/>
      <c r="J393" s="376"/>
      <c r="K393" s="376"/>
      <c r="L393" s="376"/>
      <c r="M393" s="376"/>
      <c r="N393" s="376"/>
      <c r="O393" s="376"/>
      <c r="P393" s="376"/>
      <c r="Q393" s="376"/>
    </row>
    <row r="394" spans="1:17" ht="11.25" customHeight="1">
      <c r="A394" s="376"/>
      <c r="B394" s="376"/>
      <c r="C394" s="376"/>
      <c r="D394" s="376"/>
      <c r="E394" s="376"/>
      <c r="F394" s="376"/>
      <c r="G394" s="376"/>
      <c r="H394" s="376"/>
      <c r="I394" s="376"/>
      <c r="J394" s="376"/>
      <c r="K394" s="376"/>
      <c r="L394" s="376"/>
      <c r="M394" s="376"/>
      <c r="N394" s="376"/>
      <c r="O394" s="376"/>
      <c r="P394" s="376"/>
      <c r="Q394" s="376"/>
    </row>
    <row r="395" spans="1:17" ht="11.25" customHeight="1">
      <c r="A395" s="376"/>
      <c r="B395" s="376"/>
      <c r="C395" s="376"/>
      <c r="D395" s="376"/>
      <c r="E395" s="376"/>
      <c r="F395" s="376"/>
      <c r="G395" s="376"/>
      <c r="H395" s="376"/>
      <c r="I395" s="376"/>
      <c r="J395" s="376"/>
      <c r="K395" s="376"/>
      <c r="L395" s="376"/>
      <c r="M395" s="376"/>
      <c r="N395" s="376"/>
      <c r="O395" s="376"/>
      <c r="P395" s="376"/>
      <c r="Q395" s="376"/>
    </row>
    <row r="396" spans="1:17" ht="11.25" customHeight="1">
      <c r="A396" s="376"/>
      <c r="B396" s="376"/>
      <c r="C396" s="376"/>
      <c r="D396" s="376"/>
      <c r="E396" s="376"/>
      <c r="F396" s="376"/>
      <c r="G396" s="376"/>
      <c r="H396" s="376"/>
      <c r="I396" s="376"/>
      <c r="J396" s="376"/>
      <c r="K396" s="376"/>
      <c r="L396" s="376"/>
      <c r="M396" s="376"/>
      <c r="N396" s="376"/>
      <c r="O396" s="376"/>
      <c r="P396" s="376"/>
      <c r="Q396" s="376"/>
    </row>
    <row r="397" spans="1:17" ht="11.25" customHeight="1">
      <c r="A397" s="376"/>
      <c r="B397" s="376"/>
      <c r="C397" s="376"/>
      <c r="D397" s="376"/>
      <c r="E397" s="376"/>
      <c r="F397" s="376"/>
      <c r="G397" s="376"/>
      <c r="H397" s="376"/>
      <c r="I397" s="376"/>
      <c r="J397" s="376"/>
      <c r="K397" s="376"/>
      <c r="L397" s="376"/>
      <c r="M397" s="376"/>
      <c r="N397" s="376"/>
      <c r="O397" s="376"/>
      <c r="P397" s="376"/>
      <c r="Q397" s="376"/>
    </row>
    <row r="398" spans="1:17" ht="11.25" customHeight="1">
      <c r="A398" s="376"/>
      <c r="B398" s="376"/>
      <c r="C398" s="376"/>
      <c r="D398" s="376"/>
      <c r="E398" s="376"/>
      <c r="F398" s="376"/>
      <c r="G398" s="376"/>
      <c r="H398" s="376"/>
      <c r="I398" s="376"/>
      <c r="J398" s="376"/>
      <c r="K398" s="376"/>
      <c r="L398" s="376"/>
      <c r="M398" s="376"/>
      <c r="N398" s="376"/>
      <c r="O398" s="376"/>
      <c r="P398" s="376"/>
      <c r="Q398" s="376"/>
    </row>
    <row r="399" spans="1:17" ht="11.25" customHeight="1">
      <c r="A399" s="376"/>
      <c r="B399" s="376"/>
      <c r="C399" s="376"/>
      <c r="D399" s="376"/>
      <c r="E399" s="376"/>
      <c r="F399" s="376"/>
      <c r="G399" s="376"/>
      <c r="H399" s="376"/>
      <c r="I399" s="376"/>
      <c r="J399" s="376"/>
      <c r="K399" s="376"/>
      <c r="L399" s="376"/>
      <c r="M399" s="376"/>
      <c r="N399" s="376"/>
      <c r="O399" s="376"/>
      <c r="P399" s="376"/>
      <c r="Q399" s="376"/>
    </row>
    <row r="400" spans="1:17" ht="11.25" customHeight="1">
      <c r="A400" s="376"/>
      <c r="B400" s="376"/>
      <c r="C400" s="376"/>
      <c r="D400" s="376"/>
      <c r="E400" s="376"/>
      <c r="F400" s="376"/>
      <c r="G400" s="376"/>
      <c r="H400" s="376"/>
      <c r="I400" s="376"/>
      <c r="J400" s="376"/>
      <c r="K400" s="376"/>
      <c r="L400" s="376"/>
      <c r="M400" s="376"/>
      <c r="N400" s="376"/>
      <c r="O400" s="376"/>
      <c r="P400" s="376"/>
      <c r="Q400" s="376"/>
    </row>
    <row r="401" spans="1:17" ht="11.25" customHeight="1">
      <c r="A401" s="376"/>
      <c r="B401" s="376"/>
      <c r="C401" s="376"/>
      <c r="D401" s="376"/>
      <c r="E401" s="376"/>
      <c r="F401" s="376"/>
      <c r="G401" s="376"/>
      <c r="H401" s="376"/>
      <c r="I401" s="376"/>
      <c r="J401" s="376"/>
      <c r="K401" s="376"/>
      <c r="L401" s="376"/>
      <c r="M401" s="376"/>
      <c r="N401" s="376"/>
      <c r="O401" s="376"/>
      <c r="P401" s="376"/>
      <c r="Q401" s="376"/>
    </row>
    <row r="402" spans="1:17" ht="11.25" customHeight="1">
      <c r="A402" s="376"/>
      <c r="B402" s="376"/>
      <c r="C402" s="376"/>
      <c r="D402" s="376"/>
      <c r="E402" s="376"/>
      <c r="F402" s="376"/>
      <c r="G402" s="376"/>
      <c r="H402" s="376"/>
      <c r="I402" s="376"/>
      <c r="J402" s="376"/>
      <c r="K402" s="376"/>
      <c r="L402" s="376"/>
      <c r="M402" s="376"/>
      <c r="N402" s="376"/>
      <c r="O402" s="376"/>
      <c r="P402" s="376"/>
      <c r="Q402" s="376"/>
    </row>
    <row r="403" spans="1:17" ht="11.25" customHeight="1">
      <c r="A403" s="376"/>
      <c r="B403" s="376"/>
      <c r="C403" s="376"/>
      <c r="D403" s="376"/>
      <c r="E403" s="376"/>
      <c r="F403" s="376"/>
      <c r="G403" s="376"/>
      <c r="H403" s="376"/>
      <c r="I403" s="376"/>
      <c r="J403" s="376"/>
      <c r="K403" s="376"/>
      <c r="L403" s="376"/>
      <c r="M403" s="376"/>
      <c r="N403" s="376"/>
      <c r="O403" s="376"/>
      <c r="P403" s="376"/>
      <c r="Q403" s="376"/>
    </row>
    <row r="404" spans="1:17" ht="11.25" customHeight="1">
      <c r="A404" s="376"/>
      <c r="B404" s="376"/>
      <c r="C404" s="376"/>
      <c r="D404" s="376"/>
      <c r="E404" s="376"/>
      <c r="F404" s="376"/>
      <c r="G404" s="376"/>
      <c r="H404" s="376"/>
      <c r="I404" s="376"/>
      <c r="J404" s="376"/>
      <c r="K404" s="376"/>
      <c r="L404" s="376"/>
      <c r="M404" s="376"/>
      <c r="N404" s="376"/>
      <c r="O404" s="376"/>
      <c r="P404" s="376"/>
      <c r="Q404" s="376"/>
    </row>
    <row r="405" spans="1:17" ht="11.25" customHeight="1">
      <c r="A405" s="376"/>
      <c r="B405" s="376"/>
      <c r="C405" s="376"/>
      <c r="D405" s="376"/>
      <c r="E405" s="376"/>
      <c r="F405" s="376"/>
      <c r="G405" s="376"/>
      <c r="H405" s="376"/>
      <c r="I405" s="376"/>
      <c r="J405" s="376"/>
      <c r="K405" s="376"/>
      <c r="L405" s="376"/>
      <c r="M405" s="376"/>
      <c r="N405" s="376"/>
      <c r="O405" s="376"/>
      <c r="P405" s="376"/>
      <c r="Q405" s="376"/>
    </row>
    <row r="406" spans="1:17" ht="11.25" customHeight="1">
      <c r="A406" s="376"/>
      <c r="B406" s="376"/>
      <c r="C406" s="376"/>
      <c r="D406" s="376"/>
      <c r="E406" s="376"/>
      <c r="F406" s="376"/>
      <c r="G406" s="376"/>
      <c r="H406" s="376"/>
      <c r="I406" s="376"/>
      <c r="J406" s="376"/>
      <c r="K406" s="376"/>
      <c r="L406" s="376"/>
      <c r="M406" s="376"/>
      <c r="N406" s="376"/>
      <c r="O406" s="376"/>
      <c r="P406" s="376"/>
      <c r="Q406" s="376"/>
    </row>
    <row r="407" spans="1:17" ht="11.25" customHeight="1">
      <c r="A407" s="376"/>
      <c r="B407" s="376"/>
      <c r="C407" s="376"/>
      <c r="D407" s="376"/>
      <c r="E407" s="376"/>
      <c r="F407" s="376"/>
      <c r="G407" s="376"/>
      <c r="H407" s="376"/>
      <c r="I407" s="376"/>
      <c r="J407" s="376"/>
      <c r="K407" s="376"/>
      <c r="L407" s="376"/>
      <c r="M407" s="376"/>
      <c r="N407" s="376"/>
      <c r="O407" s="376"/>
      <c r="P407" s="376"/>
      <c r="Q407" s="376"/>
    </row>
    <row r="408" spans="1:17" ht="11.25" customHeight="1">
      <c r="A408" s="376"/>
      <c r="B408" s="376"/>
      <c r="C408" s="376"/>
      <c r="D408" s="376"/>
      <c r="E408" s="376"/>
      <c r="F408" s="376"/>
      <c r="G408" s="376"/>
      <c r="H408" s="376"/>
      <c r="I408" s="376"/>
      <c r="J408" s="376"/>
      <c r="K408" s="376"/>
      <c r="L408" s="376"/>
      <c r="M408" s="376"/>
      <c r="N408" s="376"/>
      <c r="O408" s="376"/>
      <c r="P408" s="376"/>
      <c r="Q408" s="376"/>
    </row>
    <row r="409" spans="1:17" ht="11.25" customHeight="1">
      <c r="A409" s="376"/>
      <c r="B409" s="376"/>
      <c r="C409" s="376"/>
      <c r="D409" s="376"/>
      <c r="E409" s="376"/>
      <c r="F409" s="376"/>
      <c r="G409" s="376"/>
      <c r="H409" s="376"/>
      <c r="I409" s="376"/>
      <c r="J409" s="376"/>
      <c r="K409" s="376"/>
      <c r="L409" s="376"/>
      <c r="M409" s="376"/>
      <c r="N409" s="376"/>
      <c r="O409" s="376"/>
      <c r="P409" s="376"/>
      <c r="Q409" s="376"/>
    </row>
    <row r="410" spans="1:17" ht="11.25" customHeight="1">
      <c r="A410" s="376"/>
      <c r="B410" s="376"/>
      <c r="C410" s="376"/>
      <c r="D410" s="376"/>
      <c r="E410" s="376"/>
      <c r="F410" s="376"/>
      <c r="G410" s="376"/>
      <c r="H410" s="376"/>
      <c r="I410" s="376"/>
      <c r="J410" s="376"/>
      <c r="K410" s="376"/>
      <c r="L410" s="376"/>
      <c r="M410" s="376"/>
      <c r="N410" s="376"/>
      <c r="O410" s="376"/>
      <c r="P410" s="376"/>
      <c r="Q410" s="376"/>
    </row>
    <row r="411" spans="1:17" ht="11.25" customHeight="1">
      <c r="A411" s="376"/>
      <c r="B411" s="376"/>
      <c r="C411" s="376"/>
      <c r="D411" s="376"/>
      <c r="E411" s="376"/>
      <c r="F411" s="376"/>
      <c r="G411" s="376"/>
      <c r="H411" s="376"/>
      <c r="I411" s="376"/>
      <c r="J411" s="376"/>
      <c r="K411" s="376"/>
      <c r="L411" s="376"/>
      <c r="M411" s="376"/>
      <c r="N411" s="376"/>
      <c r="O411" s="376"/>
      <c r="P411" s="376"/>
      <c r="Q411" s="376"/>
    </row>
    <row r="412" spans="1:17" ht="11.25" customHeight="1">
      <c r="A412" s="376"/>
      <c r="B412" s="376"/>
      <c r="C412" s="376"/>
      <c r="D412" s="376"/>
      <c r="E412" s="376"/>
      <c r="F412" s="376"/>
      <c r="G412" s="376"/>
      <c r="H412" s="376"/>
      <c r="I412" s="376"/>
      <c r="J412" s="376"/>
      <c r="K412" s="376"/>
      <c r="L412" s="376"/>
      <c r="M412" s="376"/>
      <c r="N412" s="376"/>
      <c r="O412" s="376"/>
      <c r="P412" s="376"/>
      <c r="Q412" s="376"/>
    </row>
    <row r="413" spans="1:17" ht="11.25" customHeight="1">
      <c r="A413" s="376"/>
      <c r="B413" s="376"/>
      <c r="C413" s="376"/>
      <c r="D413" s="376"/>
      <c r="E413" s="376"/>
      <c r="F413" s="376"/>
      <c r="G413" s="376"/>
      <c r="H413" s="376"/>
      <c r="I413" s="376"/>
      <c r="J413" s="376"/>
      <c r="K413" s="376"/>
      <c r="L413" s="376"/>
      <c r="M413" s="376"/>
      <c r="N413" s="376"/>
      <c r="O413" s="376"/>
      <c r="P413" s="376"/>
      <c r="Q413" s="376"/>
    </row>
    <row r="414" spans="1:17" ht="11.25" customHeight="1">
      <c r="A414" s="376"/>
      <c r="B414" s="376"/>
      <c r="C414" s="376"/>
      <c r="D414" s="376"/>
      <c r="E414" s="376"/>
      <c r="F414" s="376"/>
      <c r="G414" s="376"/>
      <c r="H414" s="376"/>
      <c r="I414" s="376"/>
      <c r="J414" s="376"/>
      <c r="K414" s="376"/>
      <c r="L414" s="376"/>
      <c r="M414" s="376"/>
      <c r="N414" s="376"/>
      <c r="O414" s="376"/>
      <c r="P414" s="376"/>
      <c r="Q414" s="376"/>
    </row>
    <row r="415" spans="1:17" ht="11.25" customHeight="1">
      <c r="A415" s="376"/>
      <c r="B415" s="376"/>
      <c r="C415" s="376"/>
      <c r="D415" s="376"/>
      <c r="E415" s="376"/>
      <c r="F415" s="376"/>
      <c r="G415" s="376"/>
      <c r="H415" s="376"/>
      <c r="I415" s="376"/>
      <c r="J415" s="376"/>
      <c r="K415" s="376"/>
      <c r="L415" s="376"/>
      <c r="M415" s="376"/>
      <c r="N415" s="376"/>
      <c r="O415" s="376"/>
      <c r="P415" s="376"/>
      <c r="Q415" s="376"/>
    </row>
    <row r="416" spans="1:17" ht="11.25" customHeight="1">
      <c r="A416" s="376"/>
      <c r="B416" s="376"/>
      <c r="C416" s="376"/>
      <c r="D416" s="376"/>
      <c r="E416" s="376"/>
      <c r="F416" s="376"/>
      <c r="G416" s="376"/>
      <c r="H416" s="376"/>
      <c r="I416" s="376"/>
      <c r="J416" s="376"/>
      <c r="K416" s="376"/>
      <c r="L416" s="376"/>
      <c r="M416" s="376"/>
      <c r="N416" s="376"/>
      <c r="O416" s="376"/>
      <c r="P416" s="376"/>
      <c r="Q416" s="376"/>
    </row>
    <row r="417" spans="1:17" ht="11.25" customHeight="1">
      <c r="A417" s="376"/>
      <c r="B417" s="376"/>
      <c r="C417" s="376"/>
      <c r="D417" s="376"/>
      <c r="E417" s="376"/>
      <c r="F417" s="376"/>
      <c r="G417" s="376"/>
      <c r="H417" s="376"/>
      <c r="I417" s="376"/>
      <c r="J417" s="376"/>
      <c r="K417" s="376"/>
      <c r="L417" s="376"/>
      <c r="M417" s="376"/>
      <c r="N417" s="376"/>
      <c r="O417" s="376"/>
      <c r="P417" s="376"/>
      <c r="Q417" s="376"/>
    </row>
    <row r="418" spans="1:17" ht="11.25" customHeight="1">
      <c r="A418" s="376"/>
      <c r="B418" s="376"/>
      <c r="C418" s="376"/>
      <c r="D418" s="376"/>
      <c r="E418" s="376"/>
      <c r="F418" s="376"/>
      <c r="G418" s="376"/>
      <c r="H418" s="376"/>
      <c r="I418" s="376"/>
      <c r="J418" s="376"/>
      <c r="K418" s="376"/>
      <c r="L418" s="376"/>
      <c r="M418" s="376"/>
      <c r="N418" s="376"/>
      <c r="O418" s="376"/>
      <c r="P418" s="376"/>
      <c r="Q418" s="376"/>
    </row>
    <row r="419" spans="1:17" ht="11.25" customHeight="1">
      <c r="A419" s="376"/>
      <c r="B419" s="376"/>
      <c r="C419" s="376"/>
      <c r="D419" s="376"/>
      <c r="E419" s="376"/>
      <c r="F419" s="376"/>
      <c r="G419" s="376"/>
      <c r="H419" s="376"/>
      <c r="I419" s="376"/>
      <c r="J419" s="376"/>
      <c r="K419" s="376"/>
      <c r="L419" s="376"/>
      <c r="M419" s="376"/>
      <c r="N419" s="376"/>
      <c r="O419" s="376"/>
      <c r="P419" s="376"/>
      <c r="Q419" s="376"/>
    </row>
    <row r="420" spans="1:17" ht="11.25" customHeight="1">
      <c r="A420" s="376"/>
      <c r="B420" s="376"/>
      <c r="C420" s="376"/>
      <c r="D420" s="376"/>
      <c r="E420" s="376"/>
      <c r="F420" s="376"/>
      <c r="G420" s="376"/>
      <c r="H420" s="376"/>
      <c r="I420" s="376"/>
      <c r="J420" s="376"/>
      <c r="K420" s="376"/>
      <c r="L420" s="376"/>
      <c r="M420" s="376"/>
      <c r="N420" s="376"/>
      <c r="O420" s="376"/>
      <c r="P420" s="376"/>
      <c r="Q420" s="376"/>
    </row>
    <row r="421" spans="1:17" ht="11.25" customHeight="1">
      <c r="A421" s="376"/>
      <c r="B421" s="376"/>
      <c r="C421" s="376"/>
      <c r="D421" s="376"/>
      <c r="E421" s="376"/>
      <c r="F421" s="376"/>
      <c r="G421" s="376"/>
      <c r="H421" s="376"/>
      <c r="I421" s="376"/>
      <c r="J421" s="376"/>
      <c r="K421" s="376"/>
      <c r="L421" s="376"/>
      <c r="M421" s="376"/>
      <c r="N421" s="376"/>
      <c r="O421" s="376"/>
      <c r="P421" s="376"/>
      <c r="Q421" s="376"/>
    </row>
    <row r="422" spans="1:17" ht="11.25" customHeight="1">
      <c r="A422" s="376"/>
      <c r="B422" s="376"/>
      <c r="C422" s="376"/>
      <c r="D422" s="376"/>
      <c r="E422" s="376"/>
      <c r="F422" s="376"/>
      <c r="G422" s="376"/>
      <c r="H422" s="376"/>
      <c r="I422" s="376"/>
      <c r="J422" s="376"/>
      <c r="K422" s="376"/>
      <c r="L422" s="376"/>
      <c r="M422" s="376"/>
      <c r="N422" s="376"/>
      <c r="O422" s="376"/>
      <c r="P422" s="376"/>
      <c r="Q422" s="376"/>
    </row>
    <row r="423" spans="1:17" ht="11.25" customHeight="1">
      <c r="A423" s="376"/>
      <c r="B423" s="376"/>
      <c r="C423" s="376"/>
      <c r="D423" s="376"/>
      <c r="E423" s="376"/>
      <c r="F423" s="376"/>
      <c r="G423" s="376"/>
      <c r="H423" s="376"/>
      <c r="I423" s="376"/>
      <c r="J423" s="376"/>
      <c r="K423" s="376"/>
      <c r="L423" s="376"/>
      <c r="M423" s="376"/>
      <c r="N423" s="376"/>
      <c r="O423" s="376"/>
      <c r="P423" s="376"/>
      <c r="Q423" s="376"/>
    </row>
    <row r="424" spans="1:17" ht="11.25" customHeight="1">
      <c r="A424" s="376"/>
      <c r="B424" s="376"/>
      <c r="C424" s="376"/>
      <c r="D424" s="376"/>
      <c r="E424" s="376"/>
      <c r="F424" s="376"/>
      <c r="G424" s="376"/>
      <c r="H424" s="376"/>
      <c r="I424" s="376"/>
      <c r="J424" s="376"/>
      <c r="K424" s="376"/>
      <c r="L424" s="376"/>
      <c r="M424" s="376"/>
      <c r="N424" s="376"/>
      <c r="O424" s="376"/>
      <c r="P424" s="376"/>
      <c r="Q424" s="376"/>
    </row>
    <row r="425" spans="1:17" ht="11.25" customHeight="1">
      <c r="A425" s="376"/>
      <c r="B425" s="376"/>
      <c r="C425" s="376"/>
      <c r="D425" s="376"/>
      <c r="E425" s="376"/>
      <c r="F425" s="376"/>
      <c r="G425" s="376"/>
      <c r="H425" s="376"/>
      <c r="I425" s="376"/>
      <c r="J425" s="376"/>
      <c r="K425" s="376"/>
      <c r="L425" s="376"/>
      <c r="M425" s="376"/>
      <c r="N425" s="376"/>
      <c r="O425" s="376"/>
      <c r="P425" s="376"/>
      <c r="Q425" s="376"/>
    </row>
    <row r="426" spans="1:17" ht="11.25" customHeight="1">
      <c r="A426" s="376"/>
      <c r="B426" s="376"/>
      <c r="C426" s="376"/>
      <c r="D426" s="376"/>
      <c r="E426" s="376"/>
      <c r="F426" s="376"/>
      <c r="G426" s="376"/>
      <c r="H426" s="376"/>
      <c r="I426" s="376"/>
      <c r="J426" s="376"/>
      <c r="K426" s="376"/>
      <c r="L426" s="376"/>
      <c r="M426" s="376"/>
      <c r="N426" s="376"/>
      <c r="O426" s="376"/>
      <c r="P426" s="376"/>
      <c r="Q426" s="376"/>
    </row>
    <row r="427" spans="1:17" ht="11.25" customHeight="1">
      <c r="A427" s="376"/>
      <c r="B427" s="376"/>
      <c r="C427" s="376"/>
      <c r="D427" s="376"/>
      <c r="E427" s="376"/>
      <c r="F427" s="376"/>
      <c r="G427" s="376"/>
      <c r="H427" s="376"/>
      <c r="I427" s="376"/>
      <c r="J427" s="376"/>
      <c r="K427" s="376"/>
      <c r="L427" s="376"/>
      <c r="M427" s="376"/>
      <c r="N427" s="376"/>
      <c r="O427" s="376"/>
      <c r="P427" s="376"/>
      <c r="Q427" s="376"/>
    </row>
    <row r="428" spans="1:17" ht="11.25" customHeight="1">
      <c r="A428" s="376"/>
      <c r="B428" s="376"/>
      <c r="C428" s="376"/>
      <c r="D428" s="376"/>
      <c r="E428" s="376"/>
      <c r="F428" s="376"/>
      <c r="G428" s="376"/>
      <c r="H428" s="376"/>
      <c r="I428" s="376"/>
      <c r="J428" s="376"/>
      <c r="K428" s="376"/>
      <c r="L428" s="376"/>
      <c r="M428" s="376"/>
      <c r="N428" s="376"/>
      <c r="O428" s="376"/>
      <c r="P428" s="376"/>
      <c r="Q428" s="376"/>
    </row>
    <row r="429" spans="1:17" ht="11.25" customHeight="1">
      <c r="A429" s="376"/>
      <c r="B429" s="376"/>
      <c r="C429" s="376"/>
      <c r="D429" s="376"/>
      <c r="E429" s="376"/>
      <c r="F429" s="376"/>
      <c r="G429" s="376"/>
      <c r="H429" s="376"/>
      <c r="I429" s="376"/>
      <c r="J429" s="376"/>
      <c r="K429" s="376"/>
      <c r="L429" s="376"/>
      <c r="M429" s="376"/>
      <c r="N429" s="376"/>
      <c r="O429" s="376"/>
      <c r="P429" s="376"/>
      <c r="Q429" s="376"/>
    </row>
    <row r="430" spans="1:17" ht="11.25" customHeight="1">
      <c r="A430" s="376"/>
      <c r="B430" s="376"/>
      <c r="C430" s="376"/>
      <c r="D430" s="376"/>
      <c r="E430" s="376"/>
      <c r="F430" s="376"/>
      <c r="G430" s="376"/>
      <c r="H430" s="376"/>
      <c r="I430" s="376"/>
      <c r="J430" s="376"/>
      <c r="K430" s="376"/>
      <c r="L430" s="376"/>
      <c r="M430" s="376"/>
      <c r="N430" s="376"/>
      <c r="O430" s="376"/>
      <c r="P430" s="376"/>
      <c r="Q430" s="376"/>
    </row>
    <row r="431" spans="1:17" ht="11.25" customHeight="1">
      <c r="A431" s="376"/>
      <c r="B431" s="376"/>
      <c r="C431" s="376"/>
      <c r="D431" s="376"/>
      <c r="E431" s="376"/>
      <c r="F431" s="376"/>
      <c r="G431" s="376"/>
      <c r="H431" s="376"/>
      <c r="I431" s="376"/>
      <c r="J431" s="376"/>
      <c r="K431" s="376"/>
      <c r="L431" s="376"/>
      <c r="M431" s="376"/>
      <c r="N431" s="376"/>
      <c r="O431" s="376"/>
      <c r="P431" s="376"/>
      <c r="Q431" s="376"/>
    </row>
    <row r="432" spans="1:17" ht="11.25" customHeight="1">
      <c r="A432" s="376"/>
      <c r="B432" s="376"/>
      <c r="C432" s="376"/>
      <c r="D432" s="376"/>
      <c r="E432" s="376"/>
      <c r="F432" s="376"/>
      <c r="G432" s="376"/>
      <c r="H432" s="376"/>
      <c r="I432" s="376"/>
      <c r="J432" s="376"/>
      <c r="K432" s="376"/>
      <c r="L432" s="376"/>
      <c r="M432" s="376"/>
      <c r="N432" s="376"/>
      <c r="O432" s="376"/>
      <c r="P432" s="376"/>
      <c r="Q432" s="376"/>
    </row>
    <row r="433" spans="1:17" ht="11.25" customHeight="1">
      <c r="A433" s="376"/>
      <c r="B433" s="376"/>
      <c r="C433" s="376"/>
      <c r="D433" s="376"/>
      <c r="E433" s="376"/>
      <c r="F433" s="376"/>
      <c r="G433" s="376"/>
      <c r="H433" s="376"/>
      <c r="I433" s="376"/>
      <c r="J433" s="376"/>
      <c r="K433" s="376"/>
      <c r="L433" s="376"/>
      <c r="M433" s="376"/>
      <c r="N433" s="376"/>
      <c r="O433" s="376"/>
      <c r="P433" s="376"/>
      <c r="Q433" s="376"/>
    </row>
    <row r="434" spans="1:17" ht="11.25" customHeight="1">
      <c r="A434" s="376"/>
      <c r="B434" s="376"/>
      <c r="C434" s="376"/>
      <c r="D434" s="376"/>
      <c r="E434" s="376"/>
      <c r="F434" s="376"/>
      <c r="G434" s="376"/>
      <c r="H434" s="376"/>
      <c r="I434" s="376"/>
      <c r="J434" s="376"/>
      <c r="K434" s="376"/>
      <c r="L434" s="376"/>
      <c r="M434" s="376"/>
      <c r="N434" s="376"/>
      <c r="O434" s="376"/>
      <c r="P434" s="376"/>
      <c r="Q434" s="376"/>
    </row>
    <row r="435" spans="1:17" ht="11.25" customHeight="1">
      <c r="A435" s="376"/>
      <c r="B435" s="376"/>
      <c r="C435" s="376"/>
      <c r="D435" s="376"/>
      <c r="E435" s="376"/>
      <c r="F435" s="376"/>
      <c r="G435" s="376"/>
      <c r="H435" s="376"/>
      <c r="I435" s="376"/>
      <c r="J435" s="376"/>
      <c r="K435" s="376"/>
      <c r="L435" s="376"/>
      <c r="M435" s="376"/>
      <c r="N435" s="376"/>
      <c r="O435" s="376"/>
      <c r="P435" s="376"/>
      <c r="Q435" s="376"/>
    </row>
    <row r="436" spans="1:17" ht="11.25" customHeight="1">
      <c r="A436" s="376"/>
      <c r="B436" s="376"/>
      <c r="C436" s="376"/>
      <c r="D436" s="376"/>
      <c r="E436" s="376"/>
      <c r="F436" s="376"/>
      <c r="G436" s="376"/>
      <c r="H436" s="376"/>
      <c r="I436" s="376"/>
      <c r="J436" s="376"/>
      <c r="K436" s="376"/>
      <c r="L436" s="376"/>
      <c r="M436" s="376"/>
      <c r="N436" s="376"/>
      <c r="O436" s="376"/>
      <c r="P436" s="376"/>
      <c r="Q436" s="376"/>
    </row>
    <row r="437" spans="1:17" ht="11.25" customHeight="1">
      <c r="A437" s="376"/>
      <c r="B437" s="376"/>
      <c r="C437" s="376"/>
      <c r="D437" s="376"/>
      <c r="E437" s="376"/>
      <c r="F437" s="376"/>
      <c r="G437" s="376"/>
      <c r="H437" s="376"/>
      <c r="I437" s="376"/>
      <c r="J437" s="376"/>
      <c r="K437" s="376"/>
      <c r="L437" s="376"/>
      <c r="M437" s="376"/>
      <c r="N437" s="376"/>
      <c r="O437" s="376"/>
      <c r="P437" s="376"/>
      <c r="Q437" s="376"/>
    </row>
    <row r="438" spans="1:17" ht="11.25" customHeight="1">
      <c r="A438" s="376"/>
      <c r="B438" s="376"/>
      <c r="C438" s="376"/>
      <c r="D438" s="376"/>
      <c r="E438" s="376"/>
      <c r="F438" s="376"/>
      <c r="G438" s="376"/>
      <c r="H438" s="376"/>
      <c r="I438" s="376"/>
      <c r="J438" s="376"/>
      <c r="K438" s="376"/>
      <c r="L438" s="376"/>
      <c r="M438" s="376"/>
      <c r="N438" s="376"/>
      <c r="O438" s="376"/>
      <c r="P438" s="376"/>
      <c r="Q438" s="376"/>
    </row>
    <row r="439" spans="1:17" ht="11.25" customHeight="1">
      <c r="A439" s="376"/>
      <c r="B439" s="376"/>
      <c r="C439" s="376"/>
      <c r="D439" s="376"/>
      <c r="E439" s="376"/>
      <c r="F439" s="376"/>
      <c r="G439" s="376"/>
      <c r="H439" s="376"/>
      <c r="I439" s="376"/>
      <c r="J439" s="376"/>
      <c r="K439" s="376"/>
      <c r="L439" s="376"/>
      <c r="M439" s="376"/>
      <c r="N439" s="376"/>
      <c r="O439" s="376"/>
      <c r="P439" s="376"/>
      <c r="Q439" s="376"/>
    </row>
    <row r="440" spans="1:17" ht="11.25" customHeight="1">
      <c r="A440" s="376"/>
      <c r="B440" s="376"/>
      <c r="C440" s="376"/>
      <c r="D440" s="376"/>
      <c r="E440" s="376"/>
      <c r="F440" s="376"/>
      <c r="G440" s="376"/>
      <c r="H440" s="376"/>
      <c r="I440" s="376"/>
      <c r="J440" s="376"/>
      <c r="K440" s="376"/>
      <c r="L440" s="376"/>
      <c r="M440" s="376"/>
      <c r="N440" s="376"/>
      <c r="O440" s="376"/>
      <c r="P440" s="376"/>
      <c r="Q440" s="376"/>
    </row>
    <row r="441" spans="1:17" ht="11.25" customHeight="1">
      <c r="A441" s="376"/>
      <c r="B441" s="376"/>
      <c r="C441" s="376"/>
      <c r="D441" s="376"/>
      <c r="E441" s="376"/>
      <c r="F441" s="376"/>
      <c r="G441" s="376"/>
      <c r="H441" s="376"/>
      <c r="I441" s="376"/>
      <c r="J441" s="376"/>
      <c r="K441" s="376"/>
      <c r="L441" s="376"/>
      <c r="M441" s="376"/>
      <c r="N441" s="376"/>
      <c r="O441" s="376"/>
      <c r="P441" s="376"/>
      <c r="Q441" s="376"/>
    </row>
    <row r="442" spans="1:17" ht="11.25" customHeight="1">
      <c r="A442" s="376"/>
      <c r="B442" s="376"/>
      <c r="C442" s="376"/>
      <c r="D442" s="376"/>
      <c r="E442" s="376"/>
      <c r="F442" s="376"/>
      <c r="G442" s="376"/>
      <c r="H442" s="376"/>
      <c r="I442" s="376"/>
      <c r="J442" s="376"/>
      <c r="K442" s="376"/>
      <c r="L442" s="376"/>
      <c r="M442" s="376"/>
      <c r="N442" s="376"/>
      <c r="O442" s="376"/>
      <c r="P442" s="376"/>
      <c r="Q442" s="376"/>
    </row>
    <row r="443" spans="1:17" ht="11.25" customHeight="1">
      <c r="A443" s="376"/>
      <c r="B443" s="376"/>
      <c r="C443" s="376"/>
      <c r="D443" s="376"/>
      <c r="E443" s="376"/>
      <c r="F443" s="376"/>
      <c r="G443" s="376"/>
      <c r="H443" s="376"/>
      <c r="I443" s="376"/>
      <c r="J443" s="376"/>
      <c r="K443" s="376"/>
      <c r="L443" s="376"/>
      <c r="M443" s="376"/>
      <c r="N443" s="376"/>
      <c r="O443" s="376"/>
      <c r="P443" s="376"/>
      <c r="Q443" s="376"/>
    </row>
    <row r="444" spans="1:17" ht="11.25" customHeight="1">
      <c r="A444" s="376"/>
      <c r="B444" s="376"/>
      <c r="C444" s="376"/>
      <c r="D444" s="376"/>
      <c r="E444" s="376"/>
      <c r="F444" s="376"/>
      <c r="G444" s="376"/>
      <c r="H444" s="376"/>
      <c r="I444" s="376"/>
      <c r="J444" s="376"/>
      <c r="K444" s="376"/>
      <c r="L444" s="376"/>
      <c r="M444" s="376"/>
      <c r="N444" s="376"/>
      <c r="O444" s="376"/>
      <c r="P444" s="376"/>
      <c r="Q444" s="376"/>
    </row>
    <row r="445" spans="1:17" ht="11.25" customHeight="1">
      <c r="A445" s="376"/>
      <c r="B445" s="376"/>
      <c r="C445" s="376"/>
      <c r="D445" s="376"/>
      <c r="E445" s="376"/>
      <c r="F445" s="376"/>
      <c r="G445" s="376"/>
      <c r="H445" s="376"/>
      <c r="I445" s="376"/>
      <c r="J445" s="376"/>
      <c r="K445" s="376"/>
      <c r="L445" s="376"/>
      <c r="M445" s="376"/>
      <c r="N445" s="376"/>
      <c r="O445" s="376"/>
      <c r="P445" s="376"/>
      <c r="Q445" s="376"/>
    </row>
    <row r="446" spans="1:17" ht="11.25" customHeight="1">
      <c r="A446" s="376"/>
      <c r="B446" s="376"/>
      <c r="C446" s="376"/>
      <c r="D446" s="376"/>
      <c r="E446" s="376"/>
      <c r="F446" s="376"/>
      <c r="G446" s="376"/>
      <c r="H446" s="376"/>
      <c r="I446" s="376"/>
      <c r="J446" s="376"/>
      <c r="K446" s="376"/>
      <c r="L446" s="376"/>
      <c r="M446" s="376"/>
      <c r="N446" s="376"/>
      <c r="O446" s="376"/>
      <c r="P446" s="376"/>
      <c r="Q446" s="376"/>
    </row>
    <row r="447" spans="1:17" ht="11.25" customHeight="1">
      <c r="A447" s="376"/>
      <c r="B447" s="376"/>
      <c r="C447" s="376"/>
      <c r="D447" s="376"/>
      <c r="E447" s="376"/>
      <c r="F447" s="376"/>
      <c r="G447" s="376"/>
      <c r="H447" s="376"/>
      <c r="I447" s="376"/>
      <c r="J447" s="376"/>
      <c r="K447" s="376"/>
      <c r="L447" s="376"/>
      <c r="M447" s="376"/>
      <c r="N447" s="376"/>
      <c r="O447" s="376"/>
      <c r="P447" s="376"/>
      <c r="Q447" s="376"/>
    </row>
    <row r="448" spans="1:17" ht="11.25" customHeight="1">
      <c r="A448" s="376"/>
      <c r="B448" s="376"/>
      <c r="C448" s="376"/>
      <c r="D448" s="376"/>
      <c r="E448" s="376"/>
      <c r="F448" s="376"/>
      <c r="G448" s="376"/>
      <c r="H448" s="376"/>
      <c r="I448" s="376"/>
      <c r="J448" s="376"/>
      <c r="K448" s="376"/>
      <c r="L448" s="376"/>
      <c r="M448" s="376"/>
      <c r="N448" s="376"/>
      <c r="O448" s="376"/>
      <c r="P448" s="376"/>
      <c r="Q448" s="376"/>
    </row>
    <row r="449" spans="1:17" ht="11.25" customHeight="1">
      <c r="A449" s="376"/>
      <c r="B449" s="376"/>
      <c r="C449" s="376"/>
      <c r="D449" s="376"/>
      <c r="E449" s="376"/>
      <c r="F449" s="376"/>
      <c r="G449" s="376"/>
      <c r="H449" s="376"/>
      <c r="I449" s="376"/>
      <c r="J449" s="376"/>
      <c r="K449" s="376"/>
      <c r="L449" s="376"/>
      <c r="M449" s="376"/>
      <c r="N449" s="376"/>
      <c r="O449" s="376"/>
      <c r="P449" s="376"/>
      <c r="Q449" s="376"/>
    </row>
    <row r="450" spans="1:17" ht="11.25" customHeight="1">
      <c r="A450" s="376"/>
      <c r="B450" s="376"/>
      <c r="C450" s="376"/>
      <c r="D450" s="376"/>
      <c r="E450" s="376"/>
      <c r="F450" s="376"/>
      <c r="G450" s="376"/>
      <c r="H450" s="376"/>
      <c r="I450" s="376"/>
      <c r="J450" s="376"/>
      <c r="K450" s="376"/>
      <c r="L450" s="376"/>
      <c r="M450" s="376"/>
      <c r="N450" s="376"/>
      <c r="O450" s="376"/>
      <c r="P450" s="376"/>
      <c r="Q450" s="376"/>
    </row>
    <row r="451" spans="1:17" ht="11.25" customHeight="1">
      <c r="A451" s="376"/>
      <c r="B451" s="376"/>
      <c r="C451" s="376"/>
      <c r="D451" s="376"/>
      <c r="E451" s="376"/>
      <c r="F451" s="376"/>
      <c r="G451" s="376"/>
      <c r="H451" s="376"/>
      <c r="I451" s="376"/>
      <c r="J451" s="376"/>
      <c r="K451" s="376"/>
      <c r="L451" s="376"/>
      <c r="M451" s="376"/>
      <c r="N451" s="376"/>
      <c r="O451" s="376"/>
      <c r="P451" s="376"/>
      <c r="Q451" s="376"/>
    </row>
    <row r="452" spans="1:17" ht="11.25" customHeight="1">
      <c r="A452" s="376"/>
      <c r="B452" s="376"/>
      <c r="C452" s="376"/>
      <c r="D452" s="376"/>
      <c r="E452" s="376"/>
      <c r="F452" s="376"/>
      <c r="G452" s="376"/>
      <c r="H452" s="376"/>
      <c r="I452" s="376"/>
      <c r="J452" s="376"/>
      <c r="K452" s="376"/>
      <c r="L452" s="376"/>
      <c r="M452" s="376"/>
      <c r="N452" s="376"/>
      <c r="O452" s="376"/>
      <c r="P452" s="376"/>
      <c r="Q452" s="376"/>
    </row>
    <row r="453" spans="1:17" ht="11.25" customHeight="1">
      <c r="A453" s="376"/>
      <c r="B453" s="376"/>
      <c r="C453" s="376"/>
      <c r="D453" s="376"/>
      <c r="E453" s="376"/>
      <c r="F453" s="376"/>
      <c r="G453" s="376"/>
      <c r="H453" s="376"/>
      <c r="I453" s="376"/>
      <c r="J453" s="376"/>
      <c r="K453" s="376"/>
      <c r="L453" s="376"/>
      <c r="M453" s="376"/>
      <c r="N453" s="376"/>
      <c r="O453" s="376"/>
      <c r="P453" s="376"/>
      <c r="Q453" s="376"/>
    </row>
    <row r="454" spans="1:17" ht="11.25" customHeight="1">
      <c r="A454" s="376"/>
      <c r="B454" s="376"/>
      <c r="C454" s="376"/>
      <c r="D454" s="376"/>
      <c r="E454" s="376"/>
      <c r="F454" s="376"/>
      <c r="G454" s="376"/>
      <c r="H454" s="376"/>
      <c r="I454" s="376"/>
      <c r="J454" s="376"/>
      <c r="K454" s="376"/>
      <c r="L454" s="376"/>
      <c r="M454" s="376"/>
      <c r="N454" s="376"/>
      <c r="O454" s="376"/>
      <c r="P454" s="376"/>
      <c r="Q454" s="376"/>
    </row>
    <row r="455" spans="1:17" ht="11.25" customHeight="1">
      <c r="A455" s="376"/>
      <c r="B455" s="376"/>
      <c r="C455" s="376"/>
      <c r="D455" s="376"/>
      <c r="E455" s="376"/>
      <c r="F455" s="376"/>
      <c r="G455" s="376"/>
      <c r="H455" s="376"/>
      <c r="I455" s="376"/>
      <c r="J455" s="376"/>
      <c r="K455" s="376"/>
      <c r="L455" s="376"/>
      <c r="M455" s="376"/>
      <c r="N455" s="376"/>
      <c r="O455" s="376"/>
      <c r="P455" s="376"/>
      <c r="Q455" s="376"/>
    </row>
    <row r="456" spans="1:17" ht="11.25" customHeight="1">
      <c r="A456" s="376"/>
      <c r="B456" s="376"/>
      <c r="C456" s="376"/>
      <c r="D456" s="376"/>
      <c r="E456" s="376"/>
      <c r="F456" s="376"/>
      <c r="G456" s="376"/>
      <c r="H456" s="376"/>
      <c r="I456" s="376"/>
      <c r="J456" s="376"/>
      <c r="K456" s="376"/>
      <c r="L456" s="376"/>
      <c r="M456" s="376"/>
      <c r="N456" s="376"/>
      <c r="O456" s="376"/>
      <c r="P456" s="376"/>
      <c r="Q456" s="376"/>
    </row>
    <row r="457" spans="1:17" ht="11.25" customHeight="1">
      <c r="A457" s="376"/>
      <c r="B457" s="376"/>
      <c r="C457" s="376"/>
      <c r="D457" s="376"/>
      <c r="E457" s="376"/>
      <c r="F457" s="376"/>
      <c r="G457" s="376"/>
      <c r="H457" s="376"/>
      <c r="I457" s="376"/>
      <c r="J457" s="376"/>
      <c r="K457" s="376"/>
      <c r="L457" s="376"/>
      <c r="M457" s="376"/>
      <c r="N457" s="376"/>
      <c r="O457" s="376"/>
      <c r="P457" s="376"/>
      <c r="Q457" s="376"/>
    </row>
    <row r="458" spans="1:17" ht="11.25" customHeight="1">
      <c r="A458" s="376"/>
      <c r="B458" s="376"/>
      <c r="C458" s="376"/>
      <c r="D458" s="376"/>
      <c r="E458" s="376"/>
      <c r="F458" s="376"/>
      <c r="G458" s="376"/>
      <c r="H458" s="376"/>
      <c r="I458" s="376"/>
      <c r="J458" s="376"/>
      <c r="K458" s="376"/>
      <c r="L458" s="376"/>
      <c r="M458" s="376"/>
      <c r="N458" s="376"/>
      <c r="O458" s="376"/>
      <c r="P458" s="376"/>
      <c r="Q458" s="376"/>
    </row>
    <row r="459" spans="1:17" ht="11.25" customHeight="1">
      <c r="A459" s="376"/>
      <c r="B459" s="376"/>
      <c r="C459" s="376"/>
      <c r="D459" s="376"/>
      <c r="E459" s="376"/>
      <c r="F459" s="376"/>
      <c r="G459" s="376"/>
      <c r="H459" s="376"/>
      <c r="I459" s="376"/>
      <c r="J459" s="376"/>
      <c r="K459" s="376"/>
      <c r="L459" s="376"/>
      <c r="M459" s="376"/>
      <c r="N459" s="376"/>
      <c r="O459" s="376"/>
      <c r="P459" s="376"/>
      <c r="Q459" s="376"/>
    </row>
    <row r="460" spans="1:17" ht="11.25" customHeight="1">
      <c r="A460" s="376"/>
      <c r="B460" s="376"/>
      <c r="C460" s="376"/>
      <c r="D460" s="376"/>
      <c r="E460" s="376"/>
      <c r="F460" s="376"/>
      <c r="G460" s="376"/>
      <c r="H460" s="376"/>
      <c r="I460" s="376"/>
      <c r="J460" s="376"/>
      <c r="K460" s="376"/>
      <c r="L460" s="376"/>
      <c r="M460" s="376"/>
      <c r="N460" s="376"/>
      <c r="O460" s="376"/>
      <c r="P460" s="376"/>
      <c r="Q460" s="376"/>
    </row>
    <row r="461" spans="1:17" ht="11.25" customHeight="1">
      <c r="A461" s="376"/>
      <c r="B461" s="376"/>
      <c r="C461" s="376"/>
      <c r="D461" s="376"/>
      <c r="E461" s="376"/>
      <c r="F461" s="376"/>
      <c r="G461" s="376"/>
      <c r="H461" s="376"/>
      <c r="I461" s="376"/>
      <c r="J461" s="376"/>
      <c r="K461" s="376"/>
      <c r="L461" s="376"/>
      <c r="M461" s="376"/>
      <c r="N461" s="376"/>
      <c r="O461" s="376"/>
      <c r="P461" s="376"/>
      <c r="Q461" s="376"/>
    </row>
    <row r="462" spans="1:17" ht="11.25" customHeight="1">
      <c r="A462" s="376"/>
      <c r="B462" s="376"/>
      <c r="C462" s="376"/>
      <c r="D462" s="376"/>
      <c r="E462" s="376"/>
      <c r="F462" s="376"/>
      <c r="G462" s="376"/>
      <c r="H462" s="376"/>
      <c r="I462" s="376"/>
      <c r="J462" s="376"/>
      <c r="K462" s="376"/>
      <c r="L462" s="376"/>
      <c r="M462" s="376"/>
      <c r="N462" s="376"/>
      <c r="O462" s="376"/>
      <c r="P462" s="376"/>
      <c r="Q462" s="376"/>
    </row>
    <row r="463" spans="1:17" ht="11.25" customHeight="1">
      <c r="A463" s="376"/>
      <c r="B463" s="376"/>
      <c r="C463" s="376"/>
      <c r="D463" s="376"/>
      <c r="E463" s="376"/>
      <c r="F463" s="376"/>
      <c r="G463" s="376"/>
      <c r="H463" s="376"/>
      <c r="I463" s="376"/>
      <c r="J463" s="376"/>
      <c r="K463" s="376"/>
      <c r="L463" s="376"/>
      <c r="M463" s="376"/>
      <c r="N463" s="376"/>
      <c r="O463" s="376"/>
      <c r="P463" s="376"/>
      <c r="Q463" s="376"/>
    </row>
    <row r="464" spans="1:17" ht="11.25" customHeight="1">
      <c r="A464" s="376"/>
      <c r="B464" s="376"/>
      <c r="C464" s="376"/>
      <c r="D464" s="376"/>
      <c r="E464" s="376"/>
      <c r="F464" s="376"/>
      <c r="G464" s="376"/>
      <c r="H464" s="376"/>
      <c r="I464" s="376"/>
      <c r="J464" s="376"/>
      <c r="K464" s="376"/>
      <c r="L464" s="376"/>
      <c r="M464" s="376"/>
      <c r="N464" s="376"/>
      <c r="O464" s="376"/>
      <c r="P464" s="376"/>
      <c r="Q464" s="376"/>
    </row>
    <row r="465" spans="1:17" ht="11.25" customHeight="1">
      <c r="A465" s="376"/>
      <c r="B465" s="376"/>
      <c r="C465" s="376"/>
      <c r="D465" s="376"/>
      <c r="E465" s="376"/>
      <c r="F465" s="376"/>
      <c r="G465" s="376"/>
      <c r="H465" s="376"/>
      <c r="I465" s="376"/>
      <c r="J465" s="376"/>
      <c r="K465" s="376"/>
      <c r="L465" s="376"/>
      <c r="M465" s="376"/>
      <c r="N465" s="376"/>
      <c r="O465" s="376"/>
      <c r="P465" s="376"/>
      <c r="Q465" s="376"/>
    </row>
    <row r="466" spans="1:17" ht="11.25" customHeight="1">
      <c r="A466" s="376"/>
      <c r="B466" s="376"/>
      <c r="C466" s="376"/>
      <c r="D466" s="376"/>
      <c r="E466" s="376"/>
      <c r="F466" s="376"/>
      <c r="G466" s="376"/>
      <c r="H466" s="376"/>
      <c r="I466" s="376"/>
      <c r="J466" s="376"/>
      <c r="K466" s="376"/>
      <c r="L466" s="376"/>
      <c r="M466" s="376"/>
      <c r="N466" s="376"/>
      <c r="O466" s="376"/>
      <c r="P466" s="376"/>
      <c r="Q466" s="376"/>
    </row>
    <row r="467" spans="1:17" ht="11.25" customHeight="1">
      <c r="A467" s="376"/>
      <c r="B467" s="376"/>
      <c r="C467" s="376"/>
      <c r="D467" s="376"/>
      <c r="E467" s="376"/>
      <c r="F467" s="376"/>
      <c r="G467" s="376"/>
      <c r="H467" s="376"/>
      <c r="I467" s="376"/>
      <c r="J467" s="376"/>
      <c r="K467" s="376"/>
      <c r="L467" s="376"/>
      <c r="M467" s="376"/>
      <c r="N467" s="376"/>
      <c r="O467" s="376"/>
      <c r="P467" s="376"/>
      <c r="Q467" s="376"/>
    </row>
    <row r="468" spans="1:17" ht="11.25" customHeight="1">
      <c r="A468" s="376"/>
      <c r="B468" s="376"/>
      <c r="C468" s="376"/>
      <c r="D468" s="376"/>
      <c r="E468" s="376"/>
      <c r="F468" s="376"/>
      <c r="G468" s="376"/>
      <c r="H468" s="376"/>
      <c r="I468" s="376"/>
      <c r="J468" s="376"/>
      <c r="K468" s="376"/>
      <c r="L468" s="376"/>
      <c r="M468" s="376"/>
      <c r="N468" s="376"/>
      <c r="O468" s="376"/>
      <c r="P468" s="376"/>
      <c r="Q468" s="376"/>
    </row>
    <row r="469" spans="1:17" ht="11.25" customHeight="1">
      <c r="A469" s="376"/>
      <c r="B469" s="376"/>
      <c r="C469" s="376"/>
      <c r="D469" s="376"/>
      <c r="E469" s="376"/>
      <c r="F469" s="376"/>
      <c r="G469" s="376"/>
      <c r="H469" s="376"/>
      <c r="I469" s="376"/>
      <c r="J469" s="376"/>
      <c r="K469" s="376"/>
      <c r="L469" s="376"/>
      <c r="M469" s="376"/>
      <c r="N469" s="376"/>
      <c r="O469" s="376"/>
      <c r="P469" s="376"/>
      <c r="Q469" s="376"/>
    </row>
    <row r="470" spans="1:17" ht="11.25" customHeight="1">
      <c r="A470" s="376"/>
      <c r="B470" s="376"/>
      <c r="C470" s="376"/>
      <c r="D470" s="376"/>
      <c r="E470" s="376"/>
      <c r="F470" s="376"/>
      <c r="G470" s="376"/>
      <c r="H470" s="376"/>
      <c r="I470" s="376"/>
      <c r="J470" s="376"/>
      <c r="K470" s="376"/>
      <c r="L470" s="376"/>
      <c r="M470" s="376"/>
      <c r="N470" s="376"/>
      <c r="O470" s="376"/>
      <c r="P470" s="376"/>
      <c r="Q470" s="376"/>
    </row>
    <row r="471" spans="1:17" ht="11.25" customHeight="1">
      <c r="A471" s="376"/>
      <c r="B471" s="376"/>
      <c r="C471" s="376"/>
      <c r="D471" s="376"/>
      <c r="E471" s="376"/>
      <c r="F471" s="376"/>
      <c r="G471" s="376"/>
      <c r="H471" s="376"/>
      <c r="I471" s="376"/>
      <c r="J471" s="376"/>
      <c r="K471" s="376"/>
      <c r="L471" s="376"/>
      <c r="M471" s="376"/>
      <c r="N471" s="376"/>
      <c r="O471" s="376"/>
      <c r="P471" s="376"/>
      <c r="Q471" s="376"/>
    </row>
    <row r="472" spans="1:17" ht="11.25" customHeight="1">
      <c r="A472" s="376"/>
      <c r="B472" s="376"/>
      <c r="C472" s="376"/>
      <c r="D472" s="376"/>
      <c r="E472" s="376"/>
      <c r="F472" s="376"/>
      <c r="G472" s="376"/>
      <c r="H472" s="376"/>
      <c r="I472" s="376"/>
      <c r="J472" s="376"/>
      <c r="K472" s="376"/>
      <c r="L472" s="376"/>
      <c r="M472" s="376"/>
      <c r="N472" s="376"/>
      <c r="O472" s="376"/>
      <c r="P472" s="376"/>
      <c r="Q472" s="376"/>
    </row>
    <row r="473" spans="1:17" ht="11.25" customHeight="1">
      <c r="A473" s="376"/>
      <c r="B473" s="376"/>
      <c r="C473" s="376"/>
      <c r="D473" s="376"/>
      <c r="E473" s="376"/>
      <c r="F473" s="376"/>
      <c r="G473" s="376"/>
      <c r="H473" s="376"/>
      <c r="I473" s="376"/>
      <c r="J473" s="376"/>
      <c r="K473" s="376"/>
      <c r="L473" s="376"/>
      <c r="M473" s="376"/>
      <c r="N473" s="376"/>
      <c r="O473" s="376"/>
      <c r="P473" s="376"/>
      <c r="Q473" s="376"/>
    </row>
    <row r="474" spans="1:17" ht="11.25" customHeight="1">
      <c r="A474" s="376"/>
      <c r="B474" s="376"/>
      <c r="C474" s="376"/>
      <c r="D474" s="376"/>
      <c r="E474" s="376"/>
      <c r="F474" s="376"/>
      <c r="G474" s="376"/>
      <c r="H474" s="376"/>
      <c r="I474" s="376"/>
      <c r="J474" s="376"/>
      <c r="K474" s="376"/>
      <c r="L474" s="376"/>
      <c r="M474" s="376"/>
      <c r="N474" s="376"/>
      <c r="O474" s="376"/>
      <c r="P474" s="376"/>
      <c r="Q474" s="376"/>
    </row>
    <row r="475" spans="1:17" ht="11.25" customHeight="1">
      <c r="A475" s="376"/>
      <c r="B475" s="376"/>
      <c r="C475" s="376"/>
      <c r="D475" s="376"/>
      <c r="E475" s="376"/>
      <c r="F475" s="376"/>
      <c r="G475" s="376"/>
      <c r="H475" s="376"/>
      <c r="I475" s="376"/>
      <c r="J475" s="376"/>
      <c r="K475" s="376"/>
      <c r="L475" s="376"/>
      <c r="M475" s="376"/>
      <c r="N475" s="376"/>
      <c r="O475" s="376"/>
      <c r="P475" s="376"/>
      <c r="Q475" s="376"/>
    </row>
    <row r="476" spans="1:17" ht="11.25" customHeight="1">
      <c r="A476" s="376"/>
      <c r="B476" s="376"/>
      <c r="C476" s="376"/>
      <c r="D476" s="376"/>
      <c r="E476" s="376"/>
      <c r="F476" s="376"/>
      <c r="G476" s="376"/>
      <c r="H476" s="376"/>
      <c r="I476" s="376"/>
      <c r="J476" s="376"/>
      <c r="K476" s="376"/>
      <c r="L476" s="376"/>
      <c r="M476" s="376"/>
      <c r="N476" s="376"/>
      <c r="O476" s="376"/>
      <c r="P476" s="376"/>
      <c r="Q476" s="376"/>
    </row>
    <row r="477" spans="1:17" ht="11.25" customHeight="1">
      <c r="A477" s="376"/>
      <c r="B477" s="376"/>
      <c r="C477" s="376"/>
      <c r="D477" s="376"/>
      <c r="E477" s="376"/>
      <c r="F477" s="376"/>
      <c r="G477" s="376"/>
      <c r="H477" s="376"/>
      <c r="I477" s="376"/>
      <c r="J477" s="376"/>
      <c r="K477" s="376"/>
      <c r="L477" s="376"/>
      <c r="M477" s="376"/>
      <c r="N477" s="376"/>
      <c r="O477" s="376"/>
      <c r="P477" s="376"/>
      <c r="Q477" s="376"/>
    </row>
    <row r="478" spans="1:17" ht="11.25" customHeight="1">
      <c r="A478" s="376"/>
      <c r="B478" s="376"/>
      <c r="C478" s="376"/>
      <c r="D478" s="376"/>
      <c r="E478" s="376"/>
      <c r="F478" s="376"/>
      <c r="G478" s="376"/>
      <c r="H478" s="376"/>
      <c r="I478" s="376"/>
      <c r="J478" s="376"/>
      <c r="K478" s="376"/>
      <c r="L478" s="376"/>
      <c r="M478" s="376"/>
      <c r="N478" s="376"/>
      <c r="O478" s="376"/>
      <c r="P478" s="376"/>
      <c r="Q478" s="376"/>
    </row>
    <row r="479" spans="1:17" ht="11.25" customHeight="1">
      <c r="A479" s="376"/>
      <c r="B479" s="376"/>
      <c r="C479" s="376"/>
      <c r="D479" s="376"/>
      <c r="E479" s="376"/>
      <c r="F479" s="376"/>
      <c r="G479" s="376"/>
      <c r="H479" s="376"/>
      <c r="I479" s="376"/>
      <c r="J479" s="376"/>
      <c r="K479" s="376"/>
      <c r="L479" s="376"/>
      <c r="M479" s="376"/>
      <c r="N479" s="376"/>
      <c r="O479" s="376"/>
      <c r="P479" s="376"/>
      <c r="Q479" s="376"/>
    </row>
    <row r="480" spans="1:17" ht="11.25" customHeight="1">
      <c r="A480" s="376"/>
      <c r="B480" s="376"/>
      <c r="C480" s="376"/>
      <c r="D480" s="376"/>
      <c r="E480" s="376"/>
      <c r="F480" s="376"/>
      <c r="G480" s="376"/>
      <c r="H480" s="376"/>
      <c r="I480" s="376"/>
      <c r="J480" s="376"/>
      <c r="K480" s="376"/>
      <c r="L480" s="376"/>
      <c r="M480" s="376"/>
      <c r="N480" s="376"/>
      <c r="O480" s="376"/>
      <c r="P480" s="376"/>
      <c r="Q480" s="376"/>
    </row>
    <row r="481" spans="1:17" ht="11.25" customHeight="1">
      <c r="A481" s="376"/>
      <c r="B481" s="376"/>
      <c r="C481" s="376"/>
      <c r="D481" s="376"/>
      <c r="E481" s="376"/>
      <c r="F481" s="376"/>
      <c r="G481" s="376"/>
      <c r="H481" s="376"/>
      <c r="I481" s="376"/>
      <c r="J481" s="376"/>
      <c r="K481" s="376"/>
      <c r="L481" s="376"/>
      <c r="M481" s="376"/>
      <c r="N481" s="376"/>
      <c r="O481" s="376"/>
      <c r="P481" s="376"/>
      <c r="Q481" s="376"/>
    </row>
    <row r="482" spans="1:17" ht="11.25" customHeight="1">
      <c r="A482" s="376"/>
      <c r="B482" s="376"/>
      <c r="C482" s="376"/>
      <c r="D482" s="376"/>
      <c r="E482" s="376"/>
      <c r="F482" s="376"/>
      <c r="G482" s="376"/>
      <c r="H482" s="376"/>
      <c r="I482" s="376"/>
      <c r="J482" s="376"/>
      <c r="K482" s="376"/>
      <c r="L482" s="376"/>
      <c r="M482" s="376"/>
      <c r="N482" s="376"/>
      <c r="O482" s="376"/>
      <c r="P482" s="376"/>
      <c r="Q482" s="376"/>
    </row>
    <row r="483" spans="1:17" ht="11.25" customHeight="1">
      <c r="A483" s="376"/>
      <c r="B483" s="376"/>
      <c r="C483" s="376"/>
      <c r="D483" s="376"/>
      <c r="E483" s="376"/>
      <c r="F483" s="376"/>
      <c r="G483" s="376"/>
      <c r="H483" s="376"/>
      <c r="I483" s="376"/>
      <c r="J483" s="376"/>
      <c r="K483" s="376"/>
      <c r="L483" s="376"/>
      <c r="M483" s="376"/>
      <c r="N483" s="376"/>
      <c r="O483" s="376"/>
      <c r="P483" s="376"/>
      <c r="Q483" s="376"/>
    </row>
    <row r="484" spans="1:17" ht="11.25" customHeight="1">
      <c r="A484" s="376"/>
      <c r="B484" s="376"/>
      <c r="C484" s="376"/>
      <c r="D484" s="376"/>
      <c r="E484" s="376"/>
      <c r="F484" s="376"/>
      <c r="G484" s="376"/>
      <c r="H484" s="376"/>
      <c r="I484" s="376"/>
      <c r="J484" s="376"/>
      <c r="K484" s="376"/>
      <c r="L484" s="376"/>
      <c r="M484" s="376"/>
      <c r="N484" s="376"/>
      <c r="O484" s="376"/>
      <c r="P484" s="376"/>
      <c r="Q484" s="376"/>
    </row>
    <row r="485" spans="1:17" ht="11.25" customHeight="1">
      <c r="A485" s="376"/>
      <c r="B485" s="376"/>
      <c r="C485" s="376"/>
      <c r="D485" s="376"/>
      <c r="E485" s="376"/>
      <c r="F485" s="376"/>
      <c r="G485" s="376"/>
      <c r="H485" s="376"/>
      <c r="I485" s="376"/>
      <c r="J485" s="376"/>
      <c r="K485" s="376"/>
      <c r="L485" s="376"/>
      <c r="M485" s="376"/>
      <c r="N485" s="376"/>
      <c r="O485" s="376"/>
      <c r="P485" s="376"/>
      <c r="Q485" s="376"/>
    </row>
    <row r="486" spans="1:17" ht="11.25" customHeight="1">
      <c r="A486" s="376"/>
      <c r="B486" s="376"/>
      <c r="C486" s="376"/>
      <c r="D486" s="376"/>
      <c r="E486" s="376"/>
      <c r="F486" s="376"/>
      <c r="G486" s="376"/>
      <c r="H486" s="376"/>
      <c r="I486" s="376"/>
      <c r="J486" s="376"/>
      <c r="K486" s="376"/>
      <c r="L486" s="376"/>
      <c r="M486" s="376"/>
      <c r="N486" s="376"/>
      <c r="O486" s="376"/>
      <c r="P486" s="376"/>
      <c r="Q486" s="376"/>
    </row>
    <row r="487" spans="1:17" ht="11.25" customHeight="1">
      <c r="A487" s="376"/>
      <c r="B487" s="376"/>
      <c r="C487" s="376"/>
      <c r="D487" s="376"/>
      <c r="E487" s="376"/>
      <c r="F487" s="376"/>
      <c r="G487" s="376"/>
      <c r="H487" s="376"/>
      <c r="I487" s="376"/>
      <c r="J487" s="376"/>
      <c r="K487" s="376"/>
      <c r="L487" s="376"/>
      <c r="M487" s="376"/>
      <c r="N487" s="376"/>
      <c r="O487" s="376"/>
      <c r="P487" s="376"/>
      <c r="Q487" s="376"/>
    </row>
    <row r="488" spans="1:17" ht="11.25" customHeight="1">
      <c r="A488" s="376"/>
      <c r="B488" s="376"/>
      <c r="C488" s="376"/>
      <c r="D488" s="376"/>
      <c r="E488" s="376"/>
      <c r="F488" s="376"/>
      <c r="G488" s="376"/>
      <c r="H488" s="376"/>
      <c r="I488" s="376"/>
      <c r="J488" s="376"/>
      <c r="K488" s="376"/>
      <c r="L488" s="376"/>
      <c r="M488" s="376"/>
      <c r="N488" s="376"/>
      <c r="O488" s="376"/>
      <c r="P488" s="376"/>
      <c r="Q488" s="376"/>
    </row>
    <row r="489" spans="1:17" ht="11.25" customHeight="1">
      <c r="A489" s="376"/>
      <c r="B489" s="376"/>
      <c r="C489" s="376"/>
      <c r="D489" s="376"/>
      <c r="E489" s="376"/>
      <c r="F489" s="376"/>
      <c r="G489" s="376"/>
      <c r="H489" s="376"/>
      <c r="I489" s="376"/>
      <c r="J489" s="376"/>
      <c r="K489" s="376"/>
      <c r="L489" s="376"/>
      <c r="M489" s="376"/>
      <c r="N489" s="376"/>
      <c r="O489" s="376"/>
      <c r="P489" s="376"/>
      <c r="Q489" s="376"/>
    </row>
    <row r="490" spans="1:17" ht="11.25" customHeight="1">
      <c r="A490" s="376"/>
      <c r="B490" s="376"/>
      <c r="C490" s="376"/>
      <c r="D490" s="376"/>
      <c r="E490" s="376"/>
      <c r="F490" s="376"/>
      <c r="G490" s="376"/>
      <c r="H490" s="376"/>
      <c r="I490" s="376"/>
      <c r="J490" s="376"/>
      <c r="K490" s="376"/>
      <c r="L490" s="376"/>
      <c r="M490" s="376"/>
      <c r="N490" s="376"/>
      <c r="O490" s="376"/>
      <c r="P490" s="376"/>
      <c r="Q490" s="376"/>
    </row>
    <row r="491" spans="1:17" ht="11.25" customHeight="1">
      <c r="A491" s="376"/>
      <c r="B491" s="376"/>
      <c r="C491" s="376"/>
      <c r="D491" s="376"/>
      <c r="E491" s="376"/>
      <c r="F491" s="376"/>
      <c r="G491" s="376"/>
      <c r="H491" s="376"/>
      <c r="I491" s="376"/>
      <c r="J491" s="376"/>
      <c r="K491" s="376"/>
      <c r="L491" s="376"/>
      <c r="M491" s="376"/>
      <c r="N491" s="376"/>
      <c r="O491" s="376"/>
      <c r="P491" s="376"/>
      <c r="Q491" s="376"/>
    </row>
    <row r="492" spans="1:17" ht="11.25" customHeight="1">
      <c r="A492" s="376"/>
      <c r="B492" s="376"/>
      <c r="C492" s="376"/>
      <c r="D492" s="376"/>
      <c r="E492" s="376"/>
      <c r="F492" s="376"/>
      <c r="G492" s="376"/>
      <c r="H492" s="376"/>
      <c r="I492" s="376"/>
      <c r="J492" s="376"/>
      <c r="K492" s="376"/>
      <c r="L492" s="376"/>
      <c r="M492" s="376"/>
      <c r="N492" s="376"/>
      <c r="O492" s="376"/>
      <c r="P492" s="376"/>
      <c r="Q492" s="376"/>
    </row>
    <row r="493" spans="1:17" ht="11.25" customHeight="1">
      <c r="A493" s="376"/>
      <c r="B493" s="376"/>
      <c r="C493" s="376"/>
      <c r="D493" s="376"/>
      <c r="E493" s="376"/>
      <c r="F493" s="376"/>
      <c r="G493" s="376"/>
      <c r="H493" s="376"/>
      <c r="I493" s="376"/>
      <c r="J493" s="376"/>
      <c r="K493" s="376"/>
      <c r="L493" s="376"/>
      <c r="M493" s="376"/>
      <c r="N493" s="376"/>
      <c r="O493" s="376"/>
      <c r="P493" s="376"/>
      <c r="Q493" s="376"/>
    </row>
    <row r="494" spans="1:17" ht="11.25" customHeight="1">
      <c r="A494" s="376"/>
      <c r="B494" s="376"/>
      <c r="C494" s="376"/>
      <c r="D494" s="376"/>
      <c r="E494" s="376"/>
      <c r="F494" s="376"/>
      <c r="G494" s="376"/>
      <c r="H494" s="376"/>
      <c r="I494" s="376"/>
      <c r="J494" s="376"/>
      <c r="K494" s="376"/>
      <c r="L494" s="376"/>
      <c r="M494" s="376"/>
      <c r="N494" s="376"/>
      <c r="O494" s="376"/>
      <c r="P494" s="376"/>
      <c r="Q494" s="376"/>
    </row>
    <row r="495" spans="1:17" ht="11.25" customHeight="1">
      <c r="A495" s="376"/>
      <c r="B495" s="376"/>
      <c r="C495" s="376"/>
      <c r="D495" s="376"/>
      <c r="E495" s="376"/>
      <c r="F495" s="376"/>
      <c r="G495" s="376"/>
      <c r="H495" s="376"/>
      <c r="I495" s="376"/>
      <c r="J495" s="376"/>
      <c r="K495" s="376"/>
      <c r="L495" s="376"/>
      <c r="M495" s="376"/>
      <c r="N495" s="376"/>
      <c r="O495" s="376"/>
      <c r="P495" s="376"/>
      <c r="Q495" s="376"/>
    </row>
    <row r="496" spans="1:17" ht="11.25" customHeight="1">
      <c r="A496" s="376"/>
      <c r="B496" s="376"/>
      <c r="C496" s="376"/>
      <c r="D496" s="376"/>
      <c r="E496" s="376"/>
      <c r="F496" s="376"/>
      <c r="G496" s="376"/>
      <c r="H496" s="376"/>
      <c r="I496" s="376"/>
      <c r="J496" s="376"/>
      <c r="K496" s="376"/>
      <c r="L496" s="376"/>
      <c r="M496" s="376"/>
      <c r="N496" s="376"/>
      <c r="O496" s="376"/>
      <c r="P496" s="376"/>
      <c r="Q496" s="376"/>
    </row>
    <row r="497" spans="1:17" ht="11.25" customHeight="1">
      <c r="A497" s="376"/>
      <c r="B497" s="376"/>
      <c r="C497" s="376"/>
      <c r="D497" s="376"/>
      <c r="E497" s="376"/>
      <c r="F497" s="376"/>
      <c r="G497" s="376"/>
      <c r="H497" s="376"/>
      <c r="I497" s="376"/>
      <c r="J497" s="376"/>
      <c r="K497" s="376"/>
      <c r="L497" s="376"/>
      <c r="M497" s="376"/>
      <c r="N497" s="376"/>
      <c r="O497" s="376"/>
      <c r="P497" s="376"/>
      <c r="Q497" s="376"/>
    </row>
    <row r="498" spans="1:17" ht="11.25" customHeight="1">
      <c r="A498" s="376"/>
      <c r="B498" s="376"/>
      <c r="C498" s="376"/>
      <c r="D498" s="376"/>
      <c r="E498" s="376"/>
      <c r="F498" s="376"/>
      <c r="G498" s="376"/>
      <c r="H498" s="376"/>
      <c r="I498" s="376"/>
      <c r="J498" s="376"/>
      <c r="K498" s="376"/>
      <c r="L498" s="376"/>
      <c r="M498" s="376"/>
      <c r="N498" s="376"/>
      <c r="O498" s="376"/>
      <c r="P498" s="376"/>
      <c r="Q498" s="376"/>
    </row>
    <row r="499" spans="1:17" ht="11.25" customHeight="1">
      <c r="A499" s="376"/>
      <c r="B499" s="376"/>
      <c r="C499" s="376"/>
      <c r="D499" s="376"/>
      <c r="E499" s="376"/>
      <c r="F499" s="376"/>
      <c r="G499" s="376"/>
      <c r="H499" s="376"/>
      <c r="I499" s="376"/>
      <c r="J499" s="376"/>
      <c r="K499" s="376"/>
      <c r="L499" s="376"/>
      <c r="M499" s="376"/>
      <c r="N499" s="376"/>
      <c r="O499" s="376"/>
      <c r="P499" s="376"/>
      <c r="Q499" s="376"/>
    </row>
    <row r="500" spans="1:17" ht="11.25" customHeight="1">
      <c r="A500" s="376"/>
      <c r="B500" s="376"/>
      <c r="C500" s="376"/>
      <c r="D500" s="376"/>
      <c r="E500" s="376"/>
      <c r="F500" s="376"/>
      <c r="G500" s="376"/>
      <c r="H500" s="376"/>
      <c r="I500" s="376"/>
      <c r="J500" s="376"/>
      <c r="K500" s="376"/>
      <c r="L500" s="376"/>
      <c r="M500" s="376"/>
      <c r="N500" s="376"/>
      <c r="O500" s="376"/>
      <c r="P500" s="376"/>
      <c r="Q500" s="376"/>
    </row>
    <row r="501" spans="1:17" ht="11.25" customHeight="1">
      <c r="A501" s="376"/>
      <c r="B501" s="376"/>
      <c r="C501" s="376"/>
      <c r="D501" s="376"/>
      <c r="E501" s="376"/>
      <c r="F501" s="376"/>
      <c r="G501" s="376"/>
      <c r="H501" s="376"/>
      <c r="I501" s="376"/>
      <c r="J501" s="376"/>
      <c r="K501" s="376"/>
      <c r="L501" s="376"/>
      <c r="M501" s="376"/>
      <c r="N501" s="376"/>
      <c r="O501" s="376"/>
      <c r="P501" s="376"/>
      <c r="Q501" s="376"/>
    </row>
    <row r="502" spans="1:17" ht="11.25" customHeight="1">
      <c r="A502" s="376"/>
      <c r="B502" s="376"/>
      <c r="C502" s="376"/>
      <c r="D502" s="376"/>
      <c r="E502" s="376"/>
      <c r="F502" s="376"/>
      <c r="G502" s="376"/>
      <c r="H502" s="376"/>
      <c r="I502" s="376"/>
      <c r="J502" s="376"/>
      <c r="K502" s="376"/>
      <c r="L502" s="376"/>
      <c r="M502" s="376"/>
      <c r="N502" s="376"/>
      <c r="O502" s="376"/>
      <c r="P502" s="376"/>
      <c r="Q502" s="376"/>
    </row>
    <row r="503" spans="1:17" ht="11.25" customHeight="1">
      <c r="A503" s="376"/>
      <c r="B503" s="376"/>
      <c r="C503" s="376"/>
      <c r="D503" s="376"/>
      <c r="E503" s="376"/>
      <c r="F503" s="376"/>
      <c r="G503" s="376"/>
      <c r="H503" s="376"/>
      <c r="I503" s="376"/>
      <c r="J503" s="376"/>
      <c r="K503" s="376"/>
      <c r="L503" s="376"/>
      <c r="M503" s="376"/>
      <c r="N503" s="376"/>
      <c r="O503" s="376"/>
      <c r="P503" s="376"/>
      <c r="Q503" s="376"/>
    </row>
    <row r="504" spans="1:17" ht="11.25" customHeight="1">
      <c r="A504" s="376"/>
      <c r="B504" s="376"/>
      <c r="C504" s="376"/>
      <c r="D504" s="376"/>
      <c r="E504" s="376"/>
      <c r="F504" s="376"/>
      <c r="G504" s="376"/>
      <c r="H504" s="376"/>
      <c r="I504" s="376"/>
      <c r="J504" s="376"/>
      <c r="K504" s="376"/>
      <c r="L504" s="376"/>
      <c r="M504" s="376"/>
      <c r="N504" s="376"/>
      <c r="O504" s="376"/>
      <c r="P504" s="376"/>
      <c r="Q504" s="376"/>
    </row>
    <row r="505" spans="1:17" ht="11.25" customHeight="1">
      <c r="A505" s="376"/>
      <c r="B505" s="376"/>
      <c r="C505" s="376"/>
      <c r="D505" s="376"/>
      <c r="E505" s="376"/>
      <c r="F505" s="376"/>
      <c r="G505" s="376"/>
      <c r="H505" s="376"/>
      <c r="I505" s="376"/>
      <c r="J505" s="376"/>
      <c r="K505" s="376"/>
      <c r="L505" s="376"/>
      <c r="M505" s="376"/>
      <c r="N505" s="376"/>
      <c r="O505" s="376"/>
      <c r="P505" s="376"/>
      <c r="Q505" s="376"/>
    </row>
    <row r="506" spans="1:17" ht="11.25" customHeight="1">
      <c r="A506" s="376"/>
      <c r="B506" s="376"/>
      <c r="C506" s="376"/>
      <c r="D506" s="376"/>
      <c r="E506" s="376"/>
      <c r="F506" s="376"/>
      <c r="G506" s="376"/>
      <c r="H506" s="376"/>
      <c r="I506" s="376"/>
      <c r="J506" s="376"/>
      <c r="K506" s="376"/>
      <c r="L506" s="376"/>
      <c r="M506" s="376"/>
      <c r="N506" s="376"/>
      <c r="O506" s="376"/>
      <c r="P506" s="376"/>
      <c r="Q506" s="376"/>
    </row>
    <row r="507" spans="1:17" ht="11.25" customHeight="1">
      <c r="A507" s="376"/>
      <c r="B507" s="376"/>
      <c r="C507" s="376"/>
      <c r="D507" s="376"/>
      <c r="E507" s="376"/>
      <c r="F507" s="376"/>
      <c r="G507" s="376"/>
      <c r="H507" s="376"/>
      <c r="I507" s="376"/>
      <c r="J507" s="376"/>
      <c r="K507" s="376"/>
      <c r="L507" s="376"/>
      <c r="M507" s="376"/>
      <c r="N507" s="376"/>
      <c r="O507" s="376"/>
      <c r="P507" s="376"/>
      <c r="Q507" s="376"/>
    </row>
    <row r="508" spans="1:17" ht="11.25" customHeight="1">
      <c r="A508" s="376"/>
      <c r="B508" s="376"/>
      <c r="C508" s="376"/>
      <c r="D508" s="376"/>
      <c r="E508" s="376"/>
      <c r="F508" s="376"/>
      <c r="G508" s="376"/>
      <c r="H508" s="376"/>
      <c r="I508" s="376"/>
      <c r="J508" s="376"/>
      <c r="K508" s="376"/>
      <c r="L508" s="376"/>
      <c r="M508" s="376"/>
      <c r="N508" s="376"/>
      <c r="O508" s="376"/>
      <c r="P508" s="376"/>
      <c r="Q508" s="376"/>
    </row>
    <row r="509" spans="1:17" ht="11.25" customHeight="1">
      <c r="A509" s="376"/>
      <c r="B509" s="376"/>
      <c r="C509" s="376"/>
      <c r="D509" s="376"/>
      <c r="E509" s="376"/>
      <c r="F509" s="376"/>
      <c r="G509" s="376"/>
      <c r="H509" s="376"/>
      <c r="I509" s="376"/>
      <c r="J509" s="376"/>
      <c r="K509" s="376"/>
      <c r="L509" s="376"/>
      <c r="M509" s="376"/>
      <c r="N509" s="376"/>
      <c r="O509" s="376"/>
      <c r="P509" s="376"/>
      <c r="Q509" s="376"/>
    </row>
    <row r="510" spans="1:17" ht="11.25" customHeight="1">
      <c r="A510" s="376"/>
      <c r="B510" s="376"/>
      <c r="C510" s="376"/>
      <c r="D510" s="376"/>
      <c r="E510" s="376"/>
      <c r="F510" s="376"/>
      <c r="G510" s="376"/>
      <c r="H510" s="376"/>
      <c r="I510" s="376"/>
      <c r="J510" s="376"/>
      <c r="K510" s="376"/>
      <c r="L510" s="376"/>
      <c r="M510" s="376"/>
      <c r="N510" s="376"/>
      <c r="O510" s="376"/>
      <c r="P510" s="376"/>
      <c r="Q510" s="376"/>
    </row>
    <row r="511" spans="1:17" ht="11.25" customHeight="1">
      <c r="A511" s="376"/>
      <c r="B511" s="376"/>
      <c r="C511" s="376"/>
      <c r="D511" s="376"/>
      <c r="E511" s="376"/>
      <c r="F511" s="376"/>
      <c r="G511" s="376"/>
      <c r="H511" s="376"/>
      <c r="I511" s="376"/>
      <c r="J511" s="376"/>
      <c r="K511" s="376"/>
      <c r="L511" s="376"/>
      <c r="M511" s="376"/>
      <c r="N511" s="376"/>
      <c r="O511" s="376"/>
      <c r="P511" s="376"/>
      <c r="Q511" s="376"/>
    </row>
    <row r="512" spans="1:17" ht="11.25" customHeight="1">
      <c r="A512" s="376"/>
      <c r="B512" s="376"/>
      <c r="C512" s="376"/>
      <c r="D512" s="376"/>
      <c r="E512" s="376"/>
      <c r="F512" s="376"/>
      <c r="G512" s="376"/>
      <c r="H512" s="376"/>
      <c r="I512" s="376"/>
      <c r="J512" s="376"/>
      <c r="K512" s="376"/>
      <c r="L512" s="376"/>
      <c r="M512" s="376"/>
      <c r="N512" s="376"/>
      <c r="O512" s="376"/>
      <c r="P512" s="376"/>
      <c r="Q512" s="376"/>
    </row>
    <row r="513" spans="1:17" ht="11.25" customHeight="1">
      <c r="A513" s="376"/>
      <c r="B513" s="376"/>
      <c r="C513" s="376"/>
      <c r="D513" s="376"/>
      <c r="E513" s="376"/>
      <c r="F513" s="376"/>
      <c r="G513" s="376"/>
      <c r="H513" s="376"/>
      <c r="I513" s="376"/>
      <c r="J513" s="376"/>
      <c r="K513" s="376"/>
      <c r="L513" s="376"/>
      <c r="M513" s="376"/>
      <c r="N513" s="376"/>
      <c r="O513" s="376"/>
      <c r="P513" s="376"/>
      <c r="Q513" s="376"/>
    </row>
    <row r="514" spans="1:17" ht="11.25" customHeight="1">
      <c r="A514" s="376"/>
      <c r="B514" s="376"/>
      <c r="C514" s="376"/>
      <c r="D514" s="376"/>
      <c r="E514" s="376"/>
      <c r="F514" s="376"/>
      <c r="G514" s="376"/>
      <c r="H514" s="376"/>
      <c r="I514" s="376"/>
      <c r="J514" s="376"/>
      <c r="K514" s="376"/>
      <c r="L514" s="376"/>
      <c r="M514" s="376"/>
      <c r="N514" s="376"/>
      <c r="O514" s="376"/>
      <c r="P514" s="376"/>
      <c r="Q514" s="376"/>
    </row>
    <row r="515" spans="1:17" ht="11.25" customHeight="1">
      <c r="A515" s="376"/>
      <c r="B515" s="376"/>
      <c r="C515" s="376"/>
      <c r="D515" s="376"/>
      <c r="E515" s="376"/>
      <c r="F515" s="376"/>
      <c r="G515" s="376"/>
      <c r="H515" s="376"/>
      <c r="I515" s="376"/>
      <c r="J515" s="376"/>
      <c r="K515" s="376"/>
      <c r="L515" s="376"/>
      <c r="M515" s="376"/>
      <c r="N515" s="376"/>
      <c r="O515" s="376"/>
      <c r="P515" s="376"/>
      <c r="Q515" s="376"/>
    </row>
    <row r="516" spans="1:17" ht="11.25" customHeight="1">
      <c r="A516" s="376"/>
      <c r="B516" s="376"/>
      <c r="C516" s="376"/>
      <c r="D516" s="376"/>
      <c r="E516" s="376"/>
      <c r="F516" s="376"/>
      <c r="G516" s="376"/>
      <c r="H516" s="376"/>
      <c r="I516" s="376"/>
      <c r="J516" s="376"/>
      <c r="K516" s="376"/>
      <c r="L516" s="376"/>
      <c r="M516" s="376"/>
      <c r="N516" s="376"/>
      <c r="O516" s="376"/>
      <c r="P516" s="376"/>
      <c r="Q516" s="376"/>
    </row>
    <row r="517" spans="1:17" ht="11.25" customHeight="1">
      <c r="A517" s="376"/>
      <c r="B517" s="376"/>
      <c r="C517" s="376"/>
      <c r="D517" s="376"/>
      <c r="E517" s="376"/>
      <c r="F517" s="376"/>
      <c r="G517" s="376"/>
      <c r="H517" s="376"/>
      <c r="I517" s="376"/>
      <c r="J517" s="376"/>
      <c r="K517" s="376"/>
      <c r="L517" s="376"/>
      <c r="M517" s="376"/>
      <c r="N517" s="376"/>
      <c r="O517" s="376"/>
      <c r="P517" s="376"/>
      <c r="Q517" s="376"/>
    </row>
    <row r="518" spans="1:17" ht="11.25" customHeight="1">
      <c r="A518" s="376"/>
      <c r="B518" s="376"/>
      <c r="C518" s="376"/>
      <c r="D518" s="376"/>
      <c r="E518" s="376"/>
      <c r="F518" s="376"/>
      <c r="G518" s="376"/>
      <c r="H518" s="376"/>
      <c r="I518" s="376"/>
      <c r="J518" s="376"/>
      <c r="K518" s="376"/>
      <c r="L518" s="376"/>
      <c r="M518" s="376"/>
      <c r="N518" s="376"/>
      <c r="O518" s="376"/>
      <c r="P518" s="376"/>
      <c r="Q518" s="376"/>
    </row>
    <row r="519" spans="1:17" ht="11.25" customHeight="1">
      <c r="A519" s="376"/>
      <c r="B519" s="376"/>
      <c r="C519" s="376"/>
      <c r="D519" s="376"/>
      <c r="E519" s="376"/>
      <c r="F519" s="376"/>
      <c r="G519" s="376"/>
      <c r="H519" s="376"/>
      <c r="I519" s="376"/>
      <c r="J519" s="376"/>
      <c r="K519" s="376"/>
      <c r="L519" s="376"/>
      <c r="M519" s="376"/>
      <c r="N519" s="376"/>
      <c r="O519" s="376"/>
      <c r="P519" s="376"/>
      <c r="Q519" s="376"/>
    </row>
    <row r="520" spans="1:17" ht="11.25" customHeight="1">
      <c r="A520" s="376"/>
      <c r="B520" s="376"/>
      <c r="C520" s="376"/>
      <c r="D520" s="376"/>
      <c r="E520" s="376"/>
      <c r="F520" s="376"/>
      <c r="G520" s="376"/>
      <c r="H520" s="376"/>
      <c r="I520" s="376"/>
      <c r="J520" s="376"/>
      <c r="K520" s="376"/>
      <c r="L520" s="376"/>
      <c r="M520" s="376"/>
      <c r="N520" s="376"/>
      <c r="O520" s="376"/>
      <c r="P520" s="376"/>
      <c r="Q520" s="376"/>
    </row>
    <row r="521" spans="1:17" ht="11.25" customHeight="1">
      <c r="A521" s="376"/>
      <c r="B521" s="376"/>
      <c r="C521" s="376"/>
      <c r="D521" s="376"/>
      <c r="E521" s="376"/>
      <c r="F521" s="376"/>
      <c r="G521" s="376"/>
      <c r="H521" s="376"/>
      <c r="I521" s="376"/>
      <c r="J521" s="376"/>
      <c r="K521" s="376"/>
      <c r="L521" s="376"/>
      <c r="M521" s="376"/>
      <c r="N521" s="376"/>
      <c r="O521" s="376"/>
      <c r="P521" s="376"/>
      <c r="Q521" s="376"/>
    </row>
    <row r="522" spans="1:17" ht="11.25" customHeight="1">
      <c r="A522" s="376"/>
      <c r="B522" s="376"/>
      <c r="C522" s="376"/>
      <c r="D522" s="376"/>
      <c r="E522" s="376"/>
      <c r="F522" s="376"/>
      <c r="G522" s="376"/>
      <c r="H522" s="376"/>
      <c r="I522" s="376"/>
      <c r="J522" s="376"/>
      <c r="K522" s="376"/>
      <c r="L522" s="376"/>
      <c r="M522" s="376"/>
      <c r="N522" s="376"/>
      <c r="O522" s="376"/>
      <c r="P522" s="376"/>
      <c r="Q522" s="376"/>
    </row>
    <row r="523" spans="1:17" ht="11.25" customHeight="1">
      <c r="A523" s="376"/>
      <c r="B523" s="376"/>
      <c r="C523" s="376"/>
      <c r="D523" s="376"/>
      <c r="E523" s="376"/>
      <c r="F523" s="376"/>
      <c r="G523" s="376"/>
      <c r="H523" s="376"/>
      <c r="I523" s="376"/>
      <c r="J523" s="376"/>
      <c r="K523" s="376"/>
      <c r="L523" s="376"/>
      <c r="M523" s="376"/>
      <c r="N523" s="376"/>
      <c r="O523" s="376"/>
      <c r="P523" s="376"/>
      <c r="Q523" s="376"/>
    </row>
    <row r="524" spans="1:17" ht="11.25" customHeight="1">
      <c r="A524" s="376"/>
      <c r="B524" s="376"/>
      <c r="C524" s="376"/>
      <c r="D524" s="376"/>
      <c r="E524" s="376"/>
      <c r="F524" s="376"/>
      <c r="G524" s="376"/>
      <c r="H524" s="376"/>
      <c r="I524" s="376"/>
      <c r="J524" s="376"/>
      <c r="K524" s="376"/>
      <c r="L524" s="376"/>
      <c r="M524" s="376"/>
      <c r="N524" s="376"/>
      <c r="O524" s="376"/>
      <c r="P524" s="376"/>
      <c r="Q524" s="376"/>
    </row>
    <row r="525" spans="1:17" ht="11.25" customHeight="1">
      <c r="A525" s="376"/>
      <c r="B525" s="376"/>
      <c r="C525" s="376"/>
      <c r="D525" s="376"/>
      <c r="E525" s="376"/>
      <c r="F525" s="376"/>
      <c r="G525" s="376"/>
      <c r="H525" s="376"/>
      <c r="I525" s="376"/>
      <c r="J525" s="376"/>
      <c r="K525" s="376"/>
      <c r="L525" s="376"/>
      <c r="M525" s="376"/>
      <c r="N525" s="376"/>
      <c r="O525" s="376"/>
      <c r="P525" s="376"/>
      <c r="Q525" s="376"/>
    </row>
    <row r="526" spans="1:17" ht="11.25" customHeight="1">
      <c r="A526" s="376"/>
      <c r="B526" s="376"/>
      <c r="C526" s="376"/>
      <c r="D526" s="376"/>
      <c r="E526" s="376"/>
      <c r="F526" s="376"/>
      <c r="G526" s="376"/>
      <c r="H526" s="376"/>
      <c r="I526" s="376"/>
      <c r="J526" s="376"/>
      <c r="K526" s="376"/>
      <c r="L526" s="376"/>
      <c r="M526" s="376"/>
      <c r="N526" s="376"/>
      <c r="O526" s="376"/>
      <c r="P526" s="376"/>
      <c r="Q526" s="376"/>
    </row>
    <row r="527" spans="1:17" ht="11.25" customHeight="1">
      <c r="A527" s="376"/>
      <c r="B527" s="376"/>
      <c r="C527" s="376"/>
      <c r="D527" s="376"/>
      <c r="E527" s="376"/>
      <c r="F527" s="376"/>
      <c r="G527" s="376"/>
      <c r="H527" s="376"/>
      <c r="I527" s="376"/>
      <c r="J527" s="376"/>
      <c r="K527" s="376"/>
      <c r="L527" s="376"/>
      <c r="M527" s="376"/>
      <c r="N527" s="376"/>
      <c r="O527" s="376"/>
      <c r="P527" s="376"/>
      <c r="Q527" s="376"/>
    </row>
    <row r="528" spans="1:17" ht="11.25" customHeight="1">
      <c r="A528" s="376"/>
      <c r="B528" s="376"/>
      <c r="C528" s="376"/>
      <c r="D528" s="376"/>
      <c r="E528" s="376"/>
      <c r="F528" s="376"/>
      <c r="G528" s="376"/>
      <c r="H528" s="376"/>
      <c r="I528" s="376"/>
      <c r="J528" s="376"/>
      <c r="K528" s="376"/>
      <c r="L528" s="376"/>
      <c r="M528" s="376"/>
      <c r="N528" s="376"/>
      <c r="O528" s="376"/>
      <c r="P528" s="376"/>
      <c r="Q528" s="376"/>
    </row>
    <row r="529" spans="1:17" ht="11.25" customHeight="1">
      <c r="A529" s="376"/>
      <c r="B529" s="376"/>
      <c r="C529" s="376"/>
      <c r="D529" s="376"/>
      <c r="E529" s="376"/>
      <c r="F529" s="376"/>
      <c r="G529" s="376"/>
      <c r="H529" s="376"/>
      <c r="I529" s="376"/>
      <c r="J529" s="376"/>
      <c r="K529" s="376"/>
      <c r="L529" s="376"/>
      <c r="M529" s="376"/>
      <c r="N529" s="376"/>
      <c r="O529" s="376"/>
      <c r="P529" s="376"/>
      <c r="Q529" s="376"/>
    </row>
    <row r="530" spans="1:17" ht="11.25" customHeight="1">
      <c r="A530" s="376"/>
      <c r="B530" s="376"/>
      <c r="C530" s="376"/>
      <c r="D530" s="376"/>
      <c r="E530" s="376"/>
      <c r="F530" s="376"/>
      <c r="G530" s="376"/>
      <c r="H530" s="376"/>
      <c r="I530" s="376"/>
      <c r="J530" s="376"/>
      <c r="K530" s="376"/>
      <c r="L530" s="376"/>
      <c r="M530" s="376"/>
      <c r="N530" s="376"/>
      <c r="O530" s="376"/>
      <c r="P530" s="376"/>
      <c r="Q530" s="376"/>
    </row>
    <row r="531" spans="1:17" ht="11.25" customHeight="1">
      <c r="A531" s="376"/>
      <c r="B531" s="376"/>
      <c r="C531" s="376"/>
      <c r="D531" s="376"/>
      <c r="E531" s="376"/>
      <c r="F531" s="376"/>
      <c r="G531" s="376"/>
      <c r="H531" s="376"/>
      <c r="I531" s="376"/>
      <c r="J531" s="376"/>
      <c r="K531" s="376"/>
      <c r="L531" s="376"/>
      <c r="M531" s="376"/>
      <c r="N531" s="376"/>
      <c r="O531" s="376"/>
      <c r="P531" s="376"/>
      <c r="Q531" s="376"/>
    </row>
    <row r="532" spans="1:17" ht="11.25" customHeight="1">
      <c r="A532" s="376"/>
      <c r="B532" s="376"/>
      <c r="C532" s="376"/>
      <c r="D532" s="376"/>
      <c r="E532" s="376"/>
      <c r="F532" s="376"/>
      <c r="G532" s="376"/>
      <c r="H532" s="376"/>
      <c r="I532" s="376"/>
      <c r="J532" s="376"/>
      <c r="K532" s="376"/>
      <c r="L532" s="376"/>
      <c r="M532" s="376"/>
      <c r="N532" s="376"/>
      <c r="O532" s="376"/>
      <c r="P532" s="376"/>
      <c r="Q532" s="376"/>
    </row>
    <row r="533" spans="1:17" ht="11.25" customHeight="1">
      <c r="A533" s="376"/>
      <c r="B533" s="376"/>
      <c r="C533" s="376"/>
      <c r="D533" s="376"/>
      <c r="E533" s="376"/>
      <c r="F533" s="376"/>
      <c r="G533" s="376"/>
      <c r="H533" s="376"/>
      <c r="I533" s="376"/>
      <c r="J533" s="376"/>
      <c r="K533" s="376"/>
      <c r="L533" s="376"/>
      <c r="M533" s="376"/>
      <c r="N533" s="376"/>
      <c r="O533" s="376"/>
      <c r="P533" s="376"/>
      <c r="Q533" s="376"/>
    </row>
    <row r="534" spans="1:17" ht="11.25" customHeight="1">
      <c r="A534" s="376"/>
      <c r="B534" s="376"/>
      <c r="C534" s="376"/>
      <c r="D534" s="376"/>
      <c r="E534" s="376"/>
      <c r="F534" s="376"/>
      <c r="G534" s="376"/>
      <c r="H534" s="376"/>
      <c r="I534" s="376"/>
      <c r="J534" s="376"/>
      <c r="K534" s="376"/>
      <c r="L534" s="376"/>
      <c r="M534" s="376"/>
      <c r="N534" s="376"/>
      <c r="O534" s="376"/>
      <c r="P534" s="376"/>
      <c r="Q534" s="376"/>
    </row>
    <row r="535" spans="1:17" ht="11.25" customHeight="1">
      <c r="A535" s="376"/>
      <c r="B535" s="376"/>
      <c r="C535" s="376"/>
      <c r="D535" s="376"/>
      <c r="E535" s="376"/>
      <c r="F535" s="376"/>
      <c r="G535" s="376"/>
      <c r="H535" s="376"/>
      <c r="I535" s="376"/>
      <c r="J535" s="376"/>
      <c r="K535" s="376"/>
      <c r="L535" s="376"/>
      <c r="M535" s="376"/>
      <c r="N535" s="376"/>
      <c r="O535" s="376"/>
      <c r="P535" s="376"/>
      <c r="Q535" s="376"/>
    </row>
    <row r="536" spans="1:17" ht="11.25" customHeight="1">
      <c r="A536" s="376"/>
      <c r="B536" s="376"/>
      <c r="C536" s="376"/>
      <c r="D536" s="376"/>
      <c r="E536" s="376"/>
      <c r="F536" s="376"/>
      <c r="G536" s="376"/>
      <c r="H536" s="376"/>
      <c r="I536" s="376"/>
      <c r="J536" s="376"/>
      <c r="K536" s="376"/>
      <c r="L536" s="376"/>
      <c r="M536" s="376"/>
      <c r="N536" s="376"/>
      <c r="O536" s="376"/>
      <c r="P536" s="376"/>
      <c r="Q536" s="376"/>
    </row>
    <row r="537" spans="1:17" ht="11.25" customHeight="1">
      <c r="A537" s="376"/>
      <c r="B537" s="376"/>
      <c r="C537" s="376"/>
      <c r="D537" s="376"/>
      <c r="E537" s="376"/>
      <c r="F537" s="376"/>
      <c r="G537" s="376"/>
      <c r="H537" s="376"/>
      <c r="I537" s="376"/>
      <c r="J537" s="376"/>
      <c r="K537" s="376"/>
      <c r="L537" s="376"/>
      <c r="M537" s="376"/>
      <c r="N537" s="376"/>
      <c r="O537" s="376"/>
      <c r="P537" s="376"/>
      <c r="Q537" s="376"/>
    </row>
    <row r="538" spans="1:17" ht="11.25" customHeight="1">
      <c r="A538" s="376"/>
      <c r="B538" s="376"/>
      <c r="C538" s="376"/>
      <c r="D538" s="376"/>
      <c r="E538" s="376"/>
      <c r="F538" s="376"/>
      <c r="G538" s="376"/>
      <c r="H538" s="376"/>
      <c r="I538" s="376"/>
      <c r="J538" s="376"/>
      <c r="K538" s="376"/>
      <c r="L538" s="376"/>
      <c r="M538" s="376"/>
      <c r="N538" s="376"/>
      <c r="O538" s="376"/>
      <c r="P538" s="376"/>
      <c r="Q538" s="376"/>
    </row>
    <row r="539" spans="1:17" ht="11.25" customHeight="1">
      <c r="A539" s="376"/>
      <c r="B539" s="376"/>
      <c r="C539" s="376"/>
      <c r="D539" s="376"/>
      <c r="E539" s="376"/>
      <c r="F539" s="376"/>
      <c r="G539" s="376"/>
      <c r="H539" s="376"/>
      <c r="I539" s="376"/>
      <c r="J539" s="376"/>
      <c r="K539" s="376"/>
      <c r="L539" s="376"/>
      <c r="M539" s="376"/>
      <c r="N539" s="376"/>
      <c r="O539" s="376"/>
      <c r="P539" s="376"/>
      <c r="Q539" s="376"/>
    </row>
    <row r="540" spans="1:17" ht="11.25" customHeight="1">
      <c r="A540" s="376"/>
      <c r="B540" s="376"/>
      <c r="C540" s="376"/>
      <c r="D540" s="376"/>
      <c r="E540" s="376"/>
      <c r="F540" s="376"/>
      <c r="G540" s="376"/>
      <c r="H540" s="376"/>
      <c r="I540" s="376"/>
      <c r="J540" s="376"/>
      <c r="K540" s="376"/>
      <c r="L540" s="376"/>
      <c r="M540" s="376"/>
      <c r="N540" s="376"/>
      <c r="O540" s="376"/>
      <c r="P540" s="376"/>
      <c r="Q540" s="376"/>
    </row>
    <row r="541" spans="1:17" ht="11.25" customHeight="1">
      <c r="A541" s="376"/>
      <c r="B541" s="376"/>
      <c r="C541" s="376"/>
      <c r="D541" s="376"/>
      <c r="E541" s="376"/>
      <c r="F541" s="376"/>
      <c r="G541" s="376"/>
      <c r="H541" s="376"/>
      <c r="I541" s="376"/>
      <c r="J541" s="376"/>
      <c r="K541" s="376"/>
      <c r="L541" s="376"/>
      <c r="M541" s="376"/>
      <c r="N541" s="376"/>
      <c r="O541" s="376"/>
      <c r="P541" s="376"/>
      <c r="Q541" s="376"/>
    </row>
    <row r="542" spans="1:17" ht="11.25" customHeight="1">
      <c r="A542" s="376"/>
      <c r="B542" s="376"/>
      <c r="C542" s="376"/>
      <c r="D542" s="376"/>
      <c r="E542" s="376"/>
      <c r="F542" s="376"/>
      <c r="G542" s="376"/>
      <c r="H542" s="376"/>
      <c r="I542" s="376"/>
      <c r="J542" s="376"/>
      <c r="K542" s="376"/>
      <c r="L542" s="376"/>
      <c r="M542" s="376"/>
      <c r="N542" s="376"/>
      <c r="O542" s="376"/>
      <c r="P542" s="376"/>
      <c r="Q542" s="376"/>
    </row>
    <row r="543" spans="1:17" ht="11.25" customHeight="1">
      <c r="A543" s="376"/>
      <c r="B543" s="376"/>
      <c r="C543" s="376"/>
      <c r="D543" s="376"/>
      <c r="E543" s="376"/>
      <c r="F543" s="376"/>
      <c r="G543" s="376"/>
      <c r="H543" s="376"/>
      <c r="I543" s="376"/>
      <c r="J543" s="376"/>
      <c r="K543" s="376"/>
      <c r="L543" s="376"/>
      <c r="M543" s="376"/>
      <c r="N543" s="376"/>
      <c r="O543" s="376"/>
      <c r="P543" s="376"/>
      <c r="Q543" s="376"/>
    </row>
    <row r="544" spans="1:17" ht="11.25" customHeight="1">
      <c r="A544" s="376"/>
      <c r="B544" s="376"/>
      <c r="C544" s="376"/>
      <c r="D544" s="376"/>
      <c r="E544" s="376"/>
      <c r="F544" s="376"/>
      <c r="G544" s="376"/>
      <c r="H544" s="376"/>
      <c r="I544" s="376"/>
      <c r="J544" s="376"/>
      <c r="K544" s="376"/>
      <c r="L544" s="376"/>
      <c r="M544" s="376"/>
      <c r="N544" s="376"/>
      <c r="O544" s="376"/>
      <c r="P544" s="376"/>
      <c r="Q544" s="376"/>
    </row>
    <row r="545" spans="1:17" ht="11.25" customHeight="1">
      <c r="A545" s="376"/>
      <c r="B545" s="376"/>
      <c r="C545" s="376"/>
      <c r="D545" s="376"/>
      <c r="E545" s="376"/>
      <c r="F545" s="376"/>
      <c r="G545" s="376"/>
      <c r="H545" s="376"/>
      <c r="I545" s="376"/>
      <c r="J545" s="376"/>
      <c r="K545" s="376"/>
      <c r="L545" s="376"/>
      <c r="M545" s="376"/>
      <c r="N545" s="376"/>
      <c r="O545" s="376"/>
      <c r="P545" s="376"/>
      <c r="Q545" s="376"/>
    </row>
    <row r="546" spans="1:17" ht="11.25" customHeight="1">
      <c r="A546" s="376"/>
      <c r="B546" s="376"/>
      <c r="C546" s="376"/>
      <c r="D546" s="376"/>
      <c r="E546" s="376"/>
      <c r="F546" s="376"/>
      <c r="G546" s="376"/>
      <c r="H546" s="376"/>
      <c r="I546" s="376"/>
      <c r="J546" s="376"/>
      <c r="K546" s="376"/>
      <c r="L546" s="376"/>
      <c r="M546" s="376"/>
      <c r="N546" s="376"/>
      <c r="O546" s="376"/>
      <c r="P546" s="376"/>
      <c r="Q546" s="376"/>
    </row>
    <row r="547" spans="1:17" ht="11.25" customHeight="1">
      <c r="A547" s="376"/>
      <c r="B547" s="376"/>
      <c r="C547" s="376"/>
      <c r="D547" s="376"/>
      <c r="E547" s="376"/>
      <c r="F547" s="376"/>
      <c r="G547" s="376"/>
      <c r="H547" s="376"/>
      <c r="I547" s="376"/>
      <c r="J547" s="376"/>
      <c r="K547" s="376"/>
      <c r="L547" s="376"/>
      <c r="M547" s="376"/>
      <c r="N547" s="376"/>
      <c r="O547" s="376"/>
      <c r="P547" s="376"/>
      <c r="Q547" s="376"/>
    </row>
    <row r="548" spans="1:17" ht="11.25" customHeight="1">
      <c r="A548" s="376"/>
      <c r="B548" s="376"/>
      <c r="C548" s="376"/>
      <c r="D548" s="376"/>
      <c r="E548" s="376"/>
      <c r="F548" s="376"/>
      <c r="G548" s="376"/>
      <c r="H548" s="376"/>
      <c r="I548" s="376"/>
      <c r="J548" s="376"/>
      <c r="K548" s="376"/>
      <c r="L548" s="376"/>
      <c r="M548" s="376"/>
      <c r="N548" s="376"/>
      <c r="O548" s="376"/>
      <c r="P548" s="376"/>
      <c r="Q548" s="376"/>
    </row>
    <row r="549" spans="1:17" ht="11.25" customHeight="1">
      <c r="A549" s="376"/>
      <c r="B549" s="376"/>
      <c r="C549" s="376"/>
      <c r="D549" s="376"/>
      <c r="E549" s="376"/>
      <c r="F549" s="376"/>
      <c r="G549" s="376"/>
      <c r="H549" s="376"/>
      <c r="I549" s="376"/>
      <c r="J549" s="376"/>
      <c r="K549" s="376"/>
      <c r="L549" s="376"/>
      <c r="M549" s="376"/>
      <c r="N549" s="376"/>
      <c r="O549" s="376"/>
      <c r="P549" s="376"/>
      <c r="Q549" s="376"/>
    </row>
    <row r="550" spans="1:17" ht="11.25" customHeight="1">
      <c r="A550" s="376"/>
      <c r="B550" s="376"/>
      <c r="C550" s="376"/>
      <c r="D550" s="376"/>
      <c r="E550" s="376"/>
      <c r="F550" s="376"/>
      <c r="G550" s="376"/>
      <c r="H550" s="376"/>
      <c r="I550" s="376"/>
      <c r="J550" s="376"/>
      <c r="K550" s="376"/>
      <c r="L550" s="376"/>
      <c r="M550" s="376"/>
      <c r="N550" s="376"/>
      <c r="O550" s="376"/>
      <c r="P550" s="376"/>
      <c r="Q550" s="376"/>
    </row>
    <row r="551" spans="1:17" ht="11.25" customHeight="1">
      <c r="A551" s="376"/>
      <c r="B551" s="376"/>
      <c r="C551" s="376"/>
      <c r="D551" s="376"/>
      <c r="E551" s="376"/>
      <c r="F551" s="376"/>
      <c r="G551" s="376"/>
      <c r="H551" s="376"/>
      <c r="I551" s="376"/>
      <c r="J551" s="376"/>
      <c r="K551" s="376"/>
      <c r="L551" s="376"/>
      <c r="M551" s="376"/>
      <c r="N551" s="376"/>
      <c r="O551" s="376"/>
      <c r="P551" s="376"/>
      <c r="Q551" s="376"/>
    </row>
    <row r="552" spans="1:17" ht="11.25" customHeight="1">
      <c r="A552" s="376"/>
      <c r="B552" s="376"/>
      <c r="C552" s="376"/>
      <c r="D552" s="376"/>
      <c r="E552" s="376"/>
      <c r="F552" s="376"/>
      <c r="G552" s="376"/>
      <c r="H552" s="376"/>
      <c r="I552" s="376"/>
      <c r="J552" s="376"/>
      <c r="K552" s="376"/>
      <c r="L552" s="376"/>
      <c r="M552" s="376"/>
      <c r="N552" s="376"/>
      <c r="O552" s="376"/>
      <c r="P552" s="376"/>
      <c r="Q552" s="376"/>
    </row>
    <row r="553" spans="1:17" ht="11.25" customHeight="1">
      <c r="A553" s="376"/>
      <c r="B553" s="376"/>
      <c r="C553" s="376"/>
      <c r="D553" s="376"/>
      <c r="E553" s="376"/>
      <c r="F553" s="376"/>
      <c r="G553" s="376"/>
      <c r="H553" s="376"/>
      <c r="I553" s="376"/>
      <c r="J553" s="376"/>
      <c r="K553" s="376"/>
      <c r="L553" s="376"/>
      <c r="M553" s="376"/>
      <c r="N553" s="376"/>
      <c r="O553" s="376"/>
      <c r="P553" s="376"/>
      <c r="Q553" s="376"/>
    </row>
    <row r="554" spans="1:17" ht="11.25" customHeight="1">
      <c r="A554" s="376"/>
      <c r="B554" s="376"/>
      <c r="C554" s="376"/>
      <c r="D554" s="376"/>
      <c r="E554" s="376"/>
      <c r="F554" s="376"/>
      <c r="G554" s="376"/>
      <c r="H554" s="376"/>
      <c r="I554" s="376"/>
      <c r="J554" s="376"/>
      <c r="K554" s="376"/>
      <c r="L554" s="376"/>
      <c r="M554" s="376"/>
      <c r="N554" s="376"/>
      <c r="O554" s="376"/>
      <c r="P554" s="376"/>
      <c r="Q554" s="376"/>
    </row>
    <row r="555" spans="1:17" ht="11.25" customHeight="1">
      <c r="A555" s="376"/>
      <c r="B555" s="376"/>
      <c r="C555" s="376"/>
      <c r="D555" s="376"/>
      <c r="E555" s="376"/>
      <c r="F555" s="376"/>
      <c r="G555" s="376"/>
      <c r="H555" s="376"/>
      <c r="I555" s="376"/>
      <c r="J555" s="376"/>
      <c r="K555" s="376"/>
      <c r="L555" s="376"/>
      <c r="M555" s="376"/>
      <c r="N555" s="376"/>
      <c r="O555" s="376"/>
      <c r="P555" s="376"/>
      <c r="Q555" s="376"/>
    </row>
    <row r="556" spans="1:17" ht="11.25" customHeight="1">
      <c r="A556" s="376"/>
      <c r="B556" s="376"/>
      <c r="C556" s="376"/>
      <c r="D556" s="376"/>
      <c r="E556" s="376"/>
      <c r="F556" s="376"/>
      <c r="G556" s="376"/>
      <c r="H556" s="376"/>
      <c r="I556" s="376"/>
      <c r="J556" s="376"/>
      <c r="K556" s="376"/>
      <c r="L556" s="376"/>
      <c r="M556" s="376"/>
      <c r="N556" s="376"/>
      <c r="O556" s="376"/>
      <c r="P556" s="376"/>
      <c r="Q556" s="376"/>
    </row>
    <row r="557" spans="1:17" ht="11.25" customHeight="1">
      <c r="A557" s="376"/>
      <c r="B557" s="376"/>
      <c r="C557" s="376"/>
      <c r="D557" s="376"/>
      <c r="E557" s="376"/>
      <c r="F557" s="376"/>
      <c r="G557" s="376"/>
      <c r="H557" s="376"/>
      <c r="I557" s="376"/>
      <c r="J557" s="376"/>
      <c r="K557" s="376"/>
      <c r="L557" s="376"/>
      <c r="M557" s="376"/>
      <c r="N557" s="376"/>
      <c r="O557" s="376"/>
      <c r="P557" s="376"/>
      <c r="Q557" s="376"/>
    </row>
    <row r="558" spans="1:17" ht="11.25" customHeight="1">
      <c r="A558" s="376"/>
      <c r="B558" s="376"/>
      <c r="C558" s="376"/>
      <c r="D558" s="376"/>
      <c r="E558" s="376"/>
      <c r="F558" s="376"/>
      <c r="G558" s="376"/>
      <c r="H558" s="376"/>
      <c r="I558" s="376"/>
      <c r="J558" s="376"/>
      <c r="K558" s="376"/>
      <c r="L558" s="376"/>
      <c r="M558" s="376"/>
      <c r="N558" s="376"/>
      <c r="O558" s="376"/>
      <c r="P558" s="376"/>
      <c r="Q558" s="376"/>
    </row>
    <row r="559" spans="1:17" ht="11.25" customHeight="1">
      <c r="A559" s="376"/>
      <c r="B559" s="376"/>
      <c r="C559" s="376"/>
      <c r="D559" s="376"/>
      <c r="E559" s="376"/>
      <c r="F559" s="376"/>
      <c r="G559" s="376"/>
      <c r="H559" s="376"/>
      <c r="I559" s="376"/>
      <c r="J559" s="376"/>
      <c r="K559" s="376"/>
      <c r="L559" s="376"/>
      <c r="M559" s="376"/>
      <c r="N559" s="376"/>
      <c r="O559" s="376"/>
      <c r="P559" s="376"/>
      <c r="Q559" s="376"/>
    </row>
    <row r="560" spans="1:17" ht="11.25" customHeight="1">
      <c r="A560" s="376"/>
      <c r="B560" s="376"/>
      <c r="C560" s="376"/>
      <c r="D560" s="376"/>
      <c r="E560" s="376"/>
      <c r="F560" s="376"/>
      <c r="G560" s="376"/>
      <c r="H560" s="376"/>
      <c r="I560" s="376"/>
      <c r="J560" s="376"/>
      <c r="K560" s="376"/>
      <c r="L560" s="376"/>
      <c r="M560" s="376"/>
      <c r="N560" s="376"/>
      <c r="O560" s="376"/>
      <c r="P560" s="376"/>
      <c r="Q560" s="376"/>
    </row>
    <row r="561" spans="1:17" ht="11.25" customHeight="1">
      <c r="A561" s="376"/>
      <c r="B561" s="376"/>
      <c r="C561" s="376"/>
      <c r="D561" s="376"/>
      <c r="E561" s="376"/>
      <c r="F561" s="376"/>
      <c r="G561" s="376"/>
      <c r="H561" s="376"/>
      <c r="I561" s="376"/>
      <c r="J561" s="376"/>
      <c r="K561" s="376"/>
      <c r="L561" s="376"/>
      <c r="M561" s="376"/>
      <c r="N561" s="376"/>
      <c r="O561" s="376"/>
      <c r="P561" s="376"/>
      <c r="Q561" s="376"/>
    </row>
    <row r="562" spans="1:17" ht="11.25" customHeight="1">
      <c r="A562" s="376"/>
      <c r="B562" s="376"/>
      <c r="C562" s="376"/>
      <c r="D562" s="376"/>
      <c r="E562" s="376"/>
      <c r="F562" s="376"/>
      <c r="G562" s="376"/>
      <c r="H562" s="376"/>
      <c r="I562" s="376"/>
      <c r="J562" s="376"/>
      <c r="K562" s="376"/>
      <c r="L562" s="376"/>
      <c r="M562" s="376"/>
      <c r="N562" s="376"/>
      <c r="O562" s="376"/>
      <c r="P562" s="376"/>
      <c r="Q562" s="376"/>
    </row>
    <row r="563" spans="1:17" ht="11.25" customHeight="1">
      <c r="A563" s="376"/>
      <c r="B563" s="376"/>
      <c r="C563" s="376"/>
      <c r="D563" s="376"/>
      <c r="E563" s="376"/>
      <c r="F563" s="376"/>
      <c r="G563" s="376"/>
      <c r="H563" s="376"/>
      <c r="I563" s="376"/>
      <c r="J563" s="376"/>
      <c r="K563" s="376"/>
      <c r="L563" s="376"/>
      <c r="M563" s="376"/>
      <c r="N563" s="376"/>
      <c r="O563" s="376"/>
      <c r="P563" s="376"/>
      <c r="Q563" s="376"/>
    </row>
    <row r="564" spans="1:17" ht="11.25" customHeight="1">
      <c r="A564" s="376"/>
      <c r="B564" s="376"/>
      <c r="C564" s="376"/>
      <c r="D564" s="376"/>
      <c r="E564" s="376"/>
      <c r="F564" s="376"/>
      <c r="G564" s="376"/>
      <c r="H564" s="376"/>
      <c r="I564" s="376"/>
      <c r="J564" s="376"/>
      <c r="K564" s="376"/>
      <c r="L564" s="376"/>
      <c r="M564" s="376"/>
      <c r="N564" s="376"/>
      <c r="O564" s="376"/>
      <c r="P564" s="376"/>
      <c r="Q564" s="376"/>
    </row>
    <row r="565" spans="1:17" ht="11.25" customHeight="1">
      <c r="A565" s="376"/>
      <c r="B565" s="376"/>
      <c r="C565" s="376"/>
      <c r="D565" s="376"/>
      <c r="E565" s="376"/>
      <c r="F565" s="376"/>
      <c r="G565" s="376"/>
      <c r="H565" s="376"/>
      <c r="I565" s="376"/>
      <c r="J565" s="376"/>
      <c r="K565" s="376"/>
      <c r="L565" s="376"/>
      <c r="M565" s="376"/>
      <c r="N565" s="376"/>
      <c r="O565" s="376"/>
      <c r="P565" s="376"/>
      <c r="Q565" s="376"/>
    </row>
    <row r="566" spans="1:17" ht="11.25" customHeight="1">
      <c r="A566" s="376"/>
      <c r="B566" s="376"/>
      <c r="C566" s="376"/>
      <c r="D566" s="376"/>
      <c r="E566" s="376"/>
      <c r="F566" s="376"/>
      <c r="G566" s="376"/>
      <c r="H566" s="376"/>
      <c r="I566" s="376"/>
      <c r="J566" s="376"/>
      <c r="K566" s="376"/>
      <c r="L566" s="376"/>
      <c r="M566" s="376"/>
      <c r="N566" s="376"/>
      <c r="O566" s="376"/>
      <c r="P566" s="376"/>
      <c r="Q566" s="376"/>
    </row>
    <row r="567" spans="1:17" ht="11.25" customHeight="1">
      <c r="A567" s="376"/>
      <c r="B567" s="376"/>
      <c r="C567" s="376"/>
      <c r="D567" s="376"/>
      <c r="E567" s="376"/>
      <c r="F567" s="376"/>
      <c r="G567" s="376"/>
      <c r="H567" s="376"/>
      <c r="I567" s="376"/>
      <c r="J567" s="376"/>
      <c r="K567" s="376"/>
      <c r="L567" s="376"/>
      <c r="M567" s="376"/>
      <c r="N567" s="376"/>
      <c r="O567" s="376"/>
      <c r="P567" s="376"/>
      <c r="Q567" s="376"/>
    </row>
    <row r="568" spans="1:17" ht="11.25" customHeight="1">
      <c r="A568" s="376"/>
      <c r="B568" s="376"/>
      <c r="C568" s="376"/>
      <c r="D568" s="376"/>
      <c r="E568" s="376"/>
      <c r="F568" s="376"/>
      <c r="G568" s="376"/>
      <c r="H568" s="376"/>
      <c r="I568" s="376"/>
      <c r="J568" s="376"/>
      <c r="K568" s="376"/>
      <c r="L568" s="376"/>
      <c r="M568" s="376"/>
      <c r="N568" s="376"/>
      <c r="O568" s="376"/>
      <c r="P568" s="376"/>
      <c r="Q568" s="376"/>
    </row>
    <row r="569" spans="1:17" ht="11.25" customHeight="1">
      <c r="A569" s="376"/>
      <c r="B569" s="376"/>
      <c r="C569" s="376"/>
      <c r="D569" s="376"/>
      <c r="E569" s="376"/>
      <c r="F569" s="376"/>
      <c r="G569" s="376"/>
      <c r="H569" s="376"/>
      <c r="I569" s="376"/>
      <c r="J569" s="376"/>
      <c r="K569" s="376"/>
      <c r="L569" s="376"/>
      <c r="M569" s="376"/>
      <c r="N569" s="376"/>
      <c r="O569" s="376"/>
      <c r="P569" s="376"/>
      <c r="Q569" s="376"/>
    </row>
    <row r="570" spans="1:17" ht="11.25" customHeight="1">
      <c r="A570" s="376"/>
      <c r="B570" s="376"/>
      <c r="C570" s="376"/>
      <c r="D570" s="376"/>
      <c r="E570" s="376"/>
      <c r="F570" s="376"/>
      <c r="G570" s="376"/>
      <c r="H570" s="376"/>
      <c r="I570" s="376"/>
      <c r="J570" s="376"/>
      <c r="K570" s="376"/>
      <c r="L570" s="376"/>
      <c r="M570" s="376"/>
      <c r="N570" s="376"/>
      <c r="O570" s="376"/>
      <c r="P570" s="376"/>
      <c r="Q570" s="376"/>
    </row>
    <row r="571" spans="1:17" ht="11.25" customHeight="1">
      <c r="A571" s="376"/>
      <c r="B571" s="376"/>
      <c r="C571" s="376"/>
      <c r="D571" s="376"/>
      <c r="E571" s="376"/>
      <c r="F571" s="376"/>
      <c r="G571" s="376"/>
      <c r="H571" s="376"/>
      <c r="I571" s="376"/>
      <c r="J571" s="376"/>
      <c r="K571" s="376"/>
      <c r="L571" s="376"/>
      <c r="M571" s="376"/>
      <c r="N571" s="376"/>
      <c r="O571" s="376"/>
      <c r="P571" s="376"/>
      <c r="Q571" s="376"/>
    </row>
    <row r="572" spans="1:17" ht="11.25" customHeight="1">
      <c r="A572" s="376"/>
      <c r="B572" s="376"/>
      <c r="C572" s="376"/>
      <c r="D572" s="376"/>
      <c r="E572" s="376"/>
      <c r="F572" s="376"/>
      <c r="G572" s="376"/>
      <c r="H572" s="376"/>
      <c r="I572" s="376"/>
      <c r="J572" s="376"/>
      <c r="K572" s="376"/>
      <c r="L572" s="376"/>
      <c r="M572" s="376"/>
      <c r="N572" s="376"/>
      <c r="O572" s="376"/>
      <c r="P572" s="376"/>
      <c r="Q572" s="376"/>
    </row>
    <row r="573" spans="1:17" ht="11.25" customHeight="1">
      <c r="A573" s="376"/>
      <c r="B573" s="376"/>
      <c r="C573" s="376"/>
      <c r="D573" s="376"/>
      <c r="E573" s="376"/>
      <c r="F573" s="376"/>
      <c r="G573" s="376"/>
      <c r="H573" s="376"/>
      <c r="I573" s="376"/>
      <c r="J573" s="376"/>
      <c r="K573" s="376"/>
      <c r="L573" s="376"/>
      <c r="M573" s="376"/>
      <c r="N573" s="376"/>
      <c r="O573" s="376"/>
      <c r="P573" s="376"/>
      <c r="Q573" s="376"/>
    </row>
    <row r="574" spans="1:17" ht="11.25" customHeight="1">
      <c r="A574" s="376"/>
      <c r="B574" s="376"/>
      <c r="C574" s="376"/>
      <c r="D574" s="376"/>
      <c r="E574" s="376"/>
      <c r="F574" s="376"/>
      <c r="G574" s="376"/>
      <c r="H574" s="376"/>
      <c r="I574" s="376"/>
      <c r="J574" s="376"/>
      <c r="K574" s="376"/>
      <c r="L574" s="376"/>
      <c r="M574" s="376"/>
      <c r="N574" s="376"/>
      <c r="O574" s="376"/>
      <c r="P574" s="376"/>
      <c r="Q574" s="376"/>
    </row>
    <row r="575" spans="1:17" ht="11.25" customHeight="1">
      <c r="A575" s="376"/>
      <c r="B575" s="376"/>
      <c r="C575" s="376"/>
      <c r="D575" s="376"/>
      <c r="E575" s="376"/>
      <c r="F575" s="376"/>
      <c r="G575" s="376"/>
      <c r="H575" s="376"/>
      <c r="I575" s="376"/>
      <c r="J575" s="376"/>
      <c r="K575" s="376"/>
      <c r="L575" s="376"/>
      <c r="M575" s="376"/>
      <c r="N575" s="376"/>
      <c r="O575" s="376"/>
      <c r="P575" s="376"/>
      <c r="Q575" s="376"/>
    </row>
    <row r="576" spans="1:17" ht="11.25" customHeight="1">
      <c r="A576" s="376"/>
      <c r="B576" s="376"/>
      <c r="C576" s="376"/>
      <c r="D576" s="376"/>
      <c r="E576" s="376"/>
      <c r="F576" s="376"/>
      <c r="G576" s="376"/>
      <c r="H576" s="376"/>
      <c r="I576" s="376"/>
      <c r="J576" s="376"/>
      <c r="K576" s="376"/>
      <c r="L576" s="376"/>
      <c r="M576" s="376"/>
      <c r="N576" s="376"/>
      <c r="O576" s="376"/>
      <c r="P576" s="376"/>
      <c r="Q576" s="376"/>
    </row>
    <row r="577" spans="1:17" ht="11.25" customHeight="1">
      <c r="A577" s="376"/>
      <c r="B577" s="376"/>
      <c r="C577" s="376"/>
      <c r="D577" s="376"/>
      <c r="E577" s="376"/>
      <c r="F577" s="376"/>
      <c r="G577" s="376"/>
      <c r="H577" s="376"/>
      <c r="I577" s="376"/>
      <c r="J577" s="376"/>
      <c r="K577" s="376"/>
      <c r="L577" s="376"/>
      <c r="M577" s="376"/>
      <c r="N577" s="376"/>
      <c r="O577" s="376"/>
      <c r="P577" s="376"/>
      <c r="Q577" s="376"/>
    </row>
    <row r="578" spans="1:17" ht="11.25" customHeight="1">
      <c r="A578" s="376"/>
      <c r="B578" s="376"/>
      <c r="C578" s="376"/>
      <c r="D578" s="376"/>
      <c r="E578" s="376"/>
      <c r="F578" s="376"/>
      <c r="G578" s="376"/>
      <c r="H578" s="376"/>
      <c r="I578" s="376"/>
      <c r="J578" s="376"/>
      <c r="K578" s="376"/>
      <c r="L578" s="376"/>
      <c r="M578" s="376"/>
      <c r="N578" s="376"/>
      <c r="O578" s="376"/>
      <c r="P578" s="376"/>
      <c r="Q578" s="376"/>
    </row>
    <row r="579" spans="1:17" ht="11.25" customHeight="1">
      <c r="A579" s="376"/>
      <c r="B579" s="376"/>
      <c r="C579" s="376"/>
      <c r="D579" s="376"/>
      <c r="E579" s="376"/>
      <c r="F579" s="376"/>
      <c r="G579" s="376"/>
      <c r="H579" s="376"/>
      <c r="I579" s="376"/>
      <c r="J579" s="376"/>
      <c r="K579" s="376"/>
      <c r="L579" s="376"/>
      <c r="M579" s="376"/>
      <c r="N579" s="376"/>
      <c r="O579" s="376"/>
      <c r="P579" s="376"/>
      <c r="Q579" s="376"/>
    </row>
    <row r="580" spans="1:17" ht="11.25" customHeight="1">
      <c r="A580" s="376"/>
      <c r="B580" s="376"/>
      <c r="C580" s="376"/>
      <c r="D580" s="376"/>
      <c r="E580" s="376"/>
      <c r="F580" s="376"/>
      <c r="G580" s="376"/>
      <c r="H580" s="376"/>
      <c r="I580" s="376"/>
      <c r="J580" s="376"/>
      <c r="K580" s="376"/>
      <c r="L580" s="376"/>
      <c r="M580" s="376"/>
      <c r="N580" s="376"/>
      <c r="O580" s="376"/>
      <c r="P580" s="376"/>
      <c r="Q580" s="376"/>
    </row>
    <row r="581" spans="1:17" ht="11.25" customHeight="1">
      <c r="A581" s="376"/>
      <c r="B581" s="376"/>
      <c r="C581" s="376"/>
      <c r="D581" s="376"/>
      <c r="E581" s="376"/>
      <c r="F581" s="376"/>
      <c r="G581" s="376"/>
      <c r="H581" s="376"/>
      <c r="I581" s="376"/>
      <c r="J581" s="376"/>
      <c r="K581" s="376"/>
      <c r="L581" s="376"/>
      <c r="M581" s="376"/>
      <c r="N581" s="376"/>
      <c r="O581" s="376"/>
      <c r="P581" s="376"/>
      <c r="Q581" s="376"/>
    </row>
    <row r="582" spans="1:17" ht="11.25" customHeight="1">
      <c r="A582" s="376"/>
      <c r="B582" s="376"/>
      <c r="C582" s="376"/>
      <c r="D582" s="376"/>
      <c r="E582" s="376"/>
      <c r="F582" s="376"/>
      <c r="G582" s="376"/>
      <c r="H582" s="376"/>
      <c r="I582" s="376"/>
      <c r="J582" s="376"/>
      <c r="K582" s="376"/>
      <c r="L582" s="376"/>
      <c r="M582" s="376"/>
      <c r="N582" s="376"/>
      <c r="O582" s="376"/>
      <c r="P582" s="376"/>
      <c r="Q582" s="376"/>
    </row>
    <row r="583" spans="1:17" ht="11.25" customHeight="1">
      <c r="A583" s="376"/>
      <c r="B583" s="376"/>
      <c r="C583" s="376"/>
      <c r="D583" s="376"/>
      <c r="E583" s="376"/>
      <c r="F583" s="376"/>
      <c r="G583" s="376"/>
      <c r="H583" s="376"/>
      <c r="I583" s="376"/>
      <c r="J583" s="376"/>
      <c r="K583" s="376"/>
      <c r="L583" s="376"/>
      <c r="M583" s="376"/>
      <c r="N583" s="376"/>
      <c r="O583" s="376"/>
      <c r="P583" s="376"/>
      <c r="Q583" s="376"/>
    </row>
    <row r="584" spans="1:17" ht="11.25" customHeight="1">
      <c r="A584" s="376"/>
      <c r="B584" s="376"/>
      <c r="C584" s="376"/>
      <c r="D584" s="376"/>
      <c r="E584" s="376"/>
      <c r="F584" s="376"/>
      <c r="G584" s="376"/>
      <c r="H584" s="376"/>
      <c r="I584" s="376"/>
      <c r="J584" s="376"/>
      <c r="K584" s="376"/>
      <c r="L584" s="376"/>
      <c r="M584" s="376"/>
      <c r="N584" s="376"/>
      <c r="O584" s="376"/>
      <c r="P584" s="376"/>
      <c r="Q584" s="376"/>
    </row>
    <row r="585" spans="1:17" ht="11.25" customHeight="1">
      <c r="A585" s="376"/>
      <c r="B585" s="376"/>
      <c r="C585" s="376"/>
      <c r="D585" s="376"/>
      <c r="E585" s="376"/>
      <c r="F585" s="376"/>
      <c r="G585" s="376"/>
      <c r="H585" s="376"/>
      <c r="I585" s="376"/>
      <c r="J585" s="376"/>
      <c r="K585" s="376"/>
      <c r="L585" s="376"/>
      <c r="M585" s="376"/>
      <c r="N585" s="376"/>
      <c r="O585" s="376"/>
      <c r="P585" s="376"/>
      <c r="Q585" s="376"/>
    </row>
    <row r="586" spans="1:17" ht="11.25" customHeight="1">
      <c r="A586" s="376"/>
      <c r="B586" s="376"/>
      <c r="C586" s="376"/>
      <c r="D586" s="376"/>
      <c r="E586" s="376"/>
      <c r="F586" s="376"/>
      <c r="G586" s="376"/>
      <c r="H586" s="376"/>
      <c r="I586" s="376"/>
      <c r="J586" s="376"/>
      <c r="K586" s="376"/>
      <c r="L586" s="376"/>
      <c r="M586" s="376"/>
      <c r="N586" s="376"/>
      <c r="O586" s="376"/>
      <c r="P586" s="376"/>
      <c r="Q586" s="376"/>
    </row>
    <row r="587" spans="1:17" ht="11.25" customHeight="1">
      <c r="A587" s="376"/>
      <c r="B587" s="376"/>
      <c r="C587" s="376"/>
      <c r="D587" s="376"/>
      <c r="E587" s="376"/>
      <c r="F587" s="376"/>
      <c r="G587" s="376"/>
      <c r="H587" s="376"/>
      <c r="I587" s="376"/>
      <c r="J587" s="376"/>
      <c r="K587" s="376"/>
      <c r="L587" s="376"/>
      <c r="M587" s="376"/>
      <c r="N587" s="376"/>
      <c r="O587" s="376"/>
      <c r="P587" s="376"/>
      <c r="Q587" s="376"/>
    </row>
    <row r="588" spans="1:17" ht="11.25" customHeight="1">
      <c r="A588" s="376"/>
      <c r="B588" s="376"/>
      <c r="C588" s="376"/>
      <c r="D588" s="376"/>
      <c r="E588" s="376"/>
      <c r="F588" s="376"/>
      <c r="G588" s="376"/>
      <c r="H588" s="376"/>
      <c r="I588" s="376"/>
      <c r="J588" s="376"/>
      <c r="K588" s="376"/>
      <c r="L588" s="376"/>
      <c r="M588" s="376"/>
      <c r="N588" s="376"/>
      <c r="O588" s="376"/>
      <c r="P588" s="376"/>
      <c r="Q588" s="376"/>
    </row>
    <row r="589" spans="1:17" ht="11.25" customHeight="1">
      <c r="A589" s="376"/>
      <c r="B589" s="376"/>
      <c r="C589" s="376"/>
      <c r="D589" s="376"/>
      <c r="E589" s="376"/>
      <c r="F589" s="376"/>
      <c r="G589" s="376"/>
      <c r="H589" s="376"/>
      <c r="I589" s="376"/>
      <c r="J589" s="376"/>
      <c r="K589" s="376"/>
      <c r="L589" s="376"/>
      <c r="M589" s="376"/>
      <c r="N589" s="376"/>
      <c r="O589" s="376"/>
      <c r="P589" s="376"/>
      <c r="Q589" s="376"/>
    </row>
    <row r="590" spans="1:17" ht="11.25" customHeight="1">
      <c r="A590" s="376"/>
      <c r="B590" s="376"/>
      <c r="C590" s="376"/>
      <c r="D590" s="376"/>
      <c r="E590" s="376"/>
      <c r="F590" s="376"/>
      <c r="G590" s="376"/>
      <c r="H590" s="376"/>
      <c r="I590" s="376"/>
      <c r="J590" s="376"/>
      <c r="K590" s="376"/>
      <c r="L590" s="376"/>
      <c r="M590" s="376"/>
      <c r="N590" s="376"/>
      <c r="O590" s="376"/>
      <c r="P590" s="376"/>
      <c r="Q590" s="376"/>
    </row>
    <row r="591" spans="1:17" ht="11.25" customHeight="1">
      <c r="A591" s="376"/>
      <c r="B591" s="376"/>
      <c r="C591" s="376"/>
      <c r="D591" s="376"/>
      <c r="E591" s="376"/>
      <c r="F591" s="376"/>
      <c r="G591" s="376"/>
      <c r="H591" s="376"/>
      <c r="I591" s="376"/>
      <c r="J591" s="376"/>
      <c r="K591" s="376"/>
      <c r="L591" s="376"/>
      <c r="M591" s="376"/>
      <c r="N591" s="376"/>
      <c r="O591" s="376"/>
      <c r="P591" s="376"/>
      <c r="Q591" s="376"/>
    </row>
    <row r="592" spans="1:17" ht="11.25" customHeight="1">
      <c r="A592" s="376"/>
      <c r="B592" s="376"/>
      <c r="C592" s="376"/>
      <c r="D592" s="376"/>
      <c r="E592" s="376"/>
      <c r="F592" s="376"/>
      <c r="G592" s="376"/>
      <c r="H592" s="376"/>
      <c r="I592" s="376"/>
      <c r="J592" s="376"/>
      <c r="K592" s="376"/>
      <c r="L592" s="376"/>
      <c r="M592" s="376"/>
      <c r="N592" s="376"/>
      <c r="O592" s="376"/>
      <c r="P592" s="376"/>
      <c r="Q592" s="376"/>
    </row>
    <row r="593" spans="1:17" ht="11.25" customHeight="1">
      <c r="A593" s="376"/>
      <c r="B593" s="376"/>
      <c r="C593" s="376"/>
      <c r="D593" s="376"/>
      <c r="E593" s="376"/>
      <c r="F593" s="376"/>
      <c r="G593" s="376"/>
      <c r="H593" s="376"/>
      <c r="I593" s="376"/>
      <c r="J593" s="376"/>
      <c r="K593" s="376"/>
      <c r="L593" s="376"/>
      <c r="M593" s="376"/>
      <c r="N593" s="376"/>
      <c r="O593" s="376"/>
      <c r="P593" s="376"/>
      <c r="Q593" s="376"/>
    </row>
    <row r="594" spans="1:17" ht="11.25" customHeight="1">
      <c r="A594" s="376"/>
      <c r="B594" s="376"/>
      <c r="C594" s="376"/>
      <c r="D594" s="376"/>
      <c r="E594" s="376"/>
      <c r="F594" s="376"/>
      <c r="G594" s="376"/>
      <c r="H594" s="376"/>
      <c r="I594" s="376"/>
      <c r="J594" s="376"/>
      <c r="K594" s="376"/>
      <c r="L594" s="376"/>
      <c r="M594" s="376"/>
      <c r="N594" s="376"/>
      <c r="O594" s="376"/>
      <c r="P594" s="376"/>
      <c r="Q594" s="376"/>
    </row>
    <row r="595" spans="1:17" ht="11.25" customHeight="1">
      <c r="A595" s="376"/>
      <c r="B595" s="376"/>
      <c r="C595" s="376"/>
      <c r="D595" s="376"/>
      <c r="E595" s="376"/>
      <c r="F595" s="376"/>
      <c r="G595" s="376"/>
      <c r="H595" s="376"/>
      <c r="I595" s="376"/>
      <c r="J595" s="376"/>
      <c r="K595" s="376"/>
      <c r="L595" s="376"/>
      <c r="M595" s="376"/>
      <c r="N595" s="376"/>
      <c r="O595" s="376"/>
      <c r="P595" s="376"/>
      <c r="Q595" s="376"/>
    </row>
    <row r="596" spans="1:17" ht="11.25" customHeight="1">
      <c r="A596" s="376"/>
      <c r="B596" s="376"/>
      <c r="C596" s="376"/>
      <c r="D596" s="376"/>
      <c r="E596" s="376"/>
      <c r="F596" s="376"/>
      <c r="G596" s="376"/>
      <c r="H596" s="376"/>
      <c r="I596" s="376"/>
      <c r="J596" s="376"/>
      <c r="K596" s="376"/>
      <c r="L596" s="376"/>
      <c r="M596" s="376"/>
      <c r="N596" s="376"/>
      <c r="O596" s="376"/>
      <c r="P596" s="376"/>
      <c r="Q596" s="376"/>
    </row>
    <row r="597" spans="1:17" ht="11.25" customHeight="1">
      <c r="A597" s="376"/>
      <c r="B597" s="376"/>
      <c r="C597" s="376"/>
      <c r="D597" s="376"/>
      <c r="E597" s="376"/>
      <c r="F597" s="376"/>
      <c r="G597" s="376"/>
      <c r="H597" s="376"/>
      <c r="I597" s="376"/>
      <c r="J597" s="376"/>
      <c r="K597" s="376"/>
      <c r="L597" s="376"/>
      <c r="M597" s="376"/>
      <c r="N597" s="376"/>
      <c r="O597" s="376"/>
      <c r="P597" s="376"/>
      <c r="Q597" s="376"/>
    </row>
    <row r="598" spans="1:17" ht="11.25" customHeight="1">
      <c r="A598" s="376"/>
      <c r="B598" s="376"/>
      <c r="C598" s="376"/>
      <c r="D598" s="376"/>
      <c r="E598" s="376"/>
      <c r="F598" s="376"/>
      <c r="G598" s="376"/>
      <c r="H598" s="376"/>
      <c r="I598" s="376"/>
      <c r="J598" s="376"/>
      <c r="K598" s="376"/>
      <c r="L598" s="376"/>
      <c r="M598" s="376"/>
      <c r="N598" s="376"/>
      <c r="O598" s="376"/>
      <c r="P598" s="376"/>
      <c r="Q598" s="376"/>
    </row>
    <row r="599" spans="1:17" ht="11.25" customHeight="1">
      <c r="A599" s="376"/>
      <c r="B599" s="376"/>
      <c r="C599" s="376"/>
      <c r="D599" s="376"/>
      <c r="E599" s="376"/>
      <c r="F599" s="376"/>
      <c r="G599" s="376"/>
      <c r="H599" s="376"/>
      <c r="I599" s="376"/>
      <c r="J599" s="376"/>
      <c r="K599" s="376"/>
      <c r="L599" s="376"/>
      <c r="M599" s="376"/>
      <c r="N599" s="376"/>
      <c r="O599" s="376"/>
      <c r="P599" s="376"/>
      <c r="Q599" s="376"/>
    </row>
    <row r="600" spans="1:17" ht="11.25" customHeight="1">
      <c r="A600" s="376"/>
      <c r="B600" s="376"/>
      <c r="C600" s="376"/>
      <c r="D600" s="376"/>
      <c r="E600" s="376"/>
      <c r="F600" s="376"/>
      <c r="G600" s="376"/>
      <c r="H600" s="376"/>
      <c r="I600" s="376"/>
      <c r="J600" s="376"/>
      <c r="K600" s="376"/>
      <c r="L600" s="376"/>
      <c r="M600" s="376"/>
      <c r="N600" s="376"/>
      <c r="O600" s="376"/>
      <c r="P600" s="376"/>
      <c r="Q600" s="376"/>
    </row>
    <row r="601" spans="1:17" ht="11.25" customHeight="1">
      <c r="A601" s="376"/>
      <c r="B601" s="376"/>
      <c r="C601" s="376"/>
      <c r="D601" s="376"/>
      <c r="E601" s="376"/>
      <c r="F601" s="376"/>
      <c r="G601" s="376"/>
      <c r="H601" s="376"/>
      <c r="I601" s="376"/>
      <c r="J601" s="376"/>
      <c r="K601" s="376"/>
      <c r="L601" s="376"/>
      <c r="M601" s="376"/>
      <c r="N601" s="376"/>
      <c r="O601" s="376"/>
      <c r="P601" s="376"/>
      <c r="Q601" s="376"/>
    </row>
    <row r="602" spans="1:17" ht="11.25" customHeight="1">
      <c r="A602" s="376"/>
      <c r="B602" s="376"/>
      <c r="C602" s="376"/>
      <c r="D602" s="376"/>
      <c r="E602" s="376"/>
      <c r="F602" s="376"/>
      <c r="G602" s="376"/>
      <c r="H602" s="376"/>
      <c r="I602" s="376"/>
      <c r="J602" s="376"/>
      <c r="K602" s="376"/>
      <c r="L602" s="376"/>
      <c r="M602" s="376"/>
      <c r="N602" s="376"/>
      <c r="O602" s="376"/>
      <c r="P602" s="376"/>
      <c r="Q602" s="376"/>
    </row>
    <row r="603" spans="1:17" ht="11.25" customHeight="1">
      <c r="A603" s="376"/>
      <c r="B603" s="376"/>
      <c r="C603" s="376"/>
      <c r="D603" s="376"/>
      <c r="E603" s="376"/>
      <c r="F603" s="376"/>
      <c r="G603" s="376"/>
      <c r="H603" s="376"/>
      <c r="I603" s="376"/>
      <c r="J603" s="376"/>
      <c r="K603" s="376"/>
      <c r="L603" s="376"/>
      <c r="M603" s="376"/>
      <c r="N603" s="376"/>
      <c r="O603" s="376"/>
      <c r="P603" s="376"/>
      <c r="Q603" s="376"/>
    </row>
    <row r="604" spans="1:17" ht="11.25" customHeight="1">
      <c r="A604" s="376"/>
      <c r="B604" s="376"/>
      <c r="C604" s="376"/>
      <c r="D604" s="376"/>
      <c r="E604" s="376"/>
      <c r="F604" s="376"/>
      <c r="G604" s="376"/>
      <c r="H604" s="376"/>
      <c r="I604" s="376"/>
      <c r="J604" s="376"/>
      <c r="K604" s="376"/>
      <c r="L604" s="376"/>
      <c r="M604" s="376"/>
      <c r="N604" s="376"/>
      <c r="O604" s="376"/>
      <c r="P604" s="376"/>
      <c r="Q604" s="376"/>
    </row>
    <row r="605" spans="1:17" ht="11.25" customHeight="1">
      <c r="A605" s="376"/>
      <c r="B605" s="376"/>
      <c r="C605" s="376"/>
      <c r="D605" s="376"/>
      <c r="E605" s="376"/>
      <c r="F605" s="376"/>
      <c r="G605" s="376"/>
      <c r="H605" s="376"/>
      <c r="I605" s="376"/>
      <c r="J605" s="376"/>
      <c r="K605" s="376"/>
      <c r="L605" s="376"/>
      <c r="M605" s="376"/>
      <c r="N605" s="376"/>
      <c r="O605" s="376"/>
      <c r="P605" s="376"/>
      <c r="Q605" s="376"/>
    </row>
    <row r="606" spans="1:17" ht="11.25" customHeight="1">
      <c r="A606" s="376"/>
      <c r="B606" s="376"/>
      <c r="C606" s="376"/>
      <c r="D606" s="376"/>
      <c r="E606" s="376"/>
      <c r="F606" s="376"/>
      <c r="G606" s="376"/>
      <c r="H606" s="376"/>
      <c r="I606" s="376"/>
      <c r="J606" s="376"/>
      <c r="K606" s="376"/>
      <c r="L606" s="376"/>
      <c r="M606" s="376"/>
      <c r="N606" s="376"/>
      <c r="O606" s="376"/>
      <c r="P606" s="376"/>
      <c r="Q606" s="376"/>
    </row>
    <row r="607" spans="1:17" ht="11.25" customHeight="1">
      <c r="A607" s="376"/>
      <c r="B607" s="376"/>
      <c r="C607" s="376"/>
      <c r="D607" s="376"/>
      <c r="E607" s="376"/>
      <c r="F607" s="376"/>
      <c r="G607" s="376"/>
      <c r="H607" s="376"/>
      <c r="I607" s="376"/>
      <c r="J607" s="376"/>
      <c r="K607" s="376"/>
      <c r="L607" s="376"/>
      <c r="M607" s="376"/>
      <c r="N607" s="376"/>
      <c r="O607" s="376"/>
      <c r="P607" s="376"/>
      <c r="Q607" s="376"/>
    </row>
    <row r="608" spans="1:17" ht="11.25" customHeight="1">
      <c r="A608" s="376"/>
      <c r="B608" s="376"/>
      <c r="C608" s="376"/>
      <c r="D608" s="376"/>
      <c r="E608" s="376"/>
      <c r="F608" s="376"/>
      <c r="G608" s="376"/>
      <c r="H608" s="376"/>
      <c r="I608" s="376"/>
      <c r="J608" s="376"/>
      <c r="K608" s="376"/>
      <c r="L608" s="376"/>
      <c r="M608" s="376"/>
      <c r="N608" s="376"/>
      <c r="O608" s="376"/>
      <c r="P608" s="376"/>
      <c r="Q608" s="376"/>
    </row>
    <row r="609" spans="1:17" ht="11.25" customHeight="1">
      <c r="A609" s="376"/>
      <c r="B609" s="376"/>
      <c r="C609" s="376"/>
      <c r="D609" s="376"/>
      <c r="E609" s="376"/>
      <c r="F609" s="376"/>
      <c r="G609" s="376"/>
      <c r="H609" s="376"/>
      <c r="I609" s="376"/>
      <c r="J609" s="376"/>
      <c r="K609" s="376"/>
      <c r="L609" s="376"/>
      <c r="M609" s="376"/>
      <c r="N609" s="376"/>
      <c r="O609" s="376"/>
      <c r="P609" s="376"/>
      <c r="Q609" s="376"/>
    </row>
    <row r="610" spans="1:17" ht="11.25" customHeight="1">
      <c r="A610" s="376"/>
      <c r="B610" s="376"/>
      <c r="C610" s="376"/>
      <c r="D610" s="376"/>
      <c r="E610" s="376"/>
      <c r="F610" s="376"/>
      <c r="G610" s="376"/>
      <c r="H610" s="376"/>
      <c r="I610" s="376"/>
      <c r="J610" s="376"/>
      <c r="K610" s="376"/>
      <c r="L610" s="376"/>
      <c r="M610" s="376"/>
      <c r="N610" s="376"/>
      <c r="O610" s="376"/>
      <c r="P610" s="376"/>
      <c r="Q610" s="376"/>
    </row>
    <row r="611" spans="1:17" ht="11.25" customHeight="1">
      <c r="A611" s="376"/>
      <c r="B611" s="376"/>
      <c r="C611" s="376"/>
      <c r="D611" s="376"/>
      <c r="E611" s="376"/>
      <c r="F611" s="376"/>
      <c r="G611" s="376"/>
      <c r="H611" s="376"/>
      <c r="I611" s="376"/>
      <c r="J611" s="376"/>
      <c r="K611" s="376"/>
      <c r="L611" s="376"/>
      <c r="M611" s="376"/>
      <c r="N611" s="376"/>
      <c r="O611" s="376"/>
      <c r="P611" s="376"/>
      <c r="Q611" s="376"/>
    </row>
    <row r="612" spans="1:17" ht="11.25" customHeight="1">
      <c r="A612" s="376"/>
      <c r="B612" s="376"/>
      <c r="C612" s="376"/>
      <c r="D612" s="376"/>
      <c r="E612" s="376"/>
      <c r="F612" s="376"/>
      <c r="G612" s="376"/>
      <c r="H612" s="376"/>
      <c r="I612" s="376"/>
      <c r="J612" s="376"/>
      <c r="K612" s="376"/>
      <c r="L612" s="376"/>
      <c r="M612" s="376"/>
      <c r="N612" s="376"/>
      <c r="O612" s="376"/>
      <c r="P612" s="376"/>
      <c r="Q612" s="376"/>
    </row>
    <row r="613" spans="1:17" ht="11.25" customHeight="1">
      <c r="A613" s="376"/>
      <c r="B613" s="376"/>
      <c r="C613" s="376"/>
      <c r="D613" s="376"/>
      <c r="E613" s="376"/>
      <c r="F613" s="376"/>
      <c r="G613" s="376"/>
      <c r="H613" s="376"/>
      <c r="I613" s="376"/>
      <c r="J613" s="376"/>
      <c r="K613" s="376"/>
      <c r="L613" s="376"/>
      <c r="M613" s="376"/>
      <c r="N613" s="376"/>
      <c r="O613" s="376"/>
      <c r="P613" s="376"/>
      <c r="Q613" s="376"/>
    </row>
    <row r="614" spans="1:17" ht="11.25" customHeight="1">
      <c r="A614" s="376"/>
      <c r="B614" s="376"/>
      <c r="C614" s="376"/>
      <c r="D614" s="376"/>
      <c r="E614" s="376"/>
      <c r="F614" s="376"/>
      <c r="G614" s="376"/>
      <c r="H614" s="376"/>
      <c r="I614" s="376"/>
      <c r="J614" s="376"/>
      <c r="K614" s="376"/>
      <c r="L614" s="376"/>
      <c r="M614" s="376"/>
      <c r="N614" s="376"/>
      <c r="O614" s="376"/>
      <c r="P614" s="376"/>
      <c r="Q614" s="376"/>
    </row>
    <row r="615" spans="1:17" ht="11.25" customHeight="1">
      <c r="A615" s="376"/>
      <c r="B615" s="376"/>
      <c r="C615" s="376"/>
      <c r="D615" s="376"/>
      <c r="E615" s="376"/>
      <c r="F615" s="376"/>
      <c r="G615" s="376"/>
      <c r="H615" s="376"/>
      <c r="I615" s="376"/>
      <c r="J615" s="376"/>
      <c r="K615" s="376"/>
      <c r="L615" s="376"/>
      <c r="M615" s="376"/>
      <c r="N615" s="376"/>
      <c r="O615" s="376"/>
      <c r="P615" s="376"/>
      <c r="Q615" s="376"/>
    </row>
    <row r="616" spans="1:17" ht="11.25" customHeight="1">
      <c r="A616" s="376"/>
      <c r="B616" s="376"/>
      <c r="C616" s="376"/>
      <c r="D616" s="376"/>
      <c r="E616" s="376"/>
      <c r="F616" s="376"/>
      <c r="G616" s="376"/>
      <c r="H616" s="376"/>
      <c r="I616" s="376"/>
      <c r="J616" s="376"/>
      <c r="K616" s="376"/>
      <c r="L616" s="376"/>
      <c r="M616" s="376"/>
      <c r="N616" s="376"/>
      <c r="O616" s="376"/>
      <c r="P616" s="376"/>
      <c r="Q616" s="376"/>
    </row>
    <row r="617" spans="1:17" ht="11.25" customHeight="1">
      <c r="A617" s="376"/>
      <c r="B617" s="376"/>
      <c r="C617" s="376"/>
      <c r="D617" s="376"/>
      <c r="E617" s="376"/>
      <c r="F617" s="376"/>
      <c r="G617" s="376"/>
      <c r="H617" s="376"/>
      <c r="I617" s="376"/>
      <c r="J617" s="376"/>
      <c r="K617" s="376"/>
      <c r="L617" s="376"/>
      <c r="M617" s="376"/>
      <c r="N617" s="376"/>
      <c r="O617" s="376"/>
      <c r="P617" s="376"/>
      <c r="Q617" s="376"/>
    </row>
    <row r="618" spans="1:17" ht="11.25" customHeight="1">
      <c r="A618" s="376"/>
      <c r="B618" s="376"/>
      <c r="C618" s="376"/>
      <c r="D618" s="376"/>
      <c r="E618" s="376"/>
      <c r="F618" s="376"/>
      <c r="G618" s="376"/>
      <c r="H618" s="376"/>
      <c r="I618" s="376"/>
      <c r="J618" s="376"/>
      <c r="K618" s="376"/>
      <c r="L618" s="376"/>
      <c r="M618" s="376"/>
      <c r="N618" s="376"/>
      <c r="O618" s="376"/>
      <c r="P618" s="376"/>
      <c r="Q618" s="376"/>
    </row>
    <row r="619" spans="1:17" ht="11.25" customHeight="1">
      <c r="A619" s="376"/>
      <c r="B619" s="376"/>
      <c r="C619" s="376"/>
      <c r="D619" s="376"/>
      <c r="E619" s="376"/>
      <c r="F619" s="376"/>
      <c r="G619" s="376"/>
      <c r="H619" s="376"/>
      <c r="I619" s="376"/>
      <c r="J619" s="376"/>
      <c r="K619" s="376"/>
      <c r="L619" s="376"/>
      <c r="M619" s="376"/>
      <c r="N619" s="376"/>
      <c r="O619" s="376"/>
      <c r="P619" s="376"/>
      <c r="Q619" s="376"/>
    </row>
    <row r="620" spans="1:17" ht="11.25" customHeight="1">
      <c r="A620" s="376"/>
      <c r="B620" s="376"/>
      <c r="C620" s="376"/>
      <c r="D620" s="376"/>
      <c r="E620" s="376"/>
      <c r="F620" s="376"/>
      <c r="G620" s="376"/>
      <c r="H620" s="376"/>
      <c r="I620" s="376"/>
      <c r="J620" s="376"/>
      <c r="K620" s="376"/>
      <c r="L620" s="376"/>
      <c r="M620" s="376"/>
      <c r="N620" s="376"/>
      <c r="O620" s="376"/>
      <c r="P620" s="376"/>
      <c r="Q620" s="376"/>
    </row>
    <row r="621" spans="1:17" ht="11.25" customHeight="1">
      <c r="A621" s="376"/>
      <c r="B621" s="376"/>
      <c r="C621" s="376"/>
      <c r="D621" s="376"/>
      <c r="E621" s="376"/>
      <c r="F621" s="376"/>
      <c r="G621" s="376"/>
      <c r="H621" s="376"/>
      <c r="I621" s="376"/>
      <c r="J621" s="376"/>
      <c r="K621" s="376"/>
      <c r="L621" s="376"/>
      <c r="M621" s="376"/>
      <c r="N621" s="376"/>
      <c r="O621" s="376"/>
      <c r="P621" s="376"/>
      <c r="Q621" s="376"/>
    </row>
    <row r="622" spans="1:17" ht="11.25" customHeight="1">
      <c r="A622" s="376"/>
      <c r="B622" s="376"/>
      <c r="C622" s="376"/>
      <c r="D622" s="376"/>
      <c r="E622" s="376"/>
      <c r="F622" s="376"/>
      <c r="G622" s="376"/>
      <c r="H622" s="376"/>
      <c r="I622" s="376"/>
      <c r="J622" s="376"/>
      <c r="K622" s="376"/>
      <c r="L622" s="376"/>
      <c r="M622" s="376"/>
      <c r="N622" s="376"/>
      <c r="O622" s="376"/>
      <c r="P622" s="376"/>
      <c r="Q622" s="376"/>
    </row>
    <row r="623" spans="1:17" ht="11.25" customHeight="1">
      <c r="A623" s="376"/>
      <c r="B623" s="376"/>
      <c r="C623" s="376"/>
      <c r="D623" s="376"/>
      <c r="E623" s="376"/>
      <c r="F623" s="376"/>
      <c r="G623" s="376"/>
      <c r="H623" s="376"/>
      <c r="I623" s="376"/>
      <c r="J623" s="376"/>
      <c r="K623" s="376"/>
      <c r="L623" s="376"/>
      <c r="M623" s="376"/>
      <c r="N623" s="376"/>
      <c r="O623" s="376"/>
      <c r="P623" s="376"/>
      <c r="Q623" s="376"/>
    </row>
    <row r="624" spans="1:17" ht="11.25" customHeight="1">
      <c r="A624" s="376"/>
      <c r="B624" s="376"/>
      <c r="C624" s="376"/>
      <c r="D624" s="376"/>
      <c r="E624" s="376"/>
      <c r="F624" s="376"/>
      <c r="G624" s="376"/>
      <c r="H624" s="376"/>
      <c r="I624" s="376"/>
      <c r="J624" s="376"/>
      <c r="K624" s="376"/>
      <c r="L624" s="376"/>
      <c r="M624" s="376"/>
      <c r="N624" s="376"/>
      <c r="O624" s="376"/>
      <c r="P624" s="376"/>
      <c r="Q624" s="376"/>
    </row>
    <row r="625" spans="1:17" ht="11.25" customHeight="1">
      <c r="A625" s="376"/>
      <c r="B625" s="376"/>
      <c r="C625" s="376"/>
      <c r="D625" s="376"/>
      <c r="E625" s="376"/>
      <c r="F625" s="376"/>
      <c r="G625" s="376"/>
      <c r="H625" s="376"/>
      <c r="I625" s="376"/>
      <c r="J625" s="376"/>
      <c r="K625" s="376"/>
      <c r="L625" s="376"/>
      <c r="M625" s="376"/>
      <c r="N625" s="376"/>
      <c r="O625" s="376"/>
      <c r="P625" s="376"/>
      <c r="Q625" s="376"/>
    </row>
    <row r="626" spans="1:17" ht="11.25" customHeight="1">
      <c r="A626" s="376"/>
      <c r="B626" s="376"/>
      <c r="C626" s="376"/>
      <c r="D626" s="376"/>
      <c r="E626" s="376"/>
      <c r="F626" s="376"/>
      <c r="G626" s="376"/>
      <c r="H626" s="376"/>
      <c r="I626" s="376"/>
      <c r="J626" s="376"/>
      <c r="K626" s="376"/>
      <c r="L626" s="376"/>
      <c r="M626" s="376"/>
      <c r="N626" s="376"/>
      <c r="O626" s="376"/>
      <c r="P626" s="376"/>
      <c r="Q626" s="376"/>
    </row>
    <row r="627" spans="1:17" ht="11.25" customHeight="1">
      <c r="A627" s="376"/>
      <c r="B627" s="376"/>
      <c r="C627" s="376"/>
      <c r="D627" s="376"/>
      <c r="E627" s="376"/>
      <c r="F627" s="376"/>
      <c r="G627" s="376"/>
      <c r="H627" s="376"/>
      <c r="I627" s="376"/>
      <c r="J627" s="376"/>
      <c r="K627" s="376"/>
      <c r="L627" s="376"/>
      <c r="M627" s="376"/>
      <c r="N627" s="376"/>
      <c r="O627" s="376"/>
      <c r="P627" s="376"/>
      <c r="Q627" s="376"/>
    </row>
    <row r="628" spans="1:17" ht="11.25" customHeight="1">
      <c r="A628" s="376"/>
      <c r="B628" s="376"/>
      <c r="C628" s="376"/>
      <c r="D628" s="376"/>
      <c r="E628" s="376"/>
      <c r="F628" s="376"/>
      <c r="G628" s="376"/>
      <c r="H628" s="376"/>
      <c r="I628" s="376"/>
      <c r="J628" s="376"/>
      <c r="K628" s="376"/>
      <c r="L628" s="376"/>
      <c r="M628" s="376"/>
      <c r="N628" s="376"/>
      <c r="O628" s="376"/>
      <c r="P628" s="376"/>
      <c r="Q628" s="376"/>
    </row>
    <row r="629" spans="1:17" ht="11.25" customHeight="1">
      <c r="A629" s="376"/>
      <c r="B629" s="376"/>
      <c r="C629" s="376"/>
      <c r="D629" s="376"/>
      <c r="E629" s="376"/>
      <c r="F629" s="376"/>
      <c r="G629" s="376"/>
      <c r="H629" s="376"/>
      <c r="I629" s="376"/>
      <c r="J629" s="376"/>
      <c r="K629" s="376"/>
      <c r="L629" s="376"/>
      <c r="M629" s="376"/>
      <c r="N629" s="376"/>
      <c r="O629" s="376"/>
      <c r="P629" s="376"/>
      <c r="Q629" s="376"/>
    </row>
    <row r="630" spans="1:17" ht="11.25" customHeight="1">
      <c r="A630" s="376"/>
      <c r="B630" s="376"/>
      <c r="C630" s="376"/>
      <c r="D630" s="376"/>
      <c r="E630" s="376"/>
      <c r="F630" s="376"/>
      <c r="G630" s="376"/>
      <c r="H630" s="376"/>
      <c r="I630" s="376"/>
      <c r="J630" s="376"/>
      <c r="K630" s="376"/>
      <c r="L630" s="376"/>
      <c r="M630" s="376"/>
      <c r="N630" s="376"/>
      <c r="O630" s="376"/>
      <c r="P630" s="376"/>
      <c r="Q630" s="376"/>
    </row>
    <row r="631" spans="1:17" ht="11.25" customHeight="1">
      <c r="A631" s="376"/>
      <c r="B631" s="376"/>
      <c r="C631" s="376"/>
      <c r="D631" s="376"/>
      <c r="E631" s="376"/>
      <c r="F631" s="376"/>
      <c r="G631" s="376"/>
      <c r="H631" s="376"/>
      <c r="I631" s="376"/>
      <c r="J631" s="376"/>
      <c r="K631" s="376"/>
      <c r="L631" s="376"/>
      <c r="M631" s="376"/>
      <c r="N631" s="376"/>
      <c r="O631" s="376"/>
      <c r="P631" s="376"/>
      <c r="Q631" s="376"/>
    </row>
    <row r="632" spans="1:17" ht="11.25" customHeight="1">
      <c r="A632" s="376"/>
      <c r="B632" s="376"/>
      <c r="C632" s="376"/>
      <c r="D632" s="376"/>
      <c r="E632" s="376"/>
      <c r="F632" s="376"/>
      <c r="G632" s="376"/>
      <c r="H632" s="376"/>
      <c r="I632" s="376"/>
      <c r="J632" s="376"/>
      <c r="K632" s="376"/>
      <c r="L632" s="376"/>
      <c r="M632" s="376"/>
      <c r="N632" s="376"/>
      <c r="O632" s="376"/>
      <c r="P632" s="376"/>
      <c r="Q632" s="376"/>
    </row>
    <row r="633" spans="1:17" ht="11.25" customHeight="1">
      <c r="A633" s="376"/>
      <c r="B633" s="376"/>
      <c r="C633" s="376"/>
      <c r="D633" s="376"/>
      <c r="E633" s="376"/>
      <c r="F633" s="376"/>
      <c r="G633" s="376"/>
      <c r="H633" s="376"/>
      <c r="I633" s="376"/>
      <c r="J633" s="376"/>
      <c r="K633" s="376"/>
      <c r="L633" s="376"/>
      <c r="M633" s="376"/>
      <c r="N633" s="376"/>
      <c r="O633" s="376"/>
      <c r="P633" s="376"/>
      <c r="Q633" s="376"/>
    </row>
    <row r="634" spans="1:17" ht="11.25" customHeight="1">
      <c r="A634" s="376"/>
      <c r="B634" s="376"/>
      <c r="C634" s="376"/>
      <c r="D634" s="376"/>
      <c r="E634" s="376"/>
      <c r="F634" s="376"/>
      <c r="G634" s="376"/>
      <c r="H634" s="376"/>
      <c r="I634" s="376"/>
      <c r="J634" s="376"/>
      <c r="K634" s="376"/>
      <c r="L634" s="376"/>
      <c r="M634" s="376"/>
      <c r="N634" s="376"/>
      <c r="O634" s="376"/>
      <c r="P634" s="376"/>
      <c r="Q634" s="376"/>
    </row>
    <row r="635" spans="1:17" ht="11.25" customHeight="1">
      <c r="A635" s="376"/>
      <c r="B635" s="376"/>
      <c r="C635" s="376"/>
      <c r="D635" s="376"/>
      <c r="E635" s="376"/>
      <c r="F635" s="376"/>
      <c r="G635" s="376"/>
      <c r="H635" s="376"/>
      <c r="I635" s="376"/>
      <c r="J635" s="376"/>
      <c r="K635" s="376"/>
      <c r="L635" s="376"/>
      <c r="M635" s="376"/>
      <c r="N635" s="376"/>
      <c r="O635" s="376"/>
      <c r="P635" s="376"/>
      <c r="Q635" s="376"/>
    </row>
    <row r="636" spans="1:17" ht="11.25" customHeight="1">
      <c r="A636" s="376"/>
      <c r="B636" s="376"/>
      <c r="C636" s="376"/>
      <c r="D636" s="376"/>
      <c r="E636" s="376"/>
      <c r="F636" s="376"/>
      <c r="G636" s="376"/>
      <c r="H636" s="376"/>
      <c r="I636" s="376"/>
      <c r="J636" s="376"/>
      <c r="K636" s="376"/>
      <c r="L636" s="376"/>
      <c r="M636" s="376"/>
      <c r="N636" s="376"/>
      <c r="O636" s="376"/>
      <c r="P636" s="376"/>
      <c r="Q636" s="376"/>
    </row>
    <row r="637" spans="1:17" ht="11.25" customHeight="1">
      <c r="A637" s="376"/>
      <c r="B637" s="376"/>
      <c r="C637" s="376"/>
      <c r="D637" s="376"/>
      <c r="E637" s="376"/>
      <c r="F637" s="376"/>
      <c r="G637" s="376"/>
      <c r="H637" s="376"/>
      <c r="I637" s="376"/>
      <c r="J637" s="376"/>
      <c r="K637" s="376"/>
      <c r="L637" s="376"/>
      <c r="M637" s="376"/>
      <c r="N637" s="376"/>
      <c r="O637" s="376"/>
      <c r="P637" s="376"/>
      <c r="Q637" s="376"/>
    </row>
    <row r="638" spans="1:17" ht="11.25" customHeight="1">
      <c r="A638" s="376"/>
      <c r="B638" s="376"/>
      <c r="C638" s="376"/>
      <c r="D638" s="376"/>
      <c r="E638" s="376"/>
      <c r="F638" s="376"/>
      <c r="G638" s="376"/>
      <c r="H638" s="376"/>
      <c r="I638" s="376"/>
      <c r="J638" s="376"/>
      <c r="K638" s="376"/>
      <c r="L638" s="376"/>
      <c r="M638" s="376"/>
      <c r="N638" s="376"/>
      <c r="O638" s="376"/>
      <c r="P638" s="376"/>
      <c r="Q638" s="376"/>
    </row>
    <row r="639" spans="1:17" ht="11.25" customHeight="1">
      <c r="A639" s="376"/>
      <c r="B639" s="376"/>
      <c r="C639" s="376"/>
      <c r="D639" s="376"/>
      <c r="E639" s="376"/>
      <c r="F639" s="376"/>
      <c r="G639" s="376"/>
      <c r="H639" s="376"/>
      <c r="I639" s="376"/>
      <c r="J639" s="376"/>
      <c r="K639" s="376"/>
      <c r="L639" s="376"/>
      <c r="M639" s="376"/>
      <c r="N639" s="376"/>
      <c r="O639" s="376"/>
      <c r="P639" s="376"/>
      <c r="Q639" s="376"/>
    </row>
    <row r="640" spans="1:17" ht="11.25" customHeight="1">
      <c r="A640" s="376"/>
      <c r="B640" s="376"/>
      <c r="C640" s="376"/>
      <c r="D640" s="376"/>
      <c r="E640" s="376"/>
      <c r="F640" s="376"/>
      <c r="G640" s="376"/>
      <c r="H640" s="376"/>
      <c r="I640" s="376"/>
      <c r="J640" s="376"/>
      <c r="K640" s="376"/>
      <c r="L640" s="376"/>
      <c r="M640" s="376"/>
      <c r="N640" s="376"/>
      <c r="O640" s="376"/>
      <c r="P640" s="376"/>
      <c r="Q640" s="376"/>
    </row>
    <row r="641" spans="1:17" ht="11.25" customHeight="1">
      <c r="A641" s="376"/>
      <c r="B641" s="376"/>
      <c r="C641" s="376"/>
      <c r="D641" s="376"/>
      <c r="E641" s="376"/>
      <c r="F641" s="376"/>
      <c r="G641" s="376"/>
      <c r="H641" s="376"/>
      <c r="I641" s="376"/>
      <c r="J641" s="376"/>
      <c r="K641" s="376"/>
      <c r="L641" s="376"/>
      <c r="M641" s="376"/>
      <c r="N641" s="376"/>
      <c r="O641" s="376"/>
      <c r="P641" s="376"/>
      <c r="Q641" s="376"/>
    </row>
    <row r="642" spans="1:17" ht="11.25" customHeight="1">
      <c r="A642" s="376"/>
      <c r="B642" s="376"/>
      <c r="C642" s="376"/>
      <c r="D642" s="376"/>
      <c r="E642" s="376"/>
      <c r="F642" s="376"/>
      <c r="G642" s="376"/>
      <c r="H642" s="376"/>
      <c r="I642" s="376"/>
      <c r="J642" s="376"/>
      <c r="K642" s="376"/>
      <c r="L642" s="376"/>
      <c r="M642" s="376"/>
      <c r="N642" s="376"/>
      <c r="O642" s="376"/>
      <c r="P642" s="376"/>
      <c r="Q642" s="376"/>
    </row>
    <row r="643" spans="1:17" ht="11.25" customHeight="1">
      <c r="A643" s="376"/>
      <c r="B643" s="376"/>
      <c r="C643" s="376"/>
      <c r="D643" s="376"/>
      <c r="E643" s="376"/>
      <c r="F643" s="376"/>
      <c r="G643" s="376"/>
      <c r="H643" s="376"/>
      <c r="I643" s="376"/>
      <c r="J643" s="376"/>
      <c r="K643" s="376"/>
      <c r="L643" s="376"/>
      <c r="M643" s="376"/>
      <c r="N643" s="376"/>
      <c r="O643" s="376"/>
      <c r="P643" s="376"/>
      <c r="Q643" s="376"/>
    </row>
    <row r="644" spans="1:17" ht="11.25" customHeight="1">
      <c r="A644" s="376"/>
      <c r="B644" s="376"/>
      <c r="C644" s="376"/>
      <c r="D644" s="376"/>
      <c r="E644" s="376"/>
      <c r="F644" s="376"/>
      <c r="G644" s="376"/>
      <c r="H644" s="376"/>
      <c r="I644" s="376"/>
      <c r="J644" s="376"/>
      <c r="K644" s="376"/>
      <c r="L644" s="376"/>
      <c r="M644" s="376"/>
      <c r="N644" s="376"/>
      <c r="O644" s="376"/>
      <c r="P644" s="376"/>
      <c r="Q644" s="376"/>
    </row>
    <row r="645" spans="1:17" ht="11.25" customHeight="1">
      <c r="A645" s="376"/>
      <c r="B645" s="376"/>
      <c r="C645" s="376"/>
      <c r="D645" s="376"/>
      <c r="E645" s="376"/>
      <c r="F645" s="376"/>
      <c r="G645" s="376"/>
      <c r="H645" s="376"/>
      <c r="I645" s="376"/>
      <c r="J645" s="376"/>
      <c r="K645" s="376"/>
      <c r="L645" s="376"/>
      <c r="M645" s="376"/>
      <c r="N645" s="376"/>
      <c r="O645" s="376"/>
      <c r="P645" s="376"/>
      <c r="Q645" s="376"/>
    </row>
    <row r="646" spans="1:17" ht="11.25" customHeight="1">
      <c r="A646" s="376"/>
      <c r="B646" s="376"/>
      <c r="C646" s="376"/>
      <c r="D646" s="376"/>
      <c r="E646" s="376"/>
      <c r="F646" s="376"/>
      <c r="G646" s="376"/>
      <c r="H646" s="376"/>
      <c r="I646" s="376"/>
      <c r="J646" s="376"/>
      <c r="K646" s="376"/>
      <c r="L646" s="376"/>
      <c r="M646" s="376"/>
      <c r="N646" s="376"/>
      <c r="O646" s="376"/>
      <c r="P646" s="376"/>
      <c r="Q646" s="376"/>
    </row>
    <row r="647" spans="1:17" ht="11.25" customHeight="1">
      <c r="A647" s="376"/>
      <c r="B647" s="376"/>
      <c r="C647" s="376"/>
      <c r="D647" s="376"/>
      <c r="E647" s="376"/>
      <c r="F647" s="376"/>
      <c r="G647" s="376"/>
      <c r="H647" s="376"/>
      <c r="I647" s="376"/>
      <c r="J647" s="376"/>
      <c r="K647" s="376"/>
      <c r="L647" s="376"/>
      <c r="M647" s="376"/>
      <c r="N647" s="376"/>
      <c r="O647" s="376"/>
      <c r="P647" s="376"/>
      <c r="Q647" s="376"/>
    </row>
    <row r="648" spans="1:17" ht="11.25" customHeight="1">
      <c r="A648" s="376"/>
      <c r="B648" s="376"/>
      <c r="C648" s="376"/>
      <c r="D648" s="376"/>
      <c r="E648" s="376"/>
      <c r="F648" s="376"/>
      <c r="G648" s="376"/>
      <c r="H648" s="376"/>
      <c r="I648" s="376"/>
      <c r="J648" s="376"/>
      <c r="K648" s="376"/>
      <c r="L648" s="376"/>
      <c r="M648" s="376"/>
      <c r="N648" s="376"/>
      <c r="O648" s="376"/>
      <c r="P648" s="376"/>
      <c r="Q648" s="376"/>
    </row>
    <row r="649" spans="1:17" ht="11.25" customHeight="1">
      <c r="A649" s="376"/>
      <c r="B649" s="376"/>
      <c r="C649" s="376"/>
      <c r="D649" s="376"/>
      <c r="E649" s="376"/>
      <c r="F649" s="376"/>
      <c r="G649" s="376"/>
      <c r="H649" s="376"/>
      <c r="I649" s="376"/>
      <c r="J649" s="376"/>
      <c r="K649" s="376"/>
      <c r="L649" s="376"/>
      <c r="M649" s="376"/>
      <c r="N649" s="376"/>
      <c r="O649" s="376"/>
      <c r="P649" s="376"/>
      <c r="Q649" s="376"/>
    </row>
    <row r="650" spans="1:17" ht="11.25" customHeight="1">
      <c r="A650" s="376"/>
      <c r="B650" s="376"/>
      <c r="C650" s="376"/>
      <c r="D650" s="376"/>
      <c r="E650" s="376"/>
      <c r="F650" s="376"/>
      <c r="G650" s="376"/>
      <c r="H650" s="376"/>
      <c r="I650" s="376"/>
      <c r="J650" s="376"/>
      <c r="K650" s="376"/>
      <c r="L650" s="376"/>
      <c r="M650" s="376"/>
      <c r="N650" s="376"/>
      <c r="O650" s="376"/>
      <c r="P650" s="376"/>
      <c r="Q650" s="376"/>
    </row>
    <row r="651" spans="1:17" ht="11.25" customHeight="1">
      <c r="A651" s="376"/>
      <c r="B651" s="376"/>
      <c r="C651" s="376"/>
      <c r="D651" s="376"/>
      <c r="E651" s="376"/>
      <c r="F651" s="376"/>
      <c r="G651" s="376"/>
      <c r="H651" s="376"/>
      <c r="I651" s="376"/>
      <c r="J651" s="376"/>
      <c r="K651" s="376"/>
      <c r="L651" s="376"/>
      <c r="M651" s="376"/>
      <c r="N651" s="376"/>
      <c r="O651" s="376"/>
      <c r="P651" s="376"/>
      <c r="Q651" s="376"/>
    </row>
    <row r="652" spans="1:17" ht="11.25" customHeight="1">
      <c r="A652" s="376"/>
      <c r="B652" s="376"/>
      <c r="C652" s="376"/>
      <c r="D652" s="376"/>
      <c r="E652" s="376"/>
      <c r="F652" s="376"/>
      <c r="G652" s="376"/>
      <c r="H652" s="376"/>
      <c r="I652" s="376"/>
      <c r="J652" s="376"/>
      <c r="K652" s="376"/>
      <c r="L652" s="376"/>
      <c r="M652" s="376"/>
      <c r="N652" s="376"/>
      <c r="O652" s="376"/>
      <c r="P652" s="376"/>
      <c r="Q652" s="376"/>
    </row>
    <row r="653" spans="1:17" ht="11.25" customHeight="1">
      <c r="A653" s="376"/>
      <c r="B653" s="376"/>
      <c r="C653" s="376"/>
      <c r="D653" s="376"/>
      <c r="E653" s="376"/>
      <c r="F653" s="376"/>
      <c r="G653" s="376"/>
      <c r="H653" s="376"/>
      <c r="I653" s="376"/>
      <c r="J653" s="376"/>
      <c r="K653" s="376"/>
      <c r="L653" s="376"/>
      <c r="M653" s="376"/>
      <c r="N653" s="376"/>
      <c r="O653" s="376"/>
      <c r="P653" s="376"/>
      <c r="Q653" s="376"/>
    </row>
    <row r="654" spans="1:17" ht="11.25" customHeight="1">
      <c r="A654" s="376"/>
      <c r="B654" s="376"/>
      <c r="C654" s="376"/>
      <c r="D654" s="376"/>
      <c r="E654" s="376"/>
      <c r="F654" s="376"/>
      <c r="G654" s="376"/>
      <c r="H654" s="376"/>
      <c r="I654" s="376"/>
      <c r="J654" s="376"/>
      <c r="K654" s="376"/>
      <c r="L654" s="376"/>
      <c r="M654" s="376"/>
      <c r="N654" s="376"/>
      <c r="O654" s="376"/>
      <c r="P654" s="376"/>
      <c r="Q654" s="376"/>
    </row>
    <row r="655" spans="1:17" ht="11.25" customHeight="1">
      <c r="A655" s="376"/>
      <c r="B655" s="376"/>
      <c r="C655" s="376"/>
      <c r="D655" s="376"/>
      <c r="E655" s="376"/>
      <c r="F655" s="376"/>
      <c r="G655" s="376"/>
      <c r="H655" s="376"/>
      <c r="I655" s="376"/>
      <c r="J655" s="376"/>
      <c r="K655" s="376"/>
      <c r="L655" s="376"/>
      <c r="M655" s="376"/>
      <c r="N655" s="376"/>
      <c r="O655" s="376"/>
      <c r="P655" s="376"/>
      <c r="Q655" s="376"/>
    </row>
    <row r="656" spans="1:17" ht="11.25" customHeight="1">
      <c r="A656" s="376"/>
      <c r="B656" s="376"/>
      <c r="C656" s="376"/>
      <c r="D656" s="376"/>
      <c r="E656" s="376"/>
      <c r="F656" s="376"/>
      <c r="G656" s="376"/>
      <c r="H656" s="376"/>
      <c r="I656" s="376"/>
      <c r="J656" s="376"/>
      <c r="K656" s="376"/>
      <c r="L656" s="376"/>
      <c r="M656" s="376"/>
      <c r="N656" s="376"/>
      <c r="O656" s="376"/>
      <c r="P656" s="376"/>
      <c r="Q656" s="376"/>
    </row>
    <row r="657" spans="1:17" ht="11.25" customHeight="1">
      <c r="A657" s="376"/>
      <c r="B657" s="376"/>
      <c r="C657" s="376"/>
      <c r="D657" s="376"/>
      <c r="E657" s="376"/>
      <c r="F657" s="376"/>
      <c r="G657" s="376"/>
      <c r="H657" s="376"/>
      <c r="I657" s="376"/>
      <c r="J657" s="376"/>
      <c r="K657" s="376"/>
      <c r="L657" s="376"/>
      <c r="M657" s="376"/>
      <c r="N657" s="376"/>
      <c r="O657" s="376"/>
      <c r="P657" s="376"/>
      <c r="Q657" s="376"/>
    </row>
    <row r="658" spans="1:17" ht="11.25" customHeight="1">
      <c r="A658" s="376"/>
      <c r="B658" s="376"/>
      <c r="C658" s="376"/>
      <c r="D658" s="376"/>
      <c r="E658" s="376"/>
      <c r="F658" s="376"/>
      <c r="G658" s="376"/>
      <c r="H658" s="376"/>
      <c r="I658" s="376"/>
      <c r="J658" s="376"/>
      <c r="K658" s="376"/>
      <c r="L658" s="376"/>
      <c r="M658" s="376"/>
      <c r="N658" s="376"/>
      <c r="O658" s="376"/>
      <c r="P658" s="376"/>
      <c r="Q658" s="376"/>
    </row>
    <row r="659" spans="1:17" ht="11.25" customHeight="1">
      <c r="A659" s="376"/>
      <c r="B659" s="376"/>
      <c r="C659" s="376"/>
      <c r="D659" s="376"/>
      <c r="E659" s="376"/>
      <c r="F659" s="376"/>
      <c r="G659" s="376"/>
      <c r="H659" s="376"/>
      <c r="I659" s="376"/>
      <c r="J659" s="376"/>
      <c r="K659" s="376"/>
      <c r="L659" s="376"/>
      <c r="M659" s="376"/>
      <c r="N659" s="376"/>
      <c r="O659" s="376"/>
      <c r="P659" s="376"/>
      <c r="Q659" s="376"/>
    </row>
    <row r="660" spans="1:17" ht="11.25" customHeight="1">
      <c r="A660" s="376"/>
      <c r="B660" s="376"/>
      <c r="C660" s="376"/>
      <c r="D660" s="376"/>
      <c r="E660" s="376"/>
      <c r="F660" s="376"/>
      <c r="G660" s="376"/>
      <c r="H660" s="376"/>
      <c r="I660" s="376"/>
      <c r="J660" s="376"/>
      <c r="K660" s="376"/>
      <c r="L660" s="376"/>
      <c r="M660" s="376"/>
      <c r="N660" s="376"/>
      <c r="O660" s="376"/>
      <c r="P660" s="376"/>
      <c r="Q660" s="376"/>
    </row>
    <row r="661" spans="1:17" ht="11.25" customHeight="1">
      <c r="A661" s="376"/>
      <c r="B661" s="376"/>
      <c r="C661" s="376"/>
      <c r="D661" s="376"/>
      <c r="E661" s="376"/>
      <c r="F661" s="376"/>
      <c r="G661" s="376"/>
      <c r="H661" s="376"/>
      <c r="I661" s="376"/>
      <c r="J661" s="376"/>
      <c r="K661" s="376"/>
      <c r="L661" s="376"/>
      <c r="M661" s="376"/>
      <c r="N661" s="376"/>
      <c r="O661" s="376"/>
      <c r="P661" s="376"/>
      <c r="Q661" s="376"/>
    </row>
    <row r="662" spans="1:17" ht="11.25" customHeight="1">
      <c r="A662" s="376"/>
      <c r="B662" s="376"/>
      <c r="C662" s="376"/>
      <c r="D662" s="376"/>
      <c r="E662" s="376"/>
      <c r="F662" s="376"/>
      <c r="G662" s="376"/>
      <c r="H662" s="376"/>
      <c r="I662" s="376"/>
      <c r="J662" s="376"/>
      <c r="K662" s="376"/>
      <c r="L662" s="376"/>
      <c r="M662" s="376"/>
      <c r="N662" s="376"/>
      <c r="O662" s="376"/>
      <c r="P662" s="376"/>
      <c r="Q662" s="376"/>
    </row>
    <row r="663" spans="1:17" ht="11.25" customHeight="1">
      <c r="A663" s="376"/>
      <c r="B663" s="376"/>
      <c r="C663" s="376"/>
      <c r="D663" s="376"/>
      <c r="E663" s="376"/>
      <c r="F663" s="376"/>
      <c r="G663" s="376"/>
      <c r="H663" s="376"/>
      <c r="I663" s="376"/>
      <c r="J663" s="376"/>
      <c r="K663" s="376"/>
      <c r="L663" s="376"/>
      <c r="M663" s="376"/>
      <c r="N663" s="376"/>
      <c r="O663" s="376"/>
      <c r="P663" s="376"/>
      <c r="Q663" s="376"/>
    </row>
    <row r="664" spans="1:17" ht="11.25" customHeight="1">
      <c r="A664" s="376"/>
      <c r="B664" s="376"/>
      <c r="C664" s="376"/>
      <c r="D664" s="376"/>
      <c r="E664" s="376"/>
      <c r="F664" s="376"/>
      <c r="G664" s="376"/>
      <c r="H664" s="376"/>
      <c r="I664" s="376"/>
      <c r="J664" s="376"/>
      <c r="K664" s="376"/>
      <c r="L664" s="376"/>
      <c r="M664" s="376"/>
      <c r="N664" s="376"/>
      <c r="O664" s="376"/>
      <c r="P664" s="376"/>
      <c r="Q664" s="376"/>
    </row>
    <row r="665" spans="1:17" ht="11.25" customHeight="1">
      <c r="A665" s="376"/>
      <c r="B665" s="376"/>
      <c r="C665" s="376"/>
      <c r="D665" s="376"/>
      <c r="E665" s="376"/>
      <c r="F665" s="376"/>
      <c r="G665" s="376"/>
      <c r="H665" s="376"/>
      <c r="I665" s="376"/>
      <c r="J665" s="376"/>
      <c r="K665" s="376"/>
      <c r="L665" s="376"/>
      <c r="M665" s="376"/>
      <c r="N665" s="376"/>
      <c r="O665" s="376"/>
      <c r="P665" s="376"/>
      <c r="Q665" s="376"/>
    </row>
    <row r="666" spans="1:17" ht="11.25" customHeight="1">
      <c r="A666" s="376"/>
      <c r="B666" s="376"/>
      <c r="C666" s="376"/>
      <c r="D666" s="376"/>
      <c r="E666" s="376"/>
      <c r="F666" s="376"/>
      <c r="G666" s="376"/>
      <c r="H666" s="376"/>
      <c r="I666" s="376"/>
      <c r="J666" s="376"/>
      <c r="K666" s="376"/>
      <c r="L666" s="376"/>
      <c r="M666" s="376"/>
      <c r="N666" s="376"/>
      <c r="O666" s="376"/>
      <c r="P666" s="376"/>
      <c r="Q666" s="376"/>
    </row>
    <row r="667" spans="1:17" ht="11.25" customHeight="1">
      <c r="A667" s="376"/>
      <c r="B667" s="376"/>
      <c r="C667" s="376"/>
      <c r="D667" s="376"/>
      <c r="E667" s="376"/>
      <c r="F667" s="376"/>
      <c r="G667" s="376"/>
      <c r="H667" s="376"/>
      <c r="I667" s="376"/>
      <c r="J667" s="376"/>
      <c r="K667" s="376"/>
      <c r="L667" s="376"/>
      <c r="M667" s="376"/>
      <c r="N667" s="376"/>
      <c r="O667" s="376"/>
      <c r="P667" s="376"/>
      <c r="Q667" s="376"/>
    </row>
    <row r="668" spans="1:17" ht="11.25" customHeight="1">
      <c r="A668" s="376"/>
      <c r="B668" s="376"/>
      <c r="C668" s="376"/>
      <c r="D668" s="376"/>
      <c r="E668" s="376"/>
      <c r="F668" s="376"/>
      <c r="G668" s="376"/>
      <c r="H668" s="376"/>
      <c r="I668" s="376"/>
      <c r="J668" s="376"/>
      <c r="K668" s="376"/>
      <c r="L668" s="376"/>
      <c r="M668" s="376"/>
      <c r="N668" s="376"/>
      <c r="O668" s="376"/>
      <c r="P668" s="376"/>
      <c r="Q668" s="376"/>
    </row>
    <row r="669" spans="1:17" ht="11.25" customHeight="1">
      <c r="A669" s="376"/>
      <c r="B669" s="376"/>
      <c r="C669" s="376"/>
      <c r="D669" s="376"/>
      <c r="E669" s="376"/>
      <c r="F669" s="376"/>
      <c r="G669" s="376"/>
      <c r="H669" s="376"/>
      <c r="I669" s="376"/>
      <c r="J669" s="376"/>
      <c r="K669" s="376"/>
      <c r="L669" s="376"/>
      <c r="M669" s="376"/>
      <c r="N669" s="376"/>
      <c r="O669" s="376"/>
      <c r="P669" s="376"/>
      <c r="Q669" s="376"/>
    </row>
    <row r="670" spans="1:17" ht="11.25" customHeight="1">
      <c r="A670" s="376"/>
      <c r="B670" s="376"/>
      <c r="C670" s="376"/>
      <c r="D670" s="376"/>
      <c r="E670" s="376"/>
      <c r="F670" s="376"/>
      <c r="G670" s="376"/>
      <c r="H670" s="376"/>
      <c r="I670" s="376"/>
      <c r="J670" s="376"/>
      <c r="K670" s="376"/>
      <c r="L670" s="376"/>
      <c r="M670" s="376"/>
      <c r="N670" s="376"/>
      <c r="O670" s="376"/>
      <c r="P670" s="376"/>
      <c r="Q670" s="376"/>
    </row>
    <row r="671" spans="1:17" ht="11.25" customHeight="1">
      <c r="A671" s="376"/>
      <c r="B671" s="376"/>
      <c r="C671" s="376"/>
      <c r="D671" s="376"/>
      <c r="E671" s="376"/>
      <c r="F671" s="376"/>
      <c r="G671" s="376"/>
      <c r="H671" s="376"/>
      <c r="I671" s="376"/>
      <c r="J671" s="376"/>
      <c r="K671" s="376"/>
      <c r="L671" s="376"/>
      <c r="M671" s="376"/>
      <c r="N671" s="376"/>
      <c r="O671" s="376"/>
      <c r="P671" s="376"/>
      <c r="Q671" s="376"/>
    </row>
    <row r="672" spans="1:17" ht="11.25" customHeight="1">
      <c r="A672" s="376"/>
      <c r="B672" s="376"/>
      <c r="C672" s="376"/>
      <c r="D672" s="376"/>
      <c r="E672" s="376"/>
      <c r="F672" s="376"/>
      <c r="G672" s="376"/>
      <c r="H672" s="376"/>
      <c r="I672" s="376"/>
      <c r="J672" s="376"/>
      <c r="K672" s="376"/>
      <c r="L672" s="376"/>
      <c r="M672" s="376"/>
      <c r="N672" s="376"/>
      <c r="O672" s="376"/>
      <c r="P672" s="376"/>
      <c r="Q672" s="376"/>
    </row>
    <row r="673" spans="1:17" ht="11.25" customHeight="1">
      <c r="A673" s="376"/>
      <c r="B673" s="376"/>
      <c r="C673" s="376"/>
      <c r="D673" s="376"/>
      <c r="E673" s="376"/>
      <c r="F673" s="376"/>
      <c r="G673" s="376"/>
      <c r="H673" s="376"/>
      <c r="I673" s="376"/>
      <c r="J673" s="376"/>
      <c r="K673" s="376"/>
      <c r="L673" s="376"/>
      <c r="M673" s="376"/>
      <c r="N673" s="376"/>
      <c r="O673" s="376"/>
      <c r="P673" s="376"/>
      <c r="Q673" s="376"/>
    </row>
    <row r="674" spans="1:17" ht="11.25" customHeight="1">
      <c r="A674" s="376"/>
      <c r="B674" s="376"/>
      <c r="C674" s="376"/>
      <c r="D674" s="376"/>
      <c r="E674" s="376"/>
      <c r="F674" s="376"/>
      <c r="G674" s="376"/>
      <c r="H674" s="376"/>
      <c r="I674" s="376"/>
      <c r="J674" s="376"/>
      <c r="K674" s="376"/>
      <c r="L674" s="376"/>
      <c r="M674" s="376"/>
      <c r="N674" s="376"/>
      <c r="O674" s="376"/>
      <c r="P674" s="376"/>
      <c r="Q674" s="376"/>
    </row>
    <row r="675" spans="1:17" ht="11.25" customHeight="1">
      <c r="A675" s="376"/>
      <c r="B675" s="376"/>
      <c r="C675" s="376"/>
      <c r="D675" s="376"/>
      <c r="E675" s="376"/>
      <c r="F675" s="376"/>
      <c r="G675" s="376"/>
      <c r="H675" s="376"/>
      <c r="I675" s="376"/>
      <c r="J675" s="376"/>
      <c r="K675" s="376"/>
      <c r="L675" s="376"/>
      <c r="M675" s="376"/>
      <c r="N675" s="376"/>
      <c r="O675" s="376"/>
      <c r="P675" s="376"/>
      <c r="Q675" s="376"/>
    </row>
    <row r="676" spans="1:17" ht="11.25" customHeight="1">
      <c r="A676" s="376"/>
      <c r="B676" s="376"/>
      <c r="C676" s="376"/>
      <c r="D676" s="376"/>
      <c r="E676" s="376"/>
      <c r="F676" s="376"/>
      <c r="G676" s="376"/>
      <c r="H676" s="376"/>
      <c r="I676" s="376"/>
      <c r="J676" s="376"/>
      <c r="K676" s="376"/>
      <c r="L676" s="376"/>
      <c r="M676" s="376"/>
      <c r="N676" s="376"/>
      <c r="O676" s="376"/>
      <c r="P676" s="376"/>
      <c r="Q676" s="376"/>
    </row>
    <row r="677" spans="1:17" ht="11.25" customHeight="1">
      <c r="A677" s="376"/>
      <c r="B677" s="376"/>
      <c r="C677" s="376"/>
      <c r="D677" s="376"/>
      <c r="E677" s="376"/>
      <c r="F677" s="376"/>
      <c r="G677" s="376"/>
      <c r="H677" s="376"/>
      <c r="I677" s="376"/>
      <c r="J677" s="376"/>
      <c r="K677" s="376"/>
      <c r="L677" s="376"/>
      <c r="M677" s="376"/>
      <c r="N677" s="376"/>
      <c r="O677" s="376"/>
      <c r="P677" s="376"/>
      <c r="Q677" s="376"/>
    </row>
    <row r="678" spans="1:17" ht="11.25" customHeight="1">
      <c r="A678" s="376"/>
      <c r="B678" s="376"/>
      <c r="C678" s="376"/>
      <c r="D678" s="376"/>
      <c r="E678" s="376"/>
      <c r="F678" s="376"/>
      <c r="G678" s="376"/>
      <c r="H678" s="376"/>
      <c r="I678" s="376"/>
      <c r="J678" s="376"/>
      <c r="K678" s="376"/>
      <c r="L678" s="376"/>
      <c r="M678" s="376"/>
      <c r="N678" s="376"/>
      <c r="O678" s="376"/>
      <c r="P678" s="376"/>
      <c r="Q678" s="376"/>
    </row>
    <row r="679" spans="1:17" ht="11.25" customHeight="1">
      <c r="A679" s="376"/>
      <c r="B679" s="376"/>
      <c r="C679" s="376"/>
      <c r="D679" s="376"/>
      <c r="E679" s="376"/>
      <c r="F679" s="376"/>
      <c r="G679" s="376"/>
      <c r="H679" s="376"/>
      <c r="I679" s="376"/>
      <c r="J679" s="376"/>
      <c r="K679" s="376"/>
      <c r="L679" s="376"/>
      <c r="M679" s="376"/>
      <c r="N679" s="376"/>
      <c r="O679" s="376"/>
      <c r="P679" s="376"/>
      <c r="Q679" s="376"/>
    </row>
    <row r="680" spans="1:17" ht="11.25" customHeight="1">
      <c r="A680" s="376"/>
      <c r="B680" s="376"/>
      <c r="C680" s="376"/>
      <c r="D680" s="376"/>
      <c r="E680" s="376"/>
      <c r="F680" s="376"/>
      <c r="G680" s="376"/>
      <c r="H680" s="376"/>
      <c r="I680" s="376"/>
      <c r="J680" s="376"/>
      <c r="K680" s="376"/>
      <c r="L680" s="376"/>
      <c r="M680" s="376"/>
      <c r="N680" s="376"/>
      <c r="O680" s="376"/>
      <c r="P680" s="376"/>
      <c r="Q680" s="376"/>
    </row>
    <row r="681" spans="1:17" ht="11.25" customHeight="1">
      <c r="A681" s="376"/>
      <c r="B681" s="376"/>
      <c r="C681" s="376"/>
      <c r="D681" s="376"/>
      <c r="E681" s="376"/>
      <c r="F681" s="376"/>
      <c r="G681" s="376"/>
      <c r="H681" s="376"/>
      <c r="I681" s="376"/>
      <c r="J681" s="376"/>
      <c r="K681" s="376"/>
      <c r="L681" s="376"/>
      <c r="M681" s="376"/>
      <c r="N681" s="376"/>
      <c r="O681" s="376"/>
      <c r="P681" s="376"/>
      <c r="Q681" s="376"/>
    </row>
    <row r="682" spans="1:17" ht="11.25" customHeight="1">
      <c r="A682" s="376"/>
      <c r="B682" s="376"/>
      <c r="C682" s="376"/>
      <c r="D682" s="376"/>
      <c r="E682" s="376"/>
      <c r="F682" s="376"/>
      <c r="G682" s="376"/>
      <c r="H682" s="376"/>
      <c r="I682" s="376"/>
      <c r="J682" s="376"/>
      <c r="K682" s="376"/>
      <c r="L682" s="376"/>
      <c r="M682" s="376"/>
      <c r="N682" s="376"/>
      <c r="O682" s="376"/>
      <c r="P682" s="376"/>
      <c r="Q682" s="376"/>
    </row>
    <row r="683" spans="1:17" ht="11.25" customHeight="1">
      <c r="A683" s="376"/>
      <c r="B683" s="376"/>
      <c r="C683" s="376"/>
      <c r="D683" s="376"/>
      <c r="E683" s="376"/>
      <c r="F683" s="376"/>
      <c r="G683" s="376"/>
      <c r="H683" s="376"/>
      <c r="I683" s="376"/>
      <c r="J683" s="376"/>
      <c r="K683" s="376"/>
      <c r="L683" s="376"/>
      <c r="M683" s="376"/>
      <c r="N683" s="376"/>
      <c r="O683" s="376"/>
      <c r="P683" s="376"/>
      <c r="Q683" s="376"/>
    </row>
    <row r="684" spans="1:17" ht="11.25" customHeight="1">
      <c r="A684" s="376"/>
      <c r="B684" s="376"/>
      <c r="C684" s="376"/>
      <c r="D684" s="376"/>
      <c r="E684" s="376"/>
      <c r="F684" s="376"/>
      <c r="G684" s="376"/>
      <c r="H684" s="376"/>
      <c r="I684" s="376"/>
      <c r="J684" s="376"/>
      <c r="K684" s="376"/>
      <c r="L684" s="376"/>
      <c r="M684" s="376"/>
      <c r="N684" s="376"/>
      <c r="O684" s="376"/>
      <c r="P684" s="376"/>
      <c r="Q684" s="376"/>
    </row>
    <row r="685" spans="1:17" ht="11.25" customHeight="1">
      <c r="A685" s="376"/>
      <c r="B685" s="376"/>
      <c r="C685" s="376"/>
      <c r="D685" s="376"/>
      <c r="E685" s="376"/>
      <c r="F685" s="376"/>
      <c r="G685" s="376"/>
      <c r="H685" s="376"/>
      <c r="I685" s="376"/>
      <c r="J685" s="376"/>
      <c r="K685" s="376"/>
      <c r="L685" s="376"/>
      <c r="M685" s="376"/>
      <c r="N685" s="376"/>
      <c r="O685" s="376"/>
      <c r="P685" s="376"/>
      <c r="Q685" s="376"/>
    </row>
    <row r="686" spans="1:17" ht="11.25" customHeight="1">
      <c r="A686" s="376"/>
      <c r="B686" s="376"/>
      <c r="C686" s="376"/>
      <c r="D686" s="376"/>
      <c r="E686" s="376"/>
      <c r="F686" s="376"/>
      <c r="G686" s="376"/>
      <c r="H686" s="376"/>
      <c r="I686" s="376"/>
      <c r="J686" s="376"/>
      <c r="K686" s="376"/>
      <c r="L686" s="376"/>
      <c r="M686" s="376"/>
      <c r="N686" s="376"/>
      <c r="O686" s="376"/>
      <c r="P686" s="376"/>
      <c r="Q686" s="376"/>
    </row>
    <row r="687" spans="1:17" ht="11.25" customHeight="1">
      <c r="A687" s="376"/>
      <c r="B687" s="376"/>
      <c r="C687" s="376"/>
      <c r="D687" s="376"/>
      <c r="E687" s="376"/>
      <c r="F687" s="376"/>
      <c r="G687" s="376"/>
      <c r="H687" s="376"/>
      <c r="I687" s="376"/>
      <c r="J687" s="376"/>
      <c r="K687" s="376"/>
      <c r="L687" s="376"/>
      <c r="M687" s="376"/>
      <c r="N687" s="376"/>
      <c r="O687" s="376"/>
      <c r="P687" s="376"/>
      <c r="Q687" s="376"/>
    </row>
    <row r="688" spans="1:17" ht="11.25" customHeight="1">
      <c r="A688" s="376"/>
      <c r="B688" s="376"/>
      <c r="C688" s="376"/>
      <c r="D688" s="376"/>
      <c r="E688" s="376"/>
      <c r="F688" s="376"/>
      <c r="G688" s="376"/>
      <c r="H688" s="376"/>
      <c r="I688" s="376"/>
      <c r="J688" s="376"/>
      <c r="K688" s="376"/>
      <c r="L688" s="376"/>
      <c r="M688" s="376"/>
      <c r="N688" s="376"/>
      <c r="O688" s="376"/>
      <c r="P688" s="376"/>
      <c r="Q688" s="376"/>
    </row>
    <row r="689" spans="1:17" ht="11.25" customHeight="1">
      <c r="A689" s="376"/>
      <c r="B689" s="376"/>
      <c r="C689" s="376"/>
      <c r="D689" s="376"/>
      <c r="E689" s="376"/>
      <c r="F689" s="376"/>
      <c r="G689" s="376"/>
      <c r="H689" s="376"/>
      <c r="I689" s="376"/>
      <c r="J689" s="376"/>
      <c r="K689" s="376"/>
      <c r="L689" s="376"/>
      <c r="M689" s="376"/>
      <c r="N689" s="376"/>
      <c r="O689" s="376"/>
      <c r="P689" s="376"/>
      <c r="Q689" s="376"/>
    </row>
    <row r="690" spans="1:17" ht="11.25" customHeight="1">
      <c r="A690" s="376"/>
      <c r="B690" s="376"/>
      <c r="C690" s="376"/>
      <c r="D690" s="376"/>
      <c r="E690" s="376"/>
      <c r="F690" s="376"/>
      <c r="G690" s="376"/>
      <c r="H690" s="376"/>
      <c r="I690" s="376"/>
      <c r="J690" s="376"/>
      <c r="K690" s="376"/>
      <c r="L690" s="376"/>
      <c r="M690" s="376"/>
      <c r="N690" s="376"/>
      <c r="O690" s="376"/>
      <c r="P690" s="376"/>
      <c r="Q690" s="376"/>
    </row>
    <row r="691" spans="1:17" ht="11.25" customHeight="1">
      <c r="A691" s="376"/>
      <c r="B691" s="376"/>
      <c r="C691" s="376"/>
      <c r="D691" s="376"/>
      <c r="E691" s="376"/>
      <c r="F691" s="376"/>
      <c r="G691" s="376"/>
      <c r="H691" s="376"/>
      <c r="I691" s="376"/>
      <c r="J691" s="376"/>
      <c r="K691" s="376"/>
      <c r="L691" s="376"/>
      <c r="M691" s="376"/>
      <c r="N691" s="376"/>
      <c r="O691" s="376"/>
      <c r="P691" s="376"/>
      <c r="Q691" s="376"/>
    </row>
    <row r="692" spans="1:17" ht="11.25" customHeight="1">
      <c r="A692" s="376"/>
      <c r="B692" s="376"/>
      <c r="C692" s="376"/>
      <c r="D692" s="376"/>
      <c r="E692" s="376"/>
      <c r="F692" s="376"/>
      <c r="G692" s="376"/>
      <c r="H692" s="376"/>
      <c r="I692" s="376"/>
      <c r="J692" s="376"/>
      <c r="K692" s="376"/>
      <c r="L692" s="376"/>
      <c r="M692" s="376"/>
      <c r="N692" s="376"/>
      <c r="O692" s="376"/>
      <c r="P692" s="376"/>
      <c r="Q692" s="376"/>
    </row>
    <row r="693" spans="1:17" ht="11.25" customHeight="1">
      <c r="A693" s="376"/>
      <c r="B693" s="376"/>
      <c r="C693" s="376"/>
      <c r="D693" s="376"/>
      <c r="E693" s="376"/>
      <c r="F693" s="376"/>
      <c r="G693" s="376"/>
      <c r="H693" s="376"/>
      <c r="I693" s="376"/>
      <c r="J693" s="376"/>
      <c r="K693" s="376"/>
      <c r="L693" s="376"/>
      <c r="M693" s="376"/>
      <c r="N693" s="376"/>
      <c r="O693" s="376"/>
      <c r="P693" s="376"/>
      <c r="Q693" s="376"/>
    </row>
    <row r="694" spans="1:17" ht="11.25" customHeight="1">
      <c r="A694" s="376"/>
      <c r="B694" s="376"/>
      <c r="C694" s="376"/>
      <c r="D694" s="376"/>
      <c r="E694" s="376"/>
      <c r="F694" s="376"/>
      <c r="G694" s="376"/>
      <c r="H694" s="376"/>
      <c r="I694" s="376"/>
      <c r="J694" s="376"/>
      <c r="K694" s="376"/>
      <c r="L694" s="376"/>
      <c r="M694" s="376"/>
      <c r="N694" s="376"/>
      <c r="O694" s="376"/>
      <c r="P694" s="376"/>
      <c r="Q694" s="376"/>
    </row>
    <row r="695" spans="1:17" ht="11.25" customHeight="1">
      <c r="A695" s="376"/>
      <c r="B695" s="376"/>
      <c r="C695" s="376"/>
      <c r="D695" s="376"/>
      <c r="E695" s="376"/>
      <c r="F695" s="376"/>
      <c r="G695" s="376"/>
      <c r="H695" s="376"/>
      <c r="I695" s="376"/>
      <c r="J695" s="376"/>
      <c r="K695" s="376"/>
      <c r="L695" s="376"/>
      <c r="M695" s="376"/>
      <c r="N695" s="376"/>
      <c r="O695" s="376"/>
      <c r="P695" s="376"/>
      <c r="Q695" s="376"/>
    </row>
    <row r="696" spans="1:17" ht="11.25" customHeight="1">
      <c r="A696" s="376"/>
      <c r="B696" s="376"/>
      <c r="C696" s="376"/>
      <c r="D696" s="376"/>
      <c r="E696" s="376"/>
      <c r="F696" s="376"/>
      <c r="G696" s="376"/>
      <c r="H696" s="376"/>
      <c r="I696" s="376"/>
      <c r="J696" s="376"/>
      <c r="K696" s="376"/>
      <c r="L696" s="376"/>
      <c r="M696" s="376"/>
      <c r="N696" s="376"/>
      <c r="O696" s="376"/>
      <c r="P696" s="376"/>
      <c r="Q696" s="376"/>
    </row>
    <row r="697" spans="1:17" ht="11.25" customHeight="1">
      <c r="A697" s="376"/>
      <c r="B697" s="376"/>
      <c r="C697" s="376"/>
      <c r="D697" s="376"/>
      <c r="E697" s="376"/>
      <c r="F697" s="376"/>
      <c r="G697" s="376"/>
      <c r="H697" s="376"/>
      <c r="I697" s="376"/>
      <c r="J697" s="376"/>
      <c r="K697" s="376"/>
      <c r="L697" s="376"/>
      <c r="M697" s="376"/>
      <c r="N697" s="376"/>
      <c r="O697" s="376"/>
      <c r="P697" s="376"/>
      <c r="Q697" s="376"/>
    </row>
    <row r="698" spans="1:17" ht="11.25" customHeight="1">
      <c r="A698" s="376"/>
      <c r="B698" s="376"/>
      <c r="C698" s="376"/>
      <c r="D698" s="376"/>
      <c r="E698" s="376"/>
      <c r="F698" s="376"/>
      <c r="G698" s="376"/>
      <c r="H698" s="376"/>
      <c r="I698" s="376"/>
      <c r="J698" s="376"/>
      <c r="K698" s="376"/>
      <c r="L698" s="376"/>
      <c r="M698" s="376"/>
      <c r="N698" s="376"/>
      <c r="O698" s="376"/>
      <c r="P698" s="376"/>
      <c r="Q698" s="376"/>
    </row>
    <row r="699" spans="1:17" ht="11.25" customHeight="1">
      <c r="A699" s="376"/>
      <c r="B699" s="376"/>
      <c r="C699" s="376"/>
      <c r="D699" s="376"/>
      <c r="E699" s="376"/>
      <c r="F699" s="376"/>
      <c r="G699" s="376"/>
      <c r="H699" s="376"/>
      <c r="I699" s="376"/>
      <c r="J699" s="376"/>
      <c r="K699" s="376"/>
      <c r="L699" s="376"/>
      <c r="M699" s="376"/>
      <c r="N699" s="376"/>
      <c r="O699" s="376"/>
      <c r="P699" s="376"/>
      <c r="Q699" s="376"/>
    </row>
    <row r="700" spans="1:17" ht="11.25" customHeight="1">
      <c r="A700" s="376"/>
      <c r="B700" s="376"/>
      <c r="C700" s="376"/>
      <c r="D700" s="376"/>
      <c r="E700" s="376"/>
      <c r="F700" s="376"/>
      <c r="G700" s="376"/>
      <c r="H700" s="376"/>
      <c r="I700" s="376"/>
      <c r="J700" s="376"/>
      <c r="K700" s="376"/>
      <c r="L700" s="376"/>
      <c r="M700" s="376"/>
      <c r="N700" s="376"/>
      <c r="O700" s="376"/>
      <c r="P700" s="376"/>
      <c r="Q700" s="376"/>
    </row>
    <row r="701" spans="1:17" ht="11.25" customHeight="1">
      <c r="A701" s="376"/>
      <c r="B701" s="376"/>
      <c r="C701" s="376"/>
      <c r="D701" s="376"/>
      <c r="E701" s="376"/>
      <c r="F701" s="376"/>
      <c r="G701" s="376"/>
      <c r="H701" s="376"/>
      <c r="I701" s="376"/>
      <c r="J701" s="376"/>
      <c r="K701" s="376"/>
      <c r="L701" s="376"/>
      <c r="M701" s="376"/>
      <c r="N701" s="376"/>
      <c r="O701" s="376"/>
      <c r="P701" s="376"/>
      <c r="Q701" s="376"/>
    </row>
    <row r="702" spans="1:17" ht="11.25" customHeight="1">
      <c r="A702" s="376"/>
      <c r="B702" s="376"/>
      <c r="C702" s="376"/>
      <c r="D702" s="376"/>
      <c r="E702" s="376"/>
      <c r="F702" s="376"/>
      <c r="G702" s="376"/>
      <c r="H702" s="376"/>
      <c r="I702" s="376"/>
      <c r="J702" s="376"/>
      <c r="K702" s="376"/>
      <c r="L702" s="376"/>
      <c r="M702" s="376"/>
      <c r="N702" s="376"/>
      <c r="O702" s="376"/>
      <c r="P702" s="376"/>
      <c r="Q702" s="376"/>
    </row>
    <row r="703" spans="1:17" ht="11.25" customHeight="1">
      <c r="A703" s="376"/>
      <c r="B703" s="376"/>
      <c r="C703" s="376"/>
      <c r="D703" s="376"/>
      <c r="E703" s="376"/>
      <c r="F703" s="376"/>
      <c r="G703" s="376"/>
      <c r="H703" s="376"/>
      <c r="I703" s="376"/>
      <c r="J703" s="376"/>
      <c r="K703" s="376"/>
      <c r="L703" s="376"/>
      <c r="M703" s="376"/>
      <c r="N703" s="376"/>
      <c r="O703" s="376"/>
      <c r="P703" s="376"/>
      <c r="Q703" s="376"/>
    </row>
    <row r="704" spans="1:17" ht="11.25" customHeight="1">
      <c r="A704" s="376"/>
      <c r="B704" s="376"/>
      <c r="C704" s="376"/>
      <c r="D704" s="376"/>
      <c r="E704" s="376"/>
      <c r="F704" s="376"/>
      <c r="G704" s="376"/>
      <c r="H704" s="376"/>
      <c r="I704" s="376"/>
      <c r="J704" s="376"/>
      <c r="K704" s="376"/>
      <c r="L704" s="376"/>
      <c r="M704" s="376"/>
      <c r="N704" s="376"/>
      <c r="O704" s="376"/>
      <c r="P704" s="376"/>
      <c r="Q704" s="376"/>
    </row>
    <row r="705" spans="1:17" ht="11.25" customHeight="1">
      <c r="A705" s="376"/>
      <c r="B705" s="376"/>
      <c r="C705" s="376"/>
      <c r="D705" s="376"/>
      <c r="E705" s="376"/>
      <c r="F705" s="376"/>
      <c r="G705" s="376"/>
      <c r="H705" s="376"/>
      <c r="I705" s="376"/>
      <c r="J705" s="376"/>
      <c r="K705" s="376"/>
      <c r="L705" s="376"/>
      <c r="M705" s="376"/>
      <c r="N705" s="376"/>
      <c r="O705" s="376"/>
      <c r="P705" s="376"/>
      <c r="Q705" s="376"/>
    </row>
    <row r="706" spans="1:17" ht="11.25" customHeight="1">
      <c r="A706" s="376"/>
      <c r="B706" s="376"/>
      <c r="C706" s="376"/>
      <c r="D706" s="376"/>
      <c r="E706" s="376"/>
      <c r="F706" s="376"/>
      <c r="G706" s="376"/>
      <c r="H706" s="376"/>
      <c r="I706" s="376"/>
      <c r="J706" s="376"/>
      <c r="K706" s="376"/>
      <c r="L706" s="376"/>
      <c r="M706" s="376"/>
      <c r="N706" s="376"/>
      <c r="O706" s="376"/>
      <c r="P706" s="376"/>
      <c r="Q706" s="376"/>
    </row>
    <row r="707" spans="1:17" ht="11.25" customHeight="1">
      <c r="A707" s="376"/>
      <c r="B707" s="376"/>
      <c r="C707" s="376"/>
      <c r="D707" s="376"/>
      <c r="E707" s="376"/>
      <c r="F707" s="376"/>
      <c r="G707" s="376"/>
      <c r="H707" s="376"/>
      <c r="I707" s="376"/>
      <c r="J707" s="376"/>
      <c r="K707" s="376"/>
      <c r="L707" s="376"/>
      <c r="M707" s="376"/>
      <c r="N707" s="376"/>
      <c r="O707" s="376"/>
      <c r="P707" s="376"/>
      <c r="Q707" s="376"/>
    </row>
    <row r="708" spans="1:17" ht="11.25" customHeight="1">
      <c r="A708" s="376"/>
      <c r="B708" s="376"/>
      <c r="C708" s="376"/>
      <c r="D708" s="376"/>
      <c r="E708" s="376"/>
      <c r="F708" s="376"/>
      <c r="G708" s="376"/>
      <c r="H708" s="376"/>
      <c r="I708" s="376"/>
      <c r="J708" s="376"/>
      <c r="K708" s="376"/>
      <c r="L708" s="376"/>
      <c r="M708" s="376"/>
      <c r="N708" s="376"/>
      <c r="O708" s="376"/>
      <c r="P708" s="376"/>
      <c r="Q708" s="376"/>
    </row>
    <row r="709" spans="1:17" ht="11.25" customHeight="1">
      <c r="A709" s="376"/>
      <c r="B709" s="376"/>
      <c r="C709" s="376"/>
      <c r="D709" s="376"/>
      <c r="E709" s="376"/>
      <c r="F709" s="376"/>
      <c r="G709" s="376"/>
      <c r="H709" s="376"/>
      <c r="I709" s="376"/>
      <c r="J709" s="376"/>
      <c r="K709" s="376"/>
      <c r="L709" s="376"/>
      <c r="M709" s="376"/>
      <c r="N709" s="376"/>
      <c r="O709" s="376"/>
      <c r="P709" s="376"/>
      <c r="Q709" s="376"/>
    </row>
    <row r="710" spans="1:17" ht="11.25" customHeight="1">
      <c r="A710" s="376"/>
      <c r="B710" s="376"/>
      <c r="C710" s="376"/>
      <c r="D710" s="376"/>
      <c r="E710" s="376"/>
      <c r="F710" s="376"/>
      <c r="G710" s="376"/>
      <c r="H710" s="376"/>
      <c r="I710" s="376"/>
      <c r="J710" s="376"/>
      <c r="K710" s="376"/>
      <c r="L710" s="376"/>
      <c r="M710" s="376"/>
      <c r="N710" s="376"/>
      <c r="O710" s="376"/>
      <c r="P710" s="376"/>
      <c r="Q710" s="376"/>
    </row>
    <row r="711" spans="1:17" ht="11.25" customHeight="1">
      <c r="A711" s="376"/>
      <c r="B711" s="376"/>
      <c r="C711" s="376"/>
      <c r="D711" s="376"/>
      <c r="E711" s="376"/>
      <c r="F711" s="376"/>
      <c r="G711" s="376"/>
      <c r="H711" s="376"/>
      <c r="I711" s="376"/>
      <c r="J711" s="376"/>
      <c r="K711" s="376"/>
      <c r="L711" s="376"/>
      <c r="M711" s="376"/>
      <c r="N711" s="376"/>
      <c r="O711" s="376"/>
      <c r="P711" s="376"/>
      <c r="Q711" s="376"/>
    </row>
    <row r="712" spans="1:17" ht="11.25" customHeight="1">
      <c r="A712" s="376"/>
      <c r="B712" s="376"/>
      <c r="C712" s="376"/>
      <c r="D712" s="376"/>
      <c r="E712" s="376"/>
      <c r="F712" s="376"/>
      <c r="G712" s="376"/>
      <c r="H712" s="376"/>
      <c r="I712" s="376"/>
      <c r="J712" s="376"/>
      <c r="K712" s="376"/>
      <c r="L712" s="376"/>
      <c r="M712" s="376"/>
      <c r="N712" s="376"/>
      <c r="O712" s="376"/>
      <c r="P712" s="376"/>
      <c r="Q712" s="376"/>
    </row>
    <row r="713" spans="1:17" ht="11.25" customHeight="1">
      <c r="A713" s="376"/>
      <c r="B713" s="376"/>
      <c r="C713" s="376"/>
      <c r="D713" s="376"/>
      <c r="E713" s="376"/>
      <c r="F713" s="376"/>
      <c r="G713" s="376"/>
      <c r="H713" s="376"/>
      <c r="I713" s="376"/>
      <c r="J713" s="376"/>
      <c r="K713" s="376"/>
      <c r="L713" s="376"/>
      <c r="M713" s="376"/>
      <c r="N713" s="376"/>
      <c r="O713" s="376"/>
      <c r="P713" s="376"/>
      <c r="Q713" s="376"/>
    </row>
    <row r="714" spans="1:17" ht="11.25" customHeight="1">
      <c r="A714" s="376"/>
      <c r="B714" s="376"/>
      <c r="C714" s="376"/>
      <c r="D714" s="376"/>
      <c r="E714" s="376"/>
      <c r="F714" s="376"/>
      <c r="G714" s="376"/>
      <c r="H714" s="376"/>
      <c r="I714" s="376"/>
      <c r="J714" s="376"/>
      <c r="K714" s="376"/>
      <c r="L714" s="376"/>
      <c r="M714" s="376"/>
      <c r="N714" s="376"/>
      <c r="O714" s="376"/>
      <c r="P714" s="376"/>
      <c r="Q714" s="376"/>
    </row>
    <row r="715" spans="1:17" ht="11.25" customHeight="1">
      <c r="A715" s="376"/>
      <c r="B715" s="376"/>
      <c r="C715" s="376"/>
      <c r="D715" s="376"/>
      <c r="E715" s="376"/>
      <c r="F715" s="376"/>
      <c r="G715" s="376"/>
      <c r="H715" s="376"/>
      <c r="I715" s="376"/>
      <c r="J715" s="376"/>
      <c r="K715" s="376"/>
      <c r="L715" s="376"/>
      <c r="M715" s="376"/>
      <c r="N715" s="376"/>
      <c r="O715" s="376"/>
      <c r="P715" s="376"/>
      <c r="Q715" s="376"/>
    </row>
    <row r="716" spans="1:17" ht="11.25" customHeight="1">
      <c r="A716" s="376"/>
      <c r="B716" s="376"/>
      <c r="C716" s="376"/>
      <c r="D716" s="376"/>
      <c r="E716" s="376"/>
      <c r="F716" s="376"/>
      <c r="G716" s="376"/>
      <c r="H716" s="376"/>
      <c r="I716" s="376"/>
      <c r="J716" s="376"/>
      <c r="K716" s="376"/>
      <c r="L716" s="376"/>
      <c r="M716" s="376"/>
      <c r="N716" s="376"/>
      <c r="O716" s="376"/>
      <c r="P716" s="376"/>
      <c r="Q716" s="376"/>
    </row>
    <row r="717" spans="1:17" ht="11.25" customHeight="1">
      <c r="A717" s="376"/>
      <c r="B717" s="376"/>
      <c r="C717" s="376"/>
      <c r="D717" s="376"/>
      <c r="E717" s="376"/>
      <c r="F717" s="376"/>
      <c r="G717" s="376"/>
      <c r="H717" s="376"/>
      <c r="I717" s="376"/>
      <c r="J717" s="376"/>
      <c r="K717" s="376"/>
      <c r="L717" s="376"/>
      <c r="M717" s="376"/>
      <c r="N717" s="376"/>
      <c r="O717" s="376"/>
      <c r="P717" s="376"/>
      <c r="Q717" s="376"/>
    </row>
    <row r="718" spans="1:17" ht="11.25" customHeight="1">
      <c r="A718" s="376"/>
      <c r="B718" s="376"/>
      <c r="C718" s="376"/>
      <c r="D718" s="376"/>
      <c r="E718" s="376"/>
      <c r="F718" s="376"/>
      <c r="G718" s="376"/>
      <c r="H718" s="376"/>
      <c r="I718" s="376"/>
      <c r="J718" s="376"/>
      <c r="K718" s="376"/>
      <c r="L718" s="376"/>
      <c r="M718" s="376"/>
      <c r="N718" s="376"/>
      <c r="O718" s="376"/>
      <c r="P718" s="376"/>
      <c r="Q718" s="376"/>
    </row>
    <row r="719" spans="1:17" ht="11.25" customHeight="1">
      <c r="A719" s="376"/>
      <c r="B719" s="376"/>
      <c r="C719" s="376"/>
      <c r="D719" s="376"/>
      <c r="E719" s="376"/>
      <c r="F719" s="376"/>
      <c r="G719" s="376"/>
      <c r="H719" s="376"/>
      <c r="I719" s="376"/>
      <c r="J719" s="376"/>
      <c r="K719" s="376"/>
      <c r="L719" s="376"/>
      <c r="M719" s="376"/>
      <c r="N719" s="376"/>
      <c r="O719" s="376"/>
      <c r="P719" s="376"/>
      <c r="Q719" s="376"/>
    </row>
    <row r="720" spans="1:17" ht="11.25" customHeight="1">
      <c r="A720" s="376"/>
      <c r="B720" s="376"/>
      <c r="C720" s="376"/>
      <c r="D720" s="376"/>
      <c r="E720" s="376"/>
      <c r="F720" s="376"/>
      <c r="G720" s="376"/>
      <c r="H720" s="376"/>
      <c r="I720" s="376"/>
      <c r="J720" s="376"/>
      <c r="K720" s="376"/>
      <c r="L720" s="376"/>
      <c r="M720" s="376"/>
      <c r="N720" s="376"/>
      <c r="O720" s="376"/>
      <c r="P720" s="376"/>
      <c r="Q720" s="376"/>
    </row>
    <row r="721" spans="1:17" ht="11.25" customHeight="1">
      <c r="A721" s="376"/>
      <c r="B721" s="376"/>
      <c r="C721" s="376"/>
      <c r="D721" s="376"/>
      <c r="E721" s="376"/>
      <c r="F721" s="376"/>
      <c r="G721" s="376"/>
      <c r="H721" s="376"/>
      <c r="I721" s="376"/>
      <c r="J721" s="376"/>
      <c r="K721" s="376"/>
      <c r="L721" s="376"/>
      <c r="M721" s="376"/>
      <c r="N721" s="376"/>
      <c r="O721" s="376"/>
      <c r="P721" s="376"/>
      <c r="Q721" s="376"/>
    </row>
    <row r="722" spans="1:17" ht="11.25" customHeight="1">
      <c r="A722" s="376"/>
      <c r="B722" s="376"/>
      <c r="C722" s="376"/>
      <c r="D722" s="376"/>
      <c r="E722" s="376"/>
      <c r="F722" s="376"/>
      <c r="G722" s="376"/>
      <c r="H722" s="376"/>
      <c r="I722" s="376"/>
      <c r="J722" s="376"/>
      <c r="K722" s="376"/>
      <c r="L722" s="376"/>
      <c r="M722" s="376"/>
      <c r="N722" s="376"/>
      <c r="O722" s="376"/>
      <c r="P722" s="376"/>
      <c r="Q722" s="376"/>
    </row>
    <row r="723" spans="1:17" ht="11.25" customHeight="1">
      <c r="A723" s="376"/>
      <c r="B723" s="376"/>
      <c r="C723" s="376"/>
      <c r="D723" s="376"/>
      <c r="E723" s="376"/>
      <c r="F723" s="376"/>
      <c r="G723" s="376"/>
      <c r="H723" s="376"/>
      <c r="I723" s="376"/>
      <c r="J723" s="376"/>
      <c r="K723" s="376"/>
      <c r="L723" s="376"/>
      <c r="M723" s="376"/>
      <c r="N723" s="376"/>
      <c r="O723" s="376"/>
      <c r="P723" s="376"/>
      <c r="Q723" s="376"/>
    </row>
    <row r="724" spans="1:17" ht="11.25" customHeight="1">
      <c r="A724" s="376"/>
      <c r="B724" s="376"/>
      <c r="C724" s="376"/>
      <c r="D724" s="376"/>
      <c r="E724" s="376"/>
      <c r="F724" s="376"/>
      <c r="G724" s="376"/>
      <c r="H724" s="376"/>
      <c r="I724" s="376"/>
      <c r="J724" s="376"/>
      <c r="K724" s="376"/>
      <c r="L724" s="376"/>
      <c r="M724" s="376"/>
      <c r="N724" s="376"/>
      <c r="O724" s="376"/>
      <c r="P724" s="376"/>
      <c r="Q724" s="376"/>
    </row>
    <row r="725" spans="1:17" ht="11.25" customHeight="1">
      <c r="A725" s="376"/>
      <c r="B725" s="376"/>
      <c r="C725" s="376"/>
      <c r="D725" s="376"/>
      <c r="E725" s="376"/>
      <c r="F725" s="376"/>
      <c r="G725" s="376"/>
      <c r="H725" s="376"/>
      <c r="I725" s="376"/>
      <c r="J725" s="376"/>
      <c r="K725" s="376"/>
      <c r="L725" s="376"/>
      <c r="M725" s="376"/>
      <c r="N725" s="376"/>
      <c r="O725" s="376"/>
      <c r="P725" s="376"/>
      <c r="Q725" s="376"/>
    </row>
    <row r="726" spans="1:17" ht="11.25" customHeight="1">
      <c r="A726" s="376"/>
      <c r="B726" s="376"/>
      <c r="C726" s="376"/>
      <c r="D726" s="376"/>
      <c r="E726" s="376"/>
      <c r="F726" s="376"/>
      <c r="G726" s="376"/>
      <c r="H726" s="376"/>
      <c r="I726" s="376"/>
      <c r="J726" s="376"/>
      <c r="K726" s="376"/>
      <c r="L726" s="376"/>
      <c r="M726" s="376"/>
      <c r="N726" s="376"/>
      <c r="O726" s="376"/>
      <c r="P726" s="376"/>
      <c r="Q726" s="376"/>
    </row>
    <row r="727" spans="1:17" ht="11.25" customHeight="1">
      <c r="A727" s="376"/>
      <c r="B727" s="376"/>
      <c r="C727" s="376"/>
      <c r="D727" s="376"/>
      <c r="E727" s="376"/>
      <c r="F727" s="376"/>
      <c r="G727" s="376"/>
      <c r="H727" s="376"/>
      <c r="I727" s="376"/>
      <c r="J727" s="376"/>
      <c r="K727" s="376"/>
      <c r="L727" s="376"/>
      <c r="M727" s="376"/>
      <c r="N727" s="376"/>
      <c r="O727" s="376"/>
      <c r="P727" s="376"/>
      <c r="Q727" s="376"/>
    </row>
    <row r="728" spans="1:17" ht="11.25" customHeight="1">
      <c r="A728" s="376"/>
      <c r="B728" s="376"/>
      <c r="C728" s="376"/>
      <c r="D728" s="376"/>
      <c r="E728" s="376"/>
      <c r="F728" s="376"/>
      <c r="G728" s="376"/>
      <c r="H728" s="376"/>
      <c r="I728" s="376"/>
      <c r="J728" s="376"/>
      <c r="K728" s="376"/>
      <c r="L728" s="376"/>
      <c r="M728" s="376"/>
      <c r="N728" s="376"/>
      <c r="O728" s="376"/>
      <c r="P728" s="376"/>
      <c r="Q728" s="376"/>
    </row>
    <row r="729" spans="1:17" ht="11.25" customHeight="1">
      <c r="A729" s="376"/>
      <c r="B729" s="376"/>
      <c r="C729" s="376"/>
      <c r="D729" s="376"/>
      <c r="E729" s="376"/>
      <c r="F729" s="376"/>
      <c r="G729" s="376"/>
      <c r="H729" s="376"/>
      <c r="I729" s="376"/>
      <c r="J729" s="376"/>
      <c r="K729" s="376"/>
      <c r="L729" s="376"/>
      <c r="M729" s="376"/>
      <c r="N729" s="376"/>
      <c r="O729" s="376"/>
      <c r="P729" s="376"/>
      <c r="Q729" s="376"/>
    </row>
    <row r="730" spans="1:17" ht="11.25" customHeight="1">
      <c r="A730" s="376"/>
      <c r="B730" s="376"/>
      <c r="C730" s="376"/>
      <c r="D730" s="376"/>
      <c r="E730" s="376"/>
      <c r="F730" s="376"/>
      <c r="G730" s="376"/>
      <c r="H730" s="376"/>
      <c r="I730" s="376"/>
      <c r="J730" s="376"/>
      <c r="K730" s="376"/>
      <c r="L730" s="376"/>
      <c r="M730" s="376"/>
      <c r="N730" s="376"/>
      <c r="O730" s="376"/>
      <c r="P730" s="376"/>
      <c r="Q730" s="376"/>
    </row>
    <row r="731" spans="1:17" ht="11.25" customHeight="1">
      <c r="A731" s="376"/>
      <c r="B731" s="376"/>
      <c r="C731" s="376"/>
      <c r="D731" s="376"/>
      <c r="E731" s="376"/>
      <c r="F731" s="376"/>
      <c r="G731" s="376"/>
      <c r="H731" s="376"/>
      <c r="I731" s="376"/>
      <c r="J731" s="376"/>
      <c r="K731" s="376"/>
      <c r="L731" s="376"/>
      <c r="M731" s="376"/>
      <c r="N731" s="376"/>
      <c r="O731" s="376"/>
      <c r="P731" s="376"/>
      <c r="Q731" s="376"/>
    </row>
    <row r="732" spans="1:17" ht="11.25" customHeight="1">
      <c r="A732" s="376"/>
      <c r="B732" s="376"/>
      <c r="C732" s="376"/>
      <c r="D732" s="376"/>
      <c r="E732" s="376"/>
      <c r="F732" s="376"/>
      <c r="G732" s="376"/>
      <c r="H732" s="376"/>
      <c r="I732" s="376"/>
      <c r="J732" s="376"/>
      <c r="K732" s="376"/>
      <c r="L732" s="376"/>
      <c r="M732" s="376"/>
      <c r="N732" s="376"/>
      <c r="O732" s="376"/>
      <c r="P732" s="376"/>
      <c r="Q732" s="376"/>
    </row>
    <row r="733" spans="1:17" ht="11.25" customHeight="1">
      <c r="A733" s="376"/>
      <c r="B733" s="376"/>
      <c r="C733" s="376"/>
      <c r="D733" s="376"/>
      <c r="E733" s="376"/>
      <c r="F733" s="376"/>
      <c r="G733" s="376"/>
      <c r="H733" s="376"/>
      <c r="I733" s="376"/>
      <c r="J733" s="376"/>
      <c r="K733" s="376"/>
      <c r="L733" s="376"/>
      <c r="M733" s="376"/>
      <c r="N733" s="376"/>
      <c r="O733" s="376"/>
      <c r="P733" s="376"/>
      <c r="Q733" s="376"/>
    </row>
    <row r="734" spans="1:17" ht="11.25" customHeight="1">
      <c r="A734" s="376"/>
      <c r="B734" s="376"/>
      <c r="C734" s="376"/>
      <c r="D734" s="376"/>
      <c r="E734" s="376"/>
      <c r="F734" s="376"/>
      <c r="G734" s="376"/>
      <c r="H734" s="376"/>
      <c r="I734" s="376"/>
      <c r="J734" s="376"/>
      <c r="K734" s="376"/>
      <c r="L734" s="376"/>
      <c r="M734" s="376"/>
      <c r="N734" s="376"/>
      <c r="O734" s="376"/>
      <c r="P734" s="376"/>
      <c r="Q734" s="376"/>
    </row>
    <row r="735" spans="1:17" ht="11.25" customHeight="1">
      <c r="A735" s="376"/>
      <c r="B735" s="376"/>
      <c r="C735" s="376"/>
      <c r="D735" s="376"/>
      <c r="E735" s="376"/>
      <c r="F735" s="376"/>
      <c r="G735" s="376"/>
      <c r="H735" s="376"/>
      <c r="I735" s="376"/>
      <c r="J735" s="376"/>
      <c r="K735" s="376"/>
      <c r="L735" s="376"/>
      <c r="M735" s="376"/>
      <c r="N735" s="376"/>
      <c r="O735" s="376"/>
      <c r="P735" s="376"/>
      <c r="Q735" s="376"/>
    </row>
    <row r="736" spans="1:17" ht="11.25" customHeight="1">
      <c r="A736" s="376"/>
      <c r="B736" s="376"/>
      <c r="C736" s="376"/>
      <c r="D736" s="376"/>
      <c r="E736" s="376"/>
      <c r="F736" s="376"/>
      <c r="G736" s="376"/>
      <c r="H736" s="376"/>
      <c r="I736" s="376"/>
      <c r="J736" s="376"/>
      <c r="K736" s="376"/>
      <c r="L736" s="376"/>
      <c r="M736" s="376"/>
      <c r="N736" s="376"/>
      <c r="O736" s="376"/>
      <c r="P736" s="376"/>
      <c r="Q736" s="376"/>
    </row>
    <row r="737" spans="1:17" ht="11.25" customHeight="1">
      <c r="A737" s="376"/>
      <c r="B737" s="376"/>
      <c r="C737" s="376"/>
      <c r="D737" s="376"/>
      <c r="E737" s="376"/>
      <c r="F737" s="376"/>
      <c r="G737" s="376"/>
      <c r="H737" s="376"/>
      <c r="I737" s="376"/>
      <c r="J737" s="376"/>
      <c r="K737" s="376"/>
      <c r="L737" s="376"/>
      <c r="M737" s="376"/>
      <c r="N737" s="376"/>
      <c r="O737" s="376"/>
      <c r="P737" s="376"/>
      <c r="Q737" s="376"/>
    </row>
    <row r="738" spans="1:17" ht="11.25" customHeight="1">
      <c r="A738" s="376"/>
      <c r="B738" s="376"/>
      <c r="C738" s="376"/>
      <c r="D738" s="376"/>
      <c r="E738" s="376"/>
      <c r="F738" s="376"/>
      <c r="G738" s="376"/>
      <c r="H738" s="376"/>
      <c r="I738" s="376"/>
      <c r="J738" s="376"/>
      <c r="K738" s="376"/>
      <c r="L738" s="376"/>
      <c r="M738" s="376"/>
      <c r="N738" s="376"/>
      <c r="O738" s="376"/>
      <c r="P738" s="376"/>
      <c r="Q738" s="376"/>
    </row>
    <row r="739" spans="1:17" ht="11.25" customHeight="1">
      <c r="A739" s="376"/>
      <c r="B739" s="376"/>
      <c r="C739" s="376"/>
      <c r="D739" s="376"/>
      <c r="E739" s="376"/>
      <c r="F739" s="376"/>
      <c r="G739" s="376"/>
      <c r="H739" s="376"/>
      <c r="I739" s="376"/>
      <c r="J739" s="376"/>
      <c r="K739" s="376"/>
      <c r="L739" s="376"/>
      <c r="M739" s="376"/>
      <c r="N739" s="376"/>
      <c r="O739" s="376"/>
      <c r="P739" s="376"/>
      <c r="Q739" s="376"/>
    </row>
    <row r="740" spans="1:17" ht="11.25" customHeight="1">
      <c r="A740" s="376"/>
      <c r="B740" s="376"/>
      <c r="C740" s="376"/>
      <c r="D740" s="376"/>
      <c r="E740" s="376"/>
      <c r="F740" s="376"/>
      <c r="G740" s="376"/>
      <c r="H740" s="376"/>
      <c r="I740" s="376"/>
      <c r="J740" s="376"/>
      <c r="K740" s="376"/>
      <c r="L740" s="376"/>
      <c r="M740" s="376"/>
      <c r="N740" s="376"/>
      <c r="O740" s="376"/>
      <c r="P740" s="376"/>
      <c r="Q740" s="376"/>
    </row>
    <row r="741" spans="1:17" ht="11.25" customHeight="1">
      <c r="A741" s="376"/>
      <c r="B741" s="376"/>
      <c r="C741" s="376"/>
      <c r="D741" s="376"/>
      <c r="E741" s="376"/>
      <c r="F741" s="376"/>
      <c r="G741" s="376"/>
      <c r="H741" s="376"/>
      <c r="I741" s="376"/>
      <c r="J741" s="376"/>
      <c r="K741" s="376"/>
      <c r="L741" s="376"/>
      <c r="M741" s="376"/>
      <c r="N741" s="376"/>
      <c r="O741" s="376"/>
      <c r="P741" s="376"/>
      <c r="Q741" s="376"/>
    </row>
    <row r="742" spans="1:17" ht="11.25" customHeight="1">
      <c r="A742" s="376"/>
      <c r="B742" s="376"/>
      <c r="C742" s="376"/>
      <c r="D742" s="376"/>
      <c r="E742" s="376"/>
      <c r="F742" s="376"/>
      <c r="G742" s="376"/>
      <c r="H742" s="376"/>
      <c r="I742" s="376"/>
      <c r="J742" s="376"/>
      <c r="K742" s="376"/>
      <c r="L742" s="376"/>
      <c r="M742" s="376"/>
      <c r="N742" s="376"/>
      <c r="O742" s="376"/>
      <c r="P742" s="376"/>
      <c r="Q742" s="376"/>
    </row>
    <row r="743" spans="1:17" ht="11.25" customHeight="1">
      <c r="A743" s="376"/>
      <c r="B743" s="376"/>
      <c r="C743" s="376"/>
      <c r="D743" s="376"/>
      <c r="E743" s="376"/>
      <c r="F743" s="376"/>
      <c r="G743" s="376"/>
      <c r="H743" s="376"/>
      <c r="I743" s="376"/>
      <c r="J743" s="376"/>
      <c r="K743" s="376"/>
      <c r="L743" s="376"/>
      <c r="M743" s="376"/>
      <c r="N743" s="376"/>
      <c r="O743" s="376"/>
      <c r="P743" s="376"/>
      <c r="Q743" s="376"/>
    </row>
    <row r="744" spans="1:17" ht="11.25" customHeight="1">
      <c r="A744" s="376"/>
      <c r="B744" s="376"/>
      <c r="C744" s="376"/>
      <c r="D744" s="376"/>
      <c r="E744" s="376"/>
      <c r="F744" s="376"/>
      <c r="G744" s="376"/>
      <c r="H744" s="376"/>
      <c r="I744" s="376"/>
      <c r="J744" s="376"/>
      <c r="K744" s="376"/>
      <c r="L744" s="376"/>
      <c r="M744" s="376"/>
      <c r="N744" s="376"/>
      <c r="O744" s="376"/>
      <c r="P744" s="376"/>
      <c r="Q744" s="376"/>
    </row>
    <row r="745" spans="1:17" ht="11.25" customHeight="1">
      <c r="A745" s="376"/>
      <c r="B745" s="376"/>
      <c r="C745" s="376"/>
      <c r="D745" s="376"/>
      <c r="E745" s="376"/>
      <c r="F745" s="376"/>
      <c r="G745" s="376"/>
      <c r="H745" s="376"/>
      <c r="I745" s="376"/>
      <c r="J745" s="376"/>
      <c r="K745" s="376"/>
      <c r="L745" s="376"/>
      <c r="M745" s="376"/>
      <c r="N745" s="376"/>
      <c r="O745" s="376"/>
      <c r="P745" s="376"/>
      <c r="Q745" s="376"/>
    </row>
    <row r="746" spans="1:17" ht="11.25" customHeight="1">
      <c r="A746" s="376"/>
      <c r="B746" s="376"/>
      <c r="C746" s="376"/>
      <c r="D746" s="376"/>
      <c r="E746" s="376"/>
      <c r="F746" s="376"/>
      <c r="G746" s="376"/>
      <c r="H746" s="376"/>
      <c r="I746" s="376"/>
      <c r="J746" s="376"/>
      <c r="K746" s="376"/>
      <c r="L746" s="376"/>
      <c r="M746" s="376"/>
      <c r="N746" s="376"/>
      <c r="O746" s="376"/>
      <c r="P746" s="376"/>
      <c r="Q746" s="376"/>
    </row>
    <row r="747" spans="1:17" ht="11.25" customHeight="1">
      <c r="A747" s="376"/>
      <c r="B747" s="376"/>
      <c r="C747" s="376"/>
      <c r="D747" s="376"/>
      <c r="E747" s="376"/>
      <c r="F747" s="376"/>
      <c r="G747" s="376"/>
      <c r="H747" s="376"/>
      <c r="I747" s="376"/>
      <c r="J747" s="376"/>
      <c r="K747" s="376"/>
      <c r="L747" s="376"/>
      <c r="M747" s="376"/>
      <c r="N747" s="376"/>
      <c r="O747" s="376"/>
      <c r="P747" s="376"/>
      <c r="Q747" s="376"/>
    </row>
    <row r="748" spans="1:17" ht="11.25" customHeight="1">
      <c r="A748" s="376"/>
      <c r="B748" s="376"/>
      <c r="C748" s="376"/>
      <c r="D748" s="376"/>
      <c r="E748" s="376"/>
      <c r="F748" s="376"/>
      <c r="G748" s="376"/>
      <c r="H748" s="376"/>
      <c r="I748" s="376"/>
      <c r="J748" s="376"/>
      <c r="K748" s="376"/>
      <c r="L748" s="376"/>
      <c r="M748" s="376"/>
      <c r="N748" s="376"/>
      <c r="O748" s="376"/>
      <c r="P748" s="376"/>
      <c r="Q748" s="376"/>
    </row>
    <row r="749" spans="1:17" ht="11.25" customHeight="1">
      <c r="A749" s="376"/>
      <c r="B749" s="376"/>
      <c r="C749" s="376"/>
      <c r="D749" s="376"/>
      <c r="E749" s="376"/>
      <c r="F749" s="376"/>
      <c r="G749" s="376"/>
      <c r="H749" s="376"/>
      <c r="I749" s="376"/>
      <c r="J749" s="376"/>
      <c r="K749" s="376"/>
      <c r="L749" s="376"/>
      <c r="M749" s="376"/>
      <c r="N749" s="376"/>
      <c r="O749" s="376"/>
      <c r="P749" s="376"/>
      <c r="Q749" s="376"/>
    </row>
    <row r="750" spans="1:17" ht="11.25" customHeight="1">
      <c r="A750" s="376"/>
      <c r="B750" s="376"/>
      <c r="C750" s="376"/>
      <c r="D750" s="376"/>
      <c r="E750" s="376"/>
      <c r="F750" s="376"/>
      <c r="G750" s="376"/>
      <c r="H750" s="376"/>
      <c r="I750" s="376"/>
      <c r="J750" s="376"/>
      <c r="K750" s="376"/>
      <c r="L750" s="376"/>
      <c r="M750" s="376"/>
      <c r="N750" s="376"/>
      <c r="O750" s="376"/>
      <c r="P750" s="376"/>
      <c r="Q750" s="376"/>
    </row>
    <row r="751" spans="1:17" ht="11.25" customHeight="1">
      <c r="A751" s="376"/>
      <c r="B751" s="376"/>
      <c r="C751" s="376"/>
      <c r="D751" s="376"/>
      <c r="E751" s="376"/>
      <c r="F751" s="376"/>
      <c r="G751" s="376"/>
      <c r="H751" s="376"/>
      <c r="I751" s="376"/>
      <c r="J751" s="376"/>
      <c r="K751" s="376"/>
      <c r="L751" s="376"/>
      <c r="M751" s="376"/>
      <c r="N751" s="376"/>
      <c r="O751" s="376"/>
      <c r="P751" s="376"/>
      <c r="Q751" s="376"/>
    </row>
    <row r="752" spans="1:17" ht="11.25" customHeight="1">
      <c r="A752" s="376"/>
      <c r="B752" s="376"/>
      <c r="C752" s="376"/>
      <c r="D752" s="376"/>
      <c r="E752" s="376"/>
      <c r="F752" s="376"/>
      <c r="G752" s="376"/>
      <c r="H752" s="376"/>
      <c r="I752" s="376"/>
      <c r="J752" s="376"/>
      <c r="K752" s="376"/>
      <c r="L752" s="376"/>
      <c r="M752" s="376"/>
      <c r="N752" s="376"/>
      <c r="O752" s="376"/>
      <c r="P752" s="376"/>
      <c r="Q752" s="376"/>
    </row>
    <row r="753" spans="1:17" ht="11.25" customHeight="1">
      <c r="A753" s="376"/>
      <c r="B753" s="376"/>
      <c r="C753" s="376"/>
      <c r="D753" s="376"/>
      <c r="E753" s="376"/>
      <c r="F753" s="376"/>
      <c r="G753" s="376"/>
      <c r="H753" s="376"/>
      <c r="I753" s="376"/>
      <c r="J753" s="376"/>
      <c r="K753" s="376"/>
      <c r="L753" s="376"/>
      <c r="M753" s="376"/>
      <c r="N753" s="376"/>
      <c r="O753" s="376"/>
      <c r="P753" s="376"/>
      <c r="Q753" s="376"/>
    </row>
    <row r="754" spans="1:17" ht="11.25" customHeight="1">
      <c r="A754" s="376"/>
      <c r="B754" s="376"/>
      <c r="C754" s="376"/>
      <c r="D754" s="376"/>
      <c r="E754" s="376"/>
      <c r="F754" s="376"/>
      <c r="G754" s="376"/>
      <c r="H754" s="376"/>
      <c r="I754" s="376"/>
      <c r="J754" s="376"/>
      <c r="K754" s="376"/>
      <c r="L754" s="376"/>
      <c r="M754" s="376"/>
      <c r="N754" s="376"/>
      <c r="O754" s="376"/>
      <c r="P754" s="376"/>
      <c r="Q754" s="376"/>
    </row>
    <row r="755" spans="1:17" ht="11.25" customHeight="1">
      <c r="A755" s="376"/>
      <c r="B755" s="376"/>
      <c r="C755" s="376"/>
      <c r="D755" s="376"/>
      <c r="E755" s="376"/>
      <c r="F755" s="376"/>
      <c r="G755" s="376"/>
      <c r="H755" s="376"/>
      <c r="I755" s="376"/>
      <c r="J755" s="376"/>
      <c r="K755" s="376"/>
      <c r="L755" s="376"/>
      <c r="M755" s="376"/>
      <c r="N755" s="376"/>
      <c r="O755" s="376"/>
      <c r="P755" s="376"/>
      <c r="Q755" s="376"/>
    </row>
    <row r="756" spans="1:17" ht="11.25" customHeight="1">
      <c r="A756" s="376"/>
      <c r="B756" s="376"/>
      <c r="C756" s="376"/>
      <c r="D756" s="376"/>
      <c r="E756" s="376"/>
      <c r="F756" s="376"/>
      <c r="G756" s="376"/>
      <c r="H756" s="376"/>
      <c r="I756" s="376"/>
      <c r="J756" s="376"/>
      <c r="K756" s="376"/>
      <c r="L756" s="376"/>
      <c r="M756" s="376"/>
      <c r="N756" s="376"/>
      <c r="O756" s="376"/>
      <c r="P756" s="376"/>
      <c r="Q756" s="376"/>
    </row>
    <row r="757" spans="1:17" ht="11.25" customHeight="1">
      <c r="A757" s="376"/>
      <c r="B757" s="376"/>
      <c r="C757" s="376"/>
      <c r="D757" s="376"/>
      <c r="E757" s="376"/>
      <c r="F757" s="376"/>
      <c r="G757" s="376"/>
      <c r="H757" s="376"/>
      <c r="I757" s="376"/>
      <c r="J757" s="376"/>
      <c r="K757" s="376"/>
      <c r="L757" s="376"/>
      <c r="M757" s="376"/>
      <c r="N757" s="376"/>
      <c r="O757" s="376"/>
      <c r="P757" s="376"/>
      <c r="Q757" s="376"/>
    </row>
    <row r="758" spans="1:17" ht="11.25" customHeight="1">
      <c r="A758" s="376"/>
      <c r="B758" s="376"/>
      <c r="C758" s="376"/>
      <c r="D758" s="376"/>
      <c r="E758" s="376"/>
      <c r="F758" s="376"/>
      <c r="G758" s="376"/>
      <c r="H758" s="376"/>
      <c r="I758" s="376"/>
      <c r="J758" s="376"/>
      <c r="K758" s="376"/>
      <c r="L758" s="376"/>
      <c r="M758" s="376"/>
      <c r="N758" s="376"/>
      <c r="O758" s="376"/>
      <c r="P758" s="376"/>
      <c r="Q758" s="376"/>
    </row>
    <row r="759" spans="1:17" ht="11.25" customHeight="1">
      <c r="A759" s="376"/>
      <c r="B759" s="376"/>
      <c r="C759" s="376"/>
      <c r="D759" s="376"/>
      <c r="E759" s="376"/>
      <c r="F759" s="376"/>
      <c r="G759" s="376"/>
      <c r="H759" s="376"/>
      <c r="I759" s="376"/>
      <c r="J759" s="376"/>
      <c r="K759" s="376"/>
      <c r="L759" s="376"/>
      <c r="M759" s="376"/>
      <c r="N759" s="376"/>
      <c r="O759" s="376"/>
      <c r="P759" s="376"/>
      <c r="Q759" s="376"/>
    </row>
    <row r="760" spans="1:17" ht="11.25" customHeight="1">
      <c r="A760" s="376"/>
      <c r="B760" s="376"/>
      <c r="C760" s="376"/>
      <c r="D760" s="376"/>
      <c r="E760" s="376"/>
      <c r="F760" s="376"/>
      <c r="G760" s="376"/>
      <c r="H760" s="376"/>
      <c r="I760" s="376"/>
      <c r="J760" s="376"/>
      <c r="K760" s="376"/>
      <c r="L760" s="376"/>
      <c r="M760" s="376"/>
      <c r="N760" s="376"/>
      <c r="O760" s="376"/>
      <c r="P760" s="376"/>
      <c r="Q760" s="376"/>
    </row>
    <row r="761" spans="1:17" ht="11.25" customHeight="1">
      <c r="A761" s="376"/>
      <c r="B761" s="376"/>
      <c r="C761" s="376"/>
      <c r="D761" s="376"/>
      <c r="E761" s="376"/>
      <c r="F761" s="376"/>
      <c r="G761" s="376"/>
      <c r="H761" s="376"/>
      <c r="I761" s="376"/>
      <c r="J761" s="376"/>
      <c r="K761" s="376"/>
      <c r="L761" s="376"/>
      <c r="M761" s="376"/>
      <c r="N761" s="376"/>
      <c r="O761" s="376"/>
      <c r="P761" s="376"/>
      <c r="Q761" s="376"/>
    </row>
    <row r="762" spans="1:17" ht="11.25" customHeight="1">
      <c r="A762" s="376"/>
      <c r="B762" s="376"/>
      <c r="C762" s="376"/>
      <c r="D762" s="376"/>
      <c r="E762" s="376"/>
      <c r="F762" s="376"/>
      <c r="G762" s="376"/>
      <c r="H762" s="376"/>
      <c r="I762" s="376"/>
      <c r="J762" s="376"/>
      <c r="K762" s="376"/>
      <c r="L762" s="376"/>
      <c r="M762" s="376"/>
      <c r="N762" s="376"/>
      <c r="O762" s="376"/>
      <c r="P762" s="376"/>
      <c r="Q762" s="376"/>
    </row>
    <row r="763" spans="1:17" ht="11.25" customHeight="1">
      <c r="A763" s="376"/>
      <c r="B763" s="376"/>
      <c r="C763" s="376"/>
      <c r="D763" s="376"/>
      <c r="E763" s="376"/>
      <c r="F763" s="376"/>
      <c r="G763" s="376"/>
      <c r="H763" s="376"/>
      <c r="I763" s="376"/>
      <c r="J763" s="376"/>
      <c r="K763" s="376"/>
      <c r="L763" s="376"/>
      <c r="M763" s="376"/>
      <c r="N763" s="376"/>
      <c r="O763" s="376"/>
      <c r="P763" s="376"/>
      <c r="Q763" s="376"/>
    </row>
    <row r="764" spans="1:17" ht="11.25" customHeight="1">
      <c r="A764" s="376"/>
      <c r="B764" s="376"/>
      <c r="C764" s="376"/>
      <c r="D764" s="376"/>
      <c r="E764" s="376"/>
      <c r="F764" s="376"/>
      <c r="G764" s="376"/>
      <c r="H764" s="376"/>
      <c r="I764" s="376"/>
      <c r="J764" s="376"/>
      <c r="K764" s="376"/>
      <c r="L764" s="376"/>
      <c r="M764" s="376"/>
      <c r="N764" s="376"/>
      <c r="O764" s="376"/>
      <c r="P764" s="376"/>
      <c r="Q764" s="376"/>
    </row>
    <row r="765" spans="1:17" ht="11.25" customHeight="1">
      <c r="A765" s="376"/>
      <c r="B765" s="376"/>
      <c r="C765" s="376"/>
      <c r="D765" s="376"/>
      <c r="E765" s="376"/>
      <c r="F765" s="376"/>
      <c r="G765" s="376"/>
      <c r="H765" s="376"/>
      <c r="I765" s="376"/>
      <c r="J765" s="376"/>
      <c r="K765" s="376"/>
      <c r="L765" s="376"/>
      <c r="M765" s="376"/>
      <c r="N765" s="376"/>
      <c r="O765" s="376"/>
      <c r="P765" s="376"/>
      <c r="Q765" s="376"/>
    </row>
    <row r="766" spans="1:17" ht="11.25" customHeight="1">
      <c r="A766" s="376"/>
      <c r="B766" s="376"/>
      <c r="C766" s="376"/>
      <c r="D766" s="376"/>
      <c r="E766" s="376"/>
      <c r="F766" s="376"/>
      <c r="G766" s="376"/>
      <c r="H766" s="376"/>
      <c r="I766" s="376"/>
      <c r="J766" s="376"/>
      <c r="K766" s="376"/>
      <c r="L766" s="376"/>
      <c r="M766" s="376"/>
      <c r="N766" s="376"/>
      <c r="O766" s="376"/>
      <c r="P766" s="376"/>
      <c r="Q766" s="376"/>
    </row>
    <row r="767" spans="1:17" ht="11.25" customHeight="1">
      <c r="A767" s="376"/>
      <c r="B767" s="376"/>
      <c r="C767" s="376"/>
      <c r="D767" s="376"/>
      <c r="E767" s="376"/>
      <c r="F767" s="376"/>
      <c r="G767" s="376"/>
      <c r="H767" s="376"/>
      <c r="I767" s="376"/>
      <c r="J767" s="376"/>
      <c r="K767" s="376"/>
      <c r="L767" s="376"/>
      <c r="M767" s="376"/>
      <c r="N767" s="376"/>
      <c r="O767" s="376"/>
      <c r="P767" s="376"/>
      <c r="Q767" s="376"/>
    </row>
    <row r="768" spans="1:17" ht="11.25" customHeight="1">
      <c r="A768" s="376"/>
      <c r="B768" s="376"/>
      <c r="C768" s="376"/>
      <c r="D768" s="376"/>
      <c r="E768" s="376"/>
      <c r="F768" s="376"/>
      <c r="G768" s="376"/>
      <c r="H768" s="376"/>
      <c r="I768" s="376"/>
      <c r="J768" s="376"/>
      <c r="K768" s="376"/>
      <c r="L768" s="376"/>
      <c r="M768" s="376"/>
      <c r="N768" s="376"/>
      <c r="O768" s="376"/>
      <c r="P768" s="376"/>
      <c r="Q768" s="376"/>
    </row>
    <row r="769" spans="1:17" ht="11.25" customHeight="1">
      <c r="A769" s="376"/>
      <c r="B769" s="376"/>
      <c r="C769" s="376"/>
      <c r="D769" s="376"/>
      <c r="E769" s="376"/>
      <c r="F769" s="376"/>
      <c r="G769" s="376"/>
      <c r="H769" s="376"/>
      <c r="I769" s="376"/>
      <c r="J769" s="376"/>
      <c r="K769" s="376"/>
      <c r="L769" s="376"/>
      <c r="M769" s="376"/>
      <c r="N769" s="376"/>
      <c r="O769" s="376"/>
      <c r="P769" s="376"/>
      <c r="Q769" s="376"/>
    </row>
    <row r="770" spans="1:17" ht="11.25" customHeight="1">
      <c r="A770" s="376"/>
      <c r="B770" s="376"/>
      <c r="C770" s="376"/>
      <c r="D770" s="376"/>
      <c r="E770" s="376"/>
      <c r="F770" s="376"/>
      <c r="G770" s="376"/>
      <c r="H770" s="376"/>
      <c r="I770" s="376"/>
      <c r="J770" s="376"/>
      <c r="K770" s="376"/>
      <c r="L770" s="376"/>
      <c r="M770" s="376"/>
      <c r="N770" s="376"/>
      <c r="O770" s="376"/>
      <c r="P770" s="376"/>
      <c r="Q770" s="376"/>
    </row>
    <row r="771" spans="1:17" ht="11.25" customHeight="1">
      <c r="A771" s="376"/>
      <c r="B771" s="376"/>
      <c r="C771" s="376"/>
      <c r="D771" s="376"/>
      <c r="E771" s="376"/>
      <c r="F771" s="376"/>
      <c r="G771" s="376"/>
      <c r="H771" s="376"/>
      <c r="I771" s="376"/>
      <c r="J771" s="376"/>
      <c r="K771" s="376"/>
      <c r="L771" s="376"/>
      <c r="M771" s="376"/>
      <c r="N771" s="376"/>
      <c r="O771" s="376"/>
      <c r="P771" s="376"/>
      <c r="Q771" s="376"/>
    </row>
    <row r="772" spans="1:17" ht="11.25" customHeight="1">
      <c r="A772" s="376"/>
      <c r="B772" s="376"/>
      <c r="C772" s="376"/>
      <c r="D772" s="376"/>
      <c r="E772" s="376"/>
      <c r="F772" s="376"/>
      <c r="G772" s="376"/>
      <c r="H772" s="376"/>
      <c r="I772" s="376"/>
      <c r="J772" s="376"/>
      <c r="K772" s="376"/>
      <c r="L772" s="376"/>
      <c r="M772" s="376"/>
      <c r="N772" s="376"/>
      <c r="O772" s="376"/>
      <c r="P772" s="376"/>
      <c r="Q772" s="376"/>
    </row>
    <row r="773" spans="1:17" ht="11.25" customHeight="1">
      <c r="A773" s="376"/>
      <c r="B773" s="376"/>
      <c r="C773" s="376"/>
      <c r="D773" s="376"/>
      <c r="E773" s="376"/>
      <c r="F773" s="376"/>
      <c r="G773" s="376"/>
      <c r="H773" s="376"/>
      <c r="I773" s="376"/>
      <c r="J773" s="376"/>
      <c r="K773" s="376"/>
      <c r="L773" s="376"/>
      <c r="M773" s="376"/>
      <c r="N773" s="376"/>
      <c r="O773" s="376"/>
      <c r="P773" s="376"/>
      <c r="Q773" s="376"/>
    </row>
    <row r="774" spans="1:17" ht="11.25" customHeight="1">
      <c r="A774" s="376"/>
      <c r="B774" s="376"/>
      <c r="C774" s="376"/>
      <c r="D774" s="376"/>
      <c r="E774" s="376"/>
      <c r="F774" s="376"/>
      <c r="G774" s="376"/>
      <c r="H774" s="376"/>
      <c r="I774" s="376"/>
      <c r="J774" s="376"/>
      <c r="K774" s="376"/>
      <c r="L774" s="376"/>
      <c r="M774" s="376"/>
      <c r="N774" s="376"/>
      <c r="O774" s="376"/>
      <c r="P774" s="376"/>
      <c r="Q774" s="376"/>
    </row>
    <row r="775" spans="1:17" ht="11.25" customHeight="1">
      <c r="A775" s="376"/>
      <c r="B775" s="376"/>
      <c r="C775" s="376"/>
      <c r="D775" s="376"/>
      <c r="E775" s="376"/>
      <c r="F775" s="376"/>
      <c r="G775" s="376"/>
      <c r="H775" s="376"/>
      <c r="I775" s="376"/>
      <c r="J775" s="376"/>
      <c r="K775" s="376"/>
      <c r="L775" s="376"/>
      <c r="M775" s="376"/>
      <c r="N775" s="376"/>
      <c r="O775" s="376"/>
      <c r="P775" s="376"/>
      <c r="Q775" s="376"/>
    </row>
    <row r="776" spans="1:17" ht="11.25" customHeight="1">
      <c r="A776" s="376"/>
      <c r="B776" s="376"/>
      <c r="C776" s="376"/>
      <c r="D776" s="376"/>
      <c r="E776" s="376"/>
      <c r="F776" s="376"/>
      <c r="G776" s="376"/>
      <c r="H776" s="376"/>
      <c r="I776" s="376"/>
      <c r="J776" s="376"/>
      <c r="K776" s="376"/>
      <c r="L776" s="376"/>
      <c r="M776" s="376"/>
      <c r="N776" s="376"/>
      <c r="O776" s="376"/>
      <c r="P776" s="376"/>
      <c r="Q776" s="376"/>
    </row>
    <row r="777" spans="1:17" ht="11.25" customHeight="1">
      <c r="A777" s="376"/>
      <c r="B777" s="376"/>
      <c r="C777" s="376"/>
      <c r="D777" s="376"/>
      <c r="E777" s="376"/>
      <c r="F777" s="376"/>
      <c r="G777" s="376"/>
      <c r="H777" s="376"/>
      <c r="I777" s="376"/>
      <c r="J777" s="376"/>
      <c r="K777" s="376"/>
      <c r="L777" s="376"/>
      <c r="M777" s="376"/>
      <c r="N777" s="376"/>
      <c r="O777" s="376"/>
      <c r="P777" s="376"/>
      <c r="Q777" s="376"/>
    </row>
    <row r="778" spans="1:17" ht="11.25" customHeight="1">
      <c r="A778" s="376"/>
      <c r="B778" s="376"/>
      <c r="C778" s="376"/>
      <c r="D778" s="376"/>
      <c r="E778" s="376"/>
      <c r="F778" s="376"/>
      <c r="G778" s="376"/>
      <c r="H778" s="376"/>
      <c r="I778" s="376"/>
      <c r="J778" s="376"/>
      <c r="K778" s="376"/>
      <c r="L778" s="376"/>
      <c r="M778" s="376"/>
      <c r="N778" s="376"/>
      <c r="O778" s="376"/>
      <c r="P778" s="376"/>
      <c r="Q778" s="376"/>
    </row>
    <row r="779" spans="1:17" ht="11.25" customHeight="1">
      <c r="A779" s="376"/>
      <c r="B779" s="376"/>
      <c r="C779" s="376"/>
      <c r="D779" s="376"/>
      <c r="E779" s="376"/>
      <c r="F779" s="376"/>
      <c r="G779" s="376"/>
      <c r="H779" s="376"/>
      <c r="I779" s="376"/>
      <c r="J779" s="376"/>
      <c r="K779" s="376"/>
      <c r="L779" s="376"/>
      <c r="M779" s="376"/>
      <c r="N779" s="376"/>
      <c r="O779" s="376"/>
      <c r="P779" s="376"/>
      <c r="Q779" s="376"/>
    </row>
    <row r="780" spans="1:17" ht="11.25" customHeight="1">
      <c r="A780" s="376"/>
      <c r="B780" s="376"/>
      <c r="C780" s="376"/>
      <c r="D780" s="376"/>
      <c r="E780" s="376"/>
      <c r="F780" s="376"/>
      <c r="G780" s="376"/>
      <c r="H780" s="376"/>
      <c r="I780" s="376"/>
      <c r="J780" s="376"/>
      <c r="K780" s="376"/>
      <c r="L780" s="376"/>
      <c r="M780" s="376"/>
      <c r="N780" s="376"/>
      <c r="O780" s="376"/>
      <c r="P780" s="376"/>
      <c r="Q780" s="376"/>
    </row>
    <row r="781" spans="1:17" ht="11.25" customHeight="1">
      <c r="A781" s="376"/>
      <c r="B781" s="376"/>
      <c r="C781" s="376"/>
      <c r="D781" s="376"/>
      <c r="E781" s="376"/>
      <c r="F781" s="376"/>
      <c r="G781" s="376"/>
      <c r="H781" s="376"/>
      <c r="I781" s="376"/>
      <c r="J781" s="376"/>
      <c r="K781" s="376"/>
      <c r="L781" s="376"/>
      <c r="M781" s="376"/>
      <c r="N781" s="376"/>
      <c r="O781" s="376"/>
      <c r="P781" s="376"/>
      <c r="Q781" s="376"/>
    </row>
    <row r="782" spans="1:17" ht="11.25" customHeight="1">
      <c r="A782" s="376"/>
      <c r="B782" s="376"/>
      <c r="C782" s="376"/>
      <c r="D782" s="376"/>
      <c r="E782" s="376"/>
      <c r="F782" s="376"/>
      <c r="G782" s="376"/>
      <c r="H782" s="376"/>
      <c r="I782" s="376"/>
      <c r="J782" s="376"/>
      <c r="K782" s="376"/>
      <c r="L782" s="376"/>
      <c r="M782" s="376"/>
      <c r="N782" s="376"/>
      <c r="O782" s="376"/>
      <c r="P782" s="376"/>
      <c r="Q782" s="376"/>
    </row>
    <row r="783" spans="1:17" ht="11.25" customHeight="1">
      <c r="A783" s="376"/>
      <c r="B783" s="376"/>
      <c r="C783" s="376"/>
      <c r="D783" s="376"/>
      <c r="E783" s="376"/>
      <c r="F783" s="376"/>
      <c r="G783" s="376"/>
      <c r="H783" s="376"/>
      <c r="I783" s="376"/>
      <c r="J783" s="376"/>
      <c r="K783" s="376"/>
      <c r="L783" s="376"/>
      <c r="M783" s="376"/>
      <c r="N783" s="376"/>
      <c r="O783" s="376"/>
      <c r="P783" s="376"/>
      <c r="Q783" s="376"/>
    </row>
    <row r="784" spans="1:17" ht="11.25" customHeight="1">
      <c r="A784" s="376"/>
      <c r="B784" s="376"/>
      <c r="C784" s="376"/>
      <c r="D784" s="376"/>
      <c r="E784" s="376"/>
      <c r="F784" s="376"/>
      <c r="G784" s="376"/>
      <c r="H784" s="376"/>
      <c r="I784" s="376"/>
      <c r="J784" s="376"/>
      <c r="K784" s="376"/>
      <c r="L784" s="376"/>
      <c r="M784" s="376"/>
      <c r="N784" s="376"/>
      <c r="O784" s="376"/>
      <c r="P784" s="376"/>
      <c r="Q784" s="376"/>
    </row>
    <row r="785" spans="1:17" ht="11.25" customHeight="1">
      <c r="A785" s="376"/>
      <c r="B785" s="376"/>
      <c r="C785" s="376"/>
      <c r="D785" s="376"/>
      <c r="E785" s="376"/>
      <c r="F785" s="376"/>
      <c r="G785" s="376"/>
      <c r="H785" s="376"/>
      <c r="I785" s="376"/>
      <c r="J785" s="376"/>
      <c r="K785" s="376"/>
      <c r="L785" s="376"/>
      <c r="M785" s="376"/>
      <c r="N785" s="376"/>
      <c r="O785" s="376"/>
      <c r="P785" s="376"/>
      <c r="Q785" s="376"/>
    </row>
    <row r="786" spans="1:17" ht="11.25" customHeight="1">
      <c r="A786" s="376"/>
      <c r="B786" s="376"/>
      <c r="C786" s="376"/>
      <c r="D786" s="376"/>
      <c r="E786" s="376"/>
      <c r="F786" s="376"/>
      <c r="G786" s="376"/>
      <c r="H786" s="376"/>
      <c r="I786" s="376"/>
      <c r="J786" s="376"/>
      <c r="K786" s="376"/>
      <c r="L786" s="376"/>
      <c r="M786" s="376"/>
      <c r="N786" s="376"/>
      <c r="O786" s="376"/>
      <c r="P786" s="376"/>
      <c r="Q786" s="376"/>
    </row>
    <row r="787" spans="1:17" ht="11.25" customHeight="1">
      <c r="A787" s="376"/>
      <c r="B787" s="376"/>
      <c r="C787" s="376"/>
      <c r="D787" s="376"/>
      <c r="E787" s="376"/>
      <c r="F787" s="376"/>
      <c r="G787" s="376"/>
      <c r="H787" s="376"/>
      <c r="I787" s="376"/>
      <c r="J787" s="376"/>
      <c r="K787" s="376"/>
      <c r="L787" s="376"/>
      <c r="M787" s="376"/>
      <c r="N787" s="376"/>
      <c r="O787" s="376"/>
      <c r="P787" s="376"/>
      <c r="Q787" s="376"/>
    </row>
    <row r="788" spans="1:17" ht="11.25" customHeight="1">
      <c r="A788" s="376"/>
      <c r="B788" s="376"/>
      <c r="C788" s="376"/>
      <c r="D788" s="376"/>
      <c r="E788" s="376"/>
      <c r="F788" s="376"/>
      <c r="G788" s="376"/>
      <c r="H788" s="376"/>
      <c r="I788" s="376"/>
      <c r="J788" s="376"/>
      <c r="K788" s="376"/>
      <c r="L788" s="376"/>
      <c r="M788" s="376"/>
      <c r="N788" s="376"/>
      <c r="O788" s="376"/>
      <c r="P788" s="376"/>
      <c r="Q788" s="376"/>
    </row>
    <row r="789" spans="1:17" ht="11.25" customHeight="1">
      <c r="A789" s="376"/>
      <c r="B789" s="376"/>
      <c r="C789" s="376"/>
      <c r="D789" s="376"/>
      <c r="E789" s="376"/>
      <c r="F789" s="376"/>
      <c r="G789" s="376"/>
      <c r="H789" s="376"/>
      <c r="I789" s="376"/>
      <c r="J789" s="376"/>
      <c r="K789" s="376"/>
      <c r="L789" s="376"/>
      <c r="M789" s="376"/>
      <c r="N789" s="376"/>
      <c r="O789" s="376"/>
      <c r="P789" s="376"/>
      <c r="Q789" s="376"/>
    </row>
    <row r="790" spans="1:17" ht="11.25" customHeight="1">
      <c r="A790" s="376"/>
      <c r="B790" s="376"/>
      <c r="C790" s="376"/>
      <c r="D790" s="376"/>
      <c r="E790" s="376"/>
      <c r="F790" s="376"/>
      <c r="G790" s="376"/>
      <c r="H790" s="376"/>
      <c r="I790" s="376"/>
      <c r="J790" s="376"/>
      <c r="K790" s="376"/>
      <c r="L790" s="376"/>
      <c r="M790" s="376"/>
      <c r="N790" s="376"/>
      <c r="O790" s="376"/>
      <c r="P790" s="376"/>
      <c r="Q790" s="376"/>
    </row>
    <row r="791" spans="1:17" ht="11.25" customHeight="1">
      <c r="A791" s="376"/>
      <c r="B791" s="376"/>
      <c r="C791" s="376"/>
      <c r="D791" s="376"/>
      <c r="E791" s="376"/>
      <c r="F791" s="376"/>
      <c r="G791" s="376"/>
      <c r="H791" s="376"/>
      <c r="I791" s="376"/>
      <c r="J791" s="376"/>
      <c r="K791" s="376"/>
      <c r="L791" s="376"/>
      <c r="M791" s="376"/>
      <c r="N791" s="376"/>
      <c r="O791" s="376"/>
      <c r="P791" s="376"/>
      <c r="Q791" s="376"/>
    </row>
    <row r="792" spans="1:17" ht="11.25" customHeight="1">
      <c r="A792" s="376"/>
      <c r="B792" s="376"/>
      <c r="C792" s="376"/>
      <c r="D792" s="376"/>
      <c r="E792" s="376"/>
      <c r="F792" s="376"/>
      <c r="G792" s="376"/>
      <c r="H792" s="376"/>
      <c r="I792" s="376"/>
      <c r="J792" s="376"/>
      <c r="K792" s="376"/>
      <c r="L792" s="376"/>
      <c r="M792" s="376"/>
      <c r="N792" s="376"/>
      <c r="O792" s="376"/>
      <c r="P792" s="376"/>
      <c r="Q792" s="376"/>
    </row>
    <row r="793" spans="1:17" ht="11.25" customHeight="1">
      <c r="A793" s="376"/>
      <c r="B793" s="376"/>
      <c r="C793" s="376"/>
      <c r="D793" s="376"/>
      <c r="E793" s="376"/>
      <c r="F793" s="376"/>
      <c r="G793" s="376"/>
      <c r="H793" s="376"/>
      <c r="I793" s="376"/>
      <c r="J793" s="376"/>
      <c r="K793" s="376"/>
      <c r="L793" s="376"/>
      <c r="M793" s="376"/>
      <c r="N793" s="376"/>
      <c r="O793" s="376"/>
      <c r="P793" s="376"/>
      <c r="Q793" s="376"/>
    </row>
    <row r="794" spans="1:17" ht="11.25" customHeight="1">
      <c r="A794" s="376"/>
      <c r="B794" s="376"/>
      <c r="C794" s="376"/>
      <c r="D794" s="376"/>
      <c r="E794" s="376"/>
      <c r="F794" s="376"/>
      <c r="G794" s="376"/>
      <c r="H794" s="376"/>
      <c r="I794" s="376"/>
      <c r="J794" s="376"/>
      <c r="K794" s="376"/>
      <c r="L794" s="376"/>
      <c r="M794" s="376"/>
      <c r="N794" s="376"/>
      <c r="O794" s="376"/>
      <c r="P794" s="376"/>
      <c r="Q794" s="376"/>
    </row>
    <row r="795" spans="1:17" ht="11.25" customHeight="1">
      <c r="A795" s="376"/>
      <c r="B795" s="376"/>
      <c r="C795" s="376"/>
      <c r="D795" s="376"/>
      <c r="E795" s="376"/>
      <c r="F795" s="376"/>
      <c r="G795" s="376"/>
      <c r="H795" s="376"/>
      <c r="I795" s="376"/>
      <c r="J795" s="376"/>
      <c r="K795" s="376"/>
      <c r="L795" s="376"/>
      <c r="M795" s="376"/>
      <c r="N795" s="376"/>
      <c r="O795" s="376"/>
      <c r="P795" s="376"/>
      <c r="Q795" s="376"/>
    </row>
    <row r="796" spans="1:17" ht="11.25" customHeight="1">
      <c r="A796" s="376"/>
      <c r="B796" s="376"/>
      <c r="C796" s="376"/>
      <c r="D796" s="376"/>
      <c r="E796" s="376"/>
      <c r="F796" s="376"/>
      <c r="G796" s="376"/>
      <c r="H796" s="376"/>
      <c r="I796" s="376"/>
      <c r="J796" s="376"/>
      <c r="K796" s="376"/>
      <c r="L796" s="376"/>
      <c r="M796" s="376"/>
      <c r="N796" s="376"/>
      <c r="O796" s="376"/>
      <c r="P796" s="376"/>
      <c r="Q796" s="376"/>
    </row>
    <row r="797" spans="1:17" ht="11.25" customHeight="1">
      <c r="A797" s="376"/>
      <c r="B797" s="376"/>
      <c r="C797" s="376"/>
      <c r="D797" s="376"/>
      <c r="E797" s="376"/>
      <c r="F797" s="376"/>
      <c r="G797" s="376"/>
      <c r="H797" s="376"/>
      <c r="I797" s="376"/>
      <c r="J797" s="376"/>
      <c r="K797" s="376"/>
      <c r="L797" s="376"/>
      <c r="M797" s="376"/>
      <c r="N797" s="376"/>
      <c r="O797" s="376"/>
      <c r="P797" s="376"/>
      <c r="Q797" s="376"/>
    </row>
    <row r="798" spans="1:17" ht="11.25" customHeight="1">
      <c r="A798" s="376"/>
      <c r="B798" s="376"/>
      <c r="C798" s="376"/>
      <c r="D798" s="376"/>
      <c r="E798" s="376"/>
      <c r="F798" s="376"/>
      <c r="G798" s="376"/>
      <c r="H798" s="376"/>
      <c r="I798" s="376"/>
      <c r="J798" s="376"/>
      <c r="K798" s="376"/>
      <c r="L798" s="376"/>
      <c r="M798" s="376"/>
      <c r="N798" s="376"/>
      <c r="O798" s="376"/>
      <c r="P798" s="376"/>
      <c r="Q798" s="376"/>
    </row>
    <row r="799" spans="1:17" ht="11.25" customHeight="1">
      <c r="A799" s="376"/>
      <c r="B799" s="376"/>
      <c r="C799" s="376"/>
      <c r="D799" s="376"/>
      <c r="E799" s="376"/>
      <c r="F799" s="376"/>
      <c r="G799" s="376"/>
      <c r="H799" s="376"/>
      <c r="I799" s="376"/>
      <c r="J799" s="376"/>
      <c r="K799" s="376"/>
      <c r="L799" s="376"/>
      <c r="M799" s="376"/>
      <c r="N799" s="376"/>
      <c r="O799" s="376"/>
      <c r="P799" s="376"/>
      <c r="Q799" s="376"/>
    </row>
    <row r="800" spans="1:17" ht="11.25" customHeight="1">
      <c r="A800" s="376"/>
      <c r="B800" s="376"/>
      <c r="C800" s="376"/>
      <c r="D800" s="376"/>
      <c r="E800" s="376"/>
      <c r="F800" s="376"/>
      <c r="G800" s="376"/>
      <c r="H800" s="376"/>
      <c r="I800" s="376"/>
      <c r="J800" s="376"/>
      <c r="K800" s="376"/>
      <c r="L800" s="376"/>
      <c r="M800" s="376"/>
      <c r="N800" s="376"/>
      <c r="O800" s="376"/>
      <c r="P800" s="376"/>
      <c r="Q800" s="376"/>
    </row>
    <row r="801" spans="1:17" ht="11.25" customHeight="1">
      <c r="A801" s="376"/>
      <c r="B801" s="376"/>
      <c r="C801" s="376"/>
      <c r="D801" s="376"/>
      <c r="E801" s="376"/>
      <c r="F801" s="376"/>
      <c r="G801" s="376"/>
      <c r="H801" s="376"/>
      <c r="I801" s="376"/>
      <c r="J801" s="376"/>
      <c r="K801" s="376"/>
      <c r="L801" s="376"/>
      <c r="M801" s="376"/>
      <c r="N801" s="376"/>
      <c r="O801" s="376"/>
      <c r="P801" s="376"/>
      <c r="Q801" s="376"/>
    </row>
    <row r="802" spans="1:17" ht="11.25" customHeight="1">
      <c r="A802" s="376"/>
      <c r="B802" s="376"/>
      <c r="C802" s="376"/>
      <c r="D802" s="376"/>
      <c r="E802" s="376"/>
      <c r="F802" s="376"/>
      <c r="G802" s="376"/>
      <c r="H802" s="376"/>
      <c r="I802" s="376"/>
      <c r="J802" s="376"/>
      <c r="K802" s="376"/>
      <c r="L802" s="376"/>
      <c r="M802" s="376"/>
      <c r="N802" s="376"/>
      <c r="O802" s="376"/>
      <c r="P802" s="376"/>
      <c r="Q802" s="376"/>
    </row>
    <row r="803" spans="1:17" ht="11.25" customHeight="1">
      <c r="A803" s="376"/>
      <c r="B803" s="376"/>
      <c r="C803" s="376"/>
      <c r="D803" s="376"/>
      <c r="E803" s="376"/>
      <c r="F803" s="376"/>
      <c r="G803" s="376"/>
      <c r="H803" s="376"/>
      <c r="I803" s="376"/>
      <c r="J803" s="376"/>
      <c r="K803" s="376"/>
      <c r="L803" s="376"/>
      <c r="M803" s="376"/>
      <c r="N803" s="376"/>
      <c r="O803" s="376"/>
      <c r="P803" s="376"/>
      <c r="Q803" s="376"/>
    </row>
    <row r="804" spans="1:17" ht="11.25" customHeight="1">
      <c r="A804" s="376"/>
      <c r="B804" s="376"/>
      <c r="C804" s="376"/>
      <c r="D804" s="376"/>
      <c r="E804" s="376"/>
      <c r="F804" s="376"/>
      <c r="G804" s="376"/>
      <c r="H804" s="376"/>
      <c r="I804" s="376"/>
      <c r="J804" s="376"/>
      <c r="K804" s="376"/>
      <c r="L804" s="376"/>
      <c r="M804" s="376"/>
      <c r="N804" s="376"/>
      <c r="O804" s="376"/>
      <c r="P804" s="376"/>
      <c r="Q804" s="376"/>
    </row>
    <row r="805" spans="1:17" ht="11.25" customHeight="1">
      <c r="A805" s="376"/>
      <c r="B805" s="376"/>
      <c r="C805" s="376"/>
      <c r="D805" s="376"/>
      <c r="E805" s="376"/>
      <c r="F805" s="376"/>
      <c r="G805" s="376"/>
      <c r="H805" s="376"/>
      <c r="I805" s="376"/>
      <c r="J805" s="376"/>
      <c r="K805" s="376"/>
      <c r="L805" s="376"/>
      <c r="M805" s="376"/>
      <c r="N805" s="376"/>
      <c r="O805" s="376"/>
      <c r="P805" s="376"/>
      <c r="Q805" s="376"/>
    </row>
    <row r="806" spans="1:17" ht="11.25" customHeight="1">
      <c r="A806" s="376"/>
      <c r="B806" s="376"/>
      <c r="C806" s="376"/>
      <c r="D806" s="376"/>
      <c r="E806" s="376"/>
      <c r="F806" s="376"/>
      <c r="G806" s="376"/>
      <c r="H806" s="376"/>
      <c r="I806" s="376"/>
      <c r="J806" s="376"/>
      <c r="K806" s="376"/>
      <c r="L806" s="376"/>
      <c r="M806" s="376"/>
      <c r="N806" s="376"/>
      <c r="O806" s="376"/>
      <c r="P806" s="376"/>
      <c r="Q806" s="376"/>
    </row>
    <row r="807" spans="1:17" ht="11.25" customHeight="1">
      <c r="A807" s="376"/>
      <c r="B807" s="376"/>
      <c r="C807" s="376"/>
      <c r="D807" s="376"/>
      <c r="E807" s="376"/>
      <c r="F807" s="376"/>
      <c r="G807" s="376"/>
      <c r="H807" s="376"/>
      <c r="I807" s="376"/>
      <c r="J807" s="376"/>
      <c r="K807" s="376"/>
      <c r="L807" s="376"/>
      <c r="M807" s="376"/>
      <c r="N807" s="376"/>
      <c r="O807" s="376"/>
      <c r="P807" s="376"/>
      <c r="Q807" s="376"/>
    </row>
    <row r="808" spans="1:17" ht="11.25" customHeight="1">
      <c r="A808" s="376"/>
      <c r="B808" s="376"/>
      <c r="C808" s="376"/>
      <c r="D808" s="376"/>
      <c r="E808" s="376"/>
      <c r="F808" s="376"/>
      <c r="G808" s="376"/>
      <c r="H808" s="376"/>
      <c r="I808" s="376"/>
      <c r="J808" s="376"/>
      <c r="K808" s="376"/>
      <c r="L808" s="376"/>
      <c r="M808" s="376"/>
      <c r="N808" s="376"/>
      <c r="O808" s="376"/>
      <c r="P808" s="376"/>
      <c r="Q808" s="376"/>
    </row>
    <row r="809" spans="1:17" ht="11.25" customHeight="1">
      <c r="A809" s="376"/>
      <c r="B809" s="376"/>
      <c r="C809" s="376"/>
      <c r="D809" s="376"/>
      <c r="E809" s="376"/>
      <c r="F809" s="376"/>
      <c r="G809" s="376"/>
      <c r="H809" s="376"/>
      <c r="I809" s="376"/>
      <c r="J809" s="376"/>
      <c r="K809" s="376"/>
      <c r="L809" s="376"/>
      <c r="M809" s="376"/>
      <c r="N809" s="376"/>
      <c r="O809" s="376"/>
      <c r="P809" s="376"/>
      <c r="Q809" s="376"/>
    </row>
    <row r="810" spans="1:17" ht="11.25" customHeight="1">
      <c r="A810" s="376"/>
      <c r="B810" s="376"/>
      <c r="C810" s="376"/>
      <c r="D810" s="376"/>
      <c r="E810" s="376"/>
      <c r="F810" s="376"/>
      <c r="G810" s="376"/>
      <c r="H810" s="376"/>
      <c r="I810" s="376"/>
      <c r="J810" s="376"/>
      <c r="K810" s="376"/>
      <c r="L810" s="376"/>
      <c r="M810" s="376"/>
      <c r="N810" s="376"/>
      <c r="O810" s="376"/>
      <c r="P810" s="376"/>
      <c r="Q810" s="376"/>
    </row>
    <row r="811" spans="1:17" ht="11.25" customHeight="1">
      <c r="A811" s="376"/>
      <c r="B811" s="376"/>
      <c r="C811" s="376"/>
      <c r="D811" s="376"/>
      <c r="E811" s="376"/>
      <c r="F811" s="376"/>
      <c r="G811" s="376"/>
      <c r="H811" s="376"/>
      <c r="I811" s="376"/>
      <c r="J811" s="376"/>
      <c r="K811" s="376"/>
      <c r="L811" s="376"/>
      <c r="M811" s="376"/>
      <c r="N811" s="376"/>
      <c r="O811" s="376"/>
      <c r="P811" s="376"/>
      <c r="Q811" s="376"/>
    </row>
    <row r="812" spans="1:17" ht="11.25" customHeight="1">
      <c r="A812" s="376"/>
      <c r="B812" s="376"/>
      <c r="C812" s="376"/>
      <c r="D812" s="376"/>
      <c r="E812" s="376"/>
      <c r="F812" s="376"/>
      <c r="G812" s="376"/>
      <c r="H812" s="376"/>
      <c r="I812" s="376"/>
      <c r="J812" s="376"/>
      <c r="K812" s="376"/>
      <c r="L812" s="376"/>
      <c r="M812" s="376"/>
      <c r="N812" s="376"/>
      <c r="O812" s="376"/>
      <c r="P812" s="376"/>
      <c r="Q812" s="376"/>
    </row>
    <row r="813" spans="1:17" ht="11.25" customHeight="1">
      <c r="A813" s="376"/>
      <c r="B813" s="376"/>
      <c r="C813" s="376"/>
      <c r="D813" s="376"/>
      <c r="E813" s="376"/>
      <c r="F813" s="376"/>
      <c r="G813" s="376"/>
      <c r="H813" s="376"/>
      <c r="I813" s="376"/>
      <c r="J813" s="376"/>
      <c r="K813" s="376"/>
      <c r="L813" s="376"/>
      <c r="M813" s="376"/>
      <c r="N813" s="376"/>
      <c r="O813" s="376"/>
      <c r="P813" s="376"/>
      <c r="Q813" s="376"/>
    </row>
    <row r="814" spans="1:17" ht="11.25" customHeight="1">
      <c r="A814" s="376"/>
      <c r="B814" s="376"/>
      <c r="C814" s="376"/>
      <c r="D814" s="376"/>
      <c r="E814" s="376"/>
      <c r="F814" s="376"/>
      <c r="G814" s="376"/>
      <c r="H814" s="376"/>
      <c r="I814" s="376"/>
      <c r="J814" s="376"/>
      <c r="K814" s="376"/>
      <c r="L814" s="376"/>
      <c r="M814" s="376"/>
      <c r="N814" s="376"/>
      <c r="O814" s="376"/>
      <c r="P814" s="376"/>
      <c r="Q814" s="376"/>
    </row>
    <row r="815" spans="1:17" ht="11.25" customHeight="1">
      <c r="A815" s="376"/>
      <c r="B815" s="376"/>
      <c r="C815" s="376"/>
      <c r="D815" s="376"/>
      <c r="E815" s="376"/>
      <c r="F815" s="376"/>
      <c r="G815" s="376"/>
      <c r="H815" s="376"/>
      <c r="I815" s="376"/>
      <c r="J815" s="376"/>
      <c r="K815" s="376"/>
      <c r="L815" s="376"/>
      <c r="M815" s="376"/>
      <c r="N815" s="376"/>
      <c r="O815" s="376"/>
      <c r="P815" s="376"/>
      <c r="Q815" s="376"/>
    </row>
    <row r="816" spans="1:17" ht="11.25" customHeight="1">
      <c r="A816" s="376"/>
      <c r="B816" s="376"/>
      <c r="C816" s="376"/>
      <c r="D816" s="376"/>
      <c r="E816" s="376"/>
      <c r="F816" s="376"/>
      <c r="G816" s="376"/>
      <c r="H816" s="376"/>
      <c r="I816" s="376"/>
      <c r="J816" s="376"/>
      <c r="K816" s="376"/>
      <c r="L816" s="376"/>
      <c r="M816" s="376"/>
      <c r="N816" s="376"/>
      <c r="O816" s="376"/>
      <c r="P816" s="376"/>
      <c r="Q816" s="376"/>
    </row>
    <row r="817" spans="1:17" ht="11.25" customHeight="1">
      <c r="A817" s="376"/>
      <c r="B817" s="376"/>
      <c r="C817" s="376"/>
      <c r="D817" s="376"/>
      <c r="E817" s="376"/>
      <c r="F817" s="376"/>
      <c r="G817" s="376"/>
      <c r="H817" s="376"/>
      <c r="I817" s="376"/>
      <c r="J817" s="376"/>
      <c r="K817" s="376"/>
      <c r="L817" s="376"/>
      <c r="M817" s="376"/>
      <c r="N817" s="376"/>
      <c r="O817" s="376"/>
      <c r="P817" s="376"/>
      <c r="Q817" s="376"/>
    </row>
    <row r="818" spans="1:17" ht="11.25" customHeight="1">
      <c r="A818" s="376"/>
      <c r="B818" s="376"/>
      <c r="C818" s="376"/>
      <c r="D818" s="376"/>
      <c r="E818" s="376"/>
      <c r="F818" s="376"/>
      <c r="G818" s="376"/>
      <c r="H818" s="376"/>
      <c r="I818" s="376"/>
      <c r="J818" s="376"/>
      <c r="K818" s="376"/>
      <c r="L818" s="376"/>
      <c r="M818" s="376"/>
      <c r="N818" s="376"/>
      <c r="O818" s="376"/>
      <c r="P818" s="376"/>
      <c r="Q818" s="376"/>
    </row>
    <row r="819" spans="1:17" ht="11.25" customHeight="1">
      <c r="A819" s="376"/>
      <c r="B819" s="376"/>
      <c r="C819" s="376"/>
      <c r="D819" s="376"/>
      <c r="E819" s="376"/>
      <c r="F819" s="376"/>
      <c r="G819" s="376"/>
      <c r="H819" s="376"/>
      <c r="I819" s="376"/>
      <c r="J819" s="376"/>
      <c r="K819" s="376"/>
      <c r="L819" s="376"/>
      <c r="M819" s="376"/>
      <c r="N819" s="376"/>
      <c r="O819" s="376"/>
      <c r="P819" s="376"/>
      <c r="Q819" s="376"/>
    </row>
    <row r="820" spans="1:17" ht="11.25" customHeight="1">
      <c r="A820" s="376"/>
      <c r="B820" s="376"/>
      <c r="C820" s="376"/>
      <c r="D820" s="376"/>
      <c r="E820" s="376"/>
      <c r="F820" s="376"/>
      <c r="G820" s="376"/>
      <c r="H820" s="376"/>
      <c r="I820" s="376"/>
      <c r="J820" s="376"/>
      <c r="K820" s="376"/>
      <c r="L820" s="376"/>
      <c r="M820" s="376"/>
      <c r="N820" s="376"/>
      <c r="O820" s="376"/>
      <c r="P820" s="376"/>
      <c r="Q820" s="376"/>
    </row>
    <row r="821" spans="1:17" ht="11.25" customHeight="1">
      <c r="A821" s="376"/>
      <c r="B821" s="376"/>
      <c r="C821" s="376"/>
      <c r="D821" s="376"/>
      <c r="E821" s="376"/>
      <c r="F821" s="376"/>
      <c r="G821" s="376"/>
      <c r="H821" s="376"/>
      <c r="I821" s="376"/>
      <c r="J821" s="376"/>
      <c r="K821" s="376"/>
      <c r="L821" s="376"/>
      <c r="M821" s="376"/>
      <c r="N821" s="376"/>
      <c r="O821" s="376"/>
      <c r="P821" s="376"/>
      <c r="Q821" s="376"/>
    </row>
    <row r="822" spans="1:17" ht="11.25" customHeight="1">
      <c r="A822" s="376"/>
      <c r="B822" s="376"/>
      <c r="C822" s="376"/>
      <c r="D822" s="376"/>
      <c r="E822" s="376"/>
      <c r="F822" s="376"/>
      <c r="G822" s="376"/>
      <c r="H822" s="376"/>
      <c r="I822" s="376"/>
      <c r="J822" s="376"/>
      <c r="K822" s="376"/>
      <c r="L822" s="376"/>
      <c r="M822" s="376"/>
      <c r="N822" s="376"/>
      <c r="O822" s="376"/>
      <c r="P822" s="376"/>
      <c r="Q822" s="376"/>
    </row>
    <row r="823" spans="1:17" ht="11.25" customHeight="1">
      <c r="A823" s="376"/>
      <c r="B823" s="376"/>
      <c r="C823" s="376"/>
      <c r="D823" s="376"/>
      <c r="E823" s="376"/>
      <c r="F823" s="376"/>
      <c r="G823" s="376"/>
      <c r="H823" s="376"/>
      <c r="I823" s="376"/>
      <c r="J823" s="376"/>
      <c r="K823" s="376"/>
      <c r="L823" s="376"/>
      <c r="M823" s="376"/>
      <c r="N823" s="376"/>
      <c r="O823" s="376"/>
      <c r="P823" s="376"/>
      <c r="Q823" s="376"/>
    </row>
    <row r="824" spans="1:17" ht="11.25" customHeight="1">
      <c r="A824" s="376"/>
      <c r="B824" s="376"/>
      <c r="C824" s="376"/>
      <c r="D824" s="376"/>
      <c r="E824" s="376"/>
      <c r="F824" s="376"/>
      <c r="G824" s="376"/>
      <c r="H824" s="376"/>
      <c r="I824" s="376"/>
      <c r="J824" s="376"/>
      <c r="K824" s="376"/>
      <c r="L824" s="376"/>
      <c r="M824" s="376"/>
      <c r="N824" s="376"/>
      <c r="O824" s="376"/>
      <c r="P824" s="376"/>
      <c r="Q824" s="376"/>
    </row>
    <row r="825" spans="1:17" ht="11.25" customHeight="1">
      <c r="A825" s="376"/>
      <c r="B825" s="376"/>
      <c r="C825" s="376"/>
      <c r="D825" s="376"/>
      <c r="E825" s="376"/>
      <c r="F825" s="376"/>
      <c r="G825" s="376"/>
      <c r="H825" s="376"/>
      <c r="I825" s="376"/>
      <c r="J825" s="376"/>
      <c r="K825" s="376"/>
      <c r="L825" s="376"/>
      <c r="M825" s="376"/>
      <c r="N825" s="376"/>
      <c r="O825" s="376"/>
      <c r="P825" s="376"/>
      <c r="Q825" s="376"/>
    </row>
    <row r="826" spans="1:17" ht="11.25" customHeight="1">
      <c r="A826" s="376"/>
      <c r="B826" s="376"/>
      <c r="C826" s="376"/>
      <c r="D826" s="376"/>
      <c r="E826" s="376"/>
      <c r="F826" s="376"/>
      <c r="G826" s="376"/>
      <c r="H826" s="376"/>
      <c r="I826" s="376"/>
      <c r="J826" s="376"/>
      <c r="K826" s="376"/>
      <c r="L826" s="376"/>
      <c r="M826" s="376"/>
      <c r="N826" s="376"/>
      <c r="O826" s="376"/>
      <c r="P826" s="376"/>
      <c r="Q826" s="376"/>
    </row>
    <row r="827" spans="1:17" ht="11.25" customHeight="1">
      <c r="A827" s="376"/>
      <c r="B827" s="376"/>
      <c r="C827" s="376"/>
      <c r="D827" s="376"/>
      <c r="E827" s="376"/>
      <c r="F827" s="376"/>
      <c r="G827" s="376"/>
      <c r="H827" s="376"/>
      <c r="I827" s="376"/>
      <c r="J827" s="376"/>
      <c r="K827" s="376"/>
      <c r="L827" s="376"/>
      <c r="M827" s="376"/>
      <c r="N827" s="376"/>
      <c r="O827" s="376"/>
      <c r="P827" s="376"/>
      <c r="Q827" s="376"/>
    </row>
    <row r="828" spans="1:17" ht="11.25" customHeight="1">
      <c r="A828" s="376"/>
      <c r="B828" s="376"/>
      <c r="C828" s="376"/>
      <c r="D828" s="376"/>
      <c r="E828" s="376"/>
      <c r="F828" s="376"/>
      <c r="G828" s="376"/>
      <c r="H828" s="376"/>
      <c r="I828" s="376"/>
      <c r="J828" s="376"/>
      <c r="K828" s="376"/>
      <c r="L828" s="376"/>
      <c r="M828" s="376"/>
      <c r="N828" s="376"/>
      <c r="O828" s="376"/>
      <c r="P828" s="376"/>
      <c r="Q828" s="376"/>
    </row>
    <row r="829" spans="1:17" ht="11.25" customHeight="1">
      <c r="A829" s="376"/>
      <c r="B829" s="376"/>
      <c r="C829" s="376"/>
      <c r="D829" s="376"/>
      <c r="E829" s="376"/>
      <c r="F829" s="376"/>
      <c r="G829" s="376"/>
      <c r="H829" s="376"/>
      <c r="I829" s="376"/>
      <c r="J829" s="376"/>
      <c r="K829" s="376"/>
      <c r="L829" s="376"/>
      <c r="M829" s="376"/>
      <c r="N829" s="376"/>
      <c r="O829" s="376"/>
      <c r="P829" s="376"/>
      <c r="Q829" s="376"/>
    </row>
    <row r="830" spans="1:17" ht="11.25" customHeight="1">
      <c r="A830" s="376"/>
      <c r="B830" s="376"/>
      <c r="C830" s="376"/>
      <c r="D830" s="376"/>
      <c r="E830" s="376"/>
      <c r="F830" s="376"/>
      <c r="G830" s="376"/>
      <c r="H830" s="376"/>
      <c r="I830" s="376"/>
      <c r="J830" s="376"/>
      <c r="K830" s="376"/>
      <c r="L830" s="376"/>
      <c r="M830" s="376"/>
      <c r="N830" s="376"/>
      <c r="O830" s="376"/>
      <c r="P830" s="376"/>
      <c r="Q830" s="376"/>
    </row>
    <row r="831" spans="1:17" ht="11.25" customHeight="1">
      <c r="A831" s="376"/>
      <c r="B831" s="376"/>
      <c r="C831" s="376"/>
      <c r="D831" s="376"/>
      <c r="E831" s="376"/>
      <c r="F831" s="376"/>
      <c r="G831" s="376"/>
      <c r="H831" s="376"/>
      <c r="I831" s="376"/>
      <c r="J831" s="376"/>
      <c r="K831" s="376"/>
      <c r="L831" s="376"/>
      <c r="M831" s="376"/>
      <c r="N831" s="376"/>
      <c r="O831" s="376"/>
      <c r="P831" s="376"/>
      <c r="Q831" s="376"/>
    </row>
    <row r="832" spans="1:17" ht="11.25" customHeight="1">
      <c r="A832" s="376"/>
      <c r="B832" s="376"/>
      <c r="C832" s="376"/>
      <c r="D832" s="376"/>
      <c r="E832" s="376"/>
      <c r="F832" s="376"/>
      <c r="G832" s="376"/>
      <c r="H832" s="376"/>
      <c r="I832" s="376"/>
      <c r="J832" s="376"/>
      <c r="K832" s="376"/>
      <c r="L832" s="376"/>
      <c r="M832" s="376"/>
      <c r="N832" s="376"/>
      <c r="O832" s="376"/>
      <c r="P832" s="376"/>
      <c r="Q832" s="376"/>
    </row>
    <row r="833" spans="1:17" ht="11.25" customHeight="1">
      <c r="A833" s="376"/>
      <c r="B833" s="376"/>
      <c r="C833" s="376"/>
      <c r="D833" s="376"/>
      <c r="E833" s="376"/>
      <c r="F833" s="376"/>
      <c r="G833" s="376"/>
      <c r="H833" s="376"/>
      <c r="I833" s="376"/>
      <c r="J833" s="376"/>
      <c r="K833" s="376"/>
      <c r="L833" s="376"/>
      <c r="M833" s="376"/>
      <c r="N833" s="376"/>
      <c r="O833" s="376"/>
      <c r="P833" s="376"/>
      <c r="Q833" s="376"/>
    </row>
    <row r="834" spans="1:17" ht="11.25" customHeight="1">
      <c r="A834" s="376"/>
      <c r="B834" s="376"/>
      <c r="C834" s="376"/>
      <c r="D834" s="376"/>
      <c r="E834" s="376"/>
      <c r="F834" s="376"/>
      <c r="G834" s="376"/>
      <c r="H834" s="376"/>
      <c r="I834" s="376"/>
      <c r="J834" s="376"/>
      <c r="K834" s="376"/>
      <c r="L834" s="376"/>
      <c r="M834" s="376"/>
      <c r="N834" s="376"/>
      <c r="O834" s="376"/>
      <c r="P834" s="376"/>
      <c r="Q834" s="376"/>
    </row>
    <row r="835" spans="1:17" ht="11.25" customHeight="1">
      <c r="A835" s="376"/>
      <c r="B835" s="376"/>
      <c r="C835" s="376"/>
      <c r="D835" s="376"/>
      <c r="E835" s="376"/>
      <c r="F835" s="376"/>
      <c r="G835" s="376"/>
      <c r="H835" s="376"/>
      <c r="I835" s="376"/>
      <c r="J835" s="376"/>
      <c r="K835" s="376"/>
      <c r="L835" s="376"/>
      <c r="M835" s="376"/>
      <c r="N835" s="376"/>
      <c r="O835" s="376"/>
      <c r="P835" s="376"/>
      <c r="Q835" s="376"/>
    </row>
    <row r="836" spans="1:17" ht="11.25" customHeight="1">
      <c r="A836" s="376"/>
      <c r="B836" s="376"/>
      <c r="C836" s="376"/>
      <c r="D836" s="376"/>
      <c r="E836" s="376"/>
      <c r="F836" s="376"/>
      <c r="G836" s="376"/>
      <c r="H836" s="376"/>
      <c r="I836" s="376"/>
      <c r="J836" s="376"/>
      <c r="K836" s="376"/>
      <c r="L836" s="376"/>
      <c r="M836" s="376"/>
      <c r="N836" s="376"/>
      <c r="O836" s="376"/>
      <c r="P836" s="376"/>
      <c r="Q836" s="376"/>
    </row>
    <row r="837" spans="1:17" ht="11.25" customHeight="1">
      <c r="A837" s="376"/>
      <c r="B837" s="376"/>
      <c r="C837" s="376"/>
      <c r="D837" s="376"/>
      <c r="E837" s="376"/>
      <c r="F837" s="376"/>
      <c r="G837" s="376"/>
      <c r="H837" s="376"/>
      <c r="I837" s="376"/>
      <c r="J837" s="376"/>
      <c r="K837" s="376"/>
      <c r="L837" s="376"/>
      <c r="M837" s="376"/>
      <c r="N837" s="376"/>
      <c r="O837" s="376"/>
      <c r="P837" s="376"/>
      <c r="Q837" s="376"/>
    </row>
    <row r="838" spans="1:17" ht="11.25" customHeight="1">
      <c r="A838" s="376"/>
      <c r="B838" s="376"/>
      <c r="C838" s="376"/>
      <c r="D838" s="376"/>
      <c r="E838" s="376"/>
      <c r="F838" s="376"/>
      <c r="G838" s="376"/>
      <c r="H838" s="376"/>
      <c r="I838" s="376"/>
      <c r="J838" s="376"/>
      <c r="K838" s="376"/>
      <c r="L838" s="376"/>
      <c r="M838" s="376"/>
      <c r="N838" s="376"/>
      <c r="O838" s="376"/>
      <c r="P838" s="376"/>
      <c r="Q838" s="376"/>
    </row>
    <row r="839" spans="1:17" ht="11.25" customHeight="1">
      <c r="A839" s="376"/>
      <c r="B839" s="376"/>
      <c r="C839" s="376"/>
      <c r="D839" s="376"/>
      <c r="E839" s="376"/>
      <c r="F839" s="376"/>
      <c r="G839" s="376"/>
      <c r="H839" s="376"/>
      <c r="I839" s="376"/>
      <c r="J839" s="376"/>
      <c r="K839" s="376"/>
      <c r="L839" s="376"/>
      <c r="M839" s="376"/>
      <c r="N839" s="376"/>
      <c r="O839" s="376"/>
      <c r="P839" s="376"/>
      <c r="Q839" s="376"/>
    </row>
    <row r="840" spans="1:17" ht="11.25" customHeight="1">
      <c r="A840" s="376"/>
      <c r="B840" s="376"/>
      <c r="C840" s="376"/>
      <c r="D840" s="376"/>
      <c r="E840" s="376"/>
      <c r="F840" s="376"/>
      <c r="G840" s="376"/>
      <c r="H840" s="376"/>
      <c r="I840" s="376"/>
      <c r="J840" s="376"/>
      <c r="K840" s="376"/>
      <c r="L840" s="376"/>
      <c r="M840" s="376"/>
      <c r="N840" s="376"/>
      <c r="O840" s="376"/>
      <c r="P840" s="376"/>
      <c r="Q840" s="376"/>
    </row>
    <row r="841" spans="1:17" ht="11.25" customHeight="1">
      <c r="A841" s="376"/>
      <c r="B841" s="376"/>
      <c r="C841" s="376"/>
      <c r="D841" s="376"/>
      <c r="E841" s="376"/>
      <c r="F841" s="376"/>
      <c r="G841" s="376"/>
      <c r="H841" s="376"/>
      <c r="I841" s="376"/>
      <c r="J841" s="376"/>
      <c r="K841" s="376"/>
      <c r="L841" s="376"/>
      <c r="M841" s="376"/>
      <c r="N841" s="376"/>
      <c r="O841" s="376"/>
      <c r="P841" s="376"/>
      <c r="Q841" s="376"/>
    </row>
    <row r="842" spans="1:17" ht="11.25" customHeight="1">
      <c r="A842" s="376"/>
      <c r="B842" s="376"/>
      <c r="C842" s="376"/>
      <c r="D842" s="376"/>
      <c r="E842" s="376"/>
      <c r="F842" s="376"/>
      <c r="G842" s="376"/>
      <c r="H842" s="376"/>
      <c r="I842" s="376"/>
      <c r="J842" s="376"/>
      <c r="K842" s="376"/>
      <c r="L842" s="376"/>
      <c r="M842" s="376"/>
      <c r="N842" s="376"/>
      <c r="O842" s="376"/>
      <c r="P842" s="376"/>
      <c r="Q842" s="376"/>
    </row>
    <row r="843" spans="1:17" ht="11.25" customHeight="1">
      <c r="A843" s="376"/>
      <c r="B843" s="376"/>
      <c r="C843" s="376"/>
      <c r="D843" s="376"/>
      <c r="E843" s="376"/>
      <c r="F843" s="376"/>
      <c r="G843" s="376"/>
      <c r="H843" s="376"/>
      <c r="I843" s="376"/>
      <c r="J843" s="376"/>
      <c r="K843" s="376"/>
      <c r="L843" s="376"/>
      <c r="M843" s="376"/>
      <c r="N843" s="376"/>
      <c r="O843" s="376"/>
      <c r="P843" s="376"/>
      <c r="Q843" s="376"/>
    </row>
    <row r="844" spans="1:17" ht="11.25" customHeight="1">
      <c r="A844" s="376"/>
      <c r="B844" s="376"/>
      <c r="C844" s="376"/>
      <c r="D844" s="376"/>
      <c r="E844" s="376"/>
      <c r="F844" s="376"/>
      <c r="G844" s="376"/>
      <c r="H844" s="376"/>
      <c r="I844" s="376"/>
      <c r="J844" s="376"/>
      <c r="K844" s="376"/>
      <c r="L844" s="376"/>
      <c r="M844" s="376"/>
      <c r="N844" s="376"/>
      <c r="O844" s="376"/>
      <c r="P844" s="376"/>
      <c r="Q844" s="376"/>
    </row>
    <row r="845" spans="1:17" ht="11.25" customHeight="1">
      <c r="A845" s="376"/>
      <c r="B845" s="376"/>
      <c r="C845" s="376"/>
      <c r="D845" s="376"/>
      <c r="E845" s="376"/>
      <c r="F845" s="376"/>
      <c r="G845" s="376"/>
      <c r="H845" s="376"/>
      <c r="I845" s="376"/>
      <c r="J845" s="376"/>
      <c r="K845" s="376"/>
      <c r="L845" s="376"/>
      <c r="M845" s="376"/>
      <c r="N845" s="376"/>
      <c r="O845" s="376"/>
      <c r="P845" s="376"/>
      <c r="Q845" s="376"/>
    </row>
    <row r="846" spans="1:17" ht="11.25" customHeight="1">
      <c r="A846" s="376"/>
      <c r="B846" s="376"/>
      <c r="C846" s="376"/>
      <c r="D846" s="376"/>
      <c r="E846" s="376"/>
      <c r="F846" s="376"/>
      <c r="G846" s="376"/>
      <c r="H846" s="376"/>
      <c r="I846" s="376"/>
      <c r="J846" s="376"/>
      <c r="K846" s="376"/>
      <c r="L846" s="376"/>
      <c r="M846" s="376"/>
      <c r="N846" s="376"/>
      <c r="O846" s="376"/>
      <c r="P846" s="376"/>
      <c r="Q846" s="376"/>
    </row>
    <row r="847" spans="1:17" ht="11.25" customHeight="1">
      <c r="A847" s="376"/>
      <c r="B847" s="376"/>
      <c r="C847" s="376"/>
      <c r="D847" s="376"/>
      <c r="E847" s="376"/>
      <c r="F847" s="376"/>
      <c r="G847" s="376"/>
      <c r="H847" s="376"/>
      <c r="I847" s="376"/>
      <c r="J847" s="376"/>
      <c r="K847" s="376"/>
      <c r="L847" s="376"/>
      <c r="M847" s="376"/>
      <c r="N847" s="376"/>
      <c r="O847" s="376"/>
      <c r="P847" s="376"/>
      <c r="Q847" s="376"/>
    </row>
    <row r="848" spans="1:17" ht="11.25" customHeight="1">
      <c r="A848" s="376"/>
      <c r="B848" s="376"/>
      <c r="C848" s="376"/>
      <c r="D848" s="376"/>
      <c r="E848" s="376"/>
      <c r="F848" s="376"/>
      <c r="G848" s="376"/>
      <c r="H848" s="376"/>
      <c r="I848" s="376"/>
      <c r="J848" s="376"/>
      <c r="K848" s="376"/>
      <c r="L848" s="376"/>
      <c r="M848" s="376"/>
      <c r="N848" s="376"/>
      <c r="O848" s="376"/>
      <c r="P848" s="376"/>
      <c r="Q848" s="376"/>
    </row>
    <row r="849" spans="1:17" ht="11.25" customHeight="1">
      <c r="A849" s="376"/>
      <c r="B849" s="376"/>
      <c r="C849" s="376"/>
      <c r="D849" s="376"/>
      <c r="E849" s="376"/>
      <c r="F849" s="376"/>
      <c r="G849" s="376"/>
      <c r="H849" s="376"/>
      <c r="I849" s="376"/>
      <c r="J849" s="376"/>
      <c r="K849" s="376"/>
      <c r="L849" s="376"/>
      <c r="M849" s="376"/>
      <c r="N849" s="376"/>
      <c r="O849" s="376"/>
      <c r="P849" s="376"/>
      <c r="Q849" s="376"/>
    </row>
    <row r="850" spans="1:17" ht="11.25" customHeight="1">
      <c r="A850" s="376"/>
      <c r="B850" s="376"/>
      <c r="C850" s="376"/>
      <c r="D850" s="376"/>
      <c r="E850" s="376"/>
      <c r="F850" s="376"/>
      <c r="G850" s="376"/>
      <c r="H850" s="376"/>
      <c r="I850" s="376"/>
      <c r="J850" s="376"/>
      <c r="K850" s="376"/>
      <c r="L850" s="376"/>
      <c r="M850" s="376"/>
      <c r="N850" s="376"/>
      <c r="O850" s="376"/>
      <c r="P850" s="376"/>
      <c r="Q850" s="376"/>
    </row>
    <row r="851" spans="1:17" ht="11.25" customHeight="1">
      <c r="A851" s="376"/>
      <c r="B851" s="376"/>
      <c r="C851" s="376"/>
      <c r="D851" s="376"/>
      <c r="E851" s="376"/>
      <c r="F851" s="376"/>
      <c r="G851" s="376"/>
      <c r="H851" s="376"/>
      <c r="I851" s="376"/>
      <c r="J851" s="376"/>
      <c r="K851" s="376"/>
      <c r="L851" s="376"/>
      <c r="M851" s="376"/>
      <c r="N851" s="376"/>
      <c r="O851" s="376"/>
      <c r="P851" s="376"/>
      <c r="Q851" s="376"/>
    </row>
    <row r="852" spans="1:17" ht="11.25" customHeight="1">
      <c r="A852" s="376"/>
      <c r="B852" s="376"/>
      <c r="C852" s="376"/>
      <c r="D852" s="376"/>
      <c r="E852" s="376"/>
      <c r="F852" s="376"/>
      <c r="G852" s="376"/>
      <c r="H852" s="376"/>
      <c r="I852" s="376"/>
      <c r="J852" s="376"/>
      <c r="K852" s="376"/>
      <c r="L852" s="376"/>
      <c r="M852" s="376"/>
      <c r="N852" s="376"/>
      <c r="O852" s="376"/>
      <c r="P852" s="376"/>
      <c r="Q852" s="376"/>
    </row>
    <row r="853" spans="1:17" ht="11.25" customHeight="1">
      <c r="A853" s="376"/>
      <c r="B853" s="376"/>
      <c r="C853" s="376"/>
      <c r="D853" s="376"/>
      <c r="E853" s="376"/>
      <c r="F853" s="376"/>
      <c r="G853" s="376"/>
      <c r="H853" s="376"/>
      <c r="I853" s="376"/>
      <c r="J853" s="376"/>
      <c r="K853" s="376"/>
      <c r="L853" s="376"/>
      <c r="M853" s="376"/>
      <c r="N853" s="376"/>
      <c r="O853" s="376"/>
      <c r="P853" s="376"/>
      <c r="Q853" s="376"/>
    </row>
    <row r="854" spans="1:17" ht="11.25" customHeight="1">
      <c r="A854" s="376"/>
      <c r="B854" s="376"/>
      <c r="C854" s="376"/>
      <c r="D854" s="376"/>
      <c r="E854" s="376"/>
      <c r="F854" s="376"/>
      <c r="G854" s="376"/>
      <c r="H854" s="376"/>
      <c r="I854" s="376"/>
      <c r="J854" s="376"/>
      <c r="K854" s="376"/>
      <c r="L854" s="376"/>
      <c r="M854" s="376"/>
      <c r="N854" s="376"/>
      <c r="O854" s="376"/>
      <c r="P854" s="376"/>
      <c r="Q854" s="376"/>
    </row>
    <row r="855" spans="1:17" ht="11.25" customHeight="1">
      <c r="A855" s="376"/>
      <c r="B855" s="376"/>
      <c r="C855" s="376"/>
      <c r="D855" s="376"/>
      <c r="E855" s="376"/>
      <c r="F855" s="376"/>
      <c r="G855" s="376"/>
      <c r="H855" s="376"/>
      <c r="I855" s="376"/>
      <c r="J855" s="376"/>
      <c r="K855" s="376"/>
      <c r="L855" s="376"/>
      <c r="M855" s="376"/>
      <c r="N855" s="376"/>
      <c r="O855" s="376"/>
      <c r="P855" s="376"/>
      <c r="Q855" s="376"/>
    </row>
    <row r="856" spans="1:17" ht="11.25" customHeight="1">
      <c r="A856" s="376"/>
      <c r="B856" s="376"/>
      <c r="C856" s="376"/>
      <c r="D856" s="376"/>
      <c r="E856" s="376"/>
      <c r="F856" s="376"/>
      <c r="G856" s="376"/>
      <c r="H856" s="376"/>
      <c r="I856" s="376"/>
      <c r="J856" s="376"/>
      <c r="K856" s="376"/>
      <c r="L856" s="376"/>
      <c r="M856" s="376"/>
      <c r="N856" s="376"/>
      <c r="O856" s="376"/>
      <c r="P856" s="376"/>
      <c r="Q856" s="376"/>
    </row>
    <row r="857" spans="1:17" ht="11.25" customHeight="1">
      <c r="A857" s="376"/>
      <c r="B857" s="376"/>
      <c r="C857" s="376"/>
      <c r="D857" s="376"/>
      <c r="E857" s="376"/>
      <c r="F857" s="376"/>
      <c r="G857" s="376"/>
      <c r="H857" s="376"/>
      <c r="I857" s="376"/>
      <c r="J857" s="376"/>
      <c r="K857" s="376"/>
      <c r="L857" s="376"/>
      <c r="M857" s="376"/>
      <c r="N857" s="376"/>
      <c r="O857" s="376"/>
      <c r="P857" s="376"/>
      <c r="Q857" s="376"/>
    </row>
    <row r="858" spans="1:17" ht="11.25" customHeight="1">
      <c r="A858" s="376"/>
      <c r="B858" s="376"/>
      <c r="C858" s="376"/>
      <c r="D858" s="376"/>
      <c r="E858" s="376"/>
      <c r="F858" s="376"/>
      <c r="G858" s="376"/>
      <c r="H858" s="376"/>
      <c r="I858" s="376"/>
      <c r="J858" s="376"/>
      <c r="K858" s="376"/>
      <c r="L858" s="376"/>
      <c r="M858" s="376"/>
      <c r="N858" s="376"/>
      <c r="O858" s="376"/>
      <c r="P858" s="376"/>
      <c r="Q858" s="376"/>
    </row>
    <row r="859" spans="1:17" ht="11.25" customHeight="1">
      <c r="A859" s="376"/>
      <c r="B859" s="376"/>
      <c r="C859" s="376"/>
      <c r="D859" s="376"/>
      <c r="E859" s="376"/>
      <c r="F859" s="376"/>
      <c r="G859" s="376"/>
      <c r="H859" s="376"/>
      <c r="I859" s="376"/>
      <c r="J859" s="376"/>
      <c r="K859" s="376"/>
      <c r="L859" s="376"/>
      <c r="M859" s="376"/>
      <c r="N859" s="376"/>
      <c r="O859" s="376"/>
      <c r="P859" s="376"/>
      <c r="Q859" s="376"/>
    </row>
    <row r="860" spans="1:17" ht="11.25" customHeight="1">
      <c r="A860" s="376"/>
      <c r="B860" s="376"/>
      <c r="C860" s="376"/>
      <c r="D860" s="376"/>
      <c r="E860" s="376"/>
      <c r="F860" s="376"/>
      <c r="G860" s="376"/>
      <c r="H860" s="376"/>
      <c r="I860" s="376"/>
      <c r="J860" s="376"/>
      <c r="K860" s="376"/>
      <c r="L860" s="376"/>
      <c r="M860" s="376"/>
      <c r="N860" s="376"/>
      <c r="O860" s="376"/>
      <c r="P860" s="376"/>
      <c r="Q860" s="376"/>
    </row>
    <row r="861" spans="1:17" ht="11.25" customHeight="1">
      <c r="A861" s="376"/>
      <c r="B861" s="376"/>
      <c r="C861" s="376"/>
      <c r="D861" s="376"/>
      <c r="E861" s="376"/>
      <c r="F861" s="376"/>
      <c r="G861" s="376"/>
      <c r="H861" s="376"/>
      <c r="I861" s="376"/>
      <c r="J861" s="376"/>
      <c r="K861" s="376"/>
      <c r="L861" s="376"/>
      <c r="M861" s="376"/>
      <c r="N861" s="376"/>
      <c r="O861" s="376"/>
      <c r="P861" s="376"/>
      <c r="Q861" s="376"/>
    </row>
    <row r="862" spans="1:17" ht="11.25" customHeight="1">
      <c r="A862" s="376"/>
      <c r="B862" s="376"/>
      <c r="C862" s="376"/>
      <c r="D862" s="376"/>
      <c r="E862" s="376"/>
      <c r="F862" s="376"/>
      <c r="G862" s="376"/>
      <c r="H862" s="376"/>
      <c r="I862" s="376"/>
      <c r="J862" s="376"/>
      <c r="K862" s="376"/>
      <c r="L862" s="376"/>
      <c r="M862" s="376"/>
      <c r="N862" s="376"/>
      <c r="O862" s="376"/>
      <c r="P862" s="376"/>
      <c r="Q862" s="376"/>
    </row>
    <row r="863" spans="1:17" ht="11.25" customHeight="1">
      <c r="A863" s="376"/>
      <c r="B863" s="376"/>
      <c r="C863" s="376"/>
      <c r="D863" s="376"/>
      <c r="E863" s="376"/>
      <c r="F863" s="376"/>
      <c r="G863" s="376"/>
      <c r="H863" s="376"/>
      <c r="I863" s="376"/>
      <c r="J863" s="376"/>
      <c r="K863" s="376"/>
      <c r="L863" s="376"/>
      <c r="M863" s="376"/>
      <c r="N863" s="376"/>
      <c r="O863" s="376"/>
      <c r="P863" s="376"/>
      <c r="Q863" s="376"/>
    </row>
    <row r="864" spans="1:17" ht="11.25" customHeight="1">
      <c r="A864" s="376"/>
      <c r="B864" s="376"/>
      <c r="C864" s="376"/>
      <c r="D864" s="376"/>
      <c r="E864" s="376"/>
      <c r="F864" s="376"/>
      <c r="G864" s="376"/>
      <c r="H864" s="376"/>
      <c r="I864" s="376"/>
      <c r="J864" s="376"/>
      <c r="K864" s="376"/>
      <c r="L864" s="376"/>
      <c r="M864" s="376"/>
      <c r="N864" s="376"/>
      <c r="O864" s="376"/>
      <c r="P864" s="376"/>
      <c r="Q864" s="376"/>
    </row>
    <row r="865" spans="1:17" ht="11.25" customHeight="1">
      <c r="A865" s="376"/>
      <c r="B865" s="376"/>
      <c r="C865" s="376"/>
      <c r="D865" s="376"/>
      <c r="E865" s="376"/>
      <c r="F865" s="376"/>
      <c r="G865" s="376"/>
      <c r="H865" s="376"/>
      <c r="I865" s="376"/>
      <c r="J865" s="376"/>
      <c r="K865" s="376"/>
      <c r="L865" s="376"/>
      <c r="M865" s="376"/>
      <c r="N865" s="376"/>
      <c r="O865" s="376"/>
      <c r="P865" s="376"/>
      <c r="Q865" s="376"/>
    </row>
    <row r="866" spans="1:17" ht="11.25" customHeight="1">
      <c r="A866" s="376"/>
      <c r="B866" s="376"/>
      <c r="C866" s="376"/>
      <c r="D866" s="376"/>
      <c r="E866" s="376"/>
      <c r="F866" s="376"/>
      <c r="G866" s="376"/>
      <c r="H866" s="376"/>
      <c r="I866" s="376"/>
      <c r="J866" s="376"/>
      <c r="K866" s="376"/>
      <c r="L866" s="376"/>
      <c r="M866" s="376"/>
      <c r="N866" s="376"/>
      <c r="O866" s="376"/>
      <c r="P866" s="376"/>
      <c r="Q866" s="376"/>
    </row>
    <row r="867" spans="1:17" ht="11.25" customHeight="1">
      <c r="A867" s="376"/>
      <c r="B867" s="376"/>
      <c r="C867" s="376"/>
      <c r="D867" s="376"/>
      <c r="E867" s="376"/>
      <c r="F867" s="376"/>
      <c r="G867" s="376"/>
      <c r="H867" s="376"/>
      <c r="I867" s="376"/>
      <c r="J867" s="376"/>
      <c r="K867" s="376"/>
      <c r="L867" s="376"/>
      <c r="M867" s="376"/>
      <c r="N867" s="376"/>
      <c r="O867" s="376"/>
      <c r="P867" s="376"/>
      <c r="Q867" s="376"/>
    </row>
    <row r="868" spans="1:17" ht="11.25" customHeight="1">
      <c r="A868" s="376"/>
      <c r="B868" s="376"/>
      <c r="C868" s="376"/>
      <c r="D868" s="376"/>
      <c r="E868" s="376"/>
      <c r="F868" s="376"/>
      <c r="G868" s="376"/>
      <c r="H868" s="376"/>
      <c r="I868" s="376"/>
      <c r="J868" s="376"/>
      <c r="K868" s="376"/>
      <c r="L868" s="376"/>
      <c r="M868" s="376"/>
      <c r="N868" s="376"/>
      <c r="O868" s="376"/>
      <c r="P868" s="376"/>
      <c r="Q868" s="376"/>
    </row>
    <row r="869" spans="1:17" ht="11.25" customHeight="1">
      <c r="A869" s="376"/>
      <c r="B869" s="376"/>
      <c r="C869" s="376"/>
      <c r="D869" s="376"/>
      <c r="E869" s="376"/>
      <c r="F869" s="376"/>
      <c r="G869" s="376"/>
      <c r="H869" s="376"/>
      <c r="I869" s="376"/>
      <c r="J869" s="376"/>
      <c r="K869" s="376"/>
      <c r="L869" s="376"/>
      <c r="M869" s="376"/>
      <c r="N869" s="376"/>
      <c r="O869" s="376"/>
      <c r="P869" s="376"/>
      <c r="Q869" s="376"/>
    </row>
    <row r="870" spans="1:17" ht="11.25" customHeight="1">
      <c r="A870" s="376"/>
      <c r="B870" s="376"/>
      <c r="C870" s="376"/>
      <c r="D870" s="376"/>
      <c r="E870" s="376"/>
      <c r="F870" s="376"/>
      <c r="G870" s="376"/>
      <c r="H870" s="376"/>
      <c r="I870" s="376"/>
      <c r="J870" s="376"/>
      <c r="K870" s="376"/>
      <c r="L870" s="376"/>
      <c r="M870" s="376"/>
      <c r="N870" s="376"/>
      <c r="O870" s="376"/>
      <c r="P870" s="376"/>
      <c r="Q870" s="376"/>
    </row>
    <row r="871" spans="1:17" ht="11.25" customHeight="1">
      <c r="A871" s="376"/>
      <c r="B871" s="376"/>
      <c r="C871" s="376"/>
      <c r="D871" s="376"/>
      <c r="E871" s="376"/>
      <c r="F871" s="376"/>
      <c r="G871" s="376"/>
      <c r="H871" s="376"/>
      <c r="I871" s="376"/>
      <c r="J871" s="376"/>
      <c r="K871" s="376"/>
      <c r="L871" s="376"/>
      <c r="M871" s="376"/>
      <c r="N871" s="376"/>
      <c r="O871" s="376"/>
      <c r="P871" s="376"/>
      <c r="Q871" s="376"/>
    </row>
    <row r="872" spans="1:17" ht="11.25" customHeight="1">
      <c r="A872" s="376"/>
      <c r="B872" s="376"/>
      <c r="C872" s="376"/>
      <c r="D872" s="376"/>
      <c r="E872" s="376"/>
      <c r="F872" s="376"/>
      <c r="G872" s="376"/>
      <c r="H872" s="376"/>
      <c r="I872" s="376"/>
      <c r="J872" s="376"/>
      <c r="K872" s="376"/>
      <c r="L872" s="376"/>
      <c r="M872" s="376"/>
      <c r="N872" s="376"/>
      <c r="O872" s="376"/>
      <c r="P872" s="376"/>
      <c r="Q872" s="376"/>
    </row>
    <row r="873" spans="1:17" ht="11.25" customHeight="1">
      <c r="A873" s="376"/>
      <c r="B873" s="376"/>
      <c r="C873" s="376"/>
      <c r="D873" s="376"/>
      <c r="E873" s="376"/>
      <c r="F873" s="376"/>
      <c r="G873" s="376"/>
      <c r="H873" s="376"/>
      <c r="I873" s="376"/>
      <c r="J873" s="376"/>
      <c r="K873" s="376"/>
      <c r="L873" s="376"/>
      <c r="M873" s="376"/>
      <c r="N873" s="376"/>
      <c r="O873" s="376"/>
      <c r="P873" s="376"/>
      <c r="Q873" s="376"/>
    </row>
    <row r="874" spans="1:17" ht="11.25" customHeight="1">
      <c r="A874" s="376"/>
      <c r="B874" s="376"/>
      <c r="C874" s="376"/>
      <c r="D874" s="376"/>
      <c r="E874" s="376"/>
      <c r="F874" s="376"/>
      <c r="G874" s="376"/>
      <c r="H874" s="376"/>
      <c r="I874" s="376"/>
      <c r="J874" s="376"/>
      <c r="K874" s="376"/>
      <c r="L874" s="376"/>
      <c r="M874" s="376"/>
      <c r="N874" s="376"/>
      <c r="O874" s="376"/>
      <c r="P874" s="376"/>
      <c r="Q874" s="376"/>
    </row>
    <row r="875" spans="1:17" ht="11.25" customHeight="1">
      <c r="A875" s="376"/>
      <c r="B875" s="376"/>
      <c r="C875" s="376"/>
      <c r="D875" s="376"/>
      <c r="E875" s="376"/>
      <c r="F875" s="376"/>
      <c r="G875" s="376"/>
      <c r="H875" s="376"/>
      <c r="I875" s="376"/>
      <c r="J875" s="376"/>
      <c r="K875" s="376"/>
      <c r="L875" s="376"/>
      <c r="M875" s="376"/>
      <c r="N875" s="376"/>
      <c r="O875" s="376"/>
      <c r="P875" s="376"/>
      <c r="Q875" s="376"/>
    </row>
    <row r="876" spans="1:17" ht="11.25" customHeight="1">
      <c r="A876" s="376"/>
      <c r="B876" s="376"/>
      <c r="C876" s="376"/>
      <c r="D876" s="376"/>
      <c r="E876" s="376"/>
      <c r="F876" s="376"/>
      <c r="G876" s="376"/>
      <c r="H876" s="376"/>
      <c r="I876" s="376"/>
      <c r="J876" s="376"/>
      <c r="K876" s="376"/>
      <c r="L876" s="376"/>
      <c r="M876" s="376"/>
      <c r="N876" s="376"/>
      <c r="O876" s="376"/>
      <c r="P876" s="376"/>
      <c r="Q876" s="376"/>
    </row>
    <row r="877" spans="1:17" ht="11.25" customHeight="1">
      <c r="A877" s="376"/>
      <c r="B877" s="376"/>
      <c r="C877" s="376"/>
      <c r="D877" s="376"/>
      <c r="E877" s="376"/>
      <c r="F877" s="376"/>
      <c r="G877" s="376"/>
      <c r="H877" s="376"/>
      <c r="I877" s="376"/>
      <c r="J877" s="376"/>
      <c r="K877" s="376"/>
      <c r="L877" s="376"/>
      <c r="M877" s="376"/>
      <c r="N877" s="376"/>
      <c r="O877" s="376"/>
      <c r="P877" s="376"/>
      <c r="Q877" s="376"/>
    </row>
    <row r="878" spans="1:17" ht="11.25" customHeight="1">
      <c r="A878" s="376"/>
      <c r="B878" s="376"/>
      <c r="C878" s="376"/>
      <c r="D878" s="376"/>
      <c r="E878" s="376"/>
      <c r="F878" s="376"/>
      <c r="G878" s="376"/>
      <c r="H878" s="376"/>
      <c r="I878" s="376"/>
      <c r="J878" s="376"/>
      <c r="K878" s="376"/>
      <c r="L878" s="376"/>
      <c r="M878" s="376"/>
      <c r="N878" s="376"/>
      <c r="O878" s="376"/>
      <c r="P878" s="376"/>
      <c r="Q878" s="376"/>
    </row>
    <row r="879" spans="1:17" ht="11.25" customHeight="1">
      <c r="A879" s="376"/>
      <c r="B879" s="376"/>
      <c r="C879" s="376"/>
      <c r="D879" s="376"/>
      <c r="E879" s="376"/>
      <c r="F879" s="376"/>
      <c r="G879" s="376"/>
      <c r="H879" s="376"/>
      <c r="I879" s="376"/>
      <c r="J879" s="376"/>
      <c r="K879" s="376"/>
      <c r="L879" s="376"/>
      <c r="M879" s="376"/>
      <c r="N879" s="376"/>
      <c r="O879" s="376"/>
      <c r="P879" s="376"/>
      <c r="Q879" s="376"/>
    </row>
    <row r="880" spans="1:17" ht="11.25" customHeight="1">
      <c r="A880" s="376"/>
      <c r="B880" s="376"/>
      <c r="C880" s="376"/>
      <c r="D880" s="376"/>
      <c r="E880" s="376"/>
      <c r="F880" s="376"/>
      <c r="G880" s="376"/>
      <c r="H880" s="376"/>
      <c r="I880" s="376"/>
      <c r="J880" s="376"/>
      <c r="K880" s="376"/>
      <c r="L880" s="376"/>
      <c r="M880" s="376"/>
      <c r="N880" s="376"/>
      <c r="O880" s="376"/>
      <c r="P880" s="376"/>
      <c r="Q880" s="376"/>
    </row>
    <row r="881" spans="1:17" ht="11.25" customHeight="1">
      <c r="A881" s="376"/>
      <c r="B881" s="376"/>
      <c r="C881" s="376"/>
      <c r="D881" s="376"/>
      <c r="E881" s="376"/>
      <c r="F881" s="376"/>
      <c r="G881" s="376"/>
      <c r="H881" s="376"/>
      <c r="I881" s="376"/>
      <c r="J881" s="376"/>
      <c r="K881" s="376"/>
      <c r="L881" s="376"/>
      <c r="M881" s="376"/>
      <c r="N881" s="376"/>
      <c r="O881" s="376"/>
      <c r="P881" s="376"/>
      <c r="Q881" s="376"/>
    </row>
    <row r="882" spans="1:17" ht="11.25" customHeight="1">
      <c r="A882" s="376"/>
      <c r="B882" s="376"/>
      <c r="C882" s="376"/>
      <c r="D882" s="376"/>
      <c r="E882" s="376"/>
      <c r="F882" s="376"/>
      <c r="G882" s="376"/>
      <c r="H882" s="376"/>
      <c r="I882" s="376"/>
      <c r="J882" s="376"/>
      <c r="K882" s="376"/>
      <c r="L882" s="376"/>
      <c r="M882" s="376"/>
      <c r="N882" s="376"/>
      <c r="O882" s="376"/>
      <c r="P882" s="376"/>
      <c r="Q882" s="376"/>
    </row>
    <row r="883" spans="1:17" ht="11.25" customHeight="1">
      <c r="A883" s="376"/>
      <c r="B883" s="376"/>
      <c r="C883" s="376"/>
      <c r="D883" s="376"/>
      <c r="E883" s="376"/>
      <c r="F883" s="376"/>
      <c r="G883" s="376"/>
      <c r="H883" s="376"/>
      <c r="I883" s="376"/>
      <c r="J883" s="376"/>
      <c r="K883" s="376"/>
      <c r="L883" s="376"/>
      <c r="M883" s="376"/>
      <c r="N883" s="376"/>
      <c r="O883" s="376"/>
      <c r="P883" s="376"/>
      <c r="Q883" s="376"/>
    </row>
    <row r="884" spans="1:17" ht="11.25" customHeight="1">
      <c r="A884" s="376"/>
      <c r="B884" s="376"/>
      <c r="C884" s="376"/>
      <c r="D884" s="376"/>
      <c r="E884" s="376"/>
      <c r="F884" s="376"/>
      <c r="G884" s="376"/>
      <c r="H884" s="376"/>
      <c r="I884" s="376"/>
      <c r="J884" s="376"/>
      <c r="K884" s="376"/>
      <c r="L884" s="376"/>
      <c r="M884" s="376"/>
      <c r="N884" s="376"/>
      <c r="O884" s="376"/>
      <c r="P884" s="376"/>
      <c r="Q884" s="376"/>
    </row>
    <row r="885" spans="1:17" ht="11.25" customHeight="1">
      <c r="A885" s="376"/>
      <c r="B885" s="376"/>
      <c r="C885" s="376"/>
      <c r="D885" s="376"/>
      <c r="E885" s="376"/>
      <c r="F885" s="376"/>
      <c r="G885" s="376"/>
      <c r="H885" s="376"/>
      <c r="I885" s="376"/>
      <c r="J885" s="376"/>
      <c r="K885" s="376"/>
      <c r="L885" s="376"/>
      <c r="M885" s="376"/>
      <c r="N885" s="376"/>
      <c r="O885" s="376"/>
      <c r="P885" s="376"/>
      <c r="Q885" s="376"/>
    </row>
    <row r="886" spans="1:17" ht="11.25" customHeight="1">
      <c r="A886" s="376"/>
      <c r="B886" s="376"/>
      <c r="C886" s="376"/>
      <c r="D886" s="376"/>
      <c r="E886" s="376"/>
      <c r="F886" s="376"/>
      <c r="G886" s="376"/>
      <c r="H886" s="376"/>
      <c r="I886" s="376"/>
      <c r="J886" s="376"/>
      <c r="K886" s="376"/>
      <c r="L886" s="376"/>
      <c r="M886" s="376"/>
      <c r="N886" s="376"/>
      <c r="O886" s="376"/>
      <c r="P886" s="376"/>
      <c r="Q886" s="376"/>
    </row>
    <row r="887" spans="1:17" ht="11.25" customHeight="1">
      <c r="A887" s="376"/>
      <c r="B887" s="376"/>
      <c r="C887" s="376"/>
      <c r="D887" s="376"/>
      <c r="E887" s="376"/>
      <c r="F887" s="376"/>
      <c r="G887" s="376"/>
      <c r="H887" s="376"/>
      <c r="I887" s="376"/>
      <c r="J887" s="376"/>
      <c r="K887" s="376"/>
      <c r="L887" s="376"/>
      <c r="M887" s="376"/>
      <c r="N887" s="376"/>
      <c r="O887" s="376"/>
      <c r="P887" s="376"/>
      <c r="Q887" s="376"/>
    </row>
    <row r="888" spans="1:17" ht="11.25" customHeight="1">
      <c r="A888" s="376"/>
      <c r="B888" s="376"/>
      <c r="C888" s="376"/>
      <c r="D888" s="376"/>
      <c r="E888" s="376"/>
      <c r="F888" s="376"/>
      <c r="G888" s="376"/>
      <c r="H888" s="376"/>
      <c r="I888" s="376"/>
      <c r="J888" s="376"/>
      <c r="K888" s="376"/>
      <c r="L888" s="376"/>
      <c r="M888" s="376"/>
      <c r="N888" s="376"/>
      <c r="O888" s="376"/>
      <c r="P888" s="376"/>
      <c r="Q888" s="376"/>
    </row>
    <row r="889" spans="1:17" ht="11.25" customHeight="1">
      <c r="A889" s="376"/>
      <c r="B889" s="376"/>
      <c r="C889" s="376"/>
      <c r="D889" s="376"/>
      <c r="E889" s="376"/>
      <c r="F889" s="376"/>
      <c r="G889" s="376"/>
      <c r="H889" s="376"/>
      <c r="I889" s="376"/>
      <c r="J889" s="376"/>
      <c r="K889" s="376"/>
      <c r="L889" s="376"/>
      <c r="M889" s="376"/>
      <c r="N889" s="376"/>
      <c r="O889" s="376"/>
      <c r="P889" s="376"/>
      <c r="Q889" s="376"/>
    </row>
    <row r="890" spans="1:17" ht="11.25" customHeight="1">
      <c r="A890" s="376"/>
      <c r="B890" s="376"/>
      <c r="C890" s="376"/>
      <c r="D890" s="376"/>
      <c r="E890" s="376"/>
      <c r="F890" s="376"/>
      <c r="G890" s="376"/>
      <c r="H890" s="376"/>
      <c r="I890" s="376"/>
      <c r="J890" s="376"/>
      <c r="K890" s="376"/>
      <c r="L890" s="376"/>
      <c r="M890" s="376"/>
      <c r="N890" s="376"/>
      <c r="O890" s="376"/>
      <c r="P890" s="376"/>
      <c r="Q890" s="376"/>
    </row>
    <row r="891" spans="1:17" ht="11.25" customHeight="1">
      <c r="A891" s="376"/>
      <c r="B891" s="376"/>
      <c r="C891" s="376"/>
      <c r="D891" s="376"/>
      <c r="E891" s="376"/>
      <c r="F891" s="376"/>
      <c r="G891" s="376"/>
      <c r="H891" s="376"/>
      <c r="I891" s="376"/>
      <c r="J891" s="376"/>
      <c r="K891" s="376"/>
      <c r="L891" s="376"/>
      <c r="M891" s="376"/>
      <c r="N891" s="376"/>
      <c r="O891" s="376"/>
      <c r="P891" s="376"/>
      <c r="Q891" s="376"/>
    </row>
    <row r="892" spans="1:17" ht="11.25" customHeight="1">
      <c r="A892" s="376"/>
      <c r="B892" s="376"/>
      <c r="C892" s="376"/>
      <c r="D892" s="376"/>
      <c r="E892" s="376"/>
      <c r="F892" s="376"/>
      <c r="G892" s="376"/>
      <c r="H892" s="376"/>
      <c r="I892" s="376"/>
      <c r="J892" s="376"/>
      <c r="K892" s="376"/>
      <c r="L892" s="376"/>
      <c r="M892" s="376"/>
      <c r="N892" s="376"/>
      <c r="O892" s="376"/>
      <c r="P892" s="376"/>
      <c r="Q892" s="376"/>
    </row>
    <row r="893" spans="1:17" ht="11.25" customHeight="1">
      <c r="A893" s="376"/>
      <c r="B893" s="376"/>
      <c r="C893" s="376"/>
      <c r="D893" s="376"/>
      <c r="E893" s="376"/>
      <c r="F893" s="376"/>
      <c r="G893" s="376"/>
      <c r="H893" s="376"/>
      <c r="I893" s="376"/>
      <c r="J893" s="376"/>
      <c r="K893" s="376"/>
      <c r="L893" s="376"/>
      <c r="M893" s="376"/>
      <c r="N893" s="376"/>
      <c r="O893" s="376"/>
      <c r="P893" s="376"/>
      <c r="Q893" s="376"/>
    </row>
    <row r="894" spans="1:17" ht="11.25" customHeight="1">
      <c r="A894" s="376"/>
      <c r="B894" s="376"/>
      <c r="C894" s="376"/>
      <c r="D894" s="376"/>
      <c r="E894" s="376"/>
      <c r="F894" s="376"/>
      <c r="G894" s="376"/>
      <c r="H894" s="376"/>
      <c r="I894" s="376"/>
      <c r="J894" s="376"/>
      <c r="K894" s="376"/>
      <c r="L894" s="376"/>
      <c r="M894" s="376"/>
      <c r="N894" s="376"/>
      <c r="O894" s="376"/>
      <c r="P894" s="376"/>
      <c r="Q894" s="376"/>
    </row>
    <row r="895" spans="1:17" ht="11.25" customHeight="1">
      <c r="A895" s="376"/>
      <c r="B895" s="376"/>
      <c r="C895" s="376"/>
      <c r="D895" s="376"/>
      <c r="E895" s="376"/>
      <c r="F895" s="376"/>
      <c r="G895" s="376"/>
      <c r="H895" s="376"/>
      <c r="I895" s="376"/>
      <c r="J895" s="376"/>
      <c r="K895" s="376"/>
      <c r="L895" s="376"/>
      <c r="M895" s="376"/>
      <c r="N895" s="376"/>
      <c r="O895" s="376"/>
      <c r="P895" s="376"/>
      <c r="Q895" s="376"/>
    </row>
    <row r="896" spans="1:17" ht="11.25" customHeight="1">
      <c r="A896" s="376"/>
      <c r="B896" s="376"/>
      <c r="C896" s="376"/>
      <c r="D896" s="376"/>
      <c r="E896" s="376"/>
      <c r="F896" s="376"/>
      <c r="G896" s="376"/>
      <c r="H896" s="376"/>
      <c r="I896" s="376"/>
      <c r="J896" s="376"/>
      <c r="K896" s="376"/>
      <c r="L896" s="376"/>
      <c r="M896" s="376"/>
      <c r="N896" s="376"/>
      <c r="O896" s="376"/>
      <c r="P896" s="376"/>
      <c r="Q896" s="376"/>
    </row>
    <row r="897" spans="1:17" ht="11.25" customHeight="1">
      <c r="A897" s="376"/>
      <c r="B897" s="376"/>
      <c r="C897" s="376"/>
      <c r="D897" s="376"/>
      <c r="E897" s="376"/>
      <c r="F897" s="376"/>
      <c r="G897" s="376"/>
      <c r="H897" s="376"/>
      <c r="I897" s="376"/>
      <c r="J897" s="376"/>
      <c r="K897" s="376"/>
      <c r="L897" s="376"/>
      <c r="M897" s="376"/>
      <c r="N897" s="376"/>
      <c r="O897" s="376"/>
      <c r="P897" s="376"/>
      <c r="Q897" s="376"/>
    </row>
    <row r="898" spans="1:17" ht="11.25" customHeight="1">
      <c r="A898" s="376"/>
      <c r="B898" s="376"/>
      <c r="C898" s="376"/>
      <c r="D898" s="376"/>
      <c r="E898" s="376"/>
      <c r="F898" s="376"/>
      <c r="G898" s="376"/>
      <c r="H898" s="376"/>
      <c r="I898" s="376"/>
      <c r="J898" s="376"/>
      <c r="K898" s="376"/>
      <c r="L898" s="376"/>
      <c r="M898" s="376"/>
      <c r="N898" s="376"/>
      <c r="O898" s="376"/>
      <c r="P898" s="376"/>
      <c r="Q898" s="376"/>
    </row>
    <row r="899" spans="1:17" ht="11.25" customHeight="1">
      <c r="A899" s="376"/>
      <c r="B899" s="376"/>
      <c r="C899" s="376"/>
      <c r="D899" s="376"/>
      <c r="E899" s="376"/>
      <c r="F899" s="376"/>
      <c r="G899" s="376"/>
      <c r="H899" s="376"/>
      <c r="I899" s="376"/>
      <c r="J899" s="376"/>
      <c r="K899" s="376"/>
      <c r="L899" s="376"/>
      <c r="M899" s="376"/>
      <c r="N899" s="376"/>
      <c r="O899" s="376"/>
      <c r="P899" s="376"/>
      <c r="Q899" s="376"/>
    </row>
    <row r="900" spans="1:17" ht="11.25" customHeight="1">
      <c r="A900" s="376"/>
      <c r="B900" s="376"/>
      <c r="C900" s="376"/>
      <c r="D900" s="376"/>
      <c r="E900" s="376"/>
      <c r="F900" s="376"/>
      <c r="G900" s="376"/>
      <c r="H900" s="376"/>
      <c r="I900" s="376"/>
      <c r="J900" s="376"/>
      <c r="K900" s="376"/>
      <c r="L900" s="376"/>
      <c r="M900" s="376"/>
      <c r="N900" s="376"/>
      <c r="O900" s="376"/>
      <c r="P900" s="376"/>
      <c r="Q900" s="376"/>
    </row>
    <row r="901" spans="1:17" ht="11.25" customHeight="1">
      <c r="A901" s="376"/>
      <c r="B901" s="376"/>
      <c r="C901" s="376"/>
      <c r="D901" s="376"/>
      <c r="E901" s="376"/>
      <c r="F901" s="376"/>
      <c r="G901" s="376"/>
      <c r="H901" s="376"/>
      <c r="I901" s="376"/>
      <c r="J901" s="376"/>
      <c r="K901" s="376"/>
      <c r="L901" s="376"/>
      <c r="M901" s="376"/>
      <c r="N901" s="376"/>
      <c r="O901" s="376"/>
      <c r="P901" s="376"/>
      <c r="Q901" s="376"/>
    </row>
    <row r="902" spans="1:17" ht="11.25" customHeight="1">
      <c r="A902" s="376"/>
      <c r="B902" s="376"/>
      <c r="C902" s="376"/>
      <c r="D902" s="376"/>
      <c r="E902" s="376"/>
      <c r="F902" s="376"/>
      <c r="G902" s="376"/>
      <c r="H902" s="376"/>
      <c r="I902" s="376"/>
      <c r="J902" s="376"/>
      <c r="K902" s="376"/>
      <c r="L902" s="376"/>
      <c r="M902" s="376"/>
      <c r="N902" s="376"/>
      <c r="O902" s="376"/>
      <c r="P902" s="376"/>
      <c r="Q902" s="376"/>
    </row>
    <row r="903" spans="1:17" ht="11.25" customHeight="1">
      <c r="A903" s="376"/>
      <c r="B903" s="376"/>
      <c r="C903" s="376"/>
      <c r="D903" s="376"/>
      <c r="E903" s="376"/>
      <c r="F903" s="376"/>
      <c r="G903" s="376"/>
      <c r="H903" s="376"/>
      <c r="I903" s="376"/>
      <c r="J903" s="376"/>
      <c r="K903" s="376"/>
      <c r="L903" s="376"/>
      <c r="M903" s="376"/>
      <c r="N903" s="376"/>
      <c r="O903" s="376"/>
      <c r="P903" s="376"/>
      <c r="Q903" s="376"/>
    </row>
    <row r="904" spans="1:17" ht="11.25" customHeight="1">
      <c r="A904" s="376"/>
      <c r="B904" s="376"/>
      <c r="C904" s="376"/>
      <c r="D904" s="376"/>
      <c r="E904" s="376"/>
      <c r="F904" s="376"/>
      <c r="G904" s="376"/>
      <c r="H904" s="376"/>
      <c r="I904" s="376"/>
      <c r="J904" s="376"/>
      <c r="K904" s="376"/>
      <c r="L904" s="376"/>
      <c r="M904" s="376"/>
      <c r="N904" s="376"/>
      <c r="O904" s="376"/>
      <c r="P904" s="376"/>
      <c r="Q904" s="376"/>
    </row>
    <row r="905" spans="1:17" ht="11.25" customHeight="1">
      <c r="A905" s="376"/>
      <c r="B905" s="376"/>
      <c r="C905" s="376"/>
      <c r="D905" s="376"/>
      <c r="E905" s="376"/>
      <c r="F905" s="376"/>
      <c r="G905" s="376"/>
      <c r="H905" s="376"/>
      <c r="I905" s="376"/>
      <c r="J905" s="376"/>
      <c r="K905" s="376"/>
      <c r="L905" s="376"/>
      <c r="M905" s="376"/>
      <c r="N905" s="376"/>
      <c r="O905" s="376"/>
      <c r="P905" s="376"/>
      <c r="Q905" s="376"/>
    </row>
    <row r="906" spans="1:17" ht="11.25" customHeight="1">
      <c r="A906" s="376"/>
      <c r="B906" s="376"/>
      <c r="C906" s="376"/>
      <c r="D906" s="376"/>
      <c r="E906" s="376"/>
      <c r="F906" s="376"/>
      <c r="G906" s="376"/>
      <c r="H906" s="376"/>
      <c r="I906" s="376"/>
      <c r="J906" s="376"/>
      <c r="K906" s="376"/>
      <c r="L906" s="376"/>
      <c r="M906" s="376"/>
      <c r="N906" s="376"/>
      <c r="O906" s="376"/>
      <c r="P906" s="376"/>
      <c r="Q906" s="376"/>
    </row>
    <row r="907" spans="1:17" ht="11.25" customHeight="1">
      <c r="A907" s="376"/>
      <c r="B907" s="376"/>
      <c r="C907" s="376"/>
      <c r="D907" s="376"/>
      <c r="E907" s="376"/>
      <c r="F907" s="376"/>
      <c r="G907" s="376"/>
      <c r="H907" s="376"/>
      <c r="I907" s="376"/>
      <c r="J907" s="376"/>
      <c r="K907" s="376"/>
      <c r="L907" s="376"/>
      <c r="M907" s="376"/>
      <c r="N907" s="376"/>
      <c r="O907" s="376"/>
      <c r="P907" s="376"/>
      <c r="Q907" s="376"/>
    </row>
    <row r="908" spans="1:17" ht="11.25" customHeight="1">
      <c r="A908" s="376"/>
      <c r="B908" s="376"/>
      <c r="C908" s="376"/>
      <c r="D908" s="376"/>
      <c r="E908" s="376"/>
      <c r="F908" s="376"/>
      <c r="G908" s="376"/>
      <c r="H908" s="376"/>
      <c r="I908" s="376"/>
      <c r="J908" s="376"/>
      <c r="K908" s="376"/>
      <c r="L908" s="376"/>
      <c r="M908" s="376"/>
      <c r="N908" s="376"/>
      <c r="O908" s="376"/>
      <c r="P908" s="376"/>
      <c r="Q908" s="376"/>
    </row>
    <row r="909" spans="1:17" ht="11.25" customHeight="1">
      <c r="A909" s="376"/>
      <c r="B909" s="376"/>
      <c r="C909" s="376"/>
      <c r="D909" s="376"/>
      <c r="E909" s="376"/>
      <c r="F909" s="376"/>
      <c r="G909" s="376"/>
      <c r="H909" s="376"/>
      <c r="I909" s="376"/>
      <c r="J909" s="376"/>
      <c r="K909" s="376"/>
      <c r="L909" s="376"/>
      <c r="M909" s="376"/>
      <c r="N909" s="376"/>
      <c r="O909" s="376"/>
      <c r="P909" s="376"/>
      <c r="Q909" s="376"/>
    </row>
    <row r="910" spans="1:17" ht="11.25" customHeight="1">
      <c r="A910" s="376"/>
      <c r="B910" s="376"/>
      <c r="C910" s="376"/>
      <c r="D910" s="376"/>
      <c r="E910" s="376"/>
      <c r="F910" s="376"/>
      <c r="G910" s="376"/>
      <c r="H910" s="376"/>
      <c r="I910" s="376"/>
      <c r="J910" s="376"/>
      <c r="K910" s="376"/>
      <c r="L910" s="376"/>
      <c r="M910" s="376"/>
      <c r="N910" s="376"/>
      <c r="O910" s="376"/>
      <c r="P910" s="376"/>
      <c r="Q910" s="376"/>
    </row>
    <row r="911" spans="1:17" ht="11.25" customHeight="1">
      <c r="A911" s="376"/>
      <c r="B911" s="376"/>
      <c r="C911" s="376"/>
      <c r="D911" s="376"/>
      <c r="E911" s="376"/>
      <c r="F911" s="376"/>
      <c r="G911" s="376"/>
      <c r="H911" s="376"/>
      <c r="I911" s="376"/>
      <c r="J911" s="376"/>
      <c r="K911" s="376"/>
      <c r="L911" s="376"/>
      <c r="M911" s="376"/>
      <c r="N911" s="376"/>
      <c r="O911" s="376"/>
      <c r="P911" s="376"/>
      <c r="Q911" s="376"/>
    </row>
    <row r="912" spans="1:17" ht="11.25" customHeight="1">
      <c r="A912" s="376"/>
      <c r="B912" s="376"/>
      <c r="C912" s="376"/>
      <c r="D912" s="376"/>
      <c r="E912" s="376"/>
      <c r="F912" s="376"/>
      <c r="G912" s="376"/>
      <c r="H912" s="376"/>
      <c r="I912" s="376"/>
      <c r="J912" s="376"/>
      <c r="K912" s="376"/>
      <c r="L912" s="376"/>
      <c r="M912" s="376"/>
      <c r="N912" s="376"/>
      <c r="O912" s="376"/>
      <c r="P912" s="376"/>
      <c r="Q912" s="376"/>
    </row>
    <row r="913" spans="1:17" ht="11.25" customHeight="1">
      <c r="A913" s="376"/>
      <c r="B913" s="376"/>
      <c r="C913" s="376"/>
      <c r="D913" s="376"/>
      <c r="E913" s="376"/>
      <c r="F913" s="376"/>
      <c r="G913" s="376"/>
      <c r="H913" s="376"/>
      <c r="I913" s="376"/>
      <c r="J913" s="376"/>
      <c r="K913" s="376"/>
      <c r="L913" s="376"/>
      <c r="M913" s="376"/>
      <c r="N913" s="376"/>
      <c r="O913" s="376"/>
      <c r="P913" s="376"/>
      <c r="Q913" s="376"/>
    </row>
    <row r="914" spans="1:17" ht="11.25" customHeight="1">
      <c r="A914" s="376"/>
      <c r="B914" s="376"/>
      <c r="C914" s="376"/>
      <c r="D914" s="376"/>
      <c r="E914" s="376"/>
      <c r="F914" s="376"/>
      <c r="G914" s="376"/>
      <c r="H914" s="376"/>
      <c r="I914" s="376"/>
      <c r="J914" s="376"/>
      <c r="K914" s="376"/>
      <c r="L914" s="376"/>
      <c r="M914" s="376"/>
      <c r="N914" s="376"/>
      <c r="O914" s="376"/>
      <c r="P914" s="376"/>
      <c r="Q914" s="376"/>
    </row>
    <row r="915" spans="1:17" ht="11.25" customHeight="1">
      <c r="A915" s="376"/>
      <c r="B915" s="376"/>
      <c r="C915" s="376"/>
      <c r="D915" s="376"/>
      <c r="E915" s="376"/>
      <c r="F915" s="376"/>
      <c r="G915" s="376"/>
      <c r="H915" s="376"/>
      <c r="I915" s="376"/>
      <c r="J915" s="376"/>
      <c r="K915" s="376"/>
      <c r="L915" s="376"/>
      <c r="M915" s="376"/>
      <c r="N915" s="376"/>
      <c r="O915" s="376"/>
      <c r="P915" s="376"/>
      <c r="Q915" s="376"/>
    </row>
    <row r="916" spans="1:17" ht="11.25" customHeight="1">
      <c r="A916" s="376"/>
      <c r="B916" s="376"/>
      <c r="C916" s="376"/>
      <c r="D916" s="376"/>
      <c r="E916" s="376"/>
      <c r="F916" s="376"/>
      <c r="G916" s="376"/>
      <c r="H916" s="376"/>
      <c r="I916" s="376"/>
      <c r="J916" s="376"/>
      <c r="K916" s="376"/>
      <c r="L916" s="376"/>
      <c r="M916" s="376"/>
      <c r="N916" s="376"/>
      <c r="O916" s="376"/>
      <c r="P916" s="376"/>
      <c r="Q916" s="376"/>
    </row>
    <row r="917" spans="1:17" ht="11.25" customHeight="1">
      <c r="A917" s="376"/>
      <c r="B917" s="376"/>
      <c r="C917" s="376"/>
      <c r="D917" s="376"/>
      <c r="E917" s="376"/>
      <c r="F917" s="376"/>
      <c r="G917" s="376"/>
      <c r="H917" s="376"/>
      <c r="I917" s="376"/>
      <c r="J917" s="376"/>
      <c r="K917" s="376"/>
      <c r="L917" s="376"/>
      <c r="M917" s="376"/>
      <c r="N917" s="376"/>
      <c r="O917" s="376"/>
      <c r="P917" s="376"/>
      <c r="Q917" s="376"/>
    </row>
    <row r="918" spans="1:17" ht="11.25" customHeight="1">
      <c r="A918" s="376"/>
      <c r="B918" s="376"/>
      <c r="C918" s="376"/>
      <c r="D918" s="376"/>
      <c r="E918" s="376"/>
      <c r="F918" s="376"/>
      <c r="G918" s="376"/>
      <c r="H918" s="376"/>
      <c r="I918" s="376"/>
      <c r="J918" s="376"/>
      <c r="K918" s="376"/>
      <c r="L918" s="376"/>
      <c r="M918" s="376"/>
      <c r="N918" s="376"/>
      <c r="O918" s="376"/>
      <c r="P918" s="376"/>
      <c r="Q918" s="376"/>
    </row>
    <row r="919" spans="1:17" ht="11.25" customHeight="1">
      <c r="A919" s="376"/>
      <c r="B919" s="376"/>
      <c r="C919" s="376"/>
      <c r="D919" s="376"/>
      <c r="E919" s="376"/>
      <c r="F919" s="376"/>
      <c r="G919" s="376"/>
      <c r="H919" s="376"/>
      <c r="I919" s="376"/>
      <c r="J919" s="376"/>
      <c r="K919" s="376"/>
      <c r="L919" s="376"/>
      <c r="M919" s="376"/>
      <c r="N919" s="376"/>
      <c r="O919" s="376"/>
      <c r="P919" s="376"/>
      <c r="Q919" s="376"/>
    </row>
    <row r="920" spans="1:17" ht="11.25" customHeight="1">
      <c r="A920" s="376"/>
      <c r="B920" s="376"/>
      <c r="C920" s="376"/>
      <c r="D920" s="376"/>
      <c r="E920" s="376"/>
      <c r="F920" s="376"/>
      <c r="G920" s="376"/>
      <c r="H920" s="376"/>
      <c r="I920" s="376"/>
      <c r="J920" s="376"/>
      <c r="K920" s="376"/>
      <c r="L920" s="376"/>
      <c r="M920" s="376"/>
      <c r="N920" s="376"/>
      <c r="O920" s="376"/>
      <c r="P920" s="376"/>
      <c r="Q920" s="376"/>
    </row>
    <row r="921" spans="1:17" ht="11.25" customHeight="1">
      <c r="A921" s="376"/>
      <c r="B921" s="376"/>
      <c r="C921" s="376"/>
      <c r="D921" s="376"/>
      <c r="E921" s="376"/>
      <c r="F921" s="376"/>
      <c r="G921" s="376"/>
      <c r="H921" s="376"/>
      <c r="I921" s="376"/>
      <c r="J921" s="376"/>
      <c r="K921" s="376"/>
      <c r="L921" s="376"/>
      <c r="M921" s="376"/>
      <c r="N921" s="376"/>
      <c r="O921" s="376"/>
      <c r="P921" s="376"/>
      <c r="Q921" s="376"/>
    </row>
    <row r="922" spans="1:17" ht="11.25" customHeight="1">
      <c r="A922" s="376"/>
      <c r="B922" s="376"/>
      <c r="C922" s="376"/>
      <c r="D922" s="376"/>
      <c r="E922" s="376"/>
      <c r="F922" s="376"/>
      <c r="G922" s="376"/>
      <c r="H922" s="376"/>
      <c r="I922" s="376"/>
      <c r="J922" s="376"/>
      <c r="K922" s="376"/>
      <c r="L922" s="376"/>
      <c r="M922" s="376"/>
      <c r="N922" s="376"/>
      <c r="O922" s="376"/>
      <c r="P922" s="376"/>
      <c r="Q922" s="376"/>
    </row>
    <row r="923" spans="1:17" ht="11.25" customHeight="1">
      <c r="A923" s="376"/>
      <c r="B923" s="376"/>
      <c r="C923" s="376"/>
      <c r="D923" s="376"/>
      <c r="E923" s="376"/>
      <c r="F923" s="376"/>
      <c r="G923" s="376"/>
      <c r="H923" s="376"/>
      <c r="I923" s="376"/>
      <c r="J923" s="376"/>
      <c r="K923" s="376"/>
      <c r="L923" s="376"/>
      <c r="M923" s="376"/>
      <c r="N923" s="376"/>
      <c r="O923" s="376"/>
      <c r="P923" s="376"/>
      <c r="Q923" s="376"/>
    </row>
    <row r="924" spans="1:17" ht="11.25" customHeight="1">
      <c r="A924" s="376"/>
      <c r="B924" s="376"/>
      <c r="C924" s="376"/>
      <c r="D924" s="376"/>
      <c r="E924" s="376"/>
      <c r="F924" s="376"/>
      <c r="G924" s="376"/>
      <c r="H924" s="376"/>
      <c r="I924" s="376"/>
      <c r="J924" s="376"/>
      <c r="K924" s="376"/>
      <c r="L924" s="376"/>
      <c r="M924" s="376"/>
      <c r="N924" s="376"/>
      <c r="O924" s="376"/>
      <c r="P924" s="376"/>
      <c r="Q924" s="376"/>
    </row>
    <row r="925" spans="1:17" ht="11.25" customHeight="1">
      <c r="A925" s="376"/>
      <c r="B925" s="376"/>
      <c r="C925" s="376"/>
      <c r="D925" s="376"/>
      <c r="E925" s="376"/>
      <c r="F925" s="376"/>
      <c r="G925" s="376"/>
      <c r="H925" s="376"/>
      <c r="I925" s="376"/>
      <c r="J925" s="376"/>
      <c r="K925" s="376"/>
      <c r="L925" s="376"/>
      <c r="M925" s="376"/>
      <c r="N925" s="376"/>
      <c r="O925" s="376"/>
      <c r="P925" s="376"/>
      <c r="Q925" s="376"/>
    </row>
    <row r="926" spans="1:17" ht="11.25" customHeight="1">
      <c r="A926" s="376"/>
      <c r="B926" s="376"/>
      <c r="C926" s="376"/>
      <c r="D926" s="376"/>
      <c r="E926" s="376"/>
      <c r="F926" s="376"/>
      <c r="G926" s="376"/>
      <c r="H926" s="376"/>
      <c r="I926" s="376"/>
      <c r="J926" s="376"/>
      <c r="K926" s="376"/>
      <c r="L926" s="376"/>
      <c r="M926" s="376"/>
      <c r="N926" s="376"/>
      <c r="O926" s="376"/>
      <c r="P926" s="376"/>
      <c r="Q926" s="376"/>
    </row>
    <row r="927" spans="1:17" ht="11.25" customHeight="1">
      <c r="A927" s="376"/>
      <c r="B927" s="376"/>
      <c r="C927" s="376"/>
      <c r="D927" s="376"/>
      <c r="E927" s="376"/>
      <c r="F927" s="376"/>
      <c r="G927" s="376"/>
      <c r="H927" s="376"/>
      <c r="I927" s="376"/>
      <c r="J927" s="376"/>
      <c r="K927" s="376"/>
      <c r="L927" s="376"/>
      <c r="M927" s="376"/>
      <c r="N927" s="376"/>
      <c r="O927" s="376"/>
      <c r="P927" s="376"/>
      <c r="Q927" s="376"/>
    </row>
    <row r="928" spans="1:17" ht="11.25" customHeight="1">
      <c r="A928" s="376"/>
      <c r="B928" s="376"/>
      <c r="C928" s="376"/>
      <c r="D928" s="376"/>
      <c r="E928" s="376"/>
      <c r="F928" s="376"/>
      <c r="G928" s="376"/>
      <c r="H928" s="376"/>
      <c r="I928" s="376"/>
      <c r="J928" s="376"/>
      <c r="K928" s="376"/>
      <c r="L928" s="376"/>
      <c r="M928" s="376"/>
      <c r="N928" s="376"/>
      <c r="O928" s="376"/>
      <c r="P928" s="376"/>
      <c r="Q928" s="376"/>
    </row>
    <row r="929" spans="1:17" ht="11.25" customHeight="1">
      <c r="A929" s="376"/>
      <c r="B929" s="376"/>
      <c r="C929" s="376"/>
      <c r="D929" s="376"/>
      <c r="E929" s="376"/>
      <c r="F929" s="376"/>
      <c r="G929" s="376"/>
      <c r="H929" s="376"/>
      <c r="I929" s="376"/>
      <c r="J929" s="376"/>
      <c r="K929" s="376"/>
      <c r="L929" s="376"/>
      <c r="M929" s="376"/>
      <c r="N929" s="376"/>
      <c r="O929" s="376"/>
      <c r="P929" s="376"/>
      <c r="Q929" s="376"/>
    </row>
    <row r="930" spans="1:17" ht="11.25" customHeight="1">
      <c r="A930" s="376"/>
      <c r="B930" s="376"/>
      <c r="C930" s="376"/>
      <c r="D930" s="376"/>
      <c r="E930" s="376"/>
      <c r="F930" s="376"/>
      <c r="G930" s="376"/>
      <c r="H930" s="376"/>
      <c r="I930" s="376"/>
      <c r="J930" s="376"/>
      <c r="K930" s="376"/>
      <c r="L930" s="376"/>
      <c r="M930" s="376"/>
      <c r="N930" s="376"/>
      <c r="O930" s="376"/>
      <c r="P930" s="376"/>
      <c r="Q930" s="376"/>
    </row>
    <row r="931" spans="1:17" ht="11.25" customHeight="1">
      <c r="A931" s="376"/>
      <c r="B931" s="376"/>
      <c r="C931" s="376"/>
      <c r="D931" s="376"/>
      <c r="E931" s="376"/>
      <c r="F931" s="376"/>
      <c r="G931" s="376"/>
      <c r="H931" s="376"/>
      <c r="I931" s="376"/>
      <c r="J931" s="376"/>
      <c r="K931" s="376"/>
      <c r="L931" s="376"/>
      <c r="M931" s="376"/>
      <c r="N931" s="376"/>
      <c r="O931" s="376"/>
      <c r="P931" s="376"/>
      <c r="Q931" s="376"/>
    </row>
    <row r="932" spans="1:17" ht="11.25" customHeight="1">
      <c r="A932" s="376"/>
      <c r="B932" s="376"/>
      <c r="C932" s="376"/>
      <c r="D932" s="376"/>
      <c r="E932" s="376"/>
      <c r="F932" s="376"/>
      <c r="G932" s="376"/>
      <c r="H932" s="376"/>
      <c r="I932" s="376"/>
      <c r="J932" s="376"/>
      <c r="K932" s="376"/>
      <c r="L932" s="376"/>
      <c r="M932" s="376"/>
      <c r="N932" s="376"/>
      <c r="O932" s="376"/>
      <c r="P932" s="376"/>
      <c r="Q932" s="376"/>
    </row>
    <row r="933" spans="1:17" ht="11.25" customHeight="1">
      <c r="A933" s="376"/>
      <c r="B933" s="376"/>
      <c r="C933" s="376"/>
      <c r="D933" s="376"/>
      <c r="E933" s="376"/>
      <c r="F933" s="376"/>
      <c r="G933" s="376"/>
      <c r="H933" s="376"/>
      <c r="I933" s="376"/>
      <c r="J933" s="376"/>
      <c r="K933" s="376"/>
      <c r="L933" s="376"/>
      <c r="M933" s="376"/>
      <c r="N933" s="376"/>
      <c r="O933" s="376"/>
      <c r="P933" s="376"/>
      <c r="Q933" s="376"/>
    </row>
    <row r="934" spans="1:17" ht="11.25" customHeight="1">
      <c r="A934" s="376"/>
      <c r="B934" s="376"/>
      <c r="C934" s="376"/>
      <c r="D934" s="376"/>
      <c r="E934" s="376"/>
      <c r="F934" s="376"/>
      <c r="G934" s="376"/>
      <c r="H934" s="376"/>
      <c r="I934" s="376"/>
      <c r="J934" s="376"/>
      <c r="K934" s="376"/>
      <c r="L934" s="376"/>
      <c r="M934" s="376"/>
      <c r="N934" s="376"/>
      <c r="O934" s="376"/>
      <c r="P934" s="376"/>
      <c r="Q934" s="376"/>
    </row>
    <row r="935" spans="1:17" ht="11.25" customHeight="1">
      <c r="A935" s="376"/>
      <c r="B935" s="376"/>
      <c r="C935" s="376"/>
      <c r="D935" s="376"/>
      <c r="E935" s="376"/>
      <c r="F935" s="376"/>
      <c r="G935" s="376"/>
      <c r="H935" s="376"/>
      <c r="I935" s="376"/>
      <c r="J935" s="376"/>
      <c r="K935" s="376"/>
      <c r="L935" s="376"/>
      <c r="M935" s="376"/>
      <c r="N935" s="376"/>
      <c r="O935" s="376"/>
      <c r="P935" s="376"/>
      <c r="Q935" s="376"/>
    </row>
    <row r="936" spans="1:17" ht="11.25" customHeight="1">
      <c r="A936" s="376"/>
      <c r="B936" s="376"/>
      <c r="C936" s="376"/>
      <c r="D936" s="376"/>
      <c r="E936" s="376"/>
      <c r="F936" s="376"/>
      <c r="G936" s="376"/>
      <c r="H936" s="376"/>
      <c r="I936" s="376"/>
      <c r="J936" s="376"/>
      <c r="K936" s="376"/>
      <c r="L936" s="376"/>
      <c r="M936" s="376"/>
      <c r="N936" s="376"/>
      <c r="O936" s="376"/>
      <c r="P936" s="376"/>
      <c r="Q936" s="376"/>
    </row>
    <row r="937" spans="1:17" ht="11.25" customHeight="1">
      <c r="A937" s="376"/>
      <c r="B937" s="376"/>
      <c r="C937" s="376"/>
      <c r="D937" s="376"/>
      <c r="E937" s="376"/>
      <c r="F937" s="376"/>
      <c r="G937" s="376"/>
      <c r="H937" s="376"/>
      <c r="I937" s="376"/>
      <c r="J937" s="376"/>
      <c r="K937" s="376"/>
      <c r="L937" s="376"/>
      <c r="M937" s="376"/>
      <c r="N937" s="376"/>
      <c r="O937" s="376"/>
      <c r="P937" s="376"/>
      <c r="Q937" s="376"/>
    </row>
    <row r="938" spans="1:17" ht="11.25" customHeight="1">
      <c r="A938" s="376"/>
      <c r="B938" s="376"/>
      <c r="C938" s="376"/>
      <c r="D938" s="376"/>
      <c r="E938" s="376"/>
      <c r="F938" s="376"/>
      <c r="G938" s="376"/>
      <c r="H938" s="376"/>
      <c r="I938" s="376"/>
      <c r="J938" s="376"/>
      <c r="K938" s="376"/>
      <c r="L938" s="376"/>
      <c r="M938" s="376"/>
      <c r="N938" s="376"/>
      <c r="O938" s="376"/>
      <c r="P938" s="376"/>
      <c r="Q938" s="376"/>
    </row>
    <row r="939" spans="1:17" ht="11.25" customHeight="1">
      <c r="A939" s="376"/>
      <c r="B939" s="376"/>
      <c r="C939" s="376"/>
      <c r="D939" s="376"/>
      <c r="E939" s="376"/>
      <c r="F939" s="376"/>
      <c r="G939" s="376"/>
      <c r="H939" s="376"/>
      <c r="I939" s="376"/>
      <c r="J939" s="376"/>
      <c r="K939" s="376"/>
      <c r="L939" s="376"/>
      <c r="M939" s="376"/>
      <c r="N939" s="376"/>
      <c r="O939" s="376"/>
      <c r="P939" s="376"/>
      <c r="Q939" s="376"/>
    </row>
    <row r="940" spans="1:17" ht="11.25" customHeight="1">
      <c r="A940" s="376"/>
      <c r="B940" s="376"/>
      <c r="C940" s="376"/>
      <c r="D940" s="376"/>
      <c r="E940" s="376"/>
      <c r="F940" s="376"/>
      <c r="G940" s="376"/>
      <c r="H940" s="376"/>
      <c r="I940" s="376"/>
      <c r="J940" s="376"/>
      <c r="K940" s="376"/>
      <c r="L940" s="376"/>
      <c r="M940" s="376"/>
      <c r="N940" s="376"/>
      <c r="O940" s="376"/>
      <c r="P940" s="376"/>
      <c r="Q940" s="376"/>
    </row>
    <row r="941" spans="1:17" ht="11.25" customHeight="1">
      <c r="A941" s="376"/>
      <c r="B941" s="376"/>
      <c r="C941" s="376"/>
      <c r="D941" s="376"/>
      <c r="E941" s="376"/>
      <c r="F941" s="376"/>
      <c r="G941" s="376"/>
      <c r="H941" s="376"/>
      <c r="I941" s="376"/>
      <c r="J941" s="376"/>
      <c r="K941" s="376"/>
      <c r="L941" s="376"/>
      <c r="M941" s="376"/>
      <c r="N941" s="376"/>
      <c r="O941" s="376"/>
      <c r="P941" s="376"/>
      <c r="Q941" s="376"/>
    </row>
    <row r="942" spans="1:17" ht="11.25" customHeight="1">
      <c r="A942" s="376"/>
      <c r="B942" s="376"/>
      <c r="C942" s="376"/>
      <c r="D942" s="376"/>
      <c r="E942" s="376"/>
      <c r="F942" s="376"/>
      <c r="G942" s="376"/>
      <c r="H942" s="376"/>
      <c r="I942" s="376"/>
      <c r="J942" s="376"/>
      <c r="K942" s="376"/>
      <c r="L942" s="376"/>
      <c r="M942" s="376"/>
      <c r="N942" s="376"/>
      <c r="O942" s="376"/>
      <c r="P942" s="376"/>
      <c r="Q942" s="376"/>
    </row>
    <row r="943" spans="1:17" ht="11.25" customHeight="1">
      <c r="A943" s="376"/>
      <c r="B943" s="376"/>
      <c r="C943" s="376"/>
      <c r="D943" s="376"/>
      <c r="E943" s="376"/>
      <c r="F943" s="376"/>
      <c r="G943" s="376"/>
      <c r="H943" s="376"/>
      <c r="I943" s="376"/>
      <c r="J943" s="376"/>
      <c r="K943" s="376"/>
      <c r="L943" s="376"/>
      <c r="M943" s="376"/>
      <c r="N943" s="376"/>
      <c r="O943" s="376"/>
      <c r="P943" s="376"/>
      <c r="Q943" s="376"/>
    </row>
    <row r="944" spans="1:17" ht="11.25" customHeight="1">
      <c r="A944" s="376"/>
      <c r="B944" s="376"/>
      <c r="C944" s="376"/>
      <c r="D944" s="376"/>
      <c r="E944" s="376"/>
      <c r="F944" s="376"/>
      <c r="G944" s="376"/>
      <c r="H944" s="376"/>
      <c r="I944" s="376"/>
      <c r="J944" s="376"/>
      <c r="K944" s="376"/>
      <c r="L944" s="376"/>
      <c r="M944" s="376"/>
      <c r="N944" s="376"/>
      <c r="O944" s="376"/>
      <c r="P944" s="376"/>
      <c r="Q944" s="376"/>
    </row>
    <row r="945" spans="1:17" ht="11.25" customHeight="1">
      <c r="A945" s="376"/>
      <c r="B945" s="376"/>
      <c r="C945" s="376"/>
      <c r="D945" s="376"/>
      <c r="E945" s="376"/>
      <c r="F945" s="376"/>
      <c r="G945" s="376"/>
      <c r="H945" s="376"/>
      <c r="I945" s="376"/>
      <c r="J945" s="376"/>
      <c r="K945" s="376"/>
      <c r="L945" s="376"/>
      <c r="M945" s="376"/>
      <c r="N945" s="376"/>
      <c r="O945" s="376"/>
      <c r="P945" s="376"/>
      <c r="Q945" s="376"/>
    </row>
    <row r="946" spans="1:17" ht="11.25" customHeight="1">
      <c r="A946" s="376"/>
      <c r="B946" s="376"/>
      <c r="C946" s="376"/>
      <c r="D946" s="376"/>
      <c r="E946" s="376"/>
      <c r="F946" s="376"/>
      <c r="G946" s="376"/>
      <c r="H946" s="376"/>
      <c r="I946" s="376"/>
      <c r="J946" s="376"/>
      <c r="K946" s="376"/>
      <c r="L946" s="376"/>
      <c r="M946" s="376"/>
      <c r="N946" s="376"/>
      <c r="O946" s="376"/>
      <c r="P946" s="376"/>
      <c r="Q946" s="376"/>
    </row>
    <row r="947" spans="1:17" ht="11.25" customHeight="1">
      <c r="A947" s="376"/>
      <c r="B947" s="376"/>
      <c r="C947" s="376"/>
      <c r="D947" s="376"/>
      <c r="E947" s="376"/>
      <c r="F947" s="376"/>
      <c r="G947" s="376"/>
      <c r="H947" s="376"/>
      <c r="I947" s="376"/>
      <c r="J947" s="376"/>
      <c r="K947" s="376"/>
      <c r="L947" s="376"/>
      <c r="M947" s="376"/>
      <c r="N947" s="376"/>
      <c r="O947" s="376"/>
      <c r="P947" s="376"/>
      <c r="Q947" s="376"/>
    </row>
    <row r="948" spans="1:17" ht="11.25" customHeight="1">
      <c r="A948" s="376"/>
      <c r="B948" s="376"/>
      <c r="C948" s="376"/>
      <c r="D948" s="376"/>
      <c r="E948" s="376"/>
      <c r="F948" s="376"/>
      <c r="G948" s="376"/>
      <c r="H948" s="376"/>
      <c r="I948" s="376"/>
      <c r="J948" s="376"/>
      <c r="K948" s="376"/>
      <c r="L948" s="376"/>
      <c r="M948" s="376"/>
      <c r="N948" s="376"/>
      <c r="O948" s="376"/>
      <c r="P948" s="376"/>
      <c r="Q948" s="376"/>
    </row>
    <row r="949" spans="1:17" ht="11.25" customHeight="1">
      <c r="A949" s="376"/>
      <c r="B949" s="376"/>
      <c r="C949" s="376"/>
      <c r="D949" s="376"/>
      <c r="E949" s="376"/>
      <c r="F949" s="376"/>
      <c r="G949" s="376"/>
      <c r="H949" s="376"/>
      <c r="I949" s="376"/>
      <c r="J949" s="376"/>
      <c r="K949" s="376"/>
      <c r="L949" s="376"/>
      <c r="M949" s="376"/>
      <c r="N949" s="376"/>
      <c r="O949" s="376"/>
      <c r="P949" s="376"/>
      <c r="Q949" s="376"/>
    </row>
    <row r="950" spans="1:17" ht="11.25" customHeight="1">
      <c r="A950" s="376"/>
      <c r="B950" s="376"/>
      <c r="C950" s="376"/>
      <c r="D950" s="376"/>
      <c r="E950" s="376"/>
      <c r="F950" s="376"/>
      <c r="G950" s="376"/>
      <c r="H950" s="376"/>
      <c r="I950" s="376"/>
      <c r="J950" s="376"/>
      <c r="K950" s="376"/>
      <c r="L950" s="376"/>
      <c r="M950" s="376"/>
      <c r="N950" s="376"/>
      <c r="O950" s="376"/>
      <c r="P950" s="376"/>
      <c r="Q950" s="376"/>
    </row>
    <row r="951" spans="1:17" ht="11.25" customHeight="1">
      <c r="A951" s="376"/>
      <c r="B951" s="376"/>
      <c r="C951" s="376"/>
      <c r="D951" s="376"/>
      <c r="E951" s="376"/>
      <c r="F951" s="376"/>
      <c r="G951" s="376"/>
      <c r="H951" s="376"/>
      <c r="I951" s="376"/>
      <c r="J951" s="376"/>
      <c r="K951" s="376"/>
      <c r="L951" s="376"/>
      <c r="M951" s="376"/>
      <c r="N951" s="376"/>
      <c r="O951" s="376"/>
      <c r="P951" s="376"/>
      <c r="Q951" s="376"/>
    </row>
    <row r="952" spans="1:17" ht="11.25" customHeight="1">
      <c r="A952" s="376"/>
      <c r="B952" s="376"/>
      <c r="C952" s="376"/>
      <c r="D952" s="376"/>
      <c r="E952" s="376"/>
      <c r="F952" s="376"/>
      <c r="G952" s="376"/>
      <c r="H952" s="376"/>
      <c r="I952" s="376"/>
      <c r="J952" s="376"/>
      <c r="K952" s="376"/>
      <c r="L952" s="376"/>
      <c r="M952" s="376"/>
      <c r="N952" s="376"/>
      <c r="O952" s="376"/>
      <c r="P952" s="376"/>
      <c r="Q952" s="376"/>
    </row>
    <row r="953" spans="1:17" ht="11.25" customHeight="1">
      <c r="A953" s="376"/>
      <c r="B953" s="376"/>
      <c r="C953" s="376"/>
      <c r="D953" s="376"/>
      <c r="E953" s="376"/>
      <c r="F953" s="376"/>
      <c r="G953" s="376"/>
      <c r="H953" s="376"/>
      <c r="I953" s="376"/>
      <c r="J953" s="376"/>
      <c r="K953" s="376"/>
      <c r="L953" s="376"/>
      <c r="M953" s="376"/>
      <c r="N953" s="376"/>
      <c r="O953" s="376"/>
      <c r="P953" s="376"/>
      <c r="Q953" s="376"/>
    </row>
    <row r="954" spans="1:17" ht="11.25" customHeight="1">
      <c r="A954" s="376"/>
      <c r="B954" s="376"/>
      <c r="C954" s="376"/>
      <c r="D954" s="376"/>
      <c r="E954" s="376"/>
      <c r="F954" s="376"/>
      <c r="G954" s="376"/>
      <c r="H954" s="376"/>
      <c r="I954" s="376"/>
      <c r="J954" s="376"/>
      <c r="K954" s="376"/>
      <c r="L954" s="376"/>
      <c r="M954" s="376"/>
      <c r="N954" s="376"/>
      <c r="O954" s="376"/>
      <c r="P954" s="376"/>
      <c r="Q954" s="376"/>
    </row>
    <row r="955" spans="1:17" ht="11.25" customHeight="1">
      <c r="A955" s="376"/>
      <c r="B955" s="376"/>
      <c r="C955" s="376"/>
      <c r="D955" s="376"/>
      <c r="E955" s="376"/>
      <c r="F955" s="376"/>
      <c r="G955" s="376"/>
      <c r="H955" s="376"/>
      <c r="I955" s="376"/>
      <c r="J955" s="376"/>
      <c r="K955" s="376"/>
      <c r="L955" s="376"/>
      <c r="M955" s="376"/>
      <c r="N955" s="376"/>
      <c r="O955" s="376"/>
      <c r="P955" s="376"/>
      <c r="Q955" s="376"/>
    </row>
    <row r="956" spans="1:17" ht="11.25" customHeight="1">
      <c r="A956" s="376"/>
      <c r="B956" s="376"/>
      <c r="C956" s="376"/>
      <c r="D956" s="376"/>
      <c r="E956" s="376"/>
      <c r="F956" s="376"/>
      <c r="G956" s="376"/>
      <c r="H956" s="376"/>
      <c r="I956" s="376"/>
      <c r="J956" s="376"/>
      <c r="K956" s="376"/>
      <c r="L956" s="376"/>
      <c r="M956" s="376"/>
      <c r="N956" s="376"/>
      <c r="O956" s="376"/>
      <c r="P956" s="376"/>
      <c r="Q956" s="376"/>
    </row>
    <row r="957" spans="1:17" ht="11.25" customHeight="1">
      <c r="A957" s="376"/>
      <c r="B957" s="376"/>
      <c r="C957" s="376"/>
      <c r="D957" s="376"/>
      <c r="E957" s="376"/>
      <c r="F957" s="376"/>
      <c r="G957" s="376"/>
      <c r="H957" s="376"/>
      <c r="I957" s="376"/>
      <c r="J957" s="376"/>
      <c r="K957" s="376"/>
      <c r="L957" s="376"/>
      <c r="M957" s="376"/>
      <c r="N957" s="376"/>
      <c r="O957" s="376"/>
      <c r="P957" s="376"/>
      <c r="Q957" s="376"/>
    </row>
    <row r="958" spans="1:17" ht="11.25" customHeight="1">
      <c r="A958" s="376"/>
      <c r="B958" s="376"/>
      <c r="C958" s="376"/>
      <c r="D958" s="376"/>
      <c r="E958" s="376"/>
      <c r="F958" s="376"/>
      <c r="G958" s="376"/>
      <c r="H958" s="376"/>
      <c r="I958" s="376"/>
      <c r="J958" s="376"/>
      <c r="K958" s="376"/>
      <c r="L958" s="376"/>
      <c r="M958" s="376"/>
      <c r="N958" s="376"/>
      <c r="O958" s="376"/>
      <c r="P958" s="376"/>
      <c r="Q958" s="376"/>
    </row>
    <row r="959" spans="1:17" ht="11.25" customHeight="1">
      <c r="A959" s="376"/>
      <c r="B959" s="376"/>
      <c r="C959" s="376"/>
      <c r="D959" s="376"/>
      <c r="E959" s="376"/>
      <c r="F959" s="376"/>
      <c r="G959" s="376"/>
      <c r="H959" s="376"/>
      <c r="I959" s="376"/>
      <c r="J959" s="376"/>
      <c r="K959" s="376"/>
      <c r="L959" s="376"/>
      <c r="M959" s="376"/>
      <c r="N959" s="376"/>
      <c r="O959" s="376"/>
      <c r="P959" s="376"/>
      <c r="Q959" s="376"/>
    </row>
    <row r="960" spans="1:17" ht="11.25" customHeight="1">
      <c r="A960" s="376"/>
      <c r="B960" s="376"/>
      <c r="C960" s="376"/>
      <c r="D960" s="376"/>
      <c r="E960" s="376"/>
      <c r="F960" s="376"/>
      <c r="G960" s="376"/>
      <c r="H960" s="376"/>
      <c r="I960" s="376"/>
      <c r="J960" s="376"/>
      <c r="K960" s="376"/>
      <c r="L960" s="376"/>
      <c r="M960" s="376"/>
      <c r="N960" s="376"/>
      <c r="O960" s="376"/>
      <c r="P960" s="376"/>
      <c r="Q960" s="376"/>
    </row>
    <row r="961" spans="1:17" ht="11.25" customHeight="1">
      <c r="A961" s="376"/>
      <c r="B961" s="376"/>
      <c r="C961" s="376"/>
      <c r="D961" s="376"/>
      <c r="E961" s="376"/>
      <c r="F961" s="376"/>
      <c r="G961" s="376"/>
      <c r="H961" s="376"/>
      <c r="I961" s="376"/>
      <c r="J961" s="376"/>
      <c r="K961" s="376"/>
      <c r="L961" s="376"/>
      <c r="M961" s="376"/>
      <c r="N961" s="376"/>
      <c r="O961" s="376"/>
      <c r="P961" s="376"/>
      <c r="Q961" s="376"/>
    </row>
    <row r="962" spans="1:17" ht="11.25" customHeight="1">
      <c r="A962" s="376"/>
      <c r="B962" s="376"/>
      <c r="C962" s="376"/>
      <c r="D962" s="376"/>
      <c r="E962" s="376"/>
      <c r="F962" s="376"/>
      <c r="G962" s="376"/>
      <c r="H962" s="376"/>
      <c r="I962" s="376"/>
      <c r="J962" s="376"/>
      <c r="K962" s="376"/>
      <c r="L962" s="376"/>
      <c r="M962" s="376"/>
      <c r="N962" s="376"/>
      <c r="O962" s="376"/>
      <c r="P962" s="376"/>
      <c r="Q962" s="376"/>
    </row>
    <row r="963" spans="1:17" ht="11.25" customHeight="1">
      <c r="A963" s="376"/>
      <c r="B963" s="376"/>
      <c r="C963" s="376"/>
      <c r="D963" s="376"/>
      <c r="E963" s="376"/>
      <c r="F963" s="376"/>
      <c r="G963" s="376"/>
      <c r="H963" s="376"/>
      <c r="I963" s="376"/>
      <c r="J963" s="376"/>
      <c r="K963" s="376"/>
      <c r="L963" s="376"/>
      <c r="M963" s="376"/>
      <c r="N963" s="376"/>
      <c r="O963" s="376"/>
      <c r="P963" s="376"/>
      <c r="Q963" s="376"/>
    </row>
    <row r="964" spans="1:17" ht="11.25" customHeight="1">
      <c r="A964" s="376"/>
      <c r="B964" s="376"/>
      <c r="C964" s="376"/>
      <c r="D964" s="376"/>
      <c r="E964" s="376"/>
      <c r="F964" s="376"/>
      <c r="G964" s="376"/>
      <c r="H964" s="376"/>
      <c r="I964" s="376"/>
      <c r="J964" s="376"/>
      <c r="K964" s="376"/>
      <c r="L964" s="376"/>
      <c r="M964" s="376"/>
      <c r="N964" s="376"/>
      <c r="O964" s="376"/>
      <c r="P964" s="376"/>
      <c r="Q964" s="376"/>
    </row>
    <row r="965" spans="1:17" ht="11.25" customHeight="1">
      <c r="A965" s="376"/>
      <c r="B965" s="376"/>
      <c r="C965" s="376"/>
      <c r="D965" s="376"/>
      <c r="E965" s="376"/>
      <c r="F965" s="376"/>
      <c r="G965" s="376"/>
      <c r="H965" s="376"/>
      <c r="I965" s="376"/>
      <c r="J965" s="376"/>
      <c r="K965" s="376"/>
      <c r="L965" s="376"/>
      <c r="M965" s="376"/>
      <c r="N965" s="376"/>
      <c r="O965" s="376"/>
      <c r="P965" s="376"/>
      <c r="Q965" s="376"/>
    </row>
    <row r="966" spans="1:17" ht="11.25" customHeight="1">
      <c r="A966" s="376"/>
      <c r="B966" s="376"/>
      <c r="C966" s="376"/>
      <c r="D966" s="376"/>
      <c r="E966" s="376"/>
      <c r="F966" s="376"/>
      <c r="G966" s="376"/>
      <c r="H966" s="376"/>
      <c r="I966" s="376"/>
      <c r="J966" s="376"/>
      <c r="K966" s="376"/>
      <c r="L966" s="376"/>
      <c r="M966" s="376"/>
      <c r="N966" s="376"/>
      <c r="O966" s="376"/>
      <c r="P966" s="376"/>
      <c r="Q966" s="376"/>
    </row>
    <row r="967" spans="1:17" ht="11.25" customHeight="1">
      <c r="A967" s="376"/>
      <c r="B967" s="376"/>
      <c r="C967" s="376"/>
      <c r="D967" s="376"/>
      <c r="E967" s="376"/>
      <c r="F967" s="376"/>
      <c r="G967" s="376"/>
      <c r="H967" s="376"/>
      <c r="I967" s="376"/>
      <c r="J967" s="376"/>
      <c r="K967" s="376"/>
      <c r="L967" s="376"/>
      <c r="M967" s="376"/>
      <c r="N967" s="376"/>
      <c r="O967" s="376"/>
      <c r="P967" s="376"/>
      <c r="Q967" s="376"/>
    </row>
    <row r="968" spans="1:17" ht="11.25" customHeight="1">
      <c r="A968" s="376"/>
      <c r="B968" s="376"/>
      <c r="C968" s="376"/>
      <c r="D968" s="376"/>
      <c r="E968" s="376"/>
      <c r="F968" s="376"/>
      <c r="G968" s="376"/>
      <c r="H968" s="376"/>
      <c r="I968" s="376"/>
      <c r="J968" s="376"/>
      <c r="K968" s="376"/>
      <c r="L968" s="376"/>
      <c r="M968" s="376"/>
      <c r="N968" s="376"/>
      <c r="O968" s="376"/>
      <c r="P968" s="376"/>
      <c r="Q968" s="376"/>
    </row>
    <row r="969" spans="1:17" ht="11.25" customHeight="1">
      <c r="A969" s="376"/>
      <c r="B969" s="376"/>
      <c r="C969" s="376"/>
      <c r="D969" s="376"/>
      <c r="E969" s="376"/>
      <c r="F969" s="376"/>
      <c r="G969" s="376"/>
      <c r="H969" s="376"/>
      <c r="I969" s="376"/>
      <c r="J969" s="376"/>
      <c r="K969" s="376"/>
      <c r="L969" s="376"/>
      <c r="M969" s="376"/>
      <c r="N969" s="376"/>
      <c r="O969" s="376"/>
      <c r="P969" s="376"/>
      <c r="Q969" s="376"/>
    </row>
    <row r="970" spans="1:17" ht="11.25" customHeight="1">
      <c r="A970" s="376"/>
      <c r="B970" s="376"/>
      <c r="C970" s="376"/>
      <c r="D970" s="376"/>
      <c r="E970" s="376"/>
      <c r="F970" s="376"/>
      <c r="G970" s="376"/>
      <c r="H970" s="376"/>
      <c r="I970" s="376"/>
      <c r="J970" s="376"/>
      <c r="K970" s="376"/>
      <c r="L970" s="376"/>
      <c r="M970" s="376"/>
      <c r="N970" s="376"/>
      <c r="O970" s="376"/>
      <c r="P970" s="376"/>
      <c r="Q970" s="376"/>
    </row>
    <row r="971" spans="1:17" ht="11.25" customHeight="1">
      <c r="A971" s="376"/>
      <c r="B971" s="376"/>
      <c r="C971" s="376"/>
      <c r="D971" s="376"/>
      <c r="E971" s="376"/>
      <c r="F971" s="376"/>
      <c r="G971" s="376"/>
      <c r="H971" s="376"/>
      <c r="I971" s="376"/>
      <c r="J971" s="376"/>
      <c r="K971" s="376"/>
      <c r="L971" s="376"/>
      <c r="M971" s="376"/>
      <c r="N971" s="376"/>
      <c r="O971" s="376"/>
      <c r="P971" s="376"/>
      <c r="Q971" s="376"/>
    </row>
    <row r="972" spans="1:17" ht="11.25" customHeight="1">
      <c r="A972" s="376"/>
      <c r="B972" s="376"/>
      <c r="C972" s="376"/>
      <c r="D972" s="376"/>
      <c r="E972" s="376"/>
      <c r="F972" s="376"/>
      <c r="G972" s="376"/>
      <c r="H972" s="376"/>
      <c r="I972" s="376"/>
      <c r="J972" s="376"/>
      <c r="K972" s="376"/>
      <c r="L972" s="376"/>
      <c r="M972" s="376"/>
      <c r="N972" s="376"/>
      <c r="O972" s="376"/>
      <c r="P972" s="376"/>
      <c r="Q972" s="376"/>
    </row>
    <row r="973" spans="1:17" ht="11.25" customHeight="1">
      <c r="A973" s="376"/>
      <c r="B973" s="376"/>
      <c r="C973" s="376"/>
      <c r="D973" s="376"/>
      <c r="E973" s="376"/>
      <c r="F973" s="376"/>
      <c r="G973" s="376"/>
      <c r="H973" s="376"/>
      <c r="I973" s="376"/>
      <c r="J973" s="376"/>
      <c r="K973" s="376"/>
      <c r="L973" s="376"/>
      <c r="M973" s="376"/>
      <c r="N973" s="376"/>
      <c r="O973" s="376"/>
      <c r="P973" s="376"/>
      <c r="Q973" s="376"/>
    </row>
    <row r="974" spans="1:17" ht="11.25" customHeight="1">
      <c r="A974" s="376"/>
      <c r="B974" s="376"/>
      <c r="C974" s="376"/>
      <c r="D974" s="376"/>
      <c r="E974" s="376"/>
      <c r="F974" s="376"/>
      <c r="G974" s="376"/>
      <c r="H974" s="376"/>
      <c r="I974" s="376"/>
      <c r="J974" s="376"/>
      <c r="K974" s="376"/>
      <c r="L974" s="376"/>
      <c r="M974" s="376"/>
      <c r="N974" s="376"/>
      <c r="O974" s="376"/>
      <c r="P974" s="376"/>
      <c r="Q974" s="376"/>
    </row>
    <row r="975" spans="1:17" ht="11.25" customHeight="1">
      <c r="A975" s="376"/>
      <c r="B975" s="376"/>
      <c r="C975" s="376"/>
      <c r="D975" s="376"/>
      <c r="E975" s="376"/>
      <c r="F975" s="376"/>
      <c r="G975" s="376"/>
      <c r="H975" s="376"/>
      <c r="I975" s="376"/>
      <c r="J975" s="376"/>
      <c r="K975" s="376"/>
      <c r="L975" s="376"/>
      <c r="M975" s="376"/>
      <c r="N975" s="376"/>
      <c r="O975" s="376"/>
      <c r="P975" s="376"/>
      <c r="Q975" s="376"/>
    </row>
    <row r="976" spans="1:17" ht="11.25" customHeight="1">
      <c r="A976" s="376"/>
      <c r="B976" s="376"/>
      <c r="C976" s="376"/>
      <c r="D976" s="376"/>
      <c r="E976" s="376"/>
      <c r="F976" s="376"/>
      <c r="G976" s="376"/>
      <c r="H976" s="376"/>
      <c r="I976" s="376"/>
      <c r="J976" s="376"/>
      <c r="K976" s="376"/>
      <c r="L976" s="376"/>
      <c r="M976" s="376"/>
      <c r="N976" s="376"/>
      <c r="O976" s="376"/>
      <c r="P976" s="376"/>
      <c r="Q976" s="376"/>
    </row>
    <row r="977" spans="1:17" ht="11.25" customHeight="1">
      <c r="A977" s="376"/>
      <c r="B977" s="376"/>
      <c r="C977" s="376"/>
      <c r="D977" s="376"/>
      <c r="E977" s="376"/>
      <c r="F977" s="376"/>
      <c r="G977" s="376"/>
      <c r="H977" s="376"/>
      <c r="I977" s="376"/>
      <c r="J977" s="376"/>
      <c r="K977" s="376"/>
      <c r="L977" s="376"/>
      <c r="M977" s="376"/>
      <c r="N977" s="376"/>
      <c r="O977" s="376"/>
      <c r="P977" s="376"/>
      <c r="Q977" s="376"/>
    </row>
    <row r="978" spans="1:17" ht="11.25" customHeight="1">
      <c r="A978" s="376"/>
      <c r="B978" s="376"/>
      <c r="C978" s="376"/>
      <c r="D978" s="376"/>
      <c r="E978" s="376"/>
      <c r="F978" s="376"/>
      <c r="G978" s="376"/>
      <c r="H978" s="376"/>
      <c r="I978" s="376"/>
      <c r="J978" s="376"/>
      <c r="K978" s="376"/>
      <c r="L978" s="376"/>
      <c r="M978" s="376"/>
      <c r="N978" s="376"/>
      <c r="O978" s="376"/>
      <c r="P978" s="376"/>
      <c r="Q978" s="376"/>
    </row>
    <row r="979" spans="1:17" ht="11.25" customHeight="1">
      <c r="A979" s="376"/>
      <c r="B979" s="376"/>
      <c r="C979" s="376"/>
      <c r="D979" s="376"/>
      <c r="E979" s="376"/>
      <c r="F979" s="376"/>
      <c r="G979" s="376"/>
      <c r="H979" s="376"/>
      <c r="I979" s="376"/>
      <c r="J979" s="376"/>
      <c r="K979" s="376"/>
      <c r="L979" s="376"/>
      <c r="M979" s="376"/>
      <c r="N979" s="376"/>
      <c r="O979" s="376"/>
      <c r="P979" s="376"/>
      <c r="Q979" s="376"/>
    </row>
    <row r="980" spans="1:17" ht="11.25" customHeight="1">
      <c r="A980" s="376"/>
      <c r="B980" s="376"/>
      <c r="C980" s="376"/>
      <c r="D980" s="376"/>
      <c r="E980" s="376"/>
      <c r="F980" s="376"/>
      <c r="G980" s="376"/>
      <c r="H980" s="376"/>
      <c r="I980" s="376"/>
      <c r="J980" s="376"/>
      <c r="K980" s="376"/>
      <c r="L980" s="376"/>
      <c r="M980" s="376"/>
      <c r="N980" s="376"/>
      <c r="O980" s="376"/>
      <c r="P980" s="376"/>
      <c r="Q980" s="376"/>
    </row>
    <row r="981" spans="1:17" ht="11.25" customHeight="1">
      <c r="A981" s="376"/>
      <c r="B981" s="376"/>
      <c r="C981" s="376"/>
      <c r="D981" s="376"/>
      <c r="E981" s="376"/>
      <c r="F981" s="376"/>
      <c r="G981" s="376"/>
      <c r="H981" s="376"/>
      <c r="I981" s="376"/>
      <c r="J981" s="376"/>
      <c r="K981" s="376"/>
      <c r="L981" s="376"/>
      <c r="M981" s="376"/>
      <c r="N981" s="376"/>
      <c r="O981" s="376"/>
      <c r="P981" s="376"/>
      <c r="Q981" s="376"/>
    </row>
    <row r="982" spans="1:17" ht="11.25" customHeight="1">
      <c r="A982" s="376"/>
      <c r="B982" s="376"/>
      <c r="C982" s="376"/>
      <c r="D982" s="376"/>
      <c r="E982" s="376"/>
      <c r="F982" s="376"/>
      <c r="G982" s="376"/>
      <c r="H982" s="376"/>
      <c r="I982" s="376"/>
      <c r="J982" s="376"/>
      <c r="K982" s="376"/>
      <c r="L982" s="376"/>
      <c r="M982" s="376"/>
      <c r="N982" s="376"/>
      <c r="O982" s="376"/>
      <c r="P982" s="376"/>
      <c r="Q982" s="376"/>
    </row>
    <row r="983" spans="1:17" ht="11.25" customHeight="1">
      <c r="A983" s="376"/>
      <c r="B983" s="376"/>
      <c r="C983" s="376"/>
      <c r="D983" s="376"/>
      <c r="E983" s="376"/>
      <c r="F983" s="376"/>
      <c r="G983" s="376"/>
      <c r="H983" s="376"/>
      <c r="I983" s="376"/>
      <c r="J983" s="376"/>
      <c r="K983" s="376"/>
      <c r="L983" s="376"/>
      <c r="M983" s="376"/>
      <c r="N983" s="376"/>
      <c r="O983" s="376"/>
      <c r="P983" s="376"/>
      <c r="Q983" s="376"/>
    </row>
    <row r="984" spans="1:17" ht="11.25" customHeight="1">
      <c r="A984" s="376"/>
      <c r="B984" s="376"/>
      <c r="C984" s="376"/>
      <c r="D984" s="376"/>
      <c r="E984" s="376"/>
      <c r="F984" s="376"/>
      <c r="G984" s="376"/>
      <c r="H984" s="376"/>
      <c r="I984" s="376"/>
      <c r="J984" s="376"/>
      <c r="K984" s="376"/>
      <c r="L984" s="376"/>
      <c r="M984" s="376"/>
      <c r="N984" s="376"/>
      <c r="O984" s="376"/>
      <c r="P984" s="376"/>
      <c r="Q984" s="376"/>
    </row>
    <row r="985" spans="1:17" ht="11.25" customHeight="1">
      <c r="A985" s="376"/>
      <c r="B985" s="376"/>
      <c r="C985" s="376"/>
      <c r="D985" s="376"/>
      <c r="E985" s="376"/>
      <c r="F985" s="376"/>
      <c r="G985" s="376"/>
      <c r="H985" s="376"/>
      <c r="I985" s="376"/>
      <c r="J985" s="376"/>
      <c r="K985" s="376"/>
      <c r="L985" s="376"/>
      <c r="M985" s="376"/>
      <c r="N985" s="376"/>
      <c r="O985" s="376"/>
      <c r="P985" s="376"/>
      <c r="Q985" s="376"/>
    </row>
    <row r="986" spans="1:17" ht="11.25" customHeight="1">
      <c r="A986" s="376"/>
      <c r="B986" s="376"/>
      <c r="C986" s="376"/>
      <c r="D986" s="376"/>
      <c r="E986" s="376"/>
      <c r="F986" s="376"/>
      <c r="G986" s="376"/>
      <c r="H986" s="376"/>
      <c r="I986" s="376"/>
      <c r="J986" s="376"/>
      <c r="K986" s="376"/>
      <c r="L986" s="376"/>
      <c r="M986" s="376"/>
      <c r="N986" s="376"/>
      <c r="O986" s="376"/>
      <c r="P986" s="376"/>
      <c r="Q986" s="376"/>
    </row>
    <row r="987" spans="1:17" ht="11.25" customHeight="1">
      <c r="A987" s="376"/>
      <c r="B987" s="376"/>
      <c r="C987" s="376"/>
      <c r="D987" s="376"/>
      <c r="E987" s="376"/>
      <c r="F987" s="376"/>
      <c r="G987" s="376"/>
      <c r="H987" s="376"/>
      <c r="I987" s="376"/>
      <c r="J987" s="376"/>
      <c r="K987" s="376"/>
      <c r="L987" s="376"/>
      <c r="M987" s="376"/>
      <c r="N987" s="376"/>
      <c r="O987" s="376"/>
      <c r="P987" s="376"/>
      <c r="Q987" s="376"/>
    </row>
    <row r="988" spans="1:17" ht="11.25" customHeight="1">
      <c r="A988" s="376"/>
      <c r="B988" s="376"/>
      <c r="C988" s="376"/>
      <c r="D988" s="376"/>
      <c r="E988" s="376"/>
      <c r="F988" s="376"/>
      <c r="G988" s="376"/>
      <c r="H988" s="376"/>
      <c r="I988" s="376"/>
      <c r="J988" s="376"/>
      <c r="K988" s="376"/>
      <c r="L988" s="376"/>
      <c r="M988" s="376"/>
      <c r="N988" s="376"/>
      <c r="O988" s="376"/>
      <c r="P988" s="376"/>
      <c r="Q988" s="376"/>
    </row>
    <row r="989" spans="1:17" ht="11.25" customHeight="1">
      <c r="A989" s="376"/>
      <c r="B989" s="376"/>
      <c r="C989" s="376"/>
      <c r="D989" s="376"/>
      <c r="E989" s="376"/>
      <c r="F989" s="376"/>
      <c r="G989" s="376"/>
      <c r="H989" s="376"/>
      <c r="I989" s="376"/>
      <c r="J989" s="376"/>
      <c r="K989" s="376"/>
      <c r="L989" s="376"/>
      <c r="M989" s="376"/>
      <c r="N989" s="376"/>
      <c r="O989" s="376"/>
      <c r="P989" s="376"/>
      <c r="Q989" s="376"/>
    </row>
    <row r="990" spans="1:17" ht="11.25" customHeight="1">
      <c r="A990" s="376"/>
      <c r="B990" s="376"/>
      <c r="C990" s="376"/>
      <c r="D990" s="376"/>
      <c r="E990" s="376"/>
      <c r="F990" s="376"/>
      <c r="G990" s="376"/>
      <c r="H990" s="376"/>
      <c r="I990" s="376"/>
      <c r="J990" s="376"/>
      <c r="K990" s="376"/>
      <c r="L990" s="376"/>
      <c r="M990" s="376"/>
      <c r="N990" s="376"/>
      <c r="O990" s="376"/>
      <c r="P990" s="376"/>
      <c r="Q990" s="376"/>
    </row>
    <row r="991" spans="1:17" ht="11.25" customHeight="1">
      <c r="A991" s="376"/>
      <c r="B991" s="376"/>
      <c r="C991" s="376"/>
      <c r="D991" s="376"/>
      <c r="E991" s="376"/>
      <c r="F991" s="376"/>
      <c r="G991" s="376"/>
      <c r="H991" s="376"/>
      <c r="I991" s="376"/>
      <c r="J991" s="376"/>
      <c r="K991" s="376"/>
      <c r="L991" s="376"/>
      <c r="M991" s="376"/>
      <c r="N991" s="376"/>
      <c r="O991" s="376"/>
      <c r="P991" s="376"/>
      <c r="Q991" s="376"/>
    </row>
    <row r="992" spans="1:17" ht="11.25" customHeight="1">
      <c r="A992" s="376"/>
      <c r="B992" s="376"/>
      <c r="C992" s="376"/>
      <c r="D992" s="376"/>
      <c r="E992" s="376"/>
      <c r="F992" s="376"/>
      <c r="G992" s="376"/>
      <c r="H992" s="376"/>
      <c r="I992" s="376"/>
      <c r="J992" s="376"/>
      <c r="K992" s="376"/>
      <c r="L992" s="376"/>
      <c r="M992" s="376"/>
      <c r="N992" s="376"/>
      <c r="O992" s="376"/>
      <c r="P992" s="376"/>
      <c r="Q992" s="376"/>
    </row>
    <row r="993" spans="1:17" ht="11.25" customHeight="1">
      <c r="A993" s="376"/>
      <c r="B993" s="376"/>
      <c r="C993" s="376"/>
      <c r="D993" s="376"/>
      <c r="E993" s="376"/>
      <c r="F993" s="376"/>
      <c r="G993" s="376"/>
      <c r="H993" s="376"/>
      <c r="I993" s="376"/>
      <c r="J993" s="376"/>
      <c r="K993" s="376"/>
      <c r="L993" s="376"/>
      <c r="M993" s="376"/>
      <c r="N993" s="376"/>
      <c r="O993" s="376"/>
      <c r="P993" s="376"/>
      <c r="Q993" s="376"/>
    </row>
    <row r="994" spans="1:17" ht="11.25" customHeight="1">
      <c r="A994" s="376"/>
      <c r="B994" s="376"/>
      <c r="C994" s="376"/>
      <c r="D994" s="376"/>
      <c r="E994" s="376"/>
      <c r="F994" s="376"/>
      <c r="G994" s="376"/>
      <c r="H994" s="376"/>
      <c r="I994" s="376"/>
      <c r="J994" s="376"/>
      <c r="K994" s="376"/>
      <c r="L994" s="376"/>
      <c r="M994" s="376"/>
      <c r="N994" s="376"/>
      <c r="O994" s="376"/>
      <c r="P994" s="376"/>
      <c r="Q994" s="376"/>
    </row>
    <row r="995" spans="1:17" ht="11.25" customHeight="1">
      <c r="A995" s="376"/>
      <c r="B995" s="376"/>
      <c r="C995" s="376"/>
      <c r="D995" s="376"/>
      <c r="E995" s="376"/>
      <c r="F995" s="376"/>
      <c r="G995" s="376"/>
      <c r="H995" s="376"/>
      <c r="I995" s="376"/>
      <c r="J995" s="376"/>
      <c r="K995" s="376"/>
      <c r="L995" s="376"/>
      <c r="M995" s="376"/>
      <c r="N995" s="376"/>
      <c r="O995" s="376"/>
      <c r="P995" s="376"/>
      <c r="Q995" s="376"/>
    </row>
    <row r="996" spans="1:17" ht="11.25" customHeight="1">
      <c r="A996" s="376"/>
      <c r="B996" s="376"/>
      <c r="C996" s="376"/>
      <c r="D996" s="376"/>
      <c r="E996" s="376"/>
      <c r="F996" s="376"/>
      <c r="G996" s="376"/>
      <c r="H996" s="376"/>
      <c r="I996" s="376"/>
      <c r="J996" s="376"/>
      <c r="K996" s="376"/>
      <c r="L996" s="376"/>
      <c r="M996" s="376"/>
      <c r="N996" s="376"/>
      <c r="O996" s="376"/>
      <c r="P996" s="376"/>
      <c r="Q996" s="376"/>
    </row>
    <row r="997" spans="1:17" ht="11.25" customHeight="1">
      <c r="A997" s="376"/>
      <c r="B997" s="376"/>
      <c r="C997" s="376"/>
      <c r="D997" s="376"/>
      <c r="E997" s="376"/>
      <c r="F997" s="376"/>
      <c r="G997" s="376"/>
      <c r="H997" s="376"/>
      <c r="I997" s="376"/>
      <c r="J997" s="376"/>
      <c r="K997" s="376"/>
      <c r="L997" s="376"/>
      <c r="M997" s="376"/>
      <c r="N997" s="376"/>
      <c r="O997" s="376"/>
      <c r="P997" s="376"/>
      <c r="Q997" s="376"/>
    </row>
    <row r="998" spans="1:17" ht="11.25" customHeight="1">
      <c r="A998" s="376"/>
      <c r="B998" s="376"/>
      <c r="C998" s="376"/>
      <c r="D998" s="376"/>
      <c r="E998" s="376"/>
      <c r="F998" s="376"/>
      <c r="G998" s="376"/>
      <c r="H998" s="376"/>
      <c r="I998" s="376"/>
      <c r="J998" s="376"/>
      <c r="K998" s="376"/>
      <c r="L998" s="376"/>
      <c r="M998" s="376"/>
      <c r="N998" s="376"/>
      <c r="O998" s="376"/>
      <c r="P998" s="376"/>
      <c r="Q998" s="376"/>
    </row>
    <row r="999" spans="1:17" ht="11.25" customHeight="1">
      <c r="A999" s="376"/>
      <c r="B999" s="376"/>
      <c r="C999" s="376"/>
      <c r="D999" s="376"/>
      <c r="E999" s="376"/>
      <c r="F999" s="376"/>
      <c r="G999" s="376"/>
      <c r="H999" s="376"/>
      <c r="I999" s="376"/>
      <c r="J999" s="376"/>
      <c r="K999" s="376"/>
      <c r="L999" s="376"/>
      <c r="M999" s="376"/>
      <c r="N999" s="376"/>
      <c r="O999" s="376"/>
      <c r="P999" s="376"/>
      <c r="Q999" s="376"/>
    </row>
    <row r="1000" spans="1:17" ht="11.25" customHeight="1">
      <c r="A1000" s="376"/>
      <c r="B1000" s="376"/>
      <c r="C1000" s="376"/>
      <c r="D1000" s="376"/>
      <c r="E1000" s="376"/>
      <c r="F1000" s="376"/>
      <c r="G1000" s="376"/>
      <c r="H1000" s="376"/>
      <c r="I1000" s="376"/>
      <c r="J1000" s="376"/>
      <c r="K1000" s="376"/>
      <c r="L1000" s="376"/>
      <c r="M1000" s="376"/>
      <c r="N1000" s="376"/>
      <c r="O1000" s="376"/>
      <c r="P1000" s="376"/>
      <c r="Q1000" s="376"/>
    </row>
  </sheetData>
  <mergeCells count="16">
    <mergeCell ref="A48:P49"/>
    <mergeCell ref="K7:K8"/>
    <mergeCell ref="L7:M7"/>
    <mergeCell ref="N7:O7"/>
    <mergeCell ref="P7:P8"/>
    <mergeCell ref="A40:P40"/>
    <mergeCell ref="A5:A8"/>
    <mergeCell ref="B5:K5"/>
    <mergeCell ref="L5:P6"/>
    <mergeCell ref="B6:F6"/>
    <mergeCell ref="G6:J6"/>
    <mergeCell ref="B7:C7"/>
    <mergeCell ref="D7:E7"/>
    <mergeCell ref="F7:F8"/>
    <mergeCell ref="G7:H7"/>
    <mergeCell ref="I7:J7"/>
  </mergeCells>
  <conditionalFormatting sqref="Q36 Q31 Q12:Q13 B12:C38 L12:M38 B39:O39">
    <cfRule type="cellIs" dxfId="29" priority="25" operator="equal">
      <formula>""""""</formula>
    </cfRule>
  </conditionalFormatting>
  <conditionalFormatting sqref="Q36 Q31 Q12:Q13 B12:C38 L12:M38 B39:O39">
    <cfRule type="cellIs" dxfId="28" priority="26" operator="equal">
      <formula>""" """</formula>
    </cfRule>
  </conditionalFormatting>
  <conditionalFormatting sqref="Q36 Q31 Q12:Q13 B12:C38 L12:M38 B39:O39">
    <cfRule type="cellIs" dxfId="27" priority="27" operator="equal">
      <formula>""""""</formula>
    </cfRule>
  </conditionalFormatting>
  <conditionalFormatting sqref="N36:O36">
    <cfRule type="cellIs" dxfId="26" priority="22" operator="equal">
      <formula>""""""</formula>
    </cfRule>
  </conditionalFormatting>
  <conditionalFormatting sqref="N36:O36">
    <cfRule type="cellIs" dxfId="25" priority="23" operator="equal">
      <formula>""" """</formula>
    </cfRule>
  </conditionalFormatting>
  <conditionalFormatting sqref="N36:O36">
    <cfRule type="cellIs" dxfId="24" priority="24" operator="equal">
      <formula>""""""</formula>
    </cfRule>
  </conditionalFormatting>
  <conditionalFormatting sqref="N31:O31">
    <cfRule type="cellIs" dxfId="23" priority="19" operator="equal">
      <formula>""""""</formula>
    </cfRule>
  </conditionalFormatting>
  <conditionalFormatting sqref="N31:O31">
    <cfRule type="cellIs" dxfId="22" priority="20" operator="equal">
      <formula>""" """</formula>
    </cfRule>
  </conditionalFormatting>
  <conditionalFormatting sqref="N31:O31">
    <cfRule type="cellIs" dxfId="21" priority="21" operator="equal">
      <formula>""""""</formula>
    </cfRule>
  </conditionalFormatting>
  <conditionalFormatting sqref="N13:O13">
    <cfRule type="cellIs" dxfId="20" priority="16" operator="equal">
      <formula>""""""</formula>
    </cfRule>
  </conditionalFormatting>
  <conditionalFormatting sqref="N13:O13">
    <cfRule type="cellIs" dxfId="19" priority="17" operator="equal">
      <formula>""" """</formula>
    </cfRule>
  </conditionalFormatting>
  <conditionalFormatting sqref="N13:O13">
    <cfRule type="cellIs" dxfId="18" priority="18" operator="equal">
      <formula>""""""</formula>
    </cfRule>
  </conditionalFormatting>
  <conditionalFormatting sqref="N12:O12">
    <cfRule type="cellIs" dxfId="17" priority="13" operator="equal">
      <formula>""""""</formula>
    </cfRule>
  </conditionalFormatting>
  <conditionalFormatting sqref="N12:O12">
    <cfRule type="cellIs" dxfId="16" priority="14" operator="equal">
      <formula>""" """</formula>
    </cfRule>
  </conditionalFormatting>
  <conditionalFormatting sqref="N12:O12">
    <cfRule type="cellIs" dxfId="15" priority="15" operator="equal">
      <formula>""""""</formula>
    </cfRule>
  </conditionalFormatting>
  <conditionalFormatting sqref="P36">
    <cfRule type="cellIs" dxfId="14" priority="10" operator="equal">
      <formula>""""""</formula>
    </cfRule>
  </conditionalFormatting>
  <conditionalFormatting sqref="P36">
    <cfRule type="cellIs" dxfId="13" priority="11" operator="equal">
      <formula>""" """</formula>
    </cfRule>
  </conditionalFormatting>
  <conditionalFormatting sqref="P36">
    <cfRule type="cellIs" dxfId="12" priority="12" operator="equal">
      <formula>""""""</formula>
    </cfRule>
  </conditionalFormatting>
  <conditionalFormatting sqref="P31">
    <cfRule type="cellIs" dxfId="11" priority="7" operator="equal">
      <formula>""""""</formula>
    </cfRule>
  </conditionalFormatting>
  <conditionalFormatting sqref="P31">
    <cfRule type="cellIs" dxfId="10" priority="8" operator="equal">
      <formula>""" """</formula>
    </cfRule>
  </conditionalFormatting>
  <conditionalFormatting sqref="P31">
    <cfRule type="cellIs" dxfId="9" priority="9" operator="equal">
      <formula>""""""</formula>
    </cfRule>
  </conditionalFormatting>
  <conditionalFormatting sqref="P13">
    <cfRule type="cellIs" dxfId="8" priority="4" operator="equal">
      <formula>""""""</formula>
    </cfRule>
  </conditionalFormatting>
  <conditionalFormatting sqref="P13">
    <cfRule type="cellIs" dxfId="7" priority="5" operator="equal">
      <formula>""" """</formula>
    </cfRule>
  </conditionalFormatting>
  <conditionalFormatting sqref="P13">
    <cfRule type="cellIs" dxfId="6" priority="6" operator="equal">
      <formula>""""""</formula>
    </cfRule>
  </conditionalFormatting>
  <conditionalFormatting sqref="P12">
    <cfRule type="cellIs" dxfId="5" priority="1" operator="equal">
      <formula>""""""</formula>
    </cfRule>
  </conditionalFormatting>
  <conditionalFormatting sqref="P12">
    <cfRule type="cellIs" dxfId="4" priority="2" operator="equal">
      <formula>""" """</formula>
    </cfRule>
  </conditionalFormatting>
  <conditionalFormatting sqref="P12">
    <cfRule type="cellIs" dxfId="3" priority="3" operator="equal">
      <formula>""""""</formula>
    </cfRule>
  </conditionalFormatting>
  <hyperlinks>
    <hyperlink ref="P1" location="Índice!A1" display="(Voltar ao índice)"/>
  </hyperlinks>
  <pageMargins left="0.511811024" right="0.511811024" top="0.78740157499999996" bottom="0.78740157499999996"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4"/>
  <sheetViews>
    <sheetView zoomScaleNormal="100" workbookViewId="0">
      <selection activeCell="H11" sqref="H11"/>
    </sheetView>
  </sheetViews>
  <sheetFormatPr defaultColWidth="9.140625" defaultRowHeight="11.25"/>
  <cols>
    <col min="1" max="1" width="16" style="2" customWidth="1"/>
    <col min="2" max="16384" width="9.140625" style="2"/>
  </cols>
  <sheetData>
    <row r="1" spans="1:4">
      <c r="A1" s="1" t="s">
        <v>109</v>
      </c>
      <c r="D1" s="155" t="s">
        <v>226</v>
      </c>
    </row>
    <row r="2" spans="1:4">
      <c r="A2" s="3" t="s">
        <v>86</v>
      </c>
    </row>
    <row r="3" spans="1:4">
      <c r="A3" s="3" t="s">
        <v>1</v>
      </c>
    </row>
    <row r="4" spans="1:4">
      <c r="A4" s="3"/>
    </row>
    <row r="5" spans="1:4" ht="21" customHeight="1">
      <c r="A5" s="1376" t="s">
        <v>2</v>
      </c>
      <c r="B5" s="1381" t="s">
        <v>87</v>
      </c>
      <c r="C5" s="1382"/>
      <c r="D5" s="1383"/>
    </row>
    <row r="6" spans="1:4" ht="15" customHeight="1">
      <c r="A6" s="1376"/>
      <c r="B6" s="1376" t="s">
        <v>10</v>
      </c>
      <c r="C6" s="1376"/>
      <c r="D6" s="1376"/>
    </row>
    <row r="7" spans="1:4" ht="14.25" customHeight="1">
      <c r="A7" s="1376"/>
      <c r="B7" s="1376" t="s">
        <v>12</v>
      </c>
      <c r="C7" s="1376"/>
      <c r="D7" s="1376"/>
    </row>
    <row r="8" spans="1:4" ht="26.25" customHeight="1">
      <c r="A8" s="1376"/>
      <c r="B8" s="4">
        <v>2019</v>
      </c>
      <c r="C8" s="4">
        <v>2020</v>
      </c>
      <c r="D8" s="4" t="s">
        <v>11</v>
      </c>
    </row>
    <row r="10" spans="1:4">
      <c r="A10" s="5" t="s">
        <v>13</v>
      </c>
      <c r="B10" s="46">
        <v>408</v>
      </c>
      <c r="C10" s="46">
        <v>379</v>
      </c>
      <c r="D10" s="47">
        <v>-7.1078431372548989</v>
      </c>
    </row>
    <row r="11" spans="1:4">
      <c r="A11" s="8"/>
      <c r="D11" s="28"/>
    </row>
    <row r="12" spans="1:4">
      <c r="A12" s="32" t="s">
        <v>72</v>
      </c>
      <c r="B12" s="12">
        <v>1</v>
      </c>
      <c r="C12" s="12" t="s">
        <v>15</v>
      </c>
      <c r="D12" s="12" t="s">
        <v>24</v>
      </c>
    </row>
    <row r="13" spans="1:4">
      <c r="A13" s="8" t="s">
        <v>16</v>
      </c>
      <c r="B13" s="16">
        <v>3</v>
      </c>
      <c r="C13" s="16">
        <v>2</v>
      </c>
      <c r="D13" s="35">
        <v>-33.333333333333336</v>
      </c>
    </row>
    <row r="14" spans="1:4">
      <c r="A14" s="8" t="s">
        <v>73</v>
      </c>
      <c r="B14" s="36">
        <v>6</v>
      </c>
      <c r="C14" s="36">
        <v>7</v>
      </c>
      <c r="D14" s="35">
        <v>16.666666666666675</v>
      </c>
    </row>
    <row r="15" spans="1:4">
      <c r="A15" s="8" t="s">
        <v>18</v>
      </c>
      <c r="B15" s="16">
        <v>13</v>
      </c>
      <c r="C15" s="16">
        <v>12</v>
      </c>
      <c r="D15" s="35">
        <v>-7.6923076923076872</v>
      </c>
    </row>
    <row r="16" spans="1:4">
      <c r="A16" s="15" t="s">
        <v>19</v>
      </c>
      <c r="B16" s="36">
        <v>37</v>
      </c>
      <c r="C16" s="36">
        <v>35</v>
      </c>
      <c r="D16" s="112">
        <v>-5.4054054054054053</v>
      </c>
    </row>
    <row r="17" spans="1:4">
      <c r="A17" s="8" t="s">
        <v>20</v>
      </c>
      <c r="B17" s="16">
        <v>20</v>
      </c>
      <c r="C17" s="16">
        <v>12</v>
      </c>
      <c r="D17" s="35">
        <v>-40</v>
      </c>
    </row>
    <row r="18" spans="1:4">
      <c r="A18" s="15" t="s">
        <v>21</v>
      </c>
      <c r="B18" s="16">
        <v>3</v>
      </c>
      <c r="C18" s="16">
        <v>2</v>
      </c>
      <c r="D18" s="35">
        <v>-33.333333333333336</v>
      </c>
    </row>
    <row r="19" spans="1:4">
      <c r="A19" s="8" t="s">
        <v>22</v>
      </c>
      <c r="B19" s="16">
        <v>6</v>
      </c>
      <c r="C19" s="16">
        <v>9</v>
      </c>
      <c r="D19" s="35">
        <v>50</v>
      </c>
    </row>
    <row r="20" spans="1:4">
      <c r="A20" s="8" t="s">
        <v>57</v>
      </c>
      <c r="B20" s="16">
        <v>10</v>
      </c>
      <c r="C20" s="16">
        <v>12</v>
      </c>
      <c r="D20" s="35">
        <v>19.999999999999996</v>
      </c>
    </row>
    <row r="21" spans="1:4">
      <c r="A21" s="15" t="s">
        <v>25</v>
      </c>
      <c r="B21" s="16">
        <v>10</v>
      </c>
      <c r="C21" s="16">
        <v>7</v>
      </c>
      <c r="D21" s="35">
        <v>-30.000000000000004</v>
      </c>
    </row>
    <row r="22" spans="1:4">
      <c r="A22" s="8" t="s">
        <v>76</v>
      </c>
      <c r="B22" s="16">
        <v>5</v>
      </c>
      <c r="C22" s="16">
        <v>5</v>
      </c>
      <c r="D22" s="35" t="s">
        <v>15</v>
      </c>
    </row>
    <row r="23" spans="1:4">
      <c r="A23" s="8" t="s">
        <v>77</v>
      </c>
      <c r="B23" s="16">
        <v>5</v>
      </c>
      <c r="C23" s="16">
        <v>3</v>
      </c>
      <c r="D23" s="35">
        <v>-40</v>
      </c>
    </row>
    <row r="24" spans="1:4">
      <c r="A24" s="8" t="s">
        <v>78</v>
      </c>
      <c r="B24" s="16">
        <v>23</v>
      </c>
      <c r="C24" s="16">
        <v>27</v>
      </c>
      <c r="D24" s="35">
        <v>17.391304347826097</v>
      </c>
    </row>
    <row r="25" spans="1:4">
      <c r="A25" s="8" t="s">
        <v>29</v>
      </c>
      <c r="B25" s="16">
        <v>21</v>
      </c>
      <c r="C25" s="16">
        <v>17</v>
      </c>
      <c r="D25" s="35">
        <v>-19.047619047619047</v>
      </c>
    </row>
    <row r="26" spans="1:4">
      <c r="A26" s="8" t="s">
        <v>79</v>
      </c>
      <c r="B26" s="16">
        <v>6</v>
      </c>
      <c r="C26" s="16">
        <v>4</v>
      </c>
      <c r="D26" s="35">
        <v>-33.333333333333336</v>
      </c>
    </row>
    <row r="27" spans="1:4">
      <c r="A27" s="8" t="s">
        <v>31</v>
      </c>
      <c r="B27" s="16">
        <v>32</v>
      </c>
      <c r="C27" s="16">
        <v>26</v>
      </c>
      <c r="D27" s="35">
        <v>-18.75</v>
      </c>
    </row>
    <row r="28" spans="1:4">
      <c r="A28" s="8" t="s">
        <v>80</v>
      </c>
      <c r="B28" s="16">
        <v>8</v>
      </c>
      <c r="C28" s="16">
        <v>8</v>
      </c>
      <c r="D28" s="35" t="s">
        <v>15</v>
      </c>
    </row>
    <row r="29" spans="1:4">
      <c r="A29" s="8" t="s">
        <v>81</v>
      </c>
      <c r="B29" s="16">
        <v>6</v>
      </c>
      <c r="C29" s="16">
        <v>2</v>
      </c>
      <c r="D29" s="35">
        <v>-66.666666666666671</v>
      </c>
    </row>
    <row r="30" spans="1:4">
      <c r="A30" s="8" t="s">
        <v>34</v>
      </c>
      <c r="B30" s="16">
        <v>18</v>
      </c>
      <c r="C30" s="16">
        <v>15</v>
      </c>
      <c r="D30" s="35">
        <v>-16.666666666666664</v>
      </c>
    </row>
    <row r="31" spans="1:4">
      <c r="A31" s="8" t="s">
        <v>35</v>
      </c>
      <c r="B31" s="16">
        <v>83</v>
      </c>
      <c r="C31" s="16">
        <v>73</v>
      </c>
      <c r="D31" s="35">
        <v>-12.048192771084343</v>
      </c>
    </row>
    <row r="32" spans="1:4">
      <c r="A32" s="8" t="s">
        <v>82</v>
      </c>
      <c r="B32" s="16">
        <v>14</v>
      </c>
      <c r="C32" s="16">
        <v>12</v>
      </c>
      <c r="D32" s="35">
        <v>-14.28571428571429</v>
      </c>
    </row>
    <row r="33" spans="1:5">
      <c r="A33" s="15" t="s">
        <v>83</v>
      </c>
      <c r="B33" s="16">
        <v>2</v>
      </c>
      <c r="C33" s="16" t="s">
        <v>15</v>
      </c>
      <c r="D33" s="112" t="s">
        <v>15</v>
      </c>
    </row>
    <row r="34" spans="1:5">
      <c r="A34" s="8" t="s">
        <v>84</v>
      </c>
      <c r="B34" s="36">
        <v>4</v>
      </c>
      <c r="C34" s="36">
        <v>4</v>
      </c>
      <c r="D34" s="35" t="s">
        <v>15</v>
      </c>
    </row>
    <row r="35" spans="1:5">
      <c r="A35" s="8" t="s">
        <v>39</v>
      </c>
      <c r="B35" s="16">
        <v>11</v>
      </c>
      <c r="C35" s="16">
        <v>8</v>
      </c>
      <c r="D35" s="35">
        <v>-27.27272727272727</v>
      </c>
    </row>
    <row r="36" spans="1:5">
      <c r="A36" s="8" t="s">
        <v>88</v>
      </c>
      <c r="B36" s="16">
        <v>55</v>
      </c>
      <c r="C36" s="16">
        <v>73</v>
      </c>
      <c r="D36" s="35">
        <v>32.727272727272741</v>
      </c>
    </row>
    <row r="37" spans="1:5">
      <c r="A37" s="8" t="s">
        <v>41</v>
      </c>
      <c r="B37" s="16">
        <v>2</v>
      </c>
      <c r="C37" s="16" t="s">
        <v>15</v>
      </c>
      <c r="D37" s="16" t="s">
        <v>24</v>
      </c>
    </row>
    <row r="38" spans="1:5">
      <c r="A38" s="33" t="s">
        <v>42</v>
      </c>
      <c r="B38" s="20">
        <v>4</v>
      </c>
      <c r="C38" s="20">
        <v>4</v>
      </c>
      <c r="D38" s="37" t="s">
        <v>15</v>
      </c>
    </row>
    <row r="39" spans="1:5">
      <c r="B39" s="9"/>
    </row>
    <row r="40" spans="1:5">
      <c r="A40" s="3" t="s">
        <v>43</v>
      </c>
    </row>
    <row r="41" spans="1:5">
      <c r="A41" s="23" t="s">
        <v>44</v>
      </c>
    </row>
    <row r="42" spans="1:5">
      <c r="A42" s="3" t="s">
        <v>45</v>
      </c>
    </row>
    <row r="43" spans="1:5">
      <c r="A43" s="2" t="s">
        <v>85</v>
      </c>
    </row>
    <row r="44" spans="1:5">
      <c r="A44" s="2" t="s">
        <v>89</v>
      </c>
    </row>
    <row r="45" spans="1:5">
      <c r="A45" s="25" t="s">
        <v>1984</v>
      </c>
    </row>
    <row r="46" spans="1:5">
      <c r="A46" s="15"/>
      <c r="B46" s="15"/>
      <c r="C46" s="15"/>
      <c r="D46" s="15"/>
      <c r="E46" s="15"/>
    </row>
    <row r="47" spans="1:5">
      <c r="A47" s="15"/>
      <c r="B47" s="34"/>
      <c r="C47" s="34"/>
      <c r="D47" s="34"/>
      <c r="E47" s="34"/>
    </row>
    <row r="48" spans="1:5">
      <c r="A48" s="15"/>
      <c r="B48" s="15"/>
      <c r="C48" s="15"/>
      <c r="D48" s="15"/>
      <c r="E48" s="15"/>
    </row>
    <row r="49" spans="1:5">
      <c r="A49" s="15"/>
      <c r="B49" s="15"/>
      <c r="C49" s="15"/>
      <c r="D49" s="15"/>
      <c r="E49" s="15"/>
    </row>
    <row r="50" spans="1:5">
      <c r="A50" s="15"/>
      <c r="B50" s="15"/>
      <c r="C50" s="15"/>
      <c r="D50" s="15"/>
      <c r="E50" s="15"/>
    </row>
    <row r="51" spans="1:5">
      <c r="A51" s="15"/>
      <c r="B51" s="15"/>
      <c r="C51" s="15"/>
      <c r="D51" s="15"/>
      <c r="E51" s="15"/>
    </row>
    <row r="52" spans="1:5">
      <c r="A52" s="15"/>
      <c r="B52" s="15"/>
      <c r="C52" s="15"/>
      <c r="D52" s="15"/>
      <c r="E52" s="15"/>
    </row>
    <row r="53" spans="1:5">
      <c r="A53" s="15"/>
      <c r="B53" s="15"/>
      <c r="C53" s="15"/>
      <c r="D53" s="15"/>
      <c r="E53" s="15"/>
    </row>
    <row r="54" spans="1:5">
      <c r="A54" s="15"/>
      <c r="B54" s="15"/>
      <c r="C54" s="15"/>
      <c r="D54" s="15"/>
      <c r="E54" s="15"/>
    </row>
  </sheetData>
  <mergeCells count="4">
    <mergeCell ref="A5:A8"/>
    <mergeCell ref="B5:D5"/>
    <mergeCell ref="B6:D6"/>
    <mergeCell ref="B7:D7"/>
  </mergeCells>
  <hyperlinks>
    <hyperlink ref="D1" location="Índice!A1" display="(Voltar ao índice)"/>
  </hyperlinks>
  <pageMargins left="0.511811024" right="0.511811024" top="0.78740157499999996" bottom="0.78740157499999996" header="0.31496062000000002" footer="0.3149606200000000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00"/>
  <sheetViews>
    <sheetView workbookViewId="0">
      <selection activeCell="A38" sqref="A38"/>
    </sheetView>
  </sheetViews>
  <sheetFormatPr defaultColWidth="14.42578125" defaultRowHeight="15" customHeight="1"/>
  <cols>
    <col min="1" max="20" width="9.140625" style="433" customWidth="1"/>
    <col min="21" max="45" width="8.7109375" style="433" customWidth="1"/>
    <col min="46" max="16384" width="14.42578125" style="433"/>
  </cols>
  <sheetData>
    <row r="1" spans="1:45" ht="11.25" customHeight="1">
      <c r="A1" s="472" t="s">
        <v>1555</v>
      </c>
      <c r="B1" s="378"/>
      <c r="C1" s="378"/>
      <c r="D1" s="378"/>
      <c r="E1" s="378"/>
      <c r="F1" s="378"/>
      <c r="G1" s="378"/>
      <c r="H1" s="378"/>
      <c r="I1" s="378"/>
      <c r="J1" s="378"/>
      <c r="K1" s="155" t="s">
        <v>226</v>
      </c>
      <c r="L1" s="378"/>
      <c r="M1" s="378"/>
      <c r="N1" s="378"/>
      <c r="O1" s="378"/>
      <c r="P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row>
    <row r="2" spans="1:45" ht="11.25" customHeight="1">
      <c r="A2" s="378" t="s">
        <v>536</v>
      </c>
      <c r="B2" s="378"/>
      <c r="C2" s="378"/>
      <c r="D2" s="378"/>
      <c r="E2" s="378"/>
      <c r="F2" s="378"/>
      <c r="G2" s="378"/>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row>
    <row r="3" spans="1:45" ht="11.25" customHeight="1">
      <c r="A3" s="378" t="s">
        <v>537</v>
      </c>
      <c r="B3" s="378"/>
      <c r="C3" s="378"/>
      <c r="D3" s="378"/>
      <c r="E3" s="378"/>
      <c r="F3" s="378"/>
      <c r="G3" s="378"/>
      <c r="H3" s="378"/>
      <c r="I3" s="378"/>
      <c r="J3" s="378"/>
      <c r="K3" s="378"/>
      <c r="L3" s="378"/>
      <c r="M3" s="378"/>
      <c r="N3" s="378"/>
      <c r="O3" s="378"/>
      <c r="P3" s="378"/>
      <c r="Q3" s="378"/>
      <c r="R3" s="378"/>
      <c r="S3" s="378"/>
      <c r="T3" s="378"/>
      <c r="U3" s="378"/>
      <c r="V3" s="378"/>
      <c r="W3" s="378"/>
      <c r="X3" s="378"/>
      <c r="Y3" s="378"/>
      <c r="Z3" s="378"/>
      <c r="AA3" s="378"/>
      <c r="AB3" s="378"/>
      <c r="AC3" s="378"/>
      <c r="AD3" s="378"/>
      <c r="AE3" s="378"/>
      <c r="AF3" s="378"/>
      <c r="AG3" s="378"/>
      <c r="AH3" s="378"/>
      <c r="AI3" s="378"/>
      <c r="AJ3" s="378"/>
      <c r="AK3" s="378"/>
      <c r="AL3" s="378"/>
      <c r="AM3" s="378"/>
      <c r="AN3" s="378"/>
      <c r="AO3" s="378"/>
      <c r="AP3" s="378"/>
      <c r="AQ3" s="378"/>
      <c r="AR3" s="378"/>
      <c r="AS3" s="378"/>
    </row>
    <row r="4" spans="1:45" ht="11.25" customHeight="1">
      <c r="A4" s="378"/>
      <c r="B4" s="378"/>
      <c r="C4" s="378"/>
      <c r="D4" s="378"/>
      <c r="E4" s="378"/>
      <c r="F4" s="378"/>
      <c r="G4" s="378"/>
      <c r="H4" s="378"/>
      <c r="I4" s="378"/>
      <c r="J4" s="378"/>
      <c r="K4" s="378"/>
      <c r="L4" s="378"/>
      <c r="M4" s="378"/>
      <c r="N4" s="378"/>
      <c r="O4" s="378"/>
      <c r="P4" s="378"/>
      <c r="Q4" s="378"/>
      <c r="R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row>
    <row r="5" spans="1:45" ht="11.25" customHeight="1">
      <c r="A5" s="378"/>
      <c r="B5" s="378"/>
      <c r="C5" s="378"/>
      <c r="D5" s="378"/>
      <c r="E5" s="378"/>
      <c r="F5" s="378"/>
      <c r="G5" s="378"/>
      <c r="H5" s="378"/>
      <c r="I5" s="378"/>
      <c r="J5" s="378"/>
      <c r="K5" s="378"/>
      <c r="L5" s="378"/>
      <c r="M5" s="378"/>
      <c r="N5" s="378"/>
      <c r="O5" s="378"/>
      <c r="P5" s="378"/>
      <c r="Q5" s="378"/>
      <c r="R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row>
    <row r="6" spans="1:45" ht="11.25" customHeight="1">
      <c r="A6" s="378">
        <v>2011</v>
      </c>
      <c r="B6" s="473">
        <v>43869</v>
      </c>
      <c r="C6" s="378"/>
      <c r="D6" s="378"/>
      <c r="E6" s="388"/>
      <c r="F6" s="378"/>
      <c r="G6" s="378"/>
      <c r="H6" s="388"/>
      <c r="I6" s="378"/>
      <c r="J6" s="378"/>
      <c r="K6" s="378"/>
      <c r="L6" s="378"/>
      <c r="M6" s="378"/>
      <c r="N6" s="378"/>
      <c r="O6" s="378"/>
      <c r="P6" s="378"/>
      <c r="Q6" s="378"/>
      <c r="R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row>
    <row r="7" spans="1:45" ht="11.25" customHeight="1">
      <c r="A7" s="378">
        <v>2012</v>
      </c>
      <c r="B7" s="473">
        <v>50224</v>
      </c>
      <c r="C7" s="378"/>
      <c r="D7" s="378"/>
      <c r="E7" s="388"/>
      <c r="F7" s="378"/>
      <c r="G7" s="378"/>
      <c r="H7" s="388"/>
      <c r="I7" s="378"/>
      <c r="J7" s="378"/>
      <c r="K7" s="378"/>
      <c r="L7" s="378"/>
      <c r="M7" s="378"/>
      <c r="N7" s="378"/>
      <c r="O7" s="378"/>
      <c r="P7" s="378"/>
      <c r="Q7" s="378"/>
      <c r="R7" s="378"/>
      <c r="U7" s="378"/>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row>
    <row r="8" spans="1:45" ht="11.25" customHeight="1">
      <c r="A8" s="378">
        <v>2013</v>
      </c>
      <c r="B8" s="473">
        <v>51090</v>
      </c>
      <c r="C8" s="378"/>
      <c r="D8" s="378"/>
      <c r="E8" s="378"/>
      <c r="F8" s="378"/>
      <c r="G8" s="378"/>
      <c r="H8" s="388"/>
      <c r="I8" s="378"/>
      <c r="J8" s="378"/>
      <c r="K8" s="378"/>
      <c r="L8" s="378"/>
      <c r="M8" s="378"/>
      <c r="N8" s="378"/>
      <c r="O8" s="378"/>
      <c r="P8" s="378"/>
      <c r="Q8" s="378"/>
      <c r="R8" s="378"/>
      <c r="U8" s="378"/>
      <c r="V8" s="378"/>
      <c r="W8" s="378"/>
      <c r="X8" s="378"/>
      <c r="Y8" s="378"/>
      <c r="Z8" s="378"/>
      <c r="AA8" s="378"/>
      <c r="AB8" s="378"/>
      <c r="AC8" s="378"/>
      <c r="AD8" s="378"/>
      <c r="AE8" s="378"/>
      <c r="AF8" s="378"/>
      <c r="AG8" s="378"/>
      <c r="AH8" s="378"/>
      <c r="AI8" s="378"/>
      <c r="AJ8" s="378"/>
      <c r="AK8" s="378"/>
      <c r="AL8" s="378"/>
      <c r="AM8" s="378"/>
      <c r="AN8" s="378"/>
      <c r="AO8" s="378"/>
      <c r="AP8" s="378"/>
      <c r="AQ8" s="378"/>
      <c r="AR8" s="378"/>
      <c r="AS8" s="378"/>
    </row>
    <row r="9" spans="1:45" ht="11.25" customHeight="1">
      <c r="A9" s="378">
        <v>2014</v>
      </c>
      <c r="B9" s="473">
        <v>50438</v>
      </c>
      <c r="C9" s="378"/>
      <c r="D9" s="378"/>
      <c r="E9" s="378"/>
      <c r="F9" s="378"/>
      <c r="G9" s="378"/>
      <c r="H9" s="378"/>
      <c r="I9" s="378"/>
      <c r="J9" s="378"/>
      <c r="K9" s="378"/>
      <c r="L9" s="378"/>
      <c r="M9" s="378"/>
      <c r="N9" s="378"/>
      <c r="O9" s="378"/>
      <c r="P9" s="378"/>
      <c r="Q9" s="378"/>
      <c r="R9" s="378"/>
      <c r="U9" s="378"/>
      <c r="V9" s="378"/>
      <c r="W9" s="378"/>
      <c r="X9" s="378"/>
      <c r="Y9" s="378"/>
      <c r="Z9" s="378"/>
      <c r="AA9" s="378"/>
      <c r="AB9" s="378"/>
      <c r="AC9" s="378"/>
      <c r="AD9" s="378"/>
      <c r="AE9" s="378"/>
      <c r="AF9" s="378"/>
      <c r="AG9" s="378"/>
      <c r="AH9" s="378"/>
      <c r="AI9" s="378"/>
      <c r="AJ9" s="378"/>
      <c r="AK9" s="378"/>
      <c r="AL9" s="378"/>
      <c r="AM9" s="378"/>
      <c r="AN9" s="378"/>
      <c r="AO9" s="378"/>
      <c r="AP9" s="378"/>
      <c r="AQ9" s="378"/>
      <c r="AR9" s="378"/>
      <c r="AS9" s="378"/>
    </row>
    <row r="10" spans="1:45" ht="11.25" customHeight="1">
      <c r="A10" s="378">
        <v>2015</v>
      </c>
      <c r="B10" s="473">
        <v>47461</v>
      </c>
      <c r="C10" s="378"/>
      <c r="D10" s="378"/>
      <c r="E10" s="378"/>
      <c r="F10" s="378"/>
      <c r="G10" s="378"/>
      <c r="H10" s="378"/>
      <c r="I10" s="378"/>
      <c r="J10" s="378"/>
      <c r="K10" s="378"/>
      <c r="L10" s="378"/>
      <c r="M10" s="378"/>
      <c r="N10" s="378"/>
      <c r="O10" s="378"/>
      <c r="P10" s="378"/>
      <c r="Q10" s="378"/>
      <c r="R10" s="378"/>
      <c r="U10" s="378"/>
      <c r="V10" s="378"/>
      <c r="W10" s="378"/>
      <c r="X10" s="378"/>
      <c r="Y10" s="378"/>
      <c r="Z10" s="378"/>
      <c r="AA10" s="378"/>
      <c r="AB10" s="378"/>
      <c r="AC10" s="378"/>
      <c r="AD10" s="378"/>
      <c r="AE10" s="378"/>
      <c r="AF10" s="378"/>
      <c r="AG10" s="378"/>
      <c r="AH10" s="378"/>
      <c r="AI10" s="378"/>
      <c r="AJ10" s="378"/>
      <c r="AK10" s="378"/>
      <c r="AL10" s="378"/>
      <c r="AM10" s="378"/>
      <c r="AN10" s="378"/>
      <c r="AO10" s="378"/>
      <c r="AP10" s="378"/>
      <c r="AQ10" s="378"/>
      <c r="AR10" s="378"/>
      <c r="AS10" s="378"/>
    </row>
    <row r="11" spans="1:45" ht="11.25" customHeight="1">
      <c r="A11" s="378">
        <v>2016</v>
      </c>
      <c r="B11" s="473">
        <v>55070</v>
      </c>
      <c r="C11" s="388"/>
      <c r="D11" s="378"/>
      <c r="E11" s="378"/>
      <c r="F11" s="378"/>
      <c r="G11" s="378"/>
      <c r="H11" s="378"/>
      <c r="I11" s="378"/>
      <c r="J11" s="378"/>
      <c r="K11" s="378"/>
      <c r="L11" s="378"/>
      <c r="M11" s="378"/>
      <c r="N11" s="378"/>
      <c r="O11" s="378"/>
      <c r="P11" s="378"/>
      <c r="Q11" s="378"/>
      <c r="R11" s="378"/>
      <c r="U11" s="378"/>
      <c r="V11" s="378"/>
      <c r="W11" s="378"/>
      <c r="X11" s="378"/>
      <c r="Y11" s="378"/>
      <c r="Z11" s="378"/>
      <c r="AA11" s="378"/>
      <c r="AB11" s="378"/>
      <c r="AC11" s="378"/>
      <c r="AD11" s="378"/>
      <c r="AE11" s="378"/>
      <c r="AF11" s="378"/>
      <c r="AG11" s="378"/>
      <c r="AH11" s="378"/>
      <c r="AI11" s="378"/>
      <c r="AJ11" s="378"/>
      <c r="AK11" s="378"/>
      <c r="AL11" s="378"/>
      <c r="AM11" s="378"/>
      <c r="AN11" s="378"/>
      <c r="AO11" s="378"/>
      <c r="AP11" s="378"/>
      <c r="AQ11" s="378"/>
      <c r="AR11" s="378"/>
      <c r="AS11" s="378"/>
    </row>
    <row r="12" spans="1:45" ht="11.25" customHeight="1">
      <c r="A12" s="378">
        <v>2017</v>
      </c>
      <c r="B12" s="473">
        <v>63157</v>
      </c>
      <c r="C12" s="388"/>
      <c r="D12" s="378"/>
      <c r="E12" s="378"/>
      <c r="F12" s="378"/>
      <c r="G12" s="378"/>
      <c r="H12" s="378"/>
      <c r="I12" s="378"/>
      <c r="J12" s="378"/>
      <c r="K12" s="378"/>
      <c r="L12" s="378"/>
      <c r="M12" s="378"/>
      <c r="N12" s="378"/>
      <c r="O12" s="378"/>
      <c r="P12" s="378"/>
      <c r="Q12" s="378"/>
      <c r="R12" s="378"/>
      <c r="U12" s="378"/>
      <c r="V12" s="378"/>
      <c r="W12" s="378"/>
      <c r="X12" s="378"/>
      <c r="Y12" s="378"/>
      <c r="Z12" s="378"/>
      <c r="AA12" s="378"/>
      <c r="AB12" s="378"/>
      <c r="AC12" s="378"/>
      <c r="AD12" s="378"/>
      <c r="AE12" s="378"/>
      <c r="AF12" s="378"/>
      <c r="AG12" s="378"/>
      <c r="AH12" s="378"/>
      <c r="AI12" s="378"/>
      <c r="AJ12" s="378"/>
      <c r="AK12" s="378"/>
      <c r="AL12" s="378"/>
      <c r="AM12" s="378"/>
      <c r="AN12" s="378"/>
      <c r="AO12" s="378"/>
      <c r="AP12" s="378"/>
      <c r="AQ12" s="378"/>
      <c r="AR12" s="378"/>
      <c r="AS12" s="378"/>
    </row>
    <row r="13" spans="1:45" ht="11.25" customHeight="1">
      <c r="A13" s="378">
        <v>2018</v>
      </c>
      <c r="B13" s="473">
        <v>66893</v>
      </c>
      <c r="C13" s="388"/>
      <c r="D13" s="378"/>
      <c r="E13" s="378"/>
      <c r="F13" s="378"/>
      <c r="G13" s="378"/>
      <c r="H13" s="378"/>
      <c r="I13" s="378"/>
      <c r="J13" s="378"/>
      <c r="K13" s="378"/>
      <c r="L13" s="378"/>
      <c r="M13" s="378"/>
      <c r="N13" s="378"/>
      <c r="O13" s="378"/>
      <c r="P13" s="378"/>
      <c r="Q13" s="378"/>
      <c r="R13" s="378"/>
      <c r="S13" s="378"/>
      <c r="T13" s="378"/>
      <c r="U13" s="378"/>
      <c r="V13" s="378"/>
      <c r="W13" s="378"/>
      <c r="X13" s="378"/>
      <c r="Y13" s="378"/>
      <c r="Z13" s="378"/>
      <c r="AA13" s="378"/>
      <c r="AB13" s="378"/>
      <c r="AC13" s="378"/>
      <c r="AD13" s="378"/>
      <c r="AE13" s="378"/>
      <c r="AF13" s="378"/>
      <c r="AG13" s="378"/>
      <c r="AH13" s="378"/>
      <c r="AI13" s="378"/>
      <c r="AJ13" s="378"/>
      <c r="AK13" s="378"/>
      <c r="AL13" s="378"/>
      <c r="AM13" s="378"/>
      <c r="AN13" s="378"/>
      <c r="AO13" s="378"/>
      <c r="AP13" s="378"/>
      <c r="AQ13" s="378"/>
      <c r="AR13" s="378"/>
      <c r="AS13" s="378"/>
    </row>
    <row r="14" spans="1:45" ht="11.25" customHeight="1">
      <c r="A14" s="378">
        <v>2019</v>
      </c>
      <c r="B14" s="473">
        <v>66120</v>
      </c>
      <c r="C14" s="388"/>
      <c r="D14" s="378"/>
      <c r="E14" s="378"/>
      <c r="F14" s="378"/>
      <c r="G14" s="378"/>
      <c r="H14" s="378"/>
      <c r="I14" s="378"/>
      <c r="J14" s="378"/>
      <c r="K14" s="378"/>
      <c r="L14" s="378"/>
      <c r="M14" s="378"/>
      <c r="N14" s="378"/>
      <c r="O14" s="378"/>
      <c r="P14" s="378"/>
      <c r="Q14" s="378"/>
      <c r="R14" s="378"/>
      <c r="S14" s="378"/>
      <c r="T14" s="378"/>
      <c r="U14" s="378"/>
      <c r="V14" s="378"/>
      <c r="W14" s="378"/>
      <c r="X14" s="378"/>
      <c r="Y14" s="378"/>
      <c r="Z14" s="378"/>
      <c r="AA14" s="378"/>
      <c r="AB14" s="378"/>
      <c r="AC14" s="378"/>
      <c r="AD14" s="378"/>
      <c r="AE14" s="378"/>
      <c r="AF14" s="378"/>
      <c r="AG14" s="378"/>
      <c r="AH14" s="378"/>
      <c r="AI14" s="378"/>
      <c r="AJ14" s="378"/>
      <c r="AK14" s="378"/>
      <c r="AL14" s="378"/>
      <c r="AM14" s="378"/>
      <c r="AN14" s="378"/>
      <c r="AO14" s="378"/>
      <c r="AP14" s="378"/>
      <c r="AQ14" s="378"/>
      <c r="AR14" s="378"/>
      <c r="AS14" s="378"/>
    </row>
    <row r="15" spans="1:45" ht="11.25" customHeight="1">
      <c r="A15" s="378"/>
      <c r="B15" s="388"/>
      <c r="C15" s="388"/>
      <c r="D15" s="378"/>
      <c r="E15" s="378"/>
      <c r="F15" s="378"/>
      <c r="G15" s="378"/>
      <c r="H15" s="378"/>
      <c r="I15" s="378"/>
      <c r="J15" s="378"/>
      <c r="K15" s="378"/>
      <c r="L15" s="378"/>
      <c r="M15" s="378"/>
      <c r="N15" s="378"/>
      <c r="O15" s="378"/>
      <c r="P15" s="378"/>
      <c r="Q15" s="378"/>
      <c r="R15" s="378"/>
      <c r="S15" s="378"/>
      <c r="T15" s="378"/>
      <c r="U15" s="378"/>
      <c r="V15" s="378"/>
      <c r="W15" s="378"/>
      <c r="X15" s="378"/>
      <c r="Y15" s="378"/>
      <c r="Z15" s="378"/>
      <c r="AA15" s="378"/>
      <c r="AB15" s="378"/>
      <c r="AC15" s="378"/>
      <c r="AD15" s="378"/>
      <c r="AE15" s="378"/>
      <c r="AF15" s="378"/>
      <c r="AG15" s="378"/>
      <c r="AH15" s="378"/>
      <c r="AI15" s="378"/>
      <c r="AJ15" s="378"/>
      <c r="AK15" s="378"/>
      <c r="AL15" s="378"/>
      <c r="AM15" s="378"/>
      <c r="AN15" s="378"/>
      <c r="AO15" s="378"/>
      <c r="AP15" s="378"/>
      <c r="AQ15" s="378"/>
      <c r="AR15" s="378"/>
      <c r="AS15" s="378"/>
    </row>
    <row r="16" spans="1:45" ht="11.25" customHeight="1">
      <c r="A16" s="378"/>
      <c r="B16" s="388"/>
      <c r="C16" s="388"/>
      <c r="D16" s="378"/>
      <c r="E16" s="378"/>
      <c r="F16" s="378"/>
      <c r="G16" s="378"/>
      <c r="H16" s="378"/>
      <c r="I16" s="378"/>
      <c r="J16" s="378"/>
      <c r="K16" s="378"/>
      <c r="L16" s="378"/>
      <c r="M16" s="378"/>
      <c r="N16" s="378"/>
      <c r="O16" s="378"/>
      <c r="P16" s="378"/>
      <c r="Q16" s="378"/>
      <c r="R16" s="378"/>
      <c r="S16" s="378"/>
      <c r="T16" s="378"/>
      <c r="U16" s="378"/>
      <c r="V16" s="378"/>
      <c r="W16" s="378"/>
      <c r="X16" s="378"/>
      <c r="Y16" s="378"/>
      <c r="Z16" s="378"/>
      <c r="AA16" s="378"/>
      <c r="AB16" s="378"/>
      <c r="AC16" s="378"/>
      <c r="AD16" s="378"/>
      <c r="AE16" s="378"/>
      <c r="AF16" s="378"/>
      <c r="AG16" s="378"/>
      <c r="AH16" s="378"/>
      <c r="AI16" s="378"/>
      <c r="AJ16" s="378"/>
      <c r="AK16" s="378"/>
      <c r="AL16" s="378"/>
      <c r="AM16" s="378"/>
      <c r="AN16" s="378"/>
      <c r="AO16" s="378"/>
      <c r="AP16" s="378"/>
      <c r="AQ16" s="378"/>
      <c r="AR16" s="378"/>
      <c r="AS16" s="378"/>
    </row>
    <row r="17" spans="1:45" ht="11.25" customHeight="1">
      <c r="A17" s="378"/>
      <c r="B17" s="388"/>
      <c r="C17" s="388"/>
      <c r="D17" s="378"/>
      <c r="E17" s="378"/>
      <c r="F17" s="378"/>
      <c r="G17" s="378"/>
      <c r="H17" s="378"/>
      <c r="I17" s="378"/>
      <c r="J17" s="378"/>
      <c r="K17" s="378"/>
      <c r="L17" s="378"/>
      <c r="M17" s="378"/>
      <c r="N17" s="378"/>
      <c r="O17" s="378"/>
      <c r="P17" s="378"/>
      <c r="Q17" s="378"/>
      <c r="R17" s="378"/>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78"/>
      <c r="AS17" s="378"/>
    </row>
    <row r="18" spans="1:45" ht="11.25" customHeight="1">
      <c r="A18" s="378"/>
      <c r="B18" s="388"/>
      <c r="C18" s="388"/>
      <c r="D18" s="378"/>
      <c r="E18" s="378"/>
      <c r="F18" s="378"/>
      <c r="G18" s="378"/>
      <c r="H18" s="378"/>
      <c r="I18" s="378"/>
      <c r="J18" s="378"/>
      <c r="K18" s="378"/>
      <c r="L18" s="378"/>
      <c r="M18" s="378"/>
      <c r="N18" s="378"/>
      <c r="O18" s="378"/>
      <c r="P18" s="378"/>
      <c r="Q18" s="378"/>
      <c r="R18" s="378"/>
      <c r="S18" s="378"/>
      <c r="T18" s="378"/>
      <c r="U18" s="378"/>
      <c r="V18" s="378"/>
      <c r="W18" s="378"/>
      <c r="X18" s="378"/>
      <c r="Y18" s="378"/>
      <c r="Z18" s="378"/>
      <c r="AA18" s="378"/>
      <c r="AB18" s="378"/>
      <c r="AC18" s="378"/>
      <c r="AD18" s="378"/>
      <c r="AE18" s="378"/>
      <c r="AF18" s="378"/>
      <c r="AG18" s="378"/>
      <c r="AH18" s="378"/>
      <c r="AI18" s="378"/>
      <c r="AJ18" s="378"/>
      <c r="AK18" s="378"/>
      <c r="AL18" s="378"/>
      <c r="AM18" s="378"/>
      <c r="AN18" s="378"/>
      <c r="AO18" s="378"/>
      <c r="AP18" s="378"/>
      <c r="AQ18" s="378"/>
      <c r="AR18" s="378"/>
      <c r="AS18" s="378"/>
    </row>
    <row r="19" spans="1:45" ht="11.25" customHeight="1">
      <c r="A19" s="378"/>
      <c r="B19" s="388"/>
      <c r="C19" s="388"/>
      <c r="D19" s="378"/>
      <c r="E19" s="378"/>
      <c r="F19" s="378"/>
      <c r="G19" s="378"/>
      <c r="H19" s="378"/>
      <c r="I19" s="378"/>
      <c r="J19" s="378"/>
      <c r="K19" s="378"/>
      <c r="L19" s="378"/>
      <c r="M19" s="378"/>
      <c r="N19" s="378"/>
      <c r="O19" s="378"/>
      <c r="P19" s="378"/>
      <c r="Q19" s="378"/>
      <c r="R19" s="378"/>
      <c r="S19" s="378"/>
      <c r="T19" s="378"/>
      <c r="U19" s="378"/>
      <c r="V19" s="378"/>
      <c r="W19" s="378"/>
      <c r="X19" s="378"/>
      <c r="Y19" s="378"/>
      <c r="Z19" s="378"/>
      <c r="AA19" s="378"/>
      <c r="AB19" s="378"/>
      <c r="AC19" s="378"/>
      <c r="AD19" s="378"/>
      <c r="AE19" s="378"/>
      <c r="AF19" s="378"/>
      <c r="AG19" s="378"/>
      <c r="AH19" s="378"/>
      <c r="AI19" s="378"/>
      <c r="AJ19" s="378"/>
      <c r="AK19" s="378"/>
      <c r="AL19" s="378"/>
      <c r="AM19" s="378"/>
      <c r="AN19" s="378"/>
      <c r="AO19" s="378"/>
      <c r="AP19" s="378"/>
      <c r="AQ19" s="378"/>
      <c r="AR19" s="378"/>
      <c r="AS19" s="378"/>
    </row>
    <row r="20" spans="1:45" ht="11.25" customHeight="1">
      <c r="A20" s="378"/>
      <c r="B20" s="388"/>
      <c r="C20" s="388"/>
      <c r="D20" s="378"/>
      <c r="E20" s="378"/>
      <c r="F20" s="378"/>
      <c r="G20" s="378"/>
      <c r="H20" s="378"/>
      <c r="I20" s="378"/>
      <c r="J20" s="378"/>
      <c r="K20" s="378"/>
      <c r="L20" s="378"/>
      <c r="M20" s="378"/>
      <c r="N20" s="378"/>
      <c r="O20" s="378"/>
      <c r="P20" s="378"/>
      <c r="Q20" s="378"/>
      <c r="R20" s="378"/>
      <c r="S20" s="378"/>
      <c r="T20" s="378"/>
      <c r="U20" s="378"/>
      <c r="V20" s="378"/>
      <c r="W20" s="378"/>
      <c r="X20" s="378"/>
      <c r="Y20" s="378"/>
      <c r="Z20" s="378"/>
      <c r="AA20" s="378"/>
      <c r="AB20" s="378"/>
      <c r="AC20" s="378"/>
      <c r="AD20" s="378"/>
      <c r="AE20" s="378"/>
      <c r="AF20" s="378"/>
      <c r="AG20" s="378"/>
      <c r="AH20" s="378"/>
      <c r="AI20" s="378"/>
      <c r="AJ20" s="378"/>
      <c r="AK20" s="378"/>
      <c r="AL20" s="378"/>
      <c r="AM20" s="378"/>
      <c r="AN20" s="378"/>
      <c r="AO20" s="378"/>
      <c r="AP20" s="378"/>
      <c r="AQ20" s="378"/>
      <c r="AR20" s="378"/>
      <c r="AS20" s="378"/>
    </row>
    <row r="21" spans="1:45" ht="11.25" customHeight="1">
      <c r="A21" s="378"/>
      <c r="B21" s="388"/>
      <c r="C21" s="388"/>
      <c r="D21" s="378"/>
      <c r="E21" s="378"/>
      <c r="F21" s="378"/>
      <c r="G21" s="378"/>
      <c r="H21" s="378"/>
      <c r="I21" s="378"/>
      <c r="J21" s="378"/>
      <c r="K21" s="378"/>
      <c r="L21" s="378"/>
      <c r="M21" s="378"/>
      <c r="N21" s="378"/>
      <c r="O21" s="378"/>
      <c r="P21" s="378"/>
      <c r="Q21" s="378"/>
      <c r="R21" s="378"/>
      <c r="S21" s="378"/>
      <c r="T21" s="378"/>
      <c r="U21" s="378"/>
      <c r="V21" s="378"/>
      <c r="W21" s="378"/>
      <c r="X21" s="378"/>
      <c r="Y21" s="378"/>
      <c r="Z21" s="378"/>
      <c r="AA21" s="378"/>
      <c r="AB21" s="378"/>
      <c r="AC21" s="378"/>
      <c r="AD21" s="378"/>
      <c r="AE21" s="378"/>
      <c r="AF21" s="378"/>
      <c r="AG21" s="378"/>
      <c r="AH21" s="378"/>
      <c r="AI21" s="378"/>
      <c r="AJ21" s="378"/>
      <c r="AK21" s="378"/>
      <c r="AL21" s="378"/>
      <c r="AM21" s="378"/>
      <c r="AN21" s="378"/>
      <c r="AO21" s="378"/>
      <c r="AP21" s="378"/>
      <c r="AQ21" s="378"/>
      <c r="AR21" s="378"/>
      <c r="AS21" s="378"/>
    </row>
    <row r="22" spans="1:45" ht="11.25" customHeight="1">
      <c r="A22" s="378"/>
      <c r="B22" s="388"/>
      <c r="C22" s="388"/>
      <c r="D22" s="378"/>
      <c r="E22" s="378"/>
      <c r="F22" s="378"/>
      <c r="G22" s="378"/>
      <c r="H22" s="378"/>
      <c r="I22" s="378"/>
      <c r="J22" s="378"/>
      <c r="K22" s="378"/>
      <c r="L22" s="378"/>
      <c r="M22" s="378"/>
      <c r="N22" s="378"/>
      <c r="O22" s="474"/>
      <c r="P22" s="378"/>
      <c r="Q22" s="378"/>
      <c r="R22" s="378"/>
      <c r="S22" s="378"/>
      <c r="T22" s="378"/>
      <c r="U22" s="378"/>
      <c r="V22" s="378"/>
      <c r="W22" s="378"/>
      <c r="X22" s="378"/>
      <c r="Y22" s="378"/>
      <c r="Z22" s="378"/>
      <c r="AA22" s="378"/>
      <c r="AB22" s="378"/>
      <c r="AC22" s="378"/>
      <c r="AD22" s="378"/>
      <c r="AE22" s="378"/>
      <c r="AF22" s="378"/>
      <c r="AG22" s="378"/>
      <c r="AH22" s="378"/>
      <c r="AI22" s="378"/>
      <c r="AJ22" s="378"/>
      <c r="AK22" s="378"/>
      <c r="AL22" s="378"/>
      <c r="AM22" s="378"/>
      <c r="AN22" s="378"/>
      <c r="AO22" s="378"/>
      <c r="AP22" s="378"/>
      <c r="AQ22" s="378"/>
      <c r="AR22" s="378"/>
      <c r="AS22" s="378"/>
    </row>
    <row r="23" spans="1:45" ht="11.25" customHeight="1">
      <c r="A23" s="378"/>
      <c r="B23" s="388"/>
      <c r="C23" s="388"/>
      <c r="D23" s="378"/>
      <c r="E23" s="378"/>
      <c r="F23" s="378"/>
      <c r="G23" s="378"/>
      <c r="H23" s="378"/>
      <c r="I23" s="378"/>
      <c r="J23" s="378"/>
      <c r="K23" s="378"/>
      <c r="L23" s="378"/>
      <c r="M23" s="378"/>
      <c r="N23" s="378"/>
      <c r="O23" s="378"/>
      <c r="P23" s="378"/>
      <c r="Q23" s="378"/>
      <c r="R23" s="378"/>
      <c r="S23" s="378"/>
      <c r="T23" s="378"/>
      <c r="U23" s="378"/>
      <c r="V23" s="378"/>
      <c r="W23" s="378"/>
      <c r="X23" s="378"/>
      <c r="Y23" s="378"/>
      <c r="Z23" s="378"/>
      <c r="AA23" s="378"/>
      <c r="AB23" s="378"/>
      <c r="AC23" s="378"/>
      <c r="AD23" s="378"/>
      <c r="AE23" s="378"/>
      <c r="AF23" s="378"/>
      <c r="AG23" s="378"/>
      <c r="AH23" s="378"/>
      <c r="AI23" s="378"/>
      <c r="AJ23" s="378"/>
      <c r="AK23" s="378"/>
      <c r="AL23" s="378"/>
      <c r="AM23" s="378"/>
      <c r="AN23" s="378"/>
      <c r="AO23" s="378"/>
      <c r="AP23" s="378"/>
      <c r="AQ23" s="378"/>
      <c r="AR23" s="378"/>
      <c r="AS23" s="378"/>
    </row>
    <row r="24" spans="1:45" ht="11.25" customHeight="1">
      <c r="A24" s="378"/>
      <c r="B24" s="388"/>
      <c r="C24" s="388"/>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c r="AB24" s="378"/>
      <c r="AC24" s="378"/>
      <c r="AD24" s="378"/>
      <c r="AE24" s="378"/>
      <c r="AF24" s="378"/>
      <c r="AG24" s="378"/>
      <c r="AH24" s="378"/>
      <c r="AI24" s="378"/>
      <c r="AJ24" s="378"/>
      <c r="AK24" s="378"/>
      <c r="AL24" s="378"/>
      <c r="AM24" s="378"/>
      <c r="AN24" s="378"/>
      <c r="AO24" s="378"/>
      <c r="AP24" s="378"/>
      <c r="AQ24" s="378"/>
      <c r="AR24" s="378"/>
      <c r="AS24" s="378"/>
    </row>
    <row r="25" spans="1:45" ht="11.25" customHeight="1">
      <c r="A25" s="378"/>
      <c r="B25" s="378"/>
      <c r="C25" s="378"/>
      <c r="D25" s="378"/>
      <c r="E25" s="378"/>
      <c r="F25" s="378"/>
      <c r="G25" s="378"/>
      <c r="H25" s="378"/>
      <c r="I25" s="378"/>
      <c r="J25" s="378"/>
      <c r="K25" s="378"/>
      <c r="L25" s="378"/>
      <c r="M25" s="378"/>
      <c r="N25" s="378"/>
      <c r="O25" s="378"/>
      <c r="P25" s="378"/>
      <c r="Q25" s="378"/>
      <c r="R25" s="378"/>
      <c r="S25" s="378"/>
      <c r="T25" s="378"/>
      <c r="U25" s="378"/>
      <c r="V25" s="378"/>
      <c r="W25" s="378"/>
      <c r="X25" s="378"/>
      <c r="Y25" s="378"/>
      <c r="Z25" s="378"/>
      <c r="AA25" s="378"/>
      <c r="AB25" s="378"/>
      <c r="AC25" s="378"/>
      <c r="AD25" s="378"/>
      <c r="AE25" s="378"/>
      <c r="AF25" s="378"/>
      <c r="AG25" s="378"/>
      <c r="AH25" s="378"/>
      <c r="AI25" s="378"/>
      <c r="AJ25" s="378"/>
      <c r="AK25" s="378"/>
      <c r="AL25" s="378"/>
      <c r="AM25" s="378"/>
      <c r="AN25" s="378"/>
      <c r="AO25" s="378"/>
      <c r="AP25" s="378"/>
      <c r="AQ25" s="378"/>
      <c r="AR25" s="378"/>
      <c r="AS25" s="378"/>
    </row>
    <row r="26" spans="1:45" ht="11.25" customHeight="1">
      <c r="A26" s="378"/>
      <c r="B26" s="378"/>
      <c r="C26" s="378"/>
      <c r="D26" s="378"/>
      <c r="E26" s="378"/>
      <c r="F26" s="378"/>
      <c r="G26" s="378"/>
      <c r="H26" s="378"/>
      <c r="I26" s="378"/>
      <c r="J26" s="378"/>
      <c r="K26" s="378"/>
      <c r="L26" s="378"/>
      <c r="M26" s="378"/>
      <c r="N26" s="378"/>
      <c r="O26" s="378"/>
      <c r="P26" s="378"/>
      <c r="Q26" s="378"/>
      <c r="R26" s="378"/>
      <c r="S26" s="378"/>
      <c r="T26" s="378"/>
      <c r="U26" s="378"/>
      <c r="V26" s="378"/>
      <c r="W26" s="378"/>
      <c r="X26" s="378"/>
      <c r="Y26" s="378"/>
      <c r="Z26" s="378"/>
      <c r="AA26" s="378"/>
      <c r="AB26" s="378"/>
      <c r="AC26" s="378"/>
      <c r="AD26" s="378"/>
      <c r="AE26" s="378"/>
      <c r="AF26" s="378"/>
      <c r="AG26" s="378"/>
      <c r="AH26" s="378"/>
      <c r="AI26" s="378"/>
      <c r="AJ26" s="378"/>
      <c r="AK26" s="378"/>
      <c r="AL26" s="378"/>
      <c r="AM26" s="378"/>
      <c r="AN26" s="378"/>
      <c r="AO26" s="378"/>
      <c r="AP26" s="378"/>
      <c r="AQ26" s="378"/>
      <c r="AR26" s="378"/>
      <c r="AS26" s="378"/>
    </row>
    <row r="27" spans="1:45" ht="11.25" customHeight="1">
      <c r="A27" s="378"/>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8"/>
      <c r="AF27" s="378"/>
      <c r="AG27" s="378"/>
      <c r="AH27" s="378"/>
      <c r="AI27" s="378"/>
      <c r="AJ27" s="378"/>
      <c r="AK27" s="378"/>
      <c r="AL27" s="378"/>
      <c r="AM27" s="378"/>
      <c r="AN27" s="378"/>
      <c r="AO27" s="378"/>
      <c r="AP27" s="378"/>
      <c r="AQ27" s="378"/>
      <c r="AR27" s="378"/>
      <c r="AS27" s="378"/>
    </row>
    <row r="28" spans="1:45" ht="11.25" customHeight="1">
      <c r="A28" s="378"/>
      <c r="B28" s="378"/>
      <c r="C28" s="378"/>
      <c r="D28" s="378"/>
      <c r="E28" s="378"/>
      <c r="F28" s="378"/>
      <c r="G28" s="378"/>
      <c r="H28" s="378"/>
      <c r="I28" s="378"/>
      <c r="J28" s="378"/>
      <c r="K28" s="378"/>
      <c r="L28" s="378"/>
      <c r="M28" s="378"/>
      <c r="N28" s="378"/>
      <c r="O28" s="378"/>
      <c r="P28" s="378"/>
      <c r="Q28" s="378"/>
      <c r="R28" s="378"/>
      <c r="S28" s="378"/>
      <c r="T28" s="378"/>
      <c r="U28" s="378"/>
      <c r="V28" s="378"/>
      <c r="W28" s="378"/>
      <c r="X28" s="378"/>
      <c r="Y28" s="378"/>
      <c r="Z28" s="378"/>
      <c r="AA28" s="378"/>
      <c r="AB28" s="378"/>
      <c r="AC28" s="378"/>
      <c r="AD28" s="378"/>
      <c r="AE28" s="378"/>
      <c r="AF28" s="378"/>
      <c r="AG28" s="378"/>
      <c r="AH28" s="378"/>
      <c r="AI28" s="378"/>
      <c r="AJ28" s="378"/>
      <c r="AK28" s="378"/>
      <c r="AL28" s="378"/>
      <c r="AM28" s="378"/>
      <c r="AN28" s="378"/>
      <c r="AO28" s="378"/>
      <c r="AP28" s="378"/>
      <c r="AQ28" s="378"/>
      <c r="AR28" s="378"/>
      <c r="AS28" s="378"/>
    </row>
    <row r="29" spans="1:45" ht="11.25" customHeight="1">
      <c r="A29" s="378"/>
      <c r="B29" s="378"/>
      <c r="C29" s="378"/>
      <c r="D29" s="378"/>
      <c r="E29" s="378"/>
      <c r="F29" s="378"/>
      <c r="G29" s="378"/>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row>
    <row r="30" spans="1:45" ht="11.25" customHeight="1">
      <c r="A30" s="378"/>
      <c r="B30" s="378"/>
      <c r="C30" s="378"/>
      <c r="D30" s="378"/>
      <c r="E30" s="378"/>
      <c r="F30" s="378"/>
      <c r="G30" s="378"/>
      <c r="H30" s="378"/>
      <c r="I30" s="378"/>
      <c r="J30" s="378"/>
      <c r="K30" s="378"/>
      <c r="L30" s="378"/>
      <c r="M30" s="378"/>
      <c r="N30" s="378"/>
      <c r="O30" s="378"/>
      <c r="P30" s="378"/>
      <c r="Q30" s="378"/>
      <c r="R30" s="378"/>
      <c r="S30" s="378"/>
      <c r="T30" s="378"/>
      <c r="U30" s="378"/>
      <c r="V30" s="378"/>
      <c r="W30" s="378"/>
      <c r="X30" s="378"/>
      <c r="Y30" s="378"/>
      <c r="Z30" s="378"/>
      <c r="AA30" s="378"/>
      <c r="AB30" s="378"/>
      <c r="AC30" s="378"/>
      <c r="AD30" s="378"/>
      <c r="AE30" s="378"/>
      <c r="AF30" s="378"/>
      <c r="AG30" s="378"/>
      <c r="AH30" s="378"/>
      <c r="AI30" s="378"/>
      <c r="AJ30" s="378"/>
      <c r="AK30" s="378"/>
      <c r="AL30" s="378"/>
      <c r="AM30" s="378"/>
      <c r="AN30" s="378"/>
      <c r="AO30" s="378"/>
      <c r="AP30" s="378"/>
      <c r="AQ30" s="378"/>
      <c r="AR30" s="378"/>
      <c r="AS30" s="378"/>
    </row>
    <row r="31" spans="1:45" ht="11.25" customHeight="1">
      <c r="A31" s="378"/>
      <c r="B31" s="378"/>
      <c r="C31" s="378"/>
      <c r="D31" s="378"/>
      <c r="E31" s="378"/>
      <c r="F31" s="378"/>
      <c r="G31" s="378"/>
      <c r="H31" s="378"/>
      <c r="I31" s="378"/>
      <c r="J31" s="378"/>
      <c r="K31" s="378"/>
      <c r="L31" s="378"/>
      <c r="M31" s="378"/>
      <c r="N31" s="378"/>
      <c r="O31" s="378"/>
      <c r="P31" s="378"/>
      <c r="Q31" s="378"/>
      <c r="R31" s="378"/>
      <c r="S31" s="378"/>
      <c r="T31" s="378"/>
      <c r="U31" s="378"/>
      <c r="V31" s="378"/>
      <c r="W31" s="378"/>
      <c r="X31" s="378"/>
      <c r="Y31" s="378"/>
      <c r="Z31" s="378"/>
      <c r="AA31" s="378"/>
      <c r="AB31" s="378"/>
      <c r="AC31" s="378"/>
      <c r="AD31" s="378"/>
      <c r="AE31" s="378"/>
      <c r="AF31" s="378"/>
      <c r="AG31" s="378"/>
      <c r="AH31" s="378"/>
      <c r="AI31" s="378"/>
      <c r="AJ31" s="378"/>
      <c r="AK31" s="378"/>
      <c r="AL31" s="378"/>
      <c r="AM31" s="378"/>
      <c r="AN31" s="378"/>
      <c r="AO31" s="378"/>
      <c r="AP31" s="378"/>
      <c r="AQ31" s="378"/>
      <c r="AR31" s="378"/>
      <c r="AS31" s="378"/>
    </row>
    <row r="32" spans="1:45" ht="11.25" customHeight="1">
      <c r="A32" s="378"/>
      <c r="B32" s="378"/>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c r="AD32" s="378"/>
      <c r="AE32" s="378"/>
      <c r="AF32" s="378"/>
      <c r="AG32" s="378"/>
      <c r="AH32" s="378"/>
      <c r="AI32" s="378"/>
      <c r="AJ32" s="378"/>
      <c r="AK32" s="378"/>
      <c r="AL32" s="378"/>
      <c r="AM32" s="378"/>
      <c r="AN32" s="378"/>
      <c r="AO32" s="378"/>
      <c r="AP32" s="378"/>
      <c r="AQ32" s="378"/>
      <c r="AR32" s="378"/>
      <c r="AS32" s="378"/>
    </row>
    <row r="33" spans="1:45" ht="11.25" customHeight="1">
      <c r="A33" s="378"/>
      <c r="B33" s="378"/>
      <c r="C33" s="378"/>
      <c r="D33" s="378"/>
      <c r="E33" s="378"/>
      <c r="F33" s="378"/>
      <c r="G33" s="378"/>
      <c r="H33" s="378"/>
      <c r="I33" s="378"/>
      <c r="J33" s="378"/>
      <c r="K33" s="378"/>
      <c r="L33" s="378"/>
      <c r="M33" s="378"/>
      <c r="N33" s="378"/>
      <c r="O33" s="378"/>
      <c r="P33" s="378"/>
      <c r="Q33" s="378"/>
      <c r="R33" s="378"/>
      <c r="S33" s="378"/>
      <c r="T33" s="378"/>
      <c r="U33" s="378"/>
      <c r="V33" s="378"/>
      <c r="W33" s="378"/>
      <c r="X33" s="378"/>
      <c r="Y33" s="378"/>
      <c r="Z33" s="378"/>
      <c r="AA33" s="378"/>
      <c r="AB33" s="378"/>
      <c r="AC33" s="378"/>
      <c r="AD33" s="378"/>
      <c r="AE33" s="378"/>
      <c r="AF33" s="378"/>
      <c r="AG33" s="378"/>
      <c r="AH33" s="378"/>
      <c r="AI33" s="378"/>
      <c r="AJ33" s="378"/>
      <c r="AK33" s="378"/>
      <c r="AL33" s="378"/>
      <c r="AM33" s="378"/>
      <c r="AN33" s="378"/>
      <c r="AO33" s="378"/>
      <c r="AP33" s="378"/>
      <c r="AQ33" s="378"/>
      <c r="AR33" s="378"/>
      <c r="AS33" s="378"/>
    </row>
    <row r="34" spans="1:45" ht="11.25" customHeight="1">
      <c r="A34" s="378"/>
      <c r="B34" s="378"/>
      <c r="C34" s="378"/>
      <c r="D34" s="378"/>
      <c r="E34" s="378"/>
      <c r="F34" s="378"/>
      <c r="G34" s="378"/>
      <c r="H34" s="378"/>
      <c r="I34" s="378"/>
      <c r="J34" s="378"/>
      <c r="K34" s="378"/>
      <c r="L34" s="378"/>
      <c r="M34" s="378"/>
      <c r="N34" s="378"/>
      <c r="O34" s="378"/>
      <c r="P34" s="378"/>
      <c r="Q34" s="378"/>
      <c r="R34" s="378"/>
      <c r="S34" s="378"/>
      <c r="T34" s="378"/>
      <c r="U34" s="378"/>
      <c r="V34" s="378"/>
      <c r="W34" s="378"/>
      <c r="X34" s="378"/>
      <c r="Y34" s="378"/>
      <c r="Z34" s="378"/>
      <c r="AA34" s="378"/>
      <c r="AB34" s="378"/>
      <c r="AC34" s="378"/>
      <c r="AD34" s="378"/>
      <c r="AE34" s="378"/>
      <c r="AF34" s="378"/>
      <c r="AG34" s="378"/>
      <c r="AH34" s="378"/>
      <c r="AI34" s="378"/>
      <c r="AJ34" s="378"/>
      <c r="AK34" s="378"/>
      <c r="AL34" s="378"/>
      <c r="AM34" s="378"/>
      <c r="AN34" s="378"/>
      <c r="AO34" s="378"/>
      <c r="AP34" s="378"/>
      <c r="AQ34" s="378"/>
      <c r="AR34" s="378"/>
      <c r="AS34" s="378"/>
    </row>
    <row r="35" spans="1:45" ht="11.25" customHeight="1">
      <c r="A35" s="378"/>
      <c r="B35" s="378"/>
      <c r="C35" s="378"/>
      <c r="D35" s="378"/>
      <c r="E35" s="378"/>
      <c r="F35" s="378"/>
      <c r="G35" s="378"/>
      <c r="H35" s="378"/>
      <c r="I35" s="378"/>
      <c r="J35" s="378"/>
      <c r="K35" s="378"/>
      <c r="L35" s="378"/>
      <c r="M35" s="378"/>
      <c r="N35" s="378"/>
      <c r="O35" s="378"/>
      <c r="P35" s="378"/>
      <c r="Q35" s="378"/>
      <c r="R35" s="378"/>
      <c r="S35" s="378"/>
      <c r="T35" s="378"/>
      <c r="U35" s="378"/>
      <c r="V35" s="378"/>
      <c r="W35" s="378"/>
      <c r="X35" s="378"/>
      <c r="Y35" s="378"/>
      <c r="Z35" s="378"/>
      <c r="AA35" s="378"/>
      <c r="AB35" s="378"/>
      <c r="AC35" s="378"/>
      <c r="AD35" s="378"/>
      <c r="AE35" s="378"/>
      <c r="AF35" s="378"/>
      <c r="AG35" s="378"/>
      <c r="AH35" s="378"/>
      <c r="AI35" s="378"/>
      <c r="AJ35" s="378"/>
      <c r="AK35" s="378"/>
      <c r="AL35" s="378"/>
      <c r="AM35" s="378"/>
      <c r="AN35" s="378"/>
      <c r="AO35" s="378"/>
      <c r="AP35" s="378"/>
      <c r="AQ35" s="378"/>
      <c r="AR35" s="378"/>
      <c r="AS35" s="378"/>
    </row>
    <row r="36" spans="1:45" ht="11.25" customHeight="1">
      <c r="A36" s="378"/>
      <c r="B36" s="378"/>
      <c r="C36" s="378"/>
      <c r="D36" s="378"/>
      <c r="E36" s="378"/>
      <c r="F36" s="378"/>
      <c r="G36" s="378"/>
      <c r="H36" s="378"/>
      <c r="I36" s="378"/>
      <c r="J36" s="378"/>
      <c r="K36" s="378"/>
      <c r="L36" s="378"/>
      <c r="M36" s="378"/>
      <c r="N36" s="378"/>
      <c r="O36" s="378"/>
      <c r="P36" s="378"/>
      <c r="Q36" s="378"/>
      <c r="R36" s="378"/>
      <c r="S36" s="378"/>
      <c r="T36" s="378"/>
      <c r="U36" s="378"/>
      <c r="V36" s="378"/>
      <c r="W36" s="378"/>
      <c r="X36" s="378"/>
      <c r="Y36" s="378"/>
      <c r="Z36" s="378"/>
      <c r="AA36" s="378"/>
      <c r="AB36" s="378"/>
      <c r="AC36" s="378"/>
      <c r="AD36" s="378"/>
      <c r="AE36" s="378"/>
      <c r="AF36" s="378"/>
      <c r="AG36" s="378"/>
      <c r="AH36" s="378"/>
      <c r="AI36" s="378"/>
      <c r="AJ36" s="378"/>
      <c r="AK36" s="378"/>
      <c r="AL36" s="378"/>
      <c r="AM36" s="378"/>
      <c r="AN36" s="378"/>
      <c r="AO36" s="378"/>
      <c r="AP36" s="378"/>
      <c r="AQ36" s="378"/>
      <c r="AR36" s="378"/>
      <c r="AS36" s="378"/>
    </row>
    <row r="37" spans="1:45" ht="11.25" customHeight="1">
      <c r="A37" s="378"/>
      <c r="B37" s="378"/>
      <c r="C37" s="378"/>
      <c r="D37" s="378"/>
      <c r="E37" s="378"/>
      <c r="F37" s="378"/>
      <c r="G37" s="378"/>
      <c r="H37" s="378"/>
      <c r="I37" s="378"/>
      <c r="J37" s="378"/>
      <c r="K37" s="378"/>
      <c r="L37" s="378"/>
      <c r="M37" s="378"/>
      <c r="N37" s="378"/>
      <c r="O37" s="378"/>
      <c r="P37" s="378"/>
      <c r="Q37" s="378"/>
      <c r="R37" s="378"/>
      <c r="S37" s="378"/>
      <c r="T37" s="378"/>
      <c r="U37" s="378"/>
      <c r="V37" s="378"/>
      <c r="W37" s="378"/>
      <c r="X37" s="378"/>
      <c r="Y37" s="378"/>
      <c r="Z37" s="378"/>
      <c r="AA37" s="378"/>
      <c r="AB37" s="378"/>
      <c r="AC37" s="378"/>
      <c r="AD37" s="378"/>
      <c r="AE37" s="378"/>
      <c r="AF37" s="378"/>
      <c r="AG37" s="378"/>
      <c r="AH37" s="378"/>
      <c r="AI37" s="378"/>
      <c r="AJ37" s="378"/>
      <c r="AK37" s="378"/>
      <c r="AL37" s="378"/>
      <c r="AM37" s="378"/>
      <c r="AN37" s="378"/>
      <c r="AO37" s="378"/>
      <c r="AP37" s="378"/>
      <c r="AQ37" s="378"/>
      <c r="AR37" s="378"/>
      <c r="AS37" s="378"/>
    </row>
    <row r="38" spans="1:45" ht="11.25" customHeight="1">
      <c r="A38" s="378" t="s">
        <v>1554</v>
      </c>
      <c r="B38" s="378"/>
      <c r="C38" s="378"/>
      <c r="D38" s="378"/>
      <c r="E38" s="378"/>
      <c r="F38" s="378"/>
      <c r="G38" s="378"/>
      <c r="H38" s="378"/>
      <c r="I38" s="378"/>
      <c r="J38" s="378"/>
      <c r="K38" s="378"/>
      <c r="L38" s="378"/>
      <c r="M38" s="378"/>
      <c r="N38" s="378"/>
      <c r="O38" s="378"/>
      <c r="P38" s="378"/>
      <c r="Q38" s="378"/>
      <c r="R38" s="378"/>
      <c r="S38" s="378"/>
      <c r="T38" s="378"/>
      <c r="U38" s="378"/>
      <c r="V38" s="378"/>
      <c r="W38" s="378"/>
      <c r="X38" s="378"/>
      <c r="Y38" s="378"/>
      <c r="Z38" s="378"/>
      <c r="AA38" s="378"/>
      <c r="AB38" s="378"/>
      <c r="AC38" s="378"/>
      <c r="AD38" s="378"/>
      <c r="AE38" s="378"/>
      <c r="AF38" s="378"/>
      <c r="AG38" s="378"/>
      <c r="AH38" s="378"/>
      <c r="AI38" s="378"/>
      <c r="AJ38" s="378"/>
      <c r="AK38" s="378"/>
      <c r="AL38" s="378"/>
      <c r="AM38" s="378"/>
      <c r="AN38" s="378"/>
      <c r="AO38" s="378"/>
      <c r="AP38" s="378"/>
      <c r="AQ38" s="378"/>
      <c r="AR38" s="378"/>
      <c r="AS38" s="378"/>
    </row>
    <row r="39" spans="1:45" ht="11.25" customHeight="1">
      <c r="A39" s="378"/>
      <c r="B39" s="378"/>
      <c r="C39" s="378"/>
      <c r="D39" s="378"/>
      <c r="E39" s="378"/>
      <c r="F39" s="378"/>
      <c r="G39" s="378"/>
      <c r="H39" s="378"/>
      <c r="I39" s="378"/>
      <c r="J39" s="378"/>
      <c r="K39" s="378"/>
      <c r="L39" s="378"/>
      <c r="M39" s="378"/>
      <c r="N39" s="378"/>
      <c r="O39" s="378"/>
      <c r="P39" s="378"/>
      <c r="Q39" s="378"/>
      <c r="R39" s="378"/>
      <c r="S39" s="378"/>
      <c r="T39" s="378"/>
      <c r="U39" s="378"/>
      <c r="V39" s="378"/>
      <c r="W39" s="378"/>
      <c r="X39" s="378"/>
      <c r="Y39" s="378"/>
      <c r="Z39" s="378"/>
      <c r="AA39" s="378"/>
      <c r="AB39" s="378"/>
      <c r="AC39" s="378"/>
      <c r="AD39" s="378"/>
      <c r="AE39" s="378"/>
      <c r="AF39" s="378"/>
      <c r="AG39" s="378"/>
      <c r="AH39" s="378"/>
      <c r="AI39" s="378"/>
      <c r="AJ39" s="378"/>
      <c r="AK39" s="378"/>
      <c r="AL39" s="378"/>
      <c r="AM39" s="378"/>
      <c r="AN39" s="378"/>
      <c r="AO39" s="378"/>
      <c r="AP39" s="378"/>
      <c r="AQ39" s="378"/>
      <c r="AR39" s="378"/>
      <c r="AS39" s="378"/>
    </row>
    <row r="40" spans="1:45" ht="11.25" customHeight="1">
      <c r="A40" s="378"/>
      <c r="B40" s="378"/>
      <c r="C40" s="378"/>
      <c r="D40" s="378"/>
      <c r="E40" s="378"/>
      <c r="F40" s="378"/>
      <c r="G40" s="378"/>
      <c r="H40" s="378"/>
      <c r="I40" s="378"/>
      <c r="J40" s="378"/>
      <c r="K40" s="378"/>
      <c r="L40" s="378"/>
      <c r="M40" s="378"/>
      <c r="N40" s="378"/>
      <c r="O40" s="378"/>
      <c r="P40" s="378"/>
      <c r="Q40" s="378"/>
      <c r="R40" s="378"/>
      <c r="S40" s="378"/>
      <c r="T40" s="378"/>
      <c r="U40" s="378"/>
      <c r="V40" s="378"/>
      <c r="W40" s="378"/>
      <c r="X40" s="378"/>
      <c r="Y40" s="378"/>
      <c r="Z40" s="378"/>
      <c r="AA40" s="378"/>
      <c r="AB40" s="378"/>
      <c r="AC40" s="378"/>
      <c r="AD40" s="378"/>
      <c r="AE40" s="378"/>
      <c r="AF40" s="378"/>
      <c r="AG40" s="378"/>
      <c r="AH40" s="378"/>
      <c r="AI40" s="378"/>
      <c r="AJ40" s="378"/>
      <c r="AK40" s="378"/>
      <c r="AL40" s="378"/>
      <c r="AM40" s="378"/>
      <c r="AN40" s="378"/>
      <c r="AO40" s="378"/>
      <c r="AP40" s="378"/>
      <c r="AQ40" s="378"/>
      <c r="AR40" s="378"/>
      <c r="AS40" s="378"/>
    </row>
    <row r="41" spans="1:45" ht="11.25" customHeight="1">
      <c r="A41" s="378"/>
      <c r="B41" s="378"/>
      <c r="C41" s="378"/>
      <c r="D41" s="378"/>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78"/>
      <c r="AI41" s="378"/>
      <c r="AJ41" s="378"/>
      <c r="AK41" s="378"/>
      <c r="AL41" s="378"/>
      <c r="AM41" s="378"/>
      <c r="AN41" s="378"/>
      <c r="AO41" s="378"/>
      <c r="AP41" s="378"/>
      <c r="AQ41" s="378"/>
      <c r="AR41" s="378"/>
      <c r="AS41" s="378"/>
    </row>
    <row r="42" spans="1:45" ht="11.25" customHeight="1">
      <c r="A42" s="378"/>
      <c r="B42" s="378"/>
      <c r="C42" s="378"/>
      <c r="D42" s="378"/>
      <c r="E42" s="378"/>
      <c r="F42" s="378"/>
      <c r="G42" s="378"/>
      <c r="H42" s="378"/>
      <c r="I42" s="378"/>
      <c r="J42" s="378"/>
      <c r="K42" s="378"/>
      <c r="L42" s="378"/>
      <c r="M42" s="378"/>
      <c r="N42" s="378"/>
      <c r="O42" s="378"/>
      <c r="P42" s="378"/>
      <c r="Q42" s="378"/>
      <c r="R42" s="378"/>
      <c r="S42" s="378"/>
      <c r="T42" s="378"/>
      <c r="U42" s="378"/>
      <c r="V42" s="378"/>
      <c r="W42" s="378"/>
      <c r="X42" s="378"/>
      <c r="Y42" s="378"/>
      <c r="Z42" s="378"/>
      <c r="AA42" s="378"/>
      <c r="AB42" s="378"/>
      <c r="AC42" s="378"/>
      <c r="AD42" s="378"/>
      <c r="AE42" s="378"/>
      <c r="AF42" s="378"/>
      <c r="AG42" s="378"/>
      <c r="AH42" s="378"/>
      <c r="AI42" s="378"/>
      <c r="AJ42" s="378"/>
      <c r="AK42" s="378"/>
      <c r="AL42" s="378"/>
      <c r="AM42" s="378"/>
      <c r="AN42" s="378"/>
      <c r="AO42" s="378"/>
      <c r="AP42" s="378"/>
      <c r="AQ42" s="378"/>
      <c r="AR42" s="378"/>
      <c r="AS42" s="378"/>
    </row>
    <row r="43" spans="1:45" ht="11.25" customHeight="1">
      <c r="A43" s="378"/>
      <c r="B43" s="378"/>
      <c r="C43" s="378"/>
      <c r="D43" s="378"/>
      <c r="E43" s="378"/>
      <c r="F43" s="378"/>
      <c r="G43" s="378"/>
      <c r="H43" s="378"/>
      <c r="I43" s="378"/>
      <c r="J43" s="378"/>
      <c r="K43" s="378"/>
      <c r="L43" s="378"/>
      <c r="M43" s="378"/>
      <c r="N43" s="378"/>
      <c r="O43" s="378"/>
      <c r="P43" s="378"/>
      <c r="Q43" s="378"/>
      <c r="R43" s="378"/>
      <c r="S43" s="378"/>
      <c r="T43" s="378"/>
      <c r="U43" s="378"/>
      <c r="V43" s="378"/>
      <c r="W43" s="378"/>
      <c r="X43" s="378"/>
      <c r="Y43" s="378"/>
      <c r="Z43" s="378"/>
      <c r="AA43" s="378"/>
      <c r="AB43" s="378"/>
      <c r="AC43" s="378"/>
      <c r="AD43" s="378"/>
      <c r="AE43" s="378"/>
      <c r="AF43" s="378"/>
      <c r="AG43" s="378"/>
      <c r="AH43" s="378"/>
      <c r="AI43" s="378"/>
      <c r="AJ43" s="378"/>
      <c r="AK43" s="378"/>
      <c r="AL43" s="378"/>
      <c r="AM43" s="378"/>
      <c r="AN43" s="378"/>
      <c r="AO43" s="378"/>
      <c r="AP43" s="378"/>
      <c r="AQ43" s="378"/>
      <c r="AR43" s="378"/>
      <c r="AS43" s="378"/>
    </row>
    <row r="44" spans="1:45" ht="11.25" customHeight="1">
      <c r="A44" s="378"/>
      <c r="B44" s="378"/>
      <c r="C44" s="378"/>
      <c r="D44" s="378"/>
      <c r="E44" s="378"/>
      <c r="F44" s="378"/>
      <c r="G44" s="378"/>
      <c r="H44" s="378"/>
      <c r="I44" s="378"/>
      <c r="J44" s="378"/>
      <c r="K44" s="378"/>
      <c r="L44" s="378"/>
      <c r="M44" s="378"/>
      <c r="N44" s="378"/>
      <c r="O44" s="378"/>
      <c r="P44" s="378"/>
      <c r="Q44" s="378"/>
      <c r="R44" s="378"/>
      <c r="S44" s="378"/>
      <c r="T44" s="378"/>
      <c r="U44" s="378"/>
      <c r="V44" s="378"/>
      <c r="W44" s="378"/>
      <c r="X44" s="378"/>
      <c r="Y44" s="378"/>
      <c r="Z44" s="378"/>
      <c r="AA44" s="378"/>
      <c r="AB44" s="378"/>
      <c r="AC44" s="378"/>
      <c r="AD44" s="378"/>
      <c r="AE44" s="378"/>
      <c r="AF44" s="378"/>
      <c r="AG44" s="378"/>
      <c r="AH44" s="378"/>
      <c r="AI44" s="378"/>
      <c r="AJ44" s="378"/>
      <c r="AK44" s="378"/>
      <c r="AL44" s="378"/>
      <c r="AM44" s="378"/>
      <c r="AN44" s="378"/>
      <c r="AO44" s="378"/>
      <c r="AP44" s="378"/>
      <c r="AQ44" s="378"/>
      <c r="AR44" s="378"/>
      <c r="AS44" s="378"/>
    </row>
    <row r="45" spans="1:45" ht="11.25" customHeight="1">
      <c r="A45" s="378"/>
      <c r="B45" s="378"/>
      <c r="C45" s="378"/>
      <c r="D45" s="378"/>
      <c r="E45" s="378"/>
      <c r="F45" s="378"/>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s="378"/>
      <c r="AG45" s="378"/>
      <c r="AH45" s="378"/>
      <c r="AI45" s="378"/>
      <c r="AJ45" s="378"/>
      <c r="AK45" s="378"/>
      <c r="AL45" s="378"/>
      <c r="AM45" s="378"/>
      <c r="AN45" s="378"/>
      <c r="AO45" s="378"/>
      <c r="AP45" s="378"/>
      <c r="AQ45" s="378"/>
      <c r="AR45" s="378"/>
      <c r="AS45" s="378"/>
    </row>
    <row r="46" spans="1:45" ht="11.25" customHeight="1">
      <c r="A46" s="378"/>
      <c r="B46" s="378"/>
      <c r="C46" s="378"/>
      <c r="D46" s="378"/>
      <c r="E46" s="378"/>
      <c r="F46" s="378"/>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c r="AM46" s="378"/>
      <c r="AN46" s="378"/>
      <c r="AO46" s="378"/>
      <c r="AP46" s="378"/>
      <c r="AQ46" s="378"/>
      <c r="AR46" s="378"/>
      <c r="AS46" s="378"/>
    </row>
    <row r="47" spans="1:45" ht="11.25" customHeight="1">
      <c r="A47" s="378"/>
      <c r="B47" s="378"/>
      <c r="C47" s="378"/>
      <c r="D47" s="378"/>
      <c r="E47" s="378"/>
      <c r="F47" s="378"/>
      <c r="G47" s="378"/>
      <c r="H47" s="378"/>
      <c r="I47" s="378"/>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8"/>
      <c r="AI47" s="378"/>
      <c r="AJ47" s="378"/>
      <c r="AK47" s="378"/>
      <c r="AL47" s="378"/>
      <c r="AM47" s="378"/>
      <c r="AN47" s="378"/>
      <c r="AO47" s="378"/>
      <c r="AP47" s="378"/>
      <c r="AQ47" s="378"/>
      <c r="AR47" s="378"/>
      <c r="AS47" s="378"/>
    </row>
    <row r="48" spans="1:45" ht="11.25" customHeight="1">
      <c r="A48" s="378"/>
      <c r="B48" s="378"/>
      <c r="C48" s="378"/>
      <c r="D48" s="378"/>
      <c r="E48" s="378"/>
      <c r="F48" s="378"/>
      <c r="G48" s="378"/>
      <c r="H48" s="378"/>
      <c r="I48" s="378"/>
      <c r="J48" s="378"/>
      <c r="K48" s="378"/>
      <c r="L48" s="378"/>
      <c r="M48" s="378"/>
      <c r="N48" s="378"/>
      <c r="O48" s="378"/>
      <c r="P48" s="378"/>
      <c r="Q48" s="378"/>
      <c r="R48" s="378"/>
      <c r="S48" s="378"/>
      <c r="T48" s="378"/>
      <c r="U48" s="378"/>
      <c r="V48" s="378"/>
      <c r="W48" s="378"/>
      <c r="X48" s="378"/>
      <c r="Y48" s="378"/>
      <c r="Z48" s="378"/>
      <c r="AA48" s="378"/>
      <c r="AB48" s="378"/>
      <c r="AC48" s="378"/>
      <c r="AD48" s="378"/>
      <c r="AE48" s="378"/>
      <c r="AF48" s="378"/>
      <c r="AG48" s="378"/>
      <c r="AH48" s="378"/>
      <c r="AI48" s="378"/>
      <c r="AJ48" s="378"/>
      <c r="AK48" s="378"/>
      <c r="AL48" s="378"/>
      <c r="AM48" s="378"/>
      <c r="AN48" s="378"/>
      <c r="AO48" s="378"/>
      <c r="AP48" s="378"/>
      <c r="AQ48" s="378"/>
      <c r="AR48" s="378"/>
      <c r="AS48" s="378"/>
    </row>
    <row r="49" spans="1:45" ht="11.25" customHeight="1">
      <c r="A49" s="378"/>
      <c r="B49" s="378"/>
      <c r="C49" s="378"/>
      <c r="D49" s="378"/>
      <c r="E49" s="378"/>
      <c r="F49" s="378"/>
      <c r="G49" s="378"/>
      <c r="H49" s="378"/>
      <c r="I49" s="378"/>
      <c r="J49" s="378"/>
      <c r="K49" s="378"/>
      <c r="L49" s="378"/>
      <c r="M49" s="378"/>
      <c r="N49" s="378"/>
      <c r="O49" s="378"/>
      <c r="P49" s="378"/>
      <c r="Q49" s="378"/>
      <c r="R49" s="378"/>
      <c r="S49" s="378"/>
      <c r="T49" s="378"/>
      <c r="U49" s="378"/>
      <c r="V49" s="378"/>
      <c r="W49" s="378"/>
      <c r="X49" s="378"/>
      <c r="Y49" s="378"/>
      <c r="Z49" s="378"/>
      <c r="AA49" s="378"/>
      <c r="AB49" s="378"/>
      <c r="AC49" s="378"/>
      <c r="AD49" s="378"/>
      <c r="AE49" s="378"/>
      <c r="AF49" s="378"/>
      <c r="AG49" s="378"/>
      <c r="AH49" s="378"/>
      <c r="AI49" s="378"/>
      <c r="AJ49" s="378"/>
      <c r="AK49" s="378"/>
      <c r="AL49" s="378"/>
      <c r="AM49" s="378"/>
      <c r="AN49" s="378"/>
      <c r="AO49" s="378"/>
      <c r="AP49" s="378"/>
      <c r="AQ49" s="378"/>
      <c r="AR49" s="378"/>
      <c r="AS49" s="378"/>
    </row>
    <row r="50" spans="1:45" ht="11.25" customHeight="1">
      <c r="A50" s="378"/>
      <c r="B50" s="378"/>
      <c r="C50" s="378"/>
      <c r="D50" s="378"/>
      <c r="E50" s="378"/>
      <c r="F50" s="378"/>
      <c r="G50" s="378"/>
      <c r="H50" s="378"/>
      <c r="I50" s="378"/>
      <c r="J50" s="378"/>
      <c r="K50" s="378"/>
      <c r="L50" s="378"/>
      <c r="M50" s="378"/>
      <c r="N50" s="378"/>
      <c r="O50" s="378"/>
      <c r="P50" s="378"/>
      <c r="Q50" s="378"/>
      <c r="R50" s="378"/>
      <c r="S50" s="378"/>
      <c r="T50" s="378"/>
      <c r="U50" s="378"/>
      <c r="V50" s="378"/>
      <c r="W50" s="378"/>
      <c r="X50" s="378"/>
      <c r="Y50" s="378"/>
      <c r="Z50" s="378"/>
      <c r="AA50" s="378"/>
      <c r="AB50" s="378"/>
      <c r="AC50" s="378"/>
      <c r="AD50" s="378"/>
      <c r="AE50" s="378"/>
      <c r="AF50" s="378"/>
      <c r="AG50" s="378"/>
      <c r="AH50" s="378"/>
      <c r="AI50" s="378"/>
      <c r="AJ50" s="378"/>
      <c r="AK50" s="378"/>
      <c r="AL50" s="378"/>
      <c r="AM50" s="378"/>
      <c r="AN50" s="378"/>
      <c r="AO50" s="378"/>
      <c r="AP50" s="378"/>
      <c r="AQ50" s="378"/>
      <c r="AR50" s="378"/>
      <c r="AS50" s="378"/>
    </row>
    <row r="51" spans="1:45" ht="11.25" customHeight="1">
      <c r="A51" s="378"/>
      <c r="B51" s="378"/>
      <c r="C51" s="378"/>
      <c r="D51" s="378"/>
      <c r="E51" s="378"/>
      <c r="F51" s="378"/>
      <c r="G51" s="378"/>
      <c r="H51" s="378"/>
      <c r="I51" s="378"/>
      <c r="J51" s="378"/>
      <c r="K51" s="378"/>
      <c r="L51" s="378"/>
      <c r="M51" s="378"/>
      <c r="N51" s="378"/>
      <c r="O51" s="378"/>
      <c r="P51" s="378"/>
      <c r="Q51" s="378"/>
      <c r="R51" s="378"/>
      <c r="S51" s="378"/>
      <c r="T51" s="378"/>
      <c r="U51" s="378"/>
      <c r="V51" s="378"/>
      <c r="W51" s="378"/>
      <c r="X51" s="378"/>
      <c r="Y51" s="378"/>
      <c r="Z51" s="378"/>
      <c r="AA51" s="378"/>
      <c r="AB51" s="378"/>
      <c r="AC51" s="378"/>
      <c r="AD51" s="378"/>
      <c r="AE51" s="378"/>
      <c r="AF51" s="378"/>
      <c r="AG51" s="378"/>
      <c r="AH51" s="378"/>
      <c r="AI51" s="378"/>
      <c r="AJ51" s="378"/>
      <c r="AK51" s="378"/>
      <c r="AL51" s="378"/>
      <c r="AM51" s="378"/>
      <c r="AN51" s="378"/>
      <c r="AO51" s="378"/>
      <c r="AP51" s="378"/>
      <c r="AQ51" s="378"/>
      <c r="AR51" s="378"/>
      <c r="AS51" s="378"/>
    </row>
    <row r="52" spans="1:45" ht="11.25" customHeight="1">
      <c r="A52" s="378"/>
      <c r="B52" s="378"/>
      <c r="C52" s="378"/>
      <c r="D52" s="378"/>
      <c r="E52" s="378"/>
      <c r="F52" s="378"/>
      <c r="G52" s="378"/>
      <c r="H52" s="378"/>
      <c r="I52" s="378"/>
      <c r="J52" s="378"/>
      <c r="K52" s="378"/>
      <c r="L52" s="378"/>
      <c r="M52" s="378"/>
      <c r="N52" s="378"/>
      <c r="O52" s="378"/>
      <c r="P52" s="378"/>
      <c r="Q52" s="378"/>
      <c r="R52" s="378"/>
      <c r="S52" s="378"/>
      <c r="T52" s="378"/>
      <c r="U52" s="378"/>
      <c r="V52" s="378"/>
      <c r="W52" s="378"/>
      <c r="X52" s="378"/>
      <c r="Y52" s="378"/>
      <c r="Z52" s="378"/>
      <c r="AA52" s="378"/>
      <c r="AB52" s="378"/>
      <c r="AC52" s="378"/>
      <c r="AD52" s="378"/>
      <c r="AE52" s="378"/>
      <c r="AF52" s="378"/>
      <c r="AG52" s="378"/>
      <c r="AH52" s="378"/>
      <c r="AI52" s="378"/>
      <c r="AJ52" s="378"/>
      <c r="AK52" s="378"/>
      <c r="AL52" s="378"/>
      <c r="AM52" s="378"/>
      <c r="AN52" s="378"/>
      <c r="AO52" s="378"/>
      <c r="AP52" s="378"/>
      <c r="AQ52" s="378"/>
      <c r="AR52" s="378"/>
      <c r="AS52" s="378"/>
    </row>
    <row r="53" spans="1:45" ht="11.25" customHeight="1">
      <c r="A53" s="378"/>
      <c r="B53" s="378"/>
      <c r="C53" s="378"/>
      <c r="D53" s="378"/>
      <c r="E53" s="378"/>
      <c r="F53" s="378"/>
      <c r="G53" s="378"/>
      <c r="H53" s="378"/>
      <c r="I53" s="378"/>
      <c r="J53" s="378"/>
      <c r="K53" s="378"/>
      <c r="L53" s="378"/>
      <c r="M53" s="378"/>
      <c r="N53" s="378"/>
      <c r="O53" s="378"/>
      <c r="P53" s="378"/>
      <c r="Q53" s="378"/>
      <c r="R53" s="378"/>
      <c r="S53" s="378"/>
      <c r="T53" s="378"/>
      <c r="U53" s="378"/>
      <c r="V53" s="378"/>
      <c r="W53" s="378"/>
      <c r="X53" s="378"/>
      <c r="Y53" s="378"/>
      <c r="Z53" s="378"/>
      <c r="AA53" s="378"/>
      <c r="AB53" s="378"/>
      <c r="AC53" s="378"/>
      <c r="AD53" s="378"/>
      <c r="AE53" s="378"/>
      <c r="AF53" s="378"/>
      <c r="AG53" s="378"/>
      <c r="AH53" s="378"/>
      <c r="AI53" s="378"/>
      <c r="AJ53" s="378"/>
      <c r="AK53" s="378"/>
      <c r="AL53" s="378"/>
      <c r="AM53" s="378"/>
      <c r="AN53" s="378"/>
      <c r="AO53" s="378"/>
      <c r="AP53" s="378"/>
      <c r="AQ53" s="378"/>
      <c r="AR53" s="378"/>
      <c r="AS53" s="378"/>
    </row>
    <row r="54" spans="1:45" ht="11.25" customHeight="1">
      <c r="A54" s="378"/>
      <c r="B54" s="378"/>
      <c r="C54" s="378"/>
      <c r="D54" s="378"/>
      <c r="E54" s="378"/>
      <c r="F54" s="378"/>
      <c r="G54" s="378"/>
      <c r="H54" s="378"/>
      <c r="I54" s="378"/>
      <c r="J54" s="378"/>
      <c r="K54" s="378"/>
      <c r="L54" s="378"/>
      <c r="M54" s="378"/>
      <c r="N54" s="378"/>
      <c r="O54" s="378"/>
      <c r="P54" s="378"/>
      <c r="Q54" s="378"/>
      <c r="R54" s="378"/>
      <c r="S54" s="378"/>
      <c r="T54" s="378"/>
      <c r="U54" s="378"/>
      <c r="V54" s="378"/>
      <c r="W54" s="378"/>
      <c r="X54" s="378"/>
      <c r="Y54" s="378"/>
      <c r="Z54" s="378"/>
      <c r="AA54" s="378"/>
      <c r="AB54" s="378"/>
      <c r="AC54" s="378"/>
      <c r="AD54" s="378"/>
      <c r="AE54" s="378"/>
      <c r="AF54" s="378"/>
      <c r="AG54" s="378"/>
      <c r="AH54" s="378"/>
      <c r="AI54" s="378"/>
      <c r="AJ54" s="378"/>
      <c r="AK54" s="378"/>
      <c r="AL54" s="378"/>
      <c r="AM54" s="378"/>
      <c r="AN54" s="378"/>
      <c r="AO54" s="378"/>
      <c r="AP54" s="378"/>
      <c r="AQ54" s="378"/>
      <c r="AR54" s="378"/>
      <c r="AS54" s="378"/>
    </row>
    <row r="55" spans="1:45" ht="11.25" customHeight="1">
      <c r="A55" s="378"/>
      <c r="B55" s="378"/>
      <c r="C55" s="378"/>
      <c r="D55" s="378"/>
      <c r="E55" s="378"/>
      <c r="F55" s="378"/>
      <c r="G55" s="378"/>
      <c r="H55" s="378"/>
      <c r="I55" s="378"/>
      <c r="J55" s="378"/>
      <c r="K55" s="378"/>
      <c r="L55" s="378"/>
      <c r="M55" s="378"/>
      <c r="N55" s="378"/>
      <c r="O55" s="378"/>
      <c r="P55" s="378"/>
      <c r="Q55" s="378"/>
      <c r="R55" s="378"/>
      <c r="S55" s="378"/>
      <c r="T55" s="378"/>
      <c r="U55" s="378"/>
      <c r="V55" s="378"/>
      <c r="W55" s="378"/>
      <c r="X55" s="378"/>
      <c r="Y55" s="378"/>
      <c r="Z55" s="378"/>
      <c r="AA55" s="378"/>
      <c r="AB55" s="378"/>
      <c r="AC55" s="378"/>
      <c r="AD55" s="378"/>
      <c r="AE55" s="378"/>
      <c r="AF55" s="378"/>
      <c r="AG55" s="378"/>
      <c r="AH55" s="378"/>
      <c r="AI55" s="378"/>
      <c r="AJ55" s="378"/>
      <c r="AK55" s="378"/>
      <c r="AL55" s="378"/>
      <c r="AM55" s="378"/>
      <c r="AN55" s="378"/>
      <c r="AO55" s="378"/>
      <c r="AP55" s="378"/>
      <c r="AQ55" s="378"/>
      <c r="AR55" s="378"/>
      <c r="AS55" s="378"/>
    </row>
    <row r="56" spans="1:45" ht="11.25" customHeight="1">
      <c r="A56" s="378"/>
      <c r="B56" s="378"/>
      <c r="C56" s="378"/>
      <c r="D56" s="378"/>
      <c r="E56" s="378"/>
      <c r="F56" s="378"/>
      <c r="G56" s="378"/>
      <c r="H56" s="378"/>
      <c r="I56" s="378"/>
      <c r="J56" s="378"/>
      <c r="K56" s="378"/>
      <c r="L56" s="378"/>
      <c r="M56" s="378"/>
      <c r="N56" s="378"/>
      <c r="O56" s="378"/>
      <c r="P56" s="378"/>
      <c r="Q56" s="378"/>
      <c r="R56" s="378"/>
      <c r="S56" s="378"/>
      <c r="T56" s="378"/>
      <c r="U56" s="378"/>
      <c r="V56" s="378"/>
      <c r="W56" s="378"/>
      <c r="X56" s="378"/>
      <c r="Y56" s="378"/>
      <c r="Z56" s="378"/>
      <c r="AA56" s="378"/>
      <c r="AB56" s="378"/>
      <c r="AC56" s="378"/>
      <c r="AD56" s="378"/>
      <c r="AE56" s="378"/>
      <c r="AF56" s="378"/>
      <c r="AG56" s="378"/>
      <c r="AH56" s="378"/>
      <c r="AI56" s="378"/>
      <c r="AJ56" s="378"/>
      <c r="AK56" s="378"/>
      <c r="AL56" s="378"/>
      <c r="AM56" s="378"/>
      <c r="AN56" s="378"/>
      <c r="AO56" s="378"/>
      <c r="AP56" s="378"/>
      <c r="AQ56" s="378"/>
      <c r="AR56" s="378"/>
      <c r="AS56" s="378"/>
    </row>
    <row r="57" spans="1:45" ht="11.25" customHeight="1">
      <c r="A57" s="378"/>
      <c r="B57" s="378"/>
      <c r="C57" s="378"/>
      <c r="D57" s="378"/>
      <c r="E57" s="388"/>
      <c r="F57" s="378"/>
      <c r="G57" s="378"/>
      <c r="H57" s="378"/>
      <c r="I57" s="378"/>
      <c r="J57" s="378"/>
      <c r="K57" s="378"/>
      <c r="L57" s="378"/>
      <c r="M57" s="378"/>
      <c r="N57" s="378"/>
      <c r="O57" s="378"/>
      <c r="P57" s="378"/>
      <c r="Q57" s="378"/>
      <c r="R57" s="378"/>
      <c r="S57" s="378"/>
      <c r="T57" s="378"/>
      <c r="U57" s="378"/>
      <c r="V57" s="378"/>
      <c r="W57" s="378"/>
      <c r="X57" s="378"/>
      <c r="Y57" s="378"/>
      <c r="Z57" s="378"/>
      <c r="AA57" s="378"/>
      <c r="AB57" s="378"/>
      <c r="AC57" s="378"/>
      <c r="AD57" s="378"/>
      <c r="AE57" s="378"/>
      <c r="AF57" s="378"/>
      <c r="AG57" s="378"/>
      <c r="AH57" s="378"/>
      <c r="AI57" s="378"/>
      <c r="AJ57" s="378"/>
      <c r="AK57" s="378"/>
      <c r="AL57" s="378"/>
      <c r="AM57" s="378"/>
      <c r="AN57" s="378"/>
      <c r="AO57" s="378"/>
      <c r="AP57" s="378"/>
      <c r="AQ57" s="378"/>
      <c r="AR57" s="378"/>
      <c r="AS57" s="378"/>
    </row>
    <row r="58" spans="1:45" ht="11.25" customHeight="1">
      <c r="A58" s="378"/>
      <c r="B58" s="378"/>
      <c r="C58" s="378"/>
      <c r="D58" s="378"/>
      <c r="E58" s="388"/>
      <c r="F58" s="378"/>
      <c r="G58" s="378"/>
      <c r="H58" s="378"/>
      <c r="I58" s="378"/>
      <c r="J58" s="378"/>
      <c r="K58" s="378"/>
      <c r="L58" s="378"/>
      <c r="M58" s="378"/>
      <c r="N58" s="378"/>
      <c r="O58" s="378"/>
      <c r="P58" s="378"/>
      <c r="Q58" s="378"/>
      <c r="R58" s="378"/>
      <c r="S58" s="378"/>
      <c r="T58" s="378"/>
      <c r="U58" s="378"/>
      <c r="V58" s="378"/>
      <c r="W58" s="378"/>
      <c r="X58" s="378"/>
      <c r="Y58" s="378"/>
      <c r="Z58" s="378"/>
      <c r="AA58" s="378"/>
      <c r="AB58" s="378"/>
      <c r="AC58" s="378"/>
      <c r="AD58" s="378"/>
      <c r="AE58" s="378"/>
      <c r="AF58" s="378"/>
      <c r="AG58" s="378"/>
      <c r="AH58" s="378"/>
      <c r="AI58" s="378"/>
      <c r="AJ58" s="378"/>
      <c r="AK58" s="378"/>
      <c r="AL58" s="378"/>
      <c r="AM58" s="378"/>
      <c r="AN58" s="378"/>
      <c r="AO58" s="378"/>
      <c r="AP58" s="378"/>
      <c r="AQ58" s="378"/>
      <c r="AR58" s="378"/>
      <c r="AS58" s="378"/>
    </row>
    <row r="59" spans="1:45" ht="11.25" customHeight="1">
      <c r="A59" s="378"/>
      <c r="B59" s="378"/>
      <c r="C59" s="378"/>
      <c r="D59" s="378"/>
      <c r="E59" s="388"/>
      <c r="F59" s="378"/>
      <c r="G59" s="378"/>
      <c r="H59" s="378"/>
      <c r="I59" s="378"/>
      <c r="J59" s="378"/>
      <c r="K59" s="378"/>
      <c r="L59" s="378"/>
      <c r="M59" s="378"/>
      <c r="N59" s="378"/>
      <c r="O59" s="378"/>
      <c r="P59" s="378"/>
      <c r="Q59" s="378"/>
      <c r="R59" s="378"/>
      <c r="S59" s="378"/>
      <c r="T59" s="378"/>
      <c r="U59" s="378"/>
      <c r="V59" s="378"/>
      <c r="W59" s="378"/>
      <c r="X59" s="378"/>
      <c r="Y59" s="378"/>
      <c r="Z59" s="378"/>
      <c r="AA59" s="378"/>
      <c r="AB59" s="378"/>
      <c r="AC59" s="378"/>
      <c r="AD59" s="378"/>
      <c r="AE59" s="378"/>
      <c r="AF59" s="378"/>
      <c r="AG59" s="378"/>
      <c r="AH59" s="378"/>
      <c r="AI59" s="378"/>
      <c r="AJ59" s="378"/>
      <c r="AK59" s="378"/>
      <c r="AL59" s="378"/>
      <c r="AM59" s="378"/>
      <c r="AN59" s="378"/>
      <c r="AO59" s="378"/>
      <c r="AP59" s="378"/>
      <c r="AQ59" s="378"/>
      <c r="AR59" s="378"/>
      <c r="AS59" s="378"/>
    </row>
    <row r="60" spans="1:45" ht="11.25" customHeight="1">
      <c r="A60" s="378"/>
      <c r="B60" s="378"/>
      <c r="C60" s="378"/>
      <c r="D60" s="378"/>
      <c r="E60" s="388"/>
      <c r="F60" s="378"/>
      <c r="G60" s="378"/>
      <c r="H60" s="378"/>
      <c r="I60" s="378"/>
      <c r="J60" s="378"/>
      <c r="K60" s="378"/>
      <c r="L60" s="378"/>
      <c r="M60" s="378"/>
      <c r="N60" s="378"/>
      <c r="O60" s="378"/>
      <c r="P60" s="378"/>
      <c r="Q60" s="378"/>
      <c r="R60" s="378"/>
      <c r="S60" s="378"/>
      <c r="T60" s="378"/>
      <c r="U60" s="378"/>
      <c r="V60" s="378"/>
      <c r="W60" s="378"/>
      <c r="X60" s="378"/>
      <c r="Y60" s="378"/>
      <c r="Z60" s="378"/>
      <c r="AA60" s="378"/>
      <c r="AB60" s="378"/>
      <c r="AC60" s="378"/>
      <c r="AD60" s="378"/>
      <c r="AE60" s="378"/>
      <c r="AF60" s="378"/>
      <c r="AG60" s="378"/>
      <c r="AH60" s="378"/>
      <c r="AI60" s="378"/>
      <c r="AJ60" s="378"/>
      <c r="AK60" s="378"/>
      <c r="AL60" s="378"/>
      <c r="AM60" s="378"/>
      <c r="AN60" s="378"/>
      <c r="AO60" s="378"/>
      <c r="AP60" s="378"/>
      <c r="AQ60" s="378"/>
      <c r="AR60" s="378"/>
      <c r="AS60" s="378"/>
    </row>
    <row r="61" spans="1:45" ht="11.25" customHeight="1">
      <c r="A61" s="378"/>
      <c r="B61" s="378"/>
      <c r="C61" s="378"/>
      <c r="D61" s="378"/>
      <c r="E61" s="388"/>
      <c r="F61" s="378"/>
      <c r="G61" s="378"/>
      <c r="H61" s="378"/>
      <c r="I61" s="378"/>
      <c r="J61" s="378"/>
      <c r="K61" s="378"/>
      <c r="L61" s="378"/>
      <c r="M61" s="378"/>
      <c r="N61" s="378"/>
      <c r="O61" s="378"/>
      <c r="P61" s="378"/>
      <c r="Q61" s="378"/>
      <c r="R61" s="378"/>
      <c r="S61" s="378"/>
      <c r="T61" s="378"/>
      <c r="U61" s="378"/>
      <c r="V61" s="378"/>
      <c r="W61" s="378"/>
      <c r="X61" s="378"/>
      <c r="Y61" s="378"/>
      <c r="Z61" s="378"/>
      <c r="AA61" s="378"/>
      <c r="AB61" s="378"/>
      <c r="AC61" s="378"/>
      <c r="AD61" s="378"/>
      <c r="AE61" s="378"/>
      <c r="AF61" s="378"/>
      <c r="AG61" s="378"/>
      <c r="AH61" s="378"/>
      <c r="AI61" s="378"/>
      <c r="AJ61" s="378"/>
      <c r="AK61" s="378"/>
      <c r="AL61" s="378"/>
      <c r="AM61" s="378"/>
      <c r="AN61" s="378"/>
      <c r="AO61" s="378"/>
      <c r="AP61" s="378"/>
      <c r="AQ61" s="378"/>
      <c r="AR61" s="378"/>
      <c r="AS61" s="378"/>
    </row>
    <row r="62" spans="1:45" ht="11.25" customHeight="1">
      <c r="A62" s="378"/>
      <c r="B62" s="378"/>
      <c r="C62" s="378"/>
      <c r="D62" s="378"/>
      <c r="E62" s="388"/>
      <c r="F62" s="378"/>
      <c r="G62" s="378"/>
      <c r="H62" s="378"/>
      <c r="I62" s="378"/>
      <c r="J62" s="378"/>
      <c r="K62" s="378"/>
      <c r="L62" s="378"/>
      <c r="M62" s="378"/>
      <c r="N62" s="378"/>
      <c r="O62" s="378"/>
      <c r="P62" s="378"/>
      <c r="Q62" s="378"/>
      <c r="R62" s="378"/>
      <c r="S62" s="378"/>
      <c r="T62" s="378"/>
      <c r="U62" s="378"/>
      <c r="V62" s="378"/>
      <c r="W62" s="378"/>
      <c r="X62" s="378"/>
      <c r="Y62" s="378"/>
      <c r="Z62" s="378"/>
      <c r="AA62" s="378"/>
      <c r="AB62" s="378"/>
      <c r="AC62" s="378"/>
      <c r="AD62" s="378"/>
      <c r="AE62" s="378"/>
      <c r="AF62" s="378"/>
      <c r="AG62" s="378"/>
      <c r="AH62" s="378"/>
      <c r="AI62" s="378"/>
      <c r="AJ62" s="378"/>
      <c r="AK62" s="378"/>
      <c r="AL62" s="378"/>
      <c r="AM62" s="378"/>
      <c r="AN62" s="378"/>
      <c r="AO62" s="378"/>
      <c r="AP62" s="378"/>
      <c r="AQ62" s="378"/>
      <c r="AR62" s="378"/>
      <c r="AS62" s="378"/>
    </row>
    <row r="63" spans="1:45" ht="11.25" customHeight="1">
      <c r="A63" s="378"/>
      <c r="B63" s="378"/>
      <c r="C63" s="378"/>
      <c r="D63" s="378"/>
      <c r="E63" s="38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c r="AJ63" s="378"/>
      <c r="AK63" s="378"/>
      <c r="AL63" s="378"/>
      <c r="AM63" s="378"/>
      <c r="AN63" s="378"/>
      <c r="AO63" s="378"/>
      <c r="AP63" s="378"/>
      <c r="AQ63" s="378"/>
      <c r="AR63" s="378"/>
      <c r="AS63" s="378"/>
    </row>
    <row r="64" spans="1:45" ht="11.25" customHeight="1">
      <c r="A64" s="378"/>
      <c r="B64" s="378"/>
      <c r="C64" s="378"/>
      <c r="D64" s="378"/>
      <c r="E64" s="388"/>
      <c r="F64" s="378"/>
      <c r="G64" s="378"/>
      <c r="H64" s="378"/>
      <c r="I64" s="378"/>
      <c r="J64" s="378"/>
      <c r="K64" s="378"/>
      <c r="L64" s="378"/>
      <c r="M64" s="378"/>
      <c r="N64" s="378"/>
      <c r="O64" s="378"/>
      <c r="P64" s="378"/>
      <c r="Q64" s="378"/>
      <c r="R64" s="378"/>
      <c r="S64" s="378"/>
      <c r="T64" s="378"/>
      <c r="U64" s="378"/>
      <c r="V64" s="378"/>
      <c r="W64" s="378"/>
      <c r="X64" s="378"/>
      <c r="Y64" s="378"/>
      <c r="Z64" s="378"/>
      <c r="AA64" s="378"/>
      <c r="AB64" s="378"/>
      <c r="AC64" s="378"/>
      <c r="AD64" s="378"/>
      <c r="AE64" s="378"/>
      <c r="AF64" s="378"/>
      <c r="AG64" s="378"/>
      <c r="AH64" s="378"/>
      <c r="AI64" s="378"/>
      <c r="AJ64" s="378"/>
      <c r="AK64" s="378"/>
      <c r="AL64" s="378"/>
      <c r="AM64" s="378"/>
      <c r="AN64" s="378"/>
      <c r="AO64" s="378"/>
      <c r="AP64" s="378"/>
      <c r="AQ64" s="378"/>
      <c r="AR64" s="378"/>
      <c r="AS64" s="378"/>
    </row>
    <row r="65" spans="1:45" ht="11.25" customHeight="1">
      <c r="A65" s="378"/>
      <c r="B65" s="378"/>
      <c r="C65" s="378"/>
      <c r="D65" s="378"/>
      <c r="E65" s="388"/>
      <c r="F65" s="378"/>
      <c r="G65" s="378"/>
      <c r="H65" s="378"/>
      <c r="I65" s="378"/>
      <c r="J65" s="378"/>
      <c r="K65" s="378"/>
      <c r="L65" s="378"/>
      <c r="M65" s="378"/>
      <c r="N65" s="378"/>
      <c r="O65" s="378"/>
      <c r="P65" s="378"/>
      <c r="Q65" s="378"/>
      <c r="R65" s="378"/>
      <c r="S65" s="378"/>
      <c r="T65" s="378"/>
      <c r="U65" s="378"/>
      <c r="V65" s="378"/>
      <c r="W65" s="378"/>
      <c r="X65" s="378"/>
      <c r="Y65" s="378"/>
      <c r="Z65" s="378"/>
      <c r="AA65" s="378"/>
      <c r="AB65" s="378"/>
      <c r="AC65" s="378"/>
      <c r="AD65" s="378"/>
      <c r="AE65" s="378"/>
      <c r="AF65" s="378"/>
      <c r="AG65" s="378"/>
      <c r="AH65" s="378"/>
      <c r="AI65" s="378"/>
      <c r="AJ65" s="378"/>
      <c r="AK65" s="378"/>
      <c r="AL65" s="378"/>
      <c r="AM65" s="378"/>
      <c r="AN65" s="378"/>
      <c r="AO65" s="378"/>
      <c r="AP65" s="378"/>
      <c r="AQ65" s="378"/>
      <c r="AR65" s="378"/>
      <c r="AS65" s="378"/>
    </row>
    <row r="66" spans="1:45" ht="11.25" customHeight="1">
      <c r="A66" s="378"/>
      <c r="B66" s="378"/>
      <c r="C66" s="378"/>
      <c r="D66" s="378"/>
      <c r="E66" s="388"/>
      <c r="F66" s="378"/>
      <c r="G66" s="378"/>
      <c r="H66" s="378"/>
      <c r="I66" s="378"/>
      <c r="J66" s="378"/>
      <c r="K66" s="378"/>
      <c r="L66" s="378"/>
      <c r="M66" s="378"/>
      <c r="N66" s="378"/>
      <c r="O66" s="378"/>
      <c r="P66" s="378"/>
      <c r="Q66" s="378"/>
      <c r="R66" s="378"/>
      <c r="S66" s="378"/>
      <c r="T66" s="378"/>
      <c r="U66" s="378"/>
      <c r="V66" s="378"/>
      <c r="W66" s="378"/>
      <c r="X66" s="378"/>
      <c r="Y66" s="378"/>
      <c r="Z66" s="378"/>
      <c r="AA66" s="378"/>
      <c r="AB66" s="378"/>
      <c r="AC66" s="378"/>
      <c r="AD66" s="378"/>
      <c r="AE66" s="378"/>
      <c r="AF66" s="378"/>
      <c r="AG66" s="378"/>
      <c r="AH66" s="378"/>
      <c r="AI66" s="378"/>
      <c r="AJ66" s="378"/>
      <c r="AK66" s="378"/>
      <c r="AL66" s="378"/>
      <c r="AM66" s="378"/>
      <c r="AN66" s="378"/>
      <c r="AO66" s="378"/>
      <c r="AP66" s="378"/>
      <c r="AQ66" s="378"/>
      <c r="AR66" s="378"/>
      <c r="AS66" s="378"/>
    </row>
    <row r="67" spans="1:45" ht="11.25" customHeight="1">
      <c r="A67" s="378"/>
      <c r="B67" s="378"/>
      <c r="C67" s="378"/>
      <c r="D67" s="378"/>
      <c r="E67" s="388"/>
      <c r="F67" s="378"/>
      <c r="G67" s="378"/>
      <c r="H67" s="378"/>
      <c r="I67" s="378"/>
      <c r="J67" s="378"/>
      <c r="K67" s="378"/>
      <c r="L67" s="378"/>
      <c r="M67" s="378"/>
      <c r="N67" s="378"/>
      <c r="O67" s="378"/>
      <c r="P67" s="378"/>
      <c r="Q67" s="378"/>
      <c r="R67" s="378"/>
      <c r="S67" s="378"/>
      <c r="T67" s="378"/>
      <c r="U67" s="378"/>
      <c r="V67" s="378"/>
      <c r="W67" s="378"/>
      <c r="X67" s="378"/>
      <c r="Y67" s="378"/>
      <c r="Z67" s="378"/>
      <c r="AA67" s="378"/>
      <c r="AB67" s="378"/>
      <c r="AC67" s="378"/>
      <c r="AD67" s="378"/>
      <c r="AE67" s="378"/>
      <c r="AF67" s="378"/>
      <c r="AG67" s="378"/>
      <c r="AH67" s="378"/>
      <c r="AI67" s="378"/>
      <c r="AJ67" s="378"/>
      <c r="AK67" s="378"/>
      <c r="AL67" s="378"/>
      <c r="AM67" s="378"/>
      <c r="AN67" s="378"/>
      <c r="AO67" s="378"/>
      <c r="AP67" s="378"/>
      <c r="AQ67" s="378"/>
      <c r="AR67" s="378"/>
      <c r="AS67" s="378"/>
    </row>
    <row r="68" spans="1:45" ht="11.25" customHeight="1">
      <c r="A68" s="378"/>
      <c r="B68" s="378"/>
      <c r="C68" s="378"/>
      <c r="D68" s="378"/>
      <c r="E68" s="388"/>
      <c r="F68" s="378"/>
      <c r="G68" s="378"/>
      <c r="H68" s="378"/>
      <c r="I68" s="378"/>
      <c r="J68" s="378"/>
      <c r="K68" s="378"/>
      <c r="L68" s="378"/>
      <c r="M68" s="378"/>
      <c r="N68" s="378"/>
      <c r="O68" s="378"/>
      <c r="P68" s="378"/>
      <c r="Q68" s="378"/>
      <c r="R68" s="378"/>
      <c r="S68" s="378"/>
      <c r="T68" s="378"/>
      <c r="U68" s="378"/>
      <c r="V68" s="378"/>
      <c r="W68" s="378"/>
      <c r="X68" s="378"/>
      <c r="Y68" s="378"/>
      <c r="Z68" s="378"/>
      <c r="AA68" s="378"/>
      <c r="AB68" s="378"/>
      <c r="AC68" s="378"/>
      <c r="AD68" s="378"/>
      <c r="AE68" s="378"/>
      <c r="AF68" s="378"/>
      <c r="AG68" s="378"/>
      <c r="AH68" s="378"/>
      <c r="AI68" s="378"/>
      <c r="AJ68" s="378"/>
      <c r="AK68" s="378"/>
      <c r="AL68" s="378"/>
      <c r="AM68" s="378"/>
      <c r="AN68" s="378"/>
      <c r="AO68" s="378"/>
      <c r="AP68" s="378"/>
      <c r="AQ68" s="378"/>
      <c r="AR68" s="378"/>
      <c r="AS68" s="378"/>
    </row>
    <row r="69" spans="1:45" ht="11.25" customHeight="1">
      <c r="A69" s="378"/>
      <c r="B69" s="378"/>
      <c r="C69" s="378"/>
      <c r="D69" s="378"/>
      <c r="E69" s="388"/>
      <c r="F69" s="378"/>
      <c r="G69" s="378"/>
      <c r="H69" s="378"/>
      <c r="I69" s="378"/>
      <c r="J69" s="378"/>
      <c r="K69" s="378"/>
      <c r="L69" s="378"/>
      <c r="M69" s="378"/>
      <c r="N69" s="378"/>
      <c r="O69" s="378"/>
      <c r="P69" s="378"/>
      <c r="Q69" s="378"/>
      <c r="R69" s="378"/>
      <c r="S69" s="378"/>
      <c r="T69" s="378"/>
      <c r="U69" s="378"/>
      <c r="V69" s="378"/>
      <c r="W69" s="378"/>
      <c r="X69" s="378"/>
      <c r="Y69" s="378"/>
      <c r="Z69" s="378"/>
      <c r="AA69" s="378"/>
      <c r="AB69" s="378"/>
      <c r="AC69" s="378"/>
      <c r="AD69" s="378"/>
      <c r="AE69" s="378"/>
      <c r="AF69" s="378"/>
      <c r="AG69" s="378"/>
      <c r="AH69" s="378"/>
      <c r="AI69" s="378"/>
      <c r="AJ69" s="378"/>
      <c r="AK69" s="378"/>
      <c r="AL69" s="378"/>
      <c r="AM69" s="378"/>
      <c r="AN69" s="378"/>
      <c r="AO69" s="378"/>
      <c r="AP69" s="378"/>
      <c r="AQ69" s="378"/>
      <c r="AR69" s="378"/>
      <c r="AS69" s="378"/>
    </row>
    <row r="70" spans="1:45" ht="11.25" customHeight="1">
      <c r="A70" s="378"/>
      <c r="B70" s="378"/>
      <c r="C70" s="378"/>
      <c r="D70" s="378"/>
      <c r="E70" s="388"/>
      <c r="F70" s="378"/>
      <c r="G70" s="378"/>
      <c r="H70" s="378"/>
      <c r="I70" s="378"/>
      <c r="J70" s="378"/>
      <c r="K70" s="378"/>
      <c r="L70" s="378"/>
      <c r="M70" s="378"/>
      <c r="N70" s="378"/>
      <c r="O70" s="378"/>
      <c r="P70" s="378"/>
      <c r="Q70" s="378"/>
      <c r="R70" s="378"/>
      <c r="S70" s="378"/>
      <c r="T70" s="378"/>
      <c r="U70" s="378"/>
      <c r="V70" s="378"/>
      <c r="W70" s="378"/>
      <c r="X70" s="378"/>
      <c r="Y70" s="378"/>
      <c r="Z70" s="378"/>
      <c r="AA70" s="378"/>
      <c r="AB70" s="378"/>
      <c r="AC70" s="378"/>
      <c r="AD70" s="378"/>
      <c r="AE70" s="378"/>
      <c r="AF70" s="378"/>
      <c r="AG70" s="378"/>
      <c r="AH70" s="378"/>
      <c r="AI70" s="378"/>
      <c r="AJ70" s="378"/>
      <c r="AK70" s="378"/>
      <c r="AL70" s="378"/>
      <c r="AM70" s="378"/>
      <c r="AN70" s="378"/>
      <c r="AO70" s="378"/>
      <c r="AP70" s="378"/>
      <c r="AQ70" s="378"/>
      <c r="AR70" s="378"/>
      <c r="AS70" s="378"/>
    </row>
    <row r="71" spans="1:45" ht="11.25" customHeight="1">
      <c r="A71" s="378"/>
      <c r="B71" s="378"/>
      <c r="C71" s="378"/>
      <c r="D71" s="378"/>
      <c r="E71" s="378"/>
      <c r="F71" s="378"/>
      <c r="G71" s="378"/>
      <c r="H71" s="378"/>
      <c r="I71" s="378"/>
      <c r="J71" s="378"/>
      <c r="K71" s="378"/>
      <c r="L71" s="378"/>
      <c r="M71" s="378"/>
      <c r="N71" s="378"/>
      <c r="O71" s="378"/>
      <c r="P71" s="378"/>
      <c r="Q71" s="378"/>
      <c r="R71" s="378"/>
      <c r="S71" s="378"/>
      <c r="T71" s="378"/>
      <c r="U71" s="378"/>
      <c r="V71" s="378"/>
      <c r="W71" s="378"/>
      <c r="X71" s="378"/>
      <c r="Y71" s="378"/>
      <c r="Z71" s="378"/>
      <c r="AA71" s="378"/>
      <c r="AB71" s="378"/>
      <c r="AC71" s="378"/>
      <c r="AD71" s="378"/>
      <c r="AE71" s="378"/>
      <c r="AF71" s="378"/>
      <c r="AG71" s="378"/>
      <c r="AH71" s="378"/>
      <c r="AI71" s="378"/>
      <c r="AJ71" s="378"/>
      <c r="AK71" s="378"/>
      <c r="AL71" s="378"/>
      <c r="AM71" s="378"/>
      <c r="AN71" s="378"/>
      <c r="AO71" s="378"/>
      <c r="AP71" s="378"/>
      <c r="AQ71" s="378"/>
      <c r="AR71" s="378"/>
      <c r="AS71" s="378"/>
    </row>
    <row r="72" spans="1:45" ht="11.25" customHeight="1">
      <c r="A72" s="378"/>
      <c r="B72" s="378"/>
      <c r="C72" s="378"/>
      <c r="D72" s="378"/>
      <c r="E72" s="378"/>
      <c r="F72" s="378"/>
      <c r="G72" s="378"/>
      <c r="H72" s="378"/>
      <c r="I72" s="378"/>
      <c r="J72" s="378"/>
      <c r="K72" s="378"/>
      <c r="L72" s="378"/>
      <c r="M72" s="378"/>
      <c r="N72" s="378"/>
      <c r="O72" s="378"/>
      <c r="P72" s="378"/>
      <c r="Q72" s="378"/>
      <c r="R72" s="378"/>
      <c r="S72" s="378"/>
      <c r="T72" s="378"/>
      <c r="U72" s="378"/>
      <c r="V72" s="378"/>
      <c r="W72" s="378"/>
      <c r="X72" s="378"/>
      <c r="Y72" s="378"/>
      <c r="Z72" s="378"/>
      <c r="AA72" s="378"/>
      <c r="AB72" s="378"/>
      <c r="AC72" s="378"/>
      <c r="AD72" s="378"/>
      <c r="AE72" s="378"/>
      <c r="AF72" s="378"/>
      <c r="AG72" s="378"/>
      <c r="AH72" s="378"/>
      <c r="AI72" s="378"/>
      <c r="AJ72" s="378"/>
      <c r="AK72" s="378"/>
      <c r="AL72" s="378"/>
      <c r="AM72" s="378"/>
      <c r="AN72" s="378"/>
      <c r="AO72" s="378"/>
      <c r="AP72" s="378"/>
      <c r="AQ72" s="378"/>
      <c r="AR72" s="378"/>
      <c r="AS72" s="378"/>
    </row>
    <row r="73" spans="1:45" ht="11.25" customHeight="1">
      <c r="A73" s="378"/>
      <c r="B73" s="378"/>
      <c r="C73" s="378"/>
      <c r="D73" s="378"/>
      <c r="E73" s="378"/>
      <c r="F73" s="378"/>
      <c r="G73" s="378"/>
      <c r="H73" s="378"/>
      <c r="I73" s="378"/>
      <c r="J73" s="378"/>
      <c r="K73" s="378"/>
      <c r="L73" s="378"/>
      <c r="M73" s="378"/>
      <c r="N73" s="378"/>
      <c r="O73" s="378"/>
      <c r="P73" s="378"/>
      <c r="Q73" s="378"/>
      <c r="R73" s="378"/>
      <c r="S73" s="378"/>
      <c r="T73" s="378"/>
      <c r="U73" s="378"/>
      <c r="V73" s="378"/>
      <c r="W73" s="378"/>
      <c r="X73" s="378"/>
      <c r="Y73" s="378"/>
      <c r="Z73" s="378"/>
      <c r="AA73" s="378"/>
      <c r="AB73" s="378"/>
      <c r="AC73" s="378"/>
      <c r="AD73" s="378"/>
      <c r="AE73" s="378"/>
      <c r="AF73" s="378"/>
      <c r="AG73" s="378"/>
      <c r="AH73" s="378"/>
      <c r="AI73" s="378"/>
      <c r="AJ73" s="378"/>
      <c r="AK73" s="378"/>
      <c r="AL73" s="378"/>
      <c r="AM73" s="378"/>
      <c r="AN73" s="378"/>
      <c r="AO73" s="378"/>
      <c r="AP73" s="378"/>
      <c r="AQ73" s="378"/>
      <c r="AR73" s="378"/>
      <c r="AS73" s="378"/>
    </row>
    <row r="74" spans="1:45" ht="11.25" customHeight="1">
      <c r="A74" s="378"/>
      <c r="B74" s="378"/>
      <c r="C74" s="378"/>
      <c r="D74" s="378"/>
      <c r="E74" s="378"/>
      <c r="F74" s="378"/>
      <c r="G74" s="378"/>
      <c r="H74" s="378"/>
      <c r="I74" s="378"/>
      <c r="J74" s="378"/>
      <c r="K74" s="378"/>
      <c r="L74" s="378"/>
      <c r="M74" s="378"/>
      <c r="N74" s="378"/>
      <c r="O74" s="378"/>
      <c r="P74" s="378"/>
      <c r="Q74" s="378"/>
      <c r="R74" s="378"/>
      <c r="S74" s="378"/>
      <c r="T74" s="378"/>
      <c r="U74" s="378"/>
      <c r="V74" s="378"/>
      <c r="W74" s="378"/>
      <c r="X74" s="378"/>
      <c r="Y74" s="378"/>
      <c r="Z74" s="378"/>
      <c r="AA74" s="378"/>
      <c r="AB74" s="378"/>
      <c r="AC74" s="378"/>
      <c r="AD74" s="378"/>
      <c r="AE74" s="378"/>
      <c r="AF74" s="378"/>
      <c r="AG74" s="378"/>
      <c r="AH74" s="378"/>
      <c r="AI74" s="378"/>
      <c r="AJ74" s="378"/>
      <c r="AK74" s="378"/>
      <c r="AL74" s="378"/>
      <c r="AM74" s="378"/>
      <c r="AN74" s="378"/>
      <c r="AO74" s="378"/>
      <c r="AP74" s="378"/>
      <c r="AQ74" s="378"/>
      <c r="AR74" s="378"/>
      <c r="AS74" s="378"/>
    </row>
    <row r="75" spans="1:45" ht="11.25" customHeight="1">
      <c r="A75" s="378"/>
      <c r="B75" s="378"/>
      <c r="C75" s="378"/>
      <c r="D75" s="378"/>
      <c r="E75" s="378"/>
      <c r="F75" s="378"/>
      <c r="G75" s="378"/>
      <c r="H75" s="378"/>
      <c r="I75" s="378"/>
      <c r="J75" s="378"/>
      <c r="K75" s="378"/>
      <c r="L75" s="378"/>
      <c r="M75" s="378"/>
      <c r="N75" s="378"/>
      <c r="O75" s="378"/>
      <c r="P75" s="378"/>
      <c r="Q75" s="378"/>
      <c r="R75" s="378"/>
      <c r="S75" s="378"/>
      <c r="T75" s="378"/>
      <c r="U75" s="378"/>
      <c r="V75" s="378"/>
      <c r="W75" s="378"/>
      <c r="X75" s="378"/>
      <c r="Y75" s="378"/>
      <c r="Z75" s="378"/>
      <c r="AA75" s="378"/>
      <c r="AB75" s="378"/>
      <c r="AC75" s="378"/>
      <c r="AD75" s="378"/>
      <c r="AE75" s="378"/>
      <c r="AF75" s="378"/>
      <c r="AG75" s="378"/>
      <c r="AH75" s="378"/>
      <c r="AI75" s="378"/>
      <c r="AJ75" s="378"/>
      <c r="AK75" s="378"/>
      <c r="AL75" s="378"/>
      <c r="AM75" s="378"/>
      <c r="AN75" s="378"/>
      <c r="AO75" s="378"/>
      <c r="AP75" s="378"/>
      <c r="AQ75" s="378"/>
      <c r="AR75" s="378"/>
      <c r="AS75" s="378"/>
    </row>
    <row r="76" spans="1:45" ht="11.25" customHeight="1">
      <c r="A76" s="378"/>
      <c r="B76" s="378"/>
      <c r="C76" s="378"/>
      <c r="D76" s="378"/>
      <c r="E76" s="378"/>
      <c r="F76" s="378"/>
      <c r="G76" s="378"/>
      <c r="H76" s="378"/>
      <c r="I76" s="378"/>
      <c r="J76" s="378"/>
      <c r="K76" s="378"/>
      <c r="L76" s="378"/>
      <c r="M76" s="378"/>
      <c r="N76" s="378"/>
      <c r="O76" s="378"/>
      <c r="P76" s="378"/>
      <c r="Q76" s="378"/>
      <c r="R76" s="378"/>
      <c r="S76" s="378"/>
      <c r="T76" s="378"/>
      <c r="U76" s="378"/>
      <c r="V76" s="378"/>
      <c r="W76" s="378"/>
      <c r="X76" s="378"/>
      <c r="Y76" s="378"/>
      <c r="Z76" s="378"/>
      <c r="AA76" s="378"/>
      <c r="AB76" s="378"/>
      <c r="AC76" s="378"/>
      <c r="AD76" s="378"/>
      <c r="AE76" s="378"/>
      <c r="AF76" s="378"/>
      <c r="AG76" s="378"/>
      <c r="AH76" s="378"/>
      <c r="AI76" s="378"/>
      <c r="AJ76" s="378"/>
      <c r="AK76" s="378"/>
      <c r="AL76" s="378"/>
      <c r="AM76" s="378"/>
      <c r="AN76" s="378"/>
      <c r="AO76" s="378"/>
      <c r="AP76" s="378"/>
      <c r="AQ76" s="378"/>
      <c r="AR76" s="378"/>
      <c r="AS76" s="378"/>
    </row>
    <row r="77" spans="1:45" ht="11.25" customHeight="1">
      <c r="A77" s="378"/>
      <c r="B77" s="378"/>
      <c r="C77" s="378"/>
      <c r="D77" s="378"/>
      <c r="E77" s="378"/>
      <c r="F77" s="378"/>
      <c r="G77" s="378"/>
      <c r="H77" s="378"/>
      <c r="I77" s="378"/>
      <c r="J77" s="378"/>
      <c r="K77" s="378"/>
      <c r="L77" s="378"/>
      <c r="M77" s="378"/>
      <c r="N77" s="378"/>
      <c r="O77" s="378"/>
      <c r="P77" s="378"/>
      <c r="Q77" s="378"/>
      <c r="R77" s="378"/>
      <c r="S77" s="378"/>
      <c r="T77" s="378"/>
      <c r="U77" s="378"/>
      <c r="V77" s="378"/>
      <c r="W77" s="378"/>
      <c r="X77" s="378"/>
      <c r="Y77" s="378"/>
      <c r="Z77" s="378"/>
      <c r="AA77" s="378"/>
      <c r="AB77" s="378"/>
      <c r="AC77" s="378"/>
      <c r="AD77" s="378"/>
      <c r="AE77" s="378"/>
      <c r="AF77" s="378"/>
      <c r="AG77" s="378"/>
      <c r="AH77" s="378"/>
      <c r="AI77" s="378"/>
      <c r="AJ77" s="378"/>
      <c r="AK77" s="378"/>
      <c r="AL77" s="378"/>
      <c r="AM77" s="378"/>
      <c r="AN77" s="378"/>
      <c r="AO77" s="378"/>
      <c r="AP77" s="378"/>
      <c r="AQ77" s="378"/>
      <c r="AR77" s="378"/>
      <c r="AS77" s="378"/>
    </row>
    <row r="78" spans="1:45" ht="11.25" customHeight="1">
      <c r="A78" s="378"/>
      <c r="B78" s="378"/>
      <c r="C78" s="378"/>
      <c r="D78" s="378"/>
      <c r="E78" s="378"/>
      <c r="F78" s="378"/>
      <c r="G78" s="378"/>
      <c r="H78" s="378"/>
      <c r="I78" s="378"/>
      <c r="J78" s="378"/>
      <c r="K78" s="378"/>
      <c r="L78" s="378"/>
      <c r="M78" s="378"/>
      <c r="N78" s="378"/>
      <c r="O78" s="378"/>
      <c r="P78" s="378"/>
      <c r="Q78" s="378"/>
      <c r="R78" s="378"/>
      <c r="S78" s="378"/>
      <c r="T78" s="378"/>
      <c r="U78" s="378"/>
      <c r="V78" s="378"/>
      <c r="W78" s="378"/>
      <c r="X78" s="378"/>
      <c r="Y78" s="378"/>
      <c r="Z78" s="378"/>
      <c r="AA78" s="378"/>
      <c r="AB78" s="378"/>
      <c r="AC78" s="378"/>
      <c r="AD78" s="378"/>
      <c r="AE78" s="378"/>
      <c r="AF78" s="378"/>
      <c r="AG78" s="378"/>
      <c r="AH78" s="378"/>
      <c r="AI78" s="378"/>
      <c r="AJ78" s="378"/>
      <c r="AK78" s="378"/>
      <c r="AL78" s="378"/>
      <c r="AM78" s="378"/>
      <c r="AN78" s="378"/>
      <c r="AO78" s="378"/>
      <c r="AP78" s="378"/>
      <c r="AQ78" s="378"/>
      <c r="AR78" s="378"/>
      <c r="AS78" s="378"/>
    </row>
    <row r="79" spans="1:45" ht="11.25" customHeight="1">
      <c r="A79" s="378"/>
      <c r="B79" s="378"/>
      <c r="C79" s="378"/>
      <c r="D79" s="378"/>
      <c r="E79" s="378"/>
      <c r="F79" s="378"/>
      <c r="G79" s="378"/>
      <c r="H79" s="378"/>
      <c r="I79" s="378"/>
      <c r="J79" s="378"/>
      <c r="K79" s="378"/>
      <c r="L79" s="378"/>
      <c r="M79" s="378"/>
      <c r="N79" s="378"/>
      <c r="O79" s="378"/>
      <c r="P79" s="378"/>
      <c r="Q79" s="378"/>
      <c r="R79" s="378"/>
      <c r="S79" s="378"/>
      <c r="T79" s="378"/>
      <c r="U79" s="378"/>
      <c r="V79" s="378"/>
      <c r="W79" s="378"/>
      <c r="X79" s="378"/>
      <c r="Y79" s="378"/>
      <c r="Z79" s="378"/>
      <c r="AA79" s="378"/>
      <c r="AB79" s="378"/>
      <c r="AC79" s="378"/>
      <c r="AD79" s="378"/>
      <c r="AE79" s="378"/>
      <c r="AF79" s="378"/>
      <c r="AG79" s="378"/>
      <c r="AH79" s="378"/>
      <c r="AI79" s="378"/>
      <c r="AJ79" s="378"/>
      <c r="AK79" s="378"/>
      <c r="AL79" s="378"/>
      <c r="AM79" s="378"/>
      <c r="AN79" s="378"/>
      <c r="AO79" s="378"/>
      <c r="AP79" s="378"/>
      <c r="AQ79" s="378"/>
      <c r="AR79" s="378"/>
      <c r="AS79" s="378"/>
    </row>
    <row r="80" spans="1:45" ht="11.25" customHeight="1">
      <c r="A80" s="378"/>
      <c r="B80" s="378"/>
      <c r="C80" s="378"/>
      <c r="D80" s="378"/>
      <c r="E80" s="378"/>
      <c r="F80" s="378"/>
      <c r="G80" s="378"/>
      <c r="H80" s="378"/>
      <c r="I80" s="378"/>
      <c r="J80" s="378"/>
      <c r="K80" s="378"/>
      <c r="L80" s="378"/>
      <c r="M80" s="378"/>
      <c r="N80" s="378"/>
      <c r="O80" s="378"/>
      <c r="P80" s="378"/>
      <c r="Q80" s="378"/>
      <c r="R80" s="378"/>
      <c r="S80" s="378"/>
      <c r="T80" s="378"/>
      <c r="U80" s="378"/>
      <c r="V80" s="378"/>
      <c r="W80" s="378"/>
      <c r="X80" s="378"/>
      <c r="Y80" s="378"/>
      <c r="Z80" s="378"/>
      <c r="AA80" s="378"/>
      <c r="AB80" s="378"/>
      <c r="AC80" s="378"/>
      <c r="AD80" s="378"/>
      <c r="AE80" s="378"/>
      <c r="AF80" s="378"/>
      <c r="AG80" s="378"/>
      <c r="AH80" s="378"/>
      <c r="AI80" s="378"/>
      <c r="AJ80" s="378"/>
      <c r="AK80" s="378"/>
      <c r="AL80" s="378"/>
      <c r="AM80" s="378"/>
      <c r="AN80" s="378"/>
      <c r="AO80" s="378"/>
      <c r="AP80" s="378"/>
      <c r="AQ80" s="378"/>
      <c r="AR80" s="378"/>
      <c r="AS80" s="378"/>
    </row>
    <row r="81" spans="1:45" ht="11.25" customHeight="1">
      <c r="A81" s="378"/>
      <c r="B81" s="378"/>
      <c r="C81" s="378"/>
      <c r="D81" s="378"/>
      <c r="E81" s="378"/>
      <c r="F81" s="378"/>
      <c r="G81" s="378"/>
      <c r="H81" s="378"/>
      <c r="I81" s="378"/>
      <c r="J81" s="378"/>
      <c r="K81" s="378"/>
      <c r="L81" s="378"/>
      <c r="M81" s="378"/>
      <c r="N81" s="378"/>
      <c r="O81" s="378"/>
      <c r="P81" s="378"/>
      <c r="Q81" s="378"/>
      <c r="R81" s="378"/>
      <c r="S81" s="378"/>
      <c r="T81" s="378"/>
      <c r="U81" s="378"/>
      <c r="V81" s="378"/>
      <c r="W81" s="378"/>
      <c r="X81" s="378"/>
      <c r="Y81" s="378"/>
      <c r="Z81" s="378"/>
      <c r="AA81" s="378"/>
      <c r="AB81" s="378"/>
      <c r="AC81" s="378"/>
      <c r="AD81" s="378"/>
      <c r="AE81" s="378"/>
      <c r="AF81" s="378"/>
      <c r="AG81" s="378"/>
      <c r="AH81" s="378"/>
      <c r="AI81" s="378"/>
      <c r="AJ81" s="378"/>
      <c r="AK81" s="378"/>
      <c r="AL81" s="378"/>
      <c r="AM81" s="378"/>
      <c r="AN81" s="378"/>
      <c r="AO81" s="378"/>
      <c r="AP81" s="378"/>
      <c r="AQ81" s="378"/>
      <c r="AR81" s="378"/>
      <c r="AS81" s="378"/>
    </row>
    <row r="82" spans="1:45" ht="11.25" customHeight="1">
      <c r="A82" s="378"/>
      <c r="B82" s="378"/>
      <c r="C82" s="378"/>
      <c r="D82" s="378"/>
      <c r="E82" s="378"/>
      <c r="F82" s="378"/>
      <c r="G82" s="378"/>
      <c r="H82" s="378"/>
      <c r="I82" s="378"/>
      <c r="J82" s="378"/>
      <c r="K82" s="378"/>
      <c r="L82" s="378"/>
      <c r="M82" s="378"/>
      <c r="N82" s="378"/>
      <c r="O82" s="378"/>
      <c r="P82" s="378"/>
      <c r="Q82" s="378"/>
      <c r="R82" s="378"/>
      <c r="S82" s="378"/>
      <c r="T82" s="378"/>
      <c r="U82" s="378"/>
      <c r="V82" s="378"/>
      <c r="W82" s="378"/>
      <c r="X82" s="378"/>
      <c r="Y82" s="378"/>
      <c r="Z82" s="378"/>
      <c r="AA82" s="378"/>
      <c r="AB82" s="378"/>
      <c r="AC82" s="378"/>
      <c r="AD82" s="378"/>
      <c r="AE82" s="378"/>
      <c r="AF82" s="378"/>
      <c r="AG82" s="378"/>
      <c r="AH82" s="378"/>
      <c r="AI82" s="378"/>
      <c r="AJ82" s="378"/>
      <c r="AK82" s="378"/>
      <c r="AL82" s="378"/>
      <c r="AM82" s="378"/>
      <c r="AN82" s="378"/>
      <c r="AO82" s="378"/>
      <c r="AP82" s="378"/>
      <c r="AQ82" s="378"/>
      <c r="AR82" s="378"/>
      <c r="AS82" s="378"/>
    </row>
    <row r="83" spans="1:45" ht="11.25" customHeight="1">
      <c r="A83" s="378"/>
      <c r="B83" s="378"/>
      <c r="C83" s="378"/>
      <c r="D83" s="378"/>
      <c r="E83" s="378"/>
      <c r="F83" s="378"/>
      <c r="G83" s="378"/>
      <c r="H83" s="378"/>
      <c r="I83" s="378"/>
      <c r="J83" s="378"/>
      <c r="K83" s="378"/>
      <c r="L83" s="378"/>
      <c r="M83" s="378"/>
      <c r="N83" s="378"/>
      <c r="O83" s="378"/>
      <c r="P83" s="378"/>
      <c r="Q83" s="378"/>
      <c r="R83" s="378"/>
      <c r="S83" s="378"/>
      <c r="T83" s="378"/>
      <c r="U83" s="378"/>
      <c r="V83" s="378"/>
      <c r="W83" s="378"/>
      <c r="X83" s="378"/>
      <c r="Y83" s="378"/>
      <c r="Z83" s="378"/>
      <c r="AA83" s="378"/>
      <c r="AB83" s="378"/>
      <c r="AC83" s="378"/>
      <c r="AD83" s="378"/>
      <c r="AE83" s="378"/>
      <c r="AF83" s="378"/>
      <c r="AG83" s="378"/>
      <c r="AH83" s="378"/>
      <c r="AI83" s="378"/>
      <c r="AJ83" s="378"/>
      <c r="AK83" s="378"/>
      <c r="AL83" s="378"/>
      <c r="AM83" s="378"/>
      <c r="AN83" s="378"/>
      <c r="AO83" s="378"/>
      <c r="AP83" s="378"/>
      <c r="AQ83" s="378"/>
      <c r="AR83" s="378"/>
      <c r="AS83" s="378"/>
    </row>
    <row r="84" spans="1:45" ht="11.25" customHeight="1">
      <c r="A84" s="378"/>
      <c r="B84" s="378"/>
      <c r="C84" s="378"/>
      <c r="D84" s="378"/>
      <c r="E84" s="378"/>
      <c r="F84" s="378"/>
      <c r="G84" s="378"/>
      <c r="H84" s="378"/>
      <c r="I84" s="378"/>
      <c r="J84" s="378"/>
      <c r="K84" s="378"/>
      <c r="L84" s="378"/>
      <c r="M84" s="378"/>
      <c r="N84" s="378"/>
      <c r="O84" s="378"/>
      <c r="P84" s="378"/>
      <c r="Q84" s="378"/>
      <c r="R84" s="378"/>
      <c r="S84" s="378"/>
      <c r="T84" s="378"/>
      <c r="U84" s="378"/>
      <c r="V84" s="378"/>
      <c r="W84" s="378"/>
      <c r="X84" s="378"/>
      <c r="Y84" s="378"/>
      <c r="Z84" s="378"/>
      <c r="AA84" s="378"/>
      <c r="AB84" s="378"/>
      <c r="AC84" s="378"/>
      <c r="AD84" s="378"/>
      <c r="AE84" s="378"/>
      <c r="AF84" s="378"/>
      <c r="AG84" s="378"/>
      <c r="AH84" s="378"/>
      <c r="AI84" s="378"/>
      <c r="AJ84" s="378"/>
      <c r="AK84" s="378"/>
      <c r="AL84" s="378"/>
      <c r="AM84" s="378"/>
      <c r="AN84" s="378"/>
      <c r="AO84" s="378"/>
      <c r="AP84" s="378"/>
      <c r="AQ84" s="378"/>
      <c r="AR84" s="378"/>
      <c r="AS84" s="378"/>
    </row>
    <row r="85" spans="1:45" ht="11.25" customHeight="1">
      <c r="A85" s="378"/>
      <c r="B85" s="378"/>
      <c r="C85" s="378"/>
      <c r="D85" s="378"/>
      <c r="E85" s="378"/>
      <c r="F85" s="378"/>
      <c r="G85" s="378"/>
      <c r="H85" s="378"/>
      <c r="I85" s="378"/>
      <c r="J85" s="378"/>
      <c r="K85" s="378"/>
      <c r="L85" s="378"/>
      <c r="M85" s="378"/>
      <c r="N85" s="378"/>
      <c r="O85" s="378"/>
      <c r="P85" s="378"/>
      <c r="Q85" s="378"/>
      <c r="R85" s="378"/>
      <c r="S85" s="378"/>
      <c r="T85" s="378"/>
      <c r="U85" s="378"/>
      <c r="V85" s="378"/>
      <c r="W85" s="378"/>
      <c r="X85" s="378"/>
      <c r="Y85" s="378"/>
      <c r="Z85" s="378"/>
      <c r="AA85" s="378"/>
      <c r="AB85" s="378"/>
      <c r="AC85" s="378"/>
      <c r="AD85" s="378"/>
      <c r="AE85" s="378"/>
      <c r="AF85" s="378"/>
      <c r="AG85" s="378"/>
      <c r="AH85" s="378"/>
      <c r="AI85" s="378"/>
      <c r="AJ85" s="378"/>
      <c r="AK85" s="378"/>
      <c r="AL85" s="378"/>
      <c r="AM85" s="378"/>
      <c r="AN85" s="378"/>
      <c r="AO85" s="378"/>
      <c r="AP85" s="378"/>
      <c r="AQ85" s="378"/>
      <c r="AR85" s="378"/>
      <c r="AS85" s="378"/>
    </row>
    <row r="86" spans="1:45" ht="11.25" customHeight="1">
      <c r="A86" s="378"/>
      <c r="B86" s="378"/>
      <c r="C86" s="378"/>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378"/>
      <c r="AF86" s="378"/>
      <c r="AG86" s="378"/>
      <c r="AH86" s="378"/>
      <c r="AI86" s="378"/>
      <c r="AJ86" s="378"/>
      <c r="AK86" s="378"/>
      <c r="AL86" s="378"/>
      <c r="AM86" s="378"/>
      <c r="AN86" s="378"/>
      <c r="AO86" s="378"/>
      <c r="AP86" s="378"/>
      <c r="AQ86" s="378"/>
      <c r="AR86" s="378"/>
      <c r="AS86" s="378"/>
    </row>
    <row r="87" spans="1:45" ht="11.25" customHeight="1">
      <c r="A87" s="378"/>
      <c r="B87" s="378"/>
      <c r="C87" s="378"/>
      <c r="D87" s="378"/>
      <c r="E87" s="378"/>
      <c r="F87" s="378"/>
      <c r="G87" s="378"/>
      <c r="H87" s="378"/>
      <c r="I87" s="378"/>
      <c r="J87" s="378"/>
      <c r="K87" s="378"/>
      <c r="L87" s="378"/>
      <c r="M87" s="378"/>
      <c r="N87" s="378"/>
      <c r="O87" s="378"/>
      <c r="P87" s="378"/>
      <c r="Q87" s="378"/>
      <c r="R87" s="378"/>
      <c r="S87" s="378"/>
      <c r="T87" s="378"/>
      <c r="U87" s="378"/>
      <c r="V87" s="378"/>
      <c r="W87" s="378"/>
      <c r="X87" s="378"/>
      <c r="Y87" s="378"/>
      <c r="Z87" s="378"/>
      <c r="AA87" s="378"/>
      <c r="AB87" s="378"/>
      <c r="AC87" s="378"/>
      <c r="AD87" s="378"/>
      <c r="AE87" s="378"/>
      <c r="AF87" s="378"/>
      <c r="AG87" s="378"/>
      <c r="AH87" s="378"/>
      <c r="AI87" s="378"/>
      <c r="AJ87" s="378"/>
      <c r="AK87" s="378"/>
      <c r="AL87" s="378"/>
      <c r="AM87" s="378"/>
      <c r="AN87" s="378"/>
      <c r="AO87" s="378"/>
      <c r="AP87" s="378"/>
      <c r="AQ87" s="378"/>
      <c r="AR87" s="378"/>
      <c r="AS87" s="378"/>
    </row>
    <row r="88" spans="1:45" ht="11.25" customHeight="1">
      <c r="A88" s="378"/>
      <c r="B88" s="378"/>
      <c r="C88" s="378"/>
      <c r="D88" s="378"/>
      <c r="E88" s="378"/>
      <c r="F88" s="378"/>
      <c r="G88" s="378"/>
      <c r="H88" s="378"/>
      <c r="I88" s="378"/>
      <c r="J88" s="378"/>
      <c r="K88" s="378"/>
      <c r="L88" s="378"/>
      <c r="M88" s="378"/>
      <c r="N88" s="378"/>
      <c r="O88" s="378"/>
      <c r="P88" s="378"/>
      <c r="Q88" s="378"/>
      <c r="R88" s="378"/>
      <c r="S88" s="378"/>
      <c r="T88" s="378"/>
      <c r="U88" s="378"/>
      <c r="V88" s="378"/>
      <c r="W88" s="378"/>
      <c r="X88" s="378"/>
      <c r="Y88" s="378"/>
      <c r="Z88" s="378"/>
      <c r="AA88" s="378"/>
      <c r="AB88" s="378"/>
      <c r="AC88" s="378"/>
      <c r="AD88" s="378"/>
      <c r="AE88" s="378"/>
      <c r="AF88" s="378"/>
      <c r="AG88" s="378"/>
      <c r="AH88" s="378"/>
      <c r="AI88" s="378"/>
      <c r="AJ88" s="378"/>
      <c r="AK88" s="378"/>
      <c r="AL88" s="378"/>
      <c r="AM88" s="378"/>
      <c r="AN88" s="378"/>
      <c r="AO88" s="378"/>
      <c r="AP88" s="378"/>
      <c r="AQ88" s="378"/>
      <c r="AR88" s="378"/>
      <c r="AS88" s="378"/>
    </row>
    <row r="89" spans="1:45" ht="11.25" customHeight="1">
      <c r="A89" s="378"/>
      <c r="B89" s="378"/>
      <c r="C89" s="378"/>
      <c r="D89" s="378"/>
      <c r="E89" s="378"/>
      <c r="F89" s="378"/>
      <c r="G89" s="378"/>
      <c r="H89" s="378"/>
      <c r="I89" s="378"/>
      <c r="J89" s="378"/>
      <c r="K89" s="378"/>
      <c r="L89" s="378"/>
      <c r="M89" s="378"/>
      <c r="N89" s="378"/>
      <c r="O89" s="378"/>
      <c r="P89" s="378"/>
      <c r="Q89" s="378"/>
      <c r="R89" s="378"/>
      <c r="S89" s="378"/>
      <c r="T89" s="378"/>
      <c r="U89" s="378"/>
      <c r="V89" s="378"/>
      <c r="W89" s="378"/>
      <c r="X89" s="378"/>
      <c r="Y89" s="378"/>
      <c r="Z89" s="378"/>
      <c r="AA89" s="378"/>
      <c r="AB89" s="378"/>
      <c r="AC89" s="378"/>
      <c r="AD89" s="378"/>
      <c r="AE89" s="378"/>
      <c r="AF89" s="378"/>
      <c r="AG89" s="378"/>
      <c r="AH89" s="378"/>
      <c r="AI89" s="378"/>
      <c r="AJ89" s="378"/>
      <c r="AK89" s="378"/>
      <c r="AL89" s="378"/>
      <c r="AM89" s="378"/>
      <c r="AN89" s="378"/>
      <c r="AO89" s="378"/>
      <c r="AP89" s="378"/>
      <c r="AQ89" s="378"/>
      <c r="AR89" s="378"/>
      <c r="AS89" s="378"/>
    </row>
    <row r="90" spans="1:45" ht="11.25" customHeight="1">
      <c r="A90" s="378"/>
      <c r="B90" s="378"/>
      <c r="C90" s="378"/>
      <c r="D90" s="378"/>
      <c r="E90" s="378"/>
      <c r="F90" s="378"/>
      <c r="G90" s="378"/>
      <c r="H90" s="378"/>
      <c r="I90" s="378"/>
      <c r="J90" s="378"/>
      <c r="K90" s="378"/>
      <c r="L90" s="378"/>
      <c r="M90" s="378"/>
      <c r="N90" s="378"/>
      <c r="O90" s="378"/>
      <c r="P90" s="378"/>
      <c r="Q90" s="378"/>
      <c r="R90" s="378"/>
      <c r="S90" s="378"/>
      <c r="T90" s="378"/>
      <c r="U90" s="378"/>
      <c r="V90" s="378"/>
      <c r="W90" s="378"/>
      <c r="X90" s="378"/>
      <c r="Y90" s="378"/>
      <c r="Z90" s="378"/>
      <c r="AA90" s="378"/>
      <c r="AB90" s="378"/>
      <c r="AC90" s="378"/>
      <c r="AD90" s="378"/>
      <c r="AE90" s="378"/>
      <c r="AF90" s="378"/>
      <c r="AG90" s="378"/>
      <c r="AH90" s="378"/>
      <c r="AI90" s="378"/>
      <c r="AJ90" s="378"/>
      <c r="AK90" s="378"/>
      <c r="AL90" s="378"/>
      <c r="AM90" s="378"/>
      <c r="AN90" s="378"/>
      <c r="AO90" s="378"/>
      <c r="AP90" s="378"/>
      <c r="AQ90" s="378"/>
      <c r="AR90" s="378"/>
      <c r="AS90" s="378"/>
    </row>
    <row r="91" spans="1:45" ht="11.25" customHeight="1">
      <c r="A91" s="378"/>
      <c r="B91" s="378"/>
      <c r="C91" s="378"/>
      <c r="D91" s="378"/>
      <c r="E91" s="378"/>
      <c r="F91" s="378"/>
      <c r="G91" s="378"/>
      <c r="H91" s="378"/>
      <c r="I91" s="378"/>
      <c r="J91" s="378"/>
      <c r="K91" s="378"/>
      <c r="L91" s="378"/>
      <c r="M91" s="378"/>
      <c r="N91" s="378"/>
      <c r="O91" s="378"/>
      <c r="P91" s="378"/>
      <c r="Q91" s="378"/>
      <c r="R91" s="378"/>
      <c r="S91" s="378"/>
      <c r="T91" s="378"/>
      <c r="U91" s="378"/>
      <c r="V91" s="378"/>
      <c r="W91" s="378"/>
      <c r="X91" s="378"/>
      <c r="Y91" s="378"/>
      <c r="Z91" s="378"/>
      <c r="AA91" s="378"/>
      <c r="AB91" s="378"/>
      <c r="AC91" s="378"/>
      <c r="AD91" s="378"/>
      <c r="AE91" s="378"/>
      <c r="AF91" s="378"/>
      <c r="AG91" s="378"/>
      <c r="AH91" s="378"/>
      <c r="AI91" s="378"/>
      <c r="AJ91" s="378"/>
      <c r="AK91" s="378"/>
      <c r="AL91" s="378"/>
      <c r="AM91" s="378"/>
      <c r="AN91" s="378"/>
      <c r="AO91" s="378"/>
      <c r="AP91" s="378"/>
      <c r="AQ91" s="378"/>
      <c r="AR91" s="378"/>
      <c r="AS91" s="378"/>
    </row>
    <row r="92" spans="1:45" ht="11.25" customHeight="1">
      <c r="A92" s="378"/>
      <c r="B92" s="378"/>
      <c r="C92" s="378"/>
      <c r="D92" s="378"/>
      <c r="E92" s="378"/>
      <c r="F92" s="378"/>
      <c r="G92" s="378"/>
      <c r="H92" s="378"/>
      <c r="I92" s="378"/>
      <c r="J92" s="378"/>
      <c r="K92" s="378"/>
      <c r="L92" s="378"/>
      <c r="M92" s="378"/>
      <c r="N92" s="378"/>
      <c r="O92" s="378"/>
      <c r="P92" s="378"/>
      <c r="Q92" s="378"/>
      <c r="R92" s="378"/>
      <c r="S92" s="378"/>
      <c r="T92" s="378"/>
      <c r="U92" s="378"/>
      <c r="V92" s="378"/>
      <c r="W92" s="378"/>
      <c r="X92" s="378"/>
      <c r="Y92" s="378"/>
      <c r="Z92" s="378"/>
      <c r="AA92" s="378"/>
      <c r="AB92" s="378"/>
      <c r="AC92" s="378"/>
      <c r="AD92" s="378"/>
      <c r="AE92" s="378"/>
      <c r="AF92" s="378"/>
      <c r="AG92" s="378"/>
      <c r="AH92" s="378"/>
      <c r="AI92" s="378"/>
      <c r="AJ92" s="378"/>
      <c r="AK92" s="378"/>
      <c r="AL92" s="378"/>
      <c r="AM92" s="378"/>
      <c r="AN92" s="378"/>
      <c r="AO92" s="378"/>
      <c r="AP92" s="378"/>
      <c r="AQ92" s="378"/>
      <c r="AR92" s="378"/>
      <c r="AS92" s="378"/>
    </row>
    <row r="93" spans="1:45" ht="11.25" customHeight="1">
      <c r="A93" s="378"/>
      <c r="B93" s="378"/>
      <c r="C93" s="378"/>
      <c r="D93" s="378"/>
      <c r="E93" s="378"/>
      <c r="F93" s="378"/>
      <c r="G93" s="378"/>
      <c r="H93" s="378"/>
      <c r="I93" s="378"/>
      <c r="J93" s="378"/>
      <c r="K93" s="378"/>
      <c r="L93" s="378"/>
      <c r="M93" s="378"/>
      <c r="N93" s="378"/>
      <c r="O93" s="378"/>
      <c r="P93" s="378"/>
      <c r="Q93" s="378"/>
      <c r="R93" s="378"/>
      <c r="S93" s="378"/>
      <c r="T93" s="378"/>
      <c r="U93" s="378"/>
      <c r="V93" s="378"/>
      <c r="W93" s="378"/>
      <c r="X93" s="378"/>
      <c r="Y93" s="378"/>
      <c r="Z93" s="378"/>
      <c r="AA93" s="378"/>
      <c r="AB93" s="378"/>
      <c r="AC93" s="378"/>
      <c r="AD93" s="378"/>
      <c r="AE93" s="378"/>
      <c r="AF93" s="378"/>
      <c r="AG93" s="378"/>
      <c r="AH93" s="378"/>
      <c r="AI93" s="378"/>
      <c r="AJ93" s="378"/>
      <c r="AK93" s="378"/>
      <c r="AL93" s="378"/>
      <c r="AM93" s="378"/>
      <c r="AN93" s="378"/>
      <c r="AO93" s="378"/>
      <c r="AP93" s="378"/>
      <c r="AQ93" s="378"/>
      <c r="AR93" s="378"/>
      <c r="AS93" s="378"/>
    </row>
    <row r="94" spans="1:45" ht="11.25" customHeight="1">
      <c r="A94" s="378"/>
      <c r="B94" s="378"/>
      <c r="C94" s="378"/>
      <c r="D94" s="378"/>
      <c r="E94" s="378"/>
      <c r="F94" s="378"/>
      <c r="G94" s="378"/>
      <c r="H94" s="378"/>
      <c r="I94" s="378"/>
      <c r="J94" s="378"/>
      <c r="K94" s="378"/>
      <c r="L94" s="378"/>
      <c r="M94" s="378"/>
      <c r="N94" s="378"/>
      <c r="O94" s="378"/>
      <c r="P94" s="378"/>
      <c r="Q94" s="378"/>
      <c r="R94" s="378"/>
      <c r="S94" s="378"/>
      <c r="T94" s="378"/>
      <c r="U94" s="378"/>
      <c r="V94" s="378"/>
      <c r="W94" s="378"/>
      <c r="X94" s="378"/>
      <c r="Y94" s="378"/>
      <c r="Z94" s="378"/>
      <c r="AA94" s="378"/>
      <c r="AB94" s="378"/>
      <c r="AC94" s="378"/>
      <c r="AD94" s="378"/>
      <c r="AE94" s="378"/>
      <c r="AF94" s="378"/>
      <c r="AG94" s="378"/>
      <c r="AH94" s="378"/>
      <c r="AI94" s="378"/>
      <c r="AJ94" s="378"/>
      <c r="AK94" s="378"/>
      <c r="AL94" s="378"/>
      <c r="AM94" s="378"/>
      <c r="AN94" s="378"/>
      <c r="AO94" s="378"/>
      <c r="AP94" s="378"/>
      <c r="AQ94" s="378"/>
      <c r="AR94" s="378"/>
      <c r="AS94" s="378"/>
    </row>
    <row r="95" spans="1:45" ht="11.25" customHeight="1">
      <c r="A95" s="378"/>
      <c r="B95" s="378"/>
      <c r="C95" s="378"/>
      <c r="D95" s="378"/>
      <c r="E95" s="378"/>
      <c r="F95" s="378"/>
      <c r="G95" s="378"/>
      <c r="H95" s="378"/>
      <c r="I95" s="378"/>
      <c r="J95" s="378"/>
      <c r="K95" s="378"/>
      <c r="L95" s="378"/>
      <c r="M95" s="378"/>
      <c r="N95" s="378"/>
      <c r="O95" s="378"/>
      <c r="P95" s="378"/>
      <c r="Q95" s="378"/>
      <c r="R95" s="378"/>
      <c r="S95" s="378"/>
      <c r="T95" s="378"/>
      <c r="U95" s="378"/>
      <c r="V95" s="378"/>
      <c r="W95" s="378"/>
      <c r="X95" s="378"/>
      <c r="Y95" s="378"/>
      <c r="Z95" s="378"/>
      <c r="AA95" s="378"/>
      <c r="AB95" s="378"/>
      <c r="AC95" s="378"/>
      <c r="AD95" s="378"/>
      <c r="AE95" s="378"/>
      <c r="AF95" s="378"/>
      <c r="AG95" s="378"/>
      <c r="AH95" s="378"/>
      <c r="AI95" s="378"/>
      <c r="AJ95" s="378"/>
      <c r="AK95" s="378"/>
      <c r="AL95" s="378"/>
      <c r="AM95" s="378"/>
      <c r="AN95" s="378"/>
      <c r="AO95" s="378"/>
      <c r="AP95" s="378"/>
      <c r="AQ95" s="378"/>
      <c r="AR95" s="378"/>
      <c r="AS95" s="378"/>
    </row>
    <row r="96" spans="1:45" ht="11.25" customHeight="1">
      <c r="A96" s="378"/>
      <c r="B96" s="378"/>
      <c r="C96" s="378"/>
      <c r="D96" s="378"/>
      <c r="E96" s="378"/>
      <c r="F96" s="378"/>
      <c r="G96" s="378"/>
      <c r="H96" s="378"/>
      <c r="I96" s="378"/>
      <c r="J96" s="378"/>
      <c r="K96" s="378"/>
      <c r="L96" s="378"/>
      <c r="M96" s="378"/>
      <c r="N96" s="378"/>
      <c r="O96" s="378"/>
      <c r="P96" s="378"/>
      <c r="Q96" s="378"/>
      <c r="R96" s="378"/>
      <c r="S96" s="378"/>
      <c r="T96" s="378"/>
      <c r="U96" s="378"/>
      <c r="V96" s="378"/>
      <c r="W96" s="378"/>
      <c r="X96" s="378"/>
      <c r="Y96" s="378"/>
      <c r="Z96" s="378"/>
      <c r="AA96" s="378"/>
      <c r="AB96" s="378"/>
      <c r="AC96" s="378"/>
      <c r="AD96" s="378"/>
      <c r="AE96" s="378"/>
      <c r="AF96" s="378"/>
      <c r="AG96" s="378"/>
      <c r="AH96" s="378"/>
      <c r="AI96" s="378"/>
      <c r="AJ96" s="378"/>
      <c r="AK96" s="378"/>
      <c r="AL96" s="378"/>
      <c r="AM96" s="378"/>
      <c r="AN96" s="378"/>
      <c r="AO96" s="378"/>
      <c r="AP96" s="378"/>
      <c r="AQ96" s="378"/>
      <c r="AR96" s="378"/>
      <c r="AS96" s="378"/>
    </row>
    <row r="97" spans="1:45" ht="11.25" customHeight="1">
      <c r="A97" s="378"/>
      <c r="B97" s="378"/>
      <c r="C97" s="378"/>
      <c r="D97" s="378"/>
      <c r="E97" s="378"/>
      <c r="F97" s="378"/>
      <c r="G97" s="378"/>
      <c r="H97" s="378"/>
      <c r="I97" s="378"/>
      <c r="J97" s="378"/>
      <c r="K97" s="378"/>
      <c r="L97" s="378"/>
      <c r="M97" s="378"/>
      <c r="N97" s="378"/>
      <c r="O97" s="378"/>
      <c r="P97" s="378"/>
      <c r="Q97" s="378"/>
      <c r="R97" s="378"/>
      <c r="S97" s="378"/>
      <c r="T97" s="378"/>
      <c r="U97" s="378"/>
      <c r="V97" s="378"/>
      <c r="W97" s="378"/>
      <c r="X97" s="378"/>
      <c r="Y97" s="378"/>
      <c r="Z97" s="378"/>
      <c r="AA97" s="378"/>
      <c r="AB97" s="378"/>
      <c r="AC97" s="378"/>
      <c r="AD97" s="378"/>
      <c r="AE97" s="378"/>
      <c r="AF97" s="378"/>
      <c r="AG97" s="378"/>
      <c r="AH97" s="378"/>
      <c r="AI97" s="378"/>
      <c r="AJ97" s="378"/>
      <c r="AK97" s="378"/>
      <c r="AL97" s="378"/>
      <c r="AM97" s="378"/>
      <c r="AN97" s="378"/>
      <c r="AO97" s="378"/>
      <c r="AP97" s="378"/>
      <c r="AQ97" s="378"/>
      <c r="AR97" s="378"/>
      <c r="AS97" s="378"/>
    </row>
    <row r="98" spans="1:45" ht="11.25" customHeight="1">
      <c r="A98" s="378"/>
      <c r="B98" s="378"/>
      <c r="C98" s="378"/>
      <c r="D98" s="378"/>
      <c r="E98" s="378"/>
      <c r="F98" s="378"/>
      <c r="G98" s="378"/>
      <c r="H98" s="378"/>
      <c r="I98" s="378"/>
      <c r="J98" s="378"/>
      <c r="K98" s="378"/>
      <c r="L98" s="378"/>
      <c r="M98" s="378"/>
      <c r="N98" s="378"/>
      <c r="O98" s="378"/>
      <c r="P98" s="378"/>
      <c r="Q98" s="378"/>
      <c r="R98" s="378"/>
      <c r="S98" s="378"/>
      <c r="T98" s="378"/>
      <c r="U98" s="378"/>
      <c r="V98" s="378"/>
      <c r="W98" s="378"/>
      <c r="X98" s="378"/>
      <c r="Y98" s="378"/>
      <c r="Z98" s="378"/>
      <c r="AA98" s="378"/>
      <c r="AB98" s="378"/>
      <c r="AC98" s="378"/>
      <c r="AD98" s="378"/>
      <c r="AE98" s="378"/>
      <c r="AF98" s="378"/>
      <c r="AG98" s="378"/>
      <c r="AH98" s="378"/>
      <c r="AI98" s="378"/>
      <c r="AJ98" s="378"/>
      <c r="AK98" s="378"/>
      <c r="AL98" s="378"/>
      <c r="AM98" s="378"/>
      <c r="AN98" s="378"/>
      <c r="AO98" s="378"/>
      <c r="AP98" s="378"/>
      <c r="AQ98" s="378"/>
      <c r="AR98" s="378"/>
      <c r="AS98" s="378"/>
    </row>
    <row r="99" spans="1:45" ht="11.25" customHeight="1">
      <c r="A99" s="378"/>
      <c r="B99" s="378"/>
      <c r="C99" s="378"/>
      <c r="D99" s="378"/>
      <c r="E99" s="378"/>
      <c r="F99" s="378"/>
      <c r="G99" s="378"/>
      <c r="H99" s="378"/>
      <c r="I99" s="378"/>
      <c r="J99" s="378"/>
      <c r="K99" s="378"/>
      <c r="L99" s="378"/>
      <c r="M99" s="378"/>
      <c r="N99" s="378"/>
      <c r="O99" s="378"/>
      <c r="P99" s="378"/>
      <c r="Q99" s="378"/>
      <c r="R99" s="378"/>
      <c r="S99" s="378"/>
      <c r="T99" s="378"/>
      <c r="U99" s="378"/>
      <c r="V99" s="378"/>
      <c r="W99" s="378"/>
      <c r="X99" s="378"/>
      <c r="Y99" s="378"/>
      <c r="Z99" s="378"/>
      <c r="AA99" s="378"/>
      <c r="AB99" s="378"/>
      <c r="AC99" s="378"/>
      <c r="AD99" s="378"/>
      <c r="AE99" s="378"/>
      <c r="AF99" s="378"/>
      <c r="AG99" s="378"/>
      <c r="AH99" s="378"/>
      <c r="AI99" s="378"/>
      <c r="AJ99" s="378"/>
      <c r="AK99" s="378"/>
      <c r="AL99" s="378"/>
      <c r="AM99" s="378"/>
      <c r="AN99" s="378"/>
      <c r="AO99" s="378"/>
      <c r="AP99" s="378"/>
      <c r="AQ99" s="378"/>
      <c r="AR99" s="378"/>
      <c r="AS99" s="378"/>
    </row>
    <row r="100" spans="1:45" ht="11.25" customHeight="1">
      <c r="A100" s="378"/>
      <c r="B100" s="378"/>
      <c r="C100" s="378"/>
      <c r="D100" s="378"/>
      <c r="E100" s="378"/>
      <c r="F100" s="378"/>
      <c r="G100" s="378"/>
      <c r="H100" s="378"/>
      <c r="I100" s="378"/>
      <c r="J100" s="378"/>
      <c r="K100" s="378"/>
      <c r="L100" s="378"/>
      <c r="M100" s="378"/>
      <c r="N100" s="378"/>
      <c r="O100" s="378"/>
      <c r="P100" s="378"/>
      <c r="Q100" s="378"/>
      <c r="R100" s="378"/>
      <c r="S100" s="378"/>
      <c r="T100" s="378"/>
      <c r="U100" s="378"/>
      <c r="V100" s="378"/>
      <c r="W100" s="378"/>
      <c r="X100" s="378"/>
      <c r="Y100" s="378"/>
      <c r="Z100" s="378"/>
      <c r="AA100" s="378"/>
      <c r="AB100" s="378"/>
      <c r="AC100" s="378"/>
      <c r="AD100" s="378"/>
      <c r="AE100" s="378"/>
      <c r="AF100" s="378"/>
      <c r="AG100" s="378"/>
      <c r="AH100" s="378"/>
      <c r="AI100" s="378"/>
      <c r="AJ100" s="378"/>
      <c r="AK100" s="378"/>
      <c r="AL100" s="378"/>
      <c r="AM100" s="378"/>
      <c r="AN100" s="378"/>
      <c r="AO100" s="378"/>
      <c r="AP100" s="378"/>
      <c r="AQ100" s="378"/>
      <c r="AR100" s="378"/>
      <c r="AS100" s="378"/>
    </row>
    <row r="101" spans="1:45" ht="11.25" customHeight="1">
      <c r="A101" s="378"/>
      <c r="B101" s="378"/>
      <c r="C101" s="378"/>
      <c r="D101" s="378"/>
      <c r="E101" s="378"/>
      <c r="F101" s="378"/>
      <c r="G101" s="378"/>
      <c r="H101" s="378"/>
      <c r="I101" s="378"/>
      <c r="J101" s="378"/>
      <c r="K101" s="378"/>
      <c r="L101" s="378"/>
      <c r="M101" s="378"/>
      <c r="N101" s="378"/>
      <c r="O101" s="378"/>
      <c r="P101" s="378"/>
      <c r="Q101" s="378"/>
      <c r="R101" s="378"/>
      <c r="S101" s="378"/>
      <c r="T101" s="378"/>
      <c r="U101" s="378"/>
      <c r="V101" s="378"/>
      <c r="W101" s="378"/>
      <c r="X101" s="378"/>
      <c r="Y101" s="378"/>
      <c r="Z101" s="378"/>
      <c r="AA101" s="378"/>
      <c r="AB101" s="378"/>
      <c r="AC101" s="378"/>
      <c r="AD101" s="378"/>
      <c r="AE101" s="378"/>
      <c r="AF101" s="378"/>
      <c r="AG101" s="378"/>
      <c r="AH101" s="378"/>
      <c r="AI101" s="378"/>
      <c r="AJ101" s="378"/>
      <c r="AK101" s="378"/>
      <c r="AL101" s="378"/>
      <c r="AM101" s="378"/>
      <c r="AN101" s="378"/>
      <c r="AO101" s="378"/>
      <c r="AP101" s="378"/>
      <c r="AQ101" s="378"/>
      <c r="AR101" s="378"/>
      <c r="AS101" s="378"/>
    </row>
    <row r="102" spans="1:45" ht="11.25" customHeight="1">
      <c r="A102" s="378"/>
      <c r="B102" s="378"/>
      <c r="C102" s="378"/>
      <c r="D102" s="378"/>
      <c r="E102" s="378"/>
      <c r="F102" s="378"/>
      <c r="G102" s="378"/>
      <c r="H102" s="378"/>
      <c r="I102" s="378"/>
      <c r="J102" s="378"/>
      <c r="K102" s="378"/>
      <c r="L102" s="378"/>
      <c r="M102" s="378"/>
      <c r="N102" s="378"/>
      <c r="O102" s="378"/>
      <c r="P102" s="378"/>
      <c r="Q102" s="378"/>
      <c r="R102" s="378"/>
      <c r="S102" s="378"/>
      <c r="T102" s="378"/>
      <c r="U102" s="378"/>
      <c r="V102" s="378"/>
      <c r="W102" s="378"/>
      <c r="X102" s="378"/>
      <c r="Y102" s="378"/>
      <c r="Z102" s="378"/>
      <c r="AA102" s="378"/>
      <c r="AB102" s="378"/>
      <c r="AC102" s="378"/>
      <c r="AD102" s="378"/>
      <c r="AE102" s="378"/>
      <c r="AF102" s="378"/>
      <c r="AG102" s="378"/>
      <c r="AH102" s="378"/>
      <c r="AI102" s="378"/>
      <c r="AJ102" s="378"/>
      <c r="AK102" s="378"/>
      <c r="AL102" s="378"/>
      <c r="AM102" s="378"/>
      <c r="AN102" s="378"/>
      <c r="AO102" s="378"/>
      <c r="AP102" s="378"/>
      <c r="AQ102" s="378"/>
      <c r="AR102" s="378"/>
      <c r="AS102" s="378"/>
    </row>
    <row r="103" spans="1:45" ht="11.25" customHeight="1">
      <c r="A103" s="378"/>
      <c r="B103" s="378"/>
      <c r="C103" s="378"/>
      <c r="D103" s="378"/>
      <c r="E103" s="378"/>
      <c r="F103" s="378"/>
      <c r="G103" s="378"/>
      <c r="H103" s="378"/>
      <c r="I103" s="378"/>
      <c r="J103" s="378"/>
      <c r="K103" s="378"/>
      <c r="L103" s="378"/>
      <c r="M103" s="378"/>
      <c r="N103" s="378"/>
      <c r="O103" s="378"/>
      <c r="P103" s="378"/>
      <c r="Q103" s="378"/>
      <c r="R103" s="378"/>
      <c r="S103" s="378"/>
      <c r="T103" s="378"/>
      <c r="U103" s="378"/>
      <c r="V103" s="378"/>
      <c r="W103" s="378"/>
      <c r="X103" s="378"/>
      <c r="Y103" s="378"/>
      <c r="Z103" s="378"/>
      <c r="AA103" s="378"/>
      <c r="AB103" s="378"/>
      <c r="AC103" s="378"/>
      <c r="AD103" s="378"/>
      <c r="AE103" s="378"/>
      <c r="AF103" s="378"/>
      <c r="AG103" s="378"/>
      <c r="AH103" s="378"/>
      <c r="AI103" s="378"/>
      <c r="AJ103" s="378"/>
      <c r="AK103" s="378"/>
      <c r="AL103" s="378"/>
      <c r="AM103" s="378"/>
      <c r="AN103" s="378"/>
      <c r="AO103" s="378"/>
      <c r="AP103" s="378"/>
      <c r="AQ103" s="378"/>
      <c r="AR103" s="378"/>
      <c r="AS103" s="378"/>
    </row>
    <row r="104" spans="1:45" ht="11.25" customHeight="1">
      <c r="A104" s="378"/>
      <c r="B104" s="378"/>
      <c r="C104" s="378"/>
      <c r="D104" s="378"/>
      <c r="E104" s="378"/>
      <c r="F104" s="378"/>
      <c r="G104" s="378"/>
      <c r="H104" s="378"/>
      <c r="I104" s="378"/>
      <c r="J104" s="378"/>
      <c r="K104" s="378"/>
      <c r="L104" s="378"/>
      <c r="M104" s="378"/>
      <c r="N104" s="378"/>
      <c r="O104" s="378"/>
      <c r="P104" s="378"/>
      <c r="Q104" s="378"/>
      <c r="R104" s="378"/>
      <c r="S104" s="378"/>
      <c r="T104" s="378"/>
      <c r="U104" s="378"/>
      <c r="V104" s="378"/>
      <c r="W104" s="378"/>
      <c r="X104" s="378"/>
      <c r="Y104" s="378"/>
      <c r="Z104" s="378"/>
      <c r="AA104" s="378"/>
      <c r="AB104" s="378"/>
      <c r="AC104" s="378"/>
      <c r="AD104" s="378"/>
      <c r="AE104" s="378"/>
      <c r="AF104" s="378"/>
      <c r="AG104" s="378"/>
      <c r="AH104" s="378"/>
      <c r="AI104" s="378"/>
      <c r="AJ104" s="378"/>
      <c r="AK104" s="378"/>
      <c r="AL104" s="378"/>
      <c r="AM104" s="378"/>
      <c r="AN104" s="378"/>
      <c r="AO104" s="378"/>
      <c r="AP104" s="378"/>
      <c r="AQ104" s="378"/>
      <c r="AR104" s="378"/>
      <c r="AS104" s="378"/>
    </row>
    <row r="105" spans="1:45" ht="11.25" customHeight="1">
      <c r="A105" s="378"/>
      <c r="B105" s="378"/>
      <c r="C105" s="378"/>
      <c r="D105" s="378"/>
      <c r="E105" s="378"/>
      <c r="F105" s="378"/>
      <c r="G105" s="378"/>
      <c r="H105" s="378"/>
      <c r="I105" s="378"/>
      <c r="J105" s="378"/>
      <c r="K105" s="378"/>
      <c r="L105" s="378"/>
      <c r="M105" s="378"/>
      <c r="N105" s="378"/>
      <c r="O105" s="378"/>
      <c r="P105" s="378"/>
      <c r="Q105" s="378"/>
      <c r="R105" s="378"/>
      <c r="S105" s="378"/>
      <c r="T105" s="378"/>
      <c r="U105" s="378"/>
      <c r="V105" s="378"/>
      <c r="W105" s="378"/>
      <c r="X105" s="378"/>
      <c r="Y105" s="378"/>
      <c r="Z105" s="378"/>
      <c r="AA105" s="378"/>
      <c r="AB105" s="378"/>
      <c r="AC105" s="378"/>
      <c r="AD105" s="378"/>
      <c r="AE105" s="378"/>
      <c r="AF105" s="378"/>
      <c r="AG105" s="378"/>
      <c r="AH105" s="378"/>
      <c r="AI105" s="378"/>
      <c r="AJ105" s="378"/>
      <c r="AK105" s="378"/>
      <c r="AL105" s="378"/>
      <c r="AM105" s="378"/>
      <c r="AN105" s="378"/>
      <c r="AO105" s="378"/>
      <c r="AP105" s="378"/>
      <c r="AQ105" s="378"/>
      <c r="AR105" s="378"/>
      <c r="AS105" s="378"/>
    </row>
    <row r="106" spans="1:45" ht="11.25" customHeight="1">
      <c r="A106" s="378"/>
      <c r="B106" s="378"/>
      <c r="C106" s="378"/>
      <c r="D106" s="378"/>
      <c r="E106" s="378"/>
      <c r="F106" s="378"/>
      <c r="G106" s="378"/>
      <c r="H106" s="378"/>
      <c r="I106" s="378"/>
      <c r="J106" s="378"/>
      <c r="K106" s="378"/>
      <c r="L106" s="378"/>
      <c r="M106" s="378"/>
      <c r="N106" s="378"/>
      <c r="O106" s="378"/>
      <c r="P106" s="378"/>
      <c r="Q106" s="378"/>
      <c r="R106" s="378"/>
      <c r="S106" s="378"/>
      <c r="T106" s="378"/>
      <c r="U106" s="378"/>
      <c r="V106" s="378"/>
      <c r="W106" s="378"/>
      <c r="X106" s="378"/>
      <c r="Y106" s="378"/>
      <c r="Z106" s="378"/>
      <c r="AA106" s="378"/>
      <c r="AB106" s="378"/>
      <c r="AC106" s="378"/>
      <c r="AD106" s="378"/>
      <c r="AE106" s="378"/>
      <c r="AF106" s="378"/>
      <c r="AG106" s="378"/>
      <c r="AH106" s="378"/>
      <c r="AI106" s="378"/>
      <c r="AJ106" s="378"/>
      <c r="AK106" s="378"/>
      <c r="AL106" s="378"/>
      <c r="AM106" s="378"/>
      <c r="AN106" s="378"/>
      <c r="AO106" s="378"/>
      <c r="AP106" s="378"/>
      <c r="AQ106" s="378"/>
      <c r="AR106" s="378"/>
      <c r="AS106" s="378"/>
    </row>
    <row r="107" spans="1:45" ht="11.25" customHeight="1">
      <c r="A107" s="378"/>
      <c r="B107" s="378"/>
      <c r="C107" s="378"/>
      <c r="D107" s="378"/>
      <c r="E107" s="378"/>
      <c r="F107" s="378"/>
      <c r="G107" s="378"/>
      <c r="H107" s="378"/>
      <c r="I107" s="378"/>
      <c r="J107" s="378"/>
      <c r="K107" s="378"/>
      <c r="L107" s="378"/>
      <c r="M107" s="378"/>
      <c r="N107" s="378"/>
      <c r="O107" s="378"/>
      <c r="P107" s="378"/>
      <c r="Q107" s="378"/>
      <c r="R107" s="378"/>
      <c r="S107" s="378"/>
      <c r="T107" s="378"/>
      <c r="U107" s="378"/>
      <c r="V107" s="378"/>
      <c r="W107" s="378"/>
      <c r="X107" s="378"/>
      <c r="Y107" s="378"/>
      <c r="Z107" s="378"/>
      <c r="AA107" s="378"/>
      <c r="AB107" s="378"/>
      <c r="AC107" s="378"/>
      <c r="AD107" s="378"/>
      <c r="AE107" s="378"/>
      <c r="AF107" s="378"/>
      <c r="AG107" s="378"/>
      <c r="AH107" s="378"/>
      <c r="AI107" s="378"/>
      <c r="AJ107" s="378"/>
      <c r="AK107" s="378"/>
      <c r="AL107" s="378"/>
      <c r="AM107" s="378"/>
      <c r="AN107" s="378"/>
      <c r="AO107" s="378"/>
      <c r="AP107" s="378"/>
      <c r="AQ107" s="378"/>
      <c r="AR107" s="378"/>
      <c r="AS107" s="378"/>
    </row>
    <row r="108" spans="1:45" ht="11.25" customHeight="1">
      <c r="A108" s="378"/>
      <c r="B108" s="378"/>
      <c r="C108" s="378"/>
      <c r="D108" s="378"/>
      <c r="E108" s="378"/>
      <c r="F108" s="378"/>
      <c r="G108" s="378"/>
      <c r="H108" s="378"/>
      <c r="I108" s="378"/>
      <c r="J108" s="378"/>
      <c r="K108" s="378"/>
      <c r="L108" s="378"/>
      <c r="M108" s="378"/>
      <c r="N108" s="378"/>
      <c r="O108" s="378"/>
      <c r="P108" s="378"/>
      <c r="Q108" s="378"/>
      <c r="R108" s="378"/>
      <c r="S108" s="378"/>
      <c r="T108" s="378"/>
      <c r="U108" s="378"/>
      <c r="V108" s="378"/>
      <c r="W108" s="378"/>
      <c r="X108" s="378"/>
      <c r="Y108" s="378"/>
      <c r="Z108" s="378"/>
      <c r="AA108" s="378"/>
      <c r="AB108" s="378"/>
      <c r="AC108" s="378"/>
      <c r="AD108" s="378"/>
      <c r="AE108" s="378"/>
      <c r="AF108" s="378"/>
      <c r="AG108" s="378"/>
      <c r="AH108" s="378"/>
      <c r="AI108" s="378"/>
      <c r="AJ108" s="378"/>
      <c r="AK108" s="378"/>
      <c r="AL108" s="378"/>
      <c r="AM108" s="378"/>
      <c r="AN108" s="378"/>
      <c r="AO108" s="378"/>
      <c r="AP108" s="378"/>
      <c r="AQ108" s="378"/>
      <c r="AR108" s="378"/>
      <c r="AS108" s="378"/>
    </row>
    <row r="109" spans="1:45" ht="11.25" customHeight="1">
      <c r="A109" s="378"/>
      <c r="B109" s="378"/>
      <c r="C109" s="378"/>
      <c r="D109" s="378"/>
      <c r="E109" s="378"/>
      <c r="F109" s="378"/>
      <c r="G109" s="378"/>
      <c r="H109" s="378"/>
      <c r="I109" s="378"/>
      <c r="J109" s="378"/>
      <c r="K109" s="378"/>
      <c r="L109" s="378"/>
      <c r="M109" s="378"/>
      <c r="N109" s="378"/>
      <c r="O109" s="378"/>
      <c r="P109" s="378"/>
      <c r="Q109" s="378"/>
      <c r="R109" s="378"/>
      <c r="S109" s="378"/>
      <c r="T109" s="378"/>
      <c r="U109" s="378"/>
      <c r="V109" s="378"/>
      <c r="W109" s="378"/>
      <c r="X109" s="378"/>
      <c r="Y109" s="378"/>
      <c r="Z109" s="378"/>
      <c r="AA109" s="378"/>
      <c r="AB109" s="378"/>
      <c r="AC109" s="378"/>
      <c r="AD109" s="378"/>
      <c r="AE109" s="378"/>
      <c r="AF109" s="378"/>
      <c r="AG109" s="378"/>
      <c r="AH109" s="378"/>
      <c r="AI109" s="378"/>
      <c r="AJ109" s="378"/>
      <c r="AK109" s="378"/>
      <c r="AL109" s="378"/>
      <c r="AM109" s="378"/>
      <c r="AN109" s="378"/>
      <c r="AO109" s="378"/>
      <c r="AP109" s="378"/>
      <c r="AQ109" s="378"/>
      <c r="AR109" s="378"/>
      <c r="AS109" s="378"/>
    </row>
    <row r="110" spans="1:45" ht="11.25" customHeight="1">
      <c r="A110" s="378"/>
      <c r="B110" s="378"/>
      <c r="C110" s="378"/>
      <c r="D110" s="378"/>
      <c r="E110" s="378"/>
      <c r="F110" s="378"/>
      <c r="G110" s="378"/>
      <c r="H110" s="378"/>
      <c r="I110" s="378"/>
      <c r="J110" s="378"/>
      <c r="K110" s="378"/>
      <c r="L110" s="378"/>
      <c r="M110" s="378"/>
      <c r="N110" s="378"/>
      <c r="O110" s="378"/>
      <c r="P110" s="378"/>
      <c r="Q110" s="378"/>
      <c r="R110" s="378"/>
      <c r="S110" s="378"/>
      <c r="T110" s="378"/>
      <c r="U110" s="378"/>
      <c r="V110" s="378"/>
      <c r="W110" s="378"/>
      <c r="X110" s="378"/>
      <c r="Y110" s="378"/>
      <c r="Z110" s="378"/>
      <c r="AA110" s="378"/>
      <c r="AB110" s="378"/>
      <c r="AC110" s="378"/>
      <c r="AD110" s="378"/>
      <c r="AE110" s="378"/>
      <c r="AF110" s="378"/>
      <c r="AG110" s="378"/>
      <c r="AH110" s="378"/>
      <c r="AI110" s="378"/>
      <c r="AJ110" s="378"/>
      <c r="AK110" s="378"/>
      <c r="AL110" s="378"/>
      <c r="AM110" s="378"/>
      <c r="AN110" s="378"/>
      <c r="AO110" s="378"/>
      <c r="AP110" s="378"/>
      <c r="AQ110" s="378"/>
      <c r="AR110" s="378"/>
      <c r="AS110" s="378"/>
    </row>
    <row r="111" spans="1:45" ht="11.25" customHeight="1">
      <c r="A111" s="378"/>
      <c r="B111" s="378"/>
      <c r="C111" s="378"/>
      <c r="D111" s="378"/>
      <c r="E111" s="378"/>
      <c r="F111" s="378"/>
      <c r="G111" s="378"/>
      <c r="H111" s="378"/>
      <c r="I111" s="378"/>
      <c r="J111" s="378"/>
      <c r="K111" s="378"/>
      <c r="L111" s="378"/>
      <c r="M111" s="378"/>
      <c r="N111" s="378"/>
      <c r="O111" s="378"/>
      <c r="P111" s="378"/>
      <c r="Q111" s="378"/>
      <c r="R111" s="378"/>
      <c r="S111" s="378"/>
      <c r="T111" s="378"/>
      <c r="U111" s="378"/>
      <c r="V111" s="378"/>
      <c r="W111" s="378"/>
      <c r="X111" s="378"/>
      <c r="Y111" s="378"/>
      <c r="Z111" s="378"/>
      <c r="AA111" s="378"/>
      <c r="AB111" s="378"/>
      <c r="AC111" s="378"/>
      <c r="AD111" s="378"/>
      <c r="AE111" s="378"/>
      <c r="AF111" s="378"/>
      <c r="AG111" s="378"/>
      <c r="AH111" s="378"/>
      <c r="AI111" s="378"/>
      <c r="AJ111" s="378"/>
      <c r="AK111" s="378"/>
      <c r="AL111" s="378"/>
      <c r="AM111" s="378"/>
      <c r="AN111" s="378"/>
      <c r="AO111" s="378"/>
      <c r="AP111" s="378"/>
      <c r="AQ111" s="378"/>
      <c r="AR111" s="378"/>
      <c r="AS111" s="378"/>
    </row>
    <row r="112" spans="1:45" ht="11.25" customHeight="1">
      <c r="A112" s="378"/>
      <c r="B112" s="378"/>
      <c r="C112" s="378"/>
      <c r="D112" s="378"/>
      <c r="E112" s="378"/>
      <c r="F112" s="378"/>
      <c r="G112" s="378"/>
      <c r="H112" s="378"/>
      <c r="I112" s="378"/>
      <c r="J112" s="378"/>
      <c r="K112" s="378"/>
      <c r="L112" s="378"/>
      <c r="M112" s="378"/>
      <c r="N112" s="378"/>
      <c r="O112" s="378"/>
      <c r="P112" s="378"/>
      <c r="Q112" s="378"/>
      <c r="R112" s="378"/>
      <c r="S112" s="378"/>
      <c r="T112" s="378"/>
      <c r="U112" s="378"/>
      <c r="V112" s="378"/>
      <c r="W112" s="378"/>
      <c r="X112" s="378"/>
      <c r="Y112" s="378"/>
      <c r="Z112" s="378"/>
      <c r="AA112" s="378"/>
      <c r="AB112" s="378"/>
      <c r="AC112" s="378"/>
      <c r="AD112" s="378"/>
      <c r="AE112" s="378"/>
      <c r="AF112" s="378"/>
      <c r="AG112" s="378"/>
      <c r="AH112" s="378"/>
      <c r="AI112" s="378"/>
      <c r="AJ112" s="378"/>
      <c r="AK112" s="378"/>
      <c r="AL112" s="378"/>
      <c r="AM112" s="378"/>
      <c r="AN112" s="378"/>
      <c r="AO112" s="378"/>
      <c r="AP112" s="378"/>
      <c r="AQ112" s="378"/>
      <c r="AR112" s="378"/>
      <c r="AS112" s="378"/>
    </row>
    <row r="113" spans="1:45" ht="11.25" customHeight="1">
      <c r="A113" s="378"/>
      <c r="B113" s="378"/>
      <c r="C113" s="378"/>
      <c r="D113" s="378"/>
      <c r="E113" s="378"/>
      <c r="F113" s="378"/>
      <c r="G113" s="378"/>
      <c r="H113" s="378"/>
      <c r="I113" s="378"/>
      <c r="J113" s="378"/>
      <c r="K113" s="378"/>
      <c r="L113" s="378"/>
      <c r="M113" s="378"/>
      <c r="N113" s="378"/>
      <c r="O113" s="378"/>
      <c r="P113" s="378"/>
      <c r="Q113" s="378"/>
      <c r="R113" s="378"/>
      <c r="S113" s="378"/>
      <c r="T113" s="378"/>
      <c r="U113" s="378"/>
      <c r="V113" s="378"/>
      <c r="W113" s="378"/>
      <c r="X113" s="378"/>
      <c r="Y113" s="378"/>
      <c r="Z113" s="378"/>
      <c r="AA113" s="378"/>
      <c r="AB113" s="378"/>
      <c r="AC113" s="378"/>
      <c r="AD113" s="378"/>
      <c r="AE113" s="378"/>
      <c r="AF113" s="378"/>
      <c r="AG113" s="378"/>
      <c r="AH113" s="378"/>
      <c r="AI113" s="378"/>
      <c r="AJ113" s="378"/>
      <c r="AK113" s="378"/>
      <c r="AL113" s="378"/>
      <c r="AM113" s="378"/>
      <c r="AN113" s="378"/>
      <c r="AO113" s="378"/>
      <c r="AP113" s="378"/>
      <c r="AQ113" s="378"/>
      <c r="AR113" s="378"/>
      <c r="AS113" s="378"/>
    </row>
    <row r="114" spans="1:45" ht="11.25" customHeight="1">
      <c r="A114" s="378"/>
      <c r="B114" s="378"/>
      <c r="C114" s="378"/>
      <c r="D114" s="378"/>
      <c r="E114" s="378"/>
      <c r="F114" s="378"/>
      <c r="G114" s="378"/>
      <c r="H114" s="378"/>
      <c r="I114" s="378"/>
      <c r="J114" s="378"/>
      <c r="K114" s="378"/>
      <c r="L114" s="378"/>
      <c r="M114" s="378"/>
      <c r="N114" s="378"/>
      <c r="O114" s="378"/>
      <c r="P114" s="378"/>
      <c r="Q114" s="378"/>
      <c r="R114" s="378"/>
      <c r="S114" s="378"/>
      <c r="T114" s="378"/>
      <c r="U114" s="378"/>
      <c r="V114" s="378"/>
      <c r="W114" s="378"/>
      <c r="X114" s="378"/>
      <c r="Y114" s="378"/>
      <c r="Z114" s="378"/>
      <c r="AA114" s="378"/>
      <c r="AB114" s="378"/>
      <c r="AC114" s="378"/>
      <c r="AD114" s="378"/>
      <c r="AE114" s="378"/>
      <c r="AF114" s="378"/>
      <c r="AG114" s="378"/>
      <c r="AH114" s="378"/>
      <c r="AI114" s="378"/>
      <c r="AJ114" s="378"/>
      <c r="AK114" s="378"/>
      <c r="AL114" s="378"/>
      <c r="AM114" s="378"/>
      <c r="AN114" s="378"/>
      <c r="AO114" s="378"/>
      <c r="AP114" s="378"/>
      <c r="AQ114" s="378"/>
      <c r="AR114" s="378"/>
      <c r="AS114" s="378"/>
    </row>
    <row r="115" spans="1:45" ht="11.25" customHeight="1">
      <c r="A115" s="378"/>
      <c r="B115" s="378"/>
      <c r="C115" s="378"/>
      <c r="D115" s="378"/>
      <c r="E115" s="378"/>
      <c r="F115" s="378"/>
      <c r="G115" s="378"/>
      <c r="H115" s="378"/>
      <c r="I115" s="378"/>
      <c r="J115" s="378"/>
      <c r="K115" s="378"/>
      <c r="L115" s="378"/>
      <c r="M115" s="378"/>
      <c r="N115" s="378"/>
      <c r="O115" s="378"/>
      <c r="P115" s="378"/>
      <c r="Q115" s="378"/>
      <c r="R115" s="378"/>
      <c r="S115" s="378"/>
      <c r="T115" s="378"/>
      <c r="U115" s="378"/>
      <c r="V115" s="378"/>
      <c r="W115" s="378"/>
      <c r="X115" s="378"/>
      <c r="Y115" s="378"/>
      <c r="Z115" s="378"/>
      <c r="AA115" s="378"/>
      <c r="AB115" s="378"/>
      <c r="AC115" s="378"/>
      <c r="AD115" s="378"/>
      <c r="AE115" s="378"/>
      <c r="AF115" s="378"/>
      <c r="AG115" s="378"/>
      <c r="AH115" s="378"/>
      <c r="AI115" s="378"/>
      <c r="AJ115" s="378"/>
      <c r="AK115" s="378"/>
      <c r="AL115" s="378"/>
      <c r="AM115" s="378"/>
      <c r="AN115" s="378"/>
      <c r="AO115" s="378"/>
      <c r="AP115" s="378"/>
      <c r="AQ115" s="378"/>
      <c r="AR115" s="378"/>
      <c r="AS115" s="378"/>
    </row>
    <row r="116" spans="1:45" ht="11.25" customHeight="1">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c r="W116" s="378"/>
      <c r="X116" s="378"/>
      <c r="Y116" s="378"/>
      <c r="Z116" s="378"/>
      <c r="AA116" s="378"/>
      <c r="AB116" s="378"/>
      <c r="AC116" s="378"/>
      <c r="AD116" s="378"/>
      <c r="AE116" s="378"/>
      <c r="AF116" s="378"/>
      <c r="AG116" s="378"/>
      <c r="AH116" s="378"/>
      <c r="AI116" s="378"/>
      <c r="AJ116" s="378"/>
      <c r="AK116" s="378"/>
      <c r="AL116" s="378"/>
      <c r="AM116" s="378"/>
      <c r="AN116" s="378"/>
      <c r="AO116" s="378"/>
      <c r="AP116" s="378"/>
      <c r="AQ116" s="378"/>
      <c r="AR116" s="378"/>
      <c r="AS116" s="378"/>
    </row>
    <row r="117" spans="1:45" ht="11.25" customHeight="1">
      <c r="A117" s="378"/>
      <c r="B117" s="378"/>
      <c r="C117" s="378"/>
      <c r="D117" s="378"/>
      <c r="E117" s="378"/>
      <c r="F117" s="378"/>
      <c r="G117" s="378"/>
      <c r="H117" s="378"/>
      <c r="I117" s="378"/>
      <c r="J117" s="378"/>
      <c r="K117" s="378"/>
      <c r="L117" s="378"/>
      <c r="M117" s="378"/>
      <c r="N117" s="378"/>
      <c r="O117" s="378"/>
      <c r="P117" s="378"/>
      <c r="Q117" s="378"/>
      <c r="R117" s="378"/>
      <c r="S117" s="378"/>
      <c r="T117" s="378"/>
      <c r="U117" s="378"/>
      <c r="V117" s="378"/>
      <c r="W117" s="378"/>
      <c r="X117" s="378"/>
      <c r="Y117" s="378"/>
      <c r="Z117" s="378"/>
      <c r="AA117" s="378"/>
      <c r="AB117" s="378"/>
      <c r="AC117" s="378"/>
      <c r="AD117" s="378"/>
      <c r="AE117" s="378"/>
      <c r="AF117" s="378"/>
      <c r="AG117" s="378"/>
      <c r="AH117" s="378"/>
      <c r="AI117" s="378"/>
      <c r="AJ117" s="378"/>
      <c r="AK117" s="378"/>
      <c r="AL117" s="378"/>
      <c r="AM117" s="378"/>
      <c r="AN117" s="378"/>
      <c r="AO117" s="378"/>
      <c r="AP117" s="378"/>
      <c r="AQ117" s="378"/>
      <c r="AR117" s="378"/>
      <c r="AS117" s="378"/>
    </row>
    <row r="118" spans="1:45" ht="11.25" customHeight="1">
      <c r="A118" s="378"/>
      <c r="B118" s="378"/>
      <c r="C118" s="378"/>
      <c r="D118" s="378"/>
      <c r="E118" s="378"/>
      <c r="F118" s="378"/>
      <c r="G118" s="378"/>
      <c r="H118" s="378"/>
      <c r="I118" s="378"/>
      <c r="J118" s="378"/>
      <c r="K118" s="378"/>
      <c r="L118" s="378"/>
      <c r="M118" s="378"/>
      <c r="N118" s="378"/>
      <c r="O118" s="378"/>
      <c r="P118" s="378"/>
      <c r="Q118" s="378"/>
      <c r="R118" s="378"/>
      <c r="S118" s="378"/>
      <c r="T118" s="378"/>
      <c r="U118" s="378"/>
      <c r="V118" s="378"/>
      <c r="W118" s="378"/>
      <c r="X118" s="378"/>
      <c r="Y118" s="378"/>
      <c r="Z118" s="378"/>
      <c r="AA118" s="378"/>
      <c r="AB118" s="378"/>
      <c r="AC118" s="378"/>
      <c r="AD118" s="378"/>
      <c r="AE118" s="378"/>
      <c r="AF118" s="378"/>
      <c r="AG118" s="378"/>
      <c r="AH118" s="378"/>
      <c r="AI118" s="378"/>
      <c r="AJ118" s="378"/>
      <c r="AK118" s="378"/>
      <c r="AL118" s="378"/>
      <c r="AM118" s="378"/>
      <c r="AN118" s="378"/>
      <c r="AO118" s="378"/>
      <c r="AP118" s="378"/>
      <c r="AQ118" s="378"/>
      <c r="AR118" s="378"/>
      <c r="AS118" s="378"/>
    </row>
    <row r="119" spans="1:45" ht="11.25" customHeight="1">
      <c r="A119" s="378"/>
      <c r="B119" s="378"/>
      <c r="C119" s="378"/>
      <c r="D119" s="378"/>
      <c r="E119" s="378"/>
      <c r="F119" s="378"/>
      <c r="G119" s="378"/>
      <c r="H119" s="378"/>
      <c r="I119" s="378"/>
      <c r="J119" s="378"/>
      <c r="K119" s="378"/>
      <c r="L119" s="378"/>
      <c r="M119" s="378"/>
      <c r="N119" s="378"/>
      <c r="O119" s="378"/>
      <c r="P119" s="378"/>
      <c r="Q119" s="378"/>
      <c r="R119" s="378"/>
      <c r="S119" s="378"/>
      <c r="T119" s="378"/>
      <c r="U119" s="378"/>
      <c r="V119" s="378"/>
      <c r="W119" s="378"/>
      <c r="X119" s="378"/>
      <c r="Y119" s="378"/>
      <c r="Z119" s="378"/>
      <c r="AA119" s="378"/>
      <c r="AB119" s="378"/>
      <c r="AC119" s="378"/>
      <c r="AD119" s="378"/>
      <c r="AE119" s="378"/>
      <c r="AF119" s="378"/>
      <c r="AG119" s="378"/>
      <c r="AH119" s="378"/>
      <c r="AI119" s="378"/>
      <c r="AJ119" s="378"/>
      <c r="AK119" s="378"/>
      <c r="AL119" s="378"/>
      <c r="AM119" s="378"/>
      <c r="AN119" s="378"/>
      <c r="AO119" s="378"/>
      <c r="AP119" s="378"/>
      <c r="AQ119" s="378"/>
      <c r="AR119" s="378"/>
      <c r="AS119" s="378"/>
    </row>
    <row r="120" spans="1:45" ht="11.25" customHeight="1">
      <c r="A120" s="378"/>
      <c r="B120" s="378"/>
      <c r="C120" s="378"/>
      <c r="D120" s="378"/>
      <c r="E120" s="378"/>
      <c r="F120" s="378"/>
      <c r="G120" s="378"/>
      <c r="H120" s="378"/>
      <c r="I120" s="378"/>
      <c r="J120" s="378"/>
      <c r="K120" s="378"/>
      <c r="L120" s="378"/>
      <c r="M120" s="378"/>
      <c r="N120" s="378"/>
      <c r="O120" s="378"/>
      <c r="P120" s="378"/>
      <c r="Q120" s="378"/>
      <c r="R120" s="378"/>
      <c r="S120" s="378"/>
      <c r="T120" s="378"/>
      <c r="U120" s="378"/>
      <c r="V120" s="378"/>
      <c r="W120" s="378"/>
      <c r="X120" s="378"/>
      <c r="Y120" s="378"/>
      <c r="Z120" s="378"/>
      <c r="AA120" s="378"/>
      <c r="AB120" s="378"/>
      <c r="AC120" s="378"/>
      <c r="AD120" s="378"/>
      <c r="AE120" s="378"/>
      <c r="AF120" s="378"/>
      <c r="AG120" s="378"/>
      <c r="AH120" s="378"/>
      <c r="AI120" s="378"/>
      <c r="AJ120" s="378"/>
      <c r="AK120" s="378"/>
      <c r="AL120" s="378"/>
      <c r="AM120" s="378"/>
      <c r="AN120" s="378"/>
      <c r="AO120" s="378"/>
      <c r="AP120" s="378"/>
      <c r="AQ120" s="378"/>
      <c r="AR120" s="378"/>
      <c r="AS120" s="378"/>
    </row>
    <row r="121" spans="1:45" ht="11.25" customHeight="1">
      <c r="A121" s="378"/>
      <c r="B121" s="378"/>
      <c r="C121" s="378"/>
      <c r="D121" s="378"/>
      <c r="E121" s="378"/>
      <c r="F121" s="378"/>
      <c r="G121" s="378"/>
      <c r="H121" s="378"/>
      <c r="I121" s="378"/>
      <c r="J121" s="378"/>
      <c r="K121" s="378"/>
      <c r="L121" s="378"/>
      <c r="M121" s="378"/>
      <c r="N121" s="378"/>
      <c r="O121" s="378"/>
      <c r="P121" s="378"/>
      <c r="Q121" s="378"/>
      <c r="R121" s="378"/>
      <c r="S121" s="378"/>
      <c r="T121" s="378"/>
      <c r="U121" s="378"/>
      <c r="V121" s="378"/>
      <c r="W121" s="378"/>
      <c r="X121" s="378"/>
      <c r="Y121" s="378"/>
      <c r="Z121" s="378"/>
      <c r="AA121" s="378"/>
      <c r="AB121" s="378"/>
      <c r="AC121" s="378"/>
      <c r="AD121" s="378"/>
      <c r="AE121" s="378"/>
      <c r="AF121" s="378"/>
      <c r="AG121" s="378"/>
      <c r="AH121" s="378"/>
      <c r="AI121" s="378"/>
      <c r="AJ121" s="378"/>
      <c r="AK121" s="378"/>
      <c r="AL121" s="378"/>
      <c r="AM121" s="378"/>
      <c r="AN121" s="378"/>
      <c r="AO121" s="378"/>
      <c r="AP121" s="378"/>
      <c r="AQ121" s="378"/>
      <c r="AR121" s="378"/>
      <c r="AS121" s="378"/>
    </row>
    <row r="122" spans="1:45" ht="11.25" customHeight="1">
      <c r="A122" s="378"/>
      <c r="B122" s="378"/>
      <c r="C122" s="378"/>
      <c r="D122" s="378"/>
      <c r="E122" s="378"/>
      <c r="F122" s="378"/>
      <c r="G122" s="378"/>
      <c r="H122" s="378"/>
      <c r="I122" s="378"/>
      <c r="J122" s="378"/>
      <c r="K122" s="378"/>
      <c r="L122" s="378"/>
      <c r="M122" s="378"/>
      <c r="N122" s="378"/>
      <c r="O122" s="378"/>
      <c r="P122" s="378"/>
      <c r="Q122" s="378"/>
      <c r="R122" s="378"/>
      <c r="S122" s="378"/>
      <c r="T122" s="378"/>
      <c r="U122" s="378"/>
      <c r="V122" s="378"/>
      <c r="W122" s="378"/>
      <c r="X122" s="378"/>
      <c r="Y122" s="378"/>
      <c r="Z122" s="378"/>
      <c r="AA122" s="378"/>
      <c r="AB122" s="378"/>
      <c r="AC122" s="378"/>
      <c r="AD122" s="378"/>
      <c r="AE122" s="378"/>
      <c r="AF122" s="378"/>
      <c r="AG122" s="378"/>
      <c r="AH122" s="378"/>
      <c r="AI122" s="378"/>
      <c r="AJ122" s="378"/>
      <c r="AK122" s="378"/>
      <c r="AL122" s="378"/>
      <c r="AM122" s="378"/>
      <c r="AN122" s="378"/>
      <c r="AO122" s="378"/>
      <c r="AP122" s="378"/>
      <c r="AQ122" s="378"/>
      <c r="AR122" s="378"/>
      <c r="AS122" s="378"/>
    </row>
    <row r="123" spans="1:45" ht="11.25" customHeight="1">
      <c r="A123" s="378"/>
      <c r="B123" s="378"/>
      <c r="C123" s="378"/>
      <c r="D123" s="378"/>
      <c r="E123" s="378"/>
      <c r="F123" s="378"/>
      <c r="G123" s="378"/>
      <c r="H123" s="378"/>
      <c r="I123" s="378"/>
      <c r="J123" s="378"/>
      <c r="K123" s="378"/>
      <c r="L123" s="378"/>
      <c r="M123" s="378"/>
      <c r="N123" s="378"/>
      <c r="O123" s="378"/>
      <c r="P123" s="378"/>
      <c r="Q123" s="378"/>
      <c r="R123" s="378"/>
      <c r="S123" s="378"/>
      <c r="T123" s="378"/>
      <c r="U123" s="378"/>
      <c r="V123" s="378"/>
      <c r="W123" s="378"/>
      <c r="X123" s="378"/>
      <c r="Y123" s="378"/>
      <c r="Z123" s="378"/>
      <c r="AA123" s="378"/>
      <c r="AB123" s="378"/>
      <c r="AC123" s="378"/>
      <c r="AD123" s="378"/>
      <c r="AE123" s="378"/>
      <c r="AF123" s="378"/>
      <c r="AG123" s="378"/>
      <c r="AH123" s="378"/>
      <c r="AI123" s="378"/>
      <c r="AJ123" s="378"/>
      <c r="AK123" s="378"/>
      <c r="AL123" s="378"/>
      <c r="AM123" s="378"/>
      <c r="AN123" s="378"/>
      <c r="AO123" s="378"/>
      <c r="AP123" s="378"/>
      <c r="AQ123" s="378"/>
      <c r="AR123" s="378"/>
      <c r="AS123" s="378"/>
    </row>
    <row r="124" spans="1:45" ht="11.25" customHeight="1">
      <c r="A124" s="378"/>
      <c r="B124" s="378"/>
      <c r="C124" s="378"/>
      <c r="D124" s="378"/>
      <c r="E124" s="378"/>
      <c r="F124" s="378"/>
      <c r="G124" s="378"/>
      <c r="H124" s="378"/>
      <c r="I124" s="378"/>
      <c r="J124" s="378"/>
      <c r="K124" s="378"/>
      <c r="L124" s="378"/>
      <c r="M124" s="378"/>
      <c r="N124" s="378"/>
      <c r="O124" s="378"/>
      <c r="P124" s="378"/>
      <c r="Q124" s="378"/>
      <c r="R124" s="378"/>
      <c r="S124" s="378"/>
      <c r="T124" s="378"/>
      <c r="U124" s="378"/>
      <c r="V124" s="378"/>
      <c r="W124" s="378"/>
      <c r="X124" s="378"/>
      <c r="Y124" s="378"/>
      <c r="Z124" s="378"/>
      <c r="AA124" s="378"/>
      <c r="AB124" s="378"/>
      <c r="AC124" s="378"/>
      <c r="AD124" s="378"/>
      <c r="AE124" s="378"/>
      <c r="AF124" s="378"/>
      <c r="AG124" s="378"/>
      <c r="AH124" s="378"/>
      <c r="AI124" s="378"/>
      <c r="AJ124" s="378"/>
      <c r="AK124" s="378"/>
      <c r="AL124" s="378"/>
      <c r="AM124" s="378"/>
      <c r="AN124" s="378"/>
      <c r="AO124" s="378"/>
      <c r="AP124" s="378"/>
      <c r="AQ124" s="378"/>
      <c r="AR124" s="378"/>
      <c r="AS124" s="378"/>
    </row>
    <row r="125" spans="1:45" ht="11.25" customHeight="1">
      <c r="A125" s="378"/>
      <c r="B125" s="378"/>
      <c r="C125" s="378"/>
      <c r="D125" s="378"/>
      <c r="E125" s="378"/>
      <c r="F125" s="378"/>
      <c r="G125" s="378"/>
      <c r="H125" s="378"/>
      <c r="I125" s="378"/>
      <c r="J125" s="378"/>
      <c r="K125" s="378"/>
      <c r="L125" s="378"/>
      <c r="M125" s="378"/>
      <c r="N125" s="378"/>
      <c r="O125" s="378"/>
      <c r="P125" s="378"/>
      <c r="Q125" s="378"/>
      <c r="R125" s="378"/>
      <c r="S125" s="378"/>
      <c r="T125" s="378"/>
      <c r="U125" s="378"/>
      <c r="V125" s="378"/>
      <c r="W125" s="378"/>
      <c r="X125" s="378"/>
      <c r="Y125" s="378"/>
      <c r="Z125" s="378"/>
      <c r="AA125" s="378"/>
      <c r="AB125" s="378"/>
      <c r="AC125" s="378"/>
      <c r="AD125" s="378"/>
      <c r="AE125" s="378"/>
      <c r="AF125" s="378"/>
      <c r="AG125" s="378"/>
      <c r="AH125" s="378"/>
      <c r="AI125" s="378"/>
      <c r="AJ125" s="378"/>
      <c r="AK125" s="378"/>
      <c r="AL125" s="378"/>
      <c r="AM125" s="378"/>
      <c r="AN125" s="378"/>
      <c r="AO125" s="378"/>
      <c r="AP125" s="378"/>
      <c r="AQ125" s="378"/>
      <c r="AR125" s="378"/>
      <c r="AS125" s="378"/>
    </row>
    <row r="126" spans="1:45" ht="11.25" customHeight="1">
      <c r="A126" s="378"/>
      <c r="B126" s="378"/>
      <c r="C126" s="378"/>
      <c r="D126" s="378"/>
      <c r="E126" s="378"/>
      <c r="F126" s="378"/>
      <c r="G126" s="378"/>
      <c r="H126" s="378"/>
      <c r="I126" s="378"/>
      <c r="J126" s="378"/>
      <c r="K126" s="378"/>
      <c r="L126" s="378"/>
      <c r="M126" s="378"/>
      <c r="N126" s="378"/>
      <c r="O126" s="378"/>
      <c r="P126" s="378"/>
      <c r="Q126" s="378"/>
      <c r="R126" s="378"/>
      <c r="S126" s="378"/>
      <c r="T126" s="378"/>
      <c r="U126" s="378"/>
      <c r="V126" s="378"/>
      <c r="W126" s="378"/>
      <c r="X126" s="378"/>
      <c r="Y126" s="378"/>
      <c r="Z126" s="378"/>
      <c r="AA126" s="378"/>
      <c r="AB126" s="378"/>
      <c r="AC126" s="378"/>
      <c r="AD126" s="378"/>
      <c r="AE126" s="378"/>
      <c r="AF126" s="378"/>
      <c r="AG126" s="378"/>
      <c r="AH126" s="378"/>
      <c r="AI126" s="378"/>
      <c r="AJ126" s="378"/>
      <c r="AK126" s="378"/>
      <c r="AL126" s="378"/>
      <c r="AM126" s="378"/>
      <c r="AN126" s="378"/>
      <c r="AO126" s="378"/>
      <c r="AP126" s="378"/>
      <c r="AQ126" s="378"/>
      <c r="AR126" s="378"/>
      <c r="AS126" s="378"/>
    </row>
    <row r="127" spans="1:45" ht="11.25" customHeight="1">
      <c r="A127" s="378"/>
      <c r="B127" s="378"/>
      <c r="C127" s="378"/>
      <c r="D127" s="378"/>
      <c r="E127" s="378"/>
      <c r="F127" s="378"/>
      <c r="G127" s="378"/>
      <c r="H127" s="378"/>
      <c r="I127" s="378"/>
      <c r="J127" s="378"/>
      <c r="K127" s="378"/>
      <c r="L127" s="378"/>
      <c r="M127" s="378"/>
      <c r="N127" s="378"/>
      <c r="O127" s="378"/>
      <c r="P127" s="378"/>
      <c r="Q127" s="378"/>
      <c r="R127" s="378"/>
      <c r="S127" s="378"/>
      <c r="T127" s="378"/>
      <c r="U127" s="378"/>
      <c r="V127" s="378"/>
      <c r="W127" s="378"/>
      <c r="X127" s="378"/>
      <c r="Y127" s="378"/>
      <c r="Z127" s="378"/>
      <c r="AA127" s="378"/>
      <c r="AB127" s="378"/>
      <c r="AC127" s="378"/>
      <c r="AD127" s="378"/>
      <c r="AE127" s="378"/>
      <c r="AF127" s="378"/>
      <c r="AG127" s="378"/>
      <c r="AH127" s="378"/>
      <c r="AI127" s="378"/>
      <c r="AJ127" s="378"/>
      <c r="AK127" s="378"/>
      <c r="AL127" s="378"/>
      <c r="AM127" s="378"/>
      <c r="AN127" s="378"/>
      <c r="AO127" s="378"/>
      <c r="AP127" s="378"/>
      <c r="AQ127" s="378"/>
      <c r="AR127" s="378"/>
      <c r="AS127" s="378"/>
    </row>
    <row r="128" spans="1:45" ht="11.25" customHeight="1">
      <c r="A128" s="378"/>
      <c r="B128" s="378"/>
      <c r="C128" s="378"/>
      <c r="D128" s="378"/>
      <c r="E128" s="378"/>
      <c r="F128" s="378"/>
      <c r="G128" s="378"/>
      <c r="H128" s="378"/>
      <c r="I128" s="378"/>
      <c r="J128" s="378"/>
      <c r="K128" s="378"/>
      <c r="L128" s="378"/>
      <c r="M128" s="378"/>
      <c r="N128" s="378"/>
      <c r="O128" s="378"/>
      <c r="P128" s="378"/>
      <c r="Q128" s="378"/>
      <c r="R128" s="378"/>
      <c r="S128" s="378"/>
      <c r="T128" s="378"/>
      <c r="U128" s="378"/>
      <c r="V128" s="378"/>
      <c r="W128" s="378"/>
      <c r="X128" s="378"/>
      <c r="Y128" s="378"/>
      <c r="Z128" s="378"/>
      <c r="AA128" s="378"/>
      <c r="AB128" s="378"/>
      <c r="AC128" s="378"/>
      <c r="AD128" s="378"/>
      <c r="AE128" s="378"/>
      <c r="AF128" s="378"/>
      <c r="AG128" s="378"/>
      <c r="AH128" s="378"/>
      <c r="AI128" s="378"/>
      <c r="AJ128" s="378"/>
      <c r="AK128" s="378"/>
      <c r="AL128" s="378"/>
      <c r="AM128" s="378"/>
      <c r="AN128" s="378"/>
      <c r="AO128" s="378"/>
      <c r="AP128" s="378"/>
      <c r="AQ128" s="378"/>
      <c r="AR128" s="378"/>
      <c r="AS128" s="378"/>
    </row>
    <row r="129" spans="1:45" ht="11.25" customHeight="1">
      <c r="A129" s="378"/>
      <c r="B129" s="378"/>
      <c r="C129" s="378"/>
      <c r="D129" s="378"/>
      <c r="E129" s="378"/>
      <c r="F129" s="378"/>
      <c r="G129" s="378"/>
      <c r="H129" s="378"/>
      <c r="I129" s="378"/>
      <c r="J129" s="378"/>
      <c r="K129" s="378"/>
      <c r="L129" s="378"/>
      <c r="M129" s="378"/>
      <c r="N129" s="378"/>
      <c r="O129" s="378"/>
      <c r="P129" s="378"/>
      <c r="Q129" s="378"/>
      <c r="R129" s="378"/>
      <c r="S129" s="378"/>
      <c r="T129" s="378"/>
      <c r="U129" s="378"/>
      <c r="V129" s="378"/>
      <c r="W129" s="378"/>
      <c r="X129" s="378"/>
      <c r="Y129" s="378"/>
      <c r="Z129" s="378"/>
      <c r="AA129" s="378"/>
      <c r="AB129" s="378"/>
      <c r="AC129" s="378"/>
      <c r="AD129" s="378"/>
      <c r="AE129" s="378"/>
      <c r="AF129" s="378"/>
      <c r="AG129" s="378"/>
      <c r="AH129" s="378"/>
      <c r="AI129" s="378"/>
      <c r="AJ129" s="378"/>
      <c r="AK129" s="378"/>
      <c r="AL129" s="378"/>
      <c r="AM129" s="378"/>
      <c r="AN129" s="378"/>
      <c r="AO129" s="378"/>
      <c r="AP129" s="378"/>
      <c r="AQ129" s="378"/>
      <c r="AR129" s="378"/>
      <c r="AS129" s="378"/>
    </row>
    <row r="130" spans="1:45" ht="11.25" customHeight="1">
      <c r="A130" s="378"/>
      <c r="B130" s="378"/>
      <c r="C130" s="378"/>
      <c r="D130" s="378"/>
      <c r="E130" s="378"/>
      <c r="F130" s="378"/>
      <c r="G130" s="378"/>
      <c r="H130" s="378"/>
      <c r="I130" s="378"/>
      <c r="J130" s="378"/>
      <c r="K130" s="378"/>
      <c r="L130" s="378"/>
      <c r="M130" s="378"/>
      <c r="N130" s="378"/>
      <c r="O130" s="378"/>
      <c r="P130" s="378"/>
      <c r="Q130" s="378"/>
      <c r="R130" s="378"/>
      <c r="S130" s="378"/>
      <c r="T130" s="378"/>
      <c r="U130" s="378"/>
      <c r="V130" s="378"/>
      <c r="W130" s="378"/>
      <c r="X130" s="378"/>
      <c r="Y130" s="378"/>
      <c r="Z130" s="378"/>
      <c r="AA130" s="378"/>
      <c r="AB130" s="378"/>
      <c r="AC130" s="378"/>
      <c r="AD130" s="378"/>
      <c r="AE130" s="378"/>
      <c r="AF130" s="378"/>
      <c r="AG130" s="378"/>
      <c r="AH130" s="378"/>
      <c r="AI130" s="378"/>
      <c r="AJ130" s="378"/>
      <c r="AK130" s="378"/>
      <c r="AL130" s="378"/>
      <c r="AM130" s="378"/>
      <c r="AN130" s="378"/>
      <c r="AO130" s="378"/>
      <c r="AP130" s="378"/>
      <c r="AQ130" s="378"/>
      <c r="AR130" s="378"/>
      <c r="AS130" s="378"/>
    </row>
    <row r="131" spans="1:45" ht="11.25" customHeight="1">
      <c r="A131" s="378"/>
      <c r="B131" s="378"/>
      <c r="C131" s="378"/>
      <c r="D131" s="378"/>
      <c r="E131" s="378"/>
      <c r="F131" s="378"/>
      <c r="G131" s="378"/>
      <c r="H131" s="378"/>
      <c r="I131" s="378"/>
      <c r="J131" s="378"/>
      <c r="K131" s="378"/>
      <c r="L131" s="378"/>
      <c r="M131" s="378"/>
      <c r="N131" s="378"/>
      <c r="O131" s="378"/>
      <c r="P131" s="378"/>
      <c r="Q131" s="378"/>
      <c r="R131" s="378"/>
      <c r="S131" s="378"/>
      <c r="T131" s="378"/>
      <c r="U131" s="378"/>
      <c r="V131" s="378"/>
      <c r="W131" s="378"/>
      <c r="X131" s="378"/>
      <c r="Y131" s="378"/>
      <c r="Z131" s="378"/>
      <c r="AA131" s="378"/>
      <c r="AB131" s="378"/>
      <c r="AC131" s="378"/>
      <c r="AD131" s="378"/>
      <c r="AE131" s="378"/>
      <c r="AF131" s="378"/>
      <c r="AG131" s="378"/>
      <c r="AH131" s="378"/>
      <c r="AI131" s="378"/>
      <c r="AJ131" s="378"/>
      <c r="AK131" s="378"/>
      <c r="AL131" s="378"/>
      <c r="AM131" s="378"/>
      <c r="AN131" s="378"/>
      <c r="AO131" s="378"/>
      <c r="AP131" s="378"/>
      <c r="AQ131" s="378"/>
      <c r="AR131" s="378"/>
      <c r="AS131" s="378"/>
    </row>
    <row r="132" spans="1:45" ht="11.25" customHeight="1">
      <c r="A132" s="378"/>
      <c r="B132" s="378"/>
      <c r="C132" s="378"/>
      <c r="D132" s="378"/>
      <c r="E132" s="378"/>
      <c r="F132" s="378"/>
      <c r="G132" s="378"/>
      <c r="H132" s="378"/>
      <c r="I132" s="378"/>
      <c r="J132" s="378"/>
      <c r="K132" s="378"/>
      <c r="L132" s="378"/>
      <c r="M132" s="378"/>
      <c r="N132" s="378"/>
      <c r="O132" s="378"/>
      <c r="P132" s="378"/>
      <c r="Q132" s="378"/>
      <c r="R132" s="378"/>
      <c r="S132" s="378"/>
      <c r="T132" s="378"/>
      <c r="U132" s="378"/>
      <c r="V132" s="378"/>
      <c r="W132" s="378"/>
      <c r="X132" s="378"/>
      <c r="Y132" s="378"/>
      <c r="Z132" s="378"/>
      <c r="AA132" s="378"/>
      <c r="AB132" s="378"/>
      <c r="AC132" s="378"/>
      <c r="AD132" s="378"/>
      <c r="AE132" s="378"/>
      <c r="AF132" s="378"/>
      <c r="AG132" s="378"/>
      <c r="AH132" s="378"/>
      <c r="AI132" s="378"/>
      <c r="AJ132" s="378"/>
      <c r="AK132" s="378"/>
      <c r="AL132" s="378"/>
      <c r="AM132" s="378"/>
      <c r="AN132" s="378"/>
      <c r="AO132" s="378"/>
      <c r="AP132" s="378"/>
      <c r="AQ132" s="378"/>
      <c r="AR132" s="378"/>
      <c r="AS132" s="378"/>
    </row>
    <row r="133" spans="1:45" ht="11.25" customHeight="1">
      <c r="A133" s="378"/>
      <c r="B133" s="378"/>
      <c r="C133" s="378"/>
      <c r="D133" s="378"/>
      <c r="E133" s="378"/>
      <c r="F133" s="378"/>
      <c r="G133" s="378"/>
      <c r="H133" s="378"/>
      <c r="I133" s="378"/>
      <c r="J133" s="378"/>
      <c r="K133" s="378"/>
      <c r="L133" s="378"/>
      <c r="M133" s="378"/>
      <c r="N133" s="378"/>
      <c r="O133" s="378"/>
      <c r="P133" s="378"/>
      <c r="Q133" s="378"/>
      <c r="R133" s="378"/>
      <c r="S133" s="378"/>
      <c r="T133" s="378"/>
      <c r="U133" s="378"/>
      <c r="V133" s="378"/>
      <c r="W133" s="378"/>
      <c r="X133" s="378"/>
      <c r="Y133" s="378"/>
      <c r="Z133" s="378"/>
      <c r="AA133" s="378"/>
      <c r="AB133" s="378"/>
      <c r="AC133" s="378"/>
      <c r="AD133" s="378"/>
      <c r="AE133" s="378"/>
      <c r="AF133" s="378"/>
      <c r="AG133" s="378"/>
      <c r="AH133" s="378"/>
      <c r="AI133" s="378"/>
      <c r="AJ133" s="378"/>
      <c r="AK133" s="378"/>
      <c r="AL133" s="378"/>
      <c r="AM133" s="378"/>
      <c r="AN133" s="378"/>
      <c r="AO133" s="378"/>
      <c r="AP133" s="378"/>
      <c r="AQ133" s="378"/>
      <c r="AR133" s="378"/>
      <c r="AS133" s="378"/>
    </row>
    <row r="134" spans="1:45" ht="11.25" customHeight="1">
      <c r="A134" s="378"/>
      <c r="B134" s="378"/>
      <c r="C134" s="378"/>
      <c r="D134" s="378"/>
      <c r="E134" s="378"/>
      <c r="F134" s="378"/>
      <c r="G134" s="378"/>
      <c r="H134" s="378"/>
      <c r="I134" s="378"/>
      <c r="J134" s="378"/>
      <c r="K134" s="378"/>
      <c r="L134" s="378"/>
      <c r="M134" s="378"/>
      <c r="N134" s="378"/>
      <c r="O134" s="378"/>
      <c r="P134" s="378"/>
      <c r="Q134" s="378"/>
      <c r="R134" s="378"/>
      <c r="S134" s="378"/>
      <c r="T134" s="378"/>
      <c r="U134" s="378"/>
      <c r="V134" s="378"/>
      <c r="W134" s="378"/>
      <c r="X134" s="378"/>
      <c r="Y134" s="378"/>
      <c r="Z134" s="378"/>
      <c r="AA134" s="378"/>
      <c r="AB134" s="378"/>
      <c r="AC134" s="378"/>
      <c r="AD134" s="378"/>
      <c r="AE134" s="378"/>
      <c r="AF134" s="378"/>
      <c r="AG134" s="378"/>
      <c r="AH134" s="378"/>
      <c r="AI134" s="378"/>
      <c r="AJ134" s="378"/>
      <c r="AK134" s="378"/>
      <c r="AL134" s="378"/>
      <c r="AM134" s="378"/>
      <c r="AN134" s="378"/>
      <c r="AO134" s="378"/>
      <c r="AP134" s="378"/>
      <c r="AQ134" s="378"/>
      <c r="AR134" s="378"/>
      <c r="AS134" s="378"/>
    </row>
    <row r="135" spans="1:45" ht="11.25" customHeight="1">
      <c r="A135" s="378"/>
      <c r="B135" s="378"/>
      <c r="C135" s="378"/>
      <c r="D135" s="378"/>
      <c r="E135" s="378"/>
      <c r="F135" s="378"/>
      <c r="G135" s="378"/>
      <c r="H135" s="378"/>
      <c r="I135" s="378"/>
      <c r="J135" s="378"/>
      <c r="K135" s="378"/>
      <c r="L135" s="378"/>
      <c r="M135" s="378"/>
      <c r="N135" s="378"/>
      <c r="O135" s="378"/>
      <c r="P135" s="378"/>
      <c r="Q135" s="378"/>
      <c r="R135" s="378"/>
      <c r="S135" s="378"/>
      <c r="T135" s="378"/>
      <c r="U135" s="378"/>
      <c r="V135" s="378"/>
      <c r="W135" s="378"/>
      <c r="X135" s="378"/>
      <c r="Y135" s="378"/>
      <c r="Z135" s="378"/>
      <c r="AA135" s="378"/>
      <c r="AB135" s="378"/>
      <c r="AC135" s="378"/>
      <c r="AD135" s="378"/>
      <c r="AE135" s="378"/>
      <c r="AF135" s="378"/>
      <c r="AG135" s="378"/>
      <c r="AH135" s="378"/>
      <c r="AI135" s="378"/>
      <c r="AJ135" s="378"/>
      <c r="AK135" s="378"/>
      <c r="AL135" s="378"/>
      <c r="AM135" s="378"/>
      <c r="AN135" s="378"/>
      <c r="AO135" s="378"/>
      <c r="AP135" s="378"/>
      <c r="AQ135" s="378"/>
      <c r="AR135" s="378"/>
      <c r="AS135" s="378"/>
    </row>
    <row r="136" spans="1:45" ht="11.25" customHeight="1">
      <c r="A136" s="378"/>
      <c r="B136" s="378"/>
      <c r="C136" s="378"/>
      <c r="D136" s="378"/>
      <c r="E136" s="378"/>
      <c r="F136" s="378"/>
      <c r="G136" s="378"/>
      <c r="H136" s="378"/>
      <c r="I136" s="378"/>
      <c r="J136" s="378"/>
      <c r="K136" s="378"/>
      <c r="L136" s="378"/>
      <c r="M136" s="378"/>
      <c r="N136" s="378"/>
      <c r="O136" s="378"/>
      <c r="P136" s="378"/>
      <c r="Q136" s="378"/>
      <c r="R136" s="378"/>
      <c r="S136" s="378"/>
      <c r="T136" s="378"/>
      <c r="U136" s="378"/>
      <c r="V136" s="378"/>
      <c r="W136" s="378"/>
      <c r="X136" s="378"/>
      <c r="Y136" s="378"/>
      <c r="Z136" s="378"/>
      <c r="AA136" s="378"/>
      <c r="AB136" s="378"/>
      <c r="AC136" s="378"/>
      <c r="AD136" s="378"/>
      <c r="AE136" s="378"/>
      <c r="AF136" s="378"/>
      <c r="AG136" s="378"/>
      <c r="AH136" s="378"/>
      <c r="AI136" s="378"/>
      <c r="AJ136" s="378"/>
      <c r="AK136" s="378"/>
      <c r="AL136" s="378"/>
      <c r="AM136" s="378"/>
      <c r="AN136" s="378"/>
      <c r="AO136" s="378"/>
      <c r="AP136" s="378"/>
      <c r="AQ136" s="378"/>
      <c r="AR136" s="378"/>
      <c r="AS136" s="378"/>
    </row>
    <row r="137" spans="1:45" ht="11.25" customHeight="1">
      <c r="A137" s="378"/>
      <c r="B137" s="378"/>
      <c r="C137" s="378"/>
      <c r="D137" s="378"/>
      <c r="E137" s="378"/>
      <c r="F137" s="378"/>
      <c r="G137" s="378"/>
      <c r="H137" s="378"/>
      <c r="I137" s="378"/>
      <c r="J137" s="378"/>
      <c r="K137" s="378"/>
      <c r="L137" s="378"/>
      <c r="M137" s="378"/>
      <c r="N137" s="378"/>
      <c r="O137" s="378"/>
      <c r="P137" s="378"/>
      <c r="Q137" s="378"/>
      <c r="R137" s="378"/>
      <c r="S137" s="378"/>
      <c r="T137" s="378"/>
      <c r="U137" s="378"/>
      <c r="V137" s="378"/>
      <c r="W137" s="378"/>
      <c r="X137" s="378"/>
      <c r="Y137" s="378"/>
      <c r="Z137" s="378"/>
      <c r="AA137" s="378"/>
      <c r="AB137" s="378"/>
      <c r="AC137" s="378"/>
      <c r="AD137" s="378"/>
      <c r="AE137" s="378"/>
      <c r="AF137" s="378"/>
      <c r="AG137" s="378"/>
      <c r="AH137" s="378"/>
      <c r="AI137" s="378"/>
      <c r="AJ137" s="378"/>
      <c r="AK137" s="378"/>
      <c r="AL137" s="378"/>
      <c r="AM137" s="378"/>
      <c r="AN137" s="378"/>
      <c r="AO137" s="378"/>
      <c r="AP137" s="378"/>
      <c r="AQ137" s="378"/>
      <c r="AR137" s="378"/>
      <c r="AS137" s="378"/>
    </row>
    <row r="138" spans="1:45" ht="11.25" customHeight="1">
      <c r="A138" s="378"/>
      <c r="B138" s="378"/>
      <c r="C138" s="378"/>
      <c r="D138" s="378"/>
      <c r="E138" s="378"/>
      <c r="F138" s="378"/>
      <c r="G138" s="378"/>
      <c r="H138" s="378"/>
      <c r="I138" s="378"/>
      <c r="J138" s="378"/>
      <c r="K138" s="378"/>
      <c r="L138" s="378"/>
      <c r="M138" s="378"/>
      <c r="N138" s="378"/>
      <c r="O138" s="378"/>
      <c r="P138" s="378"/>
      <c r="Q138" s="378"/>
      <c r="R138" s="378"/>
      <c r="S138" s="378"/>
      <c r="T138" s="378"/>
      <c r="U138" s="378"/>
      <c r="V138" s="378"/>
      <c r="W138" s="378"/>
      <c r="X138" s="378"/>
      <c r="Y138" s="378"/>
      <c r="Z138" s="378"/>
      <c r="AA138" s="378"/>
      <c r="AB138" s="378"/>
      <c r="AC138" s="378"/>
      <c r="AD138" s="378"/>
      <c r="AE138" s="378"/>
      <c r="AF138" s="378"/>
      <c r="AG138" s="378"/>
      <c r="AH138" s="378"/>
      <c r="AI138" s="378"/>
      <c r="AJ138" s="378"/>
      <c r="AK138" s="378"/>
      <c r="AL138" s="378"/>
      <c r="AM138" s="378"/>
      <c r="AN138" s="378"/>
      <c r="AO138" s="378"/>
      <c r="AP138" s="378"/>
      <c r="AQ138" s="378"/>
      <c r="AR138" s="378"/>
      <c r="AS138" s="378"/>
    </row>
    <row r="139" spans="1:45" ht="11.25" customHeight="1">
      <c r="A139" s="378"/>
      <c r="B139" s="378"/>
      <c r="C139" s="378"/>
      <c r="D139" s="378"/>
      <c r="E139" s="378"/>
      <c r="F139" s="378"/>
      <c r="G139" s="378"/>
      <c r="H139" s="378"/>
      <c r="I139" s="378"/>
      <c r="J139" s="378"/>
      <c r="K139" s="378"/>
      <c r="L139" s="378"/>
      <c r="M139" s="378"/>
      <c r="N139" s="378"/>
      <c r="O139" s="378"/>
      <c r="P139" s="378"/>
      <c r="Q139" s="378"/>
      <c r="R139" s="378"/>
      <c r="S139" s="378"/>
      <c r="T139" s="378"/>
      <c r="U139" s="378"/>
      <c r="V139" s="378"/>
      <c r="W139" s="378"/>
      <c r="X139" s="378"/>
      <c r="Y139" s="378"/>
      <c r="Z139" s="378"/>
      <c r="AA139" s="378"/>
      <c r="AB139" s="378"/>
      <c r="AC139" s="378"/>
      <c r="AD139" s="378"/>
      <c r="AE139" s="378"/>
      <c r="AF139" s="378"/>
      <c r="AG139" s="378"/>
      <c r="AH139" s="378"/>
      <c r="AI139" s="378"/>
      <c r="AJ139" s="378"/>
      <c r="AK139" s="378"/>
      <c r="AL139" s="378"/>
      <c r="AM139" s="378"/>
      <c r="AN139" s="378"/>
      <c r="AO139" s="378"/>
      <c r="AP139" s="378"/>
      <c r="AQ139" s="378"/>
      <c r="AR139" s="378"/>
      <c r="AS139" s="378"/>
    </row>
    <row r="140" spans="1:45" ht="11.25" customHeight="1">
      <c r="A140" s="378"/>
      <c r="B140" s="378"/>
      <c r="C140" s="378"/>
      <c r="D140" s="378"/>
      <c r="E140" s="378"/>
      <c r="F140" s="378"/>
      <c r="G140" s="378"/>
      <c r="H140" s="378"/>
      <c r="I140" s="378"/>
      <c r="J140" s="378"/>
      <c r="K140" s="378"/>
      <c r="L140" s="378"/>
      <c r="M140" s="378"/>
      <c r="N140" s="378"/>
      <c r="O140" s="378"/>
      <c r="P140" s="378"/>
      <c r="Q140" s="378"/>
      <c r="R140" s="378"/>
      <c r="S140" s="378"/>
      <c r="T140" s="378"/>
      <c r="U140" s="378"/>
      <c r="V140" s="378"/>
      <c r="W140" s="378"/>
      <c r="X140" s="378"/>
      <c r="Y140" s="378"/>
      <c r="Z140" s="378"/>
      <c r="AA140" s="378"/>
      <c r="AB140" s="378"/>
      <c r="AC140" s="378"/>
      <c r="AD140" s="378"/>
      <c r="AE140" s="378"/>
      <c r="AF140" s="378"/>
      <c r="AG140" s="378"/>
      <c r="AH140" s="378"/>
      <c r="AI140" s="378"/>
      <c r="AJ140" s="378"/>
      <c r="AK140" s="378"/>
      <c r="AL140" s="378"/>
      <c r="AM140" s="378"/>
      <c r="AN140" s="378"/>
      <c r="AO140" s="378"/>
      <c r="AP140" s="378"/>
      <c r="AQ140" s="378"/>
      <c r="AR140" s="378"/>
      <c r="AS140" s="378"/>
    </row>
    <row r="141" spans="1:45" ht="11.25" customHeight="1">
      <c r="A141" s="378"/>
      <c r="B141" s="378"/>
      <c r="C141" s="378"/>
      <c r="D141" s="378"/>
      <c r="E141" s="378"/>
      <c r="F141" s="378"/>
      <c r="G141" s="378"/>
      <c r="H141" s="378"/>
      <c r="I141" s="378"/>
      <c r="J141" s="378"/>
      <c r="K141" s="378"/>
      <c r="L141" s="378"/>
      <c r="M141" s="378"/>
      <c r="N141" s="378"/>
      <c r="O141" s="378"/>
      <c r="P141" s="378"/>
      <c r="Q141" s="378"/>
      <c r="R141" s="378"/>
      <c r="S141" s="378"/>
      <c r="T141" s="378"/>
      <c r="U141" s="378"/>
      <c r="V141" s="378"/>
      <c r="W141" s="378"/>
      <c r="X141" s="378"/>
      <c r="Y141" s="378"/>
      <c r="Z141" s="378"/>
      <c r="AA141" s="378"/>
      <c r="AB141" s="378"/>
      <c r="AC141" s="378"/>
      <c r="AD141" s="378"/>
      <c r="AE141" s="378"/>
      <c r="AF141" s="378"/>
      <c r="AG141" s="378"/>
      <c r="AH141" s="378"/>
      <c r="AI141" s="378"/>
      <c r="AJ141" s="378"/>
      <c r="AK141" s="378"/>
      <c r="AL141" s="378"/>
      <c r="AM141" s="378"/>
      <c r="AN141" s="378"/>
      <c r="AO141" s="378"/>
      <c r="AP141" s="378"/>
      <c r="AQ141" s="378"/>
      <c r="AR141" s="378"/>
      <c r="AS141" s="378"/>
    </row>
    <row r="142" spans="1:45" ht="11.25" customHeight="1">
      <c r="A142" s="378"/>
      <c r="B142" s="378"/>
      <c r="C142" s="378"/>
      <c r="D142" s="378"/>
      <c r="E142" s="378"/>
      <c r="F142" s="378"/>
      <c r="G142" s="378"/>
      <c r="H142" s="378"/>
      <c r="I142" s="378"/>
      <c r="J142" s="378"/>
      <c r="K142" s="378"/>
      <c r="L142" s="378"/>
      <c r="M142" s="378"/>
      <c r="N142" s="378"/>
      <c r="O142" s="378"/>
      <c r="P142" s="378"/>
      <c r="Q142" s="378"/>
      <c r="R142" s="378"/>
      <c r="S142" s="378"/>
      <c r="T142" s="378"/>
      <c r="U142" s="378"/>
      <c r="V142" s="378"/>
      <c r="W142" s="378"/>
      <c r="X142" s="378"/>
      <c r="Y142" s="378"/>
      <c r="Z142" s="378"/>
      <c r="AA142" s="378"/>
      <c r="AB142" s="378"/>
      <c r="AC142" s="378"/>
      <c r="AD142" s="378"/>
      <c r="AE142" s="378"/>
      <c r="AF142" s="378"/>
      <c r="AG142" s="378"/>
      <c r="AH142" s="378"/>
      <c r="AI142" s="378"/>
      <c r="AJ142" s="378"/>
      <c r="AK142" s="378"/>
      <c r="AL142" s="378"/>
      <c r="AM142" s="378"/>
      <c r="AN142" s="378"/>
      <c r="AO142" s="378"/>
      <c r="AP142" s="378"/>
      <c r="AQ142" s="378"/>
      <c r="AR142" s="378"/>
      <c r="AS142" s="378"/>
    </row>
    <row r="143" spans="1:45" ht="11.25" customHeight="1">
      <c r="A143" s="378"/>
      <c r="B143" s="378"/>
      <c r="C143" s="378"/>
      <c r="D143" s="378"/>
      <c r="E143" s="378"/>
      <c r="F143" s="378"/>
      <c r="G143" s="378"/>
      <c r="H143" s="378"/>
      <c r="I143" s="378"/>
      <c r="J143" s="378"/>
      <c r="K143" s="378"/>
      <c r="L143" s="378"/>
      <c r="M143" s="378"/>
      <c r="N143" s="378"/>
      <c r="O143" s="378"/>
      <c r="P143" s="378"/>
      <c r="Q143" s="378"/>
      <c r="R143" s="378"/>
      <c r="S143" s="378"/>
      <c r="T143" s="378"/>
      <c r="U143" s="378"/>
      <c r="V143" s="378"/>
      <c r="W143" s="378"/>
      <c r="X143" s="378"/>
      <c r="Y143" s="378"/>
      <c r="Z143" s="378"/>
      <c r="AA143" s="378"/>
      <c r="AB143" s="378"/>
      <c r="AC143" s="378"/>
      <c r="AD143" s="378"/>
      <c r="AE143" s="378"/>
      <c r="AF143" s="378"/>
      <c r="AG143" s="378"/>
      <c r="AH143" s="378"/>
      <c r="AI143" s="378"/>
      <c r="AJ143" s="378"/>
      <c r="AK143" s="378"/>
      <c r="AL143" s="378"/>
      <c r="AM143" s="378"/>
      <c r="AN143" s="378"/>
      <c r="AO143" s="378"/>
      <c r="AP143" s="378"/>
      <c r="AQ143" s="378"/>
      <c r="AR143" s="378"/>
      <c r="AS143" s="378"/>
    </row>
    <row r="144" spans="1:45" ht="11.25" customHeight="1">
      <c r="A144" s="378"/>
      <c r="B144" s="378"/>
      <c r="C144" s="378"/>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8"/>
      <c r="AD144" s="378"/>
      <c r="AE144" s="378"/>
      <c r="AF144" s="378"/>
      <c r="AG144" s="378"/>
      <c r="AH144" s="378"/>
      <c r="AI144" s="378"/>
      <c r="AJ144" s="378"/>
      <c r="AK144" s="378"/>
      <c r="AL144" s="378"/>
      <c r="AM144" s="378"/>
      <c r="AN144" s="378"/>
      <c r="AO144" s="378"/>
      <c r="AP144" s="378"/>
      <c r="AQ144" s="378"/>
      <c r="AR144" s="378"/>
      <c r="AS144" s="378"/>
    </row>
    <row r="145" spans="1:45" ht="11.25" customHeight="1">
      <c r="A145" s="378"/>
      <c r="B145" s="378"/>
      <c r="C145" s="378"/>
      <c r="D145" s="378"/>
      <c r="E145" s="378"/>
      <c r="F145" s="378"/>
      <c r="G145" s="378"/>
      <c r="H145" s="378"/>
      <c r="I145" s="378"/>
      <c r="J145" s="378"/>
      <c r="K145" s="378"/>
      <c r="L145" s="378"/>
      <c r="M145" s="378"/>
      <c r="N145" s="378"/>
      <c r="O145" s="378"/>
      <c r="P145" s="378"/>
      <c r="Q145" s="378"/>
      <c r="R145" s="378"/>
      <c r="S145" s="378"/>
      <c r="T145" s="378"/>
      <c r="U145" s="378"/>
      <c r="V145" s="378"/>
      <c r="W145" s="378"/>
      <c r="X145" s="378"/>
      <c r="Y145" s="378"/>
      <c r="Z145" s="378"/>
      <c r="AA145" s="378"/>
      <c r="AB145" s="378"/>
      <c r="AC145" s="378"/>
      <c r="AD145" s="378"/>
      <c r="AE145" s="378"/>
      <c r="AF145" s="378"/>
      <c r="AG145" s="378"/>
      <c r="AH145" s="378"/>
      <c r="AI145" s="378"/>
      <c r="AJ145" s="378"/>
      <c r="AK145" s="378"/>
      <c r="AL145" s="378"/>
      <c r="AM145" s="378"/>
      <c r="AN145" s="378"/>
      <c r="AO145" s="378"/>
      <c r="AP145" s="378"/>
      <c r="AQ145" s="378"/>
      <c r="AR145" s="378"/>
      <c r="AS145" s="378"/>
    </row>
    <row r="146" spans="1:45" ht="11.25" customHeight="1">
      <c r="A146" s="378"/>
      <c r="B146" s="378"/>
      <c r="C146" s="378"/>
      <c r="D146" s="378"/>
      <c r="E146" s="378"/>
      <c r="F146" s="378"/>
      <c r="G146" s="378"/>
      <c r="H146" s="378"/>
      <c r="I146" s="378"/>
      <c r="J146" s="378"/>
      <c r="K146" s="378"/>
      <c r="L146" s="378"/>
      <c r="M146" s="378"/>
      <c r="N146" s="378"/>
      <c r="O146" s="378"/>
      <c r="P146" s="378"/>
      <c r="Q146" s="378"/>
      <c r="R146" s="378"/>
      <c r="S146" s="378"/>
      <c r="T146" s="378"/>
      <c r="U146" s="378"/>
      <c r="V146" s="378"/>
      <c r="W146" s="378"/>
      <c r="X146" s="378"/>
      <c r="Y146" s="378"/>
      <c r="Z146" s="378"/>
      <c r="AA146" s="378"/>
      <c r="AB146" s="378"/>
      <c r="AC146" s="378"/>
      <c r="AD146" s="378"/>
      <c r="AE146" s="378"/>
      <c r="AF146" s="378"/>
      <c r="AG146" s="378"/>
      <c r="AH146" s="378"/>
      <c r="AI146" s="378"/>
      <c r="AJ146" s="378"/>
      <c r="AK146" s="378"/>
      <c r="AL146" s="378"/>
      <c r="AM146" s="378"/>
      <c r="AN146" s="378"/>
      <c r="AO146" s="378"/>
      <c r="AP146" s="378"/>
      <c r="AQ146" s="378"/>
      <c r="AR146" s="378"/>
      <c r="AS146" s="378"/>
    </row>
    <row r="147" spans="1:45" ht="11.25" customHeight="1">
      <c r="A147" s="378"/>
      <c r="B147" s="378"/>
      <c r="C147" s="378"/>
      <c r="D147" s="378"/>
      <c r="E147" s="378"/>
      <c r="F147" s="378"/>
      <c r="G147" s="378"/>
      <c r="H147" s="378"/>
      <c r="I147" s="378"/>
      <c r="J147" s="378"/>
      <c r="K147" s="378"/>
      <c r="L147" s="378"/>
      <c r="M147" s="378"/>
      <c r="N147" s="378"/>
      <c r="O147" s="378"/>
      <c r="P147" s="378"/>
      <c r="Q147" s="378"/>
      <c r="R147" s="378"/>
      <c r="S147" s="378"/>
      <c r="T147" s="378"/>
      <c r="U147" s="378"/>
      <c r="V147" s="378"/>
      <c r="W147" s="378"/>
      <c r="X147" s="378"/>
      <c r="Y147" s="378"/>
      <c r="Z147" s="378"/>
      <c r="AA147" s="378"/>
      <c r="AB147" s="378"/>
      <c r="AC147" s="378"/>
      <c r="AD147" s="378"/>
      <c r="AE147" s="378"/>
      <c r="AF147" s="378"/>
      <c r="AG147" s="378"/>
      <c r="AH147" s="378"/>
      <c r="AI147" s="378"/>
      <c r="AJ147" s="378"/>
      <c r="AK147" s="378"/>
      <c r="AL147" s="378"/>
      <c r="AM147" s="378"/>
      <c r="AN147" s="378"/>
      <c r="AO147" s="378"/>
      <c r="AP147" s="378"/>
      <c r="AQ147" s="378"/>
      <c r="AR147" s="378"/>
      <c r="AS147" s="378"/>
    </row>
    <row r="148" spans="1:45" ht="11.25" customHeight="1">
      <c r="A148" s="378"/>
      <c r="B148" s="378"/>
      <c r="C148" s="378"/>
      <c r="D148" s="378"/>
      <c r="E148" s="378"/>
      <c r="F148" s="378"/>
      <c r="G148" s="378"/>
      <c r="H148" s="378"/>
      <c r="I148" s="378"/>
      <c r="J148" s="378"/>
      <c r="K148" s="378"/>
      <c r="L148" s="378"/>
      <c r="M148" s="378"/>
      <c r="N148" s="378"/>
      <c r="O148" s="378"/>
      <c r="P148" s="378"/>
      <c r="Q148" s="378"/>
      <c r="R148" s="378"/>
      <c r="S148" s="378"/>
      <c r="T148" s="378"/>
      <c r="U148" s="378"/>
      <c r="V148" s="378"/>
      <c r="W148" s="378"/>
      <c r="X148" s="378"/>
      <c r="Y148" s="378"/>
      <c r="Z148" s="378"/>
      <c r="AA148" s="378"/>
      <c r="AB148" s="378"/>
      <c r="AC148" s="378"/>
      <c r="AD148" s="378"/>
      <c r="AE148" s="378"/>
      <c r="AF148" s="378"/>
      <c r="AG148" s="378"/>
      <c r="AH148" s="378"/>
      <c r="AI148" s="378"/>
      <c r="AJ148" s="378"/>
      <c r="AK148" s="378"/>
      <c r="AL148" s="378"/>
      <c r="AM148" s="378"/>
      <c r="AN148" s="378"/>
      <c r="AO148" s="378"/>
      <c r="AP148" s="378"/>
      <c r="AQ148" s="378"/>
      <c r="AR148" s="378"/>
      <c r="AS148" s="378"/>
    </row>
    <row r="149" spans="1:45" ht="11.25" customHeight="1">
      <c r="A149" s="378"/>
      <c r="B149" s="378"/>
      <c r="C149" s="378"/>
      <c r="D149" s="378"/>
      <c r="E149" s="378"/>
      <c r="F149" s="378"/>
      <c r="G149" s="378"/>
      <c r="H149" s="378"/>
      <c r="I149" s="378"/>
      <c r="J149" s="378"/>
      <c r="K149" s="378"/>
      <c r="L149" s="378"/>
      <c r="M149" s="378"/>
      <c r="N149" s="378"/>
      <c r="O149" s="378"/>
      <c r="P149" s="378"/>
      <c r="Q149" s="378"/>
      <c r="R149" s="378"/>
      <c r="S149" s="378"/>
      <c r="T149" s="378"/>
      <c r="U149" s="378"/>
      <c r="V149" s="378"/>
      <c r="W149" s="378"/>
      <c r="X149" s="378"/>
      <c r="Y149" s="378"/>
      <c r="Z149" s="378"/>
      <c r="AA149" s="378"/>
      <c r="AB149" s="378"/>
      <c r="AC149" s="378"/>
      <c r="AD149" s="378"/>
      <c r="AE149" s="378"/>
      <c r="AF149" s="378"/>
      <c r="AG149" s="378"/>
      <c r="AH149" s="378"/>
      <c r="AI149" s="378"/>
      <c r="AJ149" s="378"/>
      <c r="AK149" s="378"/>
      <c r="AL149" s="378"/>
      <c r="AM149" s="378"/>
      <c r="AN149" s="378"/>
      <c r="AO149" s="378"/>
      <c r="AP149" s="378"/>
      <c r="AQ149" s="378"/>
      <c r="AR149" s="378"/>
      <c r="AS149" s="378"/>
    </row>
    <row r="150" spans="1:45" ht="11.25" customHeight="1">
      <c r="A150" s="378"/>
      <c r="B150" s="378"/>
      <c r="C150" s="378"/>
      <c r="D150" s="378"/>
      <c r="E150" s="378"/>
      <c r="F150" s="378"/>
      <c r="G150" s="378"/>
      <c r="H150" s="378"/>
      <c r="I150" s="378"/>
      <c r="J150" s="378"/>
      <c r="K150" s="378"/>
      <c r="L150" s="378"/>
      <c r="M150" s="378"/>
      <c r="N150" s="378"/>
      <c r="O150" s="378"/>
      <c r="P150" s="378"/>
      <c r="Q150" s="378"/>
      <c r="R150" s="378"/>
      <c r="S150" s="378"/>
      <c r="T150" s="378"/>
      <c r="U150" s="378"/>
      <c r="V150" s="378"/>
      <c r="W150" s="378"/>
      <c r="X150" s="378"/>
      <c r="Y150" s="378"/>
      <c r="Z150" s="378"/>
      <c r="AA150" s="378"/>
      <c r="AB150" s="378"/>
      <c r="AC150" s="378"/>
      <c r="AD150" s="378"/>
      <c r="AE150" s="378"/>
      <c r="AF150" s="378"/>
      <c r="AG150" s="378"/>
      <c r="AH150" s="378"/>
      <c r="AI150" s="378"/>
      <c r="AJ150" s="378"/>
      <c r="AK150" s="378"/>
      <c r="AL150" s="378"/>
      <c r="AM150" s="378"/>
      <c r="AN150" s="378"/>
      <c r="AO150" s="378"/>
      <c r="AP150" s="378"/>
      <c r="AQ150" s="378"/>
      <c r="AR150" s="378"/>
      <c r="AS150" s="378"/>
    </row>
    <row r="151" spans="1:45" ht="11.25" customHeight="1">
      <c r="A151" s="378"/>
      <c r="B151" s="378"/>
      <c r="C151" s="378"/>
      <c r="D151" s="378"/>
      <c r="E151" s="378"/>
      <c r="F151" s="378"/>
      <c r="G151" s="378"/>
      <c r="H151" s="378"/>
      <c r="I151" s="378"/>
      <c r="J151" s="378"/>
      <c r="K151" s="378"/>
      <c r="L151" s="378"/>
      <c r="M151" s="378"/>
      <c r="N151" s="378"/>
      <c r="O151" s="378"/>
      <c r="P151" s="378"/>
      <c r="Q151" s="378"/>
      <c r="R151" s="378"/>
      <c r="S151" s="378"/>
      <c r="T151" s="378"/>
      <c r="U151" s="378"/>
      <c r="V151" s="378"/>
      <c r="W151" s="378"/>
      <c r="X151" s="378"/>
      <c r="Y151" s="378"/>
      <c r="Z151" s="378"/>
      <c r="AA151" s="378"/>
      <c r="AB151" s="378"/>
      <c r="AC151" s="378"/>
      <c r="AD151" s="378"/>
      <c r="AE151" s="378"/>
      <c r="AF151" s="378"/>
      <c r="AG151" s="378"/>
      <c r="AH151" s="378"/>
      <c r="AI151" s="378"/>
      <c r="AJ151" s="378"/>
      <c r="AK151" s="378"/>
      <c r="AL151" s="378"/>
      <c r="AM151" s="378"/>
      <c r="AN151" s="378"/>
      <c r="AO151" s="378"/>
      <c r="AP151" s="378"/>
      <c r="AQ151" s="378"/>
      <c r="AR151" s="378"/>
      <c r="AS151" s="378"/>
    </row>
    <row r="152" spans="1:45" ht="11.25" customHeight="1">
      <c r="A152" s="378"/>
      <c r="B152" s="378"/>
      <c r="C152" s="378"/>
      <c r="D152" s="378"/>
      <c r="E152" s="378"/>
      <c r="F152" s="378"/>
      <c r="G152" s="378"/>
      <c r="H152" s="378"/>
      <c r="I152" s="378"/>
      <c r="J152" s="378"/>
      <c r="K152" s="378"/>
      <c r="L152" s="378"/>
      <c r="M152" s="378"/>
      <c r="N152" s="378"/>
      <c r="O152" s="378"/>
      <c r="P152" s="378"/>
      <c r="Q152" s="378"/>
      <c r="R152" s="378"/>
      <c r="S152" s="378"/>
      <c r="T152" s="378"/>
      <c r="U152" s="378"/>
      <c r="V152" s="378"/>
      <c r="W152" s="378"/>
      <c r="X152" s="378"/>
      <c r="Y152" s="378"/>
      <c r="Z152" s="378"/>
      <c r="AA152" s="378"/>
      <c r="AB152" s="378"/>
      <c r="AC152" s="378"/>
      <c r="AD152" s="378"/>
      <c r="AE152" s="378"/>
      <c r="AF152" s="378"/>
      <c r="AG152" s="378"/>
      <c r="AH152" s="378"/>
      <c r="AI152" s="378"/>
      <c r="AJ152" s="378"/>
      <c r="AK152" s="378"/>
      <c r="AL152" s="378"/>
      <c r="AM152" s="378"/>
      <c r="AN152" s="378"/>
      <c r="AO152" s="378"/>
      <c r="AP152" s="378"/>
      <c r="AQ152" s="378"/>
      <c r="AR152" s="378"/>
      <c r="AS152" s="378"/>
    </row>
    <row r="153" spans="1:45" ht="11.25" customHeight="1">
      <c r="A153" s="378"/>
      <c r="B153" s="378"/>
      <c r="C153" s="378"/>
      <c r="D153" s="378"/>
      <c r="E153" s="378"/>
      <c r="F153" s="378"/>
      <c r="G153" s="378"/>
      <c r="H153" s="378"/>
      <c r="I153" s="378"/>
      <c r="J153" s="378"/>
      <c r="K153" s="378"/>
      <c r="L153" s="378"/>
      <c r="M153" s="378"/>
      <c r="N153" s="378"/>
      <c r="O153" s="378"/>
      <c r="P153" s="378"/>
      <c r="Q153" s="378"/>
      <c r="R153" s="378"/>
      <c r="S153" s="378"/>
      <c r="T153" s="378"/>
      <c r="U153" s="378"/>
      <c r="V153" s="378"/>
      <c r="W153" s="378"/>
      <c r="X153" s="378"/>
      <c r="Y153" s="378"/>
      <c r="Z153" s="378"/>
      <c r="AA153" s="378"/>
      <c r="AB153" s="378"/>
      <c r="AC153" s="378"/>
      <c r="AD153" s="378"/>
      <c r="AE153" s="378"/>
      <c r="AF153" s="378"/>
      <c r="AG153" s="378"/>
      <c r="AH153" s="378"/>
      <c r="AI153" s="378"/>
      <c r="AJ153" s="378"/>
      <c r="AK153" s="378"/>
      <c r="AL153" s="378"/>
      <c r="AM153" s="378"/>
      <c r="AN153" s="378"/>
      <c r="AO153" s="378"/>
      <c r="AP153" s="378"/>
      <c r="AQ153" s="378"/>
      <c r="AR153" s="378"/>
      <c r="AS153" s="378"/>
    </row>
    <row r="154" spans="1:45" ht="11.25" customHeight="1">
      <c r="A154" s="378"/>
      <c r="B154" s="378"/>
      <c r="C154" s="378"/>
      <c r="D154" s="378"/>
      <c r="E154" s="378"/>
      <c r="F154" s="378"/>
      <c r="G154" s="378"/>
      <c r="H154" s="378"/>
      <c r="I154" s="378"/>
      <c r="J154" s="378"/>
      <c r="K154" s="378"/>
      <c r="L154" s="378"/>
      <c r="M154" s="378"/>
      <c r="N154" s="378"/>
      <c r="O154" s="378"/>
      <c r="P154" s="378"/>
      <c r="Q154" s="378"/>
      <c r="R154" s="378"/>
      <c r="S154" s="378"/>
      <c r="T154" s="378"/>
      <c r="U154" s="378"/>
      <c r="V154" s="378"/>
      <c r="W154" s="378"/>
      <c r="X154" s="378"/>
      <c r="Y154" s="378"/>
      <c r="Z154" s="378"/>
      <c r="AA154" s="378"/>
      <c r="AB154" s="378"/>
      <c r="AC154" s="378"/>
      <c r="AD154" s="378"/>
      <c r="AE154" s="378"/>
      <c r="AF154" s="378"/>
      <c r="AG154" s="378"/>
      <c r="AH154" s="378"/>
      <c r="AI154" s="378"/>
      <c r="AJ154" s="378"/>
      <c r="AK154" s="378"/>
      <c r="AL154" s="378"/>
      <c r="AM154" s="378"/>
      <c r="AN154" s="378"/>
      <c r="AO154" s="378"/>
      <c r="AP154" s="378"/>
      <c r="AQ154" s="378"/>
      <c r="AR154" s="378"/>
      <c r="AS154" s="378"/>
    </row>
    <row r="155" spans="1:45" ht="11.25" customHeight="1">
      <c r="A155" s="378"/>
      <c r="B155" s="378"/>
      <c r="C155" s="378"/>
      <c r="D155" s="378"/>
      <c r="E155" s="378"/>
      <c r="F155" s="378"/>
      <c r="G155" s="378"/>
      <c r="H155" s="378"/>
      <c r="I155" s="378"/>
      <c r="J155" s="378"/>
      <c r="K155" s="378"/>
      <c r="L155" s="378"/>
      <c r="M155" s="378"/>
      <c r="N155" s="378"/>
      <c r="O155" s="378"/>
      <c r="P155" s="378"/>
      <c r="Q155" s="378"/>
      <c r="R155" s="378"/>
      <c r="S155" s="378"/>
      <c r="T155" s="378"/>
      <c r="U155" s="378"/>
      <c r="V155" s="378"/>
      <c r="W155" s="378"/>
      <c r="X155" s="378"/>
      <c r="Y155" s="378"/>
      <c r="Z155" s="378"/>
      <c r="AA155" s="378"/>
      <c r="AB155" s="378"/>
      <c r="AC155" s="378"/>
      <c r="AD155" s="378"/>
      <c r="AE155" s="378"/>
      <c r="AF155" s="378"/>
      <c r="AG155" s="378"/>
      <c r="AH155" s="378"/>
      <c r="AI155" s="378"/>
      <c r="AJ155" s="378"/>
      <c r="AK155" s="378"/>
      <c r="AL155" s="378"/>
      <c r="AM155" s="378"/>
      <c r="AN155" s="378"/>
      <c r="AO155" s="378"/>
      <c r="AP155" s="378"/>
      <c r="AQ155" s="378"/>
      <c r="AR155" s="378"/>
      <c r="AS155" s="378"/>
    </row>
    <row r="156" spans="1:45" ht="11.25" customHeight="1">
      <c r="A156" s="378"/>
      <c r="B156" s="378"/>
      <c r="C156" s="378"/>
      <c r="D156" s="378"/>
      <c r="E156" s="378"/>
      <c r="F156" s="378"/>
      <c r="G156" s="378"/>
      <c r="H156" s="378"/>
      <c r="I156" s="378"/>
      <c r="J156" s="378"/>
      <c r="K156" s="378"/>
      <c r="L156" s="378"/>
      <c r="M156" s="378"/>
      <c r="N156" s="378"/>
      <c r="O156" s="378"/>
      <c r="P156" s="378"/>
      <c r="Q156" s="378"/>
      <c r="R156" s="378"/>
      <c r="S156" s="378"/>
      <c r="T156" s="378"/>
      <c r="U156" s="378"/>
      <c r="V156" s="378"/>
      <c r="W156" s="378"/>
      <c r="X156" s="378"/>
      <c r="Y156" s="378"/>
      <c r="Z156" s="378"/>
      <c r="AA156" s="378"/>
      <c r="AB156" s="378"/>
      <c r="AC156" s="378"/>
      <c r="AD156" s="378"/>
      <c r="AE156" s="378"/>
      <c r="AF156" s="378"/>
      <c r="AG156" s="378"/>
      <c r="AH156" s="378"/>
      <c r="AI156" s="378"/>
      <c r="AJ156" s="378"/>
      <c r="AK156" s="378"/>
      <c r="AL156" s="378"/>
      <c r="AM156" s="378"/>
      <c r="AN156" s="378"/>
      <c r="AO156" s="378"/>
      <c r="AP156" s="378"/>
      <c r="AQ156" s="378"/>
      <c r="AR156" s="378"/>
      <c r="AS156" s="378"/>
    </row>
    <row r="157" spans="1:45" ht="11.25" customHeight="1">
      <c r="A157" s="378"/>
      <c r="B157" s="378"/>
      <c r="C157" s="378"/>
      <c r="D157" s="378"/>
      <c r="E157" s="378"/>
      <c r="F157" s="378"/>
      <c r="G157" s="378"/>
      <c r="H157" s="378"/>
      <c r="I157" s="378"/>
      <c r="J157" s="378"/>
      <c r="K157" s="378"/>
      <c r="L157" s="378"/>
      <c r="M157" s="378"/>
      <c r="N157" s="378"/>
      <c r="O157" s="378"/>
      <c r="P157" s="378"/>
      <c r="Q157" s="378"/>
      <c r="R157" s="378"/>
      <c r="S157" s="378"/>
      <c r="T157" s="378"/>
      <c r="U157" s="378"/>
      <c r="V157" s="378"/>
      <c r="W157" s="378"/>
      <c r="X157" s="378"/>
      <c r="Y157" s="378"/>
      <c r="Z157" s="378"/>
      <c r="AA157" s="378"/>
      <c r="AB157" s="378"/>
      <c r="AC157" s="378"/>
      <c r="AD157" s="378"/>
      <c r="AE157" s="378"/>
      <c r="AF157" s="378"/>
      <c r="AG157" s="378"/>
      <c r="AH157" s="378"/>
      <c r="AI157" s="378"/>
      <c r="AJ157" s="378"/>
      <c r="AK157" s="378"/>
      <c r="AL157" s="378"/>
      <c r="AM157" s="378"/>
      <c r="AN157" s="378"/>
      <c r="AO157" s="378"/>
      <c r="AP157" s="378"/>
      <c r="AQ157" s="378"/>
      <c r="AR157" s="378"/>
      <c r="AS157" s="378"/>
    </row>
    <row r="158" spans="1:45" ht="11.25" customHeight="1">
      <c r="A158" s="378"/>
      <c r="B158" s="378"/>
      <c r="C158" s="378"/>
      <c r="D158" s="378"/>
      <c r="E158" s="378"/>
      <c r="F158" s="378"/>
      <c r="G158" s="378"/>
      <c r="H158" s="378"/>
      <c r="I158" s="378"/>
      <c r="J158" s="378"/>
      <c r="K158" s="378"/>
      <c r="L158" s="378"/>
      <c r="M158" s="378"/>
      <c r="N158" s="378"/>
      <c r="O158" s="378"/>
      <c r="P158" s="378"/>
      <c r="Q158" s="378"/>
      <c r="R158" s="378"/>
      <c r="S158" s="378"/>
      <c r="T158" s="378"/>
      <c r="U158" s="378"/>
      <c r="V158" s="378"/>
      <c r="W158" s="378"/>
      <c r="X158" s="378"/>
      <c r="Y158" s="378"/>
      <c r="Z158" s="378"/>
      <c r="AA158" s="378"/>
      <c r="AB158" s="378"/>
      <c r="AC158" s="378"/>
      <c r="AD158" s="378"/>
      <c r="AE158" s="378"/>
      <c r="AF158" s="378"/>
      <c r="AG158" s="378"/>
      <c r="AH158" s="378"/>
      <c r="AI158" s="378"/>
      <c r="AJ158" s="378"/>
      <c r="AK158" s="378"/>
      <c r="AL158" s="378"/>
      <c r="AM158" s="378"/>
      <c r="AN158" s="378"/>
      <c r="AO158" s="378"/>
      <c r="AP158" s="378"/>
      <c r="AQ158" s="378"/>
      <c r="AR158" s="378"/>
      <c r="AS158" s="378"/>
    </row>
    <row r="159" spans="1:45" ht="11.25" customHeight="1">
      <c r="A159" s="378"/>
      <c r="B159" s="378"/>
      <c r="C159" s="378"/>
      <c r="D159" s="378"/>
      <c r="E159" s="378"/>
      <c r="F159" s="378"/>
      <c r="G159" s="378"/>
      <c r="H159" s="378"/>
      <c r="I159" s="378"/>
      <c r="J159" s="378"/>
      <c r="K159" s="378"/>
      <c r="L159" s="378"/>
      <c r="M159" s="378"/>
      <c r="N159" s="378"/>
      <c r="O159" s="378"/>
      <c r="P159" s="378"/>
      <c r="Q159" s="378"/>
      <c r="R159" s="378"/>
      <c r="S159" s="378"/>
      <c r="T159" s="378"/>
      <c r="U159" s="378"/>
      <c r="V159" s="378"/>
      <c r="W159" s="378"/>
      <c r="X159" s="378"/>
      <c r="Y159" s="378"/>
      <c r="Z159" s="378"/>
      <c r="AA159" s="378"/>
      <c r="AB159" s="378"/>
      <c r="AC159" s="378"/>
      <c r="AD159" s="378"/>
      <c r="AE159" s="378"/>
      <c r="AF159" s="378"/>
      <c r="AG159" s="378"/>
      <c r="AH159" s="378"/>
      <c r="AI159" s="378"/>
      <c r="AJ159" s="378"/>
      <c r="AK159" s="378"/>
      <c r="AL159" s="378"/>
      <c r="AM159" s="378"/>
      <c r="AN159" s="378"/>
      <c r="AO159" s="378"/>
      <c r="AP159" s="378"/>
      <c r="AQ159" s="378"/>
      <c r="AR159" s="378"/>
      <c r="AS159" s="378"/>
    </row>
    <row r="160" spans="1:45" ht="11.25" customHeight="1">
      <c r="A160" s="378"/>
      <c r="B160" s="378"/>
      <c r="C160" s="378"/>
      <c r="D160" s="378"/>
      <c r="E160" s="378"/>
      <c r="F160" s="378"/>
      <c r="G160" s="378"/>
      <c r="H160" s="378"/>
      <c r="I160" s="378"/>
      <c r="J160" s="378"/>
      <c r="K160" s="378"/>
      <c r="L160" s="378"/>
      <c r="M160" s="378"/>
      <c r="N160" s="378"/>
      <c r="O160" s="378"/>
      <c r="P160" s="378"/>
      <c r="Q160" s="378"/>
      <c r="R160" s="378"/>
      <c r="S160" s="378"/>
      <c r="T160" s="378"/>
      <c r="U160" s="378"/>
      <c r="V160" s="378"/>
      <c r="W160" s="378"/>
      <c r="X160" s="378"/>
      <c r="Y160" s="378"/>
      <c r="Z160" s="378"/>
      <c r="AA160" s="378"/>
      <c r="AB160" s="378"/>
      <c r="AC160" s="378"/>
      <c r="AD160" s="378"/>
      <c r="AE160" s="378"/>
      <c r="AF160" s="378"/>
      <c r="AG160" s="378"/>
      <c r="AH160" s="378"/>
      <c r="AI160" s="378"/>
      <c r="AJ160" s="378"/>
      <c r="AK160" s="378"/>
      <c r="AL160" s="378"/>
      <c r="AM160" s="378"/>
      <c r="AN160" s="378"/>
      <c r="AO160" s="378"/>
      <c r="AP160" s="378"/>
      <c r="AQ160" s="378"/>
      <c r="AR160" s="378"/>
      <c r="AS160" s="378"/>
    </row>
    <row r="161" spans="1:45" ht="11.25" customHeight="1">
      <c r="A161" s="378"/>
      <c r="B161" s="378"/>
      <c r="C161" s="378"/>
      <c r="D161" s="378"/>
      <c r="E161" s="378"/>
      <c r="F161" s="378"/>
      <c r="G161" s="378"/>
      <c r="H161" s="378"/>
      <c r="I161" s="378"/>
      <c r="J161" s="378"/>
      <c r="K161" s="378"/>
      <c r="L161" s="378"/>
      <c r="M161" s="378"/>
      <c r="N161" s="378"/>
      <c r="O161" s="378"/>
      <c r="P161" s="378"/>
      <c r="Q161" s="378"/>
      <c r="R161" s="378"/>
      <c r="S161" s="378"/>
      <c r="T161" s="378"/>
      <c r="U161" s="378"/>
      <c r="V161" s="378"/>
      <c r="W161" s="378"/>
      <c r="X161" s="378"/>
      <c r="Y161" s="378"/>
      <c r="Z161" s="378"/>
      <c r="AA161" s="378"/>
      <c r="AB161" s="378"/>
      <c r="AC161" s="378"/>
      <c r="AD161" s="378"/>
      <c r="AE161" s="378"/>
      <c r="AF161" s="378"/>
      <c r="AG161" s="378"/>
      <c r="AH161" s="378"/>
      <c r="AI161" s="378"/>
      <c r="AJ161" s="378"/>
      <c r="AK161" s="378"/>
      <c r="AL161" s="378"/>
      <c r="AM161" s="378"/>
      <c r="AN161" s="378"/>
      <c r="AO161" s="378"/>
      <c r="AP161" s="378"/>
      <c r="AQ161" s="378"/>
      <c r="AR161" s="378"/>
      <c r="AS161" s="378"/>
    </row>
    <row r="162" spans="1:45" ht="11.25" customHeight="1">
      <c r="A162" s="378"/>
      <c r="B162" s="378"/>
      <c r="C162" s="378"/>
      <c r="D162" s="378"/>
      <c r="E162" s="378"/>
      <c r="F162" s="378"/>
      <c r="G162" s="378"/>
      <c r="H162" s="378"/>
      <c r="I162" s="378"/>
      <c r="J162" s="378"/>
      <c r="K162" s="378"/>
      <c r="L162" s="378"/>
      <c r="M162" s="378"/>
      <c r="N162" s="378"/>
      <c r="O162" s="378"/>
      <c r="P162" s="378"/>
      <c r="Q162" s="378"/>
      <c r="R162" s="378"/>
      <c r="S162" s="378"/>
      <c r="T162" s="378"/>
      <c r="U162" s="378"/>
      <c r="V162" s="378"/>
      <c r="W162" s="378"/>
      <c r="X162" s="378"/>
      <c r="Y162" s="378"/>
      <c r="Z162" s="378"/>
      <c r="AA162" s="378"/>
      <c r="AB162" s="378"/>
      <c r="AC162" s="378"/>
      <c r="AD162" s="378"/>
      <c r="AE162" s="378"/>
      <c r="AF162" s="378"/>
      <c r="AG162" s="378"/>
      <c r="AH162" s="378"/>
      <c r="AI162" s="378"/>
      <c r="AJ162" s="378"/>
      <c r="AK162" s="378"/>
      <c r="AL162" s="378"/>
      <c r="AM162" s="378"/>
      <c r="AN162" s="378"/>
      <c r="AO162" s="378"/>
      <c r="AP162" s="378"/>
      <c r="AQ162" s="378"/>
      <c r="AR162" s="378"/>
      <c r="AS162" s="378"/>
    </row>
    <row r="163" spans="1:45" ht="11.25" customHeight="1">
      <c r="A163" s="378"/>
      <c r="B163" s="378"/>
      <c r="C163" s="378"/>
      <c r="D163" s="378"/>
      <c r="E163" s="378"/>
      <c r="F163" s="378"/>
      <c r="G163" s="378"/>
      <c r="H163" s="378"/>
      <c r="I163" s="378"/>
      <c r="J163" s="378"/>
      <c r="K163" s="378"/>
      <c r="L163" s="378"/>
      <c r="M163" s="378"/>
      <c r="N163" s="378"/>
      <c r="O163" s="378"/>
      <c r="P163" s="378"/>
      <c r="Q163" s="378"/>
      <c r="R163" s="378"/>
      <c r="S163" s="378"/>
      <c r="T163" s="378"/>
      <c r="U163" s="378"/>
      <c r="V163" s="378"/>
      <c r="W163" s="378"/>
      <c r="X163" s="378"/>
      <c r="Y163" s="378"/>
      <c r="Z163" s="378"/>
      <c r="AA163" s="378"/>
      <c r="AB163" s="378"/>
      <c r="AC163" s="378"/>
      <c r="AD163" s="378"/>
      <c r="AE163" s="378"/>
      <c r="AF163" s="378"/>
      <c r="AG163" s="378"/>
      <c r="AH163" s="378"/>
      <c r="AI163" s="378"/>
      <c r="AJ163" s="378"/>
      <c r="AK163" s="378"/>
      <c r="AL163" s="378"/>
      <c r="AM163" s="378"/>
      <c r="AN163" s="378"/>
      <c r="AO163" s="378"/>
      <c r="AP163" s="378"/>
      <c r="AQ163" s="378"/>
      <c r="AR163" s="378"/>
      <c r="AS163" s="378"/>
    </row>
    <row r="164" spans="1:45" ht="11.25" customHeight="1">
      <c r="A164" s="378"/>
      <c r="B164" s="378"/>
      <c r="C164" s="378"/>
      <c r="D164" s="378"/>
      <c r="E164" s="378"/>
      <c r="F164" s="378"/>
      <c r="G164" s="378"/>
      <c r="H164" s="378"/>
      <c r="I164" s="378"/>
      <c r="J164" s="378"/>
      <c r="K164" s="378"/>
      <c r="L164" s="378"/>
      <c r="M164" s="378"/>
      <c r="N164" s="378"/>
      <c r="O164" s="378"/>
      <c r="P164" s="378"/>
      <c r="Q164" s="378"/>
      <c r="R164" s="378"/>
      <c r="S164" s="378"/>
      <c r="T164" s="378"/>
      <c r="U164" s="378"/>
      <c r="V164" s="378"/>
      <c r="W164" s="378"/>
      <c r="X164" s="378"/>
      <c r="Y164" s="378"/>
      <c r="Z164" s="378"/>
      <c r="AA164" s="378"/>
      <c r="AB164" s="378"/>
      <c r="AC164" s="378"/>
      <c r="AD164" s="378"/>
      <c r="AE164" s="378"/>
      <c r="AF164" s="378"/>
      <c r="AG164" s="378"/>
      <c r="AH164" s="378"/>
      <c r="AI164" s="378"/>
      <c r="AJ164" s="378"/>
      <c r="AK164" s="378"/>
      <c r="AL164" s="378"/>
      <c r="AM164" s="378"/>
      <c r="AN164" s="378"/>
      <c r="AO164" s="378"/>
      <c r="AP164" s="378"/>
      <c r="AQ164" s="378"/>
      <c r="AR164" s="378"/>
      <c r="AS164" s="378"/>
    </row>
    <row r="165" spans="1:45" ht="11.25" customHeight="1">
      <c r="A165" s="378"/>
      <c r="B165" s="378"/>
      <c r="C165" s="378"/>
      <c r="D165" s="378"/>
      <c r="E165" s="378"/>
      <c r="F165" s="378"/>
      <c r="G165" s="378"/>
      <c r="H165" s="378"/>
      <c r="I165" s="378"/>
      <c r="J165" s="378"/>
      <c r="K165" s="378"/>
      <c r="L165" s="378"/>
      <c r="M165" s="378"/>
      <c r="N165" s="378"/>
      <c r="O165" s="378"/>
      <c r="P165" s="378"/>
      <c r="Q165" s="378"/>
      <c r="R165" s="378"/>
      <c r="S165" s="378"/>
      <c r="T165" s="378"/>
      <c r="U165" s="378"/>
      <c r="V165" s="378"/>
      <c r="W165" s="378"/>
      <c r="X165" s="378"/>
      <c r="Y165" s="378"/>
      <c r="Z165" s="378"/>
      <c r="AA165" s="378"/>
      <c r="AB165" s="378"/>
      <c r="AC165" s="378"/>
      <c r="AD165" s="378"/>
      <c r="AE165" s="378"/>
      <c r="AF165" s="378"/>
      <c r="AG165" s="378"/>
      <c r="AH165" s="378"/>
      <c r="AI165" s="378"/>
      <c r="AJ165" s="378"/>
      <c r="AK165" s="378"/>
      <c r="AL165" s="378"/>
      <c r="AM165" s="378"/>
      <c r="AN165" s="378"/>
      <c r="AO165" s="378"/>
      <c r="AP165" s="378"/>
      <c r="AQ165" s="378"/>
      <c r="AR165" s="378"/>
      <c r="AS165" s="378"/>
    </row>
    <row r="166" spans="1:45" ht="11.25" customHeight="1">
      <c r="A166" s="378"/>
      <c r="B166" s="378"/>
      <c r="C166" s="378"/>
      <c r="D166" s="378"/>
      <c r="E166" s="378"/>
      <c r="F166" s="378"/>
      <c r="G166" s="378"/>
      <c r="H166" s="378"/>
      <c r="I166" s="378"/>
      <c r="J166" s="378"/>
      <c r="K166" s="378"/>
      <c r="L166" s="378"/>
      <c r="M166" s="378"/>
      <c r="N166" s="378"/>
      <c r="O166" s="378"/>
      <c r="P166" s="378"/>
      <c r="Q166" s="378"/>
      <c r="R166" s="378"/>
      <c r="S166" s="378"/>
      <c r="T166" s="378"/>
      <c r="U166" s="378"/>
      <c r="V166" s="378"/>
      <c r="W166" s="378"/>
      <c r="X166" s="378"/>
      <c r="Y166" s="378"/>
      <c r="Z166" s="378"/>
      <c r="AA166" s="378"/>
      <c r="AB166" s="378"/>
      <c r="AC166" s="378"/>
      <c r="AD166" s="378"/>
      <c r="AE166" s="378"/>
      <c r="AF166" s="378"/>
      <c r="AG166" s="378"/>
      <c r="AH166" s="378"/>
      <c r="AI166" s="378"/>
      <c r="AJ166" s="378"/>
      <c r="AK166" s="378"/>
      <c r="AL166" s="378"/>
      <c r="AM166" s="378"/>
      <c r="AN166" s="378"/>
      <c r="AO166" s="378"/>
      <c r="AP166" s="378"/>
      <c r="AQ166" s="378"/>
      <c r="AR166" s="378"/>
      <c r="AS166" s="378"/>
    </row>
    <row r="167" spans="1:45" ht="11.25" customHeight="1">
      <c r="A167" s="378"/>
      <c r="B167" s="378"/>
      <c r="C167" s="378"/>
      <c r="D167" s="378"/>
      <c r="E167" s="378"/>
      <c r="F167" s="378"/>
      <c r="G167" s="378"/>
      <c r="H167" s="378"/>
      <c r="I167" s="378"/>
      <c r="J167" s="378"/>
      <c r="K167" s="378"/>
      <c r="L167" s="378"/>
      <c r="M167" s="378"/>
      <c r="N167" s="378"/>
      <c r="O167" s="378"/>
      <c r="P167" s="378"/>
      <c r="Q167" s="378"/>
      <c r="R167" s="378"/>
      <c r="S167" s="378"/>
      <c r="T167" s="378"/>
      <c r="U167" s="378"/>
      <c r="V167" s="378"/>
      <c r="W167" s="378"/>
      <c r="X167" s="378"/>
      <c r="Y167" s="378"/>
      <c r="Z167" s="378"/>
      <c r="AA167" s="378"/>
      <c r="AB167" s="378"/>
      <c r="AC167" s="378"/>
      <c r="AD167" s="378"/>
      <c r="AE167" s="378"/>
      <c r="AF167" s="378"/>
      <c r="AG167" s="378"/>
      <c r="AH167" s="378"/>
      <c r="AI167" s="378"/>
      <c r="AJ167" s="378"/>
      <c r="AK167" s="378"/>
      <c r="AL167" s="378"/>
      <c r="AM167" s="378"/>
      <c r="AN167" s="378"/>
      <c r="AO167" s="378"/>
      <c r="AP167" s="378"/>
      <c r="AQ167" s="378"/>
      <c r="AR167" s="378"/>
      <c r="AS167" s="378"/>
    </row>
    <row r="168" spans="1:45" ht="11.25" customHeight="1">
      <c r="A168" s="378"/>
      <c r="B168" s="378"/>
      <c r="C168" s="378"/>
      <c r="D168" s="378"/>
      <c r="E168" s="378"/>
      <c r="F168" s="378"/>
      <c r="G168" s="378"/>
      <c r="H168" s="378"/>
      <c r="I168" s="378"/>
      <c r="J168" s="378"/>
      <c r="K168" s="378"/>
      <c r="L168" s="378"/>
      <c r="M168" s="378"/>
      <c r="N168" s="378"/>
      <c r="O168" s="378"/>
      <c r="P168" s="378"/>
      <c r="Q168" s="378"/>
      <c r="R168" s="378"/>
      <c r="S168" s="378"/>
      <c r="T168" s="378"/>
      <c r="U168" s="378"/>
      <c r="V168" s="378"/>
      <c r="W168" s="378"/>
      <c r="X168" s="378"/>
      <c r="Y168" s="378"/>
      <c r="Z168" s="378"/>
      <c r="AA168" s="378"/>
      <c r="AB168" s="378"/>
      <c r="AC168" s="378"/>
      <c r="AD168" s="378"/>
      <c r="AE168" s="378"/>
      <c r="AF168" s="378"/>
      <c r="AG168" s="378"/>
      <c r="AH168" s="378"/>
      <c r="AI168" s="378"/>
      <c r="AJ168" s="378"/>
      <c r="AK168" s="378"/>
      <c r="AL168" s="378"/>
      <c r="AM168" s="378"/>
      <c r="AN168" s="378"/>
      <c r="AO168" s="378"/>
      <c r="AP168" s="378"/>
      <c r="AQ168" s="378"/>
      <c r="AR168" s="378"/>
      <c r="AS168" s="378"/>
    </row>
    <row r="169" spans="1:45" ht="11.25" customHeight="1">
      <c r="A169" s="378"/>
      <c r="B169" s="378"/>
      <c r="C169" s="378"/>
      <c r="D169" s="378"/>
      <c r="E169" s="378"/>
      <c r="F169" s="378"/>
      <c r="G169" s="378"/>
      <c r="H169" s="378"/>
      <c r="I169" s="378"/>
      <c r="J169" s="378"/>
      <c r="K169" s="378"/>
      <c r="L169" s="378"/>
      <c r="M169" s="378"/>
      <c r="N169" s="378"/>
      <c r="O169" s="378"/>
      <c r="P169" s="378"/>
      <c r="Q169" s="378"/>
      <c r="R169" s="378"/>
      <c r="S169" s="378"/>
      <c r="T169" s="378"/>
      <c r="U169" s="378"/>
      <c r="V169" s="378"/>
      <c r="W169" s="378"/>
      <c r="X169" s="378"/>
      <c r="Y169" s="378"/>
      <c r="Z169" s="378"/>
      <c r="AA169" s="378"/>
      <c r="AB169" s="378"/>
      <c r="AC169" s="378"/>
      <c r="AD169" s="378"/>
      <c r="AE169" s="378"/>
      <c r="AF169" s="378"/>
      <c r="AG169" s="378"/>
      <c r="AH169" s="378"/>
      <c r="AI169" s="378"/>
      <c r="AJ169" s="378"/>
      <c r="AK169" s="378"/>
      <c r="AL169" s="378"/>
      <c r="AM169" s="378"/>
      <c r="AN169" s="378"/>
      <c r="AO169" s="378"/>
      <c r="AP169" s="378"/>
      <c r="AQ169" s="378"/>
      <c r="AR169" s="378"/>
      <c r="AS169" s="378"/>
    </row>
    <row r="170" spans="1:45" ht="11.25" customHeight="1">
      <c r="A170" s="378"/>
      <c r="B170" s="378"/>
      <c r="C170" s="378"/>
      <c r="D170" s="378"/>
      <c r="E170" s="378"/>
      <c r="F170" s="378"/>
      <c r="G170" s="378"/>
      <c r="H170" s="378"/>
      <c r="I170" s="378"/>
      <c r="J170" s="378"/>
      <c r="K170" s="378"/>
      <c r="L170" s="378"/>
      <c r="M170" s="378"/>
      <c r="N170" s="378"/>
      <c r="O170" s="378"/>
      <c r="P170" s="378"/>
      <c r="Q170" s="378"/>
      <c r="R170" s="378"/>
      <c r="S170" s="378"/>
      <c r="T170" s="378"/>
      <c r="U170" s="378"/>
      <c r="V170" s="378"/>
      <c r="W170" s="378"/>
      <c r="X170" s="378"/>
      <c r="Y170" s="378"/>
      <c r="Z170" s="378"/>
      <c r="AA170" s="378"/>
      <c r="AB170" s="378"/>
      <c r="AC170" s="378"/>
      <c r="AD170" s="378"/>
      <c r="AE170" s="378"/>
      <c r="AF170" s="378"/>
      <c r="AG170" s="378"/>
      <c r="AH170" s="378"/>
      <c r="AI170" s="378"/>
      <c r="AJ170" s="378"/>
      <c r="AK170" s="378"/>
      <c r="AL170" s="378"/>
      <c r="AM170" s="378"/>
      <c r="AN170" s="378"/>
      <c r="AO170" s="378"/>
      <c r="AP170" s="378"/>
      <c r="AQ170" s="378"/>
      <c r="AR170" s="378"/>
      <c r="AS170" s="378"/>
    </row>
    <row r="171" spans="1:45" ht="11.25" customHeight="1">
      <c r="A171" s="378"/>
      <c r="B171" s="378"/>
      <c r="C171" s="378"/>
      <c r="D171" s="378"/>
      <c r="E171" s="378"/>
      <c r="F171" s="378"/>
      <c r="G171" s="378"/>
      <c r="H171" s="378"/>
      <c r="I171" s="378"/>
      <c r="J171" s="378"/>
      <c r="K171" s="378"/>
      <c r="L171" s="378"/>
      <c r="M171" s="378"/>
      <c r="N171" s="378"/>
      <c r="O171" s="378"/>
      <c r="P171" s="378"/>
      <c r="Q171" s="378"/>
      <c r="R171" s="378"/>
      <c r="S171" s="378"/>
      <c r="T171" s="378"/>
      <c r="U171" s="378"/>
      <c r="V171" s="378"/>
      <c r="W171" s="378"/>
      <c r="X171" s="378"/>
      <c r="Y171" s="378"/>
      <c r="Z171" s="378"/>
      <c r="AA171" s="378"/>
      <c r="AB171" s="378"/>
      <c r="AC171" s="378"/>
      <c r="AD171" s="378"/>
      <c r="AE171" s="378"/>
      <c r="AF171" s="378"/>
      <c r="AG171" s="378"/>
      <c r="AH171" s="378"/>
      <c r="AI171" s="378"/>
      <c r="AJ171" s="378"/>
      <c r="AK171" s="378"/>
      <c r="AL171" s="378"/>
      <c r="AM171" s="378"/>
      <c r="AN171" s="378"/>
      <c r="AO171" s="378"/>
      <c r="AP171" s="378"/>
      <c r="AQ171" s="378"/>
      <c r="AR171" s="378"/>
      <c r="AS171" s="378"/>
    </row>
    <row r="172" spans="1:45" ht="11.25" customHeight="1">
      <c r="A172" s="378"/>
      <c r="B172" s="378"/>
      <c r="C172" s="378"/>
      <c r="D172" s="378"/>
      <c r="E172" s="378"/>
      <c r="F172" s="378"/>
      <c r="G172" s="378"/>
      <c r="H172" s="378"/>
      <c r="I172" s="378"/>
      <c r="J172" s="378"/>
      <c r="K172" s="378"/>
      <c r="L172" s="378"/>
      <c r="M172" s="378"/>
      <c r="N172" s="378"/>
      <c r="O172" s="378"/>
      <c r="P172" s="378"/>
      <c r="Q172" s="378"/>
      <c r="R172" s="378"/>
      <c r="S172" s="378"/>
      <c r="T172" s="378"/>
      <c r="U172" s="378"/>
      <c r="V172" s="378"/>
      <c r="W172" s="378"/>
      <c r="X172" s="378"/>
      <c r="Y172" s="378"/>
      <c r="Z172" s="378"/>
      <c r="AA172" s="378"/>
      <c r="AB172" s="378"/>
      <c r="AC172" s="378"/>
      <c r="AD172" s="378"/>
      <c r="AE172" s="378"/>
      <c r="AF172" s="378"/>
      <c r="AG172" s="378"/>
      <c r="AH172" s="378"/>
      <c r="AI172" s="378"/>
      <c r="AJ172" s="378"/>
      <c r="AK172" s="378"/>
      <c r="AL172" s="378"/>
      <c r="AM172" s="378"/>
      <c r="AN172" s="378"/>
      <c r="AO172" s="378"/>
      <c r="AP172" s="378"/>
      <c r="AQ172" s="378"/>
      <c r="AR172" s="378"/>
      <c r="AS172" s="378"/>
    </row>
    <row r="173" spans="1:45" ht="11.25" customHeight="1">
      <c r="A173" s="378"/>
      <c r="B173" s="378"/>
      <c r="C173" s="378"/>
      <c r="D173" s="378"/>
      <c r="E173" s="378"/>
      <c r="F173" s="378"/>
      <c r="G173" s="378"/>
      <c r="H173" s="378"/>
      <c r="I173" s="378"/>
      <c r="J173" s="378"/>
      <c r="K173" s="378"/>
      <c r="L173" s="378"/>
      <c r="M173" s="378"/>
      <c r="N173" s="378"/>
      <c r="O173" s="378"/>
      <c r="P173" s="378"/>
      <c r="Q173" s="378"/>
      <c r="R173" s="378"/>
      <c r="S173" s="378"/>
      <c r="T173" s="378"/>
      <c r="U173" s="378"/>
      <c r="V173" s="378"/>
      <c r="W173" s="378"/>
      <c r="X173" s="378"/>
      <c r="Y173" s="378"/>
      <c r="Z173" s="378"/>
      <c r="AA173" s="378"/>
      <c r="AB173" s="378"/>
      <c r="AC173" s="378"/>
      <c r="AD173" s="378"/>
      <c r="AE173" s="378"/>
      <c r="AF173" s="378"/>
      <c r="AG173" s="378"/>
      <c r="AH173" s="378"/>
      <c r="AI173" s="378"/>
      <c r="AJ173" s="378"/>
      <c r="AK173" s="378"/>
      <c r="AL173" s="378"/>
      <c r="AM173" s="378"/>
      <c r="AN173" s="378"/>
      <c r="AO173" s="378"/>
      <c r="AP173" s="378"/>
      <c r="AQ173" s="378"/>
      <c r="AR173" s="378"/>
      <c r="AS173" s="378"/>
    </row>
    <row r="174" spans="1:45" ht="11.25" customHeight="1">
      <c r="A174" s="378"/>
      <c r="B174" s="378"/>
      <c r="C174" s="378"/>
      <c r="D174" s="378"/>
      <c r="E174" s="378"/>
      <c r="F174" s="378"/>
      <c r="G174" s="378"/>
      <c r="H174" s="378"/>
      <c r="I174" s="378"/>
      <c r="J174" s="378"/>
      <c r="K174" s="378"/>
      <c r="L174" s="378"/>
      <c r="M174" s="378"/>
      <c r="N174" s="378"/>
      <c r="O174" s="378"/>
      <c r="P174" s="378"/>
      <c r="Q174" s="378"/>
      <c r="R174" s="378"/>
      <c r="S174" s="378"/>
      <c r="T174" s="378"/>
      <c r="U174" s="378"/>
      <c r="V174" s="378"/>
      <c r="W174" s="378"/>
      <c r="X174" s="378"/>
      <c r="Y174" s="378"/>
      <c r="Z174" s="378"/>
      <c r="AA174" s="378"/>
      <c r="AB174" s="378"/>
      <c r="AC174" s="378"/>
      <c r="AD174" s="378"/>
      <c r="AE174" s="378"/>
      <c r="AF174" s="378"/>
      <c r="AG174" s="378"/>
      <c r="AH174" s="378"/>
      <c r="AI174" s="378"/>
      <c r="AJ174" s="378"/>
      <c r="AK174" s="378"/>
      <c r="AL174" s="378"/>
      <c r="AM174" s="378"/>
      <c r="AN174" s="378"/>
      <c r="AO174" s="378"/>
      <c r="AP174" s="378"/>
      <c r="AQ174" s="378"/>
      <c r="AR174" s="378"/>
      <c r="AS174" s="378"/>
    </row>
    <row r="175" spans="1:45" ht="11.25" customHeight="1">
      <c r="A175" s="378"/>
      <c r="B175" s="378"/>
      <c r="C175" s="378"/>
      <c r="D175" s="378"/>
      <c r="E175" s="378"/>
      <c r="F175" s="378"/>
      <c r="G175" s="378"/>
      <c r="H175" s="378"/>
      <c r="I175" s="378"/>
      <c r="J175" s="378"/>
      <c r="K175" s="378"/>
      <c r="L175" s="378"/>
      <c r="M175" s="378"/>
      <c r="N175" s="378"/>
      <c r="O175" s="378"/>
      <c r="P175" s="378"/>
      <c r="Q175" s="378"/>
      <c r="R175" s="378"/>
      <c r="S175" s="378"/>
      <c r="T175" s="378"/>
      <c r="U175" s="378"/>
      <c r="V175" s="378"/>
      <c r="W175" s="378"/>
      <c r="X175" s="378"/>
      <c r="Y175" s="378"/>
      <c r="Z175" s="378"/>
      <c r="AA175" s="378"/>
      <c r="AB175" s="378"/>
      <c r="AC175" s="378"/>
      <c r="AD175" s="378"/>
      <c r="AE175" s="378"/>
      <c r="AF175" s="378"/>
      <c r="AG175" s="378"/>
      <c r="AH175" s="378"/>
      <c r="AI175" s="378"/>
      <c r="AJ175" s="378"/>
      <c r="AK175" s="378"/>
      <c r="AL175" s="378"/>
      <c r="AM175" s="378"/>
      <c r="AN175" s="378"/>
      <c r="AO175" s="378"/>
      <c r="AP175" s="378"/>
      <c r="AQ175" s="378"/>
      <c r="AR175" s="378"/>
      <c r="AS175" s="378"/>
    </row>
    <row r="176" spans="1:45" ht="11.25" customHeight="1">
      <c r="A176" s="378"/>
      <c r="B176" s="378"/>
      <c r="C176" s="378"/>
      <c r="D176" s="378"/>
      <c r="E176" s="378"/>
      <c r="F176" s="378"/>
      <c r="G176" s="378"/>
      <c r="H176" s="378"/>
      <c r="I176" s="378"/>
      <c r="J176" s="378"/>
      <c r="K176" s="378"/>
      <c r="L176" s="378"/>
      <c r="M176" s="378"/>
      <c r="N176" s="378"/>
      <c r="O176" s="378"/>
      <c r="P176" s="378"/>
      <c r="Q176" s="378"/>
      <c r="R176" s="378"/>
      <c r="S176" s="378"/>
      <c r="T176" s="378"/>
      <c r="U176" s="378"/>
      <c r="V176" s="378"/>
      <c r="W176" s="378"/>
      <c r="X176" s="378"/>
      <c r="Y176" s="378"/>
      <c r="Z176" s="378"/>
      <c r="AA176" s="378"/>
      <c r="AB176" s="378"/>
      <c r="AC176" s="378"/>
      <c r="AD176" s="378"/>
      <c r="AE176" s="378"/>
      <c r="AF176" s="378"/>
      <c r="AG176" s="378"/>
      <c r="AH176" s="378"/>
      <c r="AI176" s="378"/>
      <c r="AJ176" s="378"/>
      <c r="AK176" s="378"/>
      <c r="AL176" s="378"/>
      <c r="AM176" s="378"/>
      <c r="AN176" s="378"/>
      <c r="AO176" s="378"/>
      <c r="AP176" s="378"/>
      <c r="AQ176" s="378"/>
      <c r="AR176" s="378"/>
      <c r="AS176" s="378"/>
    </row>
    <row r="177" spans="1:45" ht="11.25" customHeight="1">
      <c r="A177" s="378"/>
      <c r="B177" s="378"/>
      <c r="C177" s="378"/>
      <c r="D177" s="378"/>
      <c r="E177" s="378"/>
      <c r="F177" s="378"/>
      <c r="G177" s="378"/>
      <c r="H177" s="378"/>
      <c r="I177" s="378"/>
      <c r="J177" s="378"/>
      <c r="K177" s="378"/>
      <c r="L177" s="378"/>
      <c r="M177" s="378"/>
      <c r="N177" s="378"/>
      <c r="O177" s="378"/>
      <c r="P177" s="378"/>
      <c r="Q177" s="378"/>
      <c r="R177" s="378"/>
      <c r="S177" s="378"/>
      <c r="T177" s="378"/>
      <c r="U177" s="378"/>
      <c r="V177" s="378"/>
      <c r="W177" s="378"/>
      <c r="X177" s="378"/>
      <c r="Y177" s="378"/>
      <c r="Z177" s="378"/>
      <c r="AA177" s="378"/>
      <c r="AB177" s="378"/>
      <c r="AC177" s="378"/>
      <c r="AD177" s="378"/>
      <c r="AE177" s="378"/>
      <c r="AF177" s="378"/>
      <c r="AG177" s="378"/>
      <c r="AH177" s="378"/>
      <c r="AI177" s="378"/>
      <c r="AJ177" s="378"/>
      <c r="AK177" s="378"/>
      <c r="AL177" s="378"/>
      <c r="AM177" s="378"/>
      <c r="AN177" s="378"/>
      <c r="AO177" s="378"/>
      <c r="AP177" s="378"/>
      <c r="AQ177" s="378"/>
      <c r="AR177" s="378"/>
      <c r="AS177" s="378"/>
    </row>
    <row r="178" spans="1:45" ht="11.25" customHeight="1">
      <c r="A178" s="378"/>
      <c r="B178" s="378"/>
      <c r="C178" s="378"/>
      <c r="D178" s="378"/>
      <c r="E178" s="378"/>
      <c r="F178" s="378"/>
      <c r="G178" s="378"/>
      <c r="H178" s="378"/>
      <c r="I178" s="378"/>
      <c r="J178" s="378"/>
      <c r="K178" s="378"/>
      <c r="L178" s="378"/>
      <c r="M178" s="378"/>
      <c r="N178" s="378"/>
      <c r="O178" s="378"/>
      <c r="P178" s="378"/>
      <c r="Q178" s="378"/>
      <c r="R178" s="378"/>
      <c r="S178" s="378"/>
      <c r="T178" s="378"/>
      <c r="U178" s="378"/>
      <c r="V178" s="378"/>
      <c r="W178" s="378"/>
      <c r="X178" s="378"/>
      <c r="Y178" s="378"/>
      <c r="Z178" s="378"/>
      <c r="AA178" s="378"/>
      <c r="AB178" s="378"/>
      <c r="AC178" s="378"/>
      <c r="AD178" s="378"/>
      <c r="AE178" s="378"/>
      <c r="AF178" s="378"/>
      <c r="AG178" s="378"/>
      <c r="AH178" s="378"/>
      <c r="AI178" s="378"/>
      <c r="AJ178" s="378"/>
      <c r="AK178" s="378"/>
      <c r="AL178" s="378"/>
      <c r="AM178" s="378"/>
      <c r="AN178" s="378"/>
      <c r="AO178" s="378"/>
      <c r="AP178" s="378"/>
      <c r="AQ178" s="378"/>
      <c r="AR178" s="378"/>
      <c r="AS178" s="378"/>
    </row>
    <row r="179" spans="1:45" ht="11.25" customHeight="1">
      <c r="A179" s="378"/>
      <c r="B179" s="378"/>
      <c r="C179" s="378"/>
      <c r="D179" s="378"/>
      <c r="E179" s="378"/>
      <c r="F179" s="378"/>
      <c r="G179" s="378"/>
      <c r="H179" s="378"/>
      <c r="I179" s="378"/>
      <c r="J179" s="378"/>
      <c r="K179" s="378"/>
      <c r="L179" s="378"/>
      <c r="M179" s="378"/>
      <c r="N179" s="378"/>
      <c r="O179" s="378"/>
      <c r="P179" s="378"/>
      <c r="Q179" s="378"/>
      <c r="R179" s="378"/>
      <c r="S179" s="378"/>
      <c r="T179" s="378"/>
      <c r="U179" s="378"/>
      <c r="V179" s="378"/>
      <c r="W179" s="378"/>
      <c r="X179" s="378"/>
      <c r="Y179" s="378"/>
      <c r="Z179" s="378"/>
      <c r="AA179" s="378"/>
      <c r="AB179" s="378"/>
      <c r="AC179" s="378"/>
      <c r="AD179" s="378"/>
      <c r="AE179" s="378"/>
      <c r="AF179" s="378"/>
      <c r="AG179" s="378"/>
      <c r="AH179" s="378"/>
      <c r="AI179" s="378"/>
      <c r="AJ179" s="378"/>
      <c r="AK179" s="378"/>
      <c r="AL179" s="378"/>
      <c r="AM179" s="378"/>
      <c r="AN179" s="378"/>
      <c r="AO179" s="378"/>
      <c r="AP179" s="378"/>
      <c r="AQ179" s="378"/>
      <c r="AR179" s="378"/>
      <c r="AS179" s="378"/>
    </row>
    <row r="180" spans="1:45" ht="11.25" customHeight="1">
      <c r="A180" s="378"/>
      <c r="B180" s="378"/>
      <c r="C180" s="378"/>
      <c r="D180" s="378"/>
      <c r="E180" s="378"/>
      <c r="F180" s="378"/>
      <c r="G180" s="378"/>
      <c r="H180" s="378"/>
      <c r="I180" s="378"/>
      <c r="J180" s="378"/>
      <c r="K180" s="378"/>
      <c r="L180" s="378"/>
      <c r="M180" s="378"/>
      <c r="N180" s="378"/>
      <c r="O180" s="378"/>
      <c r="P180" s="378"/>
      <c r="Q180" s="378"/>
      <c r="R180" s="378"/>
      <c r="S180" s="378"/>
      <c r="T180" s="378"/>
      <c r="U180" s="378"/>
      <c r="V180" s="378"/>
      <c r="W180" s="378"/>
      <c r="X180" s="378"/>
      <c r="Y180" s="378"/>
      <c r="Z180" s="378"/>
      <c r="AA180" s="378"/>
      <c r="AB180" s="378"/>
      <c r="AC180" s="378"/>
      <c r="AD180" s="378"/>
      <c r="AE180" s="378"/>
      <c r="AF180" s="378"/>
      <c r="AG180" s="378"/>
      <c r="AH180" s="378"/>
      <c r="AI180" s="378"/>
      <c r="AJ180" s="378"/>
      <c r="AK180" s="378"/>
      <c r="AL180" s="378"/>
      <c r="AM180" s="378"/>
      <c r="AN180" s="378"/>
      <c r="AO180" s="378"/>
      <c r="AP180" s="378"/>
      <c r="AQ180" s="378"/>
      <c r="AR180" s="378"/>
      <c r="AS180" s="378"/>
    </row>
    <row r="181" spans="1:45" ht="11.25" customHeight="1">
      <c r="A181" s="378"/>
      <c r="B181" s="378"/>
      <c r="C181" s="378"/>
      <c r="D181" s="378"/>
      <c r="E181" s="378"/>
      <c r="F181" s="378"/>
      <c r="G181" s="378"/>
      <c r="H181" s="378"/>
      <c r="I181" s="378"/>
      <c r="J181" s="378"/>
      <c r="K181" s="378"/>
      <c r="L181" s="378"/>
      <c r="M181" s="378"/>
      <c r="N181" s="378"/>
      <c r="O181" s="378"/>
      <c r="P181" s="378"/>
      <c r="Q181" s="378"/>
      <c r="R181" s="378"/>
      <c r="S181" s="378"/>
      <c r="T181" s="378"/>
      <c r="U181" s="378"/>
      <c r="V181" s="378"/>
      <c r="W181" s="378"/>
      <c r="X181" s="378"/>
      <c r="Y181" s="378"/>
      <c r="Z181" s="378"/>
      <c r="AA181" s="378"/>
      <c r="AB181" s="378"/>
      <c r="AC181" s="378"/>
      <c r="AD181" s="378"/>
      <c r="AE181" s="378"/>
      <c r="AF181" s="378"/>
      <c r="AG181" s="378"/>
      <c r="AH181" s="378"/>
      <c r="AI181" s="378"/>
      <c r="AJ181" s="378"/>
      <c r="AK181" s="378"/>
      <c r="AL181" s="378"/>
      <c r="AM181" s="378"/>
      <c r="AN181" s="378"/>
      <c r="AO181" s="378"/>
      <c r="AP181" s="378"/>
      <c r="AQ181" s="378"/>
      <c r="AR181" s="378"/>
      <c r="AS181" s="378"/>
    </row>
    <row r="182" spans="1:45" ht="11.25" customHeight="1">
      <c r="A182" s="378"/>
      <c r="B182" s="378"/>
      <c r="C182" s="378"/>
      <c r="D182" s="378"/>
      <c r="E182" s="378"/>
      <c r="F182" s="378"/>
      <c r="G182" s="378"/>
      <c r="H182" s="378"/>
      <c r="I182" s="378"/>
      <c r="J182" s="378"/>
      <c r="K182" s="378"/>
      <c r="L182" s="378"/>
      <c r="M182" s="378"/>
      <c r="N182" s="378"/>
      <c r="O182" s="378"/>
      <c r="P182" s="378"/>
      <c r="Q182" s="378"/>
      <c r="R182" s="378"/>
      <c r="S182" s="378"/>
      <c r="T182" s="378"/>
      <c r="U182" s="378"/>
      <c r="V182" s="378"/>
      <c r="W182" s="378"/>
      <c r="X182" s="378"/>
      <c r="Y182" s="378"/>
      <c r="Z182" s="378"/>
      <c r="AA182" s="378"/>
      <c r="AB182" s="378"/>
      <c r="AC182" s="378"/>
      <c r="AD182" s="378"/>
      <c r="AE182" s="378"/>
      <c r="AF182" s="378"/>
      <c r="AG182" s="378"/>
      <c r="AH182" s="378"/>
      <c r="AI182" s="378"/>
      <c r="AJ182" s="378"/>
      <c r="AK182" s="378"/>
      <c r="AL182" s="378"/>
      <c r="AM182" s="378"/>
      <c r="AN182" s="378"/>
      <c r="AO182" s="378"/>
      <c r="AP182" s="378"/>
      <c r="AQ182" s="378"/>
      <c r="AR182" s="378"/>
      <c r="AS182" s="378"/>
    </row>
    <row r="183" spans="1:45" ht="11.25" customHeight="1">
      <c r="A183" s="378"/>
      <c r="B183" s="378"/>
      <c r="C183" s="378"/>
      <c r="D183" s="378"/>
      <c r="E183" s="378"/>
      <c r="F183" s="378"/>
      <c r="G183" s="378"/>
      <c r="H183" s="378"/>
      <c r="I183" s="378"/>
      <c r="J183" s="378"/>
      <c r="K183" s="378"/>
      <c r="L183" s="378"/>
      <c r="M183" s="378"/>
      <c r="N183" s="378"/>
      <c r="O183" s="378"/>
      <c r="P183" s="378"/>
      <c r="Q183" s="378"/>
      <c r="R183" s="378"/>
      <c r="S183" s="378"/>
      <c r="T183" s="378"/>
      <c r="U183" s="378"/>
      <c r="V183" s="378"/>
      <c r="W183" s="378"/>
      <c r="X183" s="378"/>
      <c r="Y183" s="378"/>
      <c r="Z183" s="378"/>
      <c r="AA183" s="378"/>
      <c r="AB183" s="378"/>
      <c r="AC183" s="378"/>
      <c r="AD183" s="378"/>
      <c r="AE183" s="378"/>
      <c r="AF183" s="378"/>
      <c r="AG183" s="378"/>
      <c r="AH183" s="378"/>
      <c r="AI183" s="378"/>
      <c r="AJ183" s="378"/>
      <c r="AK183" s="378"/>
      <c r="AL183" s="378"/>
      <c r="AM183" s="378"/>
      <c r="AN183" s="378"/>
      <c r="AO183" s="378"/>
      <c r="AP183" s="378"/>
      <c r="AQ183" s="378"/>
      <c r="AR183" s="378"/>
      <c r="AS183" s="378"/>
    </row>
    <row r="184" spans="1:45" ht="11.25" customHeight="1">
      <c r="A184" s="378"/>
      <c r="B184" s="378"/>
      <c r="C184" s="378"/>
      <c r="D184" s="378"/>
      <c r="E184" s="378"/>
      <c r="F184" s="378"/>
      <c r="G184" s="378"/>
      <c r="H184" s="378"/>
      <c r="I184" s="378"/>
      <c r="J184" s="378"/>
      <c r="K184" s="378"/>
      <c r="L184" s="378"/>
      <c r="M184" s="378"/>
      <c r="N184" s="378"/>
      <c r="O184" s="378"/>
      <c r="P184" s="378"/>
      <c r="Q184" s="378"/>
      <c r="R184" s="378"/>
      <c r="S184" s="378"/>
      <c r="T184" s="378"/>
      <c r="U184" s="378"/>
      <c r="V184" s="378"/>
      <c r="W184" s="378"/>
      <c r="X184" s="378"/>
      <c r="Y184" s="378"/>
      <c r="Z184" s="378"/>
      <c r="AA184" s="378"/>
      <c r="AB184" s="378"/>
      <c r="AC184" s="378"/>
      <c r="AD184" s="378"/>
      <c r="AE184" s="378"/>
      <c r="AF184" s="378"/>
      <c r="AG184" s="378"/>
      <c r="AH184" s="378"/>
      <c r="AI184" s="378"/>
      <c r="AJ184" s="378"/>
      <c r="AK184" s="378"/>
      <c r="AL184" s="378"/>
      <c r="AM184" s="378"/>
      <c r="AN184" s="378"/>
      <c r="AO184" s="378"/>
      <c r="AP184" s="378"/>
      <c r="AQ184" s="378"/>
      <c r="AR184" s="378"/>
      <c r="AS184" s="378"/>
    </row>
    <row r="185" spans="1:45" ht="11.25" customHeight="1">
      <c r="A185" s="378"/>
      <c r="B185" s="378"/>
      <c r="C185" s="378"/>
      <c r="D185" s="378"/>
      <c r="E185" s="378"/>
      <c r="F185" s="378"/>
      <c r="G185" s="378"/>
      <c r="H185" s="378"/>
      <c r="I185" s="378"/>
      <c r="J185" s="378"/>
      <c r="K185" s="378"/>
      <c r="L185" s="378"/>
      <c r="M185" s="378"/>
      <c r="N185" s="378"/>
      <c r="O185" s="378"/>
      <c r="P185" s="378"/>
      <c r="Q185" s="378"/>
      <c r="R185" s="378"/>
      <c r="S185" s="378"/>
      <c r="T185" s="378"/>
      <c r="U185" s="378"/>
      <c r="V185" s="378"/>
      <c r="W185" s="378"/>
      <c r="X185" s="378"/>
      <c r="Y185" s="378"/>
      <c r="Z185" s="378"/>
      <c r="AA185" s="378"/>
      <c r="AB185" s="378"/>
      <c r="AC185" s="378"/>
      <c r="AD185" s="378"/>
      <c r="AE185" s="378"/>
      <c r="AF185" s="378"/>
      <c r="AG185" s="378"/>
      <c r="AH185" s="378"/>
      <c r="AI185" s="378"/>
      <c r="AJ185" s="378"/>
      <c r="AK185" s="378"/>
      <c r="AL185" s="378"/>
      <c r="AM185" s="378"/>
      <c r="AN185" s="378"/>
      <c r="AO185" s="378"/>
      <c r="AP185" s="378"/>
      <c r="AQ185" s="378"/>
      <c r="AR185" s="378"/>
      <c r="AS185" s="378"/>
    </row>
    <row r="186" spans="1:45" ht="11.25" customHeight="1">
      <c r="A186" s="378"/>
      <c r="B186" s="378"/>
      <c r="C186" s="378"/>
      <c r="D186" s="378"/>
      <c r="E186" s="378"/>
      <c r="F186" s="378"/>
      <c r="G186" s="378"/>
      <c r="H186" s="378"/>
      <c r="I186" s="378"/>
      <c r="J186" s="378"/>
      <c r="K186" s="378"/>
      <c r="L186" s="378"/>
      <c r="M186" s="378"/>
      <c r="N186" s="378"/>
      <c r="O186" s="378"/>
      <c r="P186" s="378"/>
      <c r="Q186" s="378"/>
      <c r="R186" s="378"/>
      <c r="S186" s="378"/>
      <c r="T186" s="378"/>
      <c r="U186" s="378"/>
      <c r="V186" s="378"/>
      <c r="W186" s="378"/>
      <c r="X186" s="378"/>
      <c r="Y186" s="378"/>
      <c r="Z186" s="378"/>
      <c r="AA186" s="378"/>
      <c r="AB186" s="378"/>
      <c r="AC186" s="378"/>
      <c r="AD186" s="378"/>
      <c r="AE186" s="378"/>
      <c r="AF186" s="378"/>
      <c r="AG186" s="378"/>
      <c r="AH186" s="378"/>
      <c r="AI186" s="378"/>
      <c r="AJ186" s="378"/>
      <c r="AK186" s="378"/>
      <c r="AL186" s="378"/>
      <c r="AM186" s="378"/>
      <c r="AN186" s="378"/>
      <c r="AO186" s="378"/>
      <c r="AP186" s="378"/>
      <c r="AQ186" s="378"/>
      <c r="AR186" s="378"/>
      <c r="AS186" s="378"/>
    </row>
    <row r="187" spans="1:45" ht="11.25" customHeight="1">
      <c r="A187" s="378"/>
      <c r="B187" s="378"/>
      <c r="C187" s="378"/>
      <c r="D187" s="378"/>
      <c r="E187" s="378"/>
      <c r="F187" s="378"/>
      <c r="G187" s="378"/>
      <c r="H187" s="378"/>
      <c r="I187" s="378"/>
      <c r="J187" s="378"/>
      <c r="K187" s="378"/>
      <c r="L187" s="378"/>
      <c r="M187" s="378"/>
      <c r="N187" s="378"/>
      <c r="O187" s="378"/>
      <c r="P187" s="378"/>
      <c r="Q187" s="378"/>
      <c r="R187" s="378"/>
      <c r="S187" s="378"/>
      <c r="T187" s="378"/>
      <c r="U187" s="378"/>
      <c r="V187" s="378"/>
      <c r="W187" s="378"/>
      <c r="X187" s="378"/>
      <c r="Y187" s="378"/>
      <c r="Z187" s="378"/>
      <c r="AA187" s="378"/>
      <c r="AB187" s="378"/>
      <c r="AC187" s="378"/>
      <c r="AD187" s="378"/>
      <c r="AE187" s="378"/>
      <c r="AF187" s="378"/>
      <c r="AG187" s="378"/>
      <c r="AH187" s="378"/>
      <c r="AI187" s="378"/>
      <c r="AJ187" s="378"/>
      <c r="AK187" s="378"/>
      <c r="AL187" s="378"/>
      <c r="AM187" s="378"/>
      <c r="AN187" s="378"/>
      <c r="AO187" s="378"/>
      <c r="AP187" s="378"/>
      <c r="AQ187" s="378"/>
      <c r="AR187" s="378"/>
      <c r="AS187" s="378"/>
    </row>
    <row r="188" spans="1:45" ht="11.25" customHeight="1">
      <c r="A188" s="378"/>
      <c r="B188" s="378"/>
      <c r="C188" s="378"/>
      <c r="D188" s="378"/>
      <c r="E188" s="378"/>
      <c r="F188" s="378"/>
      <c r="G188" s="378"/>
      <c r="H188" s="378"/>
      <c r="I188" s="378"/>
      <c r="J188" s="378"/>
      <c r="K188" s="378"/>
      <c r="L188" s="378"/>
      <c r="M188" s="378"/>
      <c r="N188" s="378"/>
      <c r="O188" s="378"/>
      <c r="P188" s="378"/>
      <c r="Q188" s="378"/>
      <c r="R188" s="378"/>
      <c r="S188" s="378"/>
      <c r="T188" s="378"/>
      <c r="U188" s="378"/>
      <c r="V188" s="378"/>
      <c r="W188" s="378"/>
      <c r="X188" s="378"/>
      <c r="Y188" s="378"/>
      <c r="Z188" s="378"/>
      <c r="AA188" s="378"/>
      <c r="AB188" s="378"/>
      <c r="AC188" s="378"/>
      <c r="AD188" s="378"/>
      <c r="AE188" s="378"/>
      <c r="AF188" s="378"/>
      <c r="AG188" s="378"/>
      <c r="AH188" s="378"/>
      <c r="AI188" s="378"/>
      <c r="AJ188" s="378"/>
      <c r="AK188" s="378"/>
      <c r="AL188" s="378"/>
      <c r="AM188" s="378"/>
      <c r="AN188" s="378"/>
      <c r="AO188" s="378"/>
      <c r="AP188" s="378"/>
      <c r="AQ188" s="378"/>
      <c r="AR188" s="378"/>
      <c r="AS188" s="378"/>
    </row>
    <row r="189" spans="1:45" ht="11.25" customHeight="1">
      <c r="A189" s="378"/>
      <c r="B189" s="378"/>
      <c r="C189" s="378"/>
      <c r="D189" s="378"/>
      <c r="E189" s="378"/>
      <c r="F189" s="378"/>
      <c r="G189" s="378"/>
      <c r="H189" s="378"/>
      <c r="I189" s="378"/>
      <c r="J189" s="378"/>
      <c r="K189" s="378"/>
      <c r="L189" s="378"/>
      <c r="M189" s="378"/>
      <c r="N189" s="378"/>
      <c r="O189" s="378"/>
      <c r="P189" s="378"/>
      <c r="Q189" s="378"/>
      <c r="R189" s="378"/>
      <c r="S189" s="378"/>
      <c r="T189" s="378"/>
      <c r="U189" s="378"/>
      <c r="V189" s="378"/>
      <c r="W189" s="378"/>
      <c r="X189" s="378"/>
      <c r="Y189" s="378"/>
      <c r="Z189" s="378"/>
      <c r="AA189" s="378"/>
      <c r="AB189" s="378"/>
      <c r="AC189" s="378"/>
      <c r="AD189" s="378"/>
      <c r="AE189" s="378"/>
      <c r="AF189" s="378"/>
      <c r="AG189" s="378"/>
      <c r="AH189" s="378"/>
      <c r="AI189" s="378"/>
      <c r="AJ189" s="378"/>
      <c r="AK189" s="378"/>
      <c r="AL189" s="378"/>
      <c r="AM189" s="378"/>
      <c r="AN189" s="378"/>
      <c r="AO189" s="378"/>
      <c r="AP189" s="378"/>
      <c r="AQ189" s="378"/>
      <c r="AR189" s="378"/>
      <c r="AS189" s="378"/>
    </row>
    <row r="190" spans="1:45" ht="11.25" customHeight="1">
      <c r="A190" s="378"/>
      <c r="B190" s="378"/>
      <c r="C190" s="378"/>
      <c r="D190" s="378"/>
      <c r="E190" s="378"/>
      <c r="F190" s="378"/>
      <c r="G190" s="378"/>
      <c r="H190" s="378"/>
      <c r="I190" s="378"/>
      <c r="J190" s="378"/>
      <c r="K190" s="378"/>
      <c r="L190" s="378"/>
      <c r="M190" s="378"/>
      <c r="N190" s="378"/>
      <c r="O190" s="378"/>
      <c r="P190" s="378"/>
      <c r="Q190" s="378"/>
      <c r="R190" s="378"/>
      <c r="S190" s="378"/>
      <c r="T190" s="378"/>
      <c r="U190" s="378"/>
      <c r="V190" s="378"/>
      <c r="W190" s="378"/>
      <c r="X190" s="378"/>
      <c r="Y190" s="378"/>
      <c r="Z190" s="378"/>
      <c r="AA190" s="378"/>
      <c r="AB190" s="378"/>
      <c r="AC190" s="378"/>
      <c r="AD190" s="378"/>
      <c r="AE190" s="378"/>
      <c r="AF190" s="378"/>
      <c r="AG190" s="378"/>
      <c r="AH190" s="378"/>
      <c r="AI190" s="378"/>
      <c r="AJ190" s="378"/>
      <c r="AK190" s="378"/>
      <c r="AL190" s="378"/>
      <c r="AM190" s="378"/>
      <c r="AN190" s="378"/>
      <c r="AO190" s="378"/>
      <c r="AP190" s="378"/>
      <c r="AQ190" s="378"/>
      <c r="AR190" s="378"/>
      <c r="AS190" s="378"/>
    </row>
    <row r="191" spans="1:45" ht="11.25" customHeight="1">
      <c r="A191" s="378"/>
      <c r="B191" s="378"/>
      <c r="C191" s="378"/>
      <c r="D191" s="378"/>
      <c r="E191" s="378"/>
      <c r="F191" s="378"/>
      <c r="G191" s="378"/>
      <c r="H191" s="378"/>
      <c r="I191" s="378"/>
      <c r="J191" s="378"/>
      <c r="K191" s="378"/>
      <c r="L191" s="378"/>
      <c r="M191" s="378"/>
      <c r="N191" s="378"/>
      <c r="O191" s="378"/>
      <c r="P191" s="378"/>
      <c r="Q191" s="378"/>
      <c r="R191" s="378"/>
      <c r="S191" s="378"/>
      <c r="T191" s="378"/>
      <c r="U191" s="378"/>
      <c r="V191" s="378"/>
      <c r="W191" s="378"/>
      <c r="X191" s="378"/>
      <c r="Y191" s="378"/>
      <c r="Z191" s="378"/>
      <c r="AA191" s="378"/>
      <c r="AB191" s="378"/>
      <c r="AC191" s="378"/>
      <c r="AD191" s="378"/>
      <c r="AE191" s="378"/>
      <c r="AF191" s="378"/>
      <c r="AG191" s="378"/>
      <c r="AH191" s="378"/>
      <c r="AI191" s="378"/>
      <c r="AJ191" s="378"/>
      <c r="AK191" s="378"/>
      <c r="AL191" s="378"/>
      <c r="AM191" s="378"/>
      <c r="AN191" s="378"/>
      <c r="AO191" s="378"/>
      <c r="AP191" s="378"/>
      <c r="AQ191" s="378"/>
      <c r="AR191" s="378"/>
      <c r="AS191" s="378"/>
    </row>
    <row r="192" spans="1:45" ht="11.25" customHeight="1">
      <c r="A192" s="378"/>
      <c r="B192" s="378"/>
      <c r="C192" s="378"/>
      <c r="D192" s="378"/>
      <c r="E192" s="378"/>
      <c r="F192" s="378"/>
      <c r="G192" s="378"/>
      <c r="H192" s="378"/>
      <c r="I192" s="378"/>
      <c r="J192" s="378"/>
      <c r="K192" s="378"/>
      <c r="L192" s="378"/>
      <c r="M192" s="378"/>
      <c r="N192" s="378"/>
      <c r="O192" s="378"/>
      <c r="P192" s="378"/>
      <c r="Q192" s="378"/>
      <c r="R192" s="378"/>
      <c r="S192" s="378"/>
      <c r="T192" s="378"/>
      <c r="U192" s="378"/>
      <c r="V192" s="378"/>
      <c r="W192" s="378"/>
      <c r="X192" s="378"/>
      <c r="Y192" s="378"/>
      <c r="Z192" s="378"/>
      <c r="AA192" s="378"/>
      <c r="AB192" s="378"/>
      <c r="AC192" s="378"/>
      <c r="AD192" s="378"/>
      <c r="AE192" s="378"/>
      <c r="AF192" s="378"/>
      <c r="AG192" s="378"/>
      <c r="AH192" s="378"/>
      <c r="AI192" s="378"/>
      <c r="AJ192" s="378"/>
      <c r="AK192" s="378"/>
      <c r="AL192" s="378"/>
      <c r="AM192" s="378"/>
      <c r="AN192" s="378"/>
      <c r="AO192" s="378"/>
      <c r="AP192" s="378"/>
      <c r="AQ192" s="378"/>
      <c r="AR192" s="378"/>
      <c r="AS192" s="378"/>
    </row>
    <row r="193" spans="1:45" ht="11.25" customHeight="1">
      <c r="A193" s="378"/>
      <c r="B193" s="378"/>
      <c r="C193" s="378"/>
      <c r="D193" s="378"/>
      <c r="E193" s="378"/>
      <c r="F193" s="378"/>
      <c r="G193" s="378"/>
      <c r="H193" s="378"/>
      <c r="I193" s="378"/>
      <c r="J193" s="378"/>
      <c r="K193" s="378"/>
      <c r="L193" s="378"/>
      <c r="M193" s="378"/>
      <c r="N193" s="378"/>
      <c r="O193" s="378"/>
      <c r="P193" s="378"/>
      <c r="Q193" s="378"/>
      <c r="R193" s="378"/>
      <c r="S193" s="378"/>
      <c r="T193" s="378"/>
      <c r="U193" s="378"/>
      <c r="V193" s="378"/>
      <c r="W193" s="378"/>
      <c r="X193" s="378"/>
      <c r="Y193" s="378"/>
      <c r="Z193" s="378"/>
      <c r="AA193" s="378"/>
      <c r="AB193" s="378"/>
      <c r="AC193" s="378"/>
      <c r="AD193" s="378"/>
      <c r="AE193" s="378"/>
      <c r="AF193" s="378"/>
      <c r="AG193" s="378"/>
      <c r="AH193" s="378"/>
      <c r="AI193" s="378"/>
      <c r="AJ193" s="378"/>
      <c r="AK193" s="378"/>
      <c r="AL193" s="378"/>
      <c r="AM193" s="378"/>
      <c r="AN193" s="378"/>
      <c r="AO193" s="378"/>
      <c r="AP193" s="378"/>
      <c r="AQ193" s="378"/>
      <c r="AR193" s="378"/>
      <c r="AS193" s="378"/>
    </row>
    <row r="194" spans="1:45" ht="11.25" customHeight="1">
      <c r="A194" s="378"/>
      <c r="B194" s="378"/>
      <c r="C194" s="378"/>
      <c r="D194" s="378"/>
      <c r="E194" s="378"/>
      <c r="F194" s="378"/>
      <c r="G194" s="378"/>
      <c r="H194" s="378"/>
      <c r="I194" s="378"/>
      <c r="J194" s="378"/>
      <c r="K194" s="378"/>
      <c r="L194" s="378"/>
      <c r="M194" s="378"/>
      <c r="N194" s="378"/>
      <c r="O194" s="378"/>
      <c r="P194" s="378"/>
      <c r="Q194" s="378"/>
      <c r="R194" s="378"/>
      <c r="S194" s="378"/>
      <c r="T194" s="378"/>
      <c r="U194" s="378"/>
      <c r="V194" s="378"/>
      <c r="W194" s="378"/>
      <c r="X194" s="378"/>
      <c r="Y194" s="378"/>
      <c r="Z194" s="378"/>
      <c r="AA194" s="378"/>
      <c r="AB194" s="378"/>
      <c r="AC194" s="378"/>
      <c r="AD194" s="378"/>
      <c r="AE194" s="378"/>
      <c r="AF194" s="378"/>
      <c r="AG194" s="378"/>
      <c r="AH194" s="378"/>
      <c r="AI194" s="378"/>
      <c r="AJ194" s="378"/>
      <c r="AK194" s="378"/>
      <c r="AL194" s="378"/>
      <c r="AM194" s="378"/>
      <c r="AN194" s="378"/>
      <c r="AO194" s="378"/>
      <c r="AP194" s="378"/>
      <c r="AQ194" s="378"/>
      <c r="AR194" s="378"/>
      <c r="AS194" s="378"/>
    </row>
    <row r="195" spans="1:45" ht="11.25" customHeight="1">
      <c r="A195" s="378"/>
      <c r="B195" s="378"/>
      <c r="C195" s="378"/>
      <c r="D195" s="378"/>
      <c r="E195" s="378"/>
      <c r="F195" s="378"/>
      <c r="G195" s="378"/>
      <c r="H195" s="378"/>
      <c r="I195" s="378"/>
      <c r="J195" s="378"/>
      <c r="K195" s="378"/>
      <c r="L195" s="378"/>
      <c r="M195" s="378"/>
      <c r="N195" s="378"/>
      <c r="O195" s="378"/>
      <c r="P195" s="378"/>
      <c r="Q195" s="378"/>
      <c r="R195" s="378"/>
      <c r="S195" s="378"/>
      <c r="T195" s="378"/>
      <c r="U195" s="378"/>
      <c r="V195" s="378"/>
      <c r="W195" s="378"/>
      <c r="X195" s="378"/>
      <c r="Y195" s="378"/>
      <c r="Z195" s="378"/>
      <c r="AA195" s="378"/>
      <c r="AB195" s="378"/>
      <c r="AC195" s="378"/>
      <c r="AD195" s="378"/>
      <c r="AE195" s="378"/>
      <c r="AF195" s="378"/>
      <c r="AG195" s="378"/>
      <c r="AH195" s="378"/>
      <c r="AI195" s="378"/>
      <c r="AJ195" s="378"/>
      <c r="AK195" s="378"/>
      <c r="AL195" s="378"/>
      <c r="AM195" s="378"/>
      <c r="AN195" s="378"/>
      <c r="AO195" s="378"/>
      <c r="AP195" s="378"/>
      <c r="AQ195" s="378"/>
      <c r="AR195" s="378"/>
      <c r="AS195" s="378"/>
    </row>
    <row r="196" spans="1:45" ht="11.25" customHeight="1">
      <c r="A196" s="378"/>
      <c r="B196" s="378"/>
      <c r="C196" s="378"/>
      <c r="D196" s="378"/>
      <c r="E196" s="378"/>
      <c r="F196" s="378"/>
      <c r="G196" s="378"/>
      <c r="H196" s="378"/>
      <c r="I196" s="378"/>
      <c r="J196" s="378"/>
      <c r="K196" s="378"/>
      <c r="L196" s="378"/>
      <c r="M196" s="378"/>
      <c r="N196" s="378"/>
      <c r="O196" s="378"/>
      <c r="P196" s="378"/>
      <c r="Q196" s="378"/>
      <c r="R196" s="378"/>
      <c r="S196" s="378"/>
      <c r="T196" s="378"/>
      <c r="U196" s="378"/>
      <c r="V196" s="378"/>
      <c r="W196" s="378"/>
      <c r="X196" s="378"/>
      <c r="Y196" s="378"/>
      <c r="Z196" s="378"/>
      <c r="AA196" s="378"/>
      <c r="AB196" s="378"/>
      <c r="AC196" s="378"/>
      <c r="AD196" s="378"/>
      <c r="AE196" s="378"/>
      <c r="AF196" s="378"/>
      <c r="AG196" s="378"/>
      <c r="AH196" s="378"/>
      <c r="AI196" s="378"/>
      <c r="AJ196" s="378"/>
      <c r="AK196" s="378"/>
      <c r="AL196" s="378"/>
      <c r="AM196" s="378"/>
      <c r="AN196" s="378"/>
      <c r="AO196" s="378"/>
      <c r="AP196" s="378"/>
      <c r="AQ196" s="378"/>
      <c r="AR196" s="378"/>
      <c r="AS196" s="378"/>
    </row>
    <row r="197" spans="1:45" ht="11.25" customHeight="1">
      <c r="A197" s="378"/>
      <c r="B197" s="378"/>
      <c r="C197" s="378"/>
      <c r="D197" s="378"/>
      <c r="E197" s="378"/>
      <c r="F197" s="378"/>
      <c r="G197" s="378"/>
      <c r="H197" s="378"/>
      <c r="I197" s="378"/>
      <c r="J197" s="378"/>
      <c r="K197" s="378"/>
      <c r="L197" s="378"/>
      <c r="M197" s="378"/>
      <c r="N197" s="378"/>
      <c r="O197" s="378"/>
      <c r="P197" s="378"/>
      <c r="Q197" s="378"/>
      <c r="R197" s="378"/>
      <c r="S197" s="378"/>
      <c r="T197" s="378"/>
      <c r="U197" s="378"/>
      <c r="V197" s="378"/>
      <c r="W197" s="378"/>
      <c r="X197" s="378"/>
      <c r="Y197" s="378"/>
      <c r="Z197" s="378"/>
      <c r="AA197" s="378"/>
      <c r="AB197" s="378"/>
      <c r="AC197" s="378"/>
      <c r="AD197" s="378"/>
      <c r="AE197" s="378"/>
      <c r="AF197" s="378"/>
      <c r="AG197" s="378"/>
      <c r="AH197" s="378"/>
      <c r="AI197" s="378"/>
      <c r="AJ197" s="378"/>
      <c r="AK197" s="378"/>
      <c r="AL197" s="378"/>
      <c r="AM197" s="378"/>
      <c r="AN197" s="378"/>
      <c r="AO197" s="378"/>
      <c r="AP197" s="378"/>
      <c r="AQ197" s="378"/>
      <c r="AR197" s="378"/>
      <c r="AS197" s="378"/>
    </row>
    <row r="198" spans="1:45" ht="11.25" customHeight="1">
      <c r="A198" s="378"/>
      <c r="B198" s="378"/>
      <c r="C198" s="378"/>
      <c r="D198" s="378"/>
      <c r="E198" s="378"/>
      <c r="F198" s="378"/>
      <c r="G198" s="378"/>
      <c r="H198" s="378"/>
      <c r="I198" s="378"/>
      <c r="J198" s="378"/>
      <c r="K198" s="378"/>
      <c r="L198" s="378"/>
      <c r="M198" s="378"/>
      <c r="N198" s="378"/>
      <c r="O198" s="378"/>
      <c r="P198" s="378"/>
      <c r="Q198" s="378"/>
      <c r="R198" s="378"/>
      <c r="S198" s="378"/>
      <c r="T198" s="378"/>
      <c r="U198" s="378"/>
      <c r="V198" s="378"/>
      <c r="W198" s="378"/>
      <c r="X198" s="378"/>
      <c r="Y198" s="378"/>
      <c r="Z198" s="378"/>
      <c r="AA198" s="378"/>
      <c r="AB198" s="378"/>
      <c r="AC198" s="378"/>
      <c r="AD198" s="378"/>
      <c r="AE198" s="378"/>
      <c r="AF198" s="378"/>
      <c r="AG198" s="378"/>
      <c r="AH198" s="378"/>
      <c r="AI198" s="378"/>
      <c r="AJ198" s="378"/>
      <c r="AK198" s="378"/>
      <c r="AL198" s="378"/>
      <c r="AM198" s="378"/>
      <c r="AN198" s="378"/>
      <c r="AO198" s="378"/>
      <c r="AP198" s="378"/>
      <c r="AQ198" s="378"/>
      <c r="AR198" s="378"/>
      <c r="AS198" s="378"/>
    </row>
    <row r="199" spans="1:45" ht="11.25" customHeight="1">
      <c r="A199" s="378"/>
      <c r="B199" s="378"/>
      <c r="C199" s="378"/>
      <c r="D199" s="378"/>
      <c r="E199" s="378"/>
      <c r="F199" s="378"/>
      <c r="G199" s="378"/>
      <c r="H199" s="378"/>
      <c r="I199" s="378"/>
      <c r="J199" s="378"/>
      <c r="K199" s="378"/>
      <c r="L199" s="378"/>
      <c r="M199" s="378"/>
      <c r="N199" s="378"/>
      <c r="O199" s="378"/>
      <c r="P199" s="378"/>
      <c r="Q199" s="378"/>
      <c r="R199" s="378"/>
      <c r="S199" s="378"/>
      <c r="T199" s="378"/>
      <c r="U199" s="378"/>
      <c r="V199" s="378"/>
      <c r="W199" s="378"/>
      <c r="X199" s="378"/>
      <c r="Y199" s="378"/>
      <c r="Z199" s="378"/>
      <c r="AA199" s="378"/>
      <c r="AB199" s="378"/>
      <c r="AC199" s="378"/>
      <c r="AD199" s="378"/>
      <c r="AE199" s="378"/>
      <c r="AF199" s="378"/>
      <c r="AG199" s="378"/>
      <c r="AH199" s="378"/>
      <c r="AI199" s="378"/>
      <c r="AJ199" s="378"/>
      <c r="AK199" s="378"/>
      <c r="AL199" s="378"/>
      <c r="AM199" s="378"/>
      <c r="AN199" s="378"/>
      <c r="AO199" s="378"/>
      <c r="AP199" s="378"/>
      <c r="AQ199" s="378"/>
      <c r="AR199" s="378"/>
      <c r="AS199" s="378"/>
    </row>
    <row r="200" spans="1:45" ht="11.25" customHeight="1">
      <c r="A200" s="378"/>
      <c r="B200" s="378"/>
      <c r="C200" s="378"/>
      <c r="D200" s="378"/>
      <c r="E200" s="378"/>
      <c r="F200" s="378"/>
      <c r="G200" s="378"/>
      <c r="H200" s="378"/>
      <c r="I200" s="378"/>
      <c r="J200" s="378"/>
      <c r="K200" s="378"/>
      <c r="L200" s="378"/>
      <c r="M200" s="378"/>
      <c r="N200" s="378"/>
      <c r="O200" s="378"/>
      <c r="P200" s="378"/>
      <c r="Q200" s="378"/>
      <c r="R200" s="378"/>
      <c r="S200" s="378"/>
      <c r="T200" s="378"/>
      <c r="U200" s="378"/>
      <c r="V200" s="378"/>
      <c r="W200" s="378"/>
      <c r="X200" s="378"/>
      <c r="Y200" s="378"/>
      <c r="Z200" s="378"/>
      <c r="AA200" s="378"/>
      <c r="AB200" s="378"/>
      <c r="AC200" s="378"/>
      <c r="AD200" s="378"/>
      <c r="AE200" s="378"/>
      <c r="AF200" s="378"/>
      <c r="AG200" s="378"/>
      <c r="AH200" s="378"/>
      <c r="AI200" s="378"/>
      <c r="AJ200" s="378"/>
      <c r="AK200" s="378"/>
      <c r="AL200" s="378"/>
      <c r="AM200" s="378"/>
      <c r="AN200" s="378"/>
      <c r="AO200" s="378"/>
      <c r="AP200" s="378"/>
      <c r="AQ200" s="378"/>
      <c r="AR200" s="378"/>
      <c r="AS200" s="378"/>
    </row>
    <row r="201" spans="1:45" ht="11.25" customHeight="1">
      <c r="A201" s="378"/>
      <c r="B201" s="378"/>
      <c r="C201" s="378"/>
      <c r="D201" s="378"/>
      <c r="E201" s="378"/>
      <c r="F201" s="378"/>
      <c r="G201" s="378"/>
      <c r="H201" s="378"/>
      <c r="I201" s="378"/>
      <c r="J201" s="378"/>
      <c r="K201" s="378"/>
      <c r="L201" s="378"/>
      <c r="M201" s="378"/>
      <c r="N201" s="378"/>
      <c r="O201" s="378"/>
      <c r="P201" s="378"/>
      <c r="Q201" s="378"/>
      <c r="R201" s="378"/>
      <c r="S201" s="378"/>
      <c r="T201" s="378"/>
      <c r="U201" s="378"/>
      <c r="V201" s="378"/>
      <c r="W201" s="378"/>
      <c r="X201" s="378"/>
      <c r="Y201" s="378"/>
      <c r="Z201" s="378"/>
      <c r="AA201" s="378"/>
      <c r="AB201" s="378"/>
      <c r="AC201" s="378"/>
      <c r="AD201" s="378"/>
      <c r="AE201" s="378"/>
      <c r="AF201" s="378"/>
      <c r="AG201" s="378"/>
      <c r="AH201" s="378"/>
      <c r="AI201" s="378"/>
      <c r="AJ201" s="378"/>
      <c r="AK201" s="378"/>
      <c r="AL201" s="378"/>
      <c r="AM201" s="378"/>
      <c r="AN201" s="378"/>
      <c r="AO201" s="378"/>
      <c r="AP201" s="378"/>
      <c r="AQ201" s="378"/>
      <c r="AR201" s="378"/>
      <c r="AS201" s="378"/>
    </row>
    <row r="202" spans="1:45" ht="11.25" customHeight="1">
      <c r="A202" s="378"/>
      <c r="B202" s="378"/>
      <c r="C202" s="378"/>
      <c r="D202" s="378"/>
      <c r="E202" s="378"/>
      <c r="F202" s="378"/>
      <c r="G202" s="378"/>
      <c r="H202" s="378"/>
      <c r="I202" s="378"/>
      <c r="J202" s="378"/>
      <c r="K202" s="378"/>
      <c r="L202" s="378"/>
      <c r="M202" s="378"/>
      <c r="N202" s="378"/>
      <c r="O202" s="378"/>
      <c r="P202" s="378"/>
      <c r="Q202" s="378"/>
      <c r="R202" s="378"/>
      <c r="S202" s="378"/>
      <c r="T202" s="378"/>
      <c r="U202" s="378"/>
      <c r="V202" s="378"/>
      <c r="W202" s="378"/>
      <c r="X202" s="378"/>
      <c r="Y202" s="378"/>
      <c r="Z202" s="378"/>
      <c r="AA202" s="378"/>
      <c r="AB202" s="378"/>
      <c r="AC202" s="378"/>
      <c r="AD202" s="378"/>
      <c r="AE202" s="378"/>
      <c r="AF202" s="378"/>
      <c r="AG202" s="378"/>
      <c r="AH202" s="378"/>
      <c r="AI202" s="378"/>
      <c r="AJ202" s="378"/>
      <c r="AK202" s="378"/>
      <c r="AL202" s="378"/>
      <c r="AM202" s="378"/>
      <c r="AN202" s="378"/>
      <c r="AO202" s="378"/>
      <c r="AP202" s="378"/>
      <c r="AQ202" s="378"/>
      <c r="AR202" s="378"/>
      <c r="AS202" s="378"/>
    </row>
    <row r="203" spans="1:45" ht="11.25" customHeight="1">
      <c r="A203" s="378"/>
      <c r="B203" s="378"/>
      <c r="C203" s="378"/>
      <c r="D203" s="378"/>
      <c r="E203" s="378"/>
      <c r="F203" s="378"/>
      <c r="G203" s="378"/>
      <c r="H203" s="378"/>
      <c r="I203" s="378"/>
      <c r="J203" s="378"/>
      <c r="K203" s="378"/>
      <c r="L203" s="378"/>
      <c r="M203" s="378"/>
      <c r="N203" s="378"/>
      <c r="O203" s="378"/>
      <c r="P203" s="378"/>
      <c r="Q203" s="378"/>
      <c r="R203" s="378"/>
      <c r="S203" s="378"/>
      <c r="T203" s="378"/>
      <c r="U203" s="378"/>
      <c r="V203" s="378"/>
      <c r="W203" s="378"/>
      <c r="X203" s="378"/>
      <c r="Y203" s="378"/>
      <c r="Z203" s="378"/>
      <c r="AA203" s="378"/>
      <c r="AB203" s="378"/>
      <c r="AC203" s="378"/>
      <c r="AD203" s="378"/>
      <c r="AE203" s="378"/>
      <c r="AF203" s="378"/>
      <c r="AG203" s="378"/>
      <c r="AH203" s="378"/>
      <c r="AI203" s="378"/>
      <c r="AJ203" s="378"/>
      <c r="AK203" s="378"/>
      <c r="AL203" s="378"/>
      <c r="AM203" s="378"/>
      <c r="AN203" s="378"/>
      <c r="AO203" s="378"/>
      <c r="AP203" s="378"/>
      <c r="AQ203" s="378"/>
      <c r="AR203" s="378"/>
      <c r="AS203" s="378"/>
    </row>
    <row r="204" spans="1:45" ht="11.25" customHeight="1">
      <c r="A204" s="378"/>
      <c r="B204" s="378"/>
      <c r="C204" s="378"/>
      <c r="D204" s="378"/>
      <c r="E204" s="378"/>
      <c r="F204" s="378"/>
      <c r="G204" s="378"/>
      <c r="H204" s="378"/>
      <c r="I204" s="378"/>
      <c r="J204" s="378"/>
      <c r="K204" s="378"/>
      <c r="L204" s="378"/>
      <c r="M204" s="378"/>
      <c r="N204" s="378"/>
      <c r="O204" s="378"/>
      <c r="P204" s="378"/>
      <c r="Q204" s="378"/>
      <c r="R204" s="378"/>
      <c r="S204" s="378"/>
      <c r="T204" s="378"/>
      <c r="U204" s="378"/>
      <c r="V204" s="378"/>
      <c r="W204" s="378"/>
      <c r="X204" s="378"/>
      <c r="Y204" s="378"/>
      <c r="Z204" s="378"/>
      <c r="AA204" s="378"/>
      <c r="AB204" s="378"/>
      <c r="AC204" s="378"/>
      <c r="AD204" s="378"/>
      <c r="AE204" s="378"/>
      <c r="AF204" s="378"/>
      <c r="AG204" s="378"/>
      <c r="AH204" s="378"/>
      <c r="AI204" s="378"/>
      <c r="AJ204" s="378"/>
      <c r="AK204" s="378"/>
      <c r="AL204" s="378"/>
      <c r="AM204" s="378"/>
      <c r="AN204" s="378"/>
      <c r="AO204" s="378"/>
      <c r="AP204" s="378"/>
      <c r="AQ204" s="378"/>
      <c r="AR204" s="378"/>
      <c r="AS204" s="378"/>
    </row>
    <row r="205" spans="1:45" ht="11.25" customHeight="1">
      <c r="A205" s="378"/>
      <c r="B205" s="378"/>
      <c r="C205" s="378"/>
      <c r="D205" s="378"/>
      <c r="E205" s="378"/>
      <c r="F205" s="378"/>
      <c r="G205" s="378"/>
      <c r="H205" s="378"/>
      <c r="I205" s="378"/>
      <c r="J205" s="378"/>
      <c r="K205" s="378"/>
      <c r="L205" s="378"/>
      <c r="M205" s="378"/>
      <c r="N205" s="378"/>
      <c r="O205" s="378"/>
      <c r="P205" s="378"/>
      <c r="Q205" s="378"/>
      <c r="R205" s="378"/>
      <c r="S205" s="378"/>
      <c r="T205" s="378"/>
      <c r="U205" s="378"/>
      <c r="V205" s="378"/>
      <c r="W205" s="378"/>
      <c r="X205" s="378"/>
      <c r="Y205" s="378"/>
      <c r="Z205" s="378"/>
      <c r="AA205" s="378"/>
      <c r="AB205" s="378"/>
      <c r="AC205" s="378"/>
      <c r="AD205" s="378"/>
      <c r="AE205" s="378"/>
      <c r="AF205" s="378"/>
      <c r="AG205" s="378"/>
      <c r="AH205" s="378"/>
      <c r="AI205" s="378"/>
      <c r="AJ205" s="378"/>
      <c r="AK205" s="378"/>
      <c r="AL205" s="378"/>
      <c r="AM205" s="378"/>
      <c r="AN205" s="378"/>
      <c r="AO205" s="378"/>
      <c r="AP205" s="378"/>
      <c r="AQ205" s="378"/>
      <c r="AR205" s="378"/>
      <c r="AS205" s="378"/>
    </row>
    <row r="206" spans="1:45" ht="11.25" customHeight="1">
      <c r="A206" s="378"/>
      <c r="B206" s="378"/>
      <c r="C206" s="378"/>
      <c r="D206" s="378"/>
      <c r="E206" s="378"/>
      <c r="F206" s="378"/>
      <c r="G206" s="378"/>
      <c r="H206" s="378"/>
      <c r="I206" s="378"/>
      <c r="J206" s="378"/>
      <c r="K206" s="378"/>
      <c r="L206" s="378"/>
      <c r="M206" s="378"/>
      <c r="N206" s="378"/>
      <c r="O206" s="378"/>
      <c r="P206" s="378"/>
      <c r="Q206" s="378"/>
      <c r="R206" s="378"/>
      <c r="S206" s="378"/>
      <c r="T206" s="378"/>
      <c r="U206" s="378"/>
      <c r="V206" s="378"/>
      <c r="W206" s="378"/>
      <c r="X206" s="378"/>
      <c r="Y206" s="378"/>
      <c r="Z206" s="378"/>
      <c r="AA206" s="378"/>
      <c r="AB206" s="378"/>
      <c r="AC206" s="378"/>
      <c r="AD206" s="378"/>
      <c r="AE206" s="378"/>
      <c r="AF206" s="378"/>
      <c r="AG206" s="378"/>
      <c r="AH206" s="378"/>
      <c r="AI206" s="378"/>
      <c r="AJ206" s="378"/>
      <c r="AK206" s="378"/>
      <c r="AL206" s="378"/>
      <c r="AM206" s="378"/>
      <c r="AN206" s="378"/>
      <c r="AO206" s="378"/>
      <c r="AP206" s="378"/>
      <c r="AQ206" s="378"/>
      <c r="AR206" s="378"/>
      <c r="AS206" s="378"/>
    </row>
    <row r="207" spans="1:45" ht="11.25" customHeight="1">
      <c r="A207" s="378"/>
      <c r="B207" s="378"/>
      <c r="C207" s="378"/>
      <c r="D207" s="378"/>
      <c r="E207" s="378"/>
      <c r="F207" s="378"/>
      <c r="G207" s="378"/>
      <c r="H207" s="378"/>
      <c r="I207" s="378"/>
      <c r="J207" s="378"/>
      <c r="K207" s="378"/>
      <c r="L207" s="378"/>
      <c r="M207" s="378"/>
      <c r="N207" s="378"/>
      <c r="O207" s="378"/>
      <c r="P207" s="378"/>
      <c r="Q207" s="378"/>
      <c r="R207" s="378"/>
      <c r="S207" s="378"/>
      <c r="T207" s="378"/>
      <c r="U207" s="378"/>
      <c r="V207" s="378"/>
      <c r="W207" s="378"/>
      <c r="X207" s="378"/>
      <c r="Y207" s="378"/>
      <c r="Z207" s="378"/>
      <c r="AA207" s="378"/>
      <c r="AB207" s="378"/>
      <c r="AC207" s="378"/>
      <c r="AD207" s="378"/>
      <c r="AE207" s="378"/>
      <c r="AF207" s="378"/>
      <c r="AG207" s="378"/>
      <c r="AH207" s="378"/>
      <c r="AI207" s="378"/>
      <c r="AJ207" s="378"/>
      <c r="AK207" s="378"/>
      <c r="AL207" s="378"/>
      <c r="AM207" s="378"/>
      <c r="AN207" s="378"/>
      <c r="AO207" s="378"/>
      <c r="AP207" s="378"/>
      <c r="AQ207" s="378"/>
      <c r="AR207" s="378"/>
      <c r="AS207" s="378"/>
    </row>
    <row r="208" spans="1:45" ht="11.25" customHeight="1">
      <c r="A208" s="378"/>
      <c r="B208" s="378"/>
      <c r="C208" s="378"/>
      <c r="D208" s="378"/>
      <c r="E208" s="378"/>
      <c r="F208" s="378"/>
      <c r="G208" s="378"/>
      <c r="H208" s="378"/>
      <c r="I208" s="378"/>
      <c r="J208" s="378"/>
      <c r="K208" s="378"/>
      <c r="L208" s="378"/>
      <c r="M208" s="378"/>
      <c r="N208" s="378"/>
      <c r="O208" s="378"/>
      <c r="P208" s="378"/>
      <c r="Q208" s="378"/>
      <c r="R208" s="378"/>
      <c r="S208" s="378"/>
      <c r="T208" s="378"/>
      <c r="U208" s="378"/>
      <c r="V208" s="378"/>
      <c r="W208" s="378"/>
      <c r="X208" s="378"/>
      <c r="Y208" s="378"/>
      <c r="Z208" s="378"/>
      <c r="AA208" s="378"/>
      <c r="AB208" s="378"/>
      <c r="AC208" s="378"/>
      <c r="AD208" s="378"/>
      <c r="AE208" s="378"/>
      <c r="AF208" s="378"/>
      <c r="AG208" s="378"/>
      <c r="AH208" s="378"/>
      <c r="AI208" s="378"/>
      <c r="AJ208" s="378"/>
      <c r="AK208" s="378"/>
      <c r="AL208" s="378"/>
      <c r="AM208" s="378"/>
      <c r="AN208" s="378"/>
      <c r="AO208" s="378"/>
      <c r="AP208" s="378"/>
      <c r="AQ208" s="378"/>
      <c r="AR208" s="378"/>
      <c r="AS208" s="378"/>
    </row>
    <row r="209" spans="1:45" ht="11.25" customHeight="1">
      <c r="A209" s="378"/>
      <c r="B209" s="378"/>
      <c r="C209" s="378"/>
      <c r="D209" s="378"/>
      <c r="E209" s="378"/>
      <c r="F209" s="378"/>
      <c r="G209" s="378"/>
      <c r="H209" s="378"/>
      <c r="I209" s="378"/>
      <c r="J209" s="378"/>
      <c r="K209" s="378"/>
      <c r="L209" s="378"/>
      <c r="M209" s="378"/>
      <c r="N209" s="378"/>
      <c r="O209" s="378"/>
      <c r="P209" s="378"/>
      <c r="Q209" s="378"/>
      <c r="R209" s="378"/>
      <c r="S209" s="378"/>
      <c r="T209" s="378"/>
      <c r="U209" s="378"/>
      <c r="V209" s="378"/>
      <c r="W209" s="378"/>
      <c r="X209" s="378"/>
      <c r="Y209" s="378"/>
      <c r="Z209" s="378"/>
      <c r="AA209" s="378"/>
      <c r="AB209" s="378"/>
      <c r="AC209" s="378"/>
      <c r="AD209" s="378"/>
      <c r="AE209" s="378"/>
      <c r="AF209" s="378"/>
      <c r="AG209" s="378"/>
      <c r="AH209" s="378"/>
      <c r="AI209" s="378"/>
      <c r="AJ209" s="378"/>
      <c r="AK209" s="378"/>
      <c r="AL209" s="378"/>
      <c r="AM209" s="378"/>
      <c r="AN209" s="378"/>
      <c r="AO209" s="378"/>
      <c r="AP209" s="378"/>
      <c r="AQ209" s="378"/>
      <c r="AR209" s="378"/>
      <c r="AS209" s="378"/>
    </row>
    <row r="210" spans="1:45" ht="11.25" customHeight="1">
      <c r="A210" s="378"/>
      <c r="B210" s="378"/>
      <c r="C210" s="378"/>
      <c r="D210" s="378"/>
      <c r="E210" s="378"/>
      <c r="F210" s="378"/>
      <c r="G210" s="378"/>
      <c r="H210" s="378"/>
      <c r="I210" s="378"/>
      <c r="J210" s="378"/>
      <c r="K210" s="378"/>
      <c r="L210" s="378"/>
      <c r="M210" s="378"/>
      <c r="N210" s="378"/>
      <c r="O210" s="378"/>
      <c r="P210" s="378"/>
      <c r="Q210" s="378"/>
      <c r="R210" s="378"/>
      <c r="S210" s="378"/>
      <c r="T210" s="378"/>
      <c r="U210" s="378"/>
      <c r="V210" s="378"/>
      <c r="W210" s="378"/>
      <c r="X210" s="378"/>
      <c r="Y210" s="378"/>
      <c r="Z210" s="378"/>
      <c r="AA210" s="378"/>
      <c r="AB210" s="378"/>
      <c r="AC210" s="378"/>
      <c r="AD210" s="378"/>
      <c r="AE210" s="378"/>
      <c r="AF210" s="378"/>
      <c r="AG210" s="378"/>
      <c r="AH210" s="378"/>
      <c r="AI210" s="378"/>
      <c r="AJ210" s="378"/>
      <c r="AK210" s="378"/>
      <c r="AL210" s="378"/>
      <c r="AM210" s="378"/>
      <c r="AN210" s="378"/>
      <c r="AO210" s="378"/>
      <c r="AP210" s="378"/>
      <c r="AQ210" s="378"/>
      <c r="AR210" s="378"/>
      <c r="AS210" s="378"/>
    </row>
    <row r="211" spans="1:45" ht="11.25" customHeight="1">
      <c r="A211" s="378"/>
      <c r="B211" s="378"/>
      <c r="C211" s="378"/>
      <c r="D211" s="378"/>
      <c r="E211" s="378"/>
      <c r="F211" s="378"/>
      <c r="G211" s="378"/>
      <c r="H211" s="378"/>
      <c r="I211" s="378"/>
      <c r="J211" s="378"/>
      <c r="K211" s="378"/>
      <c r="L211" s="378"/>
      <c r="M211" s="378"/>
      <c r="N211" s="378"/>
      <c r="O211" s="378"/>
      <c r="P211" s="378"/>
      <c r="Q211" s="378"/>
      <c r="R211" s="378"/>
      <c r="S211" s="378"/>
      <c r="T211" s="378"/>
      <c r="U211" s="378"/>
      <c r="V211" s="378"/>
      <c r="W211" s="378"/>
      <c r="X211" s="378"/>
      <c r="Y211" s="378"/>
      <c r="Z211" s="378"/>
      <c r="AA211" s="378"/>
      <c r="AB211" s="378"/>
      <c r="AC211" s="378"/>
      <c r="AD211" s="378"/>
      <c r="AE211" s="378"/>
      <c r="AF211" s="378"/>
      <c r="AG211" s="378"/>
      <c r="AH211" s="378"/>
      <c r="AI211" s="378"/>
      <c r="AJ211" s="378"/>
      <c r="AK211" s="378"/>
      <c r="AL211" s="378"/>
      <c r="AM211" s="378"/>
      <c r="AN211" s="378"/>
      <c r="AO211" s="378"/>
      <c r="AP211" s="378"/>
      <c r="AQ211" s="378"/>
      <c r="AR211" s="378"/>
      <c r="AS211" s="378"/>
    </row>
    <row r="212" spans="1:45" ht="11.25" customHeight="1">
      <c r="A212" s="378"/>
      <c r="B212" s="378"/>
      <c r="C212" s="378"/>
      <c r="D212" s="378"/>
      <c r="E212" s="378"/>
      <c r="F212" s="378"/>
      <c r="G212" s="378"/>
      <c r="H212" s="378"/>
      <c r="I212" s="378"/>
      <c r="J212" s="378"/>
      <c r="K212" s="378"/>
      <c r="L212" s="378"/>
      <c r="M212" s="378"/>
      <c r="N212" s="378"/>
      <c r="O212" s="378"/>
      <c r="P212" s="378"/>
      <c r="Q212" s="378"/>
      <c r="R212" s="378"/>
      <c r="S212" s="378"/>
      <c r="T212" s="378"/>
      <c r="U212" s="378"/>
      <c r="V212" s="378"/>
      <c r="W212" s="378"/>
      <c r="X212" s="378"/>
      <c r="Y212" s="378"/>
      <c r="Z212" s="378"/>
      <c r="AA212" s="378"/>
      <c r="AB212" s="378"/>
      <c r="AC212" s="378"/>
      <c r="AD212" s="378"/>
      <c r="AE212" s="378"/>
      <c r="AF212" s="378"/>
      <c r="AG212" s="378"/>
      <c r="AH212" s="378"/>
      <c r="AI212" s="378"/>
      <c r="AJ212" s="378"/>
      <c r="AK212" s="378"/>
      <c r="AL212" s="378"/>
      <c r="AM212" s="378"/>
      <c r="AN212" s="378"/>
      <c r="AO212" s="378"/>
      <c r="AP212" s="378"/>
      <c r="AQ212" s="378"/>
      <c r="AR212" s="378"/>
      <c r="AS212" s="378"/>
    </row>
    <row r="213" spans="1:45" ht="11.25" customHeight="1">
      <c r="A213" s="378"/>
      <c r="B213" s="378"/>
      <c r="C213" s="378"/>
      <c r="D213" s="378"/>
      <c r="E213" s="378"/>
      <c r="F213" s="378"/>
      <c r="G213" s="378"/>
      <c r="H213" s="378"/>
      <c r="I213" s="378"/>
      <c r="J213" s="378"/>
      <c r="K213" s="378"/>
      <c r="L213" s="378"/>
      <c r="M213" s="378"/>
      <c r="N213" s="378"/>
      <c r="O213" s="378"/>
      <c r="P213" s="378"/>
      <c r="Q213" s="378"/>
      <c r="R213" s="378"/>
      <c r="S213" s="378"/>
      <c r="T213" s="378"/>
      <c r="U213" s="378"/>
      <c r="V213" s="378"/>
      <c r="W213" s="378"/>
      <c r="X213" s="378"/>
      <c r="Y213" s="378"/>
      <c r="Z213" s="378"/>
      <c r="AA213" s="378"/>
      <c r="AB213" s="378"/>
      <c r="AC213" s="378"/>
      <c r="AD213" s="378"/>
      <c r="AE213" s="378"/>
      <c r="AF213" s="378"/>
      <c r="AG213" s="378"/>
      <c r="AH213" s="378"/>
      <c r="AI213" s="378"/>
      <c r="AJ213" s="378"/>
      <c r="AK213" s="378"/>
      <c r="AL213" s="378"/>
      <c r="AM213" s="378"/>
      <c r="AN213" s="378"/>
      <c r="AO213" s="378"/>
      <c r="AP213" s="378"/>
      <c r="AQ213" s="378"/>
      <c r="AR213" s="378"/>
      <c r="AS213" s="378"/>
    </row>
    <row r="214" spans="1:45" ht="11.25" customHeight="1">
      <c r="A214" s="378"/>
      <c r="B214" s="378"/>
      <c r="C214" s="378"/>
      <c r="D214" s="378"/>
      <c r="E214" s="378"/>
      <c r="F214" s="378"/>
      <c r="G214" s="378"/>
      <c r="H214" s="378"/>
      <c r="I214" s="378"/>
      <c r="J214" s="378"/>
      <c r="K214" s="378"/>
      <c r="L214" s="378"/>
      <c r="M214" s="378"/>
      <c r="N214" s="378"/>
      <c r="O214" s="378"/>
      <c r="P214" s="378"/>
      <c r="Q214" s="378"/>
      <c r="R214" s="378"/>
      <c r="S214" s="378"/>
      <c r="T214" s="378"/>
      <c r="U214" s="378"/>
      <c r="V214" s="378"/>
      <c r="W214" s="378"/>
      <c r="X214" s="378"/>
      <c r="Y214" s="378"/>
      <c r="Z214" s="378"/>
      <c r="AA214" s="378"/>
      <c r="AB214" s="378"/>
      <c r="AC214" s="378"/>
      <c r="AD214" s="378"/>
      <c r="AE214" s="378"/>
      <c r="AF214" s="378"/>
      <c r="AG214" s="378"/>
      <c r="AH214" s="378"/>
      <c r="AI214" s="378"/>
      <c r="AJ214" s="378"/>
      <c r="AK214" s="378"/>
      <c r="AL214" s="378"/>
      <c r="AM214" s="378"/>
      <c r="AN214" s="378"/>
      <c r="AO214" s="378"/>
      <c r="AP214" s="378"/>
      <c r="AQ214" s="378"/>
      <c r="AR214" s="378"/>
      <c r="AS214" s="378"/>
    </row>
    <row r="215" spans="1:45" ht="11.25" customHeight="1">
      <c r="A215" s="378"/>
      <c r="B215" s="378"/>
      <c r="C215" s="378"/>
      <c r="D215" s="378"/>
      <c r="E215" s="378"/>
      <c r="F215" s="378"/>
      <c r="G215" s="378"/>
      <c r="H215" s="378"/>
      <c r="I215" s="378"/>
      <c r="J215" s="378"/>
      <c r="K215" s="378"/>
      <c r="L215" s="378"/>
      <c r="M215" s="378"/>
      <c r="N215" s="378"/>
      <c r="O215" s="378"/>
      <c r="P215" s="378"/>
      <c r="Q215" s="378"/>
      <c r="R215" s="378"/>
      <c r="S215" s="378"/>
      <c r="T215" s="378"/>
      <c r="U215" s="378"/>
      <c r="V215" s="378"/>
      <c r="W215" s="378"/>
      <c r="X215" s="378"/>
      <c r="Y215" s="378"/>
      <c r="Z215" s="378"/>
      <c r="AA215" s="378"/>
      <c r="AB215" s="378"/>
      <c r="AC215" s="378"/>
      <c r="AD215" s="378"/>
      <c r="AE215" s="378"/>
      <c r="AF215" s="378"/>
      <c r="AG215" s="378"/>
      <c r="AH215" s="378"/>
      <c r="AI215" s="378"/>
      <c r="AJ215" s="378"/>
      <c r="AK215" s="378"/>
      <c r="AL215" s="378"/>
      <c r="AM215" s="378"/>
      <c r="AN215" s="378"/>
      <c r="AO215" s="378"/>
      <c r="AP215" s="378"/>
      <c r="AQ215" s="378"/>
      <c r="AR215" s="378"/>
      <c r="AS215" s="378"/>
    </row>
    <row r="216" spans="1:45" ht="11.25" customHeight="1">
      <c r="A216" s="378"/>
      <c r="B216" s="378"/>
      <c r="C216" s="378"/>
      <c r="D216" s="378"/>
      <c r="E216" s="378"/>
      <c r="F216" s="378"/>
      <c r="G216" s="378"/>
      <c r="H216" s="378"/>
      <c r="I216" s="378"/>
      <c r="J216" s="378"/>
      <c r="K216" s="378"/>
      <c r="L216" s="378"/>
      <c r="M216" s="378"/>
      <c r="N216" s="378"/>
      <c r="O216" s="378"/>
      <c r="P216" s="378"/>
      <c r="Q216" s="378"/>
      <c r="R216" s="378"/>
      <c r="S216" s="378"/>
      <c r="T216" s="378"/>
      <c r="U216" s="378"/>
      <c r="V216" s="378"/>
      <c r="W216" s="378"/>
      <c r="X216" s="378"/>
      <c r="Y216" s="378"/>
      <c r="Z216" s="378"/>
      <c r="AA216" s="378"/>
      <c r="AB216" s="378"/>
      <c r="AC216" s="378"/>
      <c r="AD216" s="378"/>
      <c r="AE216" s="378"/>
      <c r="AF216" s="378"/>
      <c r="AG216" s="378"/>
      <c r="AH216" s="378"/>
      <c r="AI216" s="378"/>
      <c r="AJ216" s="378"/>
      <c r="AK216" s="378"/>
      <c r="AL216" s="378"/>
      <c r="AM216" s="378"/>
      <c r="AN216" s="378"/>
      <c r="AO216" s="378"/>
      <c r="AP216" s="378"/>
      <c r="AQ216" s="378"/>
      <c r="AR216" s="378"/>
      <c r="AS216" s="378"/>
    </row>
    <row r="217" spans="1:45" ht="11.25" customHeight="1">
      <c r="A217" s="378"/>
      <c r="B217" s="378"/>
      <c r="C217" s="378"/>
      <c r="D217" s="378"/>
      <c r="E217" s="378"/>
      <c r="F217" s="378"/>
      <c r="G217" s="378"/>
      <c r="H217" s="378"/>
      <c r="I217" s="378"/>
      <c r="J217" s="378"/>
      <c r="K217" s="378"/>
      <c r="L217" s="378"/>
      <c r="M217" s="378"/>
      <c r="N217" s="378"/>
      <c r="O217" s="378"/>
      <c r="P217" s="378"/>
      <c r="Q217" s="378"/>
      <c r="R217" s="378"/>
      <c r="S217" s="378"/>
      <c r="T217" s="378"/>
      <c r="U217" s="378"/>
      <c r="V217" s="378"/>
      <c r="W217" s="378"/>
      <c r="X217" s="378"/>
      <c r="Y217" s="378"/>
      <c r="Z217" s="378"/>
      <c r="AA217" s="378"/>
      <c r="AB217" s="378"/>
      <c r="AC217" s="378"/>
      <c r="AD217" s="378"/>
      <c r="AE217" s="378"/>
      <c r="AF217" s="378"/>
      <c r="AG217" s="378"/>
      <c r="AH217" s="378"/>
      <c r="AI217" s="378"/>
      <c r="AJ217" s="378"/>
      <c r="AK217" s="378"/>
      <c r="AL217" s="378"/>
      <c r="AM217" s="378"/>
      <c r="AN217" s="378"/>
      <c r="AO217" s="378"/>
      <c r="AP217" s="378"/>
      <c r="AQ217" s="378"/>
      <c r="AR217" s="378"/>
      <c r="AS217" s="378"/>
    </row>
    <row r="218" spans="1:45" ht="11.25" customHeight="1">
      <c r="A218" s="378"/>
      <c r="B218" s="378"/>
      <c r="C218" s="378"/>
      <c r="D218" s="378"/>
      <c r="E218" s="378"/>
      <c r="F218" s="378"/>
      <c r="G218" s="378"/>
      <c r="H218" s="378"/>
      <c r="I218" s="378"/>
      <c r="J218" s="378"/>
      <c r="K218" s="378"/>
      <c r="L218" s="378"/>
      <c r="M218" s="378"/>
      <c r="N218" s="378"/>
      <c r="O218" s="378"/>
      <c r="P218" s="378"/>
      <c r="Q218" s="378"/>
      <c r="R218" s="378"/>
      <c r="S218" s="378"/>
      <c r="T218" s="378"/>
      <c r="U218" s="378"/>
      <c r="V218" s="378"/>
      <c r="W218" s="378"/>
      <c r="X218" s="378"/>
      <c r="Y218" s="378"/>
      <c r="Z218" s="378"/>
      <c r="AA218" s="378"/>
      <c r="AB218" s="378"/>
      <c r="AC218" s="378"/>
      <c r="AD218" s="378"/>
      <c r="AE218" s="378"/>
      <c r="AF218" s="378"/>
      <c r="AG218" s="378"/>
      <c r="AH218" s="378"/>
      <c r="AI218" s="378"/>
      <c r="AJ218" s="378"/>
      <c r="AK218" s="378"/>
      <c r="AL218" s="378"/>
      <c r="AM218" s="378"/>
      <c r="AN218" s="378"/>
      <c r="AO218" s="378"/>
      <c r="AP218" s="378"/>
      <c r="AQ218" s="378"/>
      <c r="AR218" s="378"/>
      <c r="AS218" s="378"/>
    </row>
    <row r="219" spans="1:45" ht="11.25" customHeight="1">
      <c r="A219" s="378"/>
      <c r="B219" s="378"/>
      <c r="C219" s="378"/>
      <c r="D219" s="378"/>
      <c r="E219" s="378"/>
      <c r="F219" s="378"/>
      <c r="G219" s="378"/>
      <c r="H219" s="378"/>
      <c r="I219" s="378"/>
      <c r="J219" s="378"/>
      <c r="K219" s="378"/>
      <c r="L219" s="378"/>
      <c r="M219" s="378"/>
      <c r="N219" s="378"/>
      <c r="O219" s="378"/>
      <c r="P219" s="378"/>
      <c r="Q219" s="378"/>
      <c r="R219" s="378"/>
      <c r="S219" s="378"/>
      <c r="T219" s="378"/>
      <c r="U219" s="378"/>
      <c r="V219" s="378"/>
      <c r="W219" s="378"/>
      <c r="X219" s="378"/>
      <c r="Y219" s="378"/>
      <c r="Z219" s="378"/>
      <c r="AA219" s="378"/>
      <c r="AB219" s="378"/>
      <c r="AC219" s="378"/>
      <c r="AD219" s="378"/>
      <c r="AE219" s="378"/>
      <c r="AF219" s="378"/>
      <c r="AG219" s="378"/>
      <c r="AH219" s="378"/>
      <c r="AI219" s="378"/>
      <c r="AJ219" s="378"/>
      <c r="AK219" s="378"/>
      <c r="AL219" s="378"/>
      <c r="AM219" s="378"/>
      <c r="AN219" s="378"/>
      <c r="AO219" s="378"/>
      <c r="AP219" s="378"/>
      <c r="AQ219" s="378"/>
      <c r="AR219" s="378"/>
      <c r="AS219" s="378"/>
    </row>
    <row r="220" spans="1:45" ht="11.25" customHeight="1">
      <c r="A220" s="378"/>
      <c r="B220" s="378"/>
      <c r="C220" s="378"/>
      <c r="D220" s="378"/>
      <c r="E220" s="378"/>
      <c r="F220" s="378"/>
      <c r="G220" s="378"/>
      <c r="H220" s="378"/>
      <c r="I220" s="378"/>
      <c r="J220" s="378"/>
      <c r="K220" s="378"/>
      <c r="L220" s="378"/>
      <c r="M220" s="378"/>
      <c r="N220" s="378"/>
      <c r="O220" s="378"/>
      <c r="P220" s="378"/>
      <c r="Q220" s="378"/>
      <c r="R220" s="378"/>
      <c r="S220" s="378"/>
      <c r="T220" s="378"/>
      <c r="U220" s="378"/>
      <c r="V220" s="378"/>
      <c r="W220" s="378"/>
      <c r="X220" s="378"/>
      <c r="Y220" s="378"/>
      <c r="Z220" s="378"/>
      <c r="AA220" s="378"/>
      <c r="AB220" s="378"/>
      <c r="AC220" s="378"/>
      <c r="AD220" s="378"/>
      <c r="AE220" s="378"/>
      <c r="AF220" s="378"/>
      <c r="AG220" s="378"/>
      <c r="AH220" s="378"/>
      <c r="AI220" s="378"/>
      <c r="AJ220" s="378"/>
      <c r="AK220" s="378"/>
      <c r="AL220" s="378"/>
      <c r="AM220" s="378"/>
      <c r="AN220" s="378"/>
      <c r="AO220" s="378"/>
      <c r="AP220" s="378"/>
      <c r="AQ220" s="378"/>
      <c r="AR220" s="378"/>
      <c r="AS220" s="378"/>
    </row>
    <row r="221" spans="1:45" ht="11.25" customHeight="1">
      <c r="A221" s="378"/>
      <c r="B221" s="378"/>
      <c r="C221" s="378"/>
      <c r="D221" s="378"/>
      <c r="E221" s="378"/>
      <c r="F221" s="378"/>
      <c r="G221" s="378"/>
      <c r="H221" s="378"/>
      <c r="I221" s="378"/>
      <c r="J221" s="378"/>
      <c r="K221" s="378"/>
      <c r="L221" s="378"/>
      <c r="M221" s="378"/>
      <c r="N221" s="378"/>
      <c r="O221" s="378"/>
      <c r="P221" s="378"/>
      <c r="Q221" s="378"/>
      <c r="R221" s="378"/>
      <c r="S221" s="378"/>
      <c r="T221" s="378"/>
      <c r="U221" s="378"/>
      <c r="V221" s="378"/>
      <c r="W221" s="378"/>
      <c r="X221" s="378"/>
      <c r="Y221" s="378"/>
      <c r="Z221" s="378"/>
      <c r="AA221" s="378"/>
      <c r="AB221" s="378"/>
      <c r="AC221" s="378"/>
      <c r="AD221" s="378"/>
      <c r="AE221" s="378"/>
      <c r="AF221" s="378"/>
      <c r="AG221" s="378"/>
      <c r="AH221" s="378"/>
      <c r="AI221" s="378"/>
      <c r="AJ221" s="378"/>
      <c r="AK221" s="378"/>
      <c r="AL221" s="378"/>
      <c r="AM221" s="378"/>
      <c r="AN221" s="378"/>
      <c r="AO221" s="378"/>
      <c r="AP221" s="378"/>
      <c r="AQ221" s="378"/>
      <c r="AR221" s="378"/>
      <c r="AS221" s="378"/>
    </row>
    <row r="222" spans="1:45" ht="11.25" customHeight="1">
      <c r="A222" s="378"/>
      <c r="B222" s="378"/>
      <c r="C222" s="378"/>
      <c r="D222" s="378"/>
      <c r="E222" s="378"/>
      <c r="F222" s="378"/>
      <c r="G222" s="378"/>
      <c r="H222" s="378"/>
      <c r="I222" s="378"/>
      <c r="J222" s="378"/>
      <c r="K222" s="378"/>
      <c r="L222" s="378"/>
      <c r="M222" s="378"/>
      <c r="N222" s="378"/>
      <c r="O222" s="378"/>
      <c r="P222" s="378"/>
      <c r="Q222" s="378"/>
      <c r="R222" s="378"/>
      <c r="S222" s="378"/>
      <c r="T222" s="378"/>
      <c r="U222" s="378"/>
      <c r="V222" s="378"/>
      <c r="W222" s="378"/>
      <c r="X222" s="378"/>
      <c r="Y222" s="378"/>
      <c r="Z222" s="378"/>
      <c r="AA222" s="378"/>
      <c r="AB222" s="378"/>
      <c r="AC222" s="378"/>
      <c r="AD222" s="378"/>
      <c r="AE222" s="378"/>
      <c r="AF222" s="378"/>
      <c r="AG222" s="378"/>
      <c r="AH222" s="378"/>
      <c r="AI222" s="378"/>
      <c r="AJ222" s="378"/>
      <c r="AK222" s="378"/>
      <c r="AL222" s="378"/>
      <c r="AM222" s="378"/>
      <c r="AN222" s="378"/>
      <c r="AO222" s="378"/>
      <c r="AP222" s="378"/>
      <c r="AQ222" s="378"/>
      <c r="AR222" s="378"/>
      <c r="AS222" s="378"/>
    </row>
    <row r="223" spans="1:45" ht="11.25" customHeight="1">
      <c r="A223" s="378"/>
      <c r="B223" s="378"/>
      <c r="C223" s="378"/>
      <c r="D223" s="378"/>
      <c r="E223" s="378"/>
      <c r="F223" s="378"/>
      <c r="G223" s="378"/>
      <c r="H223" s="378"/>
      <c r="I223" s="378"/>
      <c r="J223" s="378"/>
      <c r="K223" s="378"/>
      <c r="L223" s="378"/>
      <c r="M223" s="378"/>
      <c r="N223" s="378"/>
      <c r="O223" s="378"/>
      <c r="P223" s="378"/>
      <c r="Q223" s="378"/>
      <c r="R223" s="378"/>
      <c r="S223" s="378"/>
      <c r="T223" s="378"/>
      <c r="U223" s="378"/>
      <c r="V223" s="378"/>
      <c r="W223" s="378"/>
      <c r="X223" s="378"/>
      <c r="Y223" s="378"/>
      <c r="Z223" s="378"/>
      <c r="AA223" s="378"/>
      <c r="AB223" s="378"/>
      <c r="AC223" s="378"/>
      <c r="AD223" s="378"/>
      <c r="AE223" s="378"/>
      <c r="AF223" s="378"/>
      <c r="AG223" s="378"/>
      <c r="AH223" s="378"/>
      <c r="AI223" s="378"/>
      <c r="AJ223" s="378"/>
      <c r="AK223" s="378"/>
      <c r="AL223" s="378"/>
      <c r="AM223" s="378"/>
      <c r="AN223" s="378"/>
      <c r="AO223" s="378"/>
      <c r="AP223" s="378"/>
      <c r="AQ223" s="378"/>
      <c r="AR223" s="378"/>
      <c r="AS223" s="378"/>
    </row>
    <row r="224" spans="1:45" ht="11.25" customHeight="1">
      <c r="A224" s="378"/>
      <c r="B224" s="378"/>
      <c r="C224" s="378"/>
      <c r="D224" s="378"/>
      <c r="E224" s="378"/>
      <c r="F224" s="378"/>
      <c r="G224" s="378"/>
      <c r="H224" s="378"/>
      <c r="I224" s="378"/>
      <c r="J224" s="378"/>
      <c r="K224" s="378"/>
      <c r="L224" s="378"/>
      <c r="M224" s="378"/>
      <c r="N224" s="378"/>
      <c r="O224" s="378"/>
      <c r="P224" s="378"/>
      <c r="Q224" s="378"/>
      <c r="R224" s="378"/>
      <c r="S224" s="378"/>
      <c r="T224" s="378"/>
      <c r="U224" s="378"/>
      <c r="V224" s="378"/>
      <c r="W224" s="378"/>
      <c r="X224" s="378"/>
      <c r="Y224" s="378"/>
      <c r="Z224" s="378"/>
      <c r="AA224" s="378"/>
      <c r="AB224" s="378"/>
      <c r="AC224" s="378"/>
      <c r="AD224" s="378"/>
      <c r="AE224" s="378"/>
      <c r="AF224" s="378"/>
      <c r="AG224" s="378"/>
      <c r="AH224" s="378"/>
      <c r="AI224" s="378"/>
      <c r="AJ224" s="378"/>
      <c r="AK224" s="378"/>
      <c r="AL224" s="378"/>
      <c r="AM224" s="378"/>
      <c r="AN224" s="378"/>
      <c r="AO224" s="378"/>
      <c r="AP224" s="378"/>
      <c r="AQ224" s="378"/>
      <c r="AR224" s="378"/>
      <c r="AS224" s="378"/>
    </row>
    <row r="225" spans="1:45" ht="11.25" customHeight="1">
      <c r="A225" s="378"/>
      <c r="B225" s="378"/>
      <c r="C225" s="378"/>
      <c r="D225" s="378"/>
      <c r="E225" s="378"/>
      <c r="F225" s="378"/>
      <c r="G225" s="378"/>
      <c r="H225" s="378"/>
      <c r="I225" s="378"/>
      <c r="J225" s="378"/>
      <c r="K225" s="378"/>
      <c r="L225" s="378"/>
      <c r="M225" s="378"/>
      <c r="N225" s="378"/>
      <c r="O225" s="378"/>
      <c r="P225" s="378"/>
      <c r="Q225" s="378"/>
      <c r="R225" s="378"/>
      <c r="S225" s="378"/>
      <c r="T225" s="378"/>
      <c r="U225" s="378"/>
      <c r="V225" s="378"/>
      <c r="W225" s="378"/>
      <c r="X225" s="378"/>
      <c r="Y225" s="378"/>
      <c r="Z225" s="378"/>
      <c r="AA225" s="378"/>
      <c r="AB225" s="378"/>
      <c r="AC225" s="378"/>
      <c r="AD225" s="378"/>
      <c r="AE225" s="378"/>
      <c r="AF225" s="378"/>
      <c r="AG225" s="378"/>
      <c r="AH225" s="378"/>
      <c r="AI225" s="378"/>
      <c r="AJ225" s="378"/>
      <c r="AK225" s="378"/>
      <c r="AL225" s="378"/>
      <c r="AM225" s="378"/>
      <c r="AN225" s="378"/>
      <c r="AO225" s="378"/>
      <c r="AP225" s="378"/>
      <c r="AQ225" s="378"/>
      <c r="AR225" s="378"/>
      <c r="AS225" s="378"/>
    </row>
    <row r="226" spans="1:45" ht="11.25" customHeight="1">
      <c r="A226" s="378"/>
      <c r="B226" s="378"/>
      <c r="C226" s="378"/>
      <c r="D226" s="378"/>
      <c r="E226" s="378"/>
      <c r="F226" s="378"/>
      <c r="G226" s="378"/>
      <c r="H226" s="378"/>
      <c r="I226" s="378"/>
      <c r="J226" s="378"/>
      <c r="K226" s="378"/>
      <c r="L226" s="378"/>
      <c r="M226" s="378"/>
      <c r="N226" s="378"/>
      <c r="O226" s="378"/>
      <c r="P226" s="378"/>
      <c r="Q226" s="378"/>
      <c r="R226" s="378"/>
      <c r="S226" s="378"/>
      <c r="T226" s="378"/>
      <c r="U226" s="378"/>
      <c r="V226" s="378"/>
      <c r="W226" s="378"/>
      <c r="X226" s="378"/>
      <c r="Y226" s="378"/>
      <c r="Z226" s="378"/>
      <c r="AA226" s="378"/>
      <c r="AB226" s="378"/>
      <c r="AC226" s="378"/>
      <c r="AD226" s="378"/>
      <c r="AE226" s="378"/>
      <c r="AF226" s="378"/>
      <c r="AG226" s="378"/>
      <c r="AH226" s="378"/>
      <c r="AI226" s="378"/>
      <c r="AJ226" s="378"/>
      <c r="AK226" s="378"/>
      <c r="AL226" s="378"/>
      <c r="AM226" s="378"/>
      <c r="AN226" s="378"/>
      <c r="AO226" s="378"/>
      <c r="AP226" s="378"/>
      <c r="AQ226" s="378"/>
      <c r="AR226" s="378"/>
      <c r="AS226" s="378"/>
    </row>
    <row r="227" spans="1:45" ht="11.25" customHeight="1">
      <c r="A227" s="378"/>
      <c r="B227" s="378"/>
      <c r="C227" s="378"/>
      <c r="D227" s="378"/>
      <c r="E227" s="378"/>
      <c r="F227" s="378"/>
      <c r="G227" s="378"/>
      <c r="H227" s="378"/>
      <c r="I227" s="378"/>
      <c r="J227" s="378"/>
      <c r="K227" s="378"/>
      <c r="L227" s="378"/>
      <c r="M227" s="378"/>
      <c r="N227" s="378"/>
      <c r="O227" s="378"/>
      <c r="P227" s="378"/>
      <c r="Q227" s="378"/>
      <c r="R227" s="378"/>
      <c r="S227" s="378"/>
      <c r="T227" s="378"/>
      <c r="U227" s="378"/>
      <c r="V227" s="378"/>
      <c r="W227" s="378"/>
      <c r="X227" s="378"/>
      <c r="Y227" s="378"/>
      <c r="Z227" s="378"/>
      <c r="AA227" s="378"/>
      <c r="AB227" s="378"/>
      <c r="AC227" s="378"/>
      <c r="AD227" s="378"/>
      <c r="AE227" s="378"/>
      <c r="AF227" s="378"/>
      <c r="AG227" s="378"/>
      <c r="AH227" s="378"/>
      <c r="AI227" s="378"/>
      <c r="AJ227" s="378"/>
      <c r="AK227" s="378"/>
      <c r="AL227" s="378"/>
      <c r="AM227" s="378"/>
      <c r="AN227" s="378"/>
      <c r="AO227" s="378"/>
      <c r="AP227" s="378"/>
      <c r="AQ227" s="378"/>
      <c r="AR227" s="378"/>
      <c r="AS227" s="378"/>
    </row>
    <row r="228" spans="1:45" ht="11.25" customHeight="1">
      <c r="A228" s="378"/>
      <c r="B228" s="378"/>
      <c r="C228" s="378"/>
      <c r="D228" s="378"/>
      <c r="E228" s="378"/>
      <c r="F228" s="378"/>
      <c r="G228" s="378"/>
      <c r="H228" s="378"/>
      <c r="I228" s="378"/>
      <c r="J228" s="378"/>
      <c r="K228" s="378"/>
      <c r="L228" s="378"/>
      <c r="M228" s="378"/>
      <c r="N228" s="378"/>
      <c r="O228" s="378"/>
      <c r="P228" s="378"/>
      <c r="Q228" s="378"/>
      <c r="R228" s="378"/>
      <c r="S228" s="378"/>
      <c r="T228" s="378"/>
      <c r="U228" s="378"/>
      <c r="V228" s="378"/>
      <c r="W228" s="378"/>
      <c r="X228" s="378"/>
      <c r="Y228" s="378"/>
      <c r="Z228" s="378"/>
      <c r="AA228" s="378"/>
      <c r="AB228" s="378"/>
      <c r="AC228" s="378"/>
      <c r="AD228" s="378"/>
      <c r="AE228" s="378"/>
      <c r="AF228" s="378"/>
      <c r="AG228" s="378"/>
      <c r="AH228" s="378"/>
      <c r="AI228" s="378"/>
      <c r="AJ228" s="378"/>
      <c r="AK228" s="378"/>
      <c r="AL228" s="378"/>
      <c r="AM228" s="378"/>
      <c r="AN228" s="378"/>
      <c r="AO228" s="378"/>
      <c r="AP228" s="378"/>
      <c r="AQ228" s="378"/>
      <c r="AR228" s="378"/>
      <c r="AS228" s="378"/>
    </row>
    <row r="229" spans="1:45" ht="11.25" customHeight="1">
      <c r="A229" s="378"/>
      <c r="B229" s="378"/>
      <c r="C229" s="378"/>
      <c r="D229" s="378"/>
      <c r="E229" s="378"/>
      <c r="F229" s="378"/>
      <c r="G229" s="378"/>
      <c r="H229" s="378"/>
      <c r="I229" s="378"/>
      <c r="J229" s="378"/>
      <c r="K229" s="378"/>
      <c r="L229" s="378"/>
      <c r="M229" s="378"/>
      <c r="N229" s="378"/>
      <c r="O229" s="378"/>
      <c r="P229" s="378"/>
      <c r="Q229" s="378"/>
      <c r="R229" s="378"/>
      <c r="S229" s="378"/>
      <c r="T229" s="378"/>
      <c r="U229" s="378"/>
      <c r="V229" s="378"/>
      <c r="W229" s="378"/>
      <c r="X229" s="378"/>
      <c r="Y229" s="378"/>
      <c r="Z229" s="378"/>
      <c r="AA229" s="378"/>
      <c r="AB229" s="378"/>
      <c r="AC229" s="378"/>
      <c r="AD229" s="378"/>
      <c r="AE229" s="378"/>
      <c r="AF229" s="378"/>
      <c r="AG229" s="378"/>
      <c r="AH229" s="378"/>
      <c r="AI229" s="378"/>
      <c r="AJ229" s="378"/>
      <c r="AK229" s="378"/>
      <c r="AL229" s="378"/>
      <c r="AM229" s="378"/>
      <c r="AN229" s="378"/>
      <c r="AO229" s="378"/>
      <c r="AP229" s="378"/>
      <c r="AQ229" s="378"/>
      <c r="AR229" s="378"/>
      <c r="AS229" s="378"/>
    </row>
    <row r="230" spans="1:45" ht="11.25" customHeight="1">
      <c r="A230" s="378"/>
      <c r="B230" s="378"/>
      <c r="C230" s="378"/>
      <c r="D230" s="378"/>
      <c r="E230" s="378"/>
      <c r="F230" s="378"/>
      <c r="G230" s="378"/>
      <c r="H230" s="378"/>
      <c r="I230" s="378"/>
      <c r="J230" s="378"/>
      <c r="K230" s="378"/>
      <c r="L230" s="378"/>
      <c r="M230" s="378"/>
      <c r="N230" s="378"/>
      <c r="O230" s="378"/>
      <c r="P230" s="378"/>
      <c r="Q230" s="378"/>
      <c r="R230" s="378"/>
      <c r="S230" s="378"/>
      <c r="T230" s="378"/>
      <c r="U230" s="378"/>
      <c r="V230" s="378"/>
      <c r="W230" s="378"/>
      <c r="X230" s="378"/>
      <c r="Y230" s="378"/>
      <c r="Z230" s="378"/>
      <c r="AA230" s="378"/>
      <c r="AB230" s="378"/>
      <c r="AC230" s="378"/>
      <c r="AD230" s="378"/>
      <c r="AE230" s="378"/>
      <c r="AF230" s="378"/>
      <c r="AG230" s="378"/>
      <c r="AH230" s="378"/>
      <c r="AI230" s="378"/>
      <c r="AJ230" s="378"/>
      <c r="AK230" s="378"/>
      <c r="AL230" s="378"/>
      <c r="AM230" s="378"/>
      <c r="AN230" s="378"/>
      <c r="AO230" s="378"/>
      <c r="AP230" s="378"/>
      <c r="AQ230" s="378"/>
      <c r="AR230" s="378"/>
      <c r="AS230" s="378"/>
    </row>
    <row r="231" spans="1:45" ht="11.25" customHeight="1">
      <c r="A231" s="378"/>
      <c r="B231" s="378"/>
      <c r="C231" s="378"/>
      <c r="D231" s="378"/>
      <c r="E231" s="378"/>
      <c r="F231" s="378"/>
      <c r="G231" s="378"/>
      <c r="H231" s="378"/>
      <c r="I231" s="378"/>
      <c r="J231" s="378"/>
      <c r="K231" s="378"/>
      <c r="L231" s="378"/>
      <c r="M231" s="378"/>
      <c r="N231" s="378"/>
      <c r="O231" s="378"/>
      <c r="P231" s="378"/>
      <c r="Q231" s="378"/>
      <c r="R231" s="378"/>
      <c r="S231" s="378"/>
      <c r="T231" s="378"/>
      <c r="U231" s="378"/>
      <c r="V231" s="378"/>
      <c r="W231" s="378"/>
      <c r="X231" s="378"/>
      <c r="Y231" s="378"/>
      <c r="Z231" s="378"/>
      <c r="AA231" s="378"/>
      <c r="AB231" s="378"/>
      <c r="AC231" s="378"/>
      <c r="AD231" s="378"/>
      <c r="AE231" s="378"/>
      <c r="AF231" s="378"/>
      <c r="AG231" s="378"/>
      <c r="AH231" s="378"/>
      <c r="AI231" s="378"/>
      <c r="AJ231" s="378"/>
      <c r="AK231" s="378"/>
      <c r="AL231" s="378"/>
      <c r="AM231" s="378"/>
      <c r="AN231" s="378"/>
      <c r="AO231" s="378"/>
      <c r="AP231" s="378"/>
      <c r="AQ231" s="378"/>
      <c r="AR231" s="378"/>
      <c r="AS231" s="378"/>
    </row>
    <row r="232" spans="1:45" ht="11.25" customHeight="1">
      <c r="A232" s="378"/>
      <c r="B232" s="378"/>
      <c r="C232" s="378"/>
      <c r="D232" s="378"/>
      <c r="E232" s="378"/>
      <c r="F232" s="378"/>
      <c r="G232" s="378"/>
      <c r="H232" s="378"/>
      <c r="I232" s="378"/>
      <c r="J232" s="378"/>
      <c r="K232" s="378"/>
      <c r="L232" s="378"/>
      <c r="M232" s="378"/>
      <c r="N232" s="378"/>
      <c r="O232" s="378"/>
      <c r="P232" s="378"/>
      <c r="Q232" s="378"/>
      <c r="R232" s="378"/>
      <c r="S232" s="378"/>
      <c r="T232" s="378"/>
      <c r="U232" s="378"/>
      <c r="V232" s="378"/>
      <c r="W232" s="378"/>
      <c r="X232" s="378"/>
      <c r="Y232" s="378"/>
      <c r="Z232" s="378"/>
      <c r="AA232" s="378"/>
      <c r="AB232" s="378"/>
      <c r="AC232" s="378"/>
      <c r="AD232" s="378"/>
      <c r="AE232" s="378"/>
      <c r="AF232" s="378"/>
      <c r="AG232" s="378"/>
      <c r="AH232" s="378"/>
      <c r="AI232" s="378"/>
      <c r="AJ232" s="378"/>
      <c r="AK232" s="378"/>
      <c r="AL232" s="378"/>
      <c r="AM232" s="378"/>
      <c r="AN232" s="378"/>
      <c r="AO232" s="378"/>
      <c r="AP232" s="378"/>
      <c r="AQ232" s="378"/>
      <c r="AR232" s="378"/>
      <c r="AS232" s="378"/>
    </row>
    <row r="233" spans="1:45" ht="11.25" customHeight="1">
      <c r="A233" s="378"/>
      <c r="B233" s="378"/>
      <c r="C233" s="378"/>
      <c r="D233" s="378"/>
      <c r="E233" s="378"/>
      <c r="F233" s="378"/>
      <c r="G233" s="378"/>
      <c r="H233" s="378"/>
      <c r="I233" s="378"/>
      <c r="J233" s="378"/>
      <c r="K233" s="378"/>
      <c r="L233" s="378"/>
      <c r="M233" s="378"/>
      <c r="N233" s="378"/>
      <c r="O233" s="378"/>
      <c r="P233" s="378"/>
      <c r="Q233" s="378"/>
      <c r="R233" s="378"/>
      <c r="S233" s="378"/>
      <c r="T233" s="378"/>
      <c r="U233" s="378"/>
      <c r="V233" s="378"/>
      <c r="W233" s="378"/>
      <c r="X233" s="378"/>
      <c r="Y233" s="378"/>
      <c r="Z233" s="378"/>
      <c r="AA233" s="378"/>
      <c r="AB233" s="378"/>
      <c r="AC233" s="378"/>
      <c r="AD233" s="378"/>
      <c r="AE233" s="378"/>
      <c r="AF233" s="378"/>
      <c r="AG233" s="378"/>
      <c r="AH233" s="378"/>
      <c r="AI233" s="378"/>
      <c r="AJ233" s="378"/>
      <c r="AK233" s="378"/>
      <c r="AL233" s="378"/>
      <c r="AM233" s="378"/>
      <c r="AN233" s="378"/>
      <c r="AO233" s="378"/>
      <c r="AP233" s="378"/>
      <c r="AQ233" s="378"/>
      <c r="AR233" s="378"/>
      <c r="AS233" s="378"/>
    </row>
    <row r="234" spans="1:45" ht="11.25" customHeight="1">
      <c r="A234" s="378"/>
      <c r="B234" s="378"/>
      <c r="C234" s="378"/>
      <c r="D234" s="378"/>
      <c r="E234" s="378"/>
      <c r="F234" s="378"/>
      <c r="G234" s="378"/>
      <c r="H234" s="378"/>
      <c r="I234" s="378"/>
      <c r="J234" s="378"/>
      <c r="K234" s="378"/>
      <c r="L234" s="378"/>
      <c r="M234" s="378"/>
      <c r="N234" s="378"/>
      <c r="O234" s="378"/>
      <c r="P234" s="378"/>
      <c r="Q234" s="378"/>
      <c r="R234" s="378"/>
      <c r="S234" s="378"/>
      <c r="T234" s="378"/>
      <c r="U234" s="378"/>
      <c r="V234" s="378"/>
      <c r="W234" s="378"/>
      <c r="X234" s="378"/>
      <c r="Y234" s="378"/>
      <c r="Z234" s="378"/>
      <c r="AA234" s="378"/>
      <c r="AB234" s="378"/>
      <c r="AC234" s="378"/>
      <c r="AD234" s="378"/>
      <c r="AE234" s="378"/>
      <c r="AF234" s="378"/>
      <c r="AG234" s="378"/>
      <c r="AH234" s="378"/>
      <c r="AI234" s="378"/>
      <c r="AJ234" s="378"/>
      <c r="AK234" s="378"/>
      <c r="AL234" s="378"/>
      <c r="AM234" s="378"/>
      <c r="AN234" s="378"/>
      <c r="AO234" s="378"/>
      <c r="AP234" s="378"/>
      <c r="AQ234" s="378"/>
      <c r="AR234" s="378"/>
      <c r="AS234" s="378"/>
    </row>
    <row r="235" spans="1:45" ht="11.25" customHeight="1">
      <c r="A235" s="378"/>
      <c r="B235" s="378"/>
      <c r="C235" s="378"/>
      <c r="D235" s="378"/>
      <c r="E235" s="378"/>
      <c r="F235" s="378"/>
      <c r="G235" s="378"/>
      <c r="H235" s="378"/>
      <c r="I235" s="378"/>
      <c r="J235" s="378"/>
      <c r="K235" s="378"/>
      <c r="L235" s="378"/>
      <c r="M235" s="378"/>
      <c r="N235" s="378"/>
      <c r="O235" s="378"/>
      <c r="P235" s="378"/>
      <c r="Q235" s="378"/>
      <c r="R235" s="378"/>
      <c r="S235" s="378"/>
      <c r="T235" s="378"/>
      <c r="U235" s="378"/>
      <c r="V235" s="378"/>
      <c r="W235" s="378"/>
      <c r="X235" s="378"/>
      <c r="Y235" s="378"/>
      <c r="Z235" s="378"/>
      <c r="AA235" s="378"/>
      <c r="AB235" s="378"/>
      <c r="AC235" s="378"/>
      <c r="AD235" s="378"/>
      <c r="AE235" s="378"/>
      <c r="AF235" s="378"/>
      <c r="AG235" s="378"/>
      <c r="AH235" s="378"/>
      <c r="AI235" s="378"/>
      <c r="AJ235" s="378"/>
      <c r="AK235" s="378"/>
      <c r="AL235" s="378"/>
      <c r="AM235" s="378"/>
      <c r="AN235" s="378"/>
      <c r="AO235" s="378"/>
      <c r="AP235" s="378"/>
      <c r="AQ235" s="378"/>
      <c r="AR235" s="378"/>
      <c r="AS235" s="378"/>
    </row>
    <row r="236" spans="1:45" ht="11.25" customHeight="1">
      <c r="A236" s="378"/>
      <c r="B236" s="378"/>
      <c r="C236" s="378"/>
      <c r="D236" s="378"/>
      <c r="E236" s="378"/>
      <c r="F236" s="378"/>
      <c r="G236" s="378"/>
      <c r="H236" s="378"/>
      <c r="I236" s="378"/>
      <c r="J236" s="378"/>
      <c r="K236" s="378"/>
      <c r="L236" s="378"/>
      <c r="M236" s="378"/>
      <c r="N236" s="378"/>
      <c r="O236" s="378"/>
      <c r="P236" s="378"/>
      <c r="Q236" s="378"/>
      <c r="R236" s="378"/>
      <c r="S236" s="378"/>
      <c r="T236" s="378"/>
      <c r="U236" s="378"/>
      <c r="V236" s="378"/>
      <c r="W236" s="378"/>
      <c r="X236" s="378"/>
      <c r="Y236" s="378"/>
      <c r="Z236" s="378"/>
      <c r="AA236" s="378"/>
      <c r="AB236" s="378"/>
      <c r="AC236" s="378"/>
      <c r="AD236" s="378"/>
      <c r="AE236" s="378"/>
      <c r="AF236" s="378"/>
      <c r="AG236" s="378"/>
      <c r="AH236" s="378"/>
      <c r="AI236" s="378"/>
      <c r="AJ236" s="378"/>
      <c r="AK236" s="378"/>
      <c r="AL236" s="378"/>
      <c r="AM236" s="378"/>
      <c r="AN236" s="378"/>
      <c r="AO236" s="378"/>
      <c r="AP236" s="378"/>
      <c r="AQ236" s="378"/>
      <c r="AR236" s="378"/>
      <c r="AS236" s="378"/>
    </row>
    <row r="237" spans="1:45" ht="11.25" customHeight="1">
      <c r="A237" s="378"/>
      <c r="B237" s="378"/>
      <c r="C237" s="378"/>
      <c r="D237" s="378"/>
      <c r="E237" s="378"/>
      <c r="F237" s="378"/>
      <c r="G237" s="378"/>
      <c r="H237" s="378"/>
      <c r="I237" s="378"/>
      <c r="J237" s="378"/>
      <c r="K237" s="378"/>
      <c r="L237" s="378"/>
      <c r="M237" s="378"/>
      <c r="N237" s="378"/>
      <c r="O237" s="378"/>
      <c r="P237" s="378"/>
      <c r="Q237" s="378"/>
      <c r="R237" s="378"/>
      <c r="S237" s="378"/>
      <c r="T237" s="378"/>
      <c r="U237" s="378"/>
      <c r="V237" s="378"/>
      <c r="W237" s="378"/>
      <c r="X237" s="378"/>
      <c r="Y237" s="378"/>
      <c r="Z237" s="378"/>
      <c r="AA237" s="378"/>
      <c r="AB237" s="378"/>
      <c r="AC237" s="378"/>
      <c r="AD237" s="378"/>
      <c r="AE237" s="378"/>
      <c r="AF237" s="378"/>
      <c r="AG237" s="378"/>
      <c r="AH237" s="378"/>
      <c r="AI237" s="378"/>
      <c r="AJ237" s="378"/>
      <c r="AK237" s="378"/>
      <c r="AL237" s="378"/>
      <c r="AM237" s="378"/>
      <c r="AN237" s="378"/>
      <c r="AO237" s="378"/>
      <c r="AP237" s="378"/>
      <c r="AQ237" s="378"/>
      <c r="AR237" s="378"/>
      <c r="AS237" s="378"/>
    </row>
    <row r="238" spans="1:45" ht="11.25" customHeight="1">
      <c r="A238" s="378"/>
      <c r="B238" s="378"/>
      <c r="C238" s="378"/>
      <c r="D238" s="378"/>
      <c r="E238" s="378"/>
      <c r="F238" s="378"/>
      <c r="G238" s="378"/>
      <c r="H238" s="378"/>
      <c r="I238" s="378"/>
      <c r="J238" s="378"/>
      <c r="K238" s="378"/>
      <c r="L238" s="378"/>
      <c r="M238" s="378"/>
      <c r="N238" s="378"/>
      <c r="O238" s="378"/>
      <c r="P238" s="378"/>
      <c r="Q238" s="378"/>
      <c r="R238" s="378"/>
      <c r="S238" s="378"/>
      <c r="T238" s="378"/>
      <c r="U238" s="378"/>
      <c r="V238" s="378"/>
      <c r="W238" s="378"/>
      <c r="X238" s="378"/>
      <c r="Y238" s="378"/>
      <c r="Z238" s="378"/>
      <c r="AA238" s="378"/>
      <c r="AB238" s="378"/>
      <c r="AC238" s="378"/>
      <c r="AD238" s="378"/>
      <c r="AE238" s="378"/>
      <c r="AF238" s="378"/>
      <c r="AG238" s="378"/>
      <c r="AH238" s="378"/>
      <c r="AI238" s="378"/>
      <c r="AJ238" s="378"/>
      <c r="AK238" s="378"/>
      <c r="AL238" s="378"/>
      <c r="AM238" s="378"/>
      <c r="AN238" s="378"/>
      <c r="AO238" s="378"/>
      <c r="AP238" s="378"/>
      <c r="AQ238" s="378"/>
      <c r="AR238" s="378"/>
      <c r="AS238" s="378"/>
    </row>
    <row r="239" spans="1:45" ht="11.25" customHeight="1">
      <c r="A239" s="378"/>
      <c r="B239" s="378"/>
      <c r="C239" s="378"/>
      <c r="D239" s="378"/>
      <c r="E239" s="378"/>
      <c r="F239" s="378"/>
      <c r="G239" s="378"/>
      <c r="H239" s="378"/>
      <c r="I239" s="378"/>
      <c r="J239" s="378"/>
      <c r="K239" s="378"/>
      <c r="L239" s="378"/>
      <c r="M239" s="378"/>
      <c r="N239" s="378"/>
      <c r="O239" s="378"/>
      <c r="P239" s="378"/>
      <c r="Q239" s="378"/>
      <c r="R239" s="378"/>
      <c r="S239" s="378"/>
      <c r="T239" s="378"/>
      <c r="U239" s="378"/>
      <c r="V239" s="378"/>
      <c r="W239" s="378"/>
      <c r="X239" s="378"/>
      <c r="Y239" s="378"/>
      <c r="Z239" s="378"/>
      <c r="AA239" s="378"/>
      <c r="AB239" s="378"/>
      <c r="AC239" s="378"/>
      <c r="AD239" s="378"/>
      <c r="AE239" s="378"/>
      <c r="AF239" s="378"/>
      <c r="AG239" s="378"/>
      <c r="AH239" s="378"/>
      <c r="AI239" s="378"/>
      <c r="AJ239" s="378"/>
      <c r="AK239" s="378"/>
      <c r="AL239" s="378"/>
      <c r="AM239" s="378"/>
      <c r="AN239" s="378"/>
      <c r="AO239" s="378"/>
      <c r="AP239" s="378"/>
      <c r="AQ239" s="378"/>
      <c r="AR239" s="378"/>
      <c r="AS239" s="378"/>
    </row>
    <row r="240" spans="1:45" ht="11.25" customHeight="1">
      <c r="A240" s="378"/>
      <c r="B240" s="378"/>
      <c r="C240" s="378"/>
      <c r="D240" s="378"/>
      <c r="E240" s="378"/>
      <c r="F240" s="378"/>
      <c r="G240" s="378"/>
      <c r="H240" s="378"/>
      <c r="I240" s="378"/>
      <c r="J240" s="378"/>
      <c r="K240" s="378"/>
      <c r="L240" s="378"/>
      <c r="M240" s="378"/>
      <c r="N240" s="378"/>
      <c r="O240" s="378"/>
      <c r="P240" s="378"/>
      <c r="Q240" s="378"/>
      <c r="R240" s="378"/>
      <c r="S240" s="378"/>
      <c r="T240" s="378"/>
      <c r="U240" s="378"/>
      <c r="V240" s="378"/>
      <c r="W240" s="378"/>
      <c r="X240" s="378"/>
      <c r="Y240" s="378"/>
      <c r="Z240" s="378"/>
      <c r="AA240" s="378"/>
      <c r="AB240" s="378"/>
      <c r="AC240" s="378"/>
      <c r="AD240" s="378"/>
      <c r="AE240" s="378"/>
      <c r="AF240" s="378"/>
      <c r="AG240" s="378"/>
      <c r="AH240" s="378"/>
      <c r="AI240" s="378"/>
      <c r="AJ240" s="378"/>
      <c r="AK240" s="378"/>
      <c r="AL240" s="378"/>
      <c r="AM240" s="378"/>
      <c r="AN240" s="378"/>
      <c r="AO240" s="378"/>
      <c r="AP240" s="378"/>
      <c r="AQ240" s="378"/>
      <c r="AR240" s="378"/>
      <c r="AS240" s="378"/>
    </row>
    <row r="241" spans="1:45" ht="11.25" customHeight="1">
      <c r="A241" s="378"/>
      <c r="B241" s="378"/>
      <c r="C241" s="378"/>
      <c r="D241" s="378"/>
      <c r="E241" s="378"/>
      <c r="F241" s="378"/>
      <c r="G241" s="378"/>
      <c r="H241" s="378"/>
      <c r="I241" s="378"/>
      <c r="J241" s="378"/>
      <c r="K241" s="378"/>
      <c r="L241" s="378"/>
      <c r="M241" s="378"/>
      <c r="N241" s="378"/>
      <c r="O241" s="378"/>
      <c r="P241" s="378"/>
      <c r="Q241" s="378"/>
      <c r="R241" s="378"/>
      <c r="S241" s="378"/>
      <c r="T241" s="378"/>
      <c r="U241" s="378"/>
      <c r="V241" s="378"/>
      <c r="W241" s="378"/>
      <c r="X241" s="378"/>
      <c r="Y241" s="378"/>
      <c r="Z241" s="378"/>
      <c r="AA241" s="378"/>
      <c r="AB241" s="378"/>
      <c r="AC241" s="378"/>
      <c r="AD241" s="378"/>
      <c r="AE241" s="378"/>
      <c r="AF241" s="378"/>
      <c r="AG241" s="378"/>
      <c r="AH241" s="378"/>
      <c r="AI241" s="378"/>
      <c r="AJ241" s="378"/>
      <c r="AK241" s="378"/>
      <c r="AL241" s="378"/>
      <c r="AM241" s="378"/>
      <c r="AN241" s="378"/>
      <c r="AO241" s="378"/>
      <c r="AP241" s="378"/>
      <c r="AQ241" s="378"/>
      <c r="AR241" s="378"/>
      <c r="AS241" s="378"/>
    </row>
    <row r="242" spans="1:45" ht="11.25" customHeight="1">
      <c r="A242" s="378"/>
      <c r="B242" s="378"/>
      <c r="C242" s="378"/>
      <c r="D242" s="378"/>
      <c r="E242" s="378"/>
      <c r="F242" s="378"/>
      <c r="G242" s="378"/>
      <c r="H242" s="378"/>
      <c r="I242" s="378"/>
      <c r="J242" s="378"/>
      <c r="K242" s="378"/>
      <c r="L242" s="378"/>
      <c r="M242" s="378"/>
      <c r="N242" s="378"/>
      <c r="O242" s="378"/>
      <c r="P242" s="378"/>
      <c r="Q242" s="378"/>
      <c r="R242" s="378"/>
      <c r="S242" s="378"/>
      <c r="T242" s="378"/>
      <c r="U242" s="378"/>
      <c r="V242" s="378"/>
      <c r="W242" s="378"/>
      <c r="X242" s="378"/>
      <c r="Y242" s="378"/>
      <c r="Z242" s="378"/>
      <c r="AA242" s="378"/>
      <c r="AB242" s="378"/>
      <c r="AC242" s="378"/>
      <c r="AD242" s="378"/>
      <c r="AE242" s="378"/>
      <c r="AF242" s="378"/>
      <c r="AG242" s="378"/>
      <c r="AH242" s="378"/>
      <c r="AI242" s="378"/>
      <c r="AJ242" s="378"/>
      <c r="AK242" s="378"/>
      <c r="AL242" s="378"/>
      <c r="AM242" s="378"/>
      <c r="AN242" s="378"/>
      <c r="AO242" s="378"/>
      <c r="AP242" s="378"/>
      <c r="AQ242" s="378"/>
      <c r="AR242" s="378"/>
      <c r="AS242" s="378"/>
    </row>
    <row r="243" spans="1:45" ht="11.25" customHeight="1">
      <c r="A243" s="378"/>
      <c r="B243" s="378"/>
      <c r="C243" s="378"/>
      <c r="D243" s="378"/>
      <c r="E243" s="378"/>
      <c r="F243" s="378"/>
      <c r="G243" s="378"/>
      <c r="H243" s="378"/>
      <c r="I243" s="378"/>
      <c r="J243" s="378"/>
      <c r="K243" s="378"/>
      <c r="L243" s="378"/>
      <c r="M243" s="378"/>
      <c r="N243" s="378"/>
      <c r="O243" s="378"/>
      <c r="P243" s="378"/>
      <c r="Q243" s="378"/>
      <c r="R243" s="378"/>
      <c r="S243" s="378"/>
      <c r="T243" s="378"/>
      <c r="U243" s="378"/>
      <c r="V243" s="378"/>
      <c r="W243" s="378"/>
      <c r="X243" s="378"/>
      <c r="Y243" s="378"/>
      <c r="Z243" s="378"/>
      <c r="AA243" s="378"/>
      <c r="AB243" s="378"/>
      <c r="AC243" s="378"/>
      <c r="AD243" s="378"/>
      <c r="AE243" s="378"/>
      <c r="AF243" s="378"/>
      <c r="AG243" s="378"/>
      <c r="AH243" s="378"/>
      <c r="AI243" s="378"/>
      <c r="AJ243" s="378"/>
      <c r="AK243" s="378"/>
      <c r="AL243" s="378"/>
      <c r="AM243" s="378"/>
      <c r="AN243" s="378"/>
      <c r="AO243" s="378"/>
      <c r="AP243" s="378"/>
      <c r="AQ243" s="378"/>
      <c r="AR243" s="378"/>
      <c r="AS243" s="378"/>
    </row>
    <row r="244" spans="1:45" ht="11.25" customHeight="1">
      <c r="A244" s="378"/>
      <c r="B244" s="378"/>
      <c r="C244" s="378"/>
      <c r="D244" s="378"/>
      <c r="E244" s="378"/>
      <c r="F244" s="378"/>
      <c r="G244" s="378"/>
      <c r="H244" s="378"/>
      <c r="I244" s="378"/>
      <c r="J244" s="378"/>
      <c r="K244" s="378"/>
      <c r="L244" s="378"/>
      <c r="M244" s="378"/>
      <c r="N244" s="378"/>
      <c r="O244" s="378"/>
      <c r="P244" s="378"/>
      <c r="Q244" s="378"/>
      <c r="R244" s="378"/>
      <c r="S244" s="378"/>
      <c r="T244" s="378"/>
      <c r="U244" s="378"/>
      <c r="V244" s="378"/>
      <c r="W244" s="378"/>
      <c r="X244" s="378"/>
      <c r="Y244" s="378"/>
      <c r="Z244" s="378"/>
      <c r="AA244" s="378"/>
      <c r="AB244" s="378"/>
      <c r="AC244" s="378"/>
      <c r="AD244" s="378"/>
      <c r="AE244" s="378"/>
      <c r="AF244" s="378"/>
      <c r="AG244" s="378"/>
      <c r="AH244" s="378"/>
      <c r="AI244" s="378"/>
      <c r="AJ244" s="378"/>
      <c r="AK244" s="378"/>
      <c r="AL244" s="378"/>
      <c r="AM244" s="378"/>
      <c r="AN244" s="378"/>
      <c r="AO244" s="378"/>
      <c r="AP244" s="378"/>
      <c r="AQ244" s="378"/>
      <c r="AR244" s="378"/>
      <c r="AS244" s="378"/>
    </row>
    <row r="245" spans="1:45" ht="11.25" customHeight="1">
      <c r="A245" s="378"/>
      <c r="B245" s="378"/>
      <c r="C245" s="378"/>
      <c r="D245" s="378"/>
      <c r="E245" s="378"/>
      <c r="F245" s="378"/>
      <c r="G245" s="378"/>
      <c r="H245" s="378"/>
      <c r="I245" s="378"/>
      <c r="J245" s="378"/>
      <c r="K245" s="378"/>
      <c r="L245" s="378"/>
      <c r="M245" s="378"/>
      <c r="N245" s="378"/>
      <c r="O245" s="378"/>
      <c r="P245" s="378"/>
      <c r="Q245" s="378"/>
      <c r="R245" s="378"/>
      <c r="S245" s="378"/>
      <c r="T245" s="378"/>
      <c r="U245" s="378"/>
      <c r="V245" s="378"/>
      <c r="W245" s="378"/>
      <c r="X245" s="378"/>
      <c r="Y245" s="378"/>
      <c r="Z245" s="378"/>
      <c r="AA245" s="378"/>
      <c r="AB245" s="378"/>
      <c r="AC245" s="378"/>
      <c r="AD245" s="378"/>
      <c r="AE245" s="378"/>
      <c r="AF245" s="378"/>
      <c r="AG245" s="378"/>
      <c r="AH245" s="378"/>
      <c r="AI245" s="378"/>
      <c r="AJ245" s="378"/>
      <c r="AK245" s="378"/>
      <c r="AL245" s="378"/>
      <c r="AM245" s="378"/>
      <c r="AN245" s="378"/>
      <c r="AO245" s="378"/>
      <c r="AP245" s="378"/>
      <c r="AQ245" s="378"/>
      <c r="AR245" s="378"/>
      <c r="AS245" s="378"/>
    </row>
    <row r="246" spans="1:45" ht="11.25" customHeight="1">
      <c r="A246" s="378"/>
      <c r="B246" s="378"/>
      <c r="C246" s="378"/>
      <c r="D246" s="378"/>
      <c r="E246" s="378"/>
      <c r="F246" s="378"/>
      <c r="G246" s="378"/>
      <c r="H246" s="378"/>
      <c r="I246" s="378"/>
      <c r="J246" s="378"/>
      <c r="K246" s="378"/>
      <c r="L246" s="378"/>
      <c r="M246" s="378"/>
      <c r="N246" s="378"/>
      <c r="O246" s="378"/>
      <c r="P246" s="378"/>
      <c r="Q246" s="378"/>
      <c r="R246" s="378"/>
      <c r="S246" s="378"/>
      <c r="T246" s="378"/>
      <c r="U246" s="378"/>
      <c r="V246" s="378"/>
      <c r="W246" s="378"/>
      <c r="X246" s="378"/>
      <c r="Y246" s="378"/>
      <c r="Z246" s="378"/>
      <c r="AA246" s="378"/>
      <c r="AB246" s="378"/>
      <c r="AC246" s="378"/>
      <c r="AD246" s="378"/>
      <c r="AE246" s="378"/>
      <c r="AF246" s="378"/>
      <c r="AG246" s="378"/>
      <c r="AH246" s="378"/>
      <c r="AI246" s="378"/>
      <c r="AJ246" s="378"/>
      <c r="AK246" s="378"/>
      <c r="AL246" s="378"/>
      <c r="AM246" s="378"/>
      <c r="AN246" s="378"/>
      <c r="AO246" s="378"/>
      <c r="AP246" s="378"/>
      <c r="AQ246" s="378"/>
      <c r="AR246" s="378"/>
      <c r="AS246" s="378"/>
    </row>
    <row r="247" spans="1:45" ht="11.25" customHeight="1">
      <c r="A247" s="378"/>
      <c r="B247" s="378"/>
      <c r="C247" s="378"/>
      <c r="D247" s="378"/>
      <c r="E247" s="378"/>
      <c r="F247" s="378"/>
      <c r="G247" s="378"/>
      <c r="H247" s="378"/>
      <c r="I247" s="378"/>
      <c r="J247" s="378"/>
      <c r="K247" s="378"/>
      <c r="L247" s="378"/>
      <c r="M247" s="378"/>
      <c r="N247" s="378"/>
      <c r="O247" s="378"/>
      <c r="P247" s="378"/>
      <c r="Q247" s="378"/>
      <c r="R247" s="378"/>
      <c r="S247" s="378"/>
      <c r="T247" s="378"/>
      <c r="U247" s="378"/>
      <c r="V247" s="378"/>
      <c r="W247" s="378"/>
      <c r="X247" s="378"/>
      <c r="Y247" s="378"/>
      <c r="Z247" s="378"/>
      <c r="AA247" s="378"/>
      <c r="AB247" s="378"/>
      <c r="AC247" s="378"/>
      <c r="AD247" s="378"/>
      <c r="AE247" s="378"/>
      <c r="AF247" s="378"/>
      <c r="AG247" s="378"/>
      <c r="AH247" s="378"/>
      <c r="AI247" s="378"/>
      <c r="AJ247" s="378"/>
      <c r="AK247" s="378"/>
      <c r="AL247" s="378"/>
      <c r="AM247" s="378"/>
      <c r="AN247" s="378"/>
      <c r="AO247" s="378"/>
      <c r="AP247" s="378"/>
      <c r="AQ247" s="378"/>
      <c r="AR247" s="378"/>
      <c r="AS247" s="378"/>
    </row>
    <row r="248" spans="1:45" ht="11.25" customHeight="1">
      <c r="A248" s="378"/>
      <c r="B248" s="378"/>
      <c r="C248" s="378"/>
      <c r="D248" s="378"/>
      <c r="E248" s="378"/>
      <c r="F248" s="378"/>
      <c r="G248" s="378"/>
      <c r="H248" s="378"/>
      <c r="I248" s="378"/>
      <c r="J248" s="378"/>
      <c r="K248" s="378"/>
      <c r="L248" s="378"/>
      <c r="M248" s="378"/>
      <c r="N248" s="378"/>
      <c r="O248" s="378"/>
      <c r="P248" s="378"/>
      <c r="Q248" s="378"/>
      <c r="R248" s="378"/>
      <c r="S248" s="378"/>
      <c r="T248" s="378"/>
      <c r="U248" s="378"/>
      <c r="V248" s="378"/>
      <c r="W248" s="378"/>
      <c r="X248" s="378"/>
      <c r="Y248" s="378"/>
      <c r="Z248" s="378"/>
      <c r="AA248" s="378"/>
      <c r="AB248" s="378"/>
      <c r="AC248" s="378"/>
      <c r="AD248" s="378"/>
      <c r="AE248" s="378"/>
      <c r="AF248" s="378"/>
      <c r="AG248" s="378"/>
      <c r="AH248" s="378"/>
      <c r="AI248" s="378"/>
      <c r="AJ248" s="378"/>
      <c r="AK248" s="378"/>
      <c r="AL248" s="378"/>
      <c r="AM248" s="378"/>
      <c r="AN248" s="378"/>
      <c r="AO248" s="378"/>
      <c r="AP248" s="378"/>
      <c r="AQ248" s="378"/>
      <c r="AR248" s="378"/>
      <c r="AS248" s="378"/>
    </row>
    <row r="249" spans="1:45" ht="11.25" customHeight="1">
      <c r="A249" s="378"/>
      <c r="B249" s="378"/>
      <c r="C249" s="378"/>
      <c r="D249" s="378"/>
      <c r="E249" s="378"/>
      <c r="F249" s="378"/>
      <c r="G249" s="378"/>
      <c r="H249" s="378"/>
      <c r="I249" s="378"/>
      <c r="J249" s="378"/>
      <c r="K249" s="378"/>
      <c r="L249" s="378"/>
      <c r="M249" s="378"/>
      <c r="N249" s="378"/>
      <c r="O249" s="378"/>
      <c r="P249" s="378"/>
      <c r="Q249" s="378"/>
      <c r="R249" s="378"/>
      <c r="S249" s="378"/>
      <c r="T249" s="378"/>
      <c r="U249" s="378"/>
      <c r="V249" s="378"/>
      <c r="W249" s="378"/>
      <c r="X249" s="378"/>
      <c r="Y249" s="378"/>
      <c r="Z249" s="378"/>
      <c r="AA249" s="378"/>
      <c r="AB249" s="378"/>
      <c r="AC249" s="378"/>
      <c r="AD249" s="378"/>
      <c r="AE249" s="378"/>
      <c r="AF249" s="378"/>
      <c r="AG249" s="378"/>
      <c r="AH249" s="378"/>
      <c r="AI249" s="378"/>
      <c r="AJ249" s="378"/>
      <c r="AK249" s="378"/>
      <c r="AL249" s="378"/>
      <c r="AM249" s="378"/>
      <c r="AN249" s="378"/>
      <c r="AO249" s="378"/>
      <c r="AP249" s="378"/>
      <c r="AQ249" s="378"/>
      <c r="AR249" s="378"/>
      <c r="AS249" s="378"/>
    </row>
    <row r="250" spans="1:45" ht="11.25" customHeight="1">
      <c r="A250" s="378"/>
      <c r="B250" s="378"/>
      <c r="C250" s="378"/>
      <c r="D250" s="378"/>
      <c r="E250" s="378"/>
      <c r="F250" s="378"/>
      <c r="G250" s="378"/>
      <c r="H250" s="378"/>
      <c r="I250" s="378"/>
      <c r="J250" s="378"/>
      <c r="K250" s="378"/>
      <c r="L250" s="378"/>
      <c r="M250" s="378"/>
      <c r="N250" s="378"/>
      <c r="O250" s="378"/>
      <c r="P250" s="378"/>
      <c r="Q250" s="378"/>
      <c r="R250" s="378"/>
      <c r="S250" s="378"/>
      <c r="T250" s="378"/>
      <c r="U250" s="378"/>
      <c r="V250" s="378"/>
      <c r="W250" s="378"/>
      <c r="X250" s="378"/>
      <c r="Y250" s="378"/>
      <c r="Z250" s="378"/>
      <c r="AA250" s="378"/>
      <c r="AB250" s="378"/>
      <c r="AC250" s="378"/>
      <c r="AD250" s="378"/>
      <c r="AE250" s="378"/>
      <c r="AF250" s="378"/>
      <c r="AG250" s="378"/>
      <c r="AH250" s="378"/>
      <c r="AI250" s="378"/>
      <c r="AJ250" s="378"/>
      <c r="AK250" s="378"/>
      <c r="AL250" s="378"/>
      <c r="AM250" s="378"/>
      <c r="AN250" s="378"/>
      <c r="AO250" s="378"/>
      <c r="AP250" s="378"/>
      <c r="AQ250" s="378"/>
      <c r="AR250" s="378"/>
      <c r="AS250" s="378"/>
    </row>
    <row r="251" spans="1:45" ht="11.25" customHeight="1">
      <c r="A251" s="378"/>
      <c r="B251" s="378"/>
      <c r="C251" s="378"/>
      <c r="D251" s="378"/>
      <c r="E251" s="378"/>
      <c r="F251" s="378"/>
      <c r="G251" s="378"/>
      <c r="H251" s="378"/>
      <c r="I251" s="378"/>
      <c r="J251" s="378"/>
      <c r="K251" s="378"/>
      <c r="L251" s="378"/>
      <c r="M251" s="378"/>
      <c r="N251" s="378"/>
      <c r="O251" s="378"/>
      <c r="P251" s="378"/>
      <c r="Q251" s="378"/>
      <c r="R251" s="378"/>
      <c r="S251" s="378"/>
      <c r="T251" s="378"/>
      <c r="U251" s="378"/>
      <c r="V251" s="378"/>
      <c r="W251" s="378"/>
      <c r="X251" s="378"/>
      <c r="Y251" s="378"/>
      <c r="Z251" s="378"/>
      <c r="AA251" s="378"/>
      <c r="AB251" s="378"/>
      <c r="AC251" s="378"/>
      <c r="AD251" s="378"/>
      <c r="AE251" s="378"/>
      <c r="AF251" s="378"/>
      <c r="AG251" s="378"/>
      <c r="AH251" s="378"/>
      <c r="AI251" s="378"/>
      <c r="AJ251" s="378"/>
      <c r="AK251" s="378"/>
      <c r="AL251" s="378"/>
      <c r="AM251" s="378"/>
      <c r="AN251" s="378"/>
      <c r="AO251" s="378"/>
      <c r="AP251" s="378"/>
      <c r="AQ251" s="378"/>
      <c r="AR251" s="378"/>
      <c r="AS251" s="378"/>
    </row>
    <row r="252" spans="1:45" ht="11.25" customHeight="1">
      <c r="A252" s="378"/>
      <c r="B252" s="378"/>
      <c r="C252" s="378"/>
      <c r="D252" s="378"/>
      <c r="E252" s="378"/>
      <c r="F252" s="378"/>
      <c r="G252" s="378"/>
      <c r="H252" s="378"/>
      <c r="I252" s="378"/>
      <c r="J252" s="378"/>
      <c r="K252" s="378"/>
      <c r="L252" s="378"/>
      <c r="M252" s="378"/>
      <c r="N252" s="378"/>
      <c r="O252" s="378"/>
      <c r="P252" s="378"/>
      <c r="Q252" s="378"/>
      <c r="R252" s="378"/>
      <c r="S252" s="378"/>
      <c r="T252" s="378"/>
      <c r="U252" s="378"/>
      <c r="V252" s="378"/>
      <c r="W252" s="378"/>
      <c r="X252" s="378"/>
      <c r="Y252" s="378"/>
      <c r="Z252" s="378"/>
      <c r="AA252" s="378"/>
      <c r="AB252" s="378"/>
      <c r="AC252" s="378"/>
      <c r="AD252" s="378"/>
      <c r="AE252" s="378"/>
      <c r="AF252" s="378"/>
      <c r="AG252" s="378"/>
      <c r="AH252" s="378"/>
      <c r="AI252" s="378"/>
      <c r="AJ252" s="378"/>
      <c r="AK252" s="378"/>
      <c r="AL252" s="378"/>
      <c r="AM252" s="378"/>
      <c r="AN252" s="378"/>
      <c r="AO252" s="378"/>
      <c r="AP252" s="378"/>
      <c r="AQ252" s="378"/>
      <c r="AR252" s="378"/>
      <c r="AS252" s="378"/>
    </row>
    <row r="253" spans="1:45" ht="11.25" customHeight="1">
      <c r="A253" s="378"/>
      <c r="B253" s="378"/>
      <c r="C253" s="378"/>
      <c r="D253" s="378"/>
      <c r="E253" s="378"/>
      <c r="F253" s="378"/>
      <c r="G253" s="378"/>
      <c r="H253" s="378"/>
      <c r="I253" s="378"/>
      <c r="J253" s="378"/>
      <c r="K253" s="378"/>
      <c r="L253" s="378"/>
      <c r="M253" s="378"/>
      <c r="N253" s="378"/>
      <c r="O253" s="378"/>
      <c r="P253" s="378"/>
      <c r="Q253" s="378"/>
      <c r="R253" s="378"/>
      <c r="S253" s="378"/>
      <c r="T253" s="378"/>
      <c r="U253" s="378"/>
      <c r="V253" s="378"/>
      <c r="W253" s="378"/>
      <c r="X253" s="378"/>
      <c r="Y253" s="378"/>
      <c r="Z253" s="378"/>
      <c r="AA253" s="378"/>
      <c r="AB253" s="378"/>
      <c r="AC253" s="378"/>
      <c r="AD253" s="378"/>
      <c r="AE253" s="378"/>
      <c r="AF253" s="378"/>
      <c r="AG253" s="378"/>
      <c r="AH253" s="378"/>
      <c r="AI253" s="378"/>
      <c r="AJ253" s="378"/>
      <c r="AK253" s="378"/>
      <c r="AL253" s="378"/>
      <c r="AM253" s="378"/>
      <c r="AN253" s="378"/>
      <c r="AO253" s="378"/>
      <c r="AP253" s="378"/>
      <c r="AQ253" s="378"/>
      <c r="AR253" s="378"/>
      <c r="AS253" s="378"/>
    </row>
    <row r="254" spans="1:45" ht="11.25" customHeight="1">
      <c r="A254" s="378"/>
      <c r="B254" s="378"/>
      <c r="C254" s="378"/>
      <c r="D254" s="378"/>
      <c r="E254" s="378"/>
      <c r="F254" s="378"/>
      <c r="G254" s="378"/>
      <c r="H254" s="378"/>
      <c r="I254" s="378"/>
      <c r="J254" s="378"/>
      <c r="K254" s="378"/>
      <c r="L254" s="378"/>
      <c r="M254" s="378"/>
      <c r="N254" s="378"/>
      <c r="O254" s="378"/>
      <c r="P254" s="378"/>
      <c r="Q254" s="378"/>
      <c r="R254" s="378"/>
      <c r="S254" s="378"/>
      <c r="T254" s="378"/>
      <c r="U254" s="378"/>
      <c r="V254" s="378"/>
      <c r="W254" s="378"/>
      <c r="X254" s="378"/>
      <c r="Y254" s="378"/>
      <c r="Z254" s="378"/>
      <c r="AA254" s="378"/>
      <c r="AB254" s="378"/>
      <c r="AC254" s="378"/>
      <c r="AD254" s="378"/>
      <c r="AE254" s="378"/>
      <c r="AF254" s="378"/>
      <c r="AG254" s="378"/>
      <c r="AH254" s="378"/>
      <c r="AI254" s="378"/>
      <c r="AJ254" s="378"/>
      <c r="AK254" s="378"/>
      <c r="AL254" s="378"/>
      <c r="AM254" s="378"/>
      <c r="AN254" s="378"/>
      <c r="AO254" s="378"/>
      <c r="AP254" s="378"/>
      <c r="AQ254" s="378"/>
      <c r="AR254" s="378"/>
      <c r="AS254" s="378"/>
    </row>
    <row r="255" spans="1:45" ht="11.25" customHeight="1">
      <c r="A255" s="378"/>
      <c r="B255" s="378"/>
      <c r="C255" s="378"/>
      <c r="D255" s="378"/>
      <c r="E255" s="378"/>
      <c r="F255" s="378"/>
      <c r="G255" s="378"/>
      <c r="H255" s="378"/>
      <c r="I255" s="378"/>
      <c r="J255" s="378"/>
      <c r="K255" s="378"/>
      <c r="L255" s="378"/>
      <c r="M255" s="378"/>
      <c r="N255" s="378"/>
      <c r="O255" s="378"/>
      <c r="P255" s="378"/>
      <c r="Q255" s="378"/>
      <c r="R255" s="378"/>
      <c r="S255" s="378"/>
      <c r="T255" s="378"/>
      <c r="U255" s="378"/>
      <c r="V255" s="378"/>
      <c r="W255" s="378"/>
      <c r="X255" s="378"/>
      <c r="Y255" s="378"/>
      <c r="Z255" s="378"/>
      <c r="AA255" s="378"/>
      <c r="AB255" s="378"/>
      <c r="AC255" s="378"/>
      <c r="AD255" s="378"/>
      <c r="AE255" s="378"/>
      <c r="AF255" s="378"/>
      <c r="AG255" s="378"/>
      <c r="AH255" s="378"/>
      <c r="AI255" s="378"/>
      <c r="AJ255" s="378"/>
      <c r="AK255" s="378"/>
      <c r="AL255" s="378"/>
      <c r="AM255" s="378"/>
      <c r="AN255" s="378"/>
      <c r="AO255" s="378"/>
      <c r="AP255" s="378"/>
      <c r="AQ255" s="378"/>
      <c r="AR255" s="378"/>
      <c r="AS255" s="378"/>
    </row>
    <row r="256" spans="1:45" ht="11.25" customHeight="1">
      <c r="A256" s="378"/>
      <c r="B256" s="378"/>
      <c r="C256" s="378"/>
      <c r="D256" s="378"/>
      <c r="E256" s="378"/>
      <c r="F256" s="378"/>
      <c r="G256" s="378"/>
      <c r="H256" s="378"/>
      <c r="I256" s="378"/>
      <c r="J256" s="378"/>
      <c r="K256" s="378"/>
      <c r="L256" s="378"/>
      <c r="M256" s="378"/>
      <c r="N256" s="378"/>
      <c r="O256" s="378"/>
      <c r="P256" s="378"/>
      <c r="Q256" s="378"/>
      <c r="R256" s="378"/>
      <c r="S256" s="378"/>
      <c r="T256" s="378"/>
      <c r="U256" s="378"/>
      <c r="V256" s="378"/>
      <c r="W256" s="378"/>
      <c r="X256" s="378"/>
      <c r="Y256" s="378"/>
      <c r="Z256" s="378"/>
      <c r="AA256" s="378"/>
      <c r="AB256" s="378"/>
      <c r="AC256" s="378"/>
      <c r="AD256" s="378"/>
      <c r="AE256" s="378"/>
      <c r="AF256" s="378"/>
      <c r="AG256" s="378"/>
      <c r="AH256" s="378"/>
      <c r="AI256" s="378"/>
      <c r="AJ256" s="378"/>
      <c r="AK256" s="378"/>
      <c r="AL256" s="378"/>
      <c r="AM256" s="378"/>
      <c r="AN256" s="378"/>
      <c r="AO256" s="378"/>
      <c r="AP256" s="378"/>
      <c r="AQ256" s="378"/>
      <c r="AR256" s="378"/>
      <c r="AS256" s="378"/>
    </row>
    <row r="257" spans="1:45" ht="11.25" customHeight="1">
      <c r="A257" s="378"/>
      <c r="B257" s="378"/>
      <c r="C257" s="378"/>
      <c r="D257" s="378"/>
      <c r="E257" s="378"/>
      <c r="F257" s="378"/>
      <c r="G257" s="378"/>
      <c r="H257" s="378"/>
      <c r="I257" s="378"/>
      <c r="J257" s="378"/>
      <c r="K257" s="378"/>
      <c r="L257" s="378"/>
      <c r="M257" s="378"/>
      <c r="N257" s="378"/>
      <c r="O257" s="378"/>
      <c r="P257" s="378"/>
      <c r="Q257" s="378"/>
      <c r="R257" s="378"/>
      <c r="S257" s="378"/>
      <c r="T257" s="378"/>
      <c r="U257" s="378"/>
      <c r="V257" s="378"/>
      <c r="W257" s="378"/>
      <c r="X257" s="378"/>
      <c r="Y257" s="378"/>
      <c r="Z257" s="378"/>
      <c r="AA257" s="378"/>
      <c r="AB257" s="378"/>
      <c r="AC257" s="378"/>
      <c r="AD257" s="378"/>
      <c r="AE257" s="378"/>
      <c r="AF257" s="378"/>
      <c r="AG257" s="378"/>
      <c r="AH257" s="378"/>
      <c r="AI257" s="378"/>
      <c r="AJ257" s="378"/>
      <c r="AK257" s="378"/>
      <c r="AL257" s="378"/>
      <c r="AM257" s="378"/>
      <c r="AN257" s="378"/>
      <c r="AO257" s="378"/>
      <c r="AP257" s="378"/>
      <c r="AQ257" s="378"/>
      <c r="AR257" s="378"/>
      <c r="AS257" s="378"/>
    </row>
    <row r="258" spans="1:45" ht="11.25" customHeight="1">
      <c r="A258" s="378"/>
      <c r="B258" s="378"/>
      <c r="C258" s="378"/>
      <c r="D258" s="378"/>
      <c r="E258" s="378"/>
      <c r="F258" s="378"/>
      <c r="G258" s="378"/>
      <c r="H258" s="378"/>
      <c r="I258" s="378"/>
      <c r="J258" s="378"/>
      <c r="K258" s="378"/>
      <c r="L258" s="378"/>
      <c r="M258" s="378"/>
      <c r="N258" s="378"/>
      <c r="O258" s="378"/>
      <c r="P258" s="378"/>
      <c r="Q258" s="378"/>
      <c r="R258" s="378"/>
      <c r="S258" s="378"/>
      <c r="T258" s="378"/>
      <c r="U258" s="378"/>
      <c r="V258" s="378"/>
      <c r="W258" s="378"/>
      <c r="X258" s="378"/>
      <c r="Y258" s="378"/>
      <c r="Z258" s="378"/>
      <c r="AA258" s="378"/>
      <c r="AB258" s="378"/>
      <c r="AC258" s="378"/>
      <c r="AD258" s="378"/>
      <c r="AE258" s="378"/>
      <c r="AF258" s="378"/>
      <c r="AG258" s="378"/>
      <c r="AH258" s="378"/>
      <c r="AI258" s="378"/>
      <c r="AJ258" s="378"/>
      <c r="AK258" s="378"/>
      <c r="AL258" s="378"/>
      <c r="AM258" s="378"/>
      <c r="AN258" s="378"/>
      <c r="AO258" s="378"/>
      <c r="AP258" s="378"/>
      <c r="AQ258" s="378"/>
      <c r="AR258" s="378"/>
      <c r="AS258" s="378"/>
    </row>
    <row r="259" spans="1:45" ht="11.25" customHeight="1">
      <c r="A259" s="378"/>
      <c r="B259" s="378"/>
      <c r="C259" s="378"/>
      <c r="D259" s="378"/>
      <c r="E259" s="378"/>
      <c r="F259" s="378"/>
      <c r="G259" s="378"/>
      <c r="H259" s="378"/>
      <c r="I259" s="378"/>
      <c r="J259" s="378"/>
      <c r="K259" s="378"/>
      <c r="L259" s="378"/>
      <c r="M259" s="378"/>
      <c r="N259" s="378"/>
      <c r="O259" s="378"/>
      <c r="P259" s="378"/>
      <c r="Q259" s="378"/>
      <c r="R259" s="378"/>
      <c r="S259" s="378"/>
      <c r="T259" s="378"/>
      <c r="U259" s="378"/>
      <c r="V259" s="378"/>
      <c r="W259" s="378"/>
      <c r="X259" s="378"/>
      <c r="Y259" s="378"/>
      <c r="Z259" s="378"/>
      <c r="AA259" s="378"/>
      <c r="AB259" s="378"/>
      <c r="AC259" s="378"/>
      <c r="AD259" s="378"/>
      <c r="AE259" s="378"/>
      <c r="AF259" s="378"/>
      <c r="AG259" s="378"/>
      <c r="AH259" s="378"/>
      <c r="AI259" s="378"/>
      <c r="AJ259" s="378"/>
      <c r="AK259" s="378"/>
      <c r="AL259" s="378"/>
      <c r="AM259" s="378"/>
      <c r="AN259" s="378"/>
      <c r="AO259" s="378"/>
      <c r="AP259" s="378"/>
      <c r="AQ259" s="378"/>
      <c r="AR259" s="378"/>
      <c r="AS259" s="378"/>
    </row>
    <row r="260" spans="1:45" ht="11.25" customHeight="1">
      <c r="A260" s="378"/>
      <c r="B260" s="378"/>
      <c r="C260" s="378"/>
      <c r="D260" s="378"/>
      <c r="E260" s="378"/>
      <c r="F260" s="378"/>
      <c r="G260" s="378"/>
      <c r="H260" s="378"/>
      <c r="I260" s="378"/>
      <c r="J260" s="378"/>
      <c r="K260" s="378"/>
      <c r="L260" s="378"/>
      <c r="M260" s="378"/>
      <c r="N260" s="378"/>
      <c r="O260" s="378"/>
      <c r="P260" s="378"/>
      <c r="Q260" s="378"/>
      <c r="R260" s="378"/>
      <c r="S260" s="378"/>
      <c r="T260" s="378"/>
      <c r="U260" s="378"/>
      <c r="V260" s="378"/>
      <c r="W260" s="378"/>
      <c r="X260" s="378"/>
      <c r="Y260" s="378"/>
      <c r="Z260" s="378"/>
      <c r="AA260" s="378"/>
      <c r="AB260" s="378"/>
      <c r="AC260" s="378"/>
      <c r="AD260" s="378"/>
      <c r="AE260" s="378"/>
      <c r="AF260" s="378"/>
      <c r="AG260" s="378"/>
      <c r="AH260" s="378"/>
      <c r="AI260" s="378"/>
      <c r="AJ260" s="378"/>
      <c r="AK260" s="378"/>
      <c r="AL260" s="378"/>
      <c r="AM260" s="378"/>
      <c r="AN260" s="378"/>
      <c r="AO260" s="378"/>
      <c r="AP260" s="378"/>
      <c r="AQ260" s="378"/>
      <c r="AR260" s="378"/>
      <c r="AS260" s="378"/>
    </row>
    <row r="261" spans="1:45" ht="11.25" customHeight="1">
      <c r="A261" s="378"/>
      <c r="B261" s="378"/>
      <c r="C261" s="378"/>
      <c r="D261" s="378"/>
      <c r="E261" s="378"/>
      <c r="F261" s="378"/>
      <c r="G261" s="378"/>
      <c r="H261" s="378"/>
      <c r="I261" s="378"/>
      <c r="J261" s="378"/>
      <c r="K261" s="378"/>
      <c r="L261" s="378"/>
      <c r="M261" s="378"/>
      <c r="N261" s="378"/>
      <c r="O261" s="378"/>
      <c r="P261" s="378"/>
      <c r="Q261" s="378"/>
      <c r="R261" s="378"/>
      <c r="S261" s="378"/>
      <c r="T261" s="378"/>
      <c r="U261" s="378"/>
      <c r="V261" s="378"/>
      <c r="W261" s="378"/>
      <c r="X261" s="378"/>
      <c r="Y261" s="378"/>
      <c r="Z261" s="378"/>
      <c r="AA261" s="378"/>
      <c r="AB261" s="378"/>
      <c r="AC261" s="378"/>
      <c r="AD261" s="378"/>
      <c r="AE261" s="378"/>
      <c r="AF261" s="378"/>
      <c r="AG261" s="378"/>
      <c r="AH261" s="378"/>
      <c r="AI261" s="378"/>
      <c r="AJ261" s="378"/>
      <c r="AK261" s="378"/>
      <c r="AL261" s="378"/>
      <c r="AM261" s="378"/>
      <c r="AN261" s="378"/>
      <c r="AO261" s="378"/>
      <c r="AP261" s="378"/>
      <c r="AQ261" s="378"/>
      <c r="AR261" s="378"/>
      <c r="AS261" s="378"/>
    </row>
    <row r="262" spans="1:45" ht="11.25" customHeight="1">
      <c r="A262" s="378"/>
      <c r="B262" s="378"/>
      <c r="C262" s="378"/>
      <c r="D262" s="378"/>
      <c r="E262" s="378"/>
      <c r="F262" s="378"/>
      <c r="G262" s="378"/>
      <c r="H262" s="378"/>
      <c r="I262" s="378"/>
      <c r="J262" s="378"/>
      <c r="K262" s="378"/>
      <c r="L262" s="378"/>
      <c r="M262" s="378"/>
      <c r="N262" s="378"/>
      <c r="O262" s="378"/>
      <c r="P262" s="378"/>
      <c r="Q262" s="378"/>
      <c r="R262" s="378"/>
      <c r="S262" s="378"/>
      <c r="T262" s="378"/>
      <c r="U262" s="378"/>
      <c r="V262" s="378"/>
      <c r="W262" s="378"/>
      <c r="X262" s="378"/>
      <c r="Y262" s="378"/>
      <c r="Z262" s="378"/>
      <c r="AA262" s="378"/>
      <c r="AB262" s="378"/>
      <c r="AC262" s="378"/>
      <c r="AD262" s="378"/>
      <c r="AE262" s="378"/>
      <c r="AF262" s="378"/>
      <c r="AG262" s="378"/>
      <c r="AH262" s="378"/>
      <c r="AI262" s="378"/>
      <c r="AJ262" s="378"/>
      <c r="AK262" s="378"/>
      <c r="AL262" s="378"/>
      <c r="AM262" s="378"/>
      <c r="AN262" s="378"/>
      <c r="AO262" s="378"/>
      <c r="AP262" s="378"/>
      <c r="AQ262" s="378"/>
      <c r="AR262" s="378"/>
      <c r="AS262" s="378"/>
    </row>
    <row r="263" spans="1:45" ht="11.25" customHeight="1">
      <c r="A263" s="378"/>
      <c r="B263" s="378"/>
      <c r="C263" s="378"/>
      <c r="D263" s="378"/>
      <c r="E263" s="378"/>
      <c r="F263" s="378"/>
      <c r="G263" s="378"/>
      <c r="H263" s="378"/>
      <c r="I263" s="378"/>
      <c r="J263" s="378"/>
      <c r="K263" s="378"/>
      <c r="L263" s="378"/>
      <c r="M263" s="378"/>
      <c r="N263" s="378"/>
      <c r="O263" s="378"/>
      <c r="P263" s="378"/>
      <c r="Q263" s="378"/>
      <c r="R263" s="378"/>
      <c r="S263" s="378"/>
      <c r="T263" s="378"/>
      <c r="U263" s="378"/>
      <c r="V263" s="378"/>
      <c r="W263" s="378"/>
      <c r="X263" s="378"/>
      <c r="Y263" s="378"/>
      <c r="Z263" s="378"/>
      <c r="AA263" s="378"/>
      <c r="AB263" s="378"/>
      <c r="AC263" s="378"/>
      <c r="AD263" s="378"/>
      <c r="AE263" s="378"/>
      <c r="AF263" s="378"/>
      <c r="AG263" s="378"/>
      <c r="AH263" s="378"/>
      <c r="AI263" s="378"/>
      <c r="AJ263" s="378"/>
      <c r="AK263" s="378"/>
      <c r="AL263" s="378"/>
      <c r="AM263" s="378"/>
      <c r="AN263" s="378"/>
      <c r="AO263" s="378"/>
      <c r="AP263" s="378"/>
      <c r="AQ263" s="378"/>
      <c r="AR263" s="378"/>
      <c r="AS263" s="378"/>
    </row>
    <row r="264" spans="1:45" ht="11.25" customHeight="1">
      <c r="A264" s="378"/>
      <c r="B264" s="378"/>
      <c r="C264" s="378"/>
      <c r="D264" s="378"/>
      <c r="E264" s="378"/>
      <c r="F264" s="378"/>
      <c r="G264" s="378"/>
      <c r="H264" s="378"/>
      <c r="I264" s="378"/>
      <c r="J264" s="378"/>
      <c r="K264" s="378"/>
      <c r="L264" s="378"/>
      <c r="M264" s="378"/>
      <c r="N264" s="378"/>
      <c r="O264" s="378"/>
      <c r="P264" s="378"/>
      <c r="Q264" s="378"/>
      <c r="R264" s="378"/>
      <c r="S264" s="378"/>
      <c r="T264" s="378"/>
      <c r="U264" s="378"/>
      <c r="V264" s="378"/>
      <c r="W264" s="378"/>
      <c r="X264" s="378"/>
      <c r="Y264" s="378"/>
      <c r="Z264" s="378"/>
      <c r="AA264" s="378"/>
      <c r="AB264" s="378"/>
      <c r="AC264" s="378"/>
      <c r="AD264" s="378"/>
      <c r="AE264" s="378"/>
      <c r="AF264" s="378"/>
      <c r="AG264" s="378"/>
      <c r="AH264" s="378"/>
      <c r="AI264" s="378"/>
      <c r="AJ264" s="378"/>
      <c r="AK264" s="378"/>
      <c r="AL264" s="378"/>
      <c r="AM264" s="378"/>
      <c r="AN264" s="378"/>
      <c r="AO264" s="378"/>
      <c r="AP264" s="378"/>
      <c r="AQ264" s="378"/>
      <c r="AR264" s="378"/>
      <c r="AS264" s="378"/>
    </row>
    <row r="265" spans="1:45" ht="11.25" customHeight="1">
      <c r="A265" s="378"/>
      <c r="B265" s="378"/>
      <c r="C265" s="378"/>
      <c r="D265" s="378"/>
      <c r="E265" s="378"/>
      <c r="F265" s="378"/>
      <c r="G265" s="378"/>
      <c r="H265" s="378"/>
      <c r="I265" s="378"/>
      <c r="J265" s="378"/>
      <c r="K265" s="378"/>
      <c r="L265" s="378"/>
      <c r="M265" s="378"/>
      <c r="N265" s="378"/>
      <c r="O265" s="378"/>
      <c r="P265" s="378"/>
      <c r="Q265" s="378"/>
      <c r="R265" s="378"/>
      <c r="S265" s="378"/>
      <c r="T265" s="378"/>
      <c r="U265" s="378"/>
      <c r="V265" s="378"/>
      <c r="W265" s="378"/>
      <c r="X265" s="378"/>
      <c r="Y265" s="378"/>
      <c r="Z265" s="378"/>
      <c r="AA265" s="378"/>
      <c r="AB265" s="378"/>
      <c r="AC265" s="378"/>
      <c r="AD265" s="378"/>
      <c r="AE265" s="378"/>
      <c r="AF265" s="378"/>
      <c r="AG265" s="378"/>
      <c r="AH265" s="378"/>
      <c r="AI265" s="378"/>
      <c r="AJ265" s="378"/>
      <c r="AK265" s="378"/>
      <c r="AL265" s="378"/>
      <c r="AM265" s="378"/>
      <c r="AN265" s="378"/>
      <c r="AO265" s="378"/>
      <c r="AP265" s="378"/>
      <c r="AQ265" s="378"/>
      <c r="AR265" s="378"/>
      <c r="AS265" s="378"/>
    </row>
    <row r="266" spans="1:45" ht="11.25" customHeight="1">
      <c r="A266" s="378"/>
      <c r="B266" s="378"/>
      <c r="C266" s="378"/>
      <c r="D266" s="378"/>
      <c r="E266" s="378"/>
      <c r="F266" s="378"/>
      <c r="G266" s="378"/>
      <c r="H266" s="378"/>
      <c r="I266" s="378"/>
      <c r="J266" s="378"/>
      <c r="K266" s="378"/>
      <c r="L266" s="378"/>
      <c r="M266" s="378"/>
      <c r="N266" s="378"/>
      <c r="O266" s="378"/>
      <c r="P266" s="378"/>
      <c r="Q266" s="378"/>
      <c r="R266" s="378"/>
      <c r="S266" s="378"/>
      <c r="T266" s="378"/>
      <c r="U266" s="378"/>
      <c r="V266" s="378"/>
      <c r="W266" s="378"/>
      <c r="X266" s="378"/>
      <c r="Y266" s="378"/>
      <c r="Z266" s="378"/>
      <c r="AA266" s="378"/>
      <c r="AB266" s="378"/>
      <c r="AC266" s="378"/>
      <c r="AD266" s="378"/>
      <c r="AE266" s="378"/>
      <c r="AF266" s="378"/>
      <c r="AG266" s="378"/>
      <c r="AH266" s="378"/>
      <c r="AI266" s="378"/>
      <c r="AJ266" s="378"/>
      <c r="AK266" s="378"/>
      <c r="AL266" s="378"/>
      <c r="AM266" s="378"/>
      <c r="AN266" s="378"/>
      <c r="AO266" s="378"/>
      <c r="AP266" s="378"/>
      <c r="AQ266" s="378"/>
      <c r="AR266" s="378"/>
      <c r="AS266" s="378"/>
    </row>
    <row r="267" spans="1:45" ht="11.25" customHeight="1">
      <c r="A267" s="378"/>
      <c r="B267" s="378"/>
      <c r="C267" s="378"/>
      <c r="D267" s="378"/>
      <c r="E267" s="378"/>
      <c r="F267" s="378"/>
      <c r="G267" s="378"/>
      <c r="H267" s="378"/>
      <c r="I267" s="378"/>
      <c r="J267" s="378"/>
      <c r="K267" s="378"/>
      <c r="L267" s="378"/>
      <c r="M267" s="378"/>
      <c r="N267" s="378"/>
      <c r="O267" s="378"/>
      <c r="P267" s="378"/>
      <c r="Q267" s="378"/>
      <c r="R267" s="378"/>
      <c r="S267" s="378"/>
      <c r="T267" s="378"/>
      <c r="U267" s="378"/>
      <c r="V267" s="378"/>
      <c r="W267" s="378"/>
      <c r="X267" s="378"/>
      <c r="Y267" s="378"/>
      <c r="Z267" s="378"/>
      <c r="AA267" s="378"/>
      <c r="AB267" s="378"/>
      <c r="AC267" s="378"/>
      <c r="AD267" s="378"/>
      <c r="AE267" s="378"/>
      <c r="AF267" s="378"/>
      <c r="AG267" s="378"/>
      <c r="AH267" s="378"/>
      <c r="AI267" s="378"/>
      <c r="AJ267" s="378"/>
      <c r="AK267" s="378"/>
      <c r="AL267" s="378"/>
      <c r="AM267" s="378"/>
      <c r="AN267" s="378"/>
      <c r="AO267" s="378"/>
      <c r="AP267" s="378"/>
      <c r="AQ267" s="378"/>
      <c r="AR267" s="378"/>
      <c r="AS267" s="378"/>
    </row>
    <row r="268" spans="1:45" ht="11.25" customHeight="1">
      <c r="A268" s="378"/>
      <c r="B268" s="378"/>
      <c r="C268" s="378"/>
      <c r="D268" s="378"/>
      <c r="E268" s="378"/>
      <c r="F268" s="378"/>
      <c r="G268" s="378"/>
      <c r="H268" s="378"/>
      <c r="I268" s="378"/>
      <c r="J268" s="378"/>
      <c r="K268" s="378"/>
      <c r="L268" s="378"/>
      <c r="M268" s="378"/>
      <c r="N268" s="378"/>
      <c r="O268" s="378"/>
      <c r="P268" s="378"/>
      <c r="Q268" s="378"/>
      <c r="R268" s="378"/>
      <c r="S268" s="378"/>
      <c r="T268" s="378"/>
      <c r="U268" s="378"/>
      <c r="V268" s="378"/>
      <c r="W268" s="378"/>
      <c r="X268" s="378"/>
      <c r="Y268" s="378"/>
      <c r="Z268" s="378"/>
      <c r="AA268" s="378"/>
      <c r="AB268" s="378"/>
      <c r="AC268" s="378"/>
      <c r="AD268" s="378"/>
      <c r="AE268" s="378"/>
      <c r="AF268" s="378"/>
      <c r="AG268" s="378"/>
      <c r="AH268" s="378"/>
      <c r="AI268" s="378"/>
      <c r="AJ268" s="378"/>
      <c r="AK268" s="378"/>
      <c r="AL268" s="378"/>
      <c r="AM268" s="378"/>
      <c r="AN268" s="378"/>
      <c r="AO268" s="378"/>
      <c r="AP268" s="378"/>
      <c r="AQ268" s="378"/>
      <c r="AR268" s="378"/>
      <c r="AS268" s="378"/>
    </row>
    <row r="269" spans="1:45" ht="11.25" customHeight="1">
      <c r="A269" s="378"/>
      <c r="B269" s="378"/>
      <c r="C269" s="378"/>
      <c r="D269" s="378"/>
      <c r="E269" s="378"/>
      <c r="F269" s="378"/>
      <c r="G269" s="378"/>
      <c r="H269" s="378"/>
      <c r="I269" s="378"/>
      <c r="J269" s="378"/>
      <c r="K269" s="378"/>
      <c r="L269" s="378"/>
      <c r="M269" s="378"/>
      <c r="N269" s="378"/>
      <c r="O269" s="378"/>
      <c r="P269" s="378"/>
      <c r="Q269" s="378"/>
      <c r="R269" s="378"/>
      <c r="S269" s="378"/>
      <c r="T269" s="378"/>
      <c r="U269" s="378"/>
      <c r="V269" s="378"/>
      <c r="W269" s="378"/>
      <c r="X269" s="378"/>
      <c r="Y269" s="378"/>
      <c r="Z269" s="378"/>
      <c r="AA269" s="378"/>
      <c r="AB269" s="378"/>
      <c r="AC269" s="378"/>
      <c r="AD269" s="378"/>
      <c r="AE269" s="378"/>
      <c r="AF269" s="378"/>
      <c r="AG269" s="378"/>
      <c r="AH269" s="378"/>
      <c r="AI269" s="378"/>
      <c r="AJ269" s="378"/>
      <c r="AK269" s="378"/>
      <c r="AL269" s="378"/>
      <c r="AM269" s="378"/>
      <c r="AN269" s="378"/>
      <c r="AO269" s="378"/>
      <c r="AP269" s="378"/>
      <c r="AQ269" s="378"/>
      <c r="AR269" s="378"/>
      <c r="AS269" s="378"/>
    </row>
    <row r="270" spans="1:45" ht="11.25" customHeight="1">
      <c r="A270" s="378"/>
      <c r="B270" s="378"/>
      <c r="C270" s="378"/>
      <c r="D270" s="378"/>
      <c r="E270" s="378"/>
      <c r="F270" s="378"/>
      <c r="G270" s="378"/>
      <c r="H270" s="378"/>
      <c r="I270" s="378"/>
      <c r="J270" s="378"/>
      <c r="K270" s="378"/>
      <c r="L270" s="378"/>
      <c r="M270" s="378"/>
      <c r="N270" s="378"/>
      <c r="O270" s="378"/>
      <c r="P270" s="378"/>
      <c r="Q270" s="378"/>
      <c r="R270" s="378"/>
      <c r="S270" s="378"/>
      <c r="T270" s="378"/>
      <c r="U270" s="378"/>
      <c r="V270" s="378"/>
      <c r="W270" s="378"/>
      <c r="X270" s="378"/>
      <c r="Y270" s="378"/>
      <c r="Z270" s="378"/>
      <c r="AA270" s="378"/>
      <c r="AB270" s="378"/>
      <c r="AC270" s="378"/>
      <c r="AD270" s="378"/>
      <c r="AE270" s="378"/>
      <c r="AF270" s="378"/>
      <c r="AG270" s="378"/>
      <c r="AH270" s="378"/>
      <c r="AI270" s="378"/>
      <c r="AJ270" s="378"/>
      <c r="AK270" s="378"/>
      <c r="AL270" s="378"/>
      <c r="AM270" s="378"/>
      <c r="AN270" s="378"/>
      <c r="AO270" s="378"/>
      <c r="AP270" s="378"/>
      <c r="AQ270" s="378"/>
      <c r="AR270" s="378"/>
      <c r="AS270" s="378"/>
    </row>
    <row r="271" spans="1:45" ht="11.25" customHeight="1">
      <c r="A271" s="378"/>
      <c r="B271" s="378"/>
      <c r="C271" s="378"/>
      <c r="D271" s="378"/>
      <c r="E271" s="378"/>
      <c r="F271" s="378"/>
      <c r="G271" s="378"/>
      <c r="H271" s="378"/>
      <c r="I271" s="378"/>
      <c r="J271" s="378"/>
      <c r="K271" s="378"/>
      <c r="L271" s="378"/>
      <c r="M271" s="378"/>
      <c r="N271" s="378"/>
      <c r="O271" s="378"/>
      <c r="P271" s="378"/>
      <c r="Q271" s="378"/>
      <c r="R271" s="378"/>
      <c r="S271" s="378"/>
      <c r="T271" s="378"/>
      <c r="U271" s="378"/>
      <c r="V271" s="378"/>
      <c r="W271" s="378"/>
      <c r="X271" s="378"/>
      <c r="Y271" s="378"/>
      <c r="Z271" s="378"/>
      <c r="AA271" s="378"/>
      <c r="AB271" s="378"/>
      <c r="AC271" s="378"/>
      <c r="AD271" s="378"/>
      <c r="AE271" s="378"/>
      <c r="AF271" s="378"/>
      <c r="AG271" s="378"/>
      <c r="AH271" s="378"/>
      <c r="AI271" s="378"/>
      <c r="AJ271" s="378"/>
      <c r="AK271" s="378"/>
      <c r="AL271" s="378"/>
      <c r="AM271" s="378"/>
      <c r="AN271" s="378"/>
      <c r="AO271" s="378"/>
      <c r="AP271" s="378"/>
      <c r="AQ271" s="378"/>
      <c r="AR271" s="378"/>
      <c r="AS271" s="378"/>
    </row>
    <row r="272" spans="1:45" ht="11.25" customHeight="1">
      <c r="A272" s="378"/>
      <c r="B272" s="378"/>
      <c r="C272" s="378"/>
      <c r="D272" s="378"/>
      <c r="E272" s="378"/>
      <c r="F272" s="378"/>
      <c r="G272" s="378"/>
      <c r="H272" s="378"/>
      <c r="I272" s="378"/>
      <c r="J272" s="378"/>
      <c r="K272" s="378"/>
      <c r="L272" s="378"/>
      <c r="M272" s="378"/>
      <c r="N272" s="378"/>
      <c r="O272" s="378"/>
      <c r="P272" s="378"/>
      <c r="Q272" s="378"/>
      <c r="R272" s="378"/>
      <c r="S272" s="378"/>
      <c r="T272" s="378"/>
      <c r="U272" s="378"/>
      <c r="V272" s="378"/>
      <c r="W272" s="378"/>
      <c r="X272" s="378"/>
      <c r="Y272" s="378"/>
      <c r="Z272" s="378"/>
      <c r="AA272" s="378"/>
      <c r="AB272" s="378"/>
      <c r="AC272" s="378"/>
      <c r="AD272" s="378"/>
      <c r="AE272" s="378"/>
      <c r="AF272" s="378"/>
      <c r="AG272" s="378"/>
      <c r="AH272" s="378"/>
      <c r="AI272" s="378"/>
      <c r="AJ272" s="378"/>
      <c r="AK272" s="378"/>
      <c r="AL272" s="378"/>
      <c r="AM272" s="378"/>
      <c r="AN272" s="378"/>
      <c r="AO272" s="378"/>
      <c r="AP272" s="378"/>
      <c r="AQ272" s="378"/>
      <c r="AR272" s="378"/>
      <c r="AS272" s="378"/>
    </row>
    <row r="273" spans="1:45" ht="11.25" customHeight="1">
      <c r="A273" s="378"/>
      <c r="B273" s="378"/>
      <c r="C273" s="378"/>
      <c r="D273" s="378"/>
      <c r="E273" s="378"/>
      <c r="F273" s="378"/>
      <c r="G273" s="378"/>
      <c r="H273" s="378"/>
      <c r="I273" s="378"/>
      <c r="J273" s="378"/>
      <c r="K273" s="378"/>
      <c r="L273" s="378"/>
      <c r="M273" s="378"/>
      <c r="N273" s="378"/>
      <c r="O273" s="378"/>
      <c r="P273" s="378"/>
      <c r="Q273" s="378"/>
      <c r="R273" s="378"/>
      <c r="S273" s="378"/>
      <c r="T273" s="378"/>
      <c r="U273" s="378"/>
      <c r="V273" s="378"/>
      <c r="W273" s="378"/>
      <c r="X273" s="378"/>
      <c r="Y273" s="378"/>
      <c r="Z273" s="378"/>
      <c r="AA273" s="378"/>
      <c r="AB273" s="378"/>
      <c r="AC273" s="378"/>
      <c r="AD273" s="378"/>
      <c r="AE273" s="378"/>
      <c r="AF273" s="378"/>
      <c r="AG273" s="378"/>
      <c r="AH273" s="378"/>
      <c r="AI273" s="378"/>
      <c r="AJ273" s="378"/>
      <c r="AK273" s="378"/>
      <c r="AL273" s="378"/>
      <c r="AM273" s="378"/>
      <c r="AN273" s="378"/>
      <c r="AO273" s="378"/>
      <c r="AP273" s="378"/>
      <c r="AQ273" s="378"/>
      <c r="AR273" s="378"/>
      <c r="AS273" s="378"/>
    </row>
    <row r="274" spans="1:45" ht="11.25" customHeight="1">
      <c r="A274" s="378"/>
      <c r="B274" s="378"/>
      <c r="C274" s="378"/>
      <c r="D274" s="378"/>
      <c r="E274" s="378"/>
      <c r="F274" s="378"/>
      <c r="G274" s="378"/>
      <c r="H274" s="378"/>
      <c r="I274" s="378"/>
      <c r="J274" s="378"/>
      <c r="K274" s="378"/>
      <c r="L274" s="378"/>
      <c r="M274" s="378"/>
      <c r="N274" s="378"/>
      <c r="O274" s="378"/>
      <c r="P274" s="378"/>
      <c r="Q274" s="378"/>
      <c r="R274" s="378"/>
      <c r="S274" s="378"/>
      <c r="T274" s="378"/>
      <c r="U274" s="378"/>
      <c r="V274" s="378"/>
      <c r="W274" s="378"/>
      <c r="X274" s="378"/>
      <c r="Y274" s="378"/>
      <c r="Z274" s="378"/>
      <c r="AA274" s="378"/>
      <c r="AB274" s="378"/>
      <c r="AC274" s="378"/>
      <c r="AD274" s="378"/>
      <c r="AE274" s="378"/>
      <c r="AF274" s="378"/>
      <c r="AG274" s="378"/>
      <c r="AH274" s="378"/>
      <c r="AI274" s="378"/>
      <c r="AJ274" s="378"/>
      <c r="AK274" s="378"/>
      <c r="AL274" s="378"/>
      <c r="AM274" s="378"/>
      <c r="AN274" s="378"/>
      <c r="AO274" s="378"/>
      <c r="AP274" s="378"/>
      <c r="AQ274" s="378"/>
      <c r="AR274" s="378"/>
      <c r="AS274" s="378"/>
    </row>
    <row r="275" spans="1:45" ht="11.25" customHeight="1">
      <c r="A275" s="378"/>
      <c r="B275" s="378"/>
      <c r="C275" s="378"/>
      <c r="D275" s="378"/>
      <c r="E275" s="378"/>
      <c r="F275" s="378"/>
      <c r="G275" s="378"/>
      <c r="H275" s="378"/>
      <c r="I275" s="378"/>
      <c r="J275" s="378"/>
      <c r="K275" s="378"/>
      <c r="L275" s="378"/>
      <c r="M275" s="378"/>
      <c r="N275" s="378"/>
      <c r="O275" s="378"/>
      <c r="P275" s="378"/>
      <c r="Q275" s="378"/>
      <c r="R275" s="378"/>
      <c r="S275" s="378"/>
      <c r="T275" s="378"/>
      <c r="U275" s="378"/>
      <c r="V275" s="378"/>
      <c r="W275" s="378"/>
      <c r="X275" s="378"/>
      <c r="Y275" s="378"/>
      <c r="Z275" s="378"/>
      <c r="AA275" s="378"/>
      <c r="AB275" s="378"/>
      <c r="AC275" s="378"/>
      <c r="AD275" s="378"/>
      <c r="AE275" s="378"/>
      <c r="AF275" s="378"/>
      <c r="AG275" s="378"/>
      <c r="AH275" s="378"/>
      <c r="AI275" s="378"/>
      <c r="AJ275" s="378"/>
      <c r="AK275" s="378"/>
      <c r="AL275" s="378"/>
      <c r="AM275" s="378"/>
      <c r="AN275" s="378"/>
      <c r="AO275" s="378"/>
      <c r="AP275" s="378"/>
      <c r="AQ275" s="378"/>
      <c r="AR275" s="378"/>
      <c r="AS275" s="378"/>
    </row>
    <row r="276" spans="1:45" ht="11.25" customHeight="1">
      <c r="A276" s="378"/>
      <c r="B276" s="378"/>
      <c r="C276" s="378"/>
      <c r="D276" s="378"/>
      <c r="E276" s="378"/>
      <c r="F276" s="378"/>
      <c r="G276" s="378"/>
      <c r="H276" s="378"/>
      <c r="I276" s="378"/>
      <c r="J276" s="378"/>
      <c r="K276" s="378"/>
      <c r="L276" s="378"/>
      <c r="M276" s="378"/>
      <c r="N276" s="378"/>
      <c r="O276" s="378"/>
      <c r="P276" s="378"/>
      <c r="Q276" s="378"/>
      <c r="R276" s="378"/>
      <c r="S276" s="378"/>
      <c r="T276" s="378"/>
      <c r="U276" s="378"/>
      <c r="V276" s="378"/>
      <c r="W276" s="378"/>
      <c r="X276" s="378"/>
      <c r="Y276" s="378"/>
      <c r="Z276" s="378"/>
      <c r="AA276" s="378"/>
      <c r="AB276" s="378"/>
      <c r="AC276" s="378"/>
      <c r="AD276" s="378"/>
      <c r="AE276" s="378"/>
      <c r="AF276" s="378"/>
      <c r="AG276" s="378"/>
      <c r="AH276" s="378"/>
      <c r="AI276" s="378"/>
      <c r="AJ276" s="378"/>
      <c r="AK276" s="378"/>
      <c r="AL276" s="378"/>
      <c r="AM276" s="378"/>
      <c r="AN276" s="378"/>
      <c r="AO276" s="378"/>
      <c r="AP276" s="378"/>
      <c r="AQ276" s="378"/>
      <c r="AR276" s="378"/>
      <c r="AS276" s="378"/>
    </row>
    <row r="277" spans="1:45" ht="11.25" customHeight="1">
      <c r="A277" s="378"/>
      <c r="B277" s="378"/>
      <c r="C277" s="378"/>
      <c r="D277" s="378"/>
      <c r="E277" s="378"/>
      <c r="F277" s="378"/>
      <c r="G277" s="378"/>
      <c r="H277" s="378"/>
      <c r="I277" s="378"/>
      <c r="J277" s="378"/>
      <c r="K277" s="378"/>
      <c r="L277" s="378"/>
      <c r="M277" s="378"/>
      <c r="N277" s="378"/>
      <c r="O277" s="378"/>
      <c r="P277" s="378"/>
      <c r="Q277" s="378"/>
      <c r="R277" s="378"/>
      <c r="S277" s="378"/>
      <c r="T277" s="378"/>
      <c r="U277" s="378"/>
      <c r="V277" s="378"/>
      <c r="W277" s="378"/>
      <c r="X277" s="378"/>
      <c r="Y277" s="378"/>
      <c r="Z277" s="378"/>
      <c r="AA277" s="378"/>
      <c r="AB277" s="378"/>
      <c r="AC277" s="378"/>
      <c r="AD277" s="378"/>
      <c r="AE277" s="378"/>
      <c r="AF277" s="378"/>
      <c r="AG277" s="378"/>
      <c r="AH277" s="378"/>
      <c r="AI277" s="378"/>
      <c r="AJ277" s="378"/>
      <c r="AK277" s="378"/>
      <c r="AL277" s="378"/>
      <c r="AM277" s="378"/>
      <c r="AN277" s="378"/>
      <c r="AO277" s="378"/>
      <c r="AP277" s="378"/>
      <c r="AQ277" s="378"/>
      <c r="AR277" s="378"/>
      <c r="AS277" s="378"/>
    </row>
    <row r="278" spans="1:45" ht="11.25" customHeight="1">
      <c r="A278" s="378"/>
      <c r="B278" s="378"/>
      <c r="C278" s="378"/>
      <c r="D278" s="378"/>
      <c r="E278" s="378"/>
      <c r="F278" s="378"/>
      <c r="G278" s="378"/>
      <c r="H278" s="378"/>
      <c r="I278" s="378"/>
      <c r="J278" s="378"/>
      <c r="K278" s="378"/>
      <c r="L278" s="378"/>
      <c r="M278" s="378"/>
      <c r="N278" s="378"/>
      <c r="O278" s="378"/>
      <c r="P278" s="378"/>
      <c r="Q278" s="378"/>
      <c r="R278" s="378"/>
      <c r="S278" s="378"/>
      <c r="T278" s="378"/>
      <c r="U278" s="378"/>
      <c r="V278" s="378"/>
      <c r="W278" s="378"/>
      <c r="X278" s="378"/>
      <c r="Y278" s="378"/>
      <c r="Z278" s="378"/>
      <c r="AA278" s="378"/>
      <c r="AB278" s="378"/>
      <c r="AC278" s="378"/>
      <c r="AD278" s="378"/>
      <c r="AE278" s="378"/>
      <c r="AF278" s="378"/>
      <c r="AG278" s="378"/>
      <c r="AH278" s="378"/>
      <c r="AI278" s="378"/>
      <c r="AJ278" s="378"/>
      <c r="AK278" s="378"/>
      <c r="AL278" s="378"/>
      <c r="AM278" s="378"/>
      <c r="AN278" s="378"/>
      <c r="AO278" s="378"/>
      <c r="AP278" s="378"/>
      <c r="AQ278" s="378"/>
      <c r="AR278" s="378"/>
      <c r="AS278" s="378"/>
    </row>
    <row r="279" spans="1:45" ht="11.25" customHeight="1">
      <c r="A279" s="378"/>
      <c r="B279" s="378"/>
      <c r="C279" s="378"/>
      <c r="D279" s="378"/>
      <c r="E279" s="378"/>
      <c r="F279" s="378"/>
      <c r="G279" s="378"/>
      <c r="H279" s="378"/>
      <c r="I279" s="378"/>
      <c r="J279" s="378"/>
      <c r="K279" s="378"/>
      <c r="L279" s="378"/>
      <c r="M279" s="378"/>
      <c r="N279" s="378"/>
      <c r="O279" s="378"/>
      <c r="P279" s="378"/>
      <c r="Q279" s="378"/>
      <c r="R279" s="378"/>
      <c r="S279" s="378"/>
      <c r="T279" s="378"/>
      <c r="U279" s="378"/>
      <c r="V279" s="378"/>
      <c r="W279" s="378"/>
      <c r="X279" s="378"/>
      <c r="Y279" s="378"/>
      <c r="Z279" s="378"/>
      <c r="AA279" s="378"/>
      <c r="AB279" s="378"/>
      <c r="AC279" s="378"/>
      <c r="AD279" s="378"/>
      <c r="AE279" s="378"/>
      <c r="AF279" s="378"/>
      <c r="AG279" s="378"/>
      <c r="AH279" s="378"/>
      <c r="AI279" s="378"/>
      <c r="AJ279" s="378"/>
      <c r="AK279" s="378"/>
      <c r="AL279" s="378"/>
      <c r="AM279" s="378"/>
      <c r="AN279" s="378"/>
      <c r="AO279" s="378"/>
      <c r="AP279" s="378"/>
      <c r="AQ279" s="378"/>
      <c r="AR279" s="378"/>
      <c r="AS279" s="378"/>
    </row>
    <row r="280" spans="1:45" ht="11.25" customHeight="1">
      <c r="A280" s="378"/>
      <c r="B280" s="378"/>
      <c r="C280" s="378"/>
      <c r="D280" s="378"/>
      <c r="E280" s="378"/>
      <c r="F280" s="378"/>
      <c r="G280" s="378"/>
      <c r="H280" s="378"/>
      <c r="I280" s="378"/>
      <c r="J280" s="378"/>
      <c r="K280" s="378"/>
      <c r="L280" s="378"/>
      <c r="M280" s="378"/>
      <c r="N280" s="378"/>
      <c r="O280" s="378"/>
      <c r="P280" s="378"/>
      <c r="Q280" s="378"/>
      <c r="R280" s="378"/>
      <c r="S280" s="378"/>
      <c r="T280" s="378"/>
      <c r="U280" s="378"/>
      <c r="V280" s="378"/>
      <c r="W280" s="378"/>
      <c r="X280" s="378"/>
      <c r="Y280" s="378"/>
      <c r="Z280" s="378"/>
      <c r="AA280" s="378"/>
      <c r="AB280" s="378"/>
      <c r="AC280" s="378"/>
      <c r="AD280" s="378"/>
      <c r="AE280" s="378"/>
      <c r="AF280" s="378"/>
      <c r="AG280" s="378"/>
      <c r="AH280" s="378"/>
      <c r="AI280" s="378"/>
      <c r="AJ280" s="378"/>
      <c r="AK280" s="378"/>
      <c r="AL280" s="378"/>
      <c r="AM280" s="378"/>
      <c r="AN280" s="378"/>
      <c r="AO280" s="378"/>
      <c r="AP280" s="378"/>
      <c r="AQ280" s="378"/>
      <c r="AR280" s="378"/>
      <c r="AS280" s="378"/>
    </row>
    <row r="281" spans="1:45" ht="11.25" customHeight="1">
      <c r="A281" s="378"/>
      <c r="B281" s="378"/>
      <c r="C281" s="378"/>
      <c r="D281" s="378"/>
      <c r="E281" s="378"/>
      <c r="F281" s="378"/>
      <c r="G281" s="378"/>
      <c r="H281" s="378"/>
      <c r="I281" s="378"/>
      <c r="J281" s="378"/>
      <c r="K281" s="378"/>
      <c r="L281" s="378"/>
      <c r="M281" s="378"/>
      <c r="N281" s="378"/>
      <c r="O281" s="378"/>
      <c r="P281" s="378"/>
      <c r="Q281" s="378"/>
      <c r="R281" s="378"/>
      <c r="S281" s="378"/>
      <c r="T281" s="378"/>
      <c r="U281" s="378"/>
      <c r="V281" s="378"/>
      <c r="W281" s="378"/>
      <c r="X281" s="378"/>
      <c r="Y281" s="378"/>
      <c r="Z281" s="378"/>
      <c r="AA281" s="378"/>
      <c r="AB281" s="378"/>
      <c r="AC281" s="378"/>
      <c r="AD281" s="378"/>
      <c r="AE281" s="378"/>
      <c r="AF281" s="378"/>
      <c r="AG281" s="378"/>
      <c r="AH281" s="378"/>
      <c r="AI281" s="378"/>
      <c r="AJ281" s="378"/>
      <c r="AK281" s="378"/>
      <c r="AL281" s="378"/>
      <c r="AM281" s="378"/>
      <c r="AN281" s="378"/>
      <c r="AO281" s="378"/>
      <c r="AP281" s="378"/>
      <c r="AQ281" s="378"/>
      <c r="AR281" s="378"/>
      <c r="AS281" s="378"/>
    </row>
    <row r="282" spans="1:45" ht="11.25" customHeight="1">
      <c r="A282" s="378"/>
      <c r="B282" s="378"/>
      <c r="C282" s="378"/>
      <c r="D282" s="378"/>
      <c r="E282" s="378"/>
      <c r="F282" s="378"/>
      <c r="G282" s="378"/>
      <c r="H282" s="378"/>
      <c r="I282" s="378"/>
      <c r="J282" s="378"/>
      <c r="K282" s="378"/>
      <c r="L282" s="378"/>
      <c r="M282" s="378"/>
      <c r="N282" s="378"/>
      <c r="O282" s="378"/>
      <c r="P282" s="378"/>
      <c r="Q282" s="378"/>
      <c r="R282" s="378"/>
      <c r="S282" s="378"/>
      <c r="T282" s="378"/>
      <c r="U282" s="378"/>
      <c r="V282" s="378"/>
      <c r="W282" s="378"/>
      <c r="X282" s="378"/>
      <c r="Y282" s="378"/>
      <c r="Z282" s="378"/>
      <c r="AA282" s="378"/>
      <c r="AB282" s="378"/>
      <c r="AC282" s="378"/>
      <c r="AD282" s="378"/>
      <c r="AE282" s="378"/>
      <c r="AF282" s="378"/>
      <c r="AG282" s="378"/>
      <c r="AH282" s="378"/>
      <c r="AI282" s="378"/>
      <c r="AJ282" s="378"/>
      <c r="AK282" s="378"/>
      <c r="AL282" s="378"/>
      <c r="AM282" s="378"/>
      <c r="AN282" s="378"/>
      <c r="AO282" s="378"/>
      <c r="AP282" s="378"/>
      <c r="AQ282" s="378"/>
      <c r="AR282" s="378"/>
      <c r="AS282" s="378"/>
    </row>
    <row r="283" spans="1:45" ht="11.25" customHeight="1">
      <c r="A283" s="378"/>
      <c r="B283" s="378"/>
      <c r="C283" s="378"/>
      <c r="D283" s="378"/>
      <c r="E283" s="378"/>
      <c r="F283" s="378"/>
      <c r="G283" s="378"/>
      <c r="H283" s="378"/>
      <c r="I283" s="378"/>
      <c r="J283" s="378"/>
      <c r="K283" s="378"/>
      <c r="L283" s="378"/>
      <c r="M283" s="378"/>
      <c r="N283" s="378"/>
      <c r="O283" s="378"/>
      <c r="P283" s="378"/>
      <c r="Q283" s="378"/>
      <c r="R283" s="378"/>
      <c r="S283" s="378"/>
      <c r="T283" s="378"/>
      <c r="U283" s="378"/>
      <c r="V283" s="378"/>
      <c r="W283" s="378"/>
      <c r="X283" s="378"/>
      <c r="Y283" s="378"/>
      <c r="Z283" s="378"/>
      <c r="AA283" s="378"/>
      <c r="AB283" s="378"/>
      <c r="AC283" s="378"/>
      <c r="AD283" s="378"/>
      <c r="AE283" s="378"/>
      <c r="AF283" s="378"/>
      <c r="AG283" s="378"/>
      <c r="AH283" s="378"/>
      <c r="AI283" s="378"/>
      <c r="AJ283" s="378"/>
      <c r="AK283" s="378"/>
      <c r="AL283" s="378"/>
      <c r="AM283" s="378"/>
      <c r="AN283" s="378"/>
      <c r="AO283" s="378"/>
      <c r="AP283" s="378"/>
      <c r="AQ283" s="378"/>
      <c r="AR283" s="378"/>
      <c r="AS283" s="378"/>
    </row>
    <row r="284" spans="1:45" ht="11.25" customHeight="1">
      <c r="A284" s="378"/>
      <c r="B284" s="378"/>
      <c r="C284" s="378"/>
      <c r="D284" s="378"/>
      <c r="E284" s="378"/>
      <c r="F284" s="378"/>
      <c r="G284" s="378"/>
      <c r="H284" s="378"/>
      <c r="I284" s="378"/>
      <c r="J284" s="378"/>
      <c r="K284" s="378"/>
      <c r="L284" s="378"/>
      <c r="M284" s="378"/>
      <c r="N284" s="378"/>
      <c r="O284" s="378"/>
      <c r="P284" s="378"/>
      <c r="Q284" s="378"/>
      <c r="R284" s="378"/>
      <c r="S284" s="378"/>
      <c r="T284" s="378"/>
      <c r="U284" s="378"/>
      <c r="V284" s="378"/>
      <c r="W284" s="378"/>
      <c r="X284" s="378"/>
      <c r="Y284" s="378"/>
      <c r="Z284" s="378"/>
      <c r="AA284" s="378"/>
      <c r="AB284" s="378"/>
      <c r="AC284" s="378"/>
      <c r="AD284" s="378"/>
      <c r="AE284" s="378"/>
      <c r="AF284" s="378"/>
      <c r="AG284" s="378"/>
      <c r="AH284" s="378"/>
      <c r="AI284" s="378"/>
      <c r="AJ284" s="378"/>
      <c r="AK284" s="378"/>
      <c r="AL284" s="378"/>
      <c r="AM284" s="378"/>
      <c r="AN284" s="378"/>
      <c r="AO284" s="378"/>
      <c r="AP284" s="378"/>
      <c r="AQ284" s="378"/>
      <c r="AR284" s="378"/>
      <c r="AS284" s="378"/>
    </row>
    <row r="285" spans="1:45" ht="11.25" customHeight="1">
      <c r="A285" s="378"/>
      <c r="B285" s="378"/>
      <c r="C285" s="378"/>
      <c r="D285" s="378"/>
      <c r="E285" s="378"/>
      <c r="F285" s="378"/>
      <c r="G285" s="378"/>
      <c r="H285" s="378"/>
      <c r="I285" s="378"/>
      <c r="J285" s="378"/>
      <c r="K285" s="378"/>
      <c r="L285" s="378"/>
      <c r="M285" s="378"/>
      <c r="N285" s="378"/>
      <c r="O285" s="378"/>
      <c r="P285" s="378"/>
      <c r="Q285" s="378"/>
      <c r="R285" s="378"/>
      <c r="S285" s="378"/>
      <c r="T285" s="378"/>
      <c r="U285" s="378"/>
      <c r="V285" s="378"/>
      <c r="W285" s="378"/>
      <c r="X285" s="378"/>
      <c r="Y285" s="378"/>
      <c r="Z285" s="378"/>
      <c r="AA285" s="378"/>
      <c r="AB285" s="378"/>
      <c r="AC285" s="378"/>
      <c r="AD285" s="378"/>
      <c r="AE285" s="378"/>
      <c r="AF285" s="378"/>
      <c r="AG285" s="378"/>
      <c r="AH285" s="378"/>
      <c r="AI285" s="378"/>
      <c r="AJ285" s="378"/>
      <c r="AK285" s="378"/>
      <c r="AL285" s="378"/>
      <c r="AM285" s="378"/>
      <c r="AN285" s="378"/>
      <c r="AO285" s="378"/>
      <c r="AP285" s="378"/>
      <c r="AQ285" s="378"/>
      <c r="AR285" s="378"/>
      <c r="AS285" s="378"/>
    </row>
    <row r="286" spans="1:45" ht="11.25" customHeight="1">
      <c r="A286" s="378"/>
      <c r="B286" s="378"/>
      <c r="C286" s="378"/>
      <c r="D286" s="378"/>
      <c r="E286" s="378"/>
      <c r="F286" s="378"/>
      <c r="G286" s="378"/>
      <c r="H286" s="378"/>
      <c r="I286" s="378"/>
      <c r="J286" s="378"/>
      <c r="K286" s="378"/>
      <c r="L286" s="378"/>
      <c r="M286" s="378"/>
      <c r="N286" s="378"/>
      <c r="O286" s="378"/>
      <c r="P286" s="378"/>
      <c r="Q286" s="378"/>
      <c r="R286" s="378"/>
      <c r="S286" s="378"/>
      <c r="T286" s="378"/>
      <c r="U286" s="378"/>
      <c r="V286" s="378"/>
      <c r="W286" s="378"/>
      <c r="X286" s="378"/>
      <c r="Y286" s="378"/>
      <c r="Z286" s="378"/>
      <c r="AA286" s="378"/>
      <c r="AB286" s="378"/>
      <c r="AC286" s="378"/>
      <c r="AD286" s="378"/>
      <c r="AE286" s="378"/>
      <c r="AF286" s="378"/>
      <c r="AG286" s="378"/>
      <c r="AH286" s="378"/>
      <c r="AI286" s="378"/>
      <c r="AJ286" s="378"/>
      <c r="AK286" s="378"/>
      <c r="AL286" s="378"/>
      <c r="AM286" s="378"/>
      <c r="AN286" s="378"/>
      <c r="AO286" s="378"/>
      <c r="AP286" s="378"/>
      <c r="AQ286" s="378"/>
      <c r="AR286" s="378"/>
      <c r="AS286" s="378"/>
    </row>
    <row r="287" spans="1:45" ht="11.25" customHeight="1">
      <c r="A287" s="378"/>
      <c r="B287" s="378"/>
      <c r="C287" s="378"/>
      <c r="D287" s="378"/>
      <c r="E287" s="378"/>
      <c r="F287" s="378"/>
      <c r="G287" s="378"/>
      <c r="H287" s="378"/>
      <c r="I287" s="378"/>
      <c r="J287" s="378"/>
      <c r="K287" s="378"/>
      <c r="L287" s="378"/>
      <c r="M287" s="378"/>
      <c r="N287" s="378"/>
      <c r="O287" s="378"/>
      <c r="P287" s="378"/>
      <c r="Q287" s="378"/>
      <c r="R287" s="378"/>
      <c r="S287" s="378"/>
      <c r="T287" s="378"/>
      <c r="U287" s="378"/>
      <c r="V287" s="378"/>
      <c r="W287" s="378"/>
      <c r="X287" s="378"/>
      <c r="Y287" s="378"/>
      <c r="Z287" s="378"/>
      <c r="AA287" s="378"/>
      <c r="AB287" s="378"/>
      <c r="AC287" s="378"/>
      <c r="AD287" s="378"/>
      <c r="AE287" s="378"/>
      <c r="AF287" s="378"/>
      <c r="AG287" s="378"/>
      <c r="AH287" s="378"/>
      <c r="AI287" s="378"/>
      <c r="AJ287" s="378"/>
      <c r="AK287" s="378"/>
      <c r="AL287" s="378"/>
      <c r="AM287" s="378"/>
      <c r="AN287" s="378"/>
      <c r="AO287" s="378"/>
      <c r="AP287" s="378"/>
      <c r="AQ287" s="378"/>
      <c r="AR287" s="378"/>
      <c r="AS287" s="378"/>
    </row>
    <row r="288" spans="1:45" ht="11.25" customHeight="1">
      <c r="A288" s="378"/>
      <c r="B288" s="378"/>
      <c r="C288" s="378"/>
      <c r="D288" s="378"/>
      <c r="E288" s="378"/>
      <c r="F288" s="378"/>
      <c r="G288" s="378"/>
      <c r="H288" s="378"/>
      <c r="I288" s="378"/>
      <c r="J288" s="378"/>
      <c r="K288" s="378"/>
      <c r="L288" s="378"/>
      <c r="M288" s="378"/>
      <c r="N288" s="378"/>
      <c r="O288" s="378"/>
      <c r="P288" s="378"/>
      <c r="Q288" s="378"/>
      <c r="R288" s="378"/>
      <c r="S288" s="378"/>
      <c r="T288" s="378"/>
      <c r="U288" s="378"/>
      <c r="V288" s="378"/>
      <c r="W288" s="378"/>
      <c r="X288" s="378"/>
      <c r="Y288" s="378"/>
      <c r="Z288" s="378"/>
      <c r="AA288" s="378"/>
      <c r="AB288" s="378"/>
      <c r="AC288" s="378"/>
      <c r="AD288" s="378"/>
      <c r="AE288" s="378"/>
      <c r="AF288" s="378"/>
      <c r="AG288" s="378"/>
      <c r="AH288" s="378"/>
      <c r="AI288" s="378"/>
      <c r="AJ288" s="378"/>
      <c r="AK288" s="378"/>
      <c r="AL288" s="378"/>
      <c r="AM288" s="378"/>
      <c r="AN288" s="378"/>
      <c r="AO288" s="378"/>
      <c r="AP288" s="378"/>
      <c r="AQ288" s="378"/>
      <c r="AR288" s="378"/>
      <c r="AS288" s="378"/>
    </row>
    <row r="289" spans="1:45" ht="11.25" customHeight="1">
      <c r="A289" s="378"/>
      <c r="B289" s="378"/>
      <c r="C289" s="378"/>
      <c r="D289" s="378"/>
      <c r="E289" s="378"/>
      <c r="F289" s="378"/>
      <c r="G289" s="378"/>
      <c r="H289" s="378"/>
      <c r="I289" s="378"/>
      <c r="J289" s="378"/>
      <c r="K289" s="378"/>
      <c r="L289" s="378"/>
      <c r="M289" s="378"/>
      <c r="N289" s="378"/>
      <c r="O289" s="378"/>
      <c r="P289" s="378"/>
      <c r="Q289" s="378"/>
      <c r="R289" s="378"/>
      <c r="S289" s="378"/>
      <c r="T289" s="378"/>
      <c r="U289" s="378"/>
      <c r="V289" s="378"/>
      <c r="W289" s="378"/>
      <c r="X289" s="378"/>
      <c r="Y289" s="378"/>
      <c r="Z289" s="378"/>
      <c r="AA289" s="378"/>
      <c r="AB289" s="378"/>
      <c r="AC289" s="378"/>
      <c r="AD289" s="378"/>
      <c r="AE289" s="378"/>
      <c r="AF289" s="378"/>
      <c r="AG289" s="378"/>
      <c r="AH289" s="378"/>
      <c r="AI289" s="378"/>
      <c r="AJ289" s="378"/>
      <c r="AK289" s="378"/>
      <c r="AL289" s="378"/>
      <c r="AM289" s="378"/>
      <c r="AN289" s="378"/>
      <c r="AO289" s="378"/>
      <c r="AP289" s="378"/>
      <c r="AQ289" s="378"/>
      <c r="AR289" s="378"/>
      <c r="AS289" s="378"/>
    </row>
    <row r="290" spans="1:45" ht="11.25" customHeight="1">
      <c r="A290" s="378"/>
      <c r="B290" s="378"/>
      <c r="C290" s="378"/>
      <c r="D290" s="378"/>
      <c r="E290" s="378"/>
      <c r="F290" s="378"/>
      <c r="G290" s="378"/>
      <c r="H290" s="378"/>
      <c r="I290" s="378"/>
      <c r="J290" s="378"/>
      <c r="K290" s="378"/>
      <c r="L290" s="378"/>
      <c r="M290" s="378"/>
      <c r="N290" s="378"/>
      <c r="O290" s="378"/>
      <c r="P290" s="378"/>
      <c r="Q290" s="378"/>
      <c r="R290" s="378"/>
      <c r="S290" s="378"/>
      <c r="T290" s="378"/>
      <c r="U290" s="378"/>
      <c r="V290" s="378"/>
      <c r="W290" s="378"/>
      <c r="X290" s="378"/>
      <c r="Y290" s="378"/>
      <c r="Z290" s="378"/>
      <c r="AA290" s="378"/>
      <c r="AB290" s="378"/>
      <c r="AC290" s="378"/>
      <c r="AD290" s="378"/>
      <c r="AE290" s="378"/>
      <c r="AF290" s="378"/>
      <c r="AG290" s="378"/>
      <c r="AH290" s="378"/>
      <c r="AI290" s="378"/>
      <c r="AJ290" s="378"/>
      <c r="AK290" s="378"/>
      <c r="AL290" s="378"/>
      <c r="AM290" s="378"/>
      <c r="AN290" s="378"/>
      <c r="AO290" s="378"/>
      <c r="AP290" s="378"/>
      <c r="AQ290" s="378"/>
      <c r="AR290" s="378"/>
      <c r="AS290" s="378"/>
    </row>
    <row r="291" spans="1:45" ht="11.25" customHeight="1">
      <c r="A291" s="378"/>
      <c r="B291" s="378"/>
      <c r="C291" s="378"/>
      <c r="D291" s="378"/>
      <c r="E291" s="378"/>
      <c r="F291" s="378"/>
      <c r="G291" s="378"/>
      <c r="H291" s="378"/>
      <c r="I291" s="378"/>
      <c r="J291" s="378"/>
      <c r="K291" s="378"/>
      <c r="L291" s="378"/>
      <c r="M291" s="378"/>
      <c r="N291" s="378"/>
      <c r="O291" s="378"/>
      <c r="P291" s="378"/>
      <c r="Q291" s="378"/>
      <c r="R291" s="378"/>
      <c r="S291" s="378"/>
      <c r="T291" s="378"/>
      <c r="U291" s="378"/>
      <c r="V291" s="378"/>
      <c r="W291" s="378"/>
      <c r="X291" s="378"/>
      <c r="Y291" s="378"/>
      <c r="Z291" s="378"/>
      <c r="AA291" s="378"/>
      <c r="AB291" s="378"/>
      <c r="AC291" s="378"/>
      <c r="AD291" s="378"/>
      <c r="AE291" s="378"/>
      <c r="AF291" s="378"/>
      <c r="AG291" s="378"/>
      <c r="AH291" s="378"/>
      <c r="AI291" s="378"/>
      <c r="AJ291" s="378"/>
      <c r="AK291" s="378"/>
      <c r="AL291" s="378"/>
      <c r="AM291" s="378"/>
      <c r="AN291" s="378"/>
      <c r="AO291" s="378"/>
      <c r="AP291" s="378"/>
      <c r="AQ291" s="378"/>
      <c r="AR291" s="378"/>
      <c r="AS291" s="378"/>
    </row>
    <row r="292" spans="1:45" ht="11.25" customHeight="1">
      <c r="A292" s="378"/>
      <c r="B292" s="378"/>
      <c r="C292" s="378"/>
      <c r="D292" s="378"/>
      <c r="E292" s="378"/>
      <c r="F292" s="378"/>
      <c r="G292" s="378"/>
      <c r="H292" s="378"/>
      <c r="I292" s="378"/>
      <c r="J292" s="378"/>
      <c r="K292" s="378"/>
      <c r="L292" s="378"/>
      <c r="M292" s="378"/>
      <c r="N292" s="378"/>
      <c r="O292" s="378"/>
      <c r="P292" s="378"/>
      <c r="Q292" s="378"/>
      <c r="R292" s="378"/>
      <c r="S292" s="378"/>
      <c r="T292" s="378"/>
      <c r="U292" s="378"/>
      <c r="V292" s="378"/>
      <c r="W292" s="378"/>
      <c r="X292" s="378"/>
      <c r="Y292" s="378"/>
      <c r="Z292" s="378"/>
      <c r="AA292" s="378"/>
      <c r="AB292" s="378"/>
      <c r="AC292" s="378"/>
      <c r="AD292" s="378"/>
      <c r="AE292" s="378"/>
      <c r="AF292" s="378"/>
      <c r="AG292" s="378"/>
      <c r="AH292" s="378"/>
      <c r="AI292" s="378"/>
      <c r="AJ292" s="378"/>
      <c r="AK292" s="378"/>
      <c r="AL292" s="378"/>
      <c r="AM292" s="378"/>
      <c r="AN292" s="378"/>
      <c r="AO292" s="378"/>
      <c r="AP292" s="378"/>
      <c r="AQ292" s="378"/>
      <c r="AR292" s="378"/>
      <c r="AS292" s="378"/>
    </row>
    <row r="293" spans="1:45" ht="11.25" customHeight="1">
      <c r="A293" s="378"/>
      <c r="B293" s="378"/>
      <c r="C293" s="378"/>
      <c r="D293" s="378"/>
      <c r="E293" s="378"/>
      <c r="F293" s="378"/>
      <c r="G293" s="378"/>
      <c r="H293" s="378"/>
      <c r="I293" s="378"/>
      <c r="J293" s="378"/>
      <c r="K293" s="378"/>
      <c r="L293" s="378"/>
      <c r="M293" s="378"/>
      <c r="N293" s="378"/>
      <c r="O293" s="378"/>
      <c r="P293" s="378"/>
      <c r="Q293" s="378"/>
      <c r="R293" s="378"/>
      <c r="S293" s="378"/>
      <c r="T293" s="378"/>
      <c r="U293" s="378"/>
      <c r="V293" s="378"/>
      <c r="W293" s="378"/>
      <c r="X293" s="378"/>
      <c r="Y293" s="378"/>
      <c r="Z293" s="378"/>
      <c r="AA293" s="378"/>
      <c r="AB293" s="378"/>
      <c r="AC293" s="378"/>
      <c r="AD293" s="378"/>
      <c r="AE293" s="378"/>
      <c r="AF293" s="378"/>
      <c r="AG293" s="378"/>
      <c r="AH293" s="378"/>
      <c r="AI293" s="378"/>
      <c r="AJ293" s="378"/>
      <c r="AK293" s="378"/>
      <c r="AL293" s="378"/>
      <c r="AM293" s="378"/>
      <c r="AN293" s="378"/>
      <c r="AO293" s="378"/>
      <c r="AP293" s="378"/>
      <c r="AQ293" s="378"/>
      <c r="AR293" s="378"/>
      <c r="AS293" s="378"/>
    </row>
    <row r="294" spans="1:45" ht="11.25" customHeight="1">
      <c r="A294" s="378"/>
      <c r="B294" s="378"/>
      <c r="C294" s="378"/>
      <c r="D294" s="378"/>
      <c r="E294" s="378"/>
      <c r="F294" s="378"/>
      <c r="G294" s="378"/>
      <c r="H294" s="378"/>
      <c r="I294" s="378"/>
      <c r="J294" s="378"/>
      <c r="K294" s="378"/>
      <c r="L294" s="378"/>
      <c r="M294" s="378"/>
      <c r="N294" s="378"/>
      <c r="O294" s="378"/>
      <c r="P294" s="378"/>
      <c r="Q294" s="378"/>
      <c r="R294" s="378"/>
      <c r="S294" s="378"/>
      <c r="T294" s="378"/>
      <c r="U294" s="378"/>
      <c r="V294" s="378"/>
      <c r="W294" s="378"/>
      <c r="X294" s="378"/>
      <c r="Y294" s="378"/>
      <c r="Z294" s="378"/>
      <c r="AA294" s="378"/>
      <c r="AB294" s="378"/>
      <c r="AC294" s="378"/>
      <c r="AD294" s="378"/>
      <c r="AE294" s="378"/>
      <c r="AF294" s="378"/>
      <c r="AG294" s="378"/>
      <c r="AH294" s="378"/>
      <c r="AI294" s="378"/>
      <c r="AJ294" s="378"/>
      <c r="AK294" s="378"/>
      <c r="AL294" s="378"/>
      <c r="AM294" s="378"/>
      <c r="AN294" s="378"/>
      <c r="AO294" s="378"/>
      <c r="AP294" s="378"/>
      <c r="AQ294" s="378"/>
      <c r="AR294" s="378"/>
      <c r="AS294" s="378"/>
    </row>
    <row r="295" spans="1:45" ht="11.25" customHeight="1">
      <c r="A295" s="378"/>
      <c r="B295" s="378"/>
      <c r="C295" s="378"/>
      <c r="D295" s="378"/>
      <c r="E295" s="378"/>
      <c r="F295" s="378"/>
      <c r="G295" s="378"/>
      <c r="H295" s="378"/>
      <c r="I295" s="378"/>
      <c r="J295" s="378"/>
      <c r="K295" s="378"/>
      <c r="L295" s="378"/>
      <c r="M295" s="378"/>
      <c r="N295" s="378"/>
      <c r="O295" s="378"/>
      <c r="P295" s="378"/>
      <c r="Q295" s="378"/>
      <c r="R295" s="378"/>
      <c r="S295" s="378"/>
      <c r="T295" s="378"/>
      <c r="U295" s="378"/>
      <c r="V295" s="378"/>
      <c r="W295" s="378"/>
      <c r="X295" s="378"/>
      <c r="Y295" s="378"/>
      <c r="Z295" s="378"/>
      <c r="AA295" s="378"/>
      <c r="AB295" s="378"/>
      <c r="AC295" s="378"/>
      <c r="AD295" s="378"/>
      <c r="AE295" s="378"/>
      <c r="AF295" s="378"/>
      <c r="AG295" s="378"/>
      <c r="AH295" s="378"/>
      <c r="AI295" s="378"/>
      <c r="AJ295" s="378"/>
      <c r="AK295" s="378"/>
      <c r="AL295" s="378"/>
      <c r="AM295" s="378"/>
      <c r="AN295" s="378"/>
      <c r="AO295" s="378"/>
      <c r="AP295" s="378"/>
      <c r="AQ295" s="378"/>
      <c r="AR295" s="378"/>
      <c r="AS295" s="378"/>
    </row>
    <row r="296" spans="1:45" ht="11.25" customHeight="1">
      <c r="A296" s="378"/>
      <c r="B296" s="378"/>
      <c r="C296" s="378"/>
      <c r="D296" s="378"/>
      <c r="E296" s="378"/>
      <c r="F296" s="378"/>
      <c r="G296" s="378"/>
      <c r="H296" s="378"/>
      <c r="I296" s="378"/>
      <c r="J296" s="378"/>
      <c r="K296" s="378"/>
      <c r="L296" s="378"/>
      <c r="M296" s="378"/>
      <c r="N296" s="378"/>
      <c r="O296" s="378"/>
      <c r="P296" s="378"/>
      <c r="Q296" s="378"/>
      <c r="R296" s="378"/>
      <c r="S296" s="378"/>
      <c r="T296" s="378"/>
      <c r="U296" s="378"/>
      <c r="V296" s="378"/>
      <c r="W296" s="378"/>
      <c r="X296" s="378"/>
      <c r="Y296" s="378"/>
      <c r="Z296" s="378"/>
      <c r="AA296" s="378"/>
      <c r="AB296" s="378"/>
      <c r="AC296" s="378"/>
      <c r="AD296" s="378"/>
      <c r="AE296" s="378"/>
      <c r="AF296" s="378"/>
      <c r="AG296" s="378"/>
      <c r="AH296" s="378"/>
      <c r="AI296" s="378"/>
      <c r="AJ296" s="378"/>
      <c r="AK296" s="378"/>
      <c r="AL296" s="378"/>
      <c r="AM296" s="378"/>
      <c r="AN296" s="378"/>
      <c r="AO296" s="378"/>
      <c r="AP296" s="378"/>
      <c r="AQ296" s="378"/>
      <c r="AR296" s="378"/>
      <c r="AS296" s="378"/>
    </row>
    <row r="297" spans="1:45" ht="11.25" customHeight="1">
      <c r="A297" s="378"/>
      <c r="B297" s="378"/>
      <c r="C297" s="378"/>
      <c r="D297" s="378"/>
      <c r="E297" s="378"/>
      <c r="F297" s="378"/>
      <c r="G297" s="378"/>
      <c r="H297" s="378"/>
      <c r="I297" s="378"/>
      <c r="J297" s="378"/>
      <c r="K297" s="378"/>
      <c r="L297" s="378"/>
      <c r="M297" s="378"/>
      <c r="N297" s="378"/>
      <c r="O297" s="378"/>
      <c r="P297" s="378"/>
      <c r="Q297" s="378"/>
      <c r="R297" s="378"/>
      <c r="S297" s="378"/>
      <c r="T297" s="378"/>
      <c r="U297" s="378"/>
      <c r="V297" s="378"/>
      <c r="W297" s="378"/>
      <c r="X297" s="378"/>
      <c r="Y297" s="378"/>
      <c r="Z297" s="378"/>
      <c r="AA297" s="378"/>
      <c r="AB297" s="378"/>
      <c r="AC297" s="378"/>
      <c r="AD297" s="378"/>
      <c r="AE297" s="378"/>
      <c r="AF297" s="378"/>
      <c r="AG297" s="378"/>
      <c r="AH297" s="378"/>
      <c r="AI297" s="378"/>
      <c r="AJ297" s="378"/>
      <c r="AK297" s="378"/>
      <c r="AL297" s="378"/>
      <c r="AM297" s="378"/>
      <c r="AN297" s="378"/>
      <c r="AO297" s="378"/>
      <c r="AP297" s="378"/>
      <c r="AQ297" s="378"/>
      <c r="AR297" s="378"/>
      <c r="AS297" s="378"/>
    </row>
    <row r="298" spans="1:45" ht="11.25" customHeight="1">
      <c r="A298" s="378"/>
      <c r="B298" s="378"/>
      <c r="C298" s="378"/>
      <c r="D298" s="378"/>
      <c r="E298" s="378"/>
      <c r="F298" s="378"/>
      <c r="G298" s="378"/>
      <c r="H298" s="378"/>
      <c r="I298" s="378"/>
      <c r="J298" s="378"/>
      <c r="K298" s="378"/>
      <c r="L298" s="378"/>
      <c r="M298" s="378"/>
      <c r="N298" s="378"/>
      <c r="O298" s="378"/>
      <c r="P298" s="378"/>
      <c r="Q298" s="378"/>
      <c r="R298" s="378"/>
      <c r="S298" s="378"/>
      <c r="T298" s="378"/>
      <c r="U298" s="378"/>
      <c r="V298" s="378"/>
      <c r="W298" s="378"/>
      <c r="X298" s="378"/>
      <c r="Y298" s="378"/>
      <c r="Z298" s="378"/>
      <c r="AA298" s="378"/>
      <c r="AB298" s="378"/>
      <c r="AC298" s="378"/>
      <c r="AD298" s="378"/>
      <c r="AE298" s="378"/>
      <c r="AF298" s="378"/>
      <c r="AG298" s="378"/>
      <c r="AH298" s="378"/>
      <c r="AI298" s="378"/>
      <c r="AJ298" s="378"/>
      <c r="AK298" s="378"/>
      <c r="AL298" s="378"/>
      <c r="AM298" s="378"/>
      <c r="AN298" s="378"/>
      <c r="AO298" s="378"/>
      <c r="AP298" s="378"/>
      <c r="AQ298" s="378"/>
      <c r="AR298" s="378"/>
      <c r="AS298" s="378"/>
    </row>
    <row r="299" spans="1:45" ht="11.25" customHeight="1">
      <c r="A299" s="378"/>
      <c r="B299" s="378"/>
      <c r="C299" s="378"/>
      <c r="D299" s="378"/>
      <c r="E299" s="378"/>
      <c r="F299" s="378"/>
      <c r="G299" s="378"/>
      <c r="H299" s="378"/>
      <c r="I299" s="378"/>
      <c r="J299" s="378"/>
      <c r="K299" s="378"/>
      <c r="L299" s="378"/>
      <c r="M299" s="378"/>
      <c r="N299" s="378"/>
      <c r="O299" s="378"/>
      <c r="P299" s="378"/>
      <c r="Q299" s="378"/>
      <c r="R299" s="378"/>
      <c r="S299" s="378"/>
      <c r="T299" s="378"/>
      <c r="U299" s="378"/>
      <c r="V299" s="378"/>
      <c r="W299" s="378"/>
      <c r="X299" s="378"/>
      <c r="Y299" s="378"/>
      <c r="Z299" s="378"/>
      <c r="AA299" s="378"/>
      <c r="AB299" s="378"/>
      <c r="AC299" s="378"/>
      <c r="AD299" s="378"/>
      <c r="AE299" s="378"/>
      <c r="AF299" s="378"/>
      <c r="AG299" s="378"/>
      <c r="AH299" s="378"/>
      <c r="AI299" s="378"/>
      <c r="AJ299" s="378"/>
      <c r="AK299" s="378"/>
      <c r="AL299" s="378"/>
      <c r="AM299" s="378"/>
      <c r="AN299" s="378"/>
      <c r="AO299" s="378"/>
      <c r="AP299" s="378"/>
      <c r="AQ299" s="378"/>
      <c r="AR299" s="378"/>
      <c r="AS299" s="378"/>
    </row>
    <row r="300" spans="1:45" ht="11.25" customHeight="1">
      <c r="A300" s="378"/>
      <c r="B300" s="378"/>
      <c r="C300" s="378"/>
      <c r="D300" s="378"/>
      <c r="E300" s="378"/>
      <c r="F300" s="378"/>
      <c r="G300" s="378"/>
      <c r="H300" s="378"/>
      <c r="I300" s="378"/>
      <c r="J300" s="378"/>
      <c r="K300" s="378"/>
      <c r="L300" s="378"/>
      <c r="M300" s="378"/>
      <c r="N300" s="378"/>
      <c r="O300" s="378"/>
      <c r="P300" s="378"/>
      <c r="Q300" s="378"/>
      <c r="R300" s="378"/>
      <c r="S300" s="378"/>
      <c r="T300" s="378"/>
      <c r="U300" s="378"/>
      <c r="V300" s="378"/>
      <c r="W300" s="378"/>
      <c r="X300" s="378"/>
      <c r="Y300" s="378"/>
      <c r="Z300" s="378"/>
      <c r="AA300" s="378"/>
      <c r="AB300" s="378"/>
      <c r="AC300" s="378"/>
      <c r="AD300" s="378"/>
      <c r="AE300" s="378"/>
      <c r="AF300" s="378"/>
      <c r="AG300" s="378"/>
      <c r="AH300" s="378"/>
      <c r="AI300" s="378"/>
      <c r="AJ300" s="378"/>
      <c r="AK300" s="378"/>
      <c r="AL300" s="378"/>
      <c r="AM300" s="378"/>
      <c r="AN300" s="378"/>
      <c r="AO300" s="378"/>
      <c r="AP300" s="378"/>
      <c r="AQ300" s="378"/>
      <c r="AR300" s="378"/>
      <c r="AS300" s="378"/>
    </row>
    <row r="301" spans="1:45" ht="11.25" customHeight="1">
      <c r="A301" s="378"/>
      <c r="B301" s="378"/>
      <c r="C301" s="378"/>
      <c r="D301" s="378"/>
      <c r="E301" s="378"/>
      <c r="F301" s="378"/>
      <c r="G301" s="378"/>
      <c r="H301" s="378"/>
      <c r="I301" s="378"/>
      <c r="J301" s="378"/>
      <c r="K301" s="378"/>
      <c r="L301" s="378"/>
      <c r="M301" s="378"/>
      <c r="N301" s="378"/>
      <c r="O301" s="378"/>
      <c r="P301" s="378"/>
      <c r="Q301" s="378"/>
      <c r="R301" s="378"/>
      <c r="S301" s="378"/>
      <c r="T301" s="378"/>
      <c r="U301" s="378"/>
      <c r="V301" s="378"/>
      <c r="W301" s="378"/>
      <c r="X301" s="378"/>
      <c r="Y301" s="378"/>
      <c r="Z301" s="378"/>
      <c r="AA301" s="378"/>
      <c r="AB301" s="378"/>
      <c r="AC301" s="378"/>
      <c r="AD301" s="378"/>
      <c r="AE301" s="378"/>
      <c r="AF301" s="378"/>
      <c r="AG301" s="378"/>
      <c r="AH301" s="378"/>
      <c r="AI301" s="378"/>
      <c r="AJ301" s="378"/>
      <c r="AK301" s="378"/>
      <c r="AL301" s="378"/>
      <c r="AM301" s="378"/>
      <c r="AN301" s="378"/>
      <c r="AO301" s="378"/>
      <c r="AP301" s="378"/>
      <c r="AQ301" s="378"/>
      <c r="AR301" s="378"/>
      <c r="AS301" s="378"/>
    </row>
    <row r="302" spans="1:45" ht="11.25" customHeight="1">
      <c r="A302" s="378"/>
      <c r="B302" s="378"/>
      <c r="C302" s="378"/>
      <c r="D302" s="378"/>
      <c r="E302" s="378"/>
      <c r="F302" s="378"/>
      <c r="G302" s="378"/>
      <c r="H302" s="378"/>
      <c r="I302" s="378"/>
      <c r="J302" s="378"/>
      <c r="K302" s="378"/>
      <c r="L302" s="378"/>
      <c r="M302" s="378"/>
      <c r="N302" s="378"/>
      <c r="O302" s="378"/>
      <c r="P302" s="378"/>
      <c r="Q302" s="378"/>
      <c r="R302" s="378"/>
      <c r="S302" s="378"/>
      <c r="T302" s="378"/>
      <c r="U302" s="378"/>
      <c r="V302" s="378"/>
      <c r="W302" s="378"/>
      <c r="X302" s="378"/>
      <c r="Y302" s="378"/>
      <c r="Z302" s="378"/>
      <c r="AA302" s="378"/>
      <c r="AB302" s="378"/>
      <c r="AC302" s="378"/>
      <c r="AD302" s="378"/>
      <c r="AE302" s="378"/>
      <c r="AF302" s="378"/>
      <c r="AG302" s="378"/>
      <c r="AH302" s="378"/>
      <c r="AI302" s="378"/>
      <c r="AJ302" s="378"/>
      <c r="AK302" s="378"/>
      <c r="AL302" s="378"/>
      <c r="AM302" s="378"/>
      <c r="AN302" s="378"/>
      <c r="AO302" s="378"/>
      <c r="AP302" s="378"/>
      <c r="AQ302" s="378"/>
      <c r="AR302" s="378"/>
      <c r="AS302" s="378"/>
    </row>
    <row r="303" spans="1:45" ht="11.25" customHeight="1">
      <c r="A303" s="378"/>
      <c r="B303" s="378"/>
      <c r="C303" s="378"/>
      <c r="D303" s="378"/>
      <c r="E303" s="378"/>
      <c r="F303" s="378"/>
      <c r="G303" s="378"/>
      <c r="H303" s="378"/>
      <c r="I303" s="378"/>
      <c r="J303" s="378"/>
      <c r="K303" s="378"/>
      <c r="L303" s="378"/>
      <c r="M303" s="378"/>
      <c r="N303" s="378"/>
      <c r="O303" s="378"/>
      <c r="P303" s="378"/>
      <c r="Q303" s="378"/>
      <c r="R303" s="378"/>
      <c r="S303" s="378"/>
      <c r="T303" s="378"/>
      <c r="U303" s="378"/>
      <c r="V303" s="378"/>
      <c r="W303" s="378"/>
      <c r="X303" s="378"/>
      <c r="Y303" s="378"/>
      <c r="Z303" s="378"/>
      <c r="AA303" s="378"/>
      <c r="AB303" s="378"/>
      <c r="AC303" s="378"/>
      <c r="AD303" s="378"/>
      <c r="AE303" s="378"/>
      <c r="AF303" s="378"/>
      <c r="AG303" s="378"/>
      <c r="AH303" s="378"/>
      <c r="AI303" s="378"/>
      <c r="AJ303" s="378"/>
      <c r="AK303" s="378"/>
      <c r="AL303" s="378"/>
      <c r="AM303" s="378"/>
      <c r="AN303" s="378"/>
      <c r="AO303" s="378"/>
      <c r="AP303" s="378"/>
      <c r="AQ303" s="378"/>
      <c r="AR303" s="378"/>
      <c r="AS303" s="378"/>
    </row>
    <row r="304" spans="1:45" ht="11.25" customHeight="1">
      <c r="A304" s="378"/>
      <c r="B304" s="378"/>
      <c r="C304" s="378"/>
      <c r="D304" s="378"/>
      <c r="E304" s="378"/>
      <c r="F304" s="378"/>
      <c r="G304" s="378"/>
      <c r="H304" s="378"/>
      <c r="I304" s="378"/>
      <c r="J304" s="378"/>
      <c r="K304" s="378"/>
      <c r="L304" s="378"/>
      <c r="M304" s="378"/>
      <c r="N304" s="378"/>
      <c r="O304" s="378"/>
      <c r="P304" s="378"/>
      <c r="Q304" s="378"/>
      <c r="R304" s="378"/>
      <c r="S304" s="378"/>
      <c r="T304" s="378"/>
      <c r="U304" s="378"/>
      <c r="V304" s="378"/>
      <c r="W304" s="378"/>
      <c r="X304" s="378"/>
      <c r="Y304" s="378"/>
      <c r="Z304" s="378"/>
      <c r="AA304" s="378"/>
      <c r="AB304" s="378"/>
      <c r="AC304" s="378"/>
      <c r="AD304" s="378"/>
      <c r="AE304" s="378"/>
      <c r="AF304" s="378"/>
      <c r="AG304" s="378"/>
      <c r="AH304" s="378"/>
      <c r="AI304" s="378"/>
      <c r="AJ304" s="378"/>
      <c r="AK304" s="378"/>
      <c r="AL304" s="378"/>
      <c r="AM304" s="378"/>
      <c r="AN304" s="378"/>
      <c r="AO304" s="378"/>
      <c r="AP304" s="378"/>
      <c r="AQ304" s="378"/>
      <c r="AR304" s="378"/>
      <c r="AS304" s="378"/>
    </row>
    <row r="305" spans="1:45" ht="11.25" customHeight="1">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c r="W305" s="378"/>
      <c r="X305" s="378"/>
      <c r="Y305" s="378"/>
      <c r="Z305" s="378"/>
      <c r="AA305" s="378"/>
      <c r="AB305" s="378"/>
      <c r="AC305" s="378"/>
      <c r="AD305" s="378"/>
      <c r="AE305" s="378"/>
      <c r="AF305" s="378"/>
      <c r="AG305" s="378"/>
      <c r="AH305" s="378"/>
      <c r="AI305" s="378"/>
      <c r="AJ305" s="378"/>
      <c r="AK305" s="378"/>
      <c r="AL305" s="378"/>
      <c r="AM305" s="378"/>
      <c r="AN305" s="378"/>
      <c r="AO305" s="378"/>
      <c r="AP305" s="378"/>
      <c r="AQ305" s="378"/>
      <c r="AR305" s="378"/>
      <c r="AS305" s="378"/>
    </row>
    <row r="306" spans="1:45" ht="11.25" customHeight="1">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c r="W306" s="378"/>
      <c r="X306" s="378"/>
      <c r="Y306" s="378"/>
      <c r="Z306" s="378"/>
      <c r="AA306" s="378"/>
      <c r="AB306" s="378"/>
      <c r="AC306" s="378"/>
      <c r="AD306" s="378"/>
      <c r="AE306" s="378"/>
      <c r="AF306" s="378"/>
      <c r="AG306" s="378"/>
      <c r="AH306" s="378"/>
      <c r="AI306" s="378"/>
      <c r="AJ306" s="378"/>
      <c r="AK306" s="378"/>
      <c r="AL306" s="378"/>
      <c r="AM306" s="378"/>
      <c r="AN306" s="378"/>
      <c r="AO306" s="378"/>
      <c r="AP306" s="378"/>
      <c r="AQ306" s="378"/>
      <c r="AR306" s="378"/>
      <c r="AS306" s="378"/>
    </row>
    <row r="307" spans="1:45" ht="11.25" customHeight="1">
      <c r="A307" s="378"/>
      <c r="B307" s="378"/>
      <c r="C307" s="378"/>
      <c r="D307" s="378"/>
      <c r="E307" s="378"/>
      <c r="F307" s="378"/>
      <c r="G307" s="378"/>
      <c r="H307" s="378"/>
      <c r="I307" s="378"/>
      <c r="J307" s="378"/>
      <c r="K307" s="378"/>
      <c r="L307" s="378"/>
      <c r="M307" s="378"/>
      <c r="N307" s="378"/>
      <c r="O307" s="378"/>
      <c r="P307" s="378"/>
      <c r="Q307" s="378"/>
      <c r="R307" s="378"/>
      <c r="S307" s="378"/>
      <c r="T307" s="378"/>
      <c r="U307" s="378"/>
      <c r="V307" s="378"/>
      <c r="W307" s="378"/>
      <c r="X307" s="378"/>
      <c r="Y307" s="378"/>
      <c r="Z307" s="378"/>
      <c r="AA307" s="378"/>
      <c r="AB307" s="378"/>
      <c r="AC307" s="378"/>
      <c r="AD307" s="378"/>
      <c r="AE307" s="378"/>
      <c r="AF307" s="378"/>
      <c r="AG307" s="378"/>
      <c r="AH307" s="378"/>
      <c r="AI307" s="378"/>
      <c r="AJ307" s="378"/>
      <c r="AK307" s="378"/>
      <c r="AL307" s="378"/>
      <c r="AM307" s="378"/>
      <c r="AN307" s="378"/>
      <c r="AO307" s="378"/>
      <c r="AP307" s="378"/>
      <c r="AQ307" s="378"/>
      <c r="AR307" s="378"/>
      <c r="AS307" s="378"/>
    </row>
    <row r="308" spans="1:45" ht="11.25" customHeight="1">
      <c r="A308" s="378"/>
      <c r="B308" s="378"/>
      <c r="C308" s="378"/>
      <c r="D308" s="378"/>
      <c r="E308" s="378"/>
      <c r="F308" s="378"/>
      <c r="G308" s="378"/>
      <c r="H308" s="378"/>
      <c r="I308" s="378"/>
      <c r="J308" s="378"/>
      <c r="K308" s="378"/>
      <c r="L308" s="378"/>
      <c r="M308" s="378"/>
      <c r="N308" s="378"/>
      <c r="O308" s="378"/>
      <c r="P308" s="378"/>
      <c r="Q308" s="378"/>
      <c r="R308" s="378"/>
      <c r="S308" s="378"/>
      <c r="T308" s="378"/>
      <c r="U308" s="378"/>
      <c r="V308" s="378"/>
      <c r="W308" s="378"/>
      <c r="X308" s="378"/>
      <c r="Y308" s="378"/>
      <c r="Z308" s="378"/>
      <c r="AA308" s="378"/>
      <c r="AB308" s="378"/>
      <c r="AC308" s="378"/>
      <c r="AD308" s="378"/>
      <c r="AE308" s="378"/>
      <c r="AF308" s="378"/>
      <c r="AG308" s="378"/>
      <c r="AH308" s="378"/>
      <c r="AI308" s="378"/>
      <c r="AJ308" s="378"/>
      <c r="AK308" s="378"/>
      <c r="AL308" s="378"/>
      <c r="AM308" s="378"/>
      <c r="AN308" s="378"/>
      <c r="AO308" s="378"/>
      <c r="AP308" s="378"/>
      <c r="AQ308" s="378"/>
      <c r="AR308" s="378"/>
      <c r="AS308" s="378"/>
    </row>
    <row r="309" spans="1:45" ht="11.25" customHeight="1">
      <c r="A309" s="378"/>
      <c r="B309" s="378"/>
      <c r="C309" s="378"/>
      <c r="D309" s="378"/>
      <c r="E309" s="378"/>
      <c r="F309" s="378"/>
      <c r="G309" s="378"/>
      <c r="H309" s="378"/>
      <c r="I309" s="378"/>
      <c r="J309" s="378"/>
      <c r="K309" s="378"/>
      <c r="L309" s="378"/>
      <c r="M309" s="378"/>
      <c r="N309" s="378"/>
      <c r="O309" s="378"/>
      <c r="P309" s="378"/>
      <c r="Q309" s="378"/>
      <c r="R309" s="378"/>
      <c r="S309" s="378"/>
      <c r="T309" s="378"/>
      <c r="U309" s="378"/>
      <c r="V309" s="378"/>
      <c r="W309" s="378"/>
      <c r="X309" s="378"/>
      <c r="Y309" s="378"/>
      <c r="Z309" s="378"/>
      <c r="AA309" s="378"/>
      <c r="AB309" s="378"/>
      <c r="AC309" s="378"/>
      <c r="AD309" s="378"/>
      <c r="AE309" s="378"/>
      <c r="AF309" s="378"/>
      <c r="AG309" s="378"/>
      <c r="AH309" s="378"/>
      <c r="AI309" s="378"/>
      <c r="AJ309" s="378"/>
      <c r="AK309" s="378"/>
      <c r="AL309" s="378"/>
      <c r="AM309" s="378"/>
      <c r="AN309" s="378"/>
      <c r="AO309" s="378"/>
      <c r="AP309" s="378"/>
      <c r="AQ309" s="378"/>
      <c r="AR309" s="378"/>
      <c r="AS309" s="378"/>
    </row>
    <row r="310" spans="1:45" ht="11.25" customHeight="1">
      <c r="A310" s="378"/>
      <c r="B310" s="378"/>
      <c r="C310" s="378"/>
      <c r="D310" s="378"/>
      <c r="E310" s="378"/>
      <c r="F310" s="378"/>
      <c r="G310" s="378"/>
      <c r="H310" s="378"/>
      <c r="I310" s="378"/>
      <c r="J310" s="378"/>
      <c r="K310" s="378"/>
      <c r="L310" s="378"/>
      <c r="M310" s="378"/>
      <c r="N310" s="378"/>
      <c r="O310" s="378"/>
      <c r="P310" s="378"/>
      <c r="Q310" s="378"/>
      <c r="R310" s="378"/>
      <c r="S310" s="378"/>
      <c r="T310" s="378"/>
      <c r="U310" s="378"/>
      <c r="V310" s="378"/>
      <c r="W310" s="378"/>
      <c r="X310" s="378"/>
      <c r="Y310" s="378"/>
      <c r="Z310" s="378"/>
      <c r="AA310" s="378"/>
      <c r="AB310" s="378"/>
      <c r="AC310" s="378"/>
      <c r="AD310" s="378"/>
      <c r="AE310" s="378"/>
      <c r="AF310" s="378"/>
      <c r="AG310" s="378"/>
      <c r="AH310" s="378"/>
      <c r="AI310" s="378"/>
      <c r="AJ310" s="378"/>
      <c r="AK310" s="378"/>
      <c r="AL310" s="378"/>
      <c r="AM310" s="378"/>
      <c r="AN310" s="378"/>
      <c r="AO310" s="378"/>
      <c r="AP310" s="378"/>
      <c r="AQ310" s="378"/>
      <c r="AR310" s="378"/>
      <c r="AS310" s="378"/>
    </row>
    <row r="311" spans="1:45" ht="11.25" customHeight="1">
      <c r="A311" s="378"/>
      <c r="B311" s="378"/>
      <c r="C311" s="378"/>
      <c r="D311" s="378"/>
      <c r="E311" s="378"/>
      <c r="F311" s="378"/>
      <c r="G311" s="378"/>
      <c r="H311" s="378"/>
      <c r="I311" s="378"/>
      <c r="J311" s="378"/>
      <c r="K311" s="378"/>
      <c r="L311" s="378"/>
      <c r="M311" s="378"/>
      <c r="N311" s="378"/>
      <c r="O311" s="378"/>
      <c r="P311" s="378"/>
      <c r="Q311" s="378"/>
      <c r="R311" s="378"/>
      <c r="S311" s="378"/>
      <c r="T311" s="378"/>
      <c r="U311" s="378"/>
      <c r="V311" s="378"/>
      <c r="W311" s="378"/>
      <c r="X311" s="378"/>
      <c r="Y311" s="378"/>
      <c r="Z311" s="378"/>
      <c r="AA311" s="378"/>
      <c r="AB311" s="378"/>
      <c r="AC311" s="378"/>
      <c r="AD311" s="378"/>
      <c r="AE311" s="378"/>
      <c r="AF311" s="378"/>
      <c r="AG311" s="378"/>
      <c r="AH311" s="378"/>
      <c r="AI311" s="378"/>
      <c r="AJ311" s="378"/>
      <c r="AK311" s="378"/>
      <c r="AL311" s="378"/>
      <c r="AM311" s="378"/>
      <c r="AN311" s="378"/>
      <c r="AO311" s="378"/>
      <c r="AP311" s="378"/>
      <c r="AQ311" s="378"/>
      <c r="AR311" s="378"/>
      <c r="AS311" s="378"/>
    </row>
    <row r="312" spans="1:45" ht="11.25" customHeight="1">
      <c r="A312" s="378"/>
      <c r="B312" s="378"/>
      <c r="C312" s="378"/>
      <c r="D312" s="378"/>
      <c r="E312" s="378"/>
      <c r="F312" s="378"/>
      <c r="G312" s="378"/>
      <c r="H312" s="378"/>
      <c r="I312" s="378"/>
      <c r="J312" s="378"/>
      <c r="K312" s="378"/>
      <c r="L312" s="378"/>
      <c r="M312" s="378"/>
      <c r="N312" s="378"/>
      <c r="O312" s="378"/>
      <c r="P312" s="378"/>
      <c r="Q312" s="378"/>
      <c r="R312" s="378"/>
      <c r="S312" s="378"/>
      <c r="T312" s="378"/>
      <c r="U312" s="378"/>
      <c r="V312" s="378"/>
      <c r="W312" s="378"/>
      <c r="X312" s="378"/>
      <c r="Y312" s="378"/>
      <c r="Z312" s="378"/>
      <c r="AA312" s="378"/>
      <c r="AB312" s="378"/>
      <c r="AC312" s="378"/>
      <c r="AD312" s="378"/>
      <c r="AE312" s="378"/>
      <c r="AF312" s="378"/>
      <c r="AG312" s="378"/>
      <c r="AH312" s="378"/>
      <c r="AI312" s="378"/>
      <c r="AJ312" s="378"/>
      <c r="AK312" s="378"/>
      <c r="AL312" s="378"/>
      <c r="AM312" s="378"/>
      <c r="AN312" s="378"/>
      <c r="AO312" s="378"/>
      <c r="AP312" s="378"/>
      <c r="AQ312" s="378"/>
      <c r="AR312" s="378"/>
      <c r="AS312" s="378"/>
    </row>
    <row r="313" spans="1:45" ht="11.25" customHeight="1">
      <c r="A313" s="378"/>
      <c r="B313" s="378"/>
      <c r="C313" s="378"/>
      <c r="D313" s="378"/>
      <c r="E313" s="378"/>
      <c r="F313" s="378"/>
      <c r="G313" s="378"/>
      <c r="H313" s="378"/>
      <c r="I313" s="378"/>
      <c r="J313" s="378"/>
      <c r="K313" s="378"/>
      <c r="L313" s="378"/>
      <c r="M313" s="378"/>
      <c r="N313" s="378"/>
      <c r="O313" s="378"/>
      <c r="P313" s="378"/>
      <c r="Q313" s="378"/>
      <c r="R313" s="378"/>
      <c r="S313" s="378"/>
      <c r="T313" s="378"/>
      <c r="U313" s="378"/>
      <c r="V313" s="378"/>
      <c r="W313" s="378"/>
      <c r="X313" s="378"/>
      <c r="Y313" s="378"/>
      <c r="Z313" s="378"/>
      <c r="AA313" s="378"/>
      <c r="AB313" s="378"/>
      <c r="AC313" s="378"/>
      <c r="AD313" s="378"/>
      <c r="AE313" s="378"/>
      <c r="AF313" s="378"/>
      <c r="AG313" s="378"/>
      <c r="AH313" s="378"/>
      <c r="AI313" s="378"/>
      <c r="AJ313" s="378"/>
      <c r="AK313" s="378"/>
      <c r="AL313" s="378"/>
      <c r="AM313" s="378"/>
      <c r="AN313" s="378"/>
      <c r="AO313" s="378"/>
      <c r="AP313" s="378"/>
      <c r="AQ313" s="378"/>
      <c r="AR313" s="378"/>
      <c r="AS313" s="378"/>
    </row>
    <row r="314" spans="1:45" ht="11.25" customHeight="1">
      <c r="A314" s="378"/>
      <c r="B314" s="378"/>
      <c r="C314" s="378"/>
      <c r="D314" s="378"/>
      <c r="E314" s="378"/>
      <c r="F314" s="378"/>
      <c r="G314" s="378"/>
      <c r="H314" s="378"/>
      <c r="I314" s="378"/>
      <c r="J314" s="378"/>
      <c r="K314" s="378"/>
      <c r="L314" s="378"/>
      <c r="M314" s="378"/>
      <c r="N314" s="378"/>
      <c r="O314" s="378"/>
      <c r="P314" s="378"/>
      <c r="Q314" s="378"/>
      <c r="R314" s="378"/>
      <c r="S314" s="378"/>
      <c r="T314" s="378"/>
      <c r="U314" s="378"/>
      <c r="V314" s="378"/>
      <c r="W314" s="378"/>
      <c r="X314" s="378"/>
      <c r="Y314" s="378"/>
      <c r="Z314" s="378"/>
      <c r="AA314" s="378"/>
      <c r="AB314" s="378"/>
      <c r="AC314" s="378"/>
      <c r="AD314" s="378"/>
      <c r="AE314" s="378"/>
      <c r="AF314" s="378"/>
      <c r="AG314" s="378"/>
      <c r="AH314" s="378"/>
      <c r="AI314" s="378"/>
      <c r="AJ314" s="378"/>
      <c r="AK314" s="378"/>
      <c r="AL314" s="378"/>
      <c r="AM314" s="378"/>
      <c r="AN314" s="378"/>
      <c r="AO314" s="378"/>
      <c r="AP314" s="378"/>
      <c r="AQ314" s="378"/>
      <c r="AR314" s="378"/>
      <c r="AS314" s="378"/>
    </row>
    <row r="315" spans="1:45" ht="11.25" customHeight="1">
      <c r="A315" s="378"/>
      <c r="B315" s="378"/>
      <c r="C315" s="378"/>
      <c r="D315" s="378"/>
      <c r="E315" s="378"/>
      <c r="F315" s="378"/>
      <c r="G315" s="378"/>
      <c r="H315" s="378"/>
      <c r="I315" s="378"/>
      <c r="J315" s="378"/>
      <c r="K315" s="378"/>
      <c r="L315" s="378"/>
      <c r="M315" s="378"/>
      <c r="N315" s="378"/>
      <c r="O315" s="378"/>
      <c r="P315" s="378"/>
      <c r="Q315" s="378"/>
      <c r="R315" s="378"/>
      <c r="S315" s="378"/>
      <c r="T315" s="378"/>
      <c r="U315" s="378"/>
      <c r="V315" s="378"/>
      <c r="W315" s="378"/>
      <c r="X315" s="378"/>
      <c r="Y315" s="378"/>
      <c r="Z315" s="378"/>
      <c r="AA315" s="378"/>
      <c r="AB315" s="378"/>
      <c r="AC315" s="378"/>
      <c r="AD315" s="378"/>
      <c r="AE315" s="378"/>
      <c r="AF315" s="378"/>
      <c r="AG315" s="378"/>
      <c r="AH315" s="378"/>
      <c r="AI315" s="378"/>
      <c r="AJ315" s="378"/>
      <c r="AK315" s="378"/>
      <c r="AL315" s="378"/>
      <c r="AM315" s="378"/>
      <c r="AN315" s="378"/>
      <c r="AO315" s="378"/>
      <c r="AP315" s="378"/>
      <c r="AQ315" s="378"/>
      <c r="AR315" s="378"/>
      <c r="AS315" s="378"/>
    </row>
    <row r="316" spans="1:45" ht="11.25" customHeight="1">
      <c r="A316" s="378"/>
      <c r="B316" s="378"/>
      <c r="C316" s="378"/>
      <c r="D316" s="378"/>
      <c r="E316" s="378"/>
      <c r="F316" s="378"/>
      <c r="G316" s="378"/>
      <c r="H316" s="378"/>
      <c r="I316" s="378"/>
      <c r="J316" s="378"/>
      <c r="K316" s="378"/>
      <c r="L316" s="378"/>
      <c r="M316" s="378"/>
      <c r="N316" s="378"/>
      <c r="O316" s="378"/>
      <c r="P316" s="378"/>
      <c r="Q316" s="378"/>
      <c r="R316" s="378"/>
      <c r="S316" s="378"/>
      <c r="T316" s="378"/>
      <c r="U316" s="378"/>
      <c r="V316" s="378"/>
      <c r="W316" s="378"/>
      <c r="X316" s="378"/>
      <c r="Y316" s="378"/>
      <c r="Z316" s="378"/>
      <c r="AA316" s="378"/>
      <c r="AB316" s="378"/>
      <c r="AC316" s="378"/>
      <c r="AD316" s="378"/>
      <c r="AE316" s="378"/>
      <c r="AF316" s="378"/>
      <c r="AG316" s="378"/>
      <c r="AH316" s="378"/>
      <c r="AI316" s="378"/>
      <c r="AJ316" s="378"/>
      <c r="AK316" s="378"/>
      <c r="AL316" s="378"/>
      <c r="AM316" s="378"/>
      <c r="AN316" s="378"/>
      <c r="AO316" s="378"/>
      <c r="AP316" s="378"/>
      <c r="AQ316" s="378"/>
      <c r="AR316" s="378"/>
      <c r="AS316" s="378"/>
    </row>
    <row r="317" spans="1:45" ht="11.25" customHeight="1">
      <c r="A317" s="378"/>
      <c r="B317" s="378"/>
      <c r="C317" s="378"/>
      <c r="D317" s="378"/>
      <c r="E317" s="378"/>
      <c r="F317" s="378"/>
      <c r="G317" s="378"/>
      <c r="H317" s="378"/>
      <c r="I317" s="378"/>
      <c r="J317" s="378"/>
      <c r="K317" s="378"/>
      <c r="L317" s="378"/>
      <c r="M317" s="378"/>
      <c r="N317" s="378"/>
      <c r="O317" s="378"/>
      <c r="P317" s="378"/>
      <c r="Q317" s="378"/>
      <c r="R317" s="378"/>
      <c r="S317" s="378"/>
      <c r="T317" s="378"/>
      <c r="U317" s="378"/>
      <c r="V317" s="378"/>
      <c r="W317" s="378"/>
      <c r="X317" s="378"/>
      <c r="Y317" s="378"/>
      <c r="Z317" s="378"/>
      <c r="AA317" s="378"/>
      <c r="AB317" s="378"/>
      <c r="AC317" s="378"/>
      <c r="AD317" s="378"/>
      <c r="AE317" s="378"/>
      <c r="AF317" s="378"/>
      <c r="AG317" s="378"/>
      <c r="AH317" s="378"/>
      <c r="AI317" s="378"/>
      <c r="AJ317" s="378"/>
      <c r="AK317" s="378"/>
      <c r="AL317" s="378"/>
      <c r="AM317" s="378"/>
      <c r="AN317" s="378"/>
      <c r="AO317" s="378"/>
      <c r="AP317" s="378"/>
      <c r="AQ317" s="378"/>
      <c r="AR317" s="378"/>
      <c r="AS317" s="378"/>
    </row>
    <row r="318" spans="1:45" ht="11.25" customHeight="1">
      <c r="A318" s="378"/>
      <c r="B318" s="378"/>
      <c r="C318" s="378"/>
      <c r="D318" s="378"/>
      <c r="E318" s="378"/>
      <c r="F318" s="378"/>
      <c r="G318" s="378"/>
      <c r="H318" s="378"/>
      <c r="I318" s="378"/>
      <c r="J318" s="378"/>
      <c r="K318" s="378"/>
      <c r="L318" s="378"/>
      <c r="M318" s="378"/>
      <c r="N318" s="378"/>
      <c r="O318" s="378"/>
      <c r="P318" s="378"/>
      <c r="Q318" s="378"/>
      <c r="R318" s="378"/>
      <c r="S318" s="378"/>
      <c r="T318" s="378"/>
      <c r="U318" s="378"/>
      <c r="V318" s="378"/>
      <c r="W318" s="378"/>
      <c r="X318" s="378"/>
      <c r="Y318" s="378"/>
      <c r="Z318" s="378"/>
      <c r="AA318" s="378"/>
      <c r="AB318" s="378"/>
      <c r="AC318" s="378"/>
      <c r="AD318" s="378"/>
      <c r="AE318" s="378"/>
      <c r="AF318" s="378"/>
      <c r="AG318" s="378"/>
      <c r="AH318" s="378"/>
      <c r="AI318" s="378"/>
      <c r="AJ318" s="378"/>
      <c r="AK318" s="378"/>
      <c r="AL318" s="378"/>
      <c r="AM318" s="378"/>
      <c r="AN318" s="378"/>
      <c r="AO318" s="378"/>
      <c r="AP318" s="378"/>
      <c r="AQ318" s="378"/>
      <c r="AR318" s="378"/>
      <c r="AS318" s="378"/>
    </row>
    <row r="319" spans="1:45" ht="11.25" customHeight="1">
      <c r="A319" s="378"/>
      <c r="B319" s="378"/>
      <c r="C319" s="378"/>
      <c r="D319" s="378"/>
      <c r="E319" s="378"/>
      <c r="F319" s="378"/>
      <c r="G319" s="378"/>
      <c r="H319" s="378"/>
      <c r="I319" s="378"/>
      <c r="J319" s="378"/>
      <c r="K319" s="378"/>
      <c r="L319" s="378"/>
      <c r="M319" s="378"/>
      <c r="N319" s="378"/>
      <c r="O319" s="378"/>
      <c r="P319" s="378"/>
      <c r="Q319" s="378"/>
      <c r="R319" s="378"/>
      <c r="S319" s="378"/>
      <c r="T319" s="378"/>
      <c r="U319" s="378"/>
      <c r="V319" s="378"/>
      <c r="W319" s="378"/>
      <c r="X319" s="378"/>
      <c r="Y319" s="378"/>
      <c r="Z319" s="378"/>
      <c r="AA319" s="378"/>
      <c r="AB319" s="378"/>
      <c r="AC319" s="378"/>
      <c r="AD319" s="378"/>
      <c r="AE319" s="378"/>
      <c r="AF319" s="378"/>
      <c r="AG319" s="378"/>
      <c r="AH319" s="378"/>
      <c r="AI319" s="378"/>
      <c r="AJ319" s="378"/>
      <c r="AK319" s="378"/>
      <c r="AL319" s="378"/>
      <c r="AM319" s="378"/>
      <c r="AN319" s="378"/>
      <c r="AO319" s="378"/>
      <c r="AP319" s="378"/>
      <c r="AQ319" s="378"/>
      <c r="AR319" s="378"/>
      <c r="AS319" s="378"/>
    </row>
    <row r="320" spans="1:45" ht="11.25" customHeight="1">
      <c r="A320" s="378"/>
      <c r="B320" s="378"/>
      <c r="C320" s="378"/>
      <c r="D320" s="378"/>
      <c r="E320" s="378"/>
      <c r="F320" s="378"/>
      <c r="G320" s="378"/>
      <c r="H320" s="378"/>
      <c r="I320" s="378"/>
      <c r="J320" s="378"/>
      <c r="K320" s="378"/>
      <c r="L320" s="378"/>
      <c r="M320" s="378"/>
      <c r="N320" s="378"/>
      <c r="O320" s="378"/>
      <c r="P320" s="378"/>
      <c r="Q320" s="378"/>
      <c r="R320" s="378"/>
      <c r="S320" s="378"/>
      <c r="T320" s="378"/>
      <c r="U320" s="378"/>
      <c r="V320" s="378"/>
      <c r="W320" s="378"/>
      <c r="X320" s="378"/>
      <c r="Y320" s="378"/>
      <c r="Z320" s="378"/>
      <c r="AA320" s="378"/>
      <c r="AB320" s="378"/>
      <c r="AC320" s="378"/>
      <c r="AD320" s="378"/>
      <c r="AE320" s="378"/>
      <c r="AF320" s="378"/>
      <c r="AG320" s="378"/>
      <c r="AH320" s="378"/>
      <c r="AI320" s="378"/>
      <c r="AJ320" s="378"/>
      <c r="AK320" s="378"/>
      <c r="AL320" s="378"/>
      <c r="AM320" s="378"/>
      <c r="AN320" s="378"/>
      <c r="AO320" s="378"/>
      <c r="AP320" s="378"/>
      <c r="AQ320" s="378"/>
      <c r="AR320" s="378"/>
      <c r="AS320" s="378"/>
    </row>
    <row r="321" spans="1:45" ht="11.25" customHeight="1">
      <c r="A321" s="378"/>
      <c r="B321" s="378"/>
      <c r="C321" s="378"/>
      <c r="D321" s="378"/>
      <c r="E321" s="378"/>
      <c r="F321" s="378"/>
      <c r="G321" s="378"/>
      <c r="H321" s="378"/>
      <c r="I321" s="378"/>
      <c r="J321" s="378"/>
      <c r="K321" s="378"/>
      <c r="L321" s="378"/>
      <c r="M321" s="378"/>
      <c r="N321" s="378"/>
      <c r="O321" s="378"/>
      <c r="P321" s="378"/>
      <c r="Q321" s="378"/>
      <c r="R321" s="378"/>
      <c r="S321" s="378"/>
      <c r="T321" s="378"/>
      <c r="U321" s="378"/>
      <c r="V321" s="378"/>
      <c r="W321" s="378"/>
      <c r="X321" s="378"/>
      <c r="Y321" s="378"/>
      <c r="Z321" s="378"/>
      <c r="AA321" s="378"/>
      <c r="AB321" s="378"/>
      <c r="AC321" s="378"/>
      <c r="AD321" s="378"/>
      <c r="AE321" s="378"/>
      <c r="AF321" s="378"/>
      <c r="AG321" s="378"/>
      <c r="AH321" s="378"/>
      <c r="AI321" s="378"/>
      <c r="AJ321" s="378"/>
      <c r="AK321" s="378"/>
      <c r="AL321" s="378"/>
      <c r="AM321" s="378"/>
      <c r="AN321" s="378"/>
      <c r="AO321" s="378"/>
      <c r="AP321" s="378"/>
      <c r="AQ321" s="378"/>
      <c r="AR321" s="378"/>
      <c r="AS321" s="378"/>
    </row>
    <row r="322" spans="1:45" ht="11.25" customHeight="1">
      <c r="A322" s="378"/>
      <c r="B322" s="378"/>
      <c r="C322" s="378"/>
      <c r="D322" s="378"/>
      <c r="E322" s="378"/>
      <c r="F322" s="378"/>
      <c r="G322" s="378"/>
      <c r="H322" s="378"/>
      <c r="I322" s="378"/>
      <c r="J322" s="378"/>
      <c r="K322" s="378"/>
      <c r="L322" s="378"/>
      <c r="M322" s="378"/>
      <c r="N322" s="378"/>
      <c r="O322" s="378"/>
      <c r="P322" s="378"/>
      <c r="Q322" s="378"/>
      <c r="R322" s="378"/>
      <c r="S322" s="378"/>
      <c r="T322" s="378"/>
      <c r="U322" s="378"/>
      <c r="V322" s="378"/>
      <c r="W322" s="378"/>
      <c r="X322" s="378"/>
      <c r="Y322" s="378"/>
      <c r="Z322" s="378"/>
      <c r="AA322" s="378"/>
      <c r="AB322" s="378"/>
      <c r="AC322" s="378"/>
      <c r="AD322" s="378"/>
      <c r="AE322" s="378"/>
      <c r="AF322" s="378"/>
      <c r="AG322" s="378"/>
      <c r="AH322" s="378"/>
      <c r="AI322" s="378"/>
      <c r="AJ322" s="378"/>
      <c r="AK322" s="378"/>
      <c r="AL322" s="378"/>
      <c r="AM322" s="378"/>
      <c r="AN322" s="378"/>
      <c r="AO322" s="378"/>
      <c r="AP322" s="378"/>
      <c r="AQ322" s="378"/>
      <c r="AR322" s="378"/>
      <c r="AS322" s="378"/>
    </row>
    <row r="323" spans="1:45" ht="11.25" customHeight="1">
      <c r="A323" s="378"/>
      <c r="B323" s="378"/>
      <c r="C323" s="378"/>
      <c r="D323" s="378"/>
      <c r="E323" s="378"/>
      <c r="F323" s="378"/>
      <c r="G323" s="378"/>
      <c r="H323" s="378"/>
      <c r="I323" s="378"/>
      <c r="J323" s="378"/>
      <c r="K323" s="378"/>
      <c r="L323" s="378"/>
      <c r="M323" s="378"/>
      <c r="N323" s="378"/>
      <c r="O323" s="378"/>
      <c r="P323" s="378"/>
      <c r="Q323" s="378"/>
      <c r="R323" s="378"/>
      <c r="S323" s="378"/>
      <c r="T323" s="378"/>
      <c r="U323" s="378"/>
      <c r="V323" s="378"/>
      <c r="W323" s="378"/>
      <c r="X323" s="378"/>
      <c r="Y323" s="378"/>
      <c r="Z323" s="378"/>
      <c r="AA323" s="378"/>
      <c r="AB323" s="378"/>
      <c r="AC323" s="378"/>
      <c r="AD323" s="378"/>
      <c r="AE323" s="378"/>
      <c r="AF323" s="378"/>
      <c r="AG323" s="378"/>
      <c r="AH323" s="378"/>
      <c r="AI323" s="378"/>
      <c r="AJ323" s="378"/>
      <c r="AK323" s="378"/>
      <c r="AL323" s="378"/>
      <c r="AM323" s="378"/>
      <c r="AN323" s="378"/>
      <c r="AO323" s="378"/>
      <c r="AP323" s="378"/>
      <c r="AQ323" s="378"/>
      <c r="AR323" s="378"/>
      <c r="AS323" s="378"/>
    </row>
    <row r="324" spans="1:45" ht="11.25" customHeight="1">
      <c r="A324" s="378"/>
      <c r="B324" s="378"/>
      <c r="C324" s="378"/>
      <c r="D324" s="378"/>
      <c r="E324" s="378"/>
      <c r="F324" s="378"/>
      <c r="G324" s="378"/>
      <c r="H324" s="378"/>
      <c r="I324" s="378"/>
      <c r="J324" s="378"/>
      <c r="K324" s="378"/>
      <c r="L324" s="378"/>
      <c r="M324" s="378"/>
      <c r="N324" s="378"/>
      <c r="O324" s="378"/>
      <c r="P324" s="378"/>
      <c r="Q324" s="378"/>
      <c r="R324" s="378"/>
      <c r="S324" s="378"/>
      <c r="T324" s="378"/>
      <c r="U324" s="378"/>
      <c r="V324" s="378"/>
      <c r="W324" s="378"/>
      <c r="X324" s="378"/>
      <c r="Y324" s="378"/>
      <c r="Z324" s="378"/>
      <c r="AA324" s="378"/>
      <c r="AB324" s="378"/>
      <c r="AC324" s="378"/>
      <c r="AD324" s="378"/>
      <c r="AE324" s="378"/>
      <c r="AF324" s="378"/>
      <c r="AG324" s="378"/>
      <c r="AH324" s="378"/>
      <c r="AI324" s="378"/>
      <c r="AJ324" s="378"/>
      <c r="AK324" s="378"/>
      <c r="AL324" s="378"/>
      <c r="AM324" s="378"/>
      <c r="AN324" s="378"/>
      <c r="AO324" s="378"/>
      <c r="AP324" s="378"/>
      <c r="AQ324" s="378"/>
      <c r="AR324" s="378"/>
      <c r="AS324" s="378"/>
    </row>
    <row r="325" spans="1:45" ht="11.25" customHeight="1">
      <c r="A325" s="378"/>
      <c r="B325" s="378"/>
      <c r="C325" s="378"/>
      <c r="D325" s="378"/>
      <c r="E325" s="378"/>
      <c r="F325" s="378"/>
      <c r="G325" s="378"/>
      <c r="H325" s="378"/>
      <c r="I325" s="378"/>
      <c r="J325" s="378"/>
      <c r="K325" s="378"/>
      <c r="L325" s="378"/>
      <c r="M325" s="378"/>
      <c r="N325" s="378"/>
      <c r="O325" s="378"/>
      <c r="P325" s="378"/>
      <c r="Q325" s="378"/>
      <c r="R325" s="378"/>
      <c r="S325" s="378"/>
      <c r="T325" s="378"/>
      <c r="U325" s="378"/>
      <c r="V325" s="378"/>
      <c r="W325" s="378"/>
      <c r="X325" s="378"/>
      <c r="Y325" s="378"/>
      <c r="Z325" s="378"/>
      <c r="AA325" s="378"/>
      <c r="AB325" s="378"/>
      <c r="AC325" s="378"/>
      <c r="AD325" s="378"/>
      <c r="AE325" s="378"/>
      <c r="AF325" s="378"/>
      <c r="AG325" s="378"/>
      <c r="AH325" s="378"/>
      <c r="AI325" s="378"/>
      <c r="AJ325" s="378"/>
      <c r="AK325" s="378"/>
      <c r="AL325" s="378"/>
      <c r="AM325" s="378"/>
      <c r="AN325" s="378"/>
      <c r="AO325" s="378"/>
      <c r="AP325" s="378"/>
      <c r="AQ325" s="378"/>
      <c r="AR325" s="378"/>
      <c r="AS325" s="378"/>
    </row>
    <row r="326" spans="1:45" ht="11.25" customHeight="1">
      <c r="A326" s="378"/>
      <c r="B326" s="378"/>
      <c r="C326" s="378"/>
      <c r="D326" s="378"/>
      <c r="E326" s="378"/>
      <c r="F326" s="378"/>
      <c r="G326" s="378"/>
      <c r="H326" s="378"/>
      <c r="I326" s="378"/>
      <c r="J326" s="378"/>
      <c r="K326" s="378"/>
      <c r="L326" s="378"/>
      <c r="M326" s="378"/>
      <c r="N326" s="378"/>
      <c r="O326" s="378"/>
      <c r="P326" s="378"/>
      <c r="Q326" s="378"/>
      <c r="R326" s="378"/>
      <c r="S326" s="378"/>
      <c r="T326" s="378"/>
      <c r="U326" s="378"/>
      <c r="V326" s="378"/>
      <c r="W326" s="378"/>
      <c r="X326" s="378"/>
      <c r="Y326" s="378"/>
      <c r="Z326" s="378"/>
      <c r="AA326" s="378"/>
      <c r="AB326" s="378"/>
      <c r="AC326" s="378"/>
      <c r="AD326" s="378"/>
      <c r="AE326" s="378"/>
      <c r="AF326" s="378"/>
      <c r="AG326" s="378"/>
      <c r="AH326" s="378"/>
      <c r="AI326" s="378"/>
      <c r="AJ326" s="378"/>
      <c r="AK326" s="378"/>
      <c r="AL326" s="378"/>
      <c r="AM326" s="378"/>
      <c r="AN326" s="378"/>
      <c r="AO326" s="378"/>
      <c r="AP326" s="378"/>
      <c r="AQ326" s="378"/>
      <c r="AR326" s="378"/>
      <c r="AS326" s="378"/>
    </row>
    <row r="327" spans="1:45" ht="11.25" customHeight="1">
      <c r="A327" s="378"/>
      <c r="B327" s="378"/>
      <c r="C327" s="378"/>
      <c r="D327" s="378"/>
      <c r="E327" s="378"/>
      <c r="F327" s="378"/>
      <c r="G327" s="378"/>
      <c r="H327" s="378"/>
      <c r="I327" s="378"/>
      <c r="J327" s="378"/>
      <c r="K327" s="378"/>
      <c r="L327" s="378"/>
      <c r="M327" s="378"/>
      <c r="N327" s="378"/>
      <c r="O327" s="378"/>
      <c r="P327" s="378"/>
      <c r="Q327" s="378"/>
      <c r="R327" s="378"/>
      <c r="S327" s="378"/>
      <c r="T327" s="378"/>
      <c r="U327" s="378"/>
      <c r="V327" s="378"/>
      <c r="W327" s="378"/>
      <c r="X327" s="378"/>
      <c r="Y327" s="378"/>
      <c r="Z327" s="378"/>
      <c r="AA327" s="378"/>
      <c r="AB327" s="378"/>
      <c r="AC327" s="378"/>
      <c r="AD327" s="378"/>
      <c r="AE327" s="378"/>
      <c r="AF327" s="378"/>
      <c r="AG327" s="378"/>
      <c r="AH327" s="378"/>
      <c r="AI327" s="378"/>
      <c r="AJ327" s="378"/>
      <c r="AK327" s="378"/>
      <c r="AL327" s="378"/>
      <c r="AM327" s="378"/>
      <c r="AN327" s="378"/>
      <c r="AO327" s="378"/>
      <c r="AP327" s="378"/>
      <c r="AQ327" s="378"/>
      <c r="AR327" s="378"/>
      <c r="AS327" s="378"/>
    </row>
    <row r="328" spans="1:45" ht="11.25" customHeight="1">
      <c r="A328" s="378"/>
      <c r="B328" s="378"/>
      <c r="C328" s="378"/>
      <c r="D328" s="378"/>
      <c r="E328" s="378"/>
      <c r="F328" s="378"/>
      <c r="G328" s="378"/>
      <c r="H328" s="378"/>
      <c r="I328" s="378"/>
      <c r="J328" s="378"/>
      <c r="K328" s="378"/>
      <c r="L328" s="378"/>
      <c r="M328" s="378"/>
      <c r="N328" s="378"/>
      <c r="O328" s="378"/>
      <c r="P328" s="378"/>
      <c r="Q328" s="378"/>
      <c r="R328" s="378"/>
      <c r="S328" s="378"/>
      <c r="T328" s="378"/>
      <c r="U328" s="378"/>
      <c r="V328" s="378"/>
      <c r="W328" s="378"/>
      <c r="X328" s="378"/>
      <c r="Y328" s="378"/>
      <c r="Z328" s="378"/>
      <c r="AA328" s="378"/>
      <c r="AB328" s="378"/>
      <c r="AC328" s="378"/>
      <c r="AD328" s="378"/>
      <c r="AE328" s="378"/>
      <c r="AF328" s="378"/>
      <c r="AG328" s="378"/>
      <c r="AH328" s="378"/>
      <c r="AI328" s="378"/>
      <c r="AJ328" s="378"/>
      <c r="AK328" s="378"/>
      <c r="AL328" s="378"/>
      <c r="AM328" s="378"/>
      <c r="AN328" s="378"/>
      <c r="AO328" s="378"/>
      <c r="AP328" s="378"/>
      <c r="AQ328" s="378"/>
      <c r="AR328" s="378"/>
      <c r="AS328" s="378"/>
    </row>
    <row r="329" spans="1:45" ht="11.25" customHeight="1">
      <c r="A329" s="378"/>
      <c r="B329" s="378"/>
      <c r="C329" s="378"/>
      <c r="D329" s="378"/>
      <c r="E329" s="378"/>
      <c r="F329" s="378"/>
      <c r="G329" s="378"/>
      <c r="H329" s="378"/>
      <c r="I329" s="378"/>
      <c r="J329" s="378"/>
      <c r="K329" s="378"/>
      <c r="L329" s="378"/>
      <c r="M329" s="378"/>
      <c r="N329" s="378"/>
      <c r="O329" s="378"/>
      <c r="P329" s="378"/>
      <c r="Q329" s="378"/>
      <c r="R329" s="378"/>
      <c r="S329" s="378"/>
      <c r="T329" s="378"/>
      <c r="U329" s="378"/>
      <c r="V329" s="378"/>
      <c r="W329" s="378"/>
      <c r="X329" s="378"/>
      <c r="Y329" s="378"/>
      <c r="Z329" s="378"/>
      <c r="AA329" s="378"/>
      <c r="AB329" s="378"/>
      <c r="AC329" s="378"/>
      <c r="AD329" s="378"/>
      <c r="AE329" s="378"/>
      <c r="AF329" s="378"/>
      <c r="AG329" s="378"/>
      <c r="AH329" s="378"/>
      <c r="AI329" s="378"/>
      <c r="AJ329" s="378"/>
      <c r="AK329" s="378"/>
      <c r="AL329" s="378"/>
      <c r="AM329" s="378"/>
      <c r="AN329" s="378"/>
      <c r="AO329" s="378"/>
      <c r="AP329" s="378"/>
      <c r="AQ329" s="378"/>
      <c r="AR329" s="378"/>
      <c r="AS329" s="378"/>
    </row>
    <row r="330" spans="1:45" ht="11.25" customHeight="1">
      <c r="A330" s="378"/>
      <c r="B330" s="378"/>
      <c r="C330" s="378"/>
      <c r="D330" s="378"/>
      <c r="E330" s="378"/>
      <c r="F330" s="378"/>
      <c r="G330" s="378"/>
      <c r="H330" s="378"/>
      <c r="I330" s="378"/>
      <c r="J330" s="378"/>
      <c r="K330" s="378"/>
      <c r="L330" s="378"/>
      <c r="M330" s="378"/>
      <c r="N330" s="378"/>
      <c r="O330" s="378"/>
      <c r="P330" s="378"/>
      <c r="Q330" s="378"/>
      <c r="R330" s="378"/>
      <c r="S330" s="378"/>
      <c r="T330" s="378"/>
      <c r="U330" s="378"/>
      <c r="V330" s="378"/>
      <c r="W330" s="378"/>
      <c r="X330" s="378"/>
      <c r="Y330" s="378"/>
      <c r="Z330" s="378"/>
      <c r="AA330" s="378"/>
      <c r="AB330" s="378"/>
      <c r="AC330" s="378"/>
      <c r="AD330" s="378"/>
      <c r="AE330" s="378"/>
      <c r="AF330" s="378"/>
      <c r="AG330" s="378"/>
      <c r="AH330" s="378"/>
      <c r="AI330" s="378"/>
      <c r="AJ330" s="378"/>
      <c r="AK330" s="378"/>
      <c r="AL330" s="378"/>
      <c r="AM330" s="378"/>
      <c r="AN330" s="378"/>
      <c r="AO330" s="378"/>
      <c r="AP330" s="378"/>
      <c r="AQ330" s="378"/>
      <c r="AR330" s="378"/>
      <c r="AS330" s="378"/>
    </row>
    <row r="331" spans="1:45" ht="11.25" customHeight="1">
      <c r="A331" s="378"/>
      <c r="B331" s="378"/>
      <c r="C331" s="378"/>
      <c r="D331" s="378"/>
      <c r="E331" s="378"/>
      <c r="F331" s="378"/>
      <c r="G331" s="378"/>
      <c r="H331" s="378"/>
      <c r="I331" s="378"/>
      <c r="J331" s="378"/>
      <c r="K331" s="378"/>
      <c r="L331" s="378"/>
      <c r="M331" s="378"/>
      <c r="N331" s="378"/>
      <c r="O331" s="378"/>
      <c r="P331" s="378"/>
      <c r="Q331" s="378"/>
      <c r="R331" s="378"/>
      <c r="S331" s="378"/>
      <c r="T331" s="378"/>
      <c r="U331" s="378"/>
      <c r="V331" s="378"/>
      <c r="W331" s="378"/>
      <c r="X331" s="378"/>
      <c r="Y331" s="378"/>
      <c r="Z331" s="378"/>
      <c r="AA331" s="378"/>
      <c r="AB331" s="378"/>
      <c r="AC331" s="378"/>
      <c r="AD331" s="378"/>
      <c r="AE331" s="378"/>
      <c r="AF331" s="378"/>
      <c r="AG331" s="378"/>
      <c r="AH331" s="378"/>
      <c r="AI331" s="378"/>
      <c r="AJ331" s="378"/>
      <c r="AK331" s="378"/>
      <c r="AL331" s="378"/>
      <c r="AM331" s="378"/>
      <c r="AN331" s="378"/>
      <c r="AO331" s="378"/>
      <c r="AP331" s="378"/>
      <c r="AQ331" s="378"/>
      <c r="AR331" s="378"/>
      <c r="AS331" s="378"/>
    </row>
    <row r="332" spans="1:45" ht="11.25" customHeight="1">
      <c r="A332" s="378"/>
      <c r="B332" s="378"/>
      <c r="C332" s="378"/>
      <c r="D332" s="378"/>
      <c r="E332" s="378"/>
      <c r="F332" s="378"/>
      <c r="G332" s="378"/>
      <c r="H332" s="378"/>
      <c r="I332" s="378"/>
      <c r="J332" s="378"/>
      <c r="K332" s="378"/>
      <c r="L332" s="378"/>
      <c r="M332" s="378"/>
      <c r="N332" s="378"/>
      <c r="O332" s="378"/>
      <c r="P332" s="378"/>
      <c r="Q332" s="378"/>
      <c r="R332" s="378"/>
      <c r="S332" s="378"/>
      <c r="T332" s="378"/>
      <c r="U332" s="378"/>
      <c r="V332" s="378"/>
      <c r="W332" s="378"/>
      <c r="X332" s="378"/>
      <c r="Y332" s="378"/>
      <c r="Z332" s="378"/>
      <c r="AA332" s="378"/>
      <c r="AB332" s="378"/>
      <c r="AC332" s="378"/>
      <c r="AD332" s="378"/>
      <c r="AE332" s="378"/>
      <c r="AF332" s="378"/>
      <c r="AG332" s="378"/>
      <c r="AH332" s="378"/>
      <c r="AI332" s="378"/>
      <c r="AJ332" s="378"/>
      <c r="AK332" s="378"/>
      <c r="AL332" s="378"/>
      <c r="AM332" s="378"/>
      <c r="AN332" s="378"/>
      <c r="AO332" s="378"/>
      <c r="AP332" s="378"/>
      <c r="AQ332" s="378"/>
      <c r="AR332" s="378"/>
      <c r="AS332" s="378"/>
    </row>
    <row r="333" spans="1:45" ht="11.25" customHeight="1">
      <c r="A333" s="378"/>
      <c r="B333" s="378"/>
      <c r="C333" s="378"/>
      <c r="D333" s="378"/>
      <c r="E333" s="378"/>
      <c r="F333" s="378"/>
      <c r="G333" s="378"/>
      <c r="H333" s="378"/>
      <c r="I333" s="378"/>
      <c r="J333" s="378"/>
      <c r="K333" s="378"/>
      <c r="L333" s="378"/>
      <c r="M333" s="378"/>
      <c r="N333" s="378"/>
      <c r="O333" s="378"/>
      <c r="P333" s="378"/>
      <c r="Q333" s="378"/>
      <c r="R333" s="378"/>
      <c r="S333" s="378"/>
      <c r="T333" s="378"/>
      <c r="U333" s="378"/>
      <c r="V333" s="378"/>
      <c r="W333" s="378"/>
      <c r="X333" s="378"/>
      <c r="Y333" s="378"/>
      <c r="Z333" s="378"/>
      <c r="AA333" s="378"/>
      <c r="AB333" s="378"/>
      <c r="AC333" s="378"/>
      <c r="AD333" s="378"/>
      <c r="AE333" s="378"/>
      <c r="AF333" s="378"/>
      <c r="AG333" s="378"/>
      <c r="AH333" s="378"/>
      <c r="AI333" s="378"/>
      <c r="AJ333" s="378"/>
      <c r="AK333" s="378"/>
      <c r="AL333" s="378"/>
      <c r="AM333" s="378"/>
      <c r="AN333" s="378"/>
      <c r="AO333" s="378"/>
      <c r="AP333" s="378"/>
      <c r="AQ333" s="378"/>
      <c r="AR333" s="378"/>
      <c r="AS333" s="378"/>
    </row>
    <row r="334" spans="1:45" ht="11.25" customHeight="1">
      <c r="A334" s="378"/>
      <c r="B334" s="378"/>
      <c r="C334" s="378"/>
      <c r="D334" s="378"/>
      <c r="E334" s="378"/>
      <c r="F334" s="378"/>
      <c r="G334" s="378"/>
      <c r="H334" s="378"/>
      <c r="I334" s="378"/>
      <c r="J334" s="378"/>
      <c r="K334" s="378"/>
      <c r="L334" s="378"/>
      <c r="M334" s="378"/>
      <c r="N334" s="378"/>
      <c r="O334" s="378"/>
      <c r="P334" s="378"/>
      <c r="Q334" s="378"/>
      <c r="R334" s="378"/>
      <c r="S334" s="378"/>
      <c r="T334" s="378"/>
      <c r="U334" s="378"/>
      <c r="V334" s="378"/>
      <c r="W334" s="378"/>
      <c r="X334" s="378"/>
      <c r="Y334" s="378"/>
      <c r="Z334" s="378"/>
      <c r="AA334" s="378"/>
      <c r="AB334" s="378"/>
      <c r="AC334" s="378"/>
      <c r="AD334" s="378"/>
      <c r="AE334" s="378"/>
      <c r="AF334" s="378"/>
      <c r="AG334" s="378"/>
      <c r="AH334" s="378"/>
      <c r="AI334" s="378"/>
      <c r="AJ334" s="378"/>
      <c r="AK334" s="378"/>
      <c r="AL334" s="378"/>
      <c r="AM334" s="378"/>
      <c r="AN334" s="378"/>
      <c r="AO334" s="378"/>
      <c r="AP334" s="378"/>
      <c r="AQ334" s="378"/>
      <c r="AR334" s="378"/>
      <c r="AS334" s="378"/>
    </row>
    <row r="335" spans="1:45" ht="11.25" customHeight="1">
      <c r="A335" s="378"/>
      <c r="B335" s="378"/>
      <c r="C335" s="378"/>
      <c r="D335" s="378"/>
      <c r="E335" s="378"/>
      <c r="F335" s="378"/>
      <c r="G335" s="378"/>
      <c r="H335" s="378"/>
      <c r="I335" s="378"/>
      <c r="J335" s="378"/>
      <c r="K335" s="378"/>
      <c r="L335" s="378"/>
      <c r="M335" s="378"/>
      <c r="N335" s="378"/>
      <c r="O335" s="378"/>
      <c r="P335" s="378"/>
      <c r="Q335" s="378"/>
      <c r="R335" s="378"/>
      <c r="S335" s="378"/>
      <c r="T335" s="378"/>
      <c r="U335" s="378"/>
      <c r="V335" s="378"/>
      <c r="W335" s="378"/>
      <c r="X335" s="378"/>
      <c r="Y335" s="378"/>
      <c r="Z335" s="378"/>
      <c r="AA335" s="378"/>
      <c r="AB335" s="378"/>
      <c r="AC335" s="378"/>
      <c r="AD335" s="378"/>
      <c r="AE335" s="378"/>
      <c r="AF335" s="378"/>
      <c r="AG335" s="378"/>
      <c r="AH335" s="378"/>
      <c r="AI335" s="378"/>
      <c r="AJ335" s="378"/>
      <c r="AK335" s="378"/>
      <c r="AL335" s="378"/>
      <c r="AM335" s="378"/>
      <c r="AN335" s="378"/>
      <c r="AO335" s="378"/>
      <c r="AP335" s="378"/>
      <c r="AQ335" s="378"/>
      <c r="AR335" s="378"/>
      <c r="AS335" s="378"/>
    </row>
    <row r="336" spans="1:45" ht="11.25" customHeight="1">
      <c r="A336" s="378"/>
      <c r="B336" s="378"/>
      <c r="C336" s="378"/>
      <c r="D336" s="378"/>
      <c r="E336" s="378"/>
      <c r="F336" s="378"/>
      <c r="G336" s="378"/>
      <c r="H336" s="378"/>
      <c r="I336" s="378"/>
      <c r="J336" s="378"/>
      <c r="K336" s="378"/>
      <c r="L336" s="378"/>
      <c r="M336" s="378"/>
      <c r="N336" s="378"/>
      <c r="O336" s="378"/>
      <c r="P336" s="378"/>
      <c r="Q336" s="378"/>
      <c r="R336" s="378"/>
      <c r="S336" s="378"/>
      <c r="T336" s="378"/>
      <c r="U336" s="378"/>
      <c r="V336" s="378"/>
      <c r="W336" s="378"/>
      <c r="X336" s="378"/>
      <c r="Y336" s="378"/>
      <c r="Z336" s="378"/>
      <c r="AA336" s="378"/>
      <c r="AB336" s="378"/>
      <c r="AC336" s="378"/>
      <c r="AD336" s="378"/>
      <c r="AE336" s="378"/>
      <c r="AF336" s="378"/>
      <c r="AG336" s="378"/>
      <c r="AH336" s="378"/>
      <c r="AI336" s="378"/>
      <c r="AJ336" s="378"/>
      <c r="AK336" s="378"/>
      <c r="AL336" s="378"/>
      <c r="AM336" s="378"/>
      <c r="AN336" s="378"/>
      <c r="AO336" s="378"/>
      <c r="AP336" s="378"/>
      <c r="AQ336" s="378"/>
      <c r="AR336" s="378"/>
      <c r="AS336" s="378"/>
    </row>
    <row r="337" spans="1:45" ht="11.25" customHeight="1">
      <c r="A337" s="378"/>
      <c r="B337" s="378"/>
      <c r="C337" s="378"/>
      <c r="D337" s="378"/>
      <c r="E337" s="378"/>
      <c r="F337" s="378"/>
      <c r="G337" s="378"/>
      <c r="H337" s="378"/>
      <c r="I337" s="378"/>
      <c r="J337" s="378"/>
      <c r="K337" s="378"/>
      <c r="L337" s="378"/>
      <c r="M337" s="378"/>
      <c r="N337" s="378"/>
      <c r="O337" s="378"/>
      <c r="P337" s="378"/>
      <c r="Q337" s="378"/>
      <c r="R337" s="378"/>
      <c r="S337" s="378"/>
      <c r="T337" s="378"/>
      <c r="U337" s="378"/>
      <c r="V337" s="378"/>
      <c r="W337" s="378"/>
      <c r="X337" s="378"/>
      <c r="Y337" s="378"/>
      <c r="Z337" s="378"/>
      <c r="AA337" s="378"/>
      <c r="AB337" s="378"/>
      <c r="AC337" s="378"/>
      <c r="AD337" s="378"/>
      <c r="AE337" s="378"/>
      <c r="AF337" s="378"/>
      <c r="AG337" s="378"/>
      <c r="AH337" s="378"/>
      <c r="AI337" s="378"/>
      <c r="AJ337" s="378"/>
      <c r="AK337" s="378"/>
      <c r="AL337" s="378"/>
      <c r="AM337" s="378"/>
      <c r="AN337" s="378"/>
      <c r="AO337" s="378"/>
      <c r="AP337" s="378"/>
      <c r="AQ337" s="378"/>
      <c r="AR337" s="378"/>
      <c r="AS337" s="378"/>
    </row>
    <row r="338" spans="1:45" ht="11.25" customHeight="1">
      <c r="A338" s="378"/>
      <c r="B338" s="378"/>
      <c r="C338" s="378"/>
      <c r="D338" s="378"/>
      <c r="E338" s="378"/>
      <c r="F338" s="378"/>
      <c r="G338" s="378"/>
      <c r="H338" s="378"/>
      <c r="I338" s="378"/>
      <c r="J338" s="378"/>
      <c r="K338" s="378"/>
      <c r="L338" s="378"/>
      <c r="M338" s="378"/>
      <c r="N338" s="378"/>
      <c r="O338" s="378"/>
      <c r="P338" s="378"/>
      <c r="Q338" s="378"/>
      <c r="R338" s="378"/>
      <c r="S338" s="378"/>
      <c r="T338" s="378"/>
      <c r="U338" s="378"/>
      <c r="V338" s="378"/>
      <c r="W338" s="378"/>
      <c r="X338" s="378"/>
      <c r="Y338" s="378"/>
      <c r="Z338" s="378"/>
      <c r="AA338" s="378"/>
      <c r="AB338" s="378"/>
      <c r="AC338" s="378"/>
      <c r="AD338" s="378"/>
      <c r="AE338" s="378"/>
      <c r="AF338" s="378"/>
      <c r="AG338" s="378"/>
      <c r="AH338" s="378"/>
      <c r="AI338" s="378"/>
      <c r="AJ338" s="378"/>
      <c r="AK338" s="378"/>
      <c r="AL338" s="378"/>
      <c r="AM338" s="378"/>
      <c r="AN338" s="378"/>
      <c r="AO338" s="378"/>
      <c r="AP338" s="378"/>
      <c r="AQ338" s="378"/>
      <c r="AR338" s="378"/>
      <c r="AS338" s="378"/>
    </row>
    <row r="339" spans="1:45" ht="11.25" customHeight="1">
      <c r="A339" s="378"/>
      <c r="B339" s="378"/>
      <c r="C339" s="378"/>
      <c r="D339" s="378"/>
      <c r="E339" s="378"/>
      <c r="F339" s="378"/>
      <c r="G339" s="378"/>
      <c r="H339" s="378"/>
      <c r="I339" s="378"/>
      <c r="J339" s="378"/>
      <c r="K339" s="378"/>
      <c r="L339" s="378"/>
      <c r="M339" s="378"/>
      <c r="N339" s="378"/>
      <c r="O339" s="378"/>
      <c r="P339" s="378"/>
      <c r="Q339" s="378"/>
      <c r="R339" s="378"/>
      <c r="S339" s="378"/>
      <c r="T339" s="378"/>
      <c r="U339" s="378"/>
      <c r="V339" s="378"/>
      <c r="W339" s="378"/>
      <c r="X339" s="378"/>
      <c r="Y339" s="378"/>
      <c r="Z339" s="378"/>
      <c r="AA339" s="378"/>
      <c r="AB339" s="378"/>
      <c r="AC339" s="378"/>
      <c r="AD339" s="378"/>
      <c r="AE339" s="378"/>
      <c r="AF339" s="378"/>
      <c r="AG339" s="378"/>
      <c r="AH339" s="378"/>
      <c r="AI339" s="378"/>
      <c r="AJ339" s="378"/>
      <c r="AK339" s="378"/>
      <c r="AL339" s="378"/>
      <c r="AM339" s="378"/>
      <c r="AN339" s="378"/>
      <c r="AO339" s="378"/>
      <c r="AP339" s="378"/>
      <c r="AQ339" s="378"/>
      <c r="AR339" s="378"/>
      <c r="AS339" s="378"/>
    </row>
    <row r="340" spans="1:45" ht="11.25" customHeight="1">
      <c r="A340" s="378"/>
      <c r="B340" s="378"/>
      <c r="C340" s="378"/>
      <c r="D340" s="378"/>
      <c r="E340" s="378"/>
      <c r="F340" s="378"/>
      <c r="G340" s="378"/>
      <c r="H340" s="378"/>
      <c r="I340" s="378"/>
      <c r="J340" s="378"/>
      <c r="K340" s="378"/>
      <c r="L340" s="378"/>
      <c r="M340" s="378"/>
      <c r="N340" s="378"/>
      <c r="O340" s="378"/>
      <c r="P340" s="378"/>
      <c r="Q340" s="378"/>
      <c r="R340" s="378"/>
      <c r="S340" s="378"/>
      <c r="T340" s="378"/>
      <c r="U340" s="378"/>
      <c r="V340" s="378"/>
      <c r="W340" s="378"/>
      <c r="X340" s="378"/>
      <c r="Y340" s="378"/>
      <c r="Z340" s="378"/>
      <c r="AA340" s="378"/>
      <c r="AB340" s="378"/>
      <c r="AC340" s="378"/>
      <c r="AD340" s="378"/>
      <c r="AE340" s="378"/>
      <c r="AF340" s="378"/>
      <c r="AG340" s="378"/>
      <c r="AH340" s="378"/>
      <c r="AI340" s="378"/>
      <c r="AJ340" s="378"/>
      <c r="AK340" s="378"/>
      <c r="AL340" s="378"/>
      <c r="AM340" s="378"/>
      <c r="AN340" s="378"/>
      <c r="AO340" s="378"/>
      <c r="AP340" s="378"/>
      <c r="AQ340" s="378"/>
      <c r="AR340" s="378"/>
      <c r="AS340" s="378"/>
    </row>
    <row r="341" spans="1:45" ht="11.25" customHeight="1">
      <c r="A341" s="378"/>
      <c r="B341" s="378"/>
      <c r="C341" s="378"/>
      <c r="D341" s="378"/>
      <c r="E341" s="378"/>
      <c r="F341" s="378"/>
      <c r="G341" s="378"/>
      <c r="H341" s="378"/>
      <c r="I341" s="378"/>
      <c r="J341" s="378"/>
      <c r="K341" s="378"/>
      <c r="L341" s="378"/>
      <c r="M341" s="378"/>
      <c r="N341" s="378"/>
      <c r="O341" s="378"/>
      <c r="P341" s="378"/>
      <c r="Q341" s="378"/>
      <c r="R341" s="378"/>
      <c r="S341" s="378"/>
      <c r="T341" s="378"/>
      <c r="U341" s="378"/>
      <c r="V341" s="378"/>
      <c r="W341" s="378"/>
      <c r="X341" s="378"/>
      <c r="Y341" s="378"/>
      <c r="Z341" s="378"/>
      <c r="AA341" s="378"/>
      <c r="AB341" s="378"/>
      <c r="AC341" s="378"/>
      <c r="AD341" s="378"/>
      <c r="AE341" s="378"/>
      <c r="AF341" s="378"/>
      <c r="AG341" s="378"/>
      <c r="AH341" s="378"/>
      <c r="AI341" s="378"/>
      <c r="AJ341" s="378"/>
      <c r="AK341" s="378"/>
      <c r="AL341" s="378"/>
      <c r="AM341" s="378"/>
      <c r="AN341" s="378"/>
      <c r="AO341" s="378"/>
      <c r="AP341" s="378"/>
      <c r="AQ341" s="378"/>
      <c r="AR341" s="378"/>
      <c r="AS341" s="378"/>
    </row>
    <row r="342" spans="1:45" ht="11.25" customHeight="1">
      <c r="A342" s="378"/>
      <c r="B342" s="378"/>
      <c r="C342" s="378"/>
      <c r="D342" s="378"/>
      <c r="E342" s="378"/>
      <c r="F342" s="378"/>
      <c r="G342" s="378"/>
      <c r="H342" s="378"/>
      <c r="I342" s="378"/>
      <c r="J342" s="378"/>
      <c r="K342" s="378"/>
      <c r="L342" s="378"/>
      <c r="M342" s="378"/>
      <c r="N342" s="378"/>
      <c r="O342" s="378"/>
      <c r="P342" s="378"/>
      <c r="Q342" s="378"/>
      <c r="R342" s="378"/>
      <c r="S342" s="378"/>
      <c r="T342" s="378"/>
      <c r="U342" s="378"/>
      <c r="V342" s="378"/>
      <c r="W342" s="378"/>
      <c r="X342" s="378"/>
      <c r="Y342" s="378"/>
      <c r="Z342" s="378"/>
      <c r="AA342" s="378"/>
      <c r="AB342" s="378"/>
      <c r="AC342" s="378"/>
      <c r="AD342" s="378"/>
      <c r="AE342" s="378"/>
      <c r="AF342" s="378"/>
      <c r="AG342" s="378"/>
      <c r="AH342" s="378"/>
      <c r="AI342" s="378"/>
      <c r="AJ342" s="378"/>
      <c r="AK342" s="378"/>
      <c r="AL342" s="378"/>
      <c r="AM342" s="378"/>
      <c r="AN342" s="378"/>
      <c r="AO342" s="378"/>
      <c r="AP342" s="378"/>
      <c r="AQ342" s="378"/>
      <c r="AR342" s="378"/>
      <c r="AS342" s="378"/>
    </row>
    <row r="343" spans="1:45" ht="11.25" customHeight="1">
      <c r="A343" s="378"/>
      <c r="B343" s="378"/>
      <c r="C343" s="378"/>
      <c r="D343" s="378"/>
      <c r="E343" s="378"/>
      <c r="F343" s="378"/>
      <c r="G343" s="378"/>
      <c r="H343" s="378"/>
      <c r="I343" s="378"/>
      <c r="J343" s="378"/>
      <c r="K343" s="378"/>
      <c r="L343" s="378"/>
      <c r="M343" s="378"/>
      <c r="N343" s="378"/>
      <c r="O343" s="378"/>
      <c r="P343" s="378"/>
      <c r="Q343" s="378"/>
      <c r="R343" s="378"/>
      <c r="S343" s="378"/>
      <c r="T343" s="378"/>
      <c r="U343" s="378"/>
      <c r="V343" s="378"/>
      <c r="W343" s="378"/>
      <c r="X343" s="378"/>
      <c r="Y343" s="378"/>
      <c r="Z343" s="378"/>
      <c r="AA343" s="378"/>
      <c r="AB343" s="378"/>
      <c r="AC343" s="378"/>
      <c r="AD343" s="378"/>
      <c r="AE343" s="378"/>
      <c r="AF343" s="378"/>
      <c r="AG343" s="378"/>
      <c r="AH343" s="378"/>
      <c r="AI343" s="378"/>
      <c r="AJ343" s="378"/>
      <c r="AK343" s="378"/>
      <c r="AL343" s="378"/>
      <c r="AM343" s="378"/>
      <c r="AN343" s="378"/>
      <c r="AO343" s="378"/>
      <c r="AP343" s="378"/>
      <c r="AQ343" s="378"/>
      <c r="AR343" s="378"/>
      <c r="AS343" s="378"/>
    </row>
    <row r="344" spans="1:45" ht="11.25" customHeight="1">
      <c r="A344" s="378"/>
      <c r="B344" s="378"/>
      <c r="C344" s="378"/>
      <c r="D344" s="378"/>
      <c r="E344" s="378"/>
      <c r="F344" s="378"/>
      <c r="G344" s="378"/>
      <c r="H344" s="378"/>
      <c r="I344" s="378"/>
      <c r="J344" s="378"/>
      <c r="K344" s="378"/>
      <c r="L344" s="378"/>
      <c r="M344" s="378"/>
      <c r="N344" s="378"/>
      <c r="O344" s="378"/>
      <c r="P344" s="378"/>
      <c r="Q344" s="378"/>
      <c r="R344" s="378"/>
      <c r="S344" s="378"/>
      <c r="T344" s="378"/>
      <c r="U344" s="378"/>
      <c r="V344" s="378"/>
      <c r="W344" s="378"/>
      <c r="X344" s="378"/>
      <c r="Y344" s="378"/>
      <c r="Z344" s="378"/>
      <c r="AA344" s="378"/>
      <c r="AB344" s="378"/>
      <c r="AC344" s="378"/>
      <c r="AD344" s="378"/>
      <c r="AE344" s="378"/>
      <c r="AF344" s="378"/>
      <c r="AG344" s="378"/>
      <c r="AH344" s="378"/>
      <c r="AI344" s="378"/>
      <c r="AJ344" s="378"/>
      <c r="AK344" s="378"/>
      <c r="AL344" s="378"/>
      <c r="AM344" s="378"/>
      <c r="AN344" s="378"/>
      <c r="AO344" s="378"/>
      <c r="AP344" s="378"/>
      <c r="AQ344" s="378"/>
      <c r="AR344" s="378"/>
      <c r="AS344" s="378"/>
    </row>
    <row r="345" spans="1:45" ht="11.25" customHeight="1">
      <c r="A345" s="378"/>
      <c r="B345" s="378"/>
      <c r="C345" s="378"/>
      <c r="D345" s="378"/>
      <c r="E345" s="378"/>
      <c r="F345" s="378"/>
      <c r="G345" s="378"/>
      <c r="H345" s="378"/>
      <c r="I345" s="378"/>
      <c r="J345" s="378"/>
      <c r="K345" s="378"/>
      <c r="L345" s="378"/>
      <c r="M345" s="378"/>
      <c r="N345" s="378"/>
      <c r="O345" s="378"/>
      <c r="P345" s="378"/>
      <c r="Q345" s="378"/>
      <c r="R345" s="378"/>
      <c r="S345" s="378"/>
      <c r="T345" s="378"/>
      <c r="U345" s="378"/>
      <c r="V345" s="378"/>
      <c r="W345" s="378"/>
      <c r="X345" s="378"/>
      <c r="Y345" s="378"/>
      <c r="Z345" s="378"/>
      <c r="AA345" s="378"/>
      <c r="AB345" s="378"/>
      <c r="AC345" s="378"/>
      <c r="AD345" s="378"/>
      <c r="AE345" s="378"/>
      <c r="AF345" s="378"/>
      <c r="AG345" s="378"/>
      <c r="AH345" s="378"/>
      <c r="AI345" s="378"/>
      <c r="AJ345" s="378"/>
      <c r="AK345" s="378"/>
      <c r="AL345" s="378"/>
      <c r="AM345" s="378"/>
      <c r="AN345" s="378"/>
      <c r="AO345" s="378"/>
      <c r="AP345" s="378"/>
      <c r="AQ345" s="378"/>
      <c r="AR345" s="378"/>
      <c r="AS345" s="378"/>
    </row>
    <row r="346" spans="1:45" ht="11.25" customHeight="1">
      <c r="A346" s="378"/>
      <c r="B346" s="378"/>
      <c r="C346" s="378"/>
      <c r="D346" s="378"/>
      <c r="E346" s="378"/>
      <c r="F346" s="378"/>
      <c r="G346" s="378"/>
      <c r="H346" s="378"/>
      <c r="I346" s="378"/>
      <c r="J346" s="378"/>
      <c r="K346" s="378"/>
      <c r="L346" s="378"/>
      <c r="M346" s="378"/>
      <c r="N346" s="378"/>
      <c r="O346" s="378"/>
      <c r="P346" s="378"/>
      <c r="Q346" s="378"/>
      <c r="R346" s="378"/>
      <c r="S346" s="378"/>
      <c r="T346" s="378"/>
      <c r="U346" s="378"/>
      <c r="V346" s="378"/>
      <c r="W346" s="378"/>
      <c r="X346" s="378"/>
      <c r="Y346" s="378"/>
      <c r="Z346" s="378"/>
      <c r="AA346" s="378"/>
      <c r="AB346" s="378"/>
      <c r="AC346" s="378"/>
      <c r="AD346" s="378"/>
      <c r="AE346" s="378"/>
      <c r="AF346" s="378"/>
      <c r="AG346" s="378"/>
      <c r="AH346" s="378"/>
      <c r="AI346" s="378"/>
      <c r="AJ346" s="378"/>
      <c r="AK346" s="378"/>
      <c r="AL346" s="378"/>
      <c r="AM346" s="378"/>
      <c r="AN346" s="378"/>
      <c r="AO346" s="378"/>
      <c r="AP346" s="378"/>
      <c r="AQ346" s="378"/>
      <c r="AR346" s="378"/>
      <c r="AS346" s="378"/>
    </row>
    <row r="347" spans="1:45" ht="11.25" customHeight="1">
      <c r="A347" s="378"/>
      <c r="B347" s="378"/>
      <c r="C347" s="378"/>
      <c r="D347" s="378"/>
      <c r="E347" s="378"/>
      <c r="F347" s="378"/>
      <c r="G347" s="378"/>
      <c r="H347" s="378"/>
      <c r="I347" s="378"/>
      <c r="J347" s="378"/>
      <c r="K347" s="378"/>
      <c r="L347" s="378"/>
      <c r="M347" s="378"/>
      <c r="N347" s="378"/>
      <c r="O347" s="378"/>
      <c r="P347" s="378"/>
      <c r="Q347" s="378"/>
      <c r="R347" s="378"/>
      <c r="S347" s="378"/>
      <c r="T347" s="378"/>
      <c r="U347" s="378"/>
      <c r="V347" s="378"/>
      <c r="W347" s="378"/>
      <c r="X347" s="378"/>
      <c r="Y347" s="378"/>
      <c r="Z347" s="378"/>
      <c r="AA347" s="378"/>
      <c r="AB347" s="378"/>
      <c r="AC347" s="378"/>
      <c r="AD347" s="378"/>
      <c r="AE347" s="378"/>
      <c r="AF347" s="378"/>
      <c r="AG347" s="378"/>
      <c r="AH347" s="378"/>
      <c r="AI347" s="378"/>
      <c r="AJ347" s="378"/>
      <c r="AK347" s="378"/>
      <c r="AL347" s="378"/>
      <c r="AM347" s="378"/>
      <c r="AN347" s="378"/>
      <c r="AO347" s="378"/>
      <c r="AP347" s="378"/>
      <c r="AQ347" s="378"/>
      <c r="AR347" s="378"/>
      <c r="AS347" s="378"/>
    </row>
    <row r="348" spans="1:45" ht="11.25" customHeight="1">
      <c r="A348" s="378"/>
      <c r="B348" s="378"/>
      <c r="C348" s="378"/>
      <c r="D348" s="378"/>
      <c r="E348" s="378"/>
      <c r="F348" s="378"/>
      <c r="G348" s="378"/>
      <c r="H348" s="378"/>
      <c r="I348" s="378"/>
      <c r="J348" s="378"/>
      <c r="K348" s="378"/>
      <c r="L348" s="378"/>
      <c r="M348" s="378"/>
      <c r="N348" s="378"/>
      <c r="O348" s="378"/>
      <c r="P348" s="378"/>
      <c r="Q348" s="378"/>
      <c r="R348" s="378"/>
      <c r="S348" s="378"/>
      <c r="T348" s="378"/>
      <c r="U348" s="378"/>
      <c r="V348" s="378"/>
      <c r="W348" s="378"/>
      <c r="X348" s="378"/>
      <c r="Y348" s="378"/>
      <c r="Z348" s="378"/>
      <c r="AA348" s="378"/>
      <c r="AB348" s="378"/>
      <c r="AC348" s="378"/>
      <c r="AD348" s="378"/>
      <c r="AE348" s="378"/>
      <c r="AF348" s="378"/>
      <c r="AG348" s="378"/>
      <c r="AH348" s="378"/>
      <c r="AI348" s="378"/>
      <c r="AJ348" s="378"/>
      <c r="AK348" s="378"/>
      <c r="AL348" s="378"/>
      <c r="AM348" s="378"/>
      <c r="AN348" s="378"/>
      <c r="AO348" s="378"/>
      <c r="AP348" s="378"/>
      <c r="AQ348" s="378"/>
      <c r="AR348" s="378"/>
      <c r="AS348" s="378"/>
    </row>
    <row r="349" spans="1:45" ht="11.25" customHeight="1">
      <c r="A349" s="378"/>
      <c r="B349" s="378"/>
      <c r="C349" s="378"/>
      <c r="D349" s="378"/>
      <c r="E349" s="378"/>
      <c r="F349" s="378"/>
      <c r="G349" s="378"/>
      <c r="H349" s="378"/>
      <c r="I349" s="378"/>
      <c r="J349" s="378"/>
      <c r="K349" s="378"/>
      <c r="L349" s="378"/>
      <c r="M349" s="378"/>
      <c r="N349" s="378"/>
      <c r="O349" s="378"/>
      <c r="P349" s="378"/>
      <c r="Q349" s="378"/>
      <c r="R349" s="378"/>
      <c r="S349" s="378"/>
      <c r="T349" s="378"/>
      <c r="U349" s="378"/>
      <c r="V349" s="378"/>
      <c r="W349" s="378"/>
      <c r="X349" s="378"/>
      <c r="Y349" s="378"/>
      <c r="Z349" s="378"/>
      <c r="AA349" s="378"/>
      <c r="AB349" s="378"/>
      <c r="AC349" s="378"/>
      <c r="AD349" s="378"/>
      <c r="AE349" s="378"/>
      <c r="AF349" s="378"/>
      <c r="AG349" s="378"/>
      <c r="AH349" s="378"/>
      <c r="AI349" s="378"/>
      <c r="AJ349" s="378"/>
      <c r="AK349" s="378"/>
      <c r="AL349" s="378"/>
      <c r="AM349" s="378"/>
      <c r="AN349" s="378"/>
      <c r="AO349" s="378"/>
      <c r="AP349" s="378"/>
      <c r="AQ349" s="378"/>
      <c r="AR349" s="378"/>
      <c r="AS349" s="378"/>
    </row>
    <row r="350" spans="1:45" ht="11.25" customHeight="1">
      <c r="A350" s="378"/>
      <c r="B350" s="378"/>
      <c r="C350" s="378"/>
      <c r="D350" s="378"/>
      <c r="E350" s="378"/>
      <c r="F350" s="378"/>
      <c r="G350" s="378"/>
      <c r="H350" s="378"/>
      <c r="I350" s="378"/>
      <c r="J350" s="378"/>
      <c r="K350" s="378"/>
      <c r="L350" s="378"/>
      <c r="M350" s="378"/>
      <c r="N350" s="378"/>
      <c r="O350" s="378"/>
      <c r="P350" s="378"/>
      <c r="Q350" s="378"/>
      <c r="R350" s="378"/>
      <c r="S350" s="378"/>
      <c r="T350" s="378"/>
      <c r="U350" s="378"/>
      <c r="V350" s="378"/>
      <c r="W350" s="378"/>
      <c r="X350" s="378"/>
      <c r="Y350" s="378"/>
      <c r="Z350" s="378"/>
      <c r="AA350" s="378"/>
      <c r="AB350" s="378"/>
      <c r="AC350" s="378"/>
      <c r="AD350" s="378"/>
      <c r="AE350" s="378"/>
      <c r="AF350" s="378"/>
      <c r="AG350" s="378"/>
      <c r="AH350" s="378"/>
      <c r="AI350" s="378"/>
      <c r="AJ350" s="378"/>
      <c r="AK350" s="378"/>
      <c r="AL350" s="378"/>
      <c r="AM350" s="378"/>
      <c r="AN350" s="378"/>
      <c r="AO350" s="378"/>
      <c r="AP350" s="378"/>
      <c r="AQ350" s="378"/>
      <c r="AR350" s="378"/>
      <c r="AS350" s="378"/>
    </row>
    <row r="351" spans="1:45" ht="11.25" customHeight="1">
      <c r="A351" s="378"/>
      <c r="B351" s="378"/>
      <c r="C351" s="378"/>
      <c r="D351" s="378"/>
      <c r="E351" s="378"/>
      <c r="F351" s="378"/>
      <c r="G351" s="378"/>
      <c r="H351" s="378"/>
      <c r="I351" s="378"/>
      <c r="J351" s="378"/>
      <c r="K351" s="378"/>
      <c r="L351" s="378"/>
      <c r="M351" s="378"/>
      <c r="N351" s="378"/>
      <c r="O351" s="378"/>
      <c r="P351" s="378"/>
      <c r="Q351" s="378"/>
      <c r="R351" s="378"/>
      <c r="S351" s="378"/>
      <c r="T351" s="378"/>
      <c r="U351" s="378"/>
      <c r="V351" s="378"/>
      <c r="W351" s="378"/>
      <c r="X351" s="378"/>
      <c r="Y351" s="378"/>
      <c r="Z351" s="378"/>
      <c r="AA351" s="378"/>
      <c r="AB351" s="378"/>
      <c r="AC351" s="378"/>
      <c r="AD351" s="378"/>
      <c r="AE351" s="378"/>
      <c r="AF351" s="378"/>
      <c r="AG351" s="378"/>
      <c r="AH351" s="378"/>
      <c r="AI351" s="378"/>
      <c r="AJ351" s="378"/>
      <c r="AK351" s="378"/>
      <c r="AL351" s="378"/>
      <c r="AM351" s="378"/>
      <c r="AN351" s="378"/>
      <c r="AO351" s="378"/>
      <c r="AP351" s="378"/>
      <c r="AQ351" s="378"/>
      <c r="AR351" s="378"/>
      <c r="AS351" s="378"/>
    </row>
    <row r="352" spans="1:45" ht="11.25" customHeight="1">
      <c r="A352" s="378"/>
      <c r="B352" s="378"/>
      <c r="C352" s="378"/>
      <c r="D352" s="378"/>
      <c r="E352" s="378"/>
      <c r="F352" s="378"/>
      <c r="G352" s="378"/>
      <c r="H352" s="378"/>
      <c r="I352" s="378"/>
      <c r="J352" s="378"/>
      <c r="K352" s="378"/>
      <c r="L352" s="378"/>
      <c r="M352" s="378"/>
      <c r="N352" s="378"/>
      <c r="O352" s="378"/>
      <c r="P352" s="378"/>
      <c r="Q352" s="378"/>
      <c r="R352" s="378"/>
      <c r="S352" s="378"/>
      <c r="T352" s="378"/>
      <c r="U352" s="378"/>
      <c r="V352" s="378"/>
      <c r="W352" s="378"/>
      <c r="X352" s="378"/>
      <c r="Y352" s="378"/>
      <c r="Z352" s="378"/>
      <c r="AA352" s="378"/>
      <c r="AB352" s="378"/>
      <c r="AC352" s="378"/>
      <c r="AD352" s="378"/>
      <c r="AE352" s="378"/>
      <c r="AF352" s="378"/>
      <c r="AG352" s="378"/>
      <c r="AH352" s="378"/>
      <c r="AI352" s="378"/>
      <c r="AJ352" s="378"/>
      <c r="AK352" s="378"/>
      <c r="AL352" s="378"/>
      <c r="AM352" s="378"/>
      <c r="AN352" s="378"/>
      <c r="AO352" s="378"/>
      <c r="AP352" s="378"/>
      <c r="AQ352" s="378"/>
      <c r="AR352" s="378"/>
      <c r="AS352" s="378"/>
    </row>
    <row r="353" spans="1:45" ht="11.25" customHeight="1">
      <c r="A353" s="378"/>
      <c r="B353" s="378"/>
      <c r="C353" s="378"/>
      <c r="D353" s="378"/>
      <c r="E353" s="378"/>
      <c r="F353" s="378"/>
      <c r="G353" s="378"/>
      <c r="H353" s="378"/>
      <c r="I353" s="378"/>
      <c r="J353" s="378"/>
      <c r="K353" s="378"/>
      <c r="L353" s="378"/>
      <c r="M353" s="378"/>
      <c r="N353" s="378"/>
      <c r="O353" s="378"/>
      <c r="P353" s="378"/>
      <c r="Q353" s="378"/>
      <c r="R353" s="378"/>
      <c r="S353" s="378"/>
      <c r="T353" s="378"/>
      <c r="U353" s="378"/>
      <c r="V353" s="378"/>
      <c r="W353" s="378"/>
      <c r="X353" s="378"/>
      <c r="Y353" s="378"/>
      <c r="Z353" s="378"/>
      <c r="AA353" s="378"/>
      <c r="AB353" s="378"/>
      <c r="AC353" s="378"/>
      <c r="AD353" s="378"/>
      <c r="AE353" s="378"/>
      <c r="AF353" s="378"/>
      <c r="AG353" s="378"/>
      <c r="AH353" s="378"/>
      <c r="AI353" s="378"/>
      <c r="AJ353" s="378"/>
      <c r="AK353" s="378"/>
      <c r="AL353" s="378"/>
      <c r="AM353" s="378"/>
      <c r="AN353" s="378"/>
      <c r="AO353" s="378"/>
      <c r="AP353" s="378"/>
      <c r="AQ353" s="378"/>
      <c r="AR353" s="378"/>
      <c r="AS353" s="378"/>
    </row>
    <row r="354" spans="1:45" ht="11.25" customHeight="1">
      <c r="A354" s="378"/>
      <c r="B354" s="378"/>
      <c r="C354" s="378"/>
      <c r="D354" s="378"/>
      <c r="E354" s="378"/>
      <c r="F354" s="378"/>
      <c r="G354" s="378"/>
      <c r="H354" s="378"/>
      <c r="I354" s="378"/>
      <c r="J354" s="378"/>
      <c r="K354" s="378"/>
      <c r="L354" s="378"/>
      <c r="M354" s="378"/>
      <c r="N354" s="378"/>
      <c r="O354" s="378"/>
      <c r="P354" s="378"/>
      <c r="Q354" s="378"/>
      <c r="R354" s="378"/>
      <c r="S354" s="378"/>
      <c r="T354" s="378"/>
      <c r="U354" s="378"/>
      <c r="V354" s="378"/>
      <c r="W354" s="378"/>
      <c r="X354" s="378"/>
      <c r="Y354" s="378"/>
      <c r="Z354" s="378"/>
      <c r="AA354" s="378"/>
      <c r="AB354" s="378"/>
      <c r="AC354" s="378"/>
      <c r="AD354" s="378"/>
      <c r="AE354" s="378"/>
      <c r="AF354" s="378"/>
      <c r="AG354" s="378"/>
      <c r="AH354" s="378"/>
      <c r="AI354" s="378"/>
      <c r="AJ354" s="378"/>
      <c r="AK354" s="378"/>
      <c r="AL354" s="378"/>
      <c r="AM354" s="378"/>
      <c r="AN354" s="378"/>
      <c r="AO354" s="378"/>
      <c r="AP354" s="378"/>
      <c r="AQ354" s="378"/>
      <c r="AR354" s="378"/>
      <c r="AS354" s="378"/>
    </row>
    <row r="355" spans="1:45" ht="11.25" customHeight="1">
      <c r="A355" s="378"/>
      <c r="B355" s="378"/>
      <c r="C355" s="378"/>
      <c r="D355" s="378"/>
      <c r="E355" s="378"/>
      <c r="F355" s="378"/>
      <c r="G355" s="378"/>
      <c r="H355" s="378"/>
      <c r="I355" s="378"/>
      <c r="J355" s="378"/>
      <c r="K355" s="378"/>
      <c r="L355" s="378"/>
      <c r="M355" s="378"/>
      <c r="N355" s="378"/>
      <c r="O355" s="378"/>
      <c r="P355" s="378"/>
      <c r="Q355" s="378"/>
      <c r="R355" s="378"/>
      <c r="S355" s="378"/>
      <c r="T355" s="378"/>
      <c r="U355" s="378"/>
      <c r="V355" s="378"/>
      <c r="W355" s="378"/>
      <c r="X355" s="378"/>
      <c r="Y355" s="378"/>
      <c r="Z355" s="378"/>
      <c r="AA355" s="378"/>
      <c r="AB355" s="378"/>
      <c r="AC355" s="378"/>
      <c r="AD355" s="378"/>
      <c r="AE355" s="378"/>
      <c r="AF355" s="378"/>
      <c r="AG355" s="378"/>
      <c r="AH355" s="378"/>
      <c r="AI355" s="378"/>
      <c r="AJ355" s="378"/>
      <c r="AK355" s="378"/>
      <c r="AL355" s="378"/>
      <c r="AM355" s="378"/>
      <c r="AN355" s="378"/>
      <c r="AO355" s="378"/>
      <c r="AP355" s="378"/>
      <c r="AQ355" s="378"/>
      <c r="AR355" s="378"/>
      <c r="AS355" s="378"/>
    </row>
    <row r="356" spans="1:45" ht="11.25" customHeight="1">
      <c r="A356" s="378"/>
      <c r="B356" s="378"/>
      <c r="C356" s="378"/>
      <c r="D356" s="378"/>
      <c r="E356" s="378"/>
      <c r="F356" s="378"/>
      <c r="G356" s="378"/>
      <c r="H356" s="378"/>
      <c r="I356" s="378"/>
      <c r="J356" s="378"/>
      <c r="K356" s="378"/>
      <c r="L356" s="378"/>
      <c r="M356" s="378"/>
      <c r="N356" s="378"/>
      <c r="O356" s="378"/>
      <c r="P356" s="378"/>
      <c r="Q356" s="378"/>
      <c r="R356" s="378"/>
      <c r="S356" s="378"/>
      <c r="T356" s="378"/>
      <c r="U356" s="378"/>
      <c r="V356" s="378"/>
      <c r="W356" s="378"/>
      <c r="X356" s="378"/>
      <c r="Y356" s="378"/>
      <c r="Z356" s="378"/>
      <c r="AA356" s="378"/>
      <c r="AB356" s="378"/>
      <c r="AC356" s="378"/>
      <c r="AD356" s="378"/>
      <c r="AE356" s="378"/>
      <c r="AF356" s="378"/>
      <c r="AG356" s="378"/>
      <c r="AH356" s="378"/>
      <c r="AI356" s="378"/>
      <c r="AJ356" s="378"/>
      <c r="AK356" s="378"/>
      <c r="AL356" s="378"/>
      <c r="AM356" s="378"/>
      <c r="AN356" s="378"/>
      <c r="AO356" s="378"/>
      <c r="AP356" s="378"/>
      <c r="AQ356" s="378"/>
      <c r="AR356" s="378"/>
      <c r="AS356" s="378"/>
    </row>
    <row r="357" spans="1:45" ht="11.25" customHeight="1">
      <c r="A357" s="378"/>
      <c r="B357" s="378"/>
      <c r="C357" s="378"/>
      <c r="D357" s="378"/>
      <c r="E357" s="378"/>
      <c r="F357" s="378"/>
      <c r="G357" s="378"/>
      <c r="H357" s="378"/>
      <c r="I357" s="378"/>
      <c r="J357" s="378"/>
      <c r="K357" s="378"/>
      <c r="L357" s="378"/>
      <c r="M357" s="378"/>
      <c r="N357" s="378"/>
      <c r="O357" s="378"/>
      <c r="P357" s="378"/>
      <c r="Q357" s="378"/>
      <c r="R357" s="378"/>
      <c r="S357" s="378"/>
      <c r="T357" s="378"/>
      <c r="U357" s="378"/>
      <c r="V357" s="378"/>
      <c r="W357" s="378"/>
      <c r="X357" s="378"/>
      <c r="Y357" s="378"/>
      <c r="Z357" s="378"/>
      <c r="AA357" s="378"/>
      <c r="AB357" s="378"/>
      <c r="AC357" s="378"/>
      <c r="AD357" s="378"/>
      <c r="AE357" s="378"/>
      <c r="AF357" s="378"/>
      <c r="AG357" s="378"/>
      <c r="AH357" s="378"/>
      <c r="AI357" s="378"/>
      <c r="AJ357" s="378"/>
      <c r="AK357" s="378"/>
      <c r="AL357" s="378"/>
      <c r="AM357" s="378"/>
      <c r="AN357" s="378"/>
      <c r="AO357" s="378"/>
      <c r="AP357" s="378"/>
      <c r="AQ357" s="378"/>
      <c r="AR357" s="378"/>
      <c r="AS357" s="378"/>
    </row>
    <row r="358" spans="1:45" ht="11.25" customHeight="1">
      <c r="A358" s="378"/>
      <c r="B358" s="378"/>
      <c r="C358" s="378"/>
      <c r="D358" s="378"/>
      <c r="E358" s="378"/>
      <c r="F358" s="378"/>
      <c r="G358" s="378"/>
      <c r="H358" s="378"/>
      <c r="I358" s="378"/>
      <c r="J358" s="378"/>
      <c r="K358" s="378"/>
      <c r="L358" s="378"/>
      <c r="M358" s="378"/>
      <c r="N358" s="378"/>
      <c r="O358" s="378"/>
      <c r="P358" s="378"/>
      <c r="Q358" s="378"/>
      <c r="R358" s="378"/>
      <c r="S358" s="378"/>
      <c r="T358" s="378"/>
      <c r="U358" s="378"/>
      <c r="V358" s="378"/>
      <c r="W358" s="378"/>
      <c r="X358" s="378"/>
      <c r="Y358" s="378"/>
      <c r="Z358" s="378"/>
      <c r="AA358" s="378"/>
      <c r="AB358" s="378"/>
      <c r="AC358" s="378"/>
      <c r="AD358" s="378"/>
      <c r="AE358" s="378"/>
      <c r="AF358" s="378"/>
      <c r="AG358" s="378"/>
      <c r="AH358" s="378"/>
      <c r="AI358" s="378"/>
      <c r="AJ358" s="378"/>
      <c r="AK358" s="378"/>
      <c r="AL358" s="378"/>
      <c r="AM358" s="378"/>
      <c r="AN358" s="378"/>
      <c r="AO358" s="378"/>
      <c r="AP358" s="378"/>
      <c r="AQ358" s="378"/>
      <c r="AR358" s="378"/>
      <c r="AS358" s="378"/>
    </row>
    <row r="359" spans="1:45" ht="11.25" customHeight="1">
      <c r="A359" s="378"/>
      <c r="B359" s="378"/>
      <c r="C359" s="378"/>
      <c r="D359" s="378"/>
      <c r="E359" s="378"/>
      <c r="F359" s="378"/>
      <c r="G359" s="378"/>
      <c r="H359" s="378"/>
      <c r="I359" s="378"/>
      <c r="J359" s="378"/>
      <c r="K359" s="378"/>
      <c r="L359" s="378"/>
      <c r="M359" s="378"/>
      <c r="N359" s="378"/>
      <c r="O359" s="378"/>
      <c r="P359" s="378"/>
      <c r="Q359" s="378"/>
      <c r="R359" s="378"/>
      <c r="S359" s="378"/>
      <c r="T359" s="378"/>
      <c r="U359" s="378"/>
      <c r="V359" s="378"/>
      <c r="W359" s="378"/>
      <c r="X359" s="378"/>
      <c r="Y359" s="378"/>
      <c r="Z359" s="378"/>
      <c r="AA359" s="378"/>
      <c r="AB359" s="378"/>
      <c r="AC359" s="378"/>
      <c r="AD359" s="378"/>
      <c r="AE359" s="378"/>
      <c r="AF359" s="378"/>
      <c r="AG359" s="378"/>
      <c r="AH359" s="378"/>
      <c r="AI359" s="378"/>
      <c r="AJ359" s="378"/>
      <c r="AK359" s="378"/>
      <c r="AL359" s="378"/>
      <c r="AM359" s="378"/>
      <c r="AN359" s="378"/>
      <c r="AO359" s="378"/>
      <c r="AP359" s="378"/>
      <c r="AQ359" s="378"/>
      <c r="AR359" s="378"/>
      <c r="AS359" s="378"/>
    </row>
    <row r="360" spans="1:45" ht="11.25" customHeight="1">
      <c r="A360" s="378"/>
      <c r="B360" s="378"/>
      <c r="C360" s="378"/>
      <c r="D360" s="378"/>
      <c r="E360" s="378"/>
      <c r="F360" s="378"/>
      <c r="G360" s="378"/>
      <c r="H360" s="378"/>
      <c r="I360" s="378"/>
      <c r="J360" s="378"/>
      <c r="K360" s="378"/>
      <c r="L360" s="378"/>
      <c r="M360" s="378"/>
      <c r="N360" s="378"/>
      <c r="O360" s="378"/>
      <c r="P360" s="378"/>
      <c r="Q360" s="378"/>
      <c r="R360" s="378"/>
      <c r="S360" s="378"/>
      <c r="T360" s="378"/>
      <c r="U360" s="378"/>
      <c r="V360" s="378"/>
      <c r="W360" s="378"/>
      <c r="X360" s="378"/>
      <c r="Y360" s="378"/>
      <c r="Z360" s="378"/>
      <c r="AA360" s="378"/>
      <c r="AB360" s="378"/>
      <c r="AC360" s="378"/>
      <c r="AD360" s="378"/>
      <c r="AE360" s="378"/>
      <c r="AF360" s="378"/>
      <c r="AG360" s="378"/>
      <c r="AH360" s="378"/>
      <c r="AI360" s="378"/>
      <c r="AJ360" s="378"/>
      <c r="AK360" s="378"/>
      <c r="AL360" s="378"/>
      <c r="AM360" s="378"/>
      <c r="AN360" s="378"/>
      <c r="AO360" s="378"/>
      <c r="AP360" s="378"/>
      <c r="AQ360" s="378"/>
      <c r="AR360" s="378"/>
      <c r="AS360" s="378"/>
    </row>
    <row r="361" spans="1:45" ht="11.25" customHeight="1">
      <c r="A361" s="378"/>
      <c r="B361" s="378"/>
      <c r="C361" s="378"/>
      <c r="D361" s="378"/>
      <c r="E361" s="378"/>
      <c r="F361" s="378"/>
      <c r="G361" s="378"/>
      <c r="H361" s="378"/>
      <c r="I361" s="378"/>
      <c r="J361" s="378"/>
      <c r="K361" s="378"/>
      <c r="L361" s="378"/>
      <c r="M361" s="378"/>
      <c r="N361" s="378"/>
      <c r="O361" s="378"/>
      <c r="P361" s="378"/>
      <c r="Q361" s="378"/>
      <c r="R361" s="378"/>
      <c r="S361" s="378"/>
      <c r="T361" s="378"/>
      <c r="U361" s="378"/>
      <c r="V361" s="378"/>
      <c r="W361" s="378"/>
      <c r="X361" s="378"/>
      <c r="Y361" s="378"/>
      <c r="Z361" s="378"/>
      <c r="AA361" s="378"/>
      <c r="AB361" s="378"/>
      <c r="AC361" s="378"/>
      <c r="AD361" s="378"/>
      <c r="AE361" s="378"/>
      <c r="AF361" s="378"/>
      <c r="AG361" s="378"/>
      <c r="AH361" s="378"/>
      <c r="AI361" s="378"/>
      <c r="AJ361" s="378"/>
      <c r="AK361" s="378"/>
      <c r="AL361" s="378"/>
      <c r="AM361" s="378"/>
      <c r="AN361" s="378"/>
      <c r="AO361" s="378"/>
      <c r="AP361" s="378"/>
      <c r="AQ361" s="378"/>
      <c r="AR361" s="378"/>
      <c r="AS361" s="378"/>
    </row>
    <row r="362" spans="1:45" ht="11.25" customHeight="1">
      <c r="A362" s="378"/>
      <c r="B362" s="378"/>
      <c r="C362" s="378"/>
      <c r="D362" s="378"/>
      <c r="E362" s="378"/>
      <c r="F362" s="378"/>
      <c r="G362" s="378"/>
      <c r="H362" s="378"/>
      <c r="I362" s="378"/>
      <c r="J362" s="378"/>
      <c r="K362" s="378"/>
      <c r="L362" s="378"/>
      <c r="M362" s="378"/>
      <c r="N362" s="378"/>
      <c r="O362" s="378"/>
      <c r="P362" s="378"/>
      <c r="Q362" s="378"/>
      <c r="R362" s="378"/>
      <c r="S362" s="378"/>
      <c r="T362" s="378"/>
      <c r="U362" s="378"/>
      <c r="V362" s="378"/>
      <c r="W362" s="378"/>
      <c r="X362" s="378"/>
      <c r="Y362" s="378"/>
      <c r="Z362" s="378"/>
      <c r="AA362" s="378"/>
      <c r="AB362" s="378"/>
      <c r="AC362" s="378"/>
      <c r="AD362" s="378"/>
      <c r="AE362" s="378"/>
      <c r="AF362" s="378"/>
      <c r="AG362" s="378"/>
      <c r="AH362" s="378"/>
      <c r="AI362" s="378"/>
      <c r="AJ362" s="378"/>
      <c r="AK362" s="378"/>
      <c r="AL362" s="378"/>
      <c r="AM362" s="378"/>
      <c r="AN362" s="378"/>
      <c r="AO362" s="378"/>
      <c r="AP362" s="378"/>
      <c r="AQ362" s="378"/>
      <c r="AR362" s="378"/>
      <c r="AS362" s="378"/>
    </row>
    <row r="363" spans="1:45" ht="11.25" customHeight="1">
      <c r="A363" s="378"/>
      <c r="B363" s="378"/>
      <c r="C363" s="378"/>
      <c r="D363" s="378"/>
      <c r="E363" s="378"/>
      <c r="F363" s="378"/>
      <c r="G363" s="378"/>
      <c r="H363" s="378"/>
      <c r="I363" s="378"/>
      <c r="J363" s="378"/>
      <c r="K363" s="378"/>
      <c r="L363" s="378"/>
      <c r="M363" s="378"/>
      <c r="N363" s="378"/>
      <c r="O363" s="378"/>
      <c r="P363" s="378"/>
      <c r="Q363" s="378"/>
      <c r="R363" s="378"/>
      <c r="S363" s="378"/>
      <c r="T363" s="378"/>
      <c r="U363" s="378"/>
      <c r="V363" s="378"/>
      <c r="W363" s="378"/>
      <c r="X363" s="378"/>
      <c r="Y363" s="378"/>
      <c r="Z363" s="378"/>
      <c r="AA363" s="378"/>
      <c r="AB363" s="378"/>
      <c r="AC363" s="378"/>
      <c r="AD363" s="378"/>
      <c r="AE363" s="378"/>
      <c r="AF363" s="378"/>
      <c r="AG363" s="378"/>
      <c r="AH363" s="378"/>
      <c r="AI363" s="378"/>
      <c r="AJ363" s="378"/>
      <c r="AK363" s="378"/>
      <c r="AL363" s="378"/>
      <c r="AM363" s="378"/>
      <c r="AN363" s="378"/>
      <c r="AO363" s="378"/>
      <c r="AP363" s="378"/>
      <c r="AQ363" s="378"/>
      <c r="AR363" s="378"/>
      <c r="AS363" s="378"/>
    </row>
    <row r="364" spans="1:45" ht="11.25" customHeight="1">
      <c r="A364" s="378"/>
      <c r="B364" s="378"/>
      <c r="C364" s="378"/>
      <c r="D364" s="378"/>
      <c r="E364" s="378"/>
      <c r="F364" s="378"/>
      <c r="G364" s="378"/>
      <c r="H364" s="378"/>
      <c r="I364" s="378"/>
      <c r="J364" s="378"/>
      <c r="K364" s="378"/>
      <c r="L364" s="378"/>
      <c r="M364" s="378"/>
      <c r="N364" s="378"/>
      <c r="O364" s="378"/>
      <c r="P364" s="378"/>
      <c r="Q364" s="378"/>
      <c r="R364" s="378"/>
      <c r="S364" s="378"/>
      <c r="T364" s="378"/>
      <c r="U364" s="378"/>
      <c r="V364" s="378"/>
      <c r="W364" s="378"/>
      <c r="X364" s="378"/>
      <c r="Y364" s="378"/>
      <c r="Z364" s="378"/>
      <c r="AA364" s="378"/>
      <c r="AB364" s="378"/>
      <c r="AC364" s="378"/>
      <c r="AD364" s="378"/>
      <c r="AE364" s="378"/>
      <c r="AF364" s="378"/>
      <c r="AG364" s="378"/>
      <c r="AH364" s="378"/>
      <c r="AI364" s="378"/>
      <c r="AJ364" s="378"/>
      <c r="AK364" s="378"/>
      <c r="AL364" s="378"/>
      <c r="AM364" s="378"/>
      <c r="AN364" s="378"/>
      <c r="AO364" s="378"/>
      <c r="AP364" s="378"/>
      <c r="AQ364" s="378"/>
      <c r="AR364" s="378"/>
      <c r="AS364" s="378"/>
    </row>
    <row r="365" spans="1:45" ht="11.25" customHeight="1">
      <c r="A365" s="378"/>
      <c r="B365" s="378"/>
      <c r="C365" s="378"/>
      <c r="D365" s="378"/>
      <c r="E365" s="378"/>
      <c r="F365" s="378"/>
      <c r="G365" s="378"/>
      <c r="H365" s="378"/>
      <c r="I365" s="378"/>
      <c r="J365" s="378"/>
      <c r="K365" s="378"/>
      <c r="L365" s="378"/>
      <c r="M365" s="378"/>
      <c r="N365" s="378"/>
      <c r="O365" s="378"/>
      <c r="P365" s="378"/>
      <c r="Q365" s="378"/>
      <c r="R365" s="378"/>
      <c r="S365" s="378"/>
      <c r="T365" s="378"/>
      <c r="U365" s="378"/>
      <c r="V365" s="378"/>
      <c r="W365" s="378"/>
      <c r="X365" s="378"/>
      <c r="Y365" s="378"/>
      <c r="Z365" s="378"/>
      <c r="AA365" s="378"/>
      <c r="AB365" s="378"/>
      <c r="AC365" s="378"/>
      <c r="AD365" s="378"/>
      <c r="AE365" s="378"/>
      <c r="AF365" s="378"/>
      <c r="AG365" s="378"/>
      <c r="AH365" s="378"/>
      <c r="AI365" s="378"/>
      <c r="AJ365" s="378"/>
      <c r="AK365" s="378"/>
      <c r="AL365" s="378"/>
      <c r="AM365" s="378"/>
      <c r="AN365" s="378"/>
      <c r="AO365" s="378"/>
      <c r="AP365" s="378"/>
      <c r="AQ365" s="378"/>
      <c r="AR365" s="378"/>
      <c r="AS365" s="378"/>
    </row>
    <row r="366" spans="1:45" ht="11.25" customHeight="1">
      <c r="A366" s="378"/>
      <c r="B366" s="378"/>
      <c r="C366" s="378"/>
      <c r="D366" s="378"/>
      <c r="E366" s="378"/>
      <c r="F366" s="378"/>
      <c r="G366" s="378"/>
      <c r="H366" s="378"/>
      <c r="I366" s="378"/>
      <c r="J366" s="378"/>
      <c r="K366" s="378"/>
      <c r="L366" s="378"/>
      <c r="M366" s="378"/>
      <c r="N366" s="378"/>
      <c r="O366" s="378"/>
      <c r="P366" s="378"/>
      <c r="Q366" s="378"/>
      <c r="R366" s="378"/>
      <c r="S366" s="378"/>
      <c r="T366" s="378"/>
      <c r="U366" s="378"/>
      <c r="V366" s="378"/>
      <c r="W366" s="378"/>
      <c r="X366" s="378"/>
      <c r="Y366" s="378"/>
      <c r="Z366" s="378"/>
      <c r="AA366" s="378"/>
      <c r="AB366" s="378"/>
      <c r="AC366" s="378"/>
      <c r="AD366" s="378"/>
      <c r="AE366" s="378"/>
      <c r="AF366" s="378"/>
      <c r="AG366" s="378"/>
      <c r="AH366" s="378"/>
      <c r="AI366" s="378"/>
      <c r="AJ366" s="378"/>
      <c r="AK366" s="378"/>
      <c r="AL366" s="378"/>
      <c r="AM366" s="378"/>
      <c r="AN366" s="378"/>
      <c r="AO366" s="378"/>
      <c r="AP366" s="378"/>
      <c r="AQ366" s="378"/>
      <c r="AR366" s="378"/>
      <c r="AS366" s="378"/>
    </row>
    <row r="367" spans="1:45" ht="11.25" customHeight="1">
      <c r="A367" s="378"/>
      <c r="B367" s="378"/>
      <c r="C367" s="378"/>
      <c r="D367" s="378"/>
      <c r="E367" s="378"/>
      <c r="F367" s="378"/>
      <c r="G367" s="378"/>
      <c r="H367" s="378"/>
      <c r="I367" s="378"/>
      <c r="J367" s="378"/>
      <c r="K367" s="378"/>
      <c r="L367" s="378"/>
      <c r="M367" s="378"/>
      <c r="N367" s="378"/>
      <c r="O367" s="378"/>
      <c r="P367" s="378"/>
      <c r="Q367" s="378"/>
      <c r="R367" s="378"/>
      <c r="S367" s="378"/>
      <c r="T367" s="378"/>
      <c r="U367" s="378"/>
      <c r="V367" s="378"/>
      <c r="W367" s="378"/>
      <c r="X367" s="378"/>
      <c r="Y367" s="378"/>
      <c r="Z367" s="378"/>
      <c r="AA367" s="378"/>
      <c r="AB367" s="378"/>
      <c r="AC367" s="378"/>
      <c r="AD367" s="378"/>
      <c r="AE367" s="378"/>
      <c r="AF367" s="378"/>
      <c r="AG367" s="378"/>
      <c r="AH367" s="378"/>
      <c r="AI367" s="378"/>
      <c r="AJ367" s="378"/>
      <c r="AK367" s="378"/>
      <c r="AL367" s="378"/>
      <c r="AM367" s="378"/>
      <c r="AN367" s="378"/>
      <c r="AO367" s="378"/>
      <c r="AP367" s="378"/>
      <c r="AQ367" s="378"/>
      <c r="AR367" s="378"/>
      <c r="AS367" s="378"/>
    </row>
    <row r="368" spans="1:45" ht="11.25" customHeight="1">
      <c r="A368" s="378"/>
      <c r="B368" s="378"/>
      <c r="C368" s="378"/>
      <c r="D368" s="378"/>
      <c r="E368" s="378"/>
      <c r="F368" s="378"/>
      <c r="G368" s="378"/>
      <c r="H368" s="378"/>
      <c r="I368" s="378"/>
      <c r="J368" s="378"/>
      <c r="K368" s="378"/>
      <c r="L368" s="378"/>
      <c r="M368" s="378"/>
      <c r="N368" s="378"/>
      <c r="O368" s="378"/>
      <c r="P368" s="378"/>
      <c r="Q368" s="378"/>
      <c r="R368" s="378"/>
      <c r="S368" s="378"/>
      <c r="T368" s="378"/>
      <c r="U368" s="378"/>
      <c r="V368" s="378"/>
      <c r="W368" s="378"/>
      <c r="X368" s="378"/>
      <c r="Y368" s="378"/>
      <c r="Z368" s="378"/>
      <c r="AA368" s="378"/>
      <c r="AB368" s="378"/>
      <c r="AC368" s="378"/>
      <c r="AD368" s="378"/>
      <c r="AE368" s="378"/>
      <c r="AF368" s="378"/>
      <c r="AG368" s="378"/>
      <c r="AH368" s="378"/>
      <c r="AI368" s="378"/>
      <c r="AJ368" s="378"/>
      <c r="AK368" s="378"/>
      <c r="AL368" s="378"/>
      <c r="AM368" s="378"/>
      <c r="AN368" s="378"/>
      <c r="AO368" s="378"/>
      <c r="AP368" s="378"/>
      <c r="AQ368" s="378"/>
      <c r="AR368" s="378"/>
      <c r="AS368" s="378"/>
    </row>
    <row r="369" spans="1:45" ht="11.25" customHeight="1">
      <c r="A369" s="378"/>
      <c r="B369" s="378"/>
      <c r="C369" s="378"/>
      <c r="D369" s="378"/>
      <c r="E369" s="378"/>
      <c r="F369" s="378"/>
      <c r="G369" s="378"/>
      <c r="H369" s="378"/>
      <c r="I369" s="378"/>
      <c r="J369" s="378"/>
      <c r="K369" s="378"/>
      <c r="L369" s="378"/>
      <c r="M369" s="378"/>
      <c r="N369" s="378"/>
      <c r="O369" s="378"/>
      <c r="P369" s="378"/>
      <c r="Q369" s="378"/>
      <c r="R369" s="378"/>
      <c r="S369" s="378"/>
      <c r="T369" s="378"/>
      <c r="U369" s="378"/>
      <c r="V369" s="378"/>
      <c r="W369" s="378"/>
      <c r="X369" s="378"/>
      <c r="Y369" s="378"/>
      <c r="Z369" s="378"/>
      <c r="AA369" s="378"/>
      <c r="AB369" s="378"/>
      <c r="AC369" s="378"/>
      <c r="AD369" s="378"/>
      <c r="AE369" s="378"/>
      <c r="AF369" s="378"/>
      <c r="AG369" s="378"/>
      <c r="AH369" s="378"/>
      <c r="AI369" s="378"/>
      <c r="AJ369" s="378"/>
      <c r="AK369" s="378"/>
      <c r="AL369" s="378"/>
      <c r="AM369" s="378"/>
      <c r="AN369" s="378"/>
      <c r="AO369" s="378"/>
      <c r="AP369" s="378"/>
      <c r="AQ369" s="378"/>
      <c r="AR369" s="378"/>
      <c r="AS369" s="378"/>
    </row>
    <row r="370" spans="1:45" ht="11.25" customHeight="1">
      <c r="A370" s="378"/>
      <c r="B370" s="378"/>
      <c r="C370" s="378"/>
      <c r="D370" s="378"/>
      <c r="E370" s="378"/>
      <c r="F370" s="378"/>
      <c r="G370" s="378"/>
      <c r="H370" s="378"/>
      <c r="I370" s="378"/>
      <c r="J370" s="378"/>
      <c r="K370" s="378"/>
      <c r="L370" s="378"/>
      <c r="M370" s="378"/>
      <c r="N370" s="378"/>
      <c r="O370" s="378"/>
      <c r="P370" s="378"/>
      <c r="Q370" s="378"/>
      <c r="R370" s="378"/>
      <c r="S370" s="378"/>
      <c r="T370" s="378"/>
      <c r="U370" s="378"/>
      <c r="V370" s="378"/>
      <c r="W370" s="378"/>
      <c r="X370" s="378"/>
      <c r="Y370" s="378"/>
      <c r="Z370" s="378"/>
      <c r="AA370" s="378"/>
      <c r="AB370" s="378"/>
      <c r="AC370" s="378"/>
      <c r="AD370" s="378"/>
      <c r="AE370" s="378"/>
      <c r="AF370" s="378"/>
      <c r="AG370" s="378"/>
      <c r="AH370" s="378"/>
      <c r="AI370" s="378"/>
      <c r="AJ370" s="378"/>
      <c r="AK370" s="378"/>
      <c r="AL370" s="378"/>
      <c r="AM370" s="378"/>
      <c r="AN370" s="378"/>
      <c r="AO370" s="378"/>
      <c r="AP370" s="378"/>
      <c r="AQ370" s="378"/>
      <c r="AR370" s="378"/>
      <c r="AS370" s="378"/>
    </row>
    <row r="371" spans="1:45" ht="11.25" customHeight="1">
      <c r="A371" s="378"/>
      <c r="B371" s="378"/>
      <c r="C371" s="378"/>
      <c r="D371" s="378"/>
      <c r="E371" s="378"/>
      <c r="F371" s="378"/>
      <c r="G371" s="378"/>
      <c r="H371" s="378"/>
      <c r="I371" s="378"/>
      <c r="J371" s="378"/>
      <c r="K371" s="378"/>
      <c r="L371" s="378"/>
      <c r="M371" s="378"/>
      <c r="N371" s="378"/>
      <c r="O371" s="378"/>
      <c r="P371" s="378"/>
      <c r="Q371" s="378"/>
      <c r="R371" s="378"/>
      <c r="S371" s="378"/>
      <c r="T371" s="378"/>
      <c r="U371" s="378"/>
      <c r="V371" s="378"/>
      <c r="W371" s="378"/>
      <c r="X371" s="378"/>
      <c r="Y371" s="378"/>
      <c r="Z371" s="378"/>
      <c r="AA371" s="378"/>
      <c r="AB371" s="378"/>
      <c r="AC371" s="378"/>
      <c r="AD371" s="378"/>
      <c r="AE371" s="378"/>
      <c r="AF371" s="378"/>
      <c r="AG371" s="378"/>
      <c r="AH371" s="378"/>
      <c r="AI371" s="378"/>
      <c r="AJ371" s="378"/>
      <c r="AK371" s="378"/>
      <c r="AL371" s="378"/>
      <c r="AM371" s="378"/>
      <c r="AN371" s="378"/>
      <c r="AO371" s="378"/>
      <c r="AP371" s="378"/>
      <c r="AQ371" s="378"/>
      <c r="AR371" s="378"/>
      <c r="AS371" s="378"/>
    </row>
    <row r="372" spans="1:45" ht="11.25" customHeight="1">
      <c r="A372" s="378"/>
      <c r="B372" s="378"/>
      <c r="C372" s="378"/>
      <c r="D372" s="378"/>
      <c r="E372" s="378"/>
      <c r="F372" s="378"/>
      <c r="G372" s="378"/>
      <c r="H372" s="378"/>
      <c r="I372" s="378"/>
      <c r="J372" s="378"/>
      <c r="K372" s="378"/>
      <c r="L372" s="378"/>
      <c r="M372" s="378"/>
      <c r="N372" s="378"/>
      <c r="O372" s="378"/>
      <c r="P372" s="378"/>
      <c r="Q372" s="378"/>
      <c r="R372" s="378"/>
      <c r="S372" s="378"/>
      <c r="T372" s="378"/>
      <c r="U372" s="378"/>
      <c r="V372" s="378"/>
      <c r="W372" s="378"/>
      <c r="X372" s="378"/>
      <c r="Y372" s="378"/>
      <c r="Z372" s="378"/>
      <c r="AA372" s="378"/>
      <c r="AB372" s="378"/>
      <c r="AC372" s="378"/>
      <c r="AD372" s="378"/>
      <c r="AE372" s="378"/>
      <c r="AF372" s="378"/>
      <c r="AG372" s="378"/>
      <c r="AH372" s="378"/>
      <c r="AI372" s="378"/>
      <c r="AJ372" s="378"/>
      <c r="AK372" s="378"/>
      <c r="AL372" s="378"/>
      <c r="AM372" s="378"/>
      <c r="AN372" s="378"/>
      <c r="AO372" s="378"/>
      <c r="AP372" s="378"/>
      <c r="AQ372" s="378"/>
      <c r="AR372" s="378"/>
      <c r="AS372" s="378"/>
    </row>
    <row r="373" spans="1:45" ht="11.25" customHeight="1">
      <c r="A373" s="378"/>
      <c r="B373" s="378"/>
      <c r="C373" s="378"/>
      <c r="D373" s="378"/>
      <c r="E373" s="378"/>
      <c r="F373" s="378"/>
      <c r="G373" s="378"/>
      <c r="H373" s="378"/>
      <c r="I373" s="378"/>
      <c r="J373" s="378"/>
      <c r="K373" s="378"/>
      <c r="L373" s="378"/>
      <c r="M373" s="378"/>
      <c r="N373" s="378"/>
      <c r="O373" s="378"/>
      <c r="P373" s="378"/>
      <c r="Q373" s="378"/>
      <c r="R373" s="378"/>
      <c r="S373" s="378"/>
      <c r="T373" s="378"/>
      <c r="U373" s="378"/>
      <c r="V373" s="378"/>
      <c r="W373" s="378"/>
      <c r="X373" s="378"/>
      <c r="Y373" s="378"/>
      <c r="Z373" s="378"/>
      <c r="AA373" s="378"/>
      <c r="AB373" s="378"/>
      <c r="AC373" s="378"/>
      <c r="AD373" s="378"/>
      <c r="AE373" s="378"/>
      <c r="AF373" s="378"/>
      <c r="AG373" s="378"/>
      <c r="AH373" s="378"/>
      <c r="AI373" s="378"/>
      <c r="AJ373" s="378"/>
      <c r="AK373" s="378"/>
      <c r="AL373" s="378"/>
      <c r="AM373" s="378"/>
      <c r="AN373" s="378"/>
      <c r="AO373" s="378"/>
      <c r="AP373" s="378"/>
      <c r="AQ373" s="378"/>
      <c r="AR373" s="378"/>
      <c r="AS373" s="378"/>
    </row>
    <row r="374" spans="1:45" ht="11.25" customHeight="1">
      <c r="A374" s="378"/>
      <c r="B374" s="378"/>
      <c r="C374" s="378"/>
      <c r="D374" s="378"/>
      <c r="E374" s="378"/>
      <c r="F374" s="378"/>
      <c r="G374" s="378"/>
      <c r="H374" s="378"/>
      <c r="I374" s="378"/>
      <c r="J374" s="378"/>
      <c r="K374" s="378"/>
      <c r="L374" s="378"/>
      <c r="M374" s="378"/>
      <c r="N374" s="378"/>
      <c r="O374" s="378"/>
      <c r="P374" s="378"/>
      <c r="Q374" s="378"/>
      <c r="R374" s="378"/>
      <c r="S374" s="378"/>
      <c r="T374" s="378"/>
      <c r="U374" s="378"/>
      <c r="V374" s="378"/>
      <c r="W374" s="378"/>
      <c r="X374" s="378"/>
      <c r="Y374" s="378"/>
      <c r="Z374" s="378"/>
      <c r="AA374" s="378"/>
      <c r="AB374" s="378"/>
      <c r="AC374" s="378"/>
      <c r="AD374" s="378"/>
      <c r="AE374" s="378"/>
      <c r="AF374" s="378"/>
      <c r="AG374" s="378"/>
      <c r="AH374" s="378"/>
      <c r="AI374" s="378"/>
      <c r="AJ374" s="378"/>
      <c r="AK374" s="378"/>
      <c r="AL374" s="378"/>
      <c r="AM374" s="378"/>
      <c r="AN374" s="378"/>
      <c r="AO374" s="378"/>
      <c r="AP374" s="378"/>
      <c r="AQ374" s="378"/>
      <c r="AR374" s="378"/>
      <c r="AS374" s="378"/>
    </row>
    <row r="375" spans="1:45" ht="11.25" customHeight="1">
      <c r="A375" s="378"/>
      <c r="B375" s="378"/>
      <c r="C375" s="378"/>
      <c r="D375" s="378"/>
      <c r="E375" s="378"/>
      <c r="F375" s="378"/>
      <c r="G375" s="378"/>
      <c r="H375" s="378"/>
      <c r="I375" s="378"/>
      <c r="J375" s="378"/>
      <c r="K375" s="378"/>
      <c r="L375" s="378"/>
      <c r="M375" s="378"/>
      <c r="N375" s="378"/>
      <c r="O375" s="378"/>
      <c r="P375" s="378"/>
      <c r="Q375" s="378"/>
      <c r="R375" s="378"/>
      <c r="S375" s="378"/>
      <c r="T375" s="378"/>
      <c r="U375" s="378"/>
      <c r="V375" s="378"/>
      <c r="W375" s="378"/>
      <c r="X375" s="378"/>
      <c r="Y375" s="378"/>
      <c r="Z375" s="378"/>
      <c r="AA375" s="378"/>
      <c r="AB375" s="378"/>
      <c r="AC375" s="378"/>
      <c r="AD375" s="378"/>
      <c r="AE375" s="378"/>
      <c r="AF375" s="378"/>
      <c r="AG375" s="378"/>
      <c r="AH375" s="378"/>
      <c r="AI375" s="378"/>
      <c r="AJ375" s="378"/>
      <c r="AK375" s="378"/>
      <c r="AL375" s="378"/>
      <c r="AM375" s="378"/>
      <c r="AN375" s="378"/>
      <c r="AO375" s="378"/>
      <c r="AP375" s="378"/>
      <c r="AQ375" s="378"/>
      <c r="AR375" s="378"/>
      <c r="AS375" s="378"/>
    </row>
    <row r="376" spans="1:45" ht="11.25" customHeight="1">
      <c r="A376" s="378"/>
      <c r="B376" s="378"/>
      <c r="C376" s="378"/>
      <c r="D376" s="378"/>
      <c r="E376" s="378"/>
      <c r="F376" s="378"/>
      <c r="G376" s="378"/>
      <c r="H376" s="378"/>
      <c r="I376" s="378"/>
      <c r="J376" s="378"/>
      <c r="K376" s="378"/>
      <c r="L376" s="378"/>
      <c r="M376" s="378"/>
      <c r="N376" s="378"/>
      <c r="O376" s="378"/>
      <c r="P376" s="378"/>
      <c r="Q376" s="378"/>
      <c r="R376" s="378"/>
      <c r="S376" s="378"/>
      <c r="T376" s="378"/>
      <c r="U376" s="378"/>
      <c r="V376" s="378"/>
      <c r="W376" s="378"/>
      <c r="X376" s="378"/>
      <c r="Y376" s="378"/>
      <c r="Z376" s="378"/>
      <c r="AA376" s="378"/>
      <c r="AB376" s="378"/>
      <c r="AC376" s="378"/>
      <c r="AD376" s="378"/>
      <c r="AE376" s="378"/>
      <c r="AF376" s="378"/>
      <c r="AG376" s="378"/>
      <c r="AH376" s="378"/>
      <c r="AI376" s="378"/>
      <c r="AJ376" s="378"/>
      <c r="AK376" s="378"/>
      <c r="AL376" s="378"/>
      <c r="AM376" s="378"/>
      <c r="AN376" s="378"/>
      <c r="AO376" s="378"/>
      <c r="AP376" s="378"/>
      <c r="AQ376" s="378"/>
      <c r="AR376" s="378"/>
      <c r="AS376" s="378"/>
    </row>
    <row r="377" spans="1:45" ht="11.25" customHeight="1">
      <c r="A377" s="378"/>
      <c r="B377" s="378"/>
      <c r="C377" s="378"/>
      <c r="D377" s="378"/>
      <c r="E377" s="378"/>
      <c r="F377" s="378"/>
      <c r="G377" s="378"/>
      <c r="H377" s="378"/>
      <c r="I377" s="378"/>
      <c r="J377" s="378"/>
      <c r="K377" s="378"/>
      <c r="L377" s="378"/>
      <c r="M377" s="378"/>
      <c r="N377" s="378"/>
      <c r="O377" s="378"/>
      <c r="P377" s="378"/>
      <c r="Q377" s="378"/>
      <c r="R377" s="378"/>
      <c r="S377" s="378"/>
      <c r="T377" s="378"/>
      <c r="U377" s="378"/>
      <c r="V377" s="378"/>
      <c r="W377" s="378"/>
      <c r="X377" s="378"/>
      <c r="Y377" s="378"/>
      <c r="Z377" s="378"/>
      <c r="AA377" s="378"/>
      <c r="AB377" s="378"/>
      <c r="AC377" s="378"/>
      <c r="AD377" s="378"/>
      <c r="AE377" s="378"/>
      <c r="AF377" s="378"/>
      <c r="AG377" s="378"/>
      <c r="AH377" s="378"/>
      <c r="AI377" s="378"/>
      <c r="AJ377" s="378"/>
      <c r="AK377" s="378"/>
      <c r="AL377" s="378"/>
      <c r="AM377" s="378"/>
      <c r="AN377" s="378"/>
      <c r="AO377" s="378"/>
      <c r="AP377" s="378"/>
      <c r="AQ377" s="378"/>
      <c r="AR377" s="378"/>
      <c r="AS377" s="378"/>
    </row>
    <row r="378" spans="1:45" ht="11.25" customHeight="1">
      <c r="A378" s="378"/>
      <c r="B378" s="378"/>
      <c r="C378" s="378"/>
      <c r="D378" s="378"/>
      <c r="E378" s="378"/>
      <c r="F378" s="378"/>
      <c r="G378" s="378"/>
      <c r="H378" s="378"/>
      <c r="I378" s="378"/>
      <c r="J378" s="378"/>
      <c r="K378" s="378"/>
      <c r="L378" s="378"/>
      <c r="M378" s="378"/>
      <c r="N378" s="378"/>
      <c r="O378" s="378"/>
      <c r="P378" s="378"/>
      <c r="Q378" s="378"/>
      <c r="R378" s="378"/>
      <c r="S378" s="378"/>
      <c r="T378" s="378"/>
      <c r="U378" s="378"/>
      <c r="V378" s="378"/>
      <c r="W378" s="378"/>
      <c r="X378" s="378"/>
      <c r="Y378" s="378"/>
      <c r="Z378" s="378"/>
      <c r="AA378" s="378"/>
      <c r="AB378" s="378"/>
      <c r="AC378" s="378"/>
      <c r="AD378" s="378"/>
      <c r="AE378" s="378"/>
      <c r="AF378" s="378"/>
      <c r="AG378" s="378"/>
      <c r="AH378" s="378"/>
      <c r="AI378" s="378"/>
      <c r="AJ378" s="378"/>
      <c r="AK378" s="378"/>
      <c r="AL378" s="378"/>
      <c r="AM378" s="378"/>
      <c r="AN378" s="378"/>
      <c r="AO378" s="378"/>
      <c r="AP378" s="378"/>
      <c r="AQ378" s="378"/>
      <c r="AR378" s="378"/>
      <c r="AS378" s="378"/>
    </row>
    <row r="379" spans="1:45" ht="11.25" customHeight="1">
      <c r="A379" s="378"/>
      <c r="B379" s="378"/>
      <c r="C379" s="378"/>
      <c r="D379" s="378"/>
      <c r="E379" s="378"/>
      <c r="F379" s="378"/>
      <c r="G379" s="378"/>
      <c r="H379" s="378"/>
      <c r="I379" s="378"/>
      <c r="J379" s="378"/>
      <c r="K379" s="378"/>
      <c r="L379" s="378"/>
      <c r="M379" s="378"/>
      <c r="N379" s="378"/>
      <c r="O379" s="378"/>
      <c r="P379" s="378"/>
      <c r="Q379" s="378"/>
      <c r="R379" s="378"/>
      <c r="S379" s="378"/>
      <c r="T379" s="378"/>
      <c r="U379" s="378"/>
      <c r="V379" s="378"/>
      <c r="W379" s="378"/>
      <c r="X379" s="378"/>
      <c r="Y379" s="378"/>
      <c r="Z379" s="378"/>
      <c r="AA379" s="378"/>
      <c r="AB379" s="378"/>
      <c r="AC379" s="378"/>
      <c r="AD379" s="378"/>
      <c r="AE379" s="378"/>
      <c r="AF379" s="378"/>
      <c r="AG379" s="378"/>
      <c r="AH379" s="378"/>
      <c r="AI379" s="378"/>
      <c r="AJ379" s="378"/>
      <c r="AK379" s="378"/>
      <c r="AL379" s="378"/>
      <c r="AM379" s="378"/>
      <c r="AN379" s="378"/>
      <c r="AO379" s="378"/>
      <c r="AP379" s="378"/>
      <c r="AQ379" s="378"/>
      <c r="AR379" s="378"/>
      <c r="AS379" s="378"/>
    </row>
    <row r="380" spans="1:45" ht="11.25" customHeight="1">
      <c r="A380" s="378"/>
      <c r="B380" s="378"/>
      <c r="C380" s="378"/>
      <c r="D380" s="378"/>
      <c r="E380" s="378"/>
      <c r="F380" s="378"/>
      <c r="G380" s="378"/>
      <c r="H380" s="378"/>
      <c r="I380" s="378"/>
      <c r="J380" s="378"/>
      <c r="K380" s="378"/>
      <c r="L380" s="378"/>
      <c r="M380" s="378"/>
      <c r="N380" s="378"/>
      <c r="O380" s="378"/>
      <c r="P380" s="378"/>
      <c r="Q380" s="378"/>
      <c r="R380" s="378"/>
      <c r="S380" s="378"/>
      <c r="T380" s="378"/>
      <c r="U380" s="378"/>
      <c r="V380" s="378"/>
      <c r="W380" s="378"/>
      <c r="X380" s="378"/>
      <c r="Y380" s="378"/>
      <c r="Z380" s="378"/>
      <c r="AA380" s="378"/>
      <c r="AB380" s="378"/>
      <c r="AC380" s="378"/>
      <c r="AD380" s="378"/>
      <c r="AE380" s="378"/>
      <c r="AF380" s="378"/>
      <c r="AG380" s="378"/>
      <c r="AH380" s="378"/>
      <c r="AI380" s="378"/>
      <c r="AJ380" s="378"/>
      <c r="AK380" s="378"/>
      <c r="AL380" s="378"/>
      <c r="AM380" s="378"/>
      <c r="AN380" s="378"/>
      <c r="AO380" s="378"/>
      <c r="AP380" s="378"/>
      <c r="AQ380" s="378"/>
      <c r="AR380" s="378"/>
      <c r="AS380" s="378"/>
    </row>
    <row r="381" spans="1:45" ht="11.25" customHeight="1">
      <c r="A381" s="378"/>
      <c r="B381" s="378"/>
      <c r="C381" s="378"/>
      <c r="D381" s="378"/>
      <c r="E381" s="378"/>
      <c r="F381" s="378"/>
      <c r="G381" s="378"/>
      <c r="H381" s="378"/>
      <c r="I381" s="378"/>
      <c r="J381" s="378"/>
      <c r="K381" s="378"/>
      <c r="L381" s="378"/>
      <c r="M381" s="378"/>
      <c r="N381" s="378"/>
      <c r="O381" s="378"/>
      <c r="P381" s="378"/>
      <c r="Q381" s="378"/>
      <c r="R381" s="378"/>
      <c r="S381" s="378"/>
      <c r="T381" s="378"/>
      <c r="U381" s="378"/>
      <c r="V381" s="378"/>
      <c r="W381" s="378"/>
      <c r="X381" s="378"/>
      <c r="Y381" s="378"/>
      <c r="Z381" s="378"/>
      <c r="AA381" s="378"/>
      <c r="AB381" s="378"/>
      <c r="AC381" s="378"/>
      <c r="AD381" s="378"/>
      <c r="AE381" s="378"/>
      <c r="AF381" s="378"/>
      <c r="AG381" s="378"/>
      <c r="AH381" s="378"/>
      <c r="AI381" s="378"/>
      <c r="AJ381" s="378"/>
      <c r="AK381" s="378"/>
      <c r="AL381" s="378"/>
      <c r="AM381" s="378"/>
      <c r="AN381" s="378"/>
      <c r="AO381" s="378"/>
      <c r="AP381" s="378"/>
      <c r="AQ381" s="378"/>
      <c r="AR381" s="378"/>
      <c r="AS381" s="378"/>
    </row>
    <row r="382" spans="1:45" ht="11.25" customHeight="1">
      <c r="A382" s="378"/>
      <c r="B382" s="378"/>
      <c r="C382" s="378"/>
      <c r="D382" s="378"/>
      <c r="E382" s="378"/>
      <c r="F382" s="378"/>
      <c r="G382" s="378"/>
      <c r="H382" s="378"/>
      <c r="I382" s="378"/>
      <c r="J382" s="378"/>
      <c r="K382" s="378"/>
      <c r="L382" s="378"/>
      <c r="M382" s="378"/>
      <c r="N382" s="378"/>
      <c r="O382" s="378"/>
      <c r="P382" s="378"/>
      <c r="Q382" s="378"/>
      <c r="R382" s="378"/>
      <c r="S382" s="378"/>
      <c r="T382" s="378"/>
      <c r="U382" s="378"/>
      <c r="V382" s="378"/>
      <c r="W382" s="378"/>
      <c r="X382" s="378"/>
      <c r="Y382" s="378"/>
      <c r="Z382" s="378"/>
      <c r="AA382" s="378"/>
      <c r="AB382" s="378"/>
      <c r="AC382" s="378"/>
      <c r="AD382" s="378"/>
      <c r="AE382" s="378"/>
      <c r="AF382" s="378"/>
      <c r="AG382" s="378"/>
      <c r="AH382" s="378"/>
      <c r="AI382" s="378"/>
      <c r="AJ382" s="378"/>
      <c r="AK382" s="378"/>
      <c r="AL382" s="378"/>
      <c r="AM382" s="378"/>
      <c r="AN382" s="378"/>
      <c r="AO382" s="378"/>
      <c r="AP382" s="378"/>
      <c r="AQ382" s="378"/>
      <c r="AR382" s="378"/>
      <c r="AS382" s="378"/>
    </row>
    <row r="383" spans="1:45" ht="11.25" customHeight="1">
      <c r="A383" s="378"/>
      <c r="B383" s="378"/>
      <c r="C383" s="378"/>
      <c r="D383" s="378"/>
      <c r="E383" s="378"/>
      <c r="F383" s="378"/>
      <c r="G383" s="378"/>
      <c r="H383" s="378"/>
      <c r="I383" s="378"/>
      <c r="J383" s="378"/>
      <c r="K383" s="378"/>
      <c r="L383" s="378"/>
      <c r="M383" s="378"/>
      <c r="N383" s="378"/>
      <c r="O383" s="378"/>
      <c r="P383" s="378"/>
      <c r="Q383" s="378"/>
      <c r="R383" s="378"/>
      <c r="S383" s="378"/>
      <c r="T383" s="378"/>
      <c r="U383" s="378"/>
      <c r="V383" s="378"/>
      <c r="W383" s="378"/>
      <c r="X383" s="378"/>
      <c r="Y383" s="378"/>
      <c r="Z383" s="378"/>
      <c r="AA383" s="378"/>
      <c r="AB383" s="378"/>
      <c r="AC383" s="378"/>
      <c r="AD383" s="378"/>
      <c r="AE383" s="378"/>
      <c r="AF383" s="378"/>
      <c r="AG383" s="378"/>
      <c r="AH383" s="378"/>
      <c r="AI383" s="378"/>
      <c r="AJ383" s="378"/>
      <c r="AK383" s="378"/>
      <c r="AL383" s="378"/>
      <c r="AM383" s="378"/>
      <c r="AN383" s="378"/>
      <c r="AO383" s="378"/>
      <c r="AP383" s="378"/>
      <c r="AQ383" s="378"/>
      <c r="AR383" s="378"/>
      <c r="AS383" s="378"/>
    </row>
    <row r="384" spans="1:45" ht="11.25" customHeight="1">
      <c r="A384" s="378"/>
      <c r="B384" s="378"/>
      <c r="C384" s="378"/>
      <c r="D384" s="378"/>
      <c r="E384" s="378"/>
      <c r="F384" s="378"/>
      <c r="G384" s="378"/>
      <c r="H384" s="378"/>
      <c r="I384" s="378"/>
      <c r="J384" s="378"/>
      <c r="K384" s="378"/>
      <c r="L384" s="378"/>
      <c r="M384" s="378"/>
      <c r="N384" s="378"/>
      <c r="O384" s="378"/>
      <c r="P384" s="378"/>
      <c r="Q384" s="378"/>
      <c r="R384" s="378"/>
      <c r="S384" s="378"/>
      <c r="T384" s="378"/>
      <c r="U384" s="378"/>
      <c r="V384" s="378"/>
      <c r="W384" s="378"/>
      <c r="X384" s="378"/>
      <c r="Y384" s="378"/>
      <c r="Z384" s="378"/>
      <c r="AA384" s="378"/>
      <c r="AB384" s="378"/>
      <c r="AC384" s="378"/>
      <c r="AD384" s="378"/>
      <c r="AE384" s="378"/>
      <c r="AF384" s="378"/>
      <c r="AG384" s="378"/>
      <c r="AH384" s="378"/>
      <c r="AI384" s="378"/>
      <c r="AJ384" s="378"/>
      <c r="AK384" s="378"/>
      <c r="AL384" s="378"/>
      <c r="AM384" s="378"/>
      <c r="AN384" s="378"/>
      <c r="AO384" s="378"/>
      <c r="AP384" s="378"/>
      <c r="AQ384" s="378"/>
      <c r="AR384" s="378"/>
      <c r="AS384" s="378"/>
    </row>
    <row r="385" spans="1:45" ht="11.25" customHeight="1">
      <c r="A385" s="378"/>
      <c r="B385" s="378"/>
      <c r="C385" s="378"/>
      <c r="D385" s="378"/>
      <c r="E385" s="378"/>
      <c r="F385" s="378"/>
      <c r="G385" s="378"/>
      <c r="H385" s="378"/>
      <c r="I385" s="378"/>
      <c r="J385" s="378"/>
      <c r="K385" s="378"/>
      <c r="L385" s="378"/>
      <c r="M385" s="378"/>
      <c r="N385" s="378"/>
      <c r="O385" s="378"/>
      <c r="P385" s="378"/>
      <c r="Q385" s="378"/>
      <c r="R385" s="378"/>
      <c r="S385" s="378"/>
      <c r="T385" s="378"/>
      <c r="U385" s="378"/>
      <c r="V385" s="378"/>
      <c r="W385" s="378"/>
      <c r="X385" s="378"/>
      <c r="Y385" s="378"/>
      <c r="Z385" s="378"/>
      <c r="AA385" s="378"/>
      <c r="AB385" s="378"/>
      <c r="AC385" s="378"/>
      <c r="AD385" s="378"/>
      <c r="AE385" s="378"/>
      <c r="AF385" s="378"/>
      <c r="AG385" s="378"/>
      <c r="AH385" s="378"/>
      <c r="AI385" s="378"/>
      <c r="AJ385" s="378"/>
      <c r="AK385" s="378"/>
      <c r="AL385" s="378"/>
      <c r="AM385" s="378"/>
      <c r="AN385" s="378"/>
      <c r="AO385" s="378"/>
      <c r="AP385" s="378"/>
      <c r="AQ385" s="378"/>
      <c r="AR385" s="378"/>
      <c r="AS385" s="378"/>
    </row>
    <row r="386" spans="1:45" ht="11.25" customHeight="1">
      <c r="A386" s="378"/>
      <c r="B386" s="378"/>
      <c r="C386" s="378"/>
      <c r="D386" s="378"/>
      <c r="E386" s="378"/>
      <c r="F386" s="378"/>
      <c r="G386" s="378"/>
      <c r="H386" s="378"/>
      <c r="I386" s="378"/>
      <c r="J386" s="378"/>
      <c r="K386" s="378"/>
      <c r="L386" s="378"/>
      <c r="M386" s="378"/>
      <c r="N386" s="378"/>
      <c r="O386" s="378"/>
      <c r="P386" s="378"/>
      <c r="Q386" s="378"/>
      <c r="R386" s="378"/>
      <c r="S386" s="378"/>
      <c r="T386" s="378"/>
      <c r="U386" s="378"/>
      <c r="V386" s="378"/>
      <c r="W386" s="378"/>
      <c r="X386" s="378"/>
      <c r="Y386" s="378"/>
      <c r="Z386" s="378"/>
      <c r="AA386" s="378"/>
      <c r="AB386" s="378"/>
      <c r="AC386" s="378"/>
      <c r="AD386" s="378"/>
      <c r="AE386" s="378"/>
      <c r="AF386" s="378"/>
      <c r="AG386" s="378"/>
      <c r="AH386" s="378"/>
      <c r="AI386" s="378"/>
      <c r="AJ386" s="378"/>
      <c r="AK386" s="378"/>
      <c r="AL386" s="378"/>
      <c r="AM386" s="378"/>
      <c r="AN386" s="378"/>
      <c r="AO386" s="378"/>
      <c r="AP386" s="378"/>
      <c r="AQ386" s="378"/>
      <c r="AR386" s="378"/>
      <c r="AS386" s="378"/>
    </row>
    <row r="387" spans="1:45" ht="11.25" customHeight="1">
      <c r="A387" s="378"/>
      <c r="B387" s="378"/>
      <c r="C387" s="378"/>
      <c r="D387" s="378"/>
      <c r="E387" s="378"/>
      <c r="F387" s="378"/>
      <c r="G387" s="378"/>
      <c r="H387" s="378"/>
      <c r="I387" s="378"/>
      <c r="J387" s="378"/>
      <c r="K387" s="378"/>
      <c r="L387" s="378"/>
      <c r="M387" s="378"/>
      <c r="N387" s="378"/>
      <c r="O387" s="378"/>
      <c r="P387" s="378"/>
      <c r="Q387" s="378"/>
      <c r="R387" s="378"/>
      <c r="S387" s="378"/>
      <c r="T387" s="378"/>
      <c r="U387" s="378"/>
      <c r="V387" s="378"/>
      <c r="W387" s="378"/>
      <c r="X387" s="378"/>
      <c r="Y387" s="378"/>
      <c r="Z387" s="378"/>
      <c r="AA387" s="378"/>
      <c r="AB387" s="378"/>
      <c r="AC387" s="378"/>
      <c r="AD387" s="378"/>
      <c r="AE387" s="378"/>
      <c r="AF387" s="378"/>
      <c r="AG387" s="378"/>
      <c r="AH387" s="378"/>
      <c r="AI387" s="378"/>
      <c r="AJ387" s="378"/>
      <c r="AK387" s="378"/>
      <c r="AL387" s="378"/>
      <c r="AM387" s="378"/>
      <c r="AN387" s="378"/>
      <c r="AO387" s="378"/>
      <c r="AP387" s="378"/>
      <c r="AQ387" s="378"/>
      <c r="AR387" s="378"/>
      <c r="AS387" s="378"/>
    </row>
    <row r="388" spans="1:45" ht="11.25" customHeight="1">
      <c r="A388" s="378"/>
      <c r="B388" s="378"/>
      <c r="C388" s="378"/>
      <c r="D388" s="378"/>
      <c r="E388" s="378"/>
      <c r="F388" s="378"/>
      <c r="G388" s="378"/>
      <c r="H388" s="378"/>
      <c r="I388" s="378"/>
      <c r="J388" s="378"/>
      <c r="K388" s="378"/>
      <c r="L388" s="378"/>
      <c r="M388" s="378"/>
      <c r="N388" s="378"/>
      <c r="O388" s="378"/>
      <c r="P388" s="378"/>
      <c r="Q388" s="378"/>
      <c r="R388" s="378"/>
      <c r="S388" s="378"/>
      <c r="T388" s="378"/>
      <c r="U388" s="378"/>
      <c r="V388" s="378"/>
      <c r="W388" s="378"/>
      <c r="X388" s="378"/>
      <c r="Y388" s="378"/>
      <c r="Z388" s="378"/>
      <c r="AA388" s="378"/>
      <c r="AB388" s="378"/>
      <c r="AC388" s="378"/>
      <c r="AD388" s="378"/>
      <c r="AE388" s="378"/>
      <c r="AF388" s="378"/>
      <c r="AG388" s="378"/>
      <c r="AH388" s="378"/>
      <c r="AI388" s="378"/>
      <c r="AJ388" s="378"/>
      <c r="AK388" s="378"/>
      <c r="AL388" s="378"/>
      <c r="AM388" s="378"/>
      <c r="AN388" s="378"/>
      <c r="AO388" s="378"/>
      <c r="AP388" s="378"/>
      <c r="AQ388" s="378"/>
      <c r="AR388" s="378"/>
      <c r="AS388" s="378"/>
    </row>
    <row r="389" spans="1:45" ht="11.25" customHeight="1">
      <c r="A389" s="378"/>
      <c r="B389" s="378"/>
      <c r="C389" s="378"/>
      <c r="D389" s="378"/>
      <c r="E389" s="378"/>
      <c r="F389" s="378"/>
      <c r="G389" s="378"/>
      <c r="H389" s="378"/>
      <c r="I389" s="378"/>
      <c r="J389" s="378"/>
      <c r="K389" s="378"/>
      <c r="L389" s="378"/>
      <c r="M389" s="378"/>
      <c r="N389" s="378"/>
      <c r="O389" s="378"/>
      <c r="P389" s="378"/>
      <c r="Q389" s="378"/>
      <c r="R389" s="378"/>
      <c r="S389" s="378"/>
      <c r="T389" s="378"/>
      <c r="U389" s="378"/>
      <c r="V389" s="378"/>
      <c r="W389" s="378"/>
      <c r="X389" s="378"/>
      <c r="Y389" s="378"/>
      <c r="Z389" s="378"/>
      <c r="AA389" s="378"/>
      <c r="AB389" s="378"/>
      <c r="AC389" s="378"/>
      <c r="AD389" s="378"/>
      <c r="AE389" s="378"/>
      <c r="AF389" s="378"/>
      <c r="AG389" s="378"/>
      <c r="AH389" s="378"/>
      <c r="AI389" s="378"/>
      <c r="AJ389" s="378"/>
      <c r="AK389" s="378"/>
      <c r="AL389" s="378"/>
      <c r="AM389" s="378"/>
      <c r="AN389" s="378"/>
      <c r="AO389" s="378"/>
      <c r="AP389" s="378"/>
      <c r="AQ389" s="378"/>
      <c r="AR389" s="378"/>
      <c r="AS389" s="378"/>
    </row>
    <row r="390" spans="1:45" ht="11.25" customHeight="1">
      <c r="A390" s="378"/>
      <c r="B390" s="378"/>
      <c r="C390" s="378"/>
      <c r="D390" s="378"/>
      <c r="E390" s="378"/>
      <c r="F390" s="378"/>
      <c r="G390" s="378"/>
      <c r="H390" s="378"/>
      <c r="I390" s="378"/>
      <c r="J390" s="378"/>
      <c r="K390" s="378"/>
      <c r="L390" s="378"/>
      <c r="M390" s="378"/>
      <c r="N390" s="378"/>
      <c r="O390" s="378"/>
      <c r="P390" s="378"/>
      <c r="Q390" s="378"/>
      <c r="R390" s="378"/>
      <c r="S390" s="378"/>
      <c r="T390" s="378"/>
      <c r="U390" s="378"/>
      <c r="V390" s="378"/>
      <c r="W390" s="378"/>
      <c r="X390" s="378"/>
      <c r="Y390" s="378"/>
      <c r="Z390" s="378"/>
      <c r="AA390" s="378"/>
      <c r="AB390" s="378"/>
      <c r="AC390" s="378"/>
      <c r="AD390" s="378"/>
      <c r="AE390" s="378"/>
      <c r="AF390" s="378"/>
      <c r="AG390" s="378"/>
      <c r="AH390" s="378"/>
      <c r="AI390" s="378"/>
      <c r="AJ390" s="378"/>
      <c r="AK390" s="378"/>
      <c r="AL390" s="378"/>
      <c r="AM390" s="378"/>
      <c r="AN390" s="378"/>
      <c r="AO390" s="378"/>
      <c r="AP390" s="378"/>
      <c r="AQ390" s="378"/>
      <c r="AR390" s="378"/>
      <c r="AS390" s="378"/>
    </row>
    <row r="391" spans="1:45" ht="11.25" customHeight="1">
      <c r="A391" s="378"/>
      <c r="B391" s="378"/>
      <c r="C391" s="378"/>
      <c r="D391" s="378"/>
      <c r="E391" s="378"/>
      <c r="F391" s="378"/>
      <c r="G391" s="378"/>
      <c r="H391" s="378"/>
      <c r="I391" s="378"/>
      <c r="J391" s="378"/>
      <c r="K391" s="378"/>
      <c r="L391" s="378"/>
      <c r="M391" s="378"/>
      <c r="N391" s="378"/>
      <c r="O391" s="378"/>
      <c r="P391" s="378"/>
      <c r="Q391" s="378"/>
      <c r="R391" s="378"/>
      <c r="S391" s="378"/>
      <c r="T391" s="378"/>
      <c r="U391" s="378"/>
      <c r="V391" s="378"/>
      <c r="W391" s="378"/>
      <c r="X391" s="378"/>
      <c r="Y391" s="378"/>
      <c r="Z391" s="378"/>
      <c r="AA391" s="378"/>
      <c r="AB391" s="378"/>
      <c r="AC391" s="378"/>
      <c r="AD391" s="378"/>
      <c r="AE391" s="378"/>
      <c r="AF391" s="378"/>
      <c r="AG391" s="378"/>
      <c r="AH391" s="378"/>
      <c r="AI391" s="378"/>
      <c r="AJ391" s="378"/>
      <c r="AK391" s="378"/>
      <c r="AL391" s="378"/>
      <c r="AM391" s="378"/>
      <c r="AN391" s="378"/>
      <c r="AO391" s="378"/>
      <c r="AP391" s="378"/>
      <c r="AQ391" s="378"/>
      <c r="AR391" s="378"/>
      <c r="AS391" s="378"/>
    </row>
    <row r="392" spans="1:45" ht="11.25" customHeight="1">
      <c r="A392" s="378"/>
      <c r="B392" s="378"/>
      <c r="C392" s="378"/>
      <c r="D392" s="378"/>
      <c r="E392" s="378"/>
      <c r="F392" s="378"/>
      <c r="G392" s="378"/>
      <c r="H392" s="378"/>
      <c r="I392" s="378"/>
      <c r="J392" s="378"/>
      <c r="K392" s="378"/>
      <c r="L392" s="378"/>
      <c r="M392" s="378"/>
      <c r="N392" s="378"/>
      <c r="O392" s="378"/>
      <c r="P392" s="378"/>
      <c r="Q392" s="378"/>
      <c r="R392" s="378"/>
      <c r="S392" s="378"/>
      <c r="T392" s="378"/>
      <c r="U392" s="378"/>
      <c r="V392" s="378"/>
      <c r="W392" s="378"/>
      <c r="X392" s="378"/>
      <c r="Y392" s="378"/>
      <c r="Z392" s="378"/>
      <c r="AA392" s="378"/>
      <c r="AB392" s="378"/>
      <c r="AC392" s="378"/>
      <c r="AD392" s="378"/>
      <c r="AE392" s="378"/>
      <c r="AF392" s="378"/>
      <c r="AG392" s="378"/>
      <c r="AH392" s="378"/>
      <c r="AI392" s="378"/>
      <c r="AJ392" s="378"/>
      <c r="AK392" s="378"/>
      <c r="AL392" s="378"/>
      <c r="AM392" s="378"/>
      <c r="AN392" s="378"/>
      <c r="AO392" s="378"/>
      <c r="AP392" s="378"/>
      <c r="AQ392" s="378"/>
      <c r="AR392" s="378"/>
      <c r="AS392" s="378"/>
    </row>
    <row r="393" spans="1:45" ht="11.25" customHeight="1">
      <c r="A393" s="378"/>
      <c r="B393" s="378"/>
      <c r="C393" s="378"/>
      <c r="D393" s="378"/>
      <c r="E393" s="378"/>
      <c r="F393" s="378"/>
      <c r="G393" s="378"/>
      <c r="H393" s="378"/>
      <c r="I393" s="378"/>
      <c r="J393" s="378"/>
      <c r="K393" s="378"/>
      <c r="L393" s="378"/>
      <c r="M393" s="378"/>
      <c r="N393" s="378"/>
      <c r="O393" s="378"/>
      <c r="P393" s="378"/>
      <c r="Q393" s="378"/>
      <c r="R393" s="378"/>
      <c r="S393" s="378"/>
      <c r="T393" s="378"/>
      <c r="U393" s="378"/>
      <c r="V393" s="378"/>
      <c r="W393" s="378"/>
      <c r="X393" s="378"/>
      <c r="Y393" s="378"/>
      <c r="Z393" s="378"/>
      <c r="AA393" s="378"/>
      <c r="AB393" s="378"/>
      <c r="AC393" s="378"/>
      <c r="AD393" s="378"/>
      <c r="AE393" s="378"/>
      <c r="AF393" s="378"/>
      <c r="AG393" s="378"/>
      <c r="AH393" s="378"/>
      <c r="AI393" s="378"/>
      <c r="AJ393" s="378"/>
      <c r="AK393" s="378"/>
      <c r="AL393" s="378"/>
      <c r="AM393" s="378"/>
      <c r="AN393" s="378"/>
      <c r="AO393" s="378"/>
      <c r="AP393" s="378"/>
      <c r="AQ393" s="378"/>
      <c r="AR393" s="378"/>
      <c r="AS393" s="378"/>
    </row>
    <row r="394" spans="1:45" ht="11.25" customHeight="1">
      <c r="A394" s="378"/>
      <c r="B394" s="378"/>
      <c r="C394" s="378"/>
      <c r="D394" s="378"/>
      <c r="E394" s="378"/>
      <c r="F394" s="378"/>
      <c r="G394" s="378"/>
      <c r="H394" s="378"/>
      <c r="I394" s="378"/>
      <c r="J394" s="378"/>
      <c r="K394" s="378"/>
      <c r="L394" s="378"/>
      <c r="M394" s="378"/>
      <c r="N394" s="378"/>
      <c r="O394" s="378"/>
      <c r="P394" s="378"/>
      <c r="Q394" s="378"/>
      <c r="R394" s="378"/>
      <c r="S394" s="378"/>
      <c r="T394" s="378"/>
      <c r="U394" s="378"/>
      <c r="V394" s="378"/>
      <c r="W394" s="378"/>
      <c r="X394" s="378"/>
      <c r="Y394" s="378"/>
      <c r="Z394" s="378"/>
      <c r="AA394" s="378"/>
      <c r="AB394" s="378"/>
      <c r="AC394" s="378"/>
      <c r="AD394" s="378"/>
      <c r="AE394" s="378"/>
      <c r="AF394" s="378"/>
      <c r="AG394" s="378"/>
      <c r="AH394" s="378"/>
      <c r="AI394" s="378"/>
      <c r="AJ394" s="378"/>
      <c r="AK394" s="378"/>
      <c r="AL394" s="378"/>
      <c r="AM394" s="378"/>
      <c r="AN394" s="378"/>
      <c r="AO394" s="378"/>
      <c r="AP394" s="378"/>
      <c r="AQ394" s="378"/>
      <c r="AR394" s="378"/>
      <c r="AS394" s="378"/>
    </row>
    <row r="395" spans="1:45" ht="11.25" customHeight="1">
      <c r="A395" s="378"/>
      <c r="B395" s="378"/>
      <c r="C395" s="378"/>
      <c r="D395" s="378"/>
      <c r="E395" s="378"/>
      <c r="F395" s="378"/>
      <c r="G395" s="378"/>
      <c r="H395" s="378"/>
      <c r="I395" s="378"/>
      <c r="J395" s="378"/>
      <c r="K395" s="378"/>
      <c r="L395" s="378"/>
      <c r="M395" s="378"/>
      <c r="N395" s="378"/>
      <c r="O395" s="378"/>
      <c r="P395" s="378"/>
      <c r="Q395" s="378"/>
      <c r="R395" s="378"/>
      <c r="S395" s="378"/>
      <c r="T395" s="378"/>
      <c r="U395" s="378"/>
      <c r="V395" s="378"/>
      <c r="W395" s="378"/>
      <c r="X395" s="378"/>
      <c r="Y395" s="378"/>
      <c r="Z395" s="378"/>
      <c r="AA395" s="378"/>
      <c r="AB395" s="378"/>
      <c r="AC395" s="378"/>
      <c r="AD395" s="378"/>
      <c r="AE395" s="378"/>
      <c r="AF395" s="378"/>
      <c r="AG395" s="378"/>
      <c r="AH395" s="378"/>
      <c r="AI395" s="378"/>
      <c r="AJ395" s="378"/>
      <c r="AK395" s="378"/>
      <c r="AL395" s="378"/>
      <c r="AM395" s="378"/>
      <c r="AN395" s="378"/>
      <c r="AO395" s="378"/>
      <c r="AP395" s="378"/>
      <c r="AQ395" s="378"/>
      <c r="AR395" s="378"/>
      <c r="AS395" s="378"/>
    </row>
    <row r="396" spans="1:45" ht="11.25" customHeight="1">
      <c r="A396" s="378"/>
      <c r="B396" s="378"/>
      <c r="C396" s="378"/>
      <c r="D396" s="378"/>
      <c r="E396" s="378"/>
      <c r="F396" s="378"/>
      <c r="G396" s="378"/>
      <c r="H396" s="378"/>
      <c r="I396" s="378"/>
      <c r="J396" s="378"/>
      <c r="K396" s="378"/>
      <c r="L396" s="378"/>
      <c r="M396" s="378"/>
      <c r="N396" s="378"/>
      <c r="O396" s="378"/>
      <c r="P396" s="378"/>
      <c r="Q396" s="378"/>
      <c r="R396" s="378"/>
      <c r="S396" s="378"/>
      <c r="T396" s="378"/>
      <c r="U396" s="378"/>
      <c r="V396" s="378"/>
      <c r="W396" s="378"/>
      <c r="X396" s="378"/>
      <c r="Y396" s="378"/>
      <c r="Z396" s="378"/>
      <c r="AA396" s="378"/>
      <c r="AB396" s="378"/>
      <c r="AC396" s="378"/>
      <c r="AD396" s="378"/>
      <c r="AE396" s="378"/>
      <c r="AF396" s="378"/>
      <c r="AG396" s="378"/>
      <c r="AH396" s="378"/>
      <c r="AI396" s="378"/>
      <c r="AJ396" s="378"/>
      <c r="AK396" s="378"/>
      <c r="AL396" s="378"/>
      <c r="AM396" s="378"/>
      <c r="AN396" s="378"/>
      <c r="AO396" s="378"/>
      <c r="AP396" s="378"/>
      <c r="AQ396" s="378"/>
      <c r="AR396" s="378"/>
      <c r="AS396" s="378"/>
    </row>
    <row r="397" spans="1:45" ht="11.25" customHeight="1">
      <c r="A397" s="378"/>
      <c r="B397" s="378"/>
      <c r="C397" s="378"/>
      <c r="D397" s="378"/>
      <c r="E397" s="378"/>
      <c r="F397" s="378"/>
      <c r="G397" s="378"/>
      <c r="H397" s="378"/>
      <c r="I397" s="378"/>
      <c r="J397" s="378"/>
      <c r="K397" s="378"/>
      <c r="L397" s="378"/>
      <c r="M397" s="378"/>
      <c r="N397" s="378"/>
      <c r="O397" s="378"/>
      <c r="P397" s="378"/>
      <c r="Q397" s="378"/>
      <c r="R397" s="378"/>
      <c r="S397" s="378"/>
      <c r="T397" s="378"/>
      <c r="U397" s="378"/>
      <c r="V397" s="378"/>
      <c r="W397" s="378"/>
      <c r="X397" s="378"/>
      <c r="Y397" s="378"/>
      <c r="Z397" s="378"/>
      <c r="AA397" s="378"/>
      <c r="AB397" s="378"/>
      <c r="AC397" s="378"/>
      <c r="AD397" s="378"/>
      <c r="AE397" s="378"/>
      <c r="AF397" s="378"/>
      <c r="AG397" s="378"/>
      <c r="AH397" s="378"/>
      <c r="AI397" s="378"/>
      <c r="AJ397" s="378"/>
      <c r="AK397" s="378"/>
      <c r="AL397" s="378"/>
      <c r="AM397" s="378"/>
      <c r="AN397" s="378"/>
      <c r="AO397" s="378"/>
      <c r="AP397" s="378"/>
      <c r="AQ397" s="378"/>
      <c r="AR397" s="378"/>
      <c r="AS397" s="378"/>
    </row>
    <row r="398" spans="1:45" ht="11.25" customHeight="1">
      <c r="A398" s="378"/>
      <c r="B398" s="378"/>
      <c r="C398" s="378"/>
      <c r="D398" s="378"/>
      <c r="E398" s="378"/>
      <c r="F398" s="378"/>
      <c r="G398" s="378"/>
      <c r="H398" s="378"/>
      <c r="I398" s="378"/>
      <c r="J398" s="378"/>
      <c r="K398" s="378"/>
      <c r="L398" s="378"/>
      <c r="M398" s="378"/>
      <c r="N398" s="378"/>
      <c r="O398" s="378"/>
      <c r="P398" s="378"/>
      <c r="Q398" s="378"/>
      <c r="R398" s="378"/>
      <c r="S398" s="378"/>
      <c r="T398" s="378"/>
      <c r="U398" s="378"/>
      <c r="V398" s="378"/>
      <c r="W398" s="378"/>
      <c r="X398" s="378"/>
      <c r="Y398" s="378"/>
      <c r="Z398" s="378"/>
      <c r="AA398" s="378"/>
      <c r="AB398" s="378"/>
      <c r="AC398" s="378"/>
      <c r="AD398" s="378"/>
      <c r="AE398" s="378"/>
      <c r="AF398" s="378"/>
      <c r="AG398" s="378"/>
      <c r="AH398" s="378"/>
      <c r="AI398" s="378"/>
      <c r="AJ398" s="378"/>
      <c r="AK398" s="378"/>
      <c r="AL398" s="378"/>
      <c r="AM398" s="378"/>
      <c r="AN398" s="378"/>
      <c r="AO398" s="378"/>
      <c r="AP398" s="378"/>
      <c r="AQ398" s="378"/>
      <c r="AR398" s="378"/>
      <c r="AS398" s="378"/>
    </row>
    <row r="399" spans="1:45" ht="11.25" customHeight="1">
      <c r="A399" s="378"/>
      <c r="B399" s="378"/>
      <c r="C399" s="378"/>
      <c r="D399" s="378"/>
      <c r="E399" s="378"/>
      <c r="F399" s="378"/>
      <c r="G399" s="378"/>
      <c r="H399" s="378"/>
      <c r="I399" s="378"/>
      <c r="J399" s="378"/>
      <c r="K399" s="378"/>
      <c r="L399" s="378"/>
      <c r="M399" s="378"/>
      <c r="N399" s="378"/>
      <c r="O399" s="378"/>
      <c r="P399" s="378"/>
      <c r="Q399" s="378"/>
      <c r="R399" s="378"/>
      <c r="S399" s="378"/>
      <c r="T399" s="378"/>
      <c r="U399" s="378"/>
      <c r="V399" s="378"/>
      <c r="W399" s="378"/>
      <c r="X399" s="378"/>
      <c r="Y399" s="378"/>
      <c r="Z399" s="378"/>
      <c r="AA399" s="378"/>
      <c r="AB399" s="378"/>
      <c r="AC399" s="378"/>
      <c r="AD399" s="378"/>
      <c r="AE399" s="378"/>
      <c r="AF399" s="378"/>
      <c r="AG399" s="378"/>
      <c r="AH399" s="378"/>
      <c r="AI399" s="378"/>
      <c r="AJ399" s="378"/>
      <c r="AK399" s="378"/>
      <c r="AL399" s="378"/>
      <c r="AM399" s="378"/>
      <c r="AN399" s="378"/>
      <c r="AO399" s="378"/>
      <c r="AP399" s="378"/>
      <c r="AQ399" s="378"/>
      <c r="AR399" s="378"/>
      <c r="AS399" s="378"/>
    </row>
    <row r="400" spans="1:45" ht="11.25" customHeight="1">
      <c r="A400" s="378"/>
      <c r="B400" s="378"/>
      <c r="C400" s="378"/>
      <c r="D400" s="378"/>
      <c r="E400" s="378"/>
      <c r="F400" s="378"/>
      <c r="G400" s="378"/>
      <c r="H400" s="378"/>
      <c r="I400" s="378"/>
      <c r="J400" s="378"/>
      <c r="K400" s="378"/>
      <c r="L400" s="378"/>
      <c r="M400" s="378"/>
      <c r="N400" s="378"/>
      <c r="O400" s="378"/>
      <c r="P400" s="378"/>
      <c r="Q400" s="378"/>
      <c r="R400" s="378"/>
      <c r="S400" s="378"/>
      <c r="T400" s="378"/>
      <c r="U400" s="378"/>
      <c r="V400" s="378"/>
      <c r="W400" s="378"/>
      <c r="X400" s="378"/>
      <c r="Y400" s="378"/>
      <c r="Z400" s="378"/>
      <c r="AA400" s="378"/>
      <c r="AB400" s="378"/>
      <c r="AC400" s="378"/>
      <c r="AD400" s="378"/>
      <c r="AE400" s="378"/>
      <c r="AF400" s="378"/>
      <c r="AG400" s="378"/>
      <c r="AH400" s="378"/>
      <c r="AI400" s="378"/>
      <c r="AJ400" s="378"/>
      <c r="AK400" s="378"/>
      <c r="AL400" s="378"/>
      <c r="AM400" s="378"/>
      <c r="AN400" s="378"/>
      <c r="AO400" s="378"/>
      <c r="AP400" s="378"/>
      <c r="AQ400" s="378"/>
      <c r="AR400" s="378"/>
      <c r="AS400" s="378"/>
    </row>
    <row r="401" spans="1:45" ht="11.25" customHeight="1">
      <c r="A401" s="378"/>
      <c r="B401" s="378"/>
      <c r="C401" s="378"/>
      <c r="D401" s="378"/>
      <c r="E401" s="378"/>
      <c r="F401" s="378"/>
      <c r="G401" s="378"/>
      <c r="H401" s="378"/>
      <c r="I401" s="378"/>
      <c r="J401" s="378"/>
      <c r="K401" s="378"/>
      <c r="L401" s="378"/>
      <c r="M401" s="378"/>
      <c r="N401" s="378"/>
      <c r="O401" s="378"/>
      <c r="P401" s="378"/>
      <c r="Q401" s="378"/>
      <c r="R401" s="378"/>
      <c r="S401" s="378"/>
      <c r="T401" s="378"/>
      <c r="U401" s="378"/>
      <c r="V401" s="378"/>
      <c r="W401" s="378"/>
      <c r="X401" s="378"/>
      <c r="Y401" s="378"/>
      <c r="Z401" s="378"/>
      <c r="AA401" s="378"/>
      <c r="AB401" s="378"/>
      <c r="AC401" s="378"/>
      <c r="AD401" s="378"/>
      <c r="AE401" s="378"/>
      <c r="AF401" s="378"/>
      <c r="AG401" s="378"/>
      <c r="AH401" s="378"/>
      <c r="AI401" s="378"/>
      <c r="AJ401" s="378"/>
      <c r="AK401" s="378"/>
      <c r="AL401" s="378"/>
      <c r="AM401" s="378"/>
      <c r="AN401" s="378"/>
      <c r="AO401" s="378"/>
      <c r="AP401" s="378"/>
      <c r="AQ401" s="378"/>
      <c r="AR401" s="378"/>
      <c r="AS401" s="378"/>
    </row>
    <row r="402" spans="1:45" ht="11.25" customHeight="1">
      <c r="A402" s="378"/>
      <c r="B402" s="378"/>
      <c r="C402" s="378"/>
      <c r="D402" s="378"/>
      <c r="E402" s="378"/>
      <c r="F402" s="378"/>
      <c r="G402" s="378"/>
      <c r="H402" s="378"/>
      <c r="I402" s="378"/>
      <c r="J402" s="378"/>
      <c r="K402" s="378"/>
      <c r="L402" s="378"/>
      <c r="M402" s="378"/>
      <c r="N402" s="378"/>
      <c r="O402" s="378"/>
      <c r="P402" s="378"/>
      <c r="Q402" s="378"/>
      <c r="R402" s="378"/>
      <c r="S402" s="378"/>
      <c r="T402" s="378"/>
      <c r="U402" s="378"/>
      <c r="V402" s="378"/>
      <c r="W402" s="378"/>
      <c r="X402" s="378"/>
      <c r="Y402" s="378"/>
      <c r="Z402" s="378"/>
      <c r="AA402" s="378"/>
      <c r="AB402" s="378"/>
      <c r="AC402" s="378"/>
      <c r="AD402" s="378"/>
      <c r="AE402" s="378"/>
      <c r="AF402" s="378"/>
      <c r="AG402" s="378"/>
      <c r="AH402" s="378"/>
      <c r="AI402" s="378"/>
      <c r="AJ402" s="378"/>
      <c r="AK402" s="378"/>
      <c r="AL402" s="378"/>
      <c r="AM402" s="378"/>
      <c r="AN402" s="378"/>
      <c r="AO402" s="378"/>
      <c r="AP402" s="378"/>
      <c r="AQ402" s="378"/>
      <c r="AR402" s="378"/>
      <c r="AS402" s="378"/>
    </row>
    <row r="403" spans="1:45" ht="11.25" customHeight="1">
      <c r="A403" s="378"/>
      <c r="B403" s="378"/>
      <c r="C403" s="378"/>
      <c r="D403" s="378"/>
      <c r="E403" s="378"/>
      <c r="F403" s="378"/>
      <c r="G403" s="378"/>
      <c r="H403" s="378"/>
      <c r="I403" s="378"/>
      <c r="J403" s="378"/>
      <c r="K403" s="378"/>
      <c r="L403" s="378"/>
      <c r="M403" s="378"/>
      <c r="N403" s="378"/>
      <c r="O403" s="378"/>
      <c r="P403" s="378"/>
      <c r="Q403" s="378"/>
      <c r="R403" s="378"/>
      <c r="S403" s="378"/>
      <c r="T403" s="378"/>
      <c r="U403" s="378"/>
      <c r="V403" s="378"/>
      <c r="W403" s="378"/>
      <c r="X403" s="378"/>
      <c r="Y403" s="378"/>
      <c r="Z403" s="378"/>
      <c r="AA403" s="378"/>
      <c r="AB403" s="378"/>
      <c r="AC403" s="378"/>
      <c r="AD403" s="378"/>
      <c r="AE403" s="378"/>
      <c r="AF403" s="378"/>
      <c r="AG403" s="378"/>
      <c r="AH403" s="378"/>
      <c r="AI403" s="378"/>
      <c r="AJ403" s="378"/>
      <c r="AK403" s="378"/>
      <c r="AL403" s="378"/>
      <c r="AM403" s="378"/>
      <c r="AN403" s="378"/>
      <c r="AO403" s="378"/>
      <c r="AP403" s="378"/>
      <c r="AQ403" s="378"/>
      <c r="AR403" s="378"/>
      <c r="AS403" s="378"/>
    </row>
    <row r="404" spans="1:45" ht="11.25" customHeight="1">
      <c r="A404" s="378"/>
      <c r="B404" s="378"/>
      <c r="C404" s="378"/>
      <c r="D404" s="378"/>
      <c r="E404" s="378"/>
      <c r="F404" s="378"/>
      <c r="G404" s="378"/>
      <c r="H404" s="378"/>
      <c r="I404" s="378"/>
      <c r="J404" s="378"/>
      <c r="K404" s="378"/>
      <c r="L404" s="378"/>
      <c r="M404" s="378"/>
      <c r="N404" s="378"/>
      <c r="O404" s="378"/>
      <c r="P404" s="378"/>
      <c r="Q404" s="378"/>
      <c r="R404" s="378"/>
      <c r="S404" s="378"/>
      <c r="T404" s="378"/>
      <c r="U404" s="378"/>
      <c r="V404" s="378"/>
      <c r="W404" s="378"/>
      <c r="X404" s="378"/>
      <c r="Y404" s="378"/>
      <c r="Z404" s="378"/>
      <c r="AA404" s="378"/>
      <c r="AB404" s="378"/>
      <c r="AC404" s="378"/>
      <c r="AD404" s="378"/>
      <c r="AE404" s="378"/>
      <c r="AF404" s="378"/>
      <c r="AG404" s="378"/>
      <c r="AH404" s="378"/>
      <c r="AI404" s="378"/>
      <c r="AJ404" s="378"/>
      <c r="AK404" s="378"/>
      <c r="AL404" s="378"/>
      <c r="AM404" s="378"/>
      <c r="AN404" s="378"/>
      <c r="AO404" s="378"/>
      <c r="AP404" s="378"/>
      <c r="AQ404" s="378"/>
      <c r="AR404" s="378"/>
      <c r="AS404" s="378"/>
    </row>
    <row r="405" spans="1:45" ht="11.25" customHeight="1">
      <c r="A405" s="378"/>
      <c r="B405" s="378"/>
      <c r="C405" s="378"/>
      <c r="D405" s="378"/>
      <c r="E405" s="378"/>
      <c r="F405" s="378"/>
      <c r="G405" s="378"/>
      <c r="H405" s="378"/>
      <c r="I405" s="378"/>
      <c r="J405" s="378"/>
      <c r="K405" s="378"/>
      <c r="L405" s="378"/>
      <c r="M405" s="378"/>
      <c r="N405" s="378"/>
      <c r="O405" s="378"/>
      <c r="P405" s="378"/>
      <c r="Q405" s="378"/>
      <c r="R405" s="378"/>
      <c r="S405" s="378"/>
      <c r="T405" s="378"/>
      <c r="U405" s="378"/>
      <c r="V405" s="378"/>
      <c r="W405" s="378"/>
      <c r="X405" s="378"/>
      <c r="Y405" s="378"/>
      <c r="Z405" s="378"/>
      <c r="AA405" s="378"/>
      <c r="AB405" s="378"/>
      <c r="AC405" s="378"/>
      <c r="AD405" s="378"/>
      <c r="AE405" s="378"/>
      <c r="AF405" s="378"/>
      <c r="AG405" s="378"/>
      <c r="AH405" s="378"/>
      <c r="AI405" s="378"/>
      <c r="AJ405" s="378"/>
      <c r="AK405" s="378"/>
      <c r="AL405" s="378"/>
      <c r="AM405" s="378"/>
      <c r="AN405" s="378"/>
      <c r="AO405" s="378"/>
      <c r="AP405" s="378"/>
      <c r="AQ405" s="378"/>
      <c r="AR405" s="378"/>
      <c r="AS405" s="378"/>
    </row>
    <row r="406" spans="1:45" ht="11.25" customHeight="1">
      <c r="A406" s="378"/>
      <c r="B406" s="378"/>
      <c r="C406" s="378"/>
      <c r="D406" s="378"/>
      <c r="E406" s="378"/>
      <c r="F406" s="378"/>
      <c r="G406" s="378"/>
      <c r="H406" s="378"/>
      <c r="I406" s="378"/>
      <c r="J406" s="378"/>
      <c r="K406" s="378"/>
      <c r="L406" s="378"/>
      <c r="M406" s="378"/>
      <c r="N406" s="378"/>
      <c r="O406" s="378"/>
      <c r="P406" s="378"/>
      <c r="Q406" s="378"/>
      <c r="R406" s="378"/>
      <c r="S406" s="378"/>
      <c r="T406" s="378"/>
      <c r="U406" s="378"/>
      <c r="V406" s="378"/>
      <c r="W406" s="378"/>
      <c r="X406" s="378"/>
      <c r="Y406" s="378"/>
      <c r="Z406" s="378"/>
      <c r="AA406" s="378"/>
      <c r="AB406" s="378"/>
      <c r="AC406" s="378"/>
      <c r="AD406" s="378"/>
      <c r="AE406" s="378"/>
      <c r="AF406" s="378"/>
      <c r="AG406" s="378"/>
      <c r="AH406" s="378"/>
      <c r="AI406" s="378"/>
      <c r="AJ406" s="378"/>
      <c r="AK406" s="378"/>
      <c r="AL406" s="378"/>
      <c r="AM406" s="378"/>
      <c r="AN406" s="378"/>
      <c r="AO406" s="378"/>
      <c r="AP406" s="378"/>
      <c r="AQ406" s="378"/>
      <c r="AR406" s="378"/>
      <c r="AS406" s="378"/>
    </row>
    <row r="407" spans="1:45" ht="11.25" customHeight="1">
      <c r="A407" s="378"/>
      <c r="B407" s="378"/>
      <c r="C407" s="378"/>
      <c r="D407" s="378"/>
      <c r="E407" s="378"/>
      <c r="F407" s="378"/>
      <c r="G407" s="378"/>
      <c r="H407" s="378"/>
      <c r="I407" s="378"/>
      <c r="J407" s="378"/>
      <c r="K407" s="378"/>
      <c r="L407" s="378"/>
      <c r="M407" s="378"/>
      <c r="N407" s="378"/>
      <c r="O407" s="378"/>
      <c r="P407" s="378"/>
      <c r="Q407" s="378"/>
      <c r="R407" s="378"/>
      <c r="S407" s="378"/>
      <c r="T407" s="378"/>
      <c r="U407" s="378"/>
      <c r="V407" s="378"/>
      <c r="W407" s="378"/>
      <c r="X407" s="378"/>
      <c r="Y407" s="378"/>
      <c r="Z407" s="378"/>
      <c r="AA407" s="378"/>
      <c r="AB407" s="378"/>
      <c r="AC407" s="378"/>
      <c r="AD407" s="378"/>
      <c r="AE407" s="378"/>
      <c r="AF407" s="378"/>
      <c r="AG407" s="378"/>
      <c r="AH407" s="378"/>
      <c r="AI407" s="378"/>
      <c r="AJ407" s="378"/>
      <c r="AK407" s="378"/>
      <c r="AL407" s="378"/>
      <c r="AM407" s="378"/>
      <c r="AN407" s="378"/>
      <c r="AO407" s="378"/>
      <c r="AP407" s="378"/>
      <c r="AQ407" s="378"/>
      <c r="AR407" s="378"/>
      <c r="AS407" s="378"/>
    </row>
    <row r="408" spans="1:45" ht="11.25" customHeight="1">
      <c r="A408" s="378"/>
      <c r="B408" s="378"/>
      <c r="C408" s="378"/>
      <c r="D408" s="378"/>
      <c r="E408" s="378"/>
      <c r="F408" s="378"/>
      <c r="G408" s="378"/>
      <c r="H408" s="378"/>
      <c r="I408" s="378"/>
      <c r="J408" s="378"/>
      <c r="K408" s="378"/>
      <c r="L408" s="378"/>
      <c r="M408" s="378"/>
      <c r="N408" s="378"/>
      <c r="O408" s="378"/>
      <c r="P408" s="378"/>
      <c r="Q408" s="378"/>
      <c r="R408" s="378"/>
      <c r="S408" s="378"/>
      <c r="T408" s="378"/>
      <c r="U408" s="378"/>
      <c r="V408" s="378"/>
      <c r="W408" s="378"/>
      <c r="X408" s="378"/>
      <c r="Y408" s="378"/>
      <c r="Z408" s="378"/>
      <c r="AA408" s="378"/>
      <c r="AB408" s="378"/>
      <c r="AC408" s="378"/>
      <c r="AD408" s="378"/>
      <c r="AE408" s="378"/>
      <c r="AF408" s="378"/>
      <c r="AG408" s="378"/>
      <c r="AH408" s="378"/>
      <c r="AI408" s="378"/>
      <c r="AJ408" s="378"/>
      <c r="AK408" s="378"/>
      <c r="AL408" s="378"/>
      <c r="AM408" s="378"/>
      <c r="AN408" s="378"/>
      <c r="AO408" s="378"/>
      <c r="AP408" s="378"/>
      <c r="AQ408" s="378"/>
      <c r="AR408" s="378"/>
      <c r="AS408" s="378"/>
    </row>
    <row r="409" spans="1:45" ht="11.25" customHeight="1">
      <c r="A409" s="378"/>
      <c r="B409" s="378"/>
      <c r="C409" s="378"/>
      <c r="D409" s="378"/>
      <c r="E409" s="378"/>
      <c r="F409" s="378"/>
      <c r="G409" s="378"/>
      <c r="H409" s="378"/>
      <c r="I409" s="378"/>
      <c r="J409" s="378"/>
      <c r="K409" s="378"/>
      <c r="L409" s="378"/>
      <c r="M409" s="378"/>
      <c r="N409" s="378"/>
      <c r="O409" s="378"/>
      <c r="P409" s="378"/>
      <c r="Q409" s="378"/>
      <c r="R409" s="378"/>
      <c r="S409" s="378"/>
      <c r="T409" s="378"/>
      <c r="U409" s="378"/>
      <c r="V409" s="378"/>
      <c r="W409" s="378"/>
      <c r="X409" s="378"/>
      <c r="Y409" s="378"/>
      <c r="Z409" s="378"/>
      <c r="AA409" s="378"/>
      <c r="AB409" s="378"/>
      <c r="AC409" s="378"/>
      <c r="AD409" s="378"/>
      <c r="AE409" s="378"/>
      <c r="AF409" s="378"/>
      <c r="AG409" s="378"/>
      <c r="AH409" s="378"/>
      <c r="AI409" s="378"/>
      <c r="AJ409" s="378"/>
      <c r="AK409" s="378"/>
      <c r="AL409" s="378"/>
      <c r="AM409" s="378"/>
      <c r="AN409" s="378"/>
      <c r="AO409" s="378"/>
      <c r="AP409" s="378"/>
      <c r="AQ409" s="378"/>
      <c r="AR409" s="378"/>
      <c r="AS409" s="378"/>
    </row>
    <row r="410" spans="1:45" ht="11.25" customHeight="1">
      <c r="A410" s="378"/>
      <c r="B410" s="378"/>
      <c r="C410" s="378"/>
      <c r="D410" s="378"/>
      <c r="E410" s="378"/>
      <c r="F410" s="378"/>
      <c r="G410" s="378"/>
      <c r="H410" s="378"/>
      <c r="I410" s="378"/>
      <c r="J410" s="378"/>
      <c r="K410" s="378"/>
      <c r="L410" s="378"/>
      <c r="M410" s="378"/>
      <c r="N410" s="378"/>
      <c r="O410" s="378"/>
      <c r="P410" s="378"/>
      <c r="Q410" s="378"/>
      <c r="R410" s="378"/>
      <c r="S410" s="378"/>
      <c r="T410" s="378"/>
      <c r="U410" s="378"/>
      <c r="V410" s="378"/>
      <c r="W410" s="378"/>
      <c r="X410" s="378"/>
      <c r="Y410" s="378"/>
      <c r="Z410" s="378"/>
      <c r="AA410" s="378"/>
      <c r="AB410" s="378"/>
      <c r="AC410" s="378"/>
      <c r="AD410" s="378"/>
      <c r="AE410" s="378"/>
      <c r="AF410" s="378"/>
      <c r="AG410" s="378"/>
      <c r="AH410" s="378"/>
      <c r="AI410" s="378"/>
      <c r="AJ410" s="378"/>
      <c r="AK410" s="378"/>
      <c r="AL410" s="378"/>
      <c r="AM410" s="378"/>
      <c r="AN410" s="378"/>
      <c r="AO410" s="378"/>
      <c r="AP410" s="378"/>
      <c r="AQ410" s="378"/>
      <c r="AR410" s="378"/>
      <c r="AS410" s="378"/>
    </row>
    <row r="411" spans="1:45" ht="11.25" customHeight="1">
      <c r="A411" s="378"/>
      <c r="B411" s="378"/>
      <c r="C411" s="378"/>
      <c r="D411" s="378"/>
      <c r="E411" s="378"/>
      <c r="F411" s="378"/>
      <c r="G411" s="378"/>
      <c r="H411" s="378"/>
      <c r="I411" s="378"/>
      <c r="J411" s="378"/>
      <c r="K411" s="378"/>
      <c r="L411" s="378"/>
      <c r="M411" s="378"/>
      <c r="N411" s="378"/>
      <c r="O411" s="378"/>
      <c r="P411" s="378"/>
      <c r="Q411" s="378"/>
      <c r="R411" s="378"/>
      <c r="S411" s="378"/>
      <c r="T411" s="378"/>
      <c r="U411" s="378"/>
      <c r="V411" s="378"/>
      <c r="W411" s="378"/>
      <c r="X411" s="378"/>
      <c r="Y411" s="378"/>
      <c r="Z411" s="378"/>
      <c r="AA411" s="378"/>
      <c r="AB411" s="378"/>
      <c r="AC411" s="378"/>
      <c r="AD411" s="378"/>
      <c r="AE411" s="378"/>
      <c r="AF411" s="378"/>
      <c r="AG411" s="378"/>
      <c r="AH411" s="378"/>
      <c r="AI411" s="378"/>
      <c r="AJ411" s="378"/>
      <c r="AK411" s="378"/>
      <c r="AL411" s="378"/>
      <c r="AM411" s="378"/>
      <c r="AN411" s="378"/>
      <c r="AO411" s="378"/>
      <c r="AP411" s="378"/>
      <c r="AQ411" s="378"/>
      <c r="AR411" s="378"/>
      <c r="AS411" s="378"/>
    </row>
    <row r="412" spans="1:45" ht="11.25" customHeight="1">
      <c r="A412" s="378"/>
      <c r="B412" s="378"/>
      <c r="C412" s="378"/>
      <c r="D412" s="378"/>
      <c r="E412" s="378"/>
      <c r="F412" s="378"/>
      <c r="G412" s="378"/>
      <c r="H412" s="378"/>
      <c r="I412" s="378"/>
      <c r="J412" s="378"/>
      <c r="K412" s="378"/>
      <c r="L412" s="378"/>
      <c r="M412" s="378"/>
      <c r="N412" s="378"/>
      <c r="O412" s="378"/>
      <c r="P412" s="378"/>
      <c r="Q412" s="378"/>
      <c r="R412" s="378"/>
      <c r="S412" s="378"/>
      <c r="T412" s="378"/>
      <c r="U412" s="378"/>
      <c r="V412" s="378"/>
      <c r="W412" s="378"/>
      <c r="X412" s="378"/>
      <c r="Y412" s="378"/>
      <c r="Z412" s="378"/>
      <c r="AA412" s="378"/>
      <c r="AB412" s="378"/>
      <c r="AC412" s="378"/>
      <c r="AD412" s="378"/>
      <c r="AE412" s="378"/>
      <c r="AF412" s="378"/>
      <c r="AG412" s="378"/>
      <c r="AH412" s="378"/>
      <c r="AI412" s="378"/>
      <c r="AJ412" s="378"/>
      <c r="AK412" s="378"/>
      <c r="AL412" s="378"/>
      <c r="AM412" s="378"/>
      <c r="AN412" s="378"/>
      <c r="AO412" s="378"/>
      <c r="AP412" s="378"/>
      <c r="AQ412" s="378"/>
      <c r="AR412" s="378"/>
      <c r="AS412" s="378"/>
    </row>
    <row r="413" spans="1:45" ht="11.25" customHeight="1">
      <c r="A413" s="378"/>
      <c r="B413" s="378"/>
      <c r="C413" s="378"/>
      <c r="D413" s="378"/>
      <c r="E413" s="378"/>
      <c r="F413" s="378"/>
      <c r="G413" s="378"/>
      <c r="H413" s="378"/>
      <c r="I413" s="378"/>
      <c r="J413" s="378"/>
      <c r="K413" s="378"/>
      <c r="L413" s="378"/>
      <c r="M413" s="378"/>
      <c r="N413" s="378"/>
      <c r="O413" s="378"/>
      <c r="P413" s="378"/>
      <c r="Q413" s="378"/>
      <c r="R413" s="378"/>
      <c r="S413" s="378"/>
      <c r="T413" s="378"/>
      <c r="U413" s="378"/>
      <c r="V413" s="378"/>
      <c r="W413" s="378"/>
      <c r="X413" s="378"/>
      <c r="Y413" s="378"/>
      <c r="Z413" s="378"/>
      <c r="AA413" s="378"/>
      <c r="AB413" s="378"/>
      <c r="AC413" s="378"/>
      <c r="AD413" s="378"/>
      <c r="AE413" s="378"/>
      <c r="AF413" s="378"/>
      <c r="AG413" s="378"/>
      <c r="AH413" s="378"/>
      <c r="AI413" s="378"/>
      <c r="AJ413" s="378"/>
      <c r="AK413" s="378"/>
      <c r="AL413" s="378"/>
      <c r="AM413" s="378"/>
      <c r="AN413" s="378"/>
      <c r="AO413" s="378"/>
      <c r="AP413" s="378"/>
      <c r="AQ413" s="378"/>
      <c r="AR413" s="378"/>
      <c r="AS413" s="378"/>
    </row>
    <row r="414" spans="1:45" ht="11.25" customHeight="1">
      <c r="A414" s="378"/>
      <c r="B414" s="378"/>
      <c r="C414" s="378"/>
      <c r="D414" s="378"/>
      <c r="E414" s="378"/>
      <c r="F414" s="378"/>
      <c r="G414" s="378"/>
      <c r="H414" s="378"/>
      <c r="I414" s="378"/>
      <c r="J414" s="378"/>
      <c r="K414" s="378"/>
      <c r="L414" s="378"/>
      <c r="M414" s="378"/>
      <c r="N414" s="378"/>
      <c r="O414" s="378"/>
      <c r="P414" s="378"/>
      <c r="Q414" s="378"/>
      <c r="R414" s="378"/>
      <c r="S414" s="378"/>
      <c r="T414" s="378"/>
      <c r="U414" s="378"/>
      <c r="V414" s="378"/>
      <c r="W414" s="378"/>
      <c r="X414" s="378"/>
      <c r="Y414" s="378"/>
      <c r="Z414" s="378"/>
      <c r="AA414" s="378"/>
      <c r="AB414" s="378"/>
      <c r="AC414" s="378"/>
      <c r="AD414" s="378"/>
      <c r="AE414" s="378"/>
      <c r="AF414" s="378"/>
      <c r="AG414" s="378"/>
      <c r="AH414" s="378"/>
      <c r="AI414" s="378"/>
      <c r="AJ414" s="378"/>
      <c r="AK414" s="378"/>
      <c r="AL414" s="378"/>
      <c r="AM414" s="378"/>
      <c r="AN414" s="378"/>
      <c r="AO414" s="378"/>
      <c r="AP414" s="378"/>
      <c r="AQ414" s="378"/>
      <c r="AR414" s="378"/>
      <c r="AS414" s="378"/>
    </row>
    <row r="415" spans="1:45" ht="11.25" customHeight="1">
      <c r="A415" s="378"/>
      <c r="B415" s="378"/>
      <c r="C415" s="378"/>
      <c r="D415" s="378"/>
      <c r="E415" s="378"/>
      <c r="F415" s="378"/>
      <c r="G415" s="378"/>
      <c r="H415" s="378"/>
      <c r="I415" s="378"/>
      <c r="J415" s="378"/>
      <c r="K415" s="378"/>
      <c r="L415" s="378"/>
      <c r="M415" s="378"/>
      <c r="N415" s="378"/>
      <c r="O415" s="378"/>
      <c r="P415" s="378"/>
      <c r="Q415" s="378"/>
      <c r="R415" s="378"/>
      <c r="S415" s="378"/>
      <c r="T415" s="378"/>
      <c r="U415" s="378"/>
      <c r="V415" s="378"/>
      <c r="W415" s="378"/>
      <c r="X415" s="378"/>
      <c r="Y415" s="378"/>
      <c r="Z415" s="378"/>
      <c r="AA415" s="378"/>
      <c r="AB415" s="378"/>
      <c r="AC415" s="378"/>
      <c r="AD415" s="378"/>
      <c r="AE415" s="378"/>
      <c r="AF415" s="378"/>
      <c r="AG415" s="378"/>
      <c r="AH415" s="378"/>
      <c r="AI415" s="378"/>
      <c r="AJ415" s="378"/>
      <c r="AK415" s="378"/>
      <c r="AL415" s="378"/>
      <c r="AM415" s="378"/>
      <c r="AN415" s="378"/>
      <c r="AO415" s="378"/>
      <c r="AP415" s="378"/>
      <c r="AQ415" s="378"/>
      <c r="AR415" s="378"/>
      <c r="AS415" s="378"/>
    </row>
    <row r="416" spans="1:45" ht="11.25" customHeight="1">
      <c r="A416" s="378"/>
      <c r="B416" s="378"/>
      <c r="C416" s="378"/>
      <c r="D416" s="378"/>
      <c r="E416" s="378"/>
      <c r="F416" s="378"/>
      <c r="G416" s="378"/>
      <c r="H416" s="378"/>
      <c r="I416" s="378"/>
      <c r="J416" s="378"/>
      <c r="K416" s="378"/>
      <c r="L416" s="378"/>
      <c r="M416" s="378"/>
      <c r="N416" s="378"/>
      <c r="O416" s="378"/>
      <c r="P416" s="378"/>
      <c r="Q416" s="378"/>
      <c r="R416" s="378"/>
      <c r="S416" s="378"/>
      <c r="T416" s="378"/>
      <c r="U416" s="378"/>
      <c r="V416" s="378"/>
      <c r="W416" s="378"/>
      <c r="X416" s="378"/>
      <c r="Y416" s="378"/>
      <c r="Z416" s="378"/>
      <c r="AA416" s="378"/>
      <c r="AB416" s="378"/>
      <c r="AC416" s="378"/>
      <c r="AD416" s="378"/>
      <c r="AE416" s="378"/>
      <c r="AF416" s="378"/>
      <c r="AG416" s="378"/>
      <c r="AH416" s="378"/>
      <c r="AI416" s="378"/>
      <c r="AJ416" s="378"/>
      <c r="AK416" s="378"/>
      <c r="AL416" s="378"/>
      <c r="AM416" s="378"/>
      <c r="AN416" s="378"/>
      <c r="AO416" s="378"/>
      <c r="AP416" s="378"/>
      <c r="AQ416" s="378"/>
      <c r="AR416" s="378"/>
      <c r="AS416" s="378"/>
    </row>
    <row r="417" spans="1:45" ht="11.25" customHeight="1">
      <c r="A417" s="378"/>
      <c r="B417" s="378"/>
      <c r="C417" s="378"/>
      <c r="D417" s="378"/>
      <c r="E417" s="378"/>
      <c r="F417" s="378"/>
      <c r="G417" s="378"/>
      <c r="H417" s="378"/>
      <c r="I417" s="378"/>
      <c r="J417" s="378"/>
      <c r="K417" s="378"/>
      <c r="L417" s="378"/>
      <c r="M417" s="378"/>
      <c r="N417" s="378"/>
      <c r="O417" s="378"/>
      <c r="P417" s="378"/>
      <c r="Q417" s="378"/>
      <c r="R417" s="378"/>
      <c r="S417" s="378"/>
      <c r="T417" s="378"/>
      <c r="U417" s="378"/>
      <c r="V417" s="378"/>
      <c r="W417" s="378"/>
      <c r="X417" s="378"/>
      <c r="Y417" s="378"/>
      <c r="Z417" s="378"/>
      <c r="AA417" s="378"/>
      <c r="AB417" s="378"/>
      <c r="AC417" s="378"/>
      <c r="AD417" s="378"/>
      <c r="AE417" s="378"/>
      <c r="AF417" s="378"/>
      <c r="AG417" s="378"/>
      <c r="AH417" s="378"/>
      <c r="AI417" s="378"/>
      <c r="AJ417" s="378"/>
      <c r="AK417" s="378"/>
      <c r="AL417" s="378"/>
      <c r="AM417" s="378"/>
      <c r="AN417" s="378"/>
      <c r="AO417" s="378"/>
      <c r="AP417" s="378"/>
      <c r="AQ417" s="378"/>
      <c r="AR417" s="378"/>
      <c r="AS417" s="378"/>
    </row>
    <row r="418" spans="1:45" ht="11.25" customHeight="1">
      <c r="A418" s="378"/>
      <c r="B418" s="378"/>
      <c r="C418" s="378"/>
      <c r="D418" s="378"/>
      <c r="E418" s="378"/>
      <c r="F418" s="378"/>
      <c r="G418" s="378"/>
      <c r="H418" s="378"/>
      <c r="I418" s="378"/>
      <c r="J418" s="378"/>
      <c r="K418" s="378"/>
      <c r="L418" s="378"/>
      <c r="M418" s="378"/>
      <c r="N418" s="378"/>
      <c r="O418" s="378"/>
      <c r="P418" s="378"/>
      <c r="Q418" s="378"/>
      <c r="R418" s="378"/>
      <c r="S418" s="378"/>
      <c r="T418" s="378"/>
      <c r="U418" s="378"/>
      <c r="V418" s="378"/>
      <c r="W418" s="378"/>
      <c r="X418" s="378"/>
      <c r="Y418" s="378"/>
      <c r="Z418" s="378"/>
      <c r="AA418" s="378"/>
      <c r="AB418" s="378"/>
      <c r="AC418" s="378"/>
      <c r="AD418" s="378"/>
      <c r="AE418" s="378"/>
      <c r="AF418" s="378"/>
      <c r="AG418" s="378"/>
      <c r="AH418" s="378"/>
      <c r="AI418" s="378"/>
      <c r="AJ418" s="378"/>
      <c r="AK418" s="378"/>
      <c r="AL418" s="378"/>
      <c r="AM418" s="378"/>
      <c r="AN418" s="378"/>
      <c r="AO418" s="378"/>
      <c r="AP418" s="378"/>
      <c r="AQ418" s="378"/>
      <c r="AR418" s="378"/>
      <c r="AS418" s="378"/>
    </row>
    <row r="419" spans="1:45" ht="11.25" customHeight="1">
      <c r="A419" s="378"/>
      <c r="B419" s="378"/>
      <c r="C419" s="378"/>
      <c r="D419" s="378"/>
      <c r="E419" s="378"/>
      <c r="F419" s="378"/>
      <c r="G419" s="378"/>
      <c r="H419" s="378"/>
      <c r="I419" s="378"/>
      <c r="J419" s="378"/>
      <c r="K419" s="378"/>
      <c r="L419" s="378"/>
      <c r="M419" s="378"/>
      <c r="N419" s="378"/>
      <c r="O419" s="378"/>
      <c r="P419" s="378"/>
      <c r="Q419" s="378"/>
      <c r="R419" s="378"/>
      <c r="S419" s="378"/>
      <c r="T419" s="378"/>
      <c r="U419" s="378"/>
      <c r="V419" s="378"/>
      <c r="W419" s="378"/>
      <c r="X419" s="378"/>
      <c r="Y419" s="378"/>
      <c r="Z419" s="378"/>
      <c r="AA419" s="378"/>
      <c r="AB419" s="378"/>
      <c r="AC419" s="378"/>
      <c r="AD419" s="378"/>
      <c r="AE419" s="378"/>
      <c r="AF419" s="378"/>
      <c r="AG419" s="378"/>
      <c r="AH419" s="378"/>
      <c r="AI419" s="378"/>
      <c r="AJ419" s="378"/>
      <c r="AK419" s="378"/>
      <c r="AL419" s="378"/>
      <c r="AM419" s="378"/>
      <c r="AN419" s="378"/>
      <c r="AO419" s="378"/>
      <c r="AP419" s="378"/>
      <c r="AQ419" s="378"/>
      <c r="AR419" s="378"/>
      <c r="AS419" s="378"/>
    </row>
    <row r="420" spans="1:45" ht="11.25" customHeight="1">
      <c r="A420" s="378"/>
      <c r="B420" s="378"/>
      <c r="C420" s="378"/>
      <c r="D420" s="378"/>
      <c r="E420" s="378"/>
      <c r="F420" s="378"/>
      <c r="G420" s="378"/>
      <c r="H420" s="378"/>
      <c r="I420" s="378"/>
      <c r="J420" s="378"/>
      <c r="K420" s="378"/>
      <c r="L420" s="378"/>
      <c r="M420" s="378"/>
      <c r="N420" s="378"/>
      <c r="O420" s="378"/>
      <c r="P420" s="378"/>
      <c r="Q420" s="378"/>
      <c r="R420" s="378"/>
      <c r="S420" s="378"/>
      <c r="T420" s="378"/>
      <c r="U420" s="378"/>
      <c r="V420" s="378"/>
      <c r="W420" s="378"/>
      <c r="X420" s="378"/>
      <c r="Y420" s="378"/>
      <c r="Z420" s="378"/>
      <c r="AA420" s="378"/>
      <c r="AB420" s="378"/>
      <c r="AC420" s="378"/>
      <c r="AD420" s="378"/>
      <c r="AE420" s="378"/>
      <c r="AF420" s="378"/>
      <c r="AG420" s="378"/>
      <c r="AH420" s="378"/>
      <c r="AI420" s="378"/>
      <c r="AJ420" s="378"/>
      <c r="AK420" s="378"/>
      <c r="AL420" s="378"/>
      <c r="AM420" s="378"/>
      <c r="AN420" s="378"/>
      <c r="AO420" s="378"/>
      <c r="AP420" s="378"/>
      <c r="AQ420" s="378"/>
      <c r="AR420" s="378"/>
      <c r="AS420" s="378"/>
    </row>
    <row r="421" spans="1:45" ht="11.25" customHeight="1">
      <c r="A421" s="378"/>
      <c r="B421" s="378"/>
      <c r="C421" s="378"/>
      <c r="D421" s="378"/>
      <c r="E421" s="378"/>
      <c r="F421" s="378"/>
      <c r="G421" s="378"/>
      <c r="H421" s="378"/>
      <c r="I421" s="378"/>
      <c r="J421" s="378"/>
      <c r="K421" s="378"/>
      <c r="L421" s="378"/>
      <c r="M421" s="378"/>
      <c r="N421" s="378"/>
      <c r="O421" s="378"/>
      <c r="P421" s="378"/>
      <c r="Q421" s="378"/>
      <c r="R421" s="378"/>
      <c r="S421" s="378"/>
      <c r="T421" s="378"/>
      <c r="U421" s="378"/>
      <c r="V421" s="378"/>
      <c r="W421" s="378"/>
      <c r="X421" s="378"/>
      <c r="Y421" s="378"/>
      <c r="Z421" s="378"/>
      <c r="AA421" s="378"/>
      <c r="AB421" s="378"/>
      <c r="AC421" s="378"/>
      <c r="AD421" s="378"/>
      <c r="AE421" s="378"/>
      <c r="AF421" s="378"/>
      <c r="AG421" s="378"/>
      <c r="AH421" s="378"/>
      <c r="AI421" s="378"/>
      <c r="AJ421" s="378"/>
      <c r="AK421" s="378"/>
      <c r="AL421" s="378"/>
      <c r="AM421" s="378"/>
      <c r="AN421" s="378"/>
      <c r="AO421" s="378"/>
      <c r="AP421" s="378"/>
      <c r="AQ421" s="378"/>
      <c r="AR421" s="378"/>
      <c r="AS421" s="378"/>
    </row>
    <row r="422" spans="1:45" ht="11.25" customHeight="1">
      <c r="A422" s="378"/>
      <c r="B422" s="378"/>
      <c r="C422" s="378"/>
      <c r="D422" s="378"/>
      <c r="E422" s="378"/>
      <c r="F422" s="378"/>
      <c r="G422" s="378"/>
      <c r="H422" s="378"/>
      <c r="I422" s="378"/>
      <c r="J422" s="378"/>
      <c r="K422" s="378"/>
      <c r="L422" s="378"/>
      <c r="M422" s="378"/>
      <c r="N422" s="378"/>
      <c r="O422" s="378"/>
      <c r="P422" s="378"/>
      <c r="Q422" s="378"/>
      <c r="R422" s="378"/>
      <c r="S422" s="378"/>
      <c r="T422" s="378"/>
      <c r="U422" s="378"/>
      <c r="V422" s="378"/>
      <c r="W422" s="378"/>
      <c r="X422" s="378"/>
      <c r="Y422" s="378"/>
      <c r="Z422" s="378"/>
      <c r="AA422" s="378"/>
      <c r="AB422" s="378"/>
      <c r="AC422" s="378"/>
      <c r="AD422" s="378"/>
      <c r="AE422" s="378"/>
      <c r="AF422" s="378"/>
      <c r="AG422" s="378"/>
      <c r="AH422" s="378"/>
      <c r="AI422" s="378"/>
      <c r="AJ422" s="378"/>
      <c r="AK422" s="378"/>
      <c r="AL422" s="378"/>
      <c r="AM422" s="378"/>
      <c r="AN422" s="378"/>
      <c r="AO422" s="378"/>
      <c r="AP422" s="378"/>
      <c r="AQ422" s="378"/>
      <c r="AR422" s="378"/>
      <c r="AS422" s="378"/>
    </row>
    <row r="423" spans="1:45" ht="11.25" customHeight="1">
      <c r="A423" s="378"/>
      <c r="B423" s="378"/>
      <c r="C423" s="378"/>
      <c r="D423" s="378"/>
      <c r="E423" s="378"/>
      <c r="F423" s="378"/>
      <c r="G423" s="378"/>
      <c r="H423" s="378"/>
      <c r="I423" s="378"/>
      <c r="J423" s="378"/>
      <c r="K423" s="378"/>
      <c r="L423" s="378"/>
      <c r="M423" s="378"/>
      <c r="N423" s="378"/>
      <c r="O423" s="378"/>
      <c r="P423" s="378"/>
      <c r="Q423" s="378"/>
      <c r="R423" s="378"/>
      <c r="S423" s="378"/>
      <c r="T423" s="378"/>
      <c r="U423" s="378"/>
      <c r="V423" s="378"/>
      <c r="W423" s="378"/>
      <c r="X423" s="378"/>
      <c r="Y423" s="378"/>
      <c r="Z423" s="378"/>
      <c r="AA423" s="378"/>
      <c r="AB423" s="378"/>
      <c r="AC423" s="378"/>
      <c r="AD423" s="378"/>
      <c r="AE423" s="378"/>
      <c r="AF423" s="378"/>
      <c r="AG423" s="378"/>
      <c r="AH423" s="378"/>
      <c r="AI423" s="378"/>
      <c r="AJ423" s="378"/>
      <c r="AK423" s="378"/>
      <c r="AL423" s="378"/>
      <c r="AM423" s="378"/>
      <c r="AN423" s="378"/>
      <c r="AO423" s="378"/>
      <c r="AP423" s="378"/>
      <c r="AQ423" s="378"/>
      <c r="AR423" s="378"/>
      <c r="AS423" s="378"/>
    </row>
    <row r="424" spans="1:45" ht="11.25" customHeight="1">
      <c r="A424" s="378"/>
      <c r="B424" s="378"/>
      <c r="C424" s="378"/>
      <c r="D424" s="378"/>
      <c r="E424" s="378"/>
      <c r="F424" s="378"/>
      <c r="G424" s="378"/>
      <c r="H424" s="378"/>
      <c r="I424" s="378"/>
      <c r="J424" s="378"/>
      <c r="K424" s="378"/>
      <c r="L424" s="378"/>
      <c r="M424" s="378"/>
      <c r="N424" s="378"/>
      <c r="O424" s="378"/>
      <c r="P424" s="378"/>
      <c r="Q424" s="378"/>
      <c r="R424" s="378"/>
      <c r="S424" s="378"/>
      <c r="T424" s="378"/>
      <c r="U424" s="378"/>
      <c r="V424" s="378"/>
      <c r="W424" s="378"/>
      <c r="X424" s="378"/>
      <c r="Y424" s="378"/>
      <c r="Z424" s="378"/>
      <c r="AA424" s="378"/>
      <c r="AB424" s="378"/>
      <c r="AC424" s="378"/>
      <c r="AD424" s="378"/>
      <c r="AE424" s="378"/>
      <c r="AF424" s="378"/>
      <c r="AG424" s="378"/>
      <c r="AH424" s="378"/>
      <c r="AI424" s="378"/>
      <c r="AJ424" s="378"/>
      <c r="AK424" s="378"/>
      <c r="AL424" s="378"/>
      <c r="AM424" s="378"/>
      <c r="AN424" s="378"/>
      <c r="AO424" s="378"/>
      <c r="AP424" s="378"/>
      <c r="AQ424" s="378"/>
      <c r="AR424" s="378"/>
      <c r="AS424" s="378"/>
    </row>
    <row r="425" spans="1:45" ht="11.25" customHeight="1">
      <c r="A425" s="378"/>
      <c r="B425" s="378"/>
      <c r="C425" s="378"/>
      <c r="D425" s="378"/>
      <c r="E425" s="378"/>
      <c r="F425" s="378"/>
      <c r="G425" s="378"/>
      <c r="H425" s="378"/>
      <c r="I425" s="378"/>
      <c r="J425" s="378"/>
      <c r="K425" s="378"/>
      <c r="L425" s="378"/>
      <c r="M425" s="378"/>
      <c r="N425" s="378"/>
      <c r="O425" s="378"/>
      <c r="P425" s="378"/>
      <c r="Q425" s="378"/>
      <c r="R425" s="378"/>
      <c r="S425" s="378"/>
      <c r="T425" s="378"/>
      <c r="U425" s="378"/>
      <c r="V425" s="378"/>
      <c r="W425" s="378"/>
      <c r="X425" s="378"/>
      <c r="Y425" s="378"/>
      <c r="Z425" s="378"/>
      <c r="AA425" s="378"/>
      <c r="AB425" s="378"/>
      <c r="AC425" s="378"/>
      <c r="AD425" s="378"/>
      <c r="AE425" s="378"/>
      <c r="AF425" s="378"/>
      <c r="AG425" s="378"/>
      <c r="AH425" s="378"/>
      <c r="AI425" s="378"/>
      <c r="AJ425" s="378"/>
      <c r="AK425" s="378"/>
      <c r="AL425" s="378"/>
      <c r="AM425" s="378"/>
      <c r="AN425" s="378"/>
      <c r="AO425" s="378"/>
      <c r="AP425" s="378"/>
      <c r="AQ425" s="378"/>
      <c r="AR425" s="378"/>
      <c r="AS425" s="378"/>
    </row>
    <row r="426" spans="1:45" ht="11.25" customHeight="1">
      <c r="A426" s="378"/>
      <c r="B426" s="378"/>
      <c r="C426" s="378"/>
      <c r="D426" s="378"/>
      <c r="E426" s="378"/>
      <c r="F426" s="378"/>
      <c r="G426" s="378"/>
      <c r="H426" s="378"/>
      <c r="I426" s="378"/>
      <c r="J426" s="378"/>
      <c r="K426" s="378"/>
      <c r="L426" s="378"/>
      <c r="M426" s="378"/>
      <c r="N426" s="378"/>
      <c r="O426" s="378"/>
      <c r="P426" s="378"/>
      <c r="Q426" s="378"/>
      <c r="R426" s="378"/>
      <c r="S426" s="378"/>
      <c r="T426" s="378"/>
      <c r="U426" s="378"/>
      <c r="V426" s="378"/>
      <c r="W426" s="378"/>
      <c r="X426" s="378"/>
      <c r="Y426" s="378"/>
      <c r="Z426" s="378"/>
      <c r="AA426" s="378"/>
      <c r="AB426" s="378"/>
      <c r="AC426" s="378"/>
      <c r="AD426" s="378"/>
      <c r="AE426" s="378"/>
      <c r="AF426" s="378"/>
      <c r="AG426" s="378"/>
      <c r="AH426" s="378"/>
      <c r="AI426" s="378"/>
      <c r="AJ426" s="378"/>
      <c r="AK426" s="378"/>
      <c r="AL426" s="378"/>
      <c r="AM426" s="378"/>
      <c r="AN426" s="378"/>
      <c r="AO426" s="378"/>
      <c r="AP426" s="378"/>
      <c r="AQ426" s="378"/>
      <c r="AR426" s="378"/>
      <c r="AS426" s="378"/>
    </row>
    <row r="427" spans="1:45" ht="11.25" customHeight="1">
      <c r="A427" s="378"/>
      <c r="B427" s="378"/>
      <c r="C427" s="378"/>
      <c r="D427" s="378"/>
      <c r="E427" s="378"/>
      <c r="F427" s="378"/>
      <c r="G427" s="378"/>
      <c r="H427" s="378"/>
      <c r="I427" s="378"/>
      <c r="J427" s="378"/>
      <c r="K427" s="378"/>
      <c r="L427" s="378"/>
      <c r="M427" s="378"/>
      <c r="N427" s="378"/>
      <c r="O427" s="378"/>
      <c r="P427" s="378"/>
      <c r="Q427" s="378"/>
      <c r="R427" s="378"/>
      <c r="S427" s="378"/>
      <c r="T427" s="378"/>
      <c r="U427" s="378"/>
      <c r="V427" s="378"/>
      <c r="W427" s="378"/>
      <c r="X427" s="378"/>
      <c r="Y427" s="378"/>
      <c r="Z427" s="378"/>
      <c r="AA427" s="378"/>
      <c r="AB427" s="378"/>
      <c r="AC427" s="378"/>
      <c r="AD427" s="378"/>
      <c r="AE427" s="378"/>
      <c r="AF427" s="378"/>
      <c r="AG427" s="378"/>
      <c r="AH427" s="378"/>
      <c r="AI427" s="378"/>
      <c r="AJ427" s="378"/>
      <c r="AK427" s="378"/>
      <c r="AL427" s="378"/>
      <c r="AM427" s="378"/>
      <c r="AN427" s="378"/>
      <c r="AO427" s="378"/>
      <c r="AP427" s="378"/>
      <c r="AQ427" s="378"/>
      <c r="AR427" s="378"/>
      <c r="AS427" s="378"/>
    </row>
    <row r="428" spans="1:45" ht="11.25" customHeight="1">
      <c r="A428" s="378"/>
      <c r="B428" s="378"/>
      <c r="C428" s="378"/>
      <c r="D428" s="378"/>
      <c r="E428" s="378"/>
      <c r="F428" s="378"/>
      <c r="G428" s="378"/>
      <c r="H428" s="378"/>
      <c r="I428" s="378"/>
      <c r="J428" s="378"/>
      <c r="K428" s="378"/>
      <c r="L428" s="378"/>
      <c r="M428" s="378"/>
      <c r="N428" s="378"/>
      <c r="O428" s="378"/>
      <c r="P428" s="378"/>
      <c r="Q428" s="378"/>
      <c r="R428" s="378"/>
      <c r="S428" s="378"/>
      <c r="T428" s="378"/>
      <c r="U428" s="378"/>
      <c r="V428" s="378"/>
      <c r="W428" s="378"/>
      <c r="X428" s="378"/>
      <c r="Y428" s="378"/>
      <c r="Z428" s="378"/>
      <c r="AA428" s="378"/>
      <c r="AB428" s="378"/>
      <c r="AC428" s="378"/>
      <c r="AD428" s="378"/>
      <c r="AE428" s="378"/>
      <c r="AF428" s="378"/>
      <c r="AG428" s="378"/>
      <c r="AH428" s="378"/>
      <c r="AI428" s="378"/>
      <c r="AJ428" s="378"/>
      <c r="AK428" s="378"/>
      <c r="AL428" s="378"/>
      <c r="AM428" s="378"/>
      <c r="AN428" s="378"/>
      <c r="AO428" s="378"/>
      <c r="AP428" s="378"/>
      <c r="AQ428" s="378"/>
      <c r="AR428" s="378"/>
      <c r="AS428" s="378"/>
    </row>
    <row r="429" spans="1:45" ht="11.25" customHeight="1">
      <c r="A429" s="378"/>
      <c r="B429" s="378"/>
      <c r="C429" s="378"/>
      <c r="D429" s="378"/>
      <c r="E429" s="378"/>
      <c r="F429" s="378"/>
      <c r="G429" s="378"/>
      <c r="H429" s="378"/>
      <c r="I429" s="378"/>
      <c r="J429" s="378"/>
      <c r="K429" s="378"/>
      <c r="L429" s="378"/>
      <c r="M429" s="378"/>
      <c r="N429" s="378"/>
      <c r="O429" s="378"/>
      <c r="P429" s="378"/>
      <c r="Q429" s="378"/>
      <c r="R429" s="378"/>
      <c r="S429" s="378"/>
      <c r="T429" s="378"/>
      <c r="U429" s="378"/>
      <c r="V429" s="378"/>
      <c r="W429" s="378"/>
      <c r="X429" s="378"/>
      <c r="Y429" s="378"/>
      <c r="Z429" s="378"/>
      <c r="AA429" s="378"/>
      <c r="AB429" s="378"/>
      <c r="AC429" s="378"/>
      <c r="AD429" s="378"/>
      <c r="AE429" s="378"/>
      <c r="AF429" s="378"/>
      <c r="AG429" s="378"/>
      <c r="AH429" s="378"/>
      <c r="AI429" s="378"/>
      <c r="AJ429" s="378"/>
      <c r="AK429" s="378"/>
      <c r="AL429" s="378"/>
      <c r="AM429" s="378"/>
      <c r="AN429" s="378"/>
      <c r="AO429" s="378"/>
      <c r="AP429" s="378"/>
      <c r="AQ429" s="378"/>
      <c r="AR429" s="378"/>
      <c r="AS429" s="378"/>
    </row>
    <row r="430" spans="1:45" ht="11.25" customHeight="1">
      <c r="A430" s="378"/>
      <c r="B430" s="378"/>
      <c r="C430" s="378"/>
      <c r="D430" s="378"/>
      <c r="E430" s="378"/>
      <c r="F430" s="378"/>
      <c r="G430" s="378"/>
      <c r="H430" s="378"/>
      <c r="I430" s="378"/>
      <c r="J430" s="378"/>
      <c r="K430" s="378"/>
      <c r="L430" s="378"/>
      <c r="M430" s="378"/>
      <c r="N430" s="378"/>
      <c r="O430" s="378"/>
      <c r="P430" s="378"/>
      <c r="Q430" s="378"/>
      <c r="R430" s="378"/>
      <c r="S430" s="378"/>
      <c r="T430" s="378"/>
      <c r="U430" s="378"/>
      <c r="V430" s="378"/>
      <c r="W430" s="378"/>
      <c r="X430" s="378"/>
      <c r="Y430" s="378"/>
      <c r="Z430" s="378"/>
      <c r="AA430" s="378"/>
      <c r="AB430" s="378"/>
      <c r="AC430" s="378"/>
      <c r="AD430" s="378"/>
      <c r="AE430" s="378"/>
      <c r="AF430" s="378"/>
      <c r="AG430" s="378"/>
      <c r="AH430" s="378"/>
      <c r="AI430" s="378"/>
      <c r="AJ430" s="378"/>
      <c r="AK430" s="378"/>
      <c r="AL430" s="378"/>
      <c r="AM430" s="378"/>
      <c r="AN430" s="378"/>
      <c r="AO430" s="378"/>
      <c r="AP430" s="378"/>
      <c r="AQ430" s="378"/>
      <c r="AR430" s="378"/>
      <c r="AS430" s="378"/>
    </row>
    <row r="431" spans="1:45" ht="11.25" customHeight="1">
      <c r="A431" s="378"/>
      <c r="B431" s="378"/>
      <c r="C431" s="378"/>
      <c r="D431" s="378"/>
      <c r="E431" s="378"/>
      <c r="F431" s="378"/>
      <c r="G431" s="378"/>
      <c r="H431" s="378"/>
      <c r="I431" s="378"/>
      <c r="J431" s="378"/>
      <c r="K431" s="378"/>
      <c r="L431" s="378"/>
      <c r="M431" s="378"/>
      <c r="N431" s="378"/>
      <c r="O431" s="378"/>
      <c r="P431" s="378"/>
      <c r="Q431" s="378"/>
      <c r="R431" s="378"/>
      <c r="S431" s="378"/>
      <c r="T431" s="378"/>
      <c r="U431" s="378"/>
      <c r="V431" s="378"/>
      <c r="W431" s="378"/>
      <c r="X431" s="378"/>
      <c r="Y431" s="378"/>
      <c r="Z431" s="378"/>
      <c r="AA431" s="378"/>
      <c r="AB431" s="378"/>
      <c r="AC431" s="378"/>
      <c r="AD431" s="378"/>
      <c r="AE431" s="378"/>
      <c r="AF431" s="378"/>
      <c r="AG431" s="378"/>
      <c r="AH431" s="378"/>
      <c r="AI431" s="378"/>
      <c r="AJ431" s="378"/>
      <c r="AK431" s="378"/>
      <c r="AL431" s="378"/>
      <c r="AM431" s="378"/>
      <c r="AN431" s="378"/>
      <c r="AO431" s="378"/>
      <c r="AP431" s="378"/>
      <c r="AQ431" s="378"/>
      <c r="AR431" s="378"/>
      <c r="AS431" s="378"/>
    </row>
    <row r="432" spans="1:45" ht="11.25" customHeight="1">
      <c r="A432" s="378"/>
      <c r="B432" s="378"/>
      <c r="C432" s="378"/>
      <c r="D432" s="378"/>
      <c r="E432" s="378"/>
      <c r="F432" s="378"/>
      <c r="G432" s="378"/>
      <c r="H432" s="378"/>
      <c r="I432" s="378"/>
      <c r="J432" s="378"/>
      <c r="K432" s="378"/>
      <c r="L432" s="378"/>
      <c r="M432" s="378"/>
      <c r="N432" s="378"/>
      <c r="O432" s="378"/>
      <c r="P432" s="378"/>
      <c r="Q432" s="378"/>
      <c r="R432" s="378"/>
      <c r="S432" s="378"/>
      <c r="T432" s="378"/>
      <c r="U432" s="378"/>
      <c r="V432" s="378"/>
      <c r="W432" s="378"/>
      <c r="X432" s="378"/>
      <c r="Y432" s="378"/>
      <c r="Z432" s="378"/>
      <c r="AA432" s="378"/>
      <c r="AB432" s="378"/>
      <c r="AC432" s="378"/>
      <c r="AD432" s="378"/>
      <c r="AE432" s="378"/>
      <c r="AF432" s="378"/>
      <c r="AG432" s="378"/>
      <c r="AH432" s="378"/>
      <c r="AI432" s="378"/>
      <c r="AJ432" s="378"/>
      <c r="AK432" s="378"/>
      <c r="AL432" s="378"/>
      <c r="AM432" s="378"/>
      <c r="AN432" s="378"/>
      <c r="AO432" s="378"/>
      <c r="AP432" s="378"/>
      <c r="AQ432" s="378"/>
      <c r="AR432" s="378"/>
      <c r="AS432" s="378"/>
    </row>
    <row r="433" spans="1:45" ht="11.25" customHeight="1">
      <c r="A433" s="378"/>
      <c r="B433" s="378"/>
      <c r="C433" s="378"/>
      <c r="D433" s="378"/>
      <c r="E433" s="378"/>
      <c r="F433" s="378"/>
      <c r="G433" s="378"/>
      <c r="H433" s="378"/>
      <c r="I433" s="378"/>
      <c r="J433" s="378"/>
      <c r="K433" s="378"/>
      <c r="L433" s="378"/>
      <c r="M433" s="378"/>
      <c r="N433" s="378"/>
      <c r="O433" s="378"/>
      <c r="P433" s="378"/>
      <c r="Q433" s="378"/>
      <c r="R433" s="378"/>
      <c r="S433" s="378"/>
      <c r="T433" s="378"/>
      <c r="U433" s="378"/>
      <c r="V433" s="378"/>
      <c r="W433" s="378"/>
      <c r="X433" s="378"/>
      <c r="Y433" s="378"/>
      <c r="Z433" s="378"/>
      <c r="AA433" s="378"/>
      <c r="AB433" s="378"/>
      <c r="AC433" s="378"/>
      <c r="AD433" s="378"/>
      <c r="AE433" s="378"/>
      <c r="AF433" s="378"/>
      <c r="AG433" s="378"/>
      <c r="AH433" s="378"/>
      <c r="AI433" s="378"/>
      <c r="AJ433" s="378"/>
      <c r="AK433" s="378"/>
      <c r="AL433" s="378"/>
      <c r="AM433" s="378"/>
      <c r="AN433" s="378"/>
      <c r="AO433" s="378"/>
      <c r="AP433" s="378"/>
      <c r="AQ433" s="378"/>
      <c r="AR433" s="378"/>
      <c r="AS433" s="378"/>
    </row>
    <row r="434" spans="1:45" ht="11.25" customHeight="1">
      <c r="A434" s="378"/>
      <c r="B434" s="378"/>
      <c r="C434" s="378"/>
      <c r="D434" s="378"/>
      <c r="E434" s="378"/>
      <c r="F434" s="378"/>
      <c r="G434" s="378"/>
      <c r="H434" s="378"/>
      <c r="I434" s="378"/>
      <c r="J434" s="378"/>
      <c r="K434" s="378"/>
      <c r="L434" s="378"/>
      <c r="M434" s="378"/>
      <c r="N434" s="378"/>
      <c r="O434" s="378"/>
      <c r="P434" s="378"/>
      <c r="Q434" s="378"/>
      <c r="R434" s="378"/>
      <c r="S434" s="378"/>
      <c r="T434" s="378"/>
      <c r="U434" s="378"/>
      <c r="V434" s="378"/>
      <c r="W434" s="378"/>
      <c r="X434" s="378"/>
      <c r="Y434" s="378"/>
      <c r="Z434" s="378"/>
      <c r="AA434" s="378"/>
      <c r="AB434" s="378"/>
      <c r="AC434" s="378"/>
      <c r="AD434" s="378"/>
      <c r="AE434" s="378"/>
      <c r="AF434" s="378"/>
      <c r="AG434" s="378"/>
      <c r="AH434" s="378"/>
      <c r="AI434" s="378"/>
      <c r="AJ434" s="378"/>
      <c r="AK434" s="378"/>
      <c r="AL434" s="378"/>
      <c r="AM434" s="378"/>
      <c r="AN434" s="378"/>
      <c r="AO434" s="378"/>
      <c r="AP434" s="378"/>
      <c r="AQ434" s="378"/>
      <c r="AR434" s="378"/>
      <c r="AS434" s="378"/>
    </row>
    <row r="435" spans="1:45" ht="11.25" customHeight="1">
      <c r="A435" s="378"/>
      <c r="B435" s="378"/>
      <c r="C435" s="378"/>
      <c r="D435" s="378"/>
      <c r="E435" s="378"/>
      <c r="F435" s="378"/>
      <c r="G435" s="378"/>
      <c r="H435" s="378"/>
      <c r="I435" s="378"/>
      <c r="J435" s="378"/>
      <c r="K435" s="378"/>
      <c r="L435" s="378"/>
      <c r="M435" s="378"/>
      <c r="N435" s="378"/>
      <c r="O435" s="378"/>
      <c r="P435" s="378"/>
      <c r="Q435" s="378"/>
      <c r="R435" s="378"/>
      <c r="S435" s="378"/>
      <c r="T435" s="378"/>
      <c r="U435" s="378"/>
      <c r="V435" s="378"/>
      <c r="W435" s="378"/>
      <c r="X435" s="378"/>
      <c r="Y435" s="378"/>
      <c r="Z435" s="378"/>
      <c r="AA435" s="378"/>
      <c r="AB435" s="378"/>
      <c r="AC435" s="378"/>
      <c r="AD435" s="378"/>
      <c r="AE435" s="378"/>
      <c r="AF435" s="378"/>
      <c r="AG435" s="378"/>
      <c r="AH435" s="378"/>
      <c r="AI435" s="378"/>
      <c r="AJ435" s="378"/>
      <c r="AK435" s="378"/>
      <c r="AL435" s="378"/>
      <c r="AM435" s="378"/>
      <c r="AN435" s="378"/>
      <c r="AO435" s="378"/>
      <c r="AP435" s="378"/>
      <c r="AQ435" s="378"/>
      <c r="AR435" s="378"/>
      <c r="AS435" s="378"/>
    </row>
    <row r="436" spans="1:45" ht="11.25" customHeight="1">
      <c r="A436" s="378"/>
      <c r="B436" s="378"/>
      <c r="C436" s="378"/>
      <c r="D436" s="378"/>
      <c r="E436" s="378"/>
      <c r="F436" s="378"/>
      <c r="G436" s="378"/>
      <c r="H436" s="378"/>
      <c r="I436" s="378"/>
      <c r="J436" s="378"/>
      <c r="K436" s="378"/>
      <c r="L436" s="378"/>
      <c r="M436" s="378"/>
      <c r="N436" s="378"/>
      <c r="O436" s="378"/>
      <c r="P436" s="378"/>
      <c r="Q436" s="378"/>
      <c r="R436" s="378"/>
      <c r="S436" s="378"/>
      <c r="T436" s="378"/>
      <c r="U436" s="378"/>
      <c r="V436" s="378"/>
      <c r="W436" s="378"/>
      <c r="X436" s="378"/>
      <c r="Y436" s="378"/>
      <c r="Z436" s="378"/>
      <c r="AA436" s="378"/>
      <c r="AB436" s="378"/>
      <c r="AC436" s="378"/>
      <c r="AD436" s="378"/>
      <c r="AE436" s="378"/>
      <c r="AF436" s="378"/>
      <c r="AG436" s="378"/>
      <c r="AH436" s="378"/>
      <c r="AI436" s="378"/>
      <c r="AJ436" s="378"/>
      <c r="AK436" s="378"/>
      <c r="AL436" s="378"/>
      <c r="AM436" s="378"/>
      <c r="AN436" s="378"/>
      <c r="AO436" s="378"/>
      <c r="AP436" s="378"/>
      <c r="AQ436" s="378"/>
      <c r="AR436" s="378"/>
      <c r="AS436" s="378"/>
    </row>
    <row r="437" spans="1:45" ht="11.25" customHeight="1">
      <c r="A437" s="378"/>
      <c r="B437" s="378"/>
      <c r="C437" s="378"/>
      <c r="D437" s="378"/>
      <c r="E437" s="378"/>
      <c r="F437" s="378"/>
      <c r="G437" s="378"/>
      <c r="H437" s="378"/>
      <c r="I437" s="378"/>
      <c r="J437" s="378"/>
      <c r="K437" s="378"/>
      <c r="L437" s="378"/>
      <c r="M437" s="378"/>
      <c r="N437" s="378"/>
      <c r="O437" s="378"/>
      <c r="P437" s="378"/>
      <c r="Q437" s="378"/>
      <c r="R437" s="378"/>
      <c r="S437" s="378"/>
      <c r="T437" s="378"/>
      <c r="U437" s="378"/>
      <c r="V437" s="378"/>
      <c r="W437" s="378"/>
      <c r="X437" s="378"/>
      <c r="Y437" s="378"/>
      <c r="Z437" s="378"/>
      <c r="AA437" s="378"/>
      <c r="AB437" s="378"/>
      <c r="AC437" s="378"/>
      <c r="AD437" s="378"/>
      <c r="AE437" s="378"/>
      <c r="AF437" s="378"/>
      <c r="AG437" s="378"/>
      <c r="AH437" s="378"/>
      <c r="AI437" s="378"/>
      <c r="AJ437" s="378"/>
      <c r="AK437" s="378"/>
      <c r="AL437" s="378"/>
      <c r="AM437" s="378"/>
      <c r="AN437" s="378"/>
      <c r="AO437" s="378"/>
      <c r="AP437" s="378"/>
      <c r="AQ437" s="378"/>
      <c r="AR437" s="378"/>
      <c r="AS437" s="378"/>
    </row>
    <row r="438" spans="1:45" ht="11.25" customHeight="1">
      <c r="A438" s="378"/>
      <c r="B438" s="378"/>
      <c r="C438" s="378"/>
      <c r="D438" s="378"/>
      <c r="E438" s="378"/>
      <c r="F438" s="378"/>
      <c r="G438" s="378"/>
      <c r="H438" s="378"/>
      <c r="I438" s="378"/>
      <c r="J438" s="378"/>
      <c r="K438" s="378"/>
      <c r="L438" s="378"/>
      <c r="M438" s="378"/>
      <c r="N438" s="378"/>
      <c r="O438" s="378"/>
      <c r="P438" s="378"/>
      <c r="Q438" s="378"/>
      <c r="R438" s="378"/>
      <c r="S438" s="378"/>
      <c r="T438" s="378"/>
      <c r="U438" s="378"/>
      <c r="V438" s="378"/>
      <c r="W438" s="378"/>
      <c r="X438" s="378"/>
      <c r="Y438" s="378"/>
      <c r="Z438" s="378"/>
      <c r="AA438" s="378"/>
      <c r="AB438" s="378"/>
      <c r="AC438" s="378"/>
      <c r="AD438" s="378"/>
      <c r="AE438" s="378"/>
      <c r="AF438" s="378"/>
      <c r="AG438" s="378"/>
      <c r="AH438" s="378"/>
      <c r="AI438" s="378"/>
      <c r="AJ438" s="378"/>
      <c r="AK438" s="378"/>
      <c r="AL438" s="378"/>
      <c r="AM438" s="378"/>
      <c r="AN438" s="378"/>
      <c r="AO438" s="378"/>
      <c r="AP438" s="378"/>
      <c r="AQ438" s="378"/>
      <c r="AR438" s="378"/>
      <c r="AS438" s="378"/>
    </row>
    <row r="439" spans="1:45" ht="11.25" customHeight="1">
      <c r="A439" s="378"/>
      <c r="B439" s="378"/>
      <c r="C439" s="378"/>
      <c r="D439" s="378"/>
      <c r="E439" s="378"/>
      <c r="F439" s="378"/>
      <c r="G439" s="378"/>
      <c r="H439" s="378"/>
      <c r="I439" s="378"/>
      <c r="J439" s="378"/>
      <c r="K439" s="378"/>
      <c r="L439" s="378"/>
      <c r="M439" s="378"/>
      <c r="N439" s="378"/>
      <c r="O439" s="378"/>
      <c r="P439" s="378"/>
      <c r="Q439" s="378"/>
      <c r="R439" s="378"/>
      <c r="S439" s="378"/>
      <c r="T439" s="378"/>
      <c r="U439" s="378"/>
      <c r="V439" s="378"/>
      <c r="W439" s="378"/>
      <c r="X439" s="378"/>
      <c r="Y439" s="378"/>
      <c r="Z439" s="378"/>
      <c r="AA439" s="378"/>
      <c r="AB439" s="378"/>
      <c r="AC439" s="378"/>
      <c r="AD439" s="378"/>
      <c r="AE439" s="378"/>
      <c r="AF439" s="378"/>
      <c r="AG439" s="378"/>
      <c r="AH439" s="378"/>
      <c r="AI439" s="378"/>
      <c r="AJ439" s="378"/>
      <c r="AK439" s="378"/>
      <c r="AL439" s="378"/>
      <c r="AM439" s="378"/>
      <c r="AN439" s="378"/>
      <c r="AO439" s="378"/>
      <c r="AP439" s="378"/>
      <c r="AQ439" s="378"/>
      <c r="AR439" s="378"/>
      <c r="AS439" s="378"/>
    </row>
    <row r="440" spans="1:45" ht="11.25" customHeight="1">
      <c r="A440" s="378"/>
      <c r="B440" s="378"/>
      <c r="C440" s="378"/>
      <c r="D440" s="378"/>
      <c r="E440" s="378"/>
      <c r="F440" s="378"/>
      <c r="G440" s="378"/>
      <c r="H440" s="378"/>
      <c r="I440" s="378"/>
      <c r="J440" s="378"/>
      <c r="K440" s="378"/>
      <c r="L440" s="378"/>
      <c r="M440" s="378"/>
      <c r="N440" s="378"/>
      <c r="O440" s="378"/>
      <c r="P440" s="378"/>
      <c r="Q440" s="378"/>
      <c r="R440" s="378"/>
      <c r="S440" s="378"/>
      <c r="T440" s="378"/>
      <c r="U440" s="378"/>
      <c r="V440" s="378"/>
      <c r="W440" s="378"/>
      <c r="X440" s="378"/>
      <c r="Y440" s="378"/>
      <c r="Z440" s="378"/>
      <c r="AA440" s="378"/>
      <c r="AB440" s="378"/>
      <c r="AC440" s="378"/>
      <c r="AD440" s="378"/>
      <c r="AE440" s="378"/>
      <c r="AF440" s="378"/>
      <c r="AG440" s="378"/>
      <c r="AH440" s="378"/>
      <c r="AI440" s="378"/>
      <c r="AJ440" s="378"/>
      <c r="AK440" s="378"/>
      <c r="AL440" s="378"/>
      <c r="AM440" s="378"/>
      <c r="AN440" s="378"/>
      <c r="AO440" s="378"/>
      <c r="AP440" s="378"/>
      <c r="AQ440" s="378"/>
      <c r="AR440" s="378"/>
      <c r="AS440" s="378"/>
    </row>
    <row r="441" spans="1:45" ht="11.25" customHeight="1">
      <c r="A441" s="378"/>
      <c r="B441" s="378"/>
      <c r="C441" s="378"/>
      <c r="D441" s="378"/>
      <c r="E441" s="378"/>
      <c r="F441" s="378"/>
      <c r="G441" s="378"/>
      <c r="H441" s="378"/>
      <c r="I441" s="378"/>
      <c r="J441" s="378"/>
      <c r="K441" s="378"/>
      <c r="L441" s="378"/>
      <c r="M441" s="378"/>
      <c r="N441" s="378"/>
      <c r="O441" s="378"/>
      <c r="P441" s="378"/>
      <c r="Q441" s="378"/>
      <c r="R441" s="378"/>
      <c r="S441" s="378"/>
      <c r="T441" s="378"/>
      <c r="U441" s="378"/>
      <c r="V441" s="378"/>
      <c r="W441" s="378"/>
      <c r="X441" s="378"/>
      <c r="Y441" s="378"/>
      <c r="Z441" s="378"/>
      <c r="AA441" s="378"/>
      <c r="AB441" s="378"/>
      <c r="AC441" s="378"/>
      <c r="AD441" s="378"/>
      <c r="AE441" s="378"/>
      <c r="AF441" s="378"/>
      <c r="AG441" s="378"/>
      <c r="AH441" s="378"/>
      <c r="AI441" s="378"/>
      <c r="AJ441" s="378"/>
      <c r="AK441" s="378"/>
      <c r="AL441" s="378"/>
      <c r="AM441" s="378"/>
      <c r="AN441" s="378"/>
      <c r="AO441" s="378"/>
      <c r="AP441" s="378"/>
      <c r="AQ441" s="378"/>
      <c r="AR441" s="378"/>
      <c r="AS441" s="378"/>
    </row>
    <row r="442" spans="1:45" ht="11.25" customHeight="1">
      <c r="A442" s="378"/>
      <c r="B442" s="378"/>
      <c r="C442" s="378"/>
      <c r="D442" s="378"/>
      <c r="E442" s="378"/>
      <c r="F442" s="378"/>
      <c r="G442" s="378"/>
      <c r="H442" s="378"/>
      <c r="I442" s="378"/>
      <c r="J442" s="378"/>
      <c r="K442" s="378"/>
      <c r="L442" s="378"/>
      <c r="M442" s="378"/>
      <c r="N442" s="378"/>
      <c r="O442" s="378"/>
      <c r="P442" s="378"/>
      <c r="Q442" s="378"/>
      <c r="R442" s="378"/>
      <c r="S442" s="378"/>
      <c r="T442" s="378"/>
      <c r="U442" s="378"/>
      <c r="V442" s="378"/>
      <c r="W442" s="378"/>
      <c r="X442" s="378"/>
      <c r="Y442" s="378"/>
      <c r="Z442" s="378"/>
      <c r="AA442" s="378"/>
      <c r="AB442" s="378"/>
      <c r="AC442" s="378"/>
      <c r="AD442" s="378"/>
      <c r="AE442" s="378"/>
      <c r="AF442" s="378"/>
      <c r="AG442" s="378"/>
      <c r="AH442" s="378"/>
      <c r="AI442" s="378"/>
      <c r="AJ442" s="378"/>
      <c r="AK442" s="378"/>
      <c r="AL442" s="378"/>
      <c r="AM442" s="378"/>
      <c r="AN442" s="378"/>
      <c r="AO442" s="378"/>
      <c r="AP442" s="378"/>
      <c r="AQ442" s="378"/>
      <c r="AR442" s="378"/>
      <c r="AS442" s="378"/>
    </row>
    <row r="443" spans="1:45" ht="11.25" customHeight="1">
      <c r="A443" s="378"/>
      <c r="B443" s="378"/>
      <c r="C443" s="378"/>
      <c r="D443" s="378"/>
      <c r="E443" s="378"/>
      <c r="F443" s="378"/>
      <c r="G443" s="378"/>
      <c r="H443" s="378"/>
      <c r="I443" s="378"/>
      <c r="J443" s="378"/>
      <c r="K443" s="378"/>
      <c r="L443" s="378"/>
      <c r="M443" s="378"/>
      <c r="N443" s="378"/>
      <c r="O443" s="378"/>
      <c r="P443" s="378"/>
      <c r="Q443" s="378"/>
      <c r="R443" s="378"/>
      <c r="S443" s="378"/>
      <c r="T443" s="378"/>
      <c r="U443" s="378"/>
      <c r="V443" s="378"/>
      <c r="W443" s="378"/>
      <c r="X443" s="378"/>
      <c r="Y443" s="378"/>
      <c r="Z443" s="378"/>
      <c r="AA443" s="378"/>
      <c r="AB443" s="378"/>
      <c r="AC443" s="378"/>
      <c r="AD443" s="378"/>
      <c r="AE443" s="378"/>
      <c r="AF443" s="378"/>
      <c r="AG443" s="378"/>
      <c r="AH443" s="378"/>
      <c r="AI443" s="378"/>
      <c r="AJ443" s="378"/>
      <c r="AK443" s="378"/>
      <c r="AL443" s="378"/>
      <c r="AM443" s="378"/>
      <c r="AN443" s="378"/>
      <c r="AO443" s="378"/>
      <c r="AP443" s="378"/>
      <c r="AQ443" s="378"/>
      <c r="AR443" s="378"/>
      <c r="AS443" s="378"/>
    </row>
    <row r="444" spans="1:45" ht="11.25" customHeight="1">
      <c r="A444" s="378"/>
      <c r="B444" s="378"/>
      <c r="C444" s="378"/>
      <c r="D444" s="378"/>
      <c r="E444" s="378"/>
      <c r="F444" s="378"/>
      <c r="G444" s="378"/>
      <c r="H444" s="378"/>
      <c r="I444" s="378"/>
      <c r="J444" s="378"/>
      <c r="K444" s="378"/>
      <c r="L444" s="378"/>
      <c r="M444" s="378"/>
      <c r="N444" s="378"/>
      <c r="O444" s="378"/>
      <c r="P444" s="378"/>
      <c r="Q444" s="378"/>
      <c r="R444" s="378"/>
      <c r="S444" s="378"/>
      <c r="T444" s="378"/>
      <c r="U444" s="378"/>
      <c r="V444" s="378"/>
      <c r="W444" s="378"/>
      <c r="X444" s="378"/>
      <c r="Y444" s="378"/>
      <c r="Z444" s="378"/>
      <c r="AA444" s="378"/>
      <c r="AB444" s="378"/>
      <c r="AC444" s="378"/>
      <c r="AD444" s="378"/>
      <c r="AE444" s="378"/>
      <c r="AF444" s="378"/>
      <c r="AG444" s="378"/>
      <c r="AH444" s="378"/>
      <c r="AI444" s="378"/>
      <c r="AJ444" s="378"/>
      <c r="AK444" s="378"/>
      <c r="AL444" s="378"/>
      <c r="AM444" s="378"/>
      <c r="AN444" s="378"/>
      <c r="AO444" s="378"/>
      <c r="AP444" s="378"/>
      <c r="AQ444" s="378"/>
      <c r="AR444" s="378"/>
      <c r="AS444" s="378"/>
    </row>
    <row r="445" spans="1:45" ht="11.25" customHeight="1">
      <c r="A445" s="378"/>
      <c r="B445" s="378"/>
      <c r="C445" s="378"/>
      <c r="D445" s="378"/>
      <c r="E445" s="378"/>
      <c r="F445" s="378"/>
      <c r="G445" s="378"/>
      <c r="H445" s="378"/>
      <c r="I445" s="378"/>
      <c r="J445" s="378"/>
      <c r="K445" s="378"/>
      <c r="L445" s="378"/>
      <c r="M445" s="378"/>
      <c r="N445" s="378"/>
      <c r="O445" s="378"/>
      <c r="P445" s="378"/>
      <c r="Q445" s="378"/>
      <c r="R445" s="378"/>
      <c r="S445" s="378"/>
      <c r="T445" s="378"/>
      <c r="U445" s="378"/>
      <c r="V445" s="378"/>
      <c r="W445" s="378"/>
      <c r="X445" s="378"/>
      <c r="Y445" s="378"/>
      <c r="Z445" s="378"/>
      <c r="AA445" s="378"/>
      <c r="AB445" s="378"/>
      <c r="AC445" s="378"/>
      <c r="AD445" s="378"/>
      <c r="AE445" s="378"/>
      <c r="AF445" s="378"/>
      <c r="AG445" s="378"/>
      <c r="AH445" s="378"/>
      <c r="AI445" s="378"/>
      <c r="AJ445" s="378"/>
      <c r="AK445" s="378"/>
      <c r="AL445" s="378"/>
      <c r="AM445" s="378"/>
      <c r="AN445" s="378"/>
      <c r="AO445" s="378"/>
      <c r="AP445" s="378"/>
      <c r="AQ445" s="378"/>
      <c r="AR445" s="378"/>
      <c r="AS445" s="378"/>
    </row>
    <row r="446" spans="1:45" ht="11.25" customHeight="1">
      <c r="A446" s="378"/>
      <c r="B446" s="378"/>
      <c r="C446" s="378"/>
      <c r="D446" s="378"/>
      <c r="E446" s="378"/>
      <c r="F446" s="378"/>
      <c r="G446" s="378"/>
      <c r="H446" s="378"/>
      <c r="I446" s="378"/>
      <c r="J446" s="378"/>
      <c r="K446" s="378"/>
      <c r="L446" s="378"/>
      <c r="M446" s="378"/>
      <c r="N446" s="378"/>
      <c r="O446" s="378"/>
      <c r="P446" s="378"/>
      <c r="Q446" s="378"/>
      <c r="R446" s="378"/>
      <c r="S446" s="378"/>
      <c r="T446" s="378"/>
      <c r="U446" s="378"/>
      <c r="V446" s="378"/>
      <c r="W446" s="378"/>
      <c r="X446" s="378"/>
      <c r="Y446" s="378"/>
      <c r="Z446" s="378"/>
      <c r="AA446" s="378"/>
      <c r="AB446" s="378"/>
      <c r="AC446" s="378"/>
      <c r="AD446" s="378"/>
      <c r="AE446" s="378"/>
      <c r="AF446" s="378"/>
      <c r="AG446" s="378"/>
      <c r="AH446" s="378"/>
      <c r="AI446" s="378"/>
      <c r="AJ446" s="378"/>
      <c r="AK446" s="378"/>
      <c r="AL446" s="378"/>
      <c r="AM446" s="378"/>
      <c r="AN446" s="378"/>
      <c r="AO446" s="378"/>
      <c r="AP446" s="378"/>
      <c r="AQ446" s="378"/>
      <c r="AR446" s="378"/>
      <c r="AS446" s="378"/>
    </row>
    <row r="447" spans="1:45" ht="11.25" customHeight="1">
      <c r="A447" s="378"/>
      <c r="B447" s="378"/>
      <c r="C447" s="378"/>
      <c r="D447" s="378"/>
      <c r="E447" s="378"/>
      <c r="F447" s="378"/>
      <c r="G447" s="378"/>
      <c r="H447" s="378"/>
      <c r="I447" s="378"/>
      <c r="J447" s="378"/>
      <c r="K447" s="378"/>
      <c r="L447" s="378"/>
      <c r="M447" s="378"/>
      <c r="N447" s="378"/>
      <c r="O447" s="378"/>
      <c r="P447" s="378"/>
      <c r="Q447" s="378"/>
      <c r="R447" s="378"/>
      <c r="S447" s="378"/>
      <c r="T447" s="378"/>
      <c r="U447" s="378"/>
      <c r="V447" s="378"/>
      <c r="W447" s="378"/>
      <c r="X447" s="378"/>
      <c r="Y447" s="378"/>
      <c r="Z447" s="378"/>
      <c r="AA447" s="378"/>
      <c r="AB447" s="378"/>
      <c r="AC447" s="378"/>
      <c r="AD447" s="378"/>
      <c r="AE447" s="378"/>
      <c r="AF447" s="378"/>
      <c r="AG447" s="378"/>
      <c r="AH447" s="378"/>
      <c r="AI447" s="378"/>
      <c r="AJ447" s="378"/>
      <c r="AK447" s="378"/>
      <c r="AL447" s="378"/>
      <c r="AM447" s="378"/>
      <c r="AN447" s="378"/>
      <c r="AO447" s="378"/>
      <c r="AP447" s="378"/>
      <c r="AQ447" s="378"/>
      <c r="AR447" s="378"/>
      <c r="AS447" s="378"/>
    </row>
    <row r="448" spans="1:45" ht="11.25" customHeight="1">
      <c r="A448" s="378"/>
      <c r="B448" s="378"/>
      <c r="C448" s="378"/>
      <c r="D448" s="378"/>
      <c r="E448" s="378"/>
      <c r="F448" s="378"/>
      <c r="G448" s="378"/>
      <c r="H448" s="378"/>
      <c r="I448" s="378"/>
      <c r="J448" s="378"/>
      <c r="K448" s="378"/>
      <c r="L448" s="378"/>
      <c r="M448" s="378"/>
      <c r="N448" s="378"/>
      <c r="O448" s="378"/>
      <c r="P448" s="378"/>
      <c r="Q448" s="378"/>
      <c r="R448" s="378"/>
      <c r="S448" s="378"/>
      <c r="T448" s="378"/>
      <c r="U448" s="378"/>
      <c r="V448" s="378"/>
      <c r="W448" s="378"/>
      <c r="X448" s="378"/>
      <c r="Y448" s="378"/>
      <c r="Z448" s="378"/>
      <c r="AA448" s="378"/>
      <c r="AB448" s="378"/>
      <c r="AC448" s="378"/>
      <c r="AD448" s="378"/>
      <c r="AE448" s="378"/>
      <c r="AF448" s="378"/>
      <c r="AG448" s="378"/>
      <c r="AH448" s="378"/>
      <c r="AI448" s="378"/>
      <c r="AJ448" s="378"/>
      <c r="AK448" s="378"/>
      <c r="AL448" s="378"/>
      <c r="AM448" s="378"/>
      <c r="AN448" s="378"/>
      <c r="AO448" s="378"/>
      <c r="AP448" s="378"/>
      <c r="AQ448" s="378"/>
      <c r="AR448" s="378"/>
      <c r="AS448" s="378"/>
    </row>
    <row r="449" spans="1:45" ht="11.25" customHeight="1">
      <c r="A449" s="378"/>
      <c r="B449" s="378"/>
      <c r="C449" s="378"/>
      <c r="D449" s="378"/>
      <c r="E449" s="378"/>
      <c r="F449" s="378"/>
      <c r="G449" s="378"/>
      <c r="H449" s="378"/>
      <c r="I449" s="378"/>
      <c r="J449" s="378"/>
      <c r="K449" s="378"/>
      <c r="L449" s="378"/>
      <c r="M449" s="378"/>
      <c r="N449" s="378"/>
      <c r="O449" s="378"/>
      <c r="P449" s="378"/>
      <c r="Q449" s="378"/>
      <c r="R449" s="378"/>
      <c r="S449" s="378"/>
      <c r="T449" s="378"/>
      <c r="U449" s="378"/>
      <c r="V449" s="378"/>
      <c r="W449" s="378"/>
      <c r="X449" s="378"/>
      <c r="Y449" s="378"/>
      <c r="Z449" s="378"/>
      <c r="AA449" s="378"/>
      <c r="AB449" s="378"/>
      <c r="AC449" s="378"/>
      <c r="AD449" s="378"/>
      <c r="AE449" s="378"/>
      <c r="AF449" s="378"/>
      <c r="AG449" s="378"/>
      <c r="AH449" s="378"/>
      <c r="AI449" s="378"/>
      <c r="AJ449" s="378"/>
      <c r="AK449" s="378"/>
      <c r="AL449" s="378"/>
      <c r="AM449" s="378"/>
      <c r="AN449" s="378"/>
      <c r="AO449" s="378"/>
      <c r="AP449" s="378"/>
      <c r="AQ449" s="378"/>
      <c r="AR449" s="378"/>
      <c r="AS449" s="378"/>
    </row>
    <row r="450" spans="1:45" ht="11.25" customHeight="1">
      <c r="A450" s="378"/>
      <c r="B450" s="378"/>
      <c r="C450" s="378"/>
      <c r="D450" s="378"/>
      <c r="E450" s="378"/>
      <c r="F450" s="378"/>
      <c r="G450" s="378"/>
      <c r="H450" s="378"/>
      <c r="I450" s="378"/>
      <c r="J450" s="378"/>
      <c r="K450" s="378"/>
      <c r="L450" s="378"/>
      <c r="M450" s="378"/>
      <c r="N450" s="378"/>
      <c r="O450" s="378"/>
      <c r="P450" s="378"/>
      <c r="Q450" s="378"/>
      <c r="R450" s="378"/>
      <c r="S450" s="378"/>
      <c r="T450" s="378"/>
      <c r="U450" s="378"/>
      <c r="V450" s="378"/>
      <c r="W450" s="378"/>
      <c r="X450" s="378"/>
      <c r="Y450" s="378"/>
      <c r="Z450" s="378"/>
      <c r="AA450" s="378"/>
      <c r="AB450" s="378"/>
      <c r="AC450" s="378"/>
      <c r="AD450" s="378"/>
      <c r="AE450" s="378"/>
      <c r="AF450" s="378"/>
      <c r="AG450" s="378"/>
      <c r="AH450" s="378"/>
      <c r="AI450" s="378"/>
      <c r="AJ450" s="378"/>
      <c r="AK450" s="378"/>
      <c r="AL450" s="378"/>
      <c r="AM450" s="378"/>
      <c r="AN450" s="378"/>
      <c r="AO450" s="378"/>
      <c r="AP450" s="378"/>
      <c r="AQ450" s="378"/>
      <c r="AR450" s="378"/>
      <c r="AS450" s="378"/>
    </row>
    <row r="451" spans="1:45" ht="11.25" customHeight="1">
      <c r="A451" s="378"/>
      <c r="B451" s="378"/>
      <c r="C451" s="378"/>
      <c r="D451" s="378"/>
      <c r="E451" s="378"/>
      <c r="F451" s="378"/>
      <c r="G451" s="378"/>
      <c r="H451" s="378"/>
      <c r="I451" s="378"/>
      <c r="J451" s="378"/>
      <c r="K451" s="378"/>
      <c r="L451" s="378"/>
      <c r="M451" s="378"/>
      <c r="N451" s="378"/>
      <c r="O451" s="378"/>
      <c r="P451" s="378"/>
      <c r="Q451" s="378"/>
      <c r="R451" s="378"/>
      <c r="S451" s="378"/>
      <c r="T451" s="378"/>
      <c r="U451" s="378"/>
      <c r="V451" s="378"/>
      <c r="W451" s="378"/>
      <c r="X451" s="378"/>
      <c r="Y451" s="378"/>
      <c r="Z451" s="378"/>
      <c r="AA451" s="378"/>
      <c r="AB451" s="378"/>
      <c r="AC451" s="378"/>
      <c r="AD451" s="378"/>
      <c r="AE451" s="378"/>
      <c r="AF451" s="378"/>
      <c r="AG451" s="378"/>
      <c r="AH451" s="378"/>
      <c r="AI451" s="378"/>
      <c r="AJ451" s="378"/>
      <c r="AK451" s="378"/>
      <c r="AL451" s="378"/>
      <c r="AM451" s="378"/>
      <c r="AN451" s="378"/>
      <c r="AO451" s="378"/>
      <c r="AP451" s="378"/>
      <c r="AQ451" s="378"/>
      <c r="AR451" s="378"/>
      <c r="AS451" s="378"/>
    </row>
    <row r="452" spans="1:45" ht="11.25" customHeight="1">
      <c r="A452" s="378"/>
      <c r="B452" s="378"/>
      <c r="C452" s="378"/>
      <c r="D452" s="378"/>
      <c r="E452" s="378"/>
      <c r="F452" s="378"/>
      <c r="G452" s="378"/>
      <c r="H452" s="378"/>
      <c r="I452" s="378"/>
      <c r="J452" s="378"/>
      <c r="K452" s="378"/>
      <c r="L452" s="378"/>
      <c r="M452" s="378"/>
      <c r="N452" s="378"/>
      <c r="O452" s="378"/>
      <c r="P452" s="378"/>
      <c r="Q452" s="378"/>
      <c r="R452" s="378"/>
      <c r="S452" s="378"/>
      <c r="T452" s="378"/>
      <c r="U452" s="378"/>
      <c r="V452" s="378"/>
      <c r="W452" s="378"/>
      <c r="X452" s="378"/>
      <c r="Y452" s="378"/>
      <c r="Z452" s="378"/>
      <c r="AA452" s="378"/>
      <c r="AB452" s="378"/>
      <c r="AC452" s="378"/>
      <c r="AD452" s="378"/>
      <c r="AE452" s="378"/>
      <c r="AF452" s="378"/>
      <c r="AG452" s="378"/>
      <c r="AH452" s="378"/>
      <c r="AI452" s="378"/>
      <c r="AJ452" s="378"/>
      <c r="AK452" s="378"/>
      <c r="AL452" s="378"/>
      <c r="AM452" s="378"/>
      <c r="AN452" s="378"/>
      <c r="AO452" s="378"/>
      <c r="AP452" s="378"/>
      <c r="AQ452" s="378"/>
      <c r="AR452" s="378"/>
      <c r="AS452" s="378"/>
    </row>
    <row r="453" spans="1:45" ht="11.25" customHeight="1">
      <c r="A453" s="378"/>
      <c r="B453" s="378"/>
      <c r="C453" s="378"/>
      <c r="D453" s="378"/>
      <c r="E453" s="378"/>
      <c r="F453" s="378"/>
      <c r="G453" s="378"/>
      <c r="H453" s="378"/>
      <c r="I453" s="378"/>
      <c r="J453" s="378"/>
      <c r="K453" s="378"/>
      <c r="L453" s="378"/>
      <c r="M453" s="378"/>
      <c r="N453" s="378"/>
      <c r="O453" s="378"/>
      <c r="P453" s="378"/>
      <c r="Q453" s="378"/>
      <c r="R453" s="378"/>
      <c r="S453" s="378"/>
      <c r="T453" s="378"/>
      <c r="U453" s="378"/>
      <c r="V453" s="378"/>
      <c r="W453" s="378"/>
      <c r="X453" s="378"/>
      <c r="Y453" s="378"/>
      <c r="Z453" s="378"/>
      <c r="AA453" s="378"/>
      <c r="AB453" s="378"/>
      <c r="AC453" s="378"/>
      <c r="AD453" s="378"/>
      <c r="AE453" s="378"/>
      <c r="AF453" s="378"/>
      <c r="AG453" s="378"/>
      <c r="AH453" s="378"/>
      <c r="AI453" s="378"/>
      <c r="AJ453" s="378"/>
      <c r="AK453" s="378"/>
      <c r="AL453" s="378"/>
      <c r="AM453" s="378"/>
      <c r="AN453" s="378"/>
      <c r="AO453" s="378"/>
      <c r="AP453" s="378"/>
      <c r="AQ453" s="378"/>
      <c r="AR453" s="378"/>
      <c r="AS453" s="378"/>
    </row>
    <row r="454" spans="1:45" ht="11.25" customHeight="1">
      <c r="A454" s="378"/>
      <c r="B454" s="378"/>
      <c r="C454" s="378"/>
      <c r="D454" s="378"/>
      <c r="E454" s="378"/>
      <c r="F454" s="378"/>
      <c r="G454" s="378"/>
      <c r="H454" s="378"/>
      <c r="I454" s="378"/>
      <c r="J454" s="378"/>
      <c r="K454" s="378"/>
      <c r="L454" s="378"/>
      <c r="M454" s="378"/>
      <c r="N454" s="378"/>
      <c r="O454" s="378"/>
      <c r="P454" s="378"/>
      <c r="Q454" s="378"/>
      <c r="R454" s="378"/>
      <c r="S454" s="378"/>
      <c r="T454" s="378"/>
      <c r="U454" s="378"/>
      <c r="V454" s="378"/>
      <c r="W454" s="378"/>
      <c r="X454" s="378"/>
      <c r="Y454" s="378"/>
      <c r="Z454" s="378"/>
      <c r="AA454" s="378"/>
      <c r="AB454" s="378"/>
      <c r="AC454" s="378"/>
      <c r="AD454" s="378"/>
      <c r="AE454" s="378"/>
      <c r="AF454" s="378"/>
      <c r="AG454" s="378"/>
      <c r="AH454" s="378"/>
      <c r="AI454" s="378"/>
      <c r="AJ454" s="378"/>
      <c r="AK454" s="378"/>
      <c r="AL454" s="378"/>
      <c r="AM454" s="378"/>
      <c r="AN454" s="378"/>
      <c r="AO454" s="378"/>
      <c r="AP454" s="378"/>
      <c r="AQ454" s="378"/>
      <c r="AR454" s="378"/>
      <c r="AS454" s="378"/>
    </row>
    <row r="455" spans="1:45" ht="11.25" customHeight="1">
      <c r="A455" s="378"/>
      <c r="B455" s="378"/>
      <c r="C455" s="378"/>
      <c r="D455" s="378"/>
      <c r="E455" s="378"/>
      <c r="F455" s="378"/>
      <c r="G455" s="378"/>
      <c r="H455" s="378"/>
      <c r="I455" s="378"/>
      <c r="J455" s="378"/>
      <c r="K455" s="378"/>
      <c r="L455" s="378"/>
      <c r="M455" s="378"/>
      <c r="N455" s="378"/>
      <c r="O455" s="378"/>
      <c r="P455" s="378"/>
      <c r="Q455" s="378"/>
      <c r="R455" s="378"/>
      <c r="S455" s="378"/>
      <c r="T455" s="378"/>
      <c r="U455" s="378"/>
      <c r="V455" s="378"/>
      <c r="W455" s="378"/>
      <c r="X455" s="378"/>
      <c r="Y455" s="378"/>
      <c r="Z455" s="378"/>
      <c r="AA455" s="378"/>
      <c r="AB455" s="378"/>
      <c r="AC455" s="378"/>
      <c r="AD455" s="378"/>
      <c r="AE455" s="378"/>
      <c r="AF455" s="378"/>
      <c r="AG455" s="378"/>
      <c r="AH455" s="378"/>
      <c r="AI455" s="378"/>
      <c r="AJ455" s="378"/>
      <c r="AK455" s="378"/>
      <c r="AL455" s="378"/>
      <c r="AM455" s="378"/>
      <c r="AN455" s="378"/>
      <c r="AO455" s="378"/>
      <c r="AP455" s="378"/>
      <c r="AQ455" s="378"/>
      <c r="AR455" s="378"/>
      <c r="AS455" s="378"/>
    </row>
    <row r="456" spans="1:45" ht="11.25" customHeight="1">
      <c r="A456" s="378"/>
      <c r="B456" s="378"/>
      <c r="C456" s="378"/>
      <c r="D456" s="378"/>
      <c r="E456" s="378"/>
      <c r="F456" s="378"/>
      <c r="G456" s="378"/>
      <c r="H456" s="378"/>
      <c r="I456" s="378"/>
      <c r="J456" s="378"/>
      <c r="K456" s="378"/>
      <c r="L456" s="378"/>
      <c r="M456" s="378"/>
      <c r="N456" s="378"/>
      <c r="O456" s="378"/>
      <c r="P456" s="378"/>
      <c r="Q456" s="378"/>
      <c r="R456" s="378"/>
      <c r="S456" s="378"/>
      <c r="T456" s="378"/>
      <c r="U456" s="378"/>
      <c r="V456" s="378"/>
      <c r="W456" s="378"/>
      <c r="X456" s="378"/>
      <c r="Y456" s="378"/>
      <c r="Z456" s="378"/>
      <c r="AA456" s="378"/>
      <c r="AB456" s="378"/>
      <c r="AC456" s="378"/>
      <c r="AD456" s="378"/>
      <c r="AE456" s="378"/>
      <c r="AF456" s="378"/>
      <c r="AG456" s="378"/>
      <c r="AH456" s="378"/>
      <c r="AI456" s="378"/>
      <c r="AJ456" s="378"/>
      <c r="AK456" s="378"/>
      <c r="AL456" s="378"/>
      <c r="AM456" s="378"/>
      <c r="AN456" s="378"/>
      <c r="AO456" s="378"/>
      <c r="AP456" s="378"/>
      <c r="AQ456" s="378"/>
      <c r="AR456" s="378"/>
      <c r="AS456" s="378"/>
    </row>
    <row r="457" spans="1:45" ht="11.25" customHeight="1">
      <c r="A457" s="378"/>
      <c r="B457" s="378"/>
      <c r="C457" s="378"/>
      <c r="D457" s="378"/>
      <c r="E457" s="378"/>
      <c r="F457" s="378"/>
      <c r="G457" s="378"/>
      <c r="H457" s="378"/>
      <c r="I457" s="378"/>
      <c r="J457" s="378"/>
      <c r="K457" s="378"/>
      <c r="L457" s="378"/>
      <c r="M457" s="378"/>
      <c r="N457" s="378"/>
      <c r="O457" s="378"/>
      <c r="P457" s="378"/>
      <c r="Q457" s="378"/>
      <c r="R457" s="378"/>
      <c r="S457" s="378"/>
      <c r="T457" s="378"/>
      <c r="U457" s="378"/>
      <c r="V457" s="378"/>
      <c r="W457" s="378"/>
      <c r="X457" s="378"/>
      <c r="Y457" s="378"/>
      <c r="Z457" s="378"/>
      <c r="AA457" s="378"/>
      <c r="AB457" s="378"/>
      <c r="AC457" s="378"/>
      <c r="AD457" s="378"/>
      <c r="AE457" s="378"/>
      <c r="AF457" s="378"/>
      <c r="AG457" s="378"/>
      <c r="AH457" s="378"/>
      <c r="AI457" s="378"/>
      <c r="AJ457" s="378"/>
      <c r="AK457" s="378"/>
      <c r="AL457" s="378"/>
      <c r="AM457" s="378"/>
      <c r="AN457" s="378"/>
      <c r="AO457" s="378"/>
      <c r="AP457" s="378"/>
      <c r="AQ457" s="378"/>
      <c r="AR457" s="378"/>
      <c r="AS457" s="378"/>
    </row>
    <row r="458" spans="1:45" ht="11.25" customHeight="1">
      <c r="A458" s="378"/>
      <c r="B458" s="378"/>
      <c r="C458" s="378"/>
      <c r="D458" s="378"/>
      <c r="E458" s="378"/>
      <c r="F458" s="378"/>
      <c r="G458" s="378"/>
      <c r="H458" s="378"/>
      <c r="I458" s="378"/>
      <c r="J458" s="378"/>
      <c r="K458" s="378"/>
      <c r="L458" s="378"/>
      <c r="M458" s="378"/>
      <c r="N458" s="378"/>
      <c r="O458" s="378"/>
      <c r="P458" s="378"/>
      <c r="Q458" s="378"/>
      <c r="R458" s="378"/>
      <c r="S458" s="378"/>
      <c r="T458" s="378"/>
      <c r="U458" s="378"/>
      <c r="V458" s="378"/>
      <c r="W458" s="378"/>
      <c r="X458" s="378"/>
      <c r="Y458" s="378"/>
      <c r="Z458" s="378"/>
      <c r="AA458" s="378"/>
      <c r="AB458" s="378"/>
      <c r="AC458" s="378"/>
      <c r="AD458" s="378"/>
      <c r="AE458" s="378"/>
      <c r="AF458" s="378"/>
      <c r="AG458" s="378"/>
      <c r="AH458" s="378"/>
      <c r="AI458" s="378"/>
      <c r="AJ458" s="378"/>
      <c r="AK458" s="378"/>
      <c r="AL458" s="378"/>
      <c r="AM458" s="378"/>
      <c r="AN458" s="378"/>
      <c r="AO458" s="378"/>
      <c r="AP458" s="378"/>
      <c r="AQ458" s="378"/>
      <c r="AR458" s="378"/>
      <c r="AS458" s="378"/>
    </row>
    <row r="459" spans="1:45" ht="11.25" customHeight="1">
      <c r="A459" s="378"/>
      <c r="B459" s="378"/>
      <c r="C459" s="378"/>
      <c r="D459" s="378"/>
      <c r="E459" s="378"/>
      <c r="F459" s="378"/>
      <c r="G459" s="378"/>
      <c r="H459" s="378"/>
      <c r="I459" s="378"/>
      <c r="J459" s="378"/>
      <c r="K459" s="378"/>
      <c r="L459" s="378"/>
      <c r="M459" s="378"/>
      <c r="N459" s="378"/>
      <c r="O459" s="378"/>
      <c r="P459" s="378"/>
      <c r="Q459" s="378"/>
      <c r="R459" s="378"/>
      <c r="S459" s="378"/>
      <c r="T459" s="378"/>
      <c r="U459" s="378"/>
      <c r="V459" s="378"/>
      <c r="W459" s="378"/>
      <c r="X459" s="378"/>
      <c r="Y459" s="378"/>
      <c r="Z459" s="378"/>
      <c r="AA459" s="378"/>
      <c r="AB459" s="378"/>
      <c r="AC459" s="378"/>
      <c r="AD459" s="378"/>
      <c r="AE459" s="378"/>
      <c r="AF459" s="378"/>
      <c r="AG459" s="378"/>
      <c r="AH459" s="378"/>
      <c r="AI459" s="378"/>
      <c r="AJ459" s="378"/>
      <c r="AK459" s="378"/>
      <c r="AL459" s="378"/>
      <c r="AM459" s="378"/>
      <c r="AN459" s="378"/>
      <c r="AO459" s="378"/>
      <c r="AP459" s="378"/>
      <c r="AQ459" s="378"/>
      <c r="AR459" s="378"/>
      <c r="AS459" s="378"/>
    </row>
    <row r="460" spans="1:45" ht="11.25" customHeight="1">
      <c r="A460" s="378"/>
      <c r="B460" s="378"/>
      <c r="C460" s="378"/>
      <c r="D460" s="378"/>
      <c r="E460" s="378"/>
      <c r="F460" s="378"/>
      <c r="G460" s="378"/>
      <c r="H460" s="378"/>
      <c r="I460" s="378"/>
      <c r="J460" s="378"/>
      <c r="K460" s="378"/>
      <c r="L460" s="378"/>
      <c r="M460" s="378"/>
      <c r="N460" s="378"/>
      <c r="O460" s="378"/>
      <c r="P460" s="378"/>
      <c r="Q460" s="378"/>
      <c r="R460" s="378"/>
      <c r="S460" s="378"/>
      <c r="T460" s="378"/>
      <c r="U460" s="378"/>
      <c r="V460" s="378"/>
      <c r="W460" s="378"/>
      <c r="X460" s="378"/>
      <c r="Y460" s="378"/>
      <c r="Z460" s="378"/>
      <c r="AA460" s="378"/>
      <c r="AB460" s="378"/>
      <c r="AC460" s="378"/>
      <c r="AD460" s="378"/>
      <c r="AE460" s="378"/>
      <c r="AF460" s="378"/>
      <c r="AG460" s="378"/>
      <c r="AH460" s="378"/>
      <c r="AI460" s="378"/>
      <c r="AJ460" s="378"/>
      <c r="AK460" s="378"/>
      <c r="AL460" s="378"/>
      <c r="AM460" s="378"/>
      <c r="AN460" s="378"/>
      <c r="AO460" s="378"/>
      <c r="AP460" s="378"/>
      <c r="AQ460" s="378"/>
      <c r="AR460" s="378"/>
      <c r="AS460" s="378"/>
    </row>
    <row r="461" spans="1:45" ht="11.25" customHeight="1">
      <c r="A461" s="378"/>
      <c r="B461" s="378"/>
      <c r="C461" s="378"/>
      <c r="D461" s="378"/>
      <c r="E461" s="378"/>
      <c r="F461" s="378"/>
      <c r="G461" s="378"/>
      <c r="H461" s="378"/>
      <c r="I461" s="378"/>
      <c r="J461" s="378"/>
      <c r="K461" s="378"/>
      <c r="L461" s="378"/>
      <c r="M461" s="378"/>
      <c r="N461" s="378"/>
      <c r="O461" s="378"/>
      <c r="P461" s="378"/>
      <c r="Q461" s="378"/>
      <c r="R461" s="378"/>
      <c r="S461" s="378"/>
      <c r="T461" s="378"/>
      <c r="U461" s="378"/>
      <c r="V461" s="378"/>
      <c r="W461" s="378"/>
      <c r="X461" s="378"/>
      <c r="Y461" s="378"/>
      <c r="Z461" s="378"/>
      <c r="AA461" s="378"/>
      <c r="AB461" s="378"/>
      <c r="AC461" s="378"/>
      <c r="AD461" s="378"/>
      <c r="AE461" s="378"/>
      <c r="AF461" s="378"/>
      <c r="AG461" s="378"/>
      <c r="AH461" s="378"/>
      <c r="AI461" s="378"/>
      <c r="AJ461" s="378"/>
      <c r="AK461" s="378"/>
      <c r="AL461" s="378"/>
      <c r="AM461" s="378"/>
      <c r="AN461" s="378"/>
      <c r="AO461" s="378"/>
      <c r="AP461" s="378"/>
      <c r="AQ461" s="378"/>
      <c r="AR461" s="378"/>
      <c r="AS461" s="378"/>
    </row>
    <row r="462" spans="1:45" ht="11.25" customHeight="1">
      <c r="A462" s="378"/>
      <c r="B462" s="378"/>
      <c r="C462" s="378"/>
      <c r="D462" s="378"/>
      <c r="E462" s="378"/>
      <c r="F462" s="378"/>
      <c r="G462" s="378"/>
      <c r="H462" s="378"/>
      <c r="I462" s="378"/>
      <c r="J462" s="378"/>
      <c r="K462" s="378"/>
      <c r="L462" s="378"/>
      <c r="M462" s="378"/>
      <c r="N462" s="378"/>
      <c r="O462" s="378"/>
      <c r="P462" s="378"/>
      <c r="Q462" s="378"/>
      <c r="R462" s="378"/>
      <c r="S462" s="378"/>
      <c r="T462" s="378"/>
      <c r="U462" s="378"/>
      <c r="V462" s="378"/>
      <c r="W462" s="378"/>
      <c r="X462" s="378"/>
      <c r="Y462" s="378"/>
      <c r="Z462" s="378"/>
      <c r="AA462" s="378"/>
      <c r="AB462" s="378"/>
      <c r="AC462" s="378"/>
      <c r="AD462" s="378"/>
      <c r="AE462" s="378"/>
      <c r="AF462" s="378"/>
      <c r="AG462" s="378"/>
      <c r="AH462" s="378"/>
      <c r="AI462" s="378"/>
      <c r="AJ462" s="378"/>
      <c r="AK462" s="378"/>
      <c r="AL462" s="378"/>
      <c r="AM462" s="378"/>
      <c r="AN462" s="378"/>
      <c r="AO462" s="378"/>
      <c r="AP462" s="378"/>
      <c r="AQ462" s="378"/>
      <c r="AR462" s="378"/>
      <c r="AS462" s="378"/>
    </row>
    <row r="463" spans="1:45" ht="11.25" customHeight="1">
      <c r="A463" s="378"/>
      <c r="B463" s="378"/>
      <c r="C463" s="378"/>
      <c r="D463" s="378"/>
      <c r="E463" s="378"/>
      <c r="F463" s="378"/>
      <c r="G463" s="378"/>
      <c r="H463" s="378"/>
      <c r="I463" s="378"/>
      <c r="J463" s="378"/>
      <c r="K463" s="378"/>
      <c r="L463" s="378"/>
      <c r="M463" s="378"/>
      <c r="N463" s="378"/>
      <c r="O463" s="378"/>
      <c r="P463" s="378"/>
      <c r="Q463" s="378"/>
      <c r="R463" s="378"/>
      <c r="S463" s="378"/>
      <c r="T463" s="378"/>
      <c r="U463" s="378"/>
      <c r="V463" s="378"/>
      <c r="W463" s="378"/>
      <c r="X463" s="378"/>
      <c r="Y463" s="378"/>
      <c r="Z463" s="378"/>
      <c r="AA463" s="378"/>
      <c r="AB463" s="378"/>
      <c r="AC463" s="378"/>
      <c r="AD463" s="378"/>
      <c r="AE463" s="378"/>
      <c r="AF463" s="378"/>
      <c r="AG463" s="378"/>
      <c r="AH463" s="378"/>
      <c r="AI463" s="378"/>
      <c r="AJ463" s="378"/>
      <c r="AK463" s="378"/>
      <c r="AL463" s="378"/>
      <c r="AM463" s="378"/>
      <c r="AN463" s="378"/>
      <c r="AO463" s="378"/>
      <c r="AP463" s="378"/>
      <c r="AQ463" s="378"/>
      <c r="AR463" s="378"/>
      <c r="AS463" s="378"/>
    </row>
    <row r="464" spans="1:45" ht="11.25" customHeight="1">
      <c r="A464" s="378"/>
      <c r="B464" s="378"/>
      <c r="C464" s="378"/>
      <c r="D464" s="378"/>
      <c r="E464" s="378"/>
      <c r="F464" s="378"/>
      <c r="G464" s="378"/>
      <c r="H464" s="378"/>
      <c r="I464" s="378"/>
      <c r="J464" s="378"/>
      <c r="K464" s="378"/>
      <c r="L464" s="378"/>
      <c r="M464" s="378"/>
      <c r="N464" s="378"/>
      <c r="O464" s="378"/>
      <c r="P464" s="378"/>
      <c r="Q464" s="378"/>
      <c r="R464" s="378"/>
      <c r="S464" s="378"/>
      <c r="T464" s="378"/>
      <c r="U464" s="378"/>
      <c r="V464" s="378"/>
      <c r="W464" s="378"/>
      <c r="X464" s="378"/>
      <c r="Y464" s="378"/>
      <c r="Z464" s="378"/>
      <c r="AA464" s="378"/>
      <c r="AB464" s="378"/>
      <c r="AC464" s="378"/>
      <c r="AD464" s="378"/>
      <c r="AE464" s="378"/>
      <c r="AF464" s="378"/>
      <c r="AG464" s="378"/>
      <c r="AH464" s="378"/>
      <c r="AI464" s="378"/>
      <c r="AJ464" s="378"/>
      <c r="AK464" s="378"/>
      <c r="AL464" s="378"/>
      <c r="AM464" s="378"/>
      <c r="AN464" s="378"/>
      <c r="AO464" s="378"/>
      <c r="AP464" s="378"/>
      <c r="AQ464" s="378"/>
      <c r="AR464" s="378"/>
      <c r="AS464" s="378"/>
    </row>
    <row r="465" spans="1:45" ht="11.25" customHeight="1">
      <c r="A465" s="378"/>
      <c r="B465" s="378"/>
      <c r="C465" s="378"/>
      <c r="D465" s="378"/>
      <c r="E465" s="378"/>
      <c r="F465" s="378"/>
      <c r="G465" s="378"/>
      <c r="H465" s="378"/>
      <c r="I465" s="378"/>
      <c r="J465" s="378"/>
      <c r="K465" s="378"/>
      <c r="L465" s="378"/>
      <c r="M465" s="378"/>
      <c r="N465" s="378"/>
      <c r="O465" s="378"/>
      <c r="P465" s="378"/>
      <c r="Q465" s="378"/>
      <c r="R465" s="378"/>
      <c r="S465" s="378"/>
      <c r="T465" s="378"/>
      <c r="U465" s="378"/>
      <c r="V465" s="378"/>
      <c r="W465" s="378"/>
      <c r="X465" s="378"/>
      <c r="Y465" s="378"/>
      <c r="Z465" s="378"/>
      <c r="AA465" s="378"/>
      <c r="AB465" s="378"/>
      <c r="AC465" s="378"/>
      <c r="AD465" s="378"/>
      <c r="AE465" s="378"/>
      <c r="AF465" s="378"/>
      <c r="AG465" s="378"/>
      <c r="AH465" s="378"/>
      <c r="AI465" s="378"/>
      <c r="AJ465" s="378"/>
      <c r="AK465" s="378"/>
      <c r="AL465" s="378"/>
      <c r="AM465" s="378"/>
      <c r="AN465" s="378"/>
      <c r="AO465" s="378"/>
      <c r="AP465" s="378"/>
      <c r="AQ465" s="378"/>
      <c r="AR465" s="378"/>
      <c r="AS465" s="378"/>
    </row>
    <row r="466" spans="1:45" ht="11.25" customHeight="1">
      <c r="A466" s="378"/>
      <c r="B466" s="378"/>
      <c r="C466" s="378"/>
      <c r="D466" s="378"/>
      <c r="E466" s="378"/>
      <c r="F466" s="378"/>
      <c r="G466" s="378"/>
      <c r="H466" s="378"/>
      <c r="I466" s="378"/>
      <c r="J466" s="378"/>
      <c r="K466" s="378"/>
      <c r="L466" s="378"/>
      <c r="M466" s="378"/>
      <c r="N466" s="378"/>
      <c r="O466" s="378"/>
      <c r="P466" s="378"/>
      <c r="Q466" s="378"/>
      <c r="R466" s="378"/>
      <c r="S466" s="378"/>
      <c r="T466" s="378"/>
      <c r="U466" s="378"/>
      <c r="V466" s="378"/>
      <c r="W466" s="378"/>
      <c r="X466" s="378"/>
      <c r="Y466" s="378"/>
      <c r="Z466" s="378"/>
      <c r="AA466" s="378"/>
      <c r="AB466" s="378"/>
      <c r="AC466" s="378"/>
      <c r="AD466" s="378"/>
      <c r="AE466" s="378"/>
      <c r="AF466" s="378"/>
      <c r="AG466" s="378"/>
      <c r="AH466" s="378"/>
      <c r="AI466" s="378"/>
      <c r="AJ466" s="378"/>
      <c r="AK466" s="378"/>
      <c r="AL466" s="378"/>
      <c r="AM466" s="378"/>
      <c r="AN466" s="378"/>
      <c r="AO466" s="378"/>
      <c r="AP466" s="378"/>
      <c r="AQ466" s="378"/>
      <c r="AR466" s="378"/>
      <c r="AS466" s="378"/>
    </row>
    <row r="467" spans="1:45" ht="11.25" customHeight="1">
      <c r="A467" s="378"/>
      <c r="B467" s="378"/>
      <c r="C467" s="378"/>
      <c r="D467" s="378"/>
      <c r="E467" s="378"/>
      <c r="F467" s="378"/>
      <c r="G467" s="378"/>
      <c r="H467" s="378"/>
      <c r="I467" s="378"/>
      <c r="J467" s="378"/>
      <c r="K467" s="378"/>
      <c r="L467" s="378"/>
      <c r="M467" s="378"/>
      <c r="N467" s="378"/>
      <c r="O467" s="378"/>
      <c r="P467" s="378"/>
      <c r="Q467" s="378"/>
      <c r="R467" s="378"/>
      <c r="S467" s="378"/>
      <c r="T467" s="378"/>
      <c r="U467" s="378"/>
      <c r="V467" s="378"/>
      <c r="W467" s="378"/>
      <c r="X467" s="378"/>
      <c r="Y467" s="378"/>
      <c r="Z467" s="378"/>
      <c r="AA467" s="378"/>
      <c r="AB467" s="378"/>
      <c r="AC467" s="378"/>
      <c r="AD467" s="378"/>
      <c r="AE467" s="378"/>
      <c r="AF467" s="378"/>
      <c r="AG467" s="378"/>
      <c r="AH467" s="378"/>
      <c r="AI467" s="378"/>
      <c r="AJ467" s="378"/>
      <c r="AK467" s="378"/>
      <c r="AL467" s="378"/>
      <c r="AM467" s="378"/>
      <c r="AN467" s="378"/>
      <c r="AO467" s="378"/>
      <c r="AP467" s="378"/>
      <c r="AQ467" s="378"/>
      <c r="AR467" s="378"/>
      <c r="AS467" s="378"/>
    </row>
    <row r="468" spans="1:45" ht="11.25" customHeight="1">
      <c r="A468" s="378"/>
      <c r="B468" s="378"/>
      <c r="C468" s="378"/>
      <c r="D468" s="378"/>
      <c r="E468" s="378"/>
      <c r="F468" s="378"/>
      <c r="G468" s="378"/>
      <c r="H468" s="378"/>
      <c r="I468" s="378"/>
      <c r="J468" s="378"/>
      <c r="K468" s="378"/>
      <c r="L468" s="378"/>
      <c r="M468" s="378"/>
      <c r="N468" s="378"/>
      <c r="O468" s="378"/>
      <c r="P468" s="378"/>
      <c r="Q468" s="378"/>
      <c r="R468" s="378"/>
      <c r="S468" s="378"/>
      <c r="T468" s="378"/>
      <c r="U468" s="378"/>
      <c r="V468" s="378"/>
      <c r="W468" s="378"/>
      <c r="X468" s="378"/>
      <c r="Y468" s="378"/>
      <c r="Z468" s="378"/>
      <c r="AA468" s="378"/>
      <c r="AB468" s="378"/>
      <c r="AC468" s="378"/>
      <c r="AD468" s="378"/>
      <c r="AE468" s="378"/>
      <c r="AF468" s="378"/>
      <c r="AG468" s="378"/>
      <c r="AH468" s="378"/>
      <c r="AI468" s="378"/>
      <c r="AJ468" s="378"/>
      <c r="AK468" s="378"/>
      <c r="AL468" s="378"/>
      <c r="AM468" s="378"/>
      <c r="AN468" s="378"/>
      <c r="AO468" s="378"/>
      <c r="AP468" s="378"/>
      <c r="AQ468" s="378"/>
      <c r="AR468" s="378"/>
      <c r="AS468" s="378"/>
    </row>
    <row r="469" spans="1:45" ht="11.25" customHeight="1">
      <c r="A469" s="378"/>
      <c r="B469" s="378"/>
      <c r="C469" s="378"/>
      <c r="D469" s="378"/>
      <c r="E469" s="378"/>
      <c r="F469" s="378"/>
      <c r="G469" s="378"/>
      <c r="H469" s="378"/>
      <c r="I469" s="378"/>
      <c r="J469" s="378"/>
      <c r="K469" s="378"/>
      <c r="L469" s="378"/>
      <c r="M469" s="378"/>
      <c r="N469" s="378"/>
      <c r="O469" s="378"/>
      <c r="P469" s="378"/>
      <c r="Q469" s="378"/>
      <c r="R469" s="378"/>
      <c r="S469" s="378"/>
      <c r="T469" s="378"/>
      <c r="U469" s="378"/>
      <c r="V469" s="378"/>
      <c r="W469" s="378"/>
      <c r="X469" s="378"/>
      <c r="Y469" s="378"/>
      <c r="Z469" s="378"/>
      <c r="AA469" s="378"/>
      <c r="AB469" s="378"/>
      <c r="AC469" s="378"/>
      <c r="AD469" s="378"/>
      <c r="AE469" s="378"/>
      <c r="AF469" s="378"/>
      <c r="AG469" s="378"/>
      <c r="AH469" s="378"/>
      <c r="AI469" s="378"/>
      <c r="AJ469" s="378"/>
      <c r="AK469" s="378"/>
      <c r="AL469" s="378"/>
      <c r="AM469" s="378"/>
      <c r="AN469" s="378"/>
      <c r="AO469" s="378"/>
      <c r="AP469" s="378"/>
      <c r="AQ469" s="378"/>
      <c r="AR469" s="378"/>
      <c r="AS469" s="378"/>
    </row>
    <row r="470" spans="1:45" ht="11.25" customHeight="1">
      <c r="A470" s="378"/>
      <c r="B470" s="378"/>
      <c r="C470" s="378"/>
      <c r="D470" s="378"/>
      <c r="E470" s="378"/>
      <c r="F470" s="378"/>
      <c r="G470" s="378"/>
      <c r="H470" s="378"/>
      <c r="I470" s="378"/>
      <c r="J470" s="378"/>
      <c r="K470" s="378"/>
      <c r="L470" s="378"/>
      <c r="M470" s="378"/>
      <c r="N470" s="378"/>
      <c r="O470" s="378"/>
      <c r="P470" s="378"/>
      <c r="Q470" s="378"/>
      <c r="R470" s="378"/>
      <c r="S470" s="378"/>
      <c r="T470" s="378"/>
      <c r="U470" s="378"/>
      <c r="V470" s="378"/>
      <c r="W470" s="378"/>
      <c r="X470" s="378"/>
      <c r="Y470" s="378"/>
      <c r="Z470" s="378"/>
      <c r="AA470" s="378"/>
      <c r="AB470" s="378"/>
      <c r="AC470" s="378"/>
      <c r="AD470" s="378"/>
      <c r="AE470" s="378"/>
      <c r="AF470" s="378"/>
      <c r="AG470" s="378"/>
      <c r="AH470" s="378"/>
      <c r="AI470" s="378"/>
      <c r="AJ470" s="378"/>
      <c r="AK470" s="378"/>
      <c r="AL470" s="378"/>
      <c r="AM470" s="378"/>
      <c r="AN470" s="378"/>
      <c r="AO470" s="378"/>
      <c r="AP470" s="378"/>
      <c r="AQ470" s="378"/>
      <c r="AR470" s="378"/>
      <c r="AS470" s="378"/>
    </row>
    <row r="471" spans="1:45" ht="11.25" customHeight="1">
      <c r="A471" s="378"/>
      <c r="B471" s="378"/>
      <c r="C471" s="378"/>
      <c r="D471" s="378"/>
      <c r="E471" s="378"/>
      <c r="F471" s="378"/>
      <c r="G471" s="378"/>
      <c r="H471" s="378"/>
      <c r="I471" s="378"/>
      <c r="J471" s="378"/>
      <c r="K471" s="378"/>
      <c r="L471" s="378"/>
      <c r="M471" s="378"/>
      <c r="N471" s="378"/>
      <c r="O471" s="378"/>
      <c r="P471" s="378"/>
      <c r="Q471" s="378"/>
      <c r="R471" s="378"/>
      <c r="S471" s="378"/>
      <c r="T471" s="378"/>
      <c r="U471" s="378"/>
      <c r="V471" s="378"/>
      <c r="W471" s="378"/>
      <c r="X471" s="378"/>
      <c r="Y471" s="378"/>
      <c r="Z471" s="378"/>
      <c r="AA471" s="378"/>
      <c r="AB471" s="378"/>
      <c r="AC471" s="378"/>
      <c r="AD471" s="378"/>
      <c r="AE471" s="378"/>
      <c r="AF471" s="378"/>
      <c r="AG471" s="378"/>
      <c r="AH471" s="378"/>
      <c r="AI471" s="378"/>
      <c r="AJ471" s="378"/>
      <c r="AK471" s="378"/>
      <c r="AL471" s="378"/>
      <c r="AM471" s="378"/>
      <c r="AN471" s="378"/>
      <c r="AO471" s="378"/>
      <c r="AP471" s="378"/>
      <c r="AQ471" s="378"/>
      <c r="AR471" s="378"/>
      <c r="AS471" s="378"/>
    </row>
    <row r="472" spans="1:45" ht="11.25" customHeight="1">
      <c r="A472" s="378"/>
      <c r="B472" s="378"/>
      <c r="C472" s="378"/>
      <c r="D472" s="378"/>
      <c r="E472" s="378"/>
      <c r="F472" s="378"/>
      <c r="G472" s="378"/>
      <c r="H472" s="378"/>
      <c r="I472" s="378"/>
      <c r="J472" s="378"/>
      <c r="K472" s="378"/>
      <c r="L472" s="378"/>
      <c r="M472" s="378"/>
      <c r="N472" s="378"/>
      <c r="O472" s="378"/>
      <c r="P472" s="378"/>
      <c r="Q472" s="378"/>
      <c r="R472" s="378"/>
      <c r="S472" s="378"/>
      <c r="T472" s="378"/>
      <c r="U472" s="378"/>
      <c r="V472" s="378"/>
      <c r="W472" s="378"/>
      <c r="X472" s="378"/>
      <c r="Y472" s="378"/>
      <c r="Z472" s="378"/>
      <c r="AA472" s="378"/>
      <c r="AB472" s="378"/>
      <c r="AC472" s="378"/>
      <c r="AD472" s="378"/>
      <c r="AE472" s="378"/>
      <c r="AF472" s="378"/>
      <c r="AG472" s="378"/>
      <c r="AH472" s="378"/>
      <c r="AI472" s="378"/>
      <c r="AJ472" s="378"/>
      <c r="AK472" s="378"/>
      <c r="AL472" s="378"/>
      <c r="AM472" s="378"/>
      <c r="AN472" s="378"/>
      <c r="AO472" s="378"/>
      <c r="AP472" s="378"/>
      <c r="AQ472" s="378"/>
      <c r="AR472" s="378"/>
      <c r="AS472" s="378"/>
    </row>
    <row r="473" spans="1:45" ht="11.25" customHeight="1">
      <c r="A473" s="378"/>
      <c r="B473" s="378"/>
      <c r="C473" s="378"/>
      <c r="D473" s="378"/>
      <c r="E473" s="378"/>
      <c r="F473" s="378"/>
      <c r="G473" s="378"/>
      <c r="H473" s="378"/>
      <c r="I473" s="378"/>
      <c r="J473" s="378"/>
      <c r="K473" s="378"/>
      <c r="L473" s="378"/>
      <c r="M473" s="378"/>
      <c r="N473" s="378"/>
      <c r="O473" s="378"/>
      <c r="P473" s="378"/>
      <c r="Q473" s="378"/>
      <c r="R473" s="378"/>
      <c r="S473" s="378"/>
      <c r="T473" s="378"/>
      <c r="U473" s="378"/>
      <c r="V473" s="378"/>
      <c r="W473" s="378"/>
      <c r="X473" s="378"/>
      <c r="Y473" s="378"/>
      <c r="Z473" s="378"/>
      <c r="AA473" s="378"/>
      <c r="AB473" s="378"/>
      <c r="AC473" s="378"/>
      <c r="AD473" s="378"/>
      <c r="AE473" s="378"/>
      <c r="AF473" s="378"/>
      <c r="AG473" s="378"/>
      <c r="AH473" s="378"/>
      <c r="AI473" s="378"/>
      <c r="AJ473" s="378"/>
      <c r="AK473" s="378"/>
      <c r="AL473" s="378"/>
      <c r="AM473" s="378"/>
      <c r="AN473" s="378"/>
      <c r="AO473" s="378"/>
      <c r="AP473" s="378"/>
      <c r="AQ473" s="378"/>
      <c r="AR473" s="378"/>
      <c r="AS473" s="378"/>
    </row>
    <row r="474" spans="1:45" ht="11.25" customHeight="1">
      <c r="A474" s="378"/>
      <c r="B474" s="378"/>
      <c r="C474" s="378"/>
      <c r="D474" s="378"/>
      <c r="E474" s="378"/>
      <c r="F474" s="378"/>
      <c r="G474" s="378"/>
      <c r="H474" s="378"/>
      <c r="I474" s="378"/>
      <c r="J474" s="378"/>
      <c r="K474" s="378"/>
      <c r="L474" s="378"/>
      <c r="M474" s="378"/>
      <c r="N474" s="378"/>
      <c r="O474" s="378"/>
      <c r="P474" s="378"/>
      <c r="Q474" s="378"/>
      <c r="R474" s="378"/>
      <c r="S474" s="378"/>
      <c r="T474" s="378"/>
      <c r="U474" s="378"/>
      <c r="V474" s="378"/>
      <c r="W474" s="378"/>
      <c r="X474" s="378"/>
      <c r="Y474" s="378"/>
      <c r="Z474" s="378"/>
      <c r="AA474" s="378"/>
      <c r="AB474" s="378"/>
      <c r="AC474" s="378"/>
      <c r="AD474" s="378"/>
      <c r="AE474" s="378"/>
      <c r="AF474" s="378"/>
      <c r="AG474" s="378"/>
      <c r="AH474" s="378"/>
      <c r="AI474" s="378"/>
      <c r="AJ474" s="378"/>
      <c r="AK474" s="378"/>
      <c r="AL474" s="378"/>
      <c r="AM474" s="378"/>
      <c r="AN474" s="378"/>
      <c r="AO474" s="378"/>
      <c r="AP474" s="378"/>
      <c r="AQ474" s="378"/>
      <c r="AR474" s="378"/>
      <c r="AS474" s="378"/>
    </row>
    <row r="475" spans="1:45" ht="11.25" customHeight="1">
      <c r="A475" s="378"/>
      <c r="B475" s="378"/>
      <c r="C475" s="378"/>
      <c r="D475" s="378"/>
      <c r="E475" s="378"/>
      <c r="F475" s="378"/>
      <c r="G475" s="378"/>
      <c r="H475" s="378"/>
      <c r="I475" s="378"/>
      <c r="J475" s="378"/>
      <c r="K475" s="378"/>
      <c r="L475" s="378"/>
      <c r="M475" s="378"/>
      <c r="N475" s="378"/>
      <c r="O475" s="378"/>
      <c r="P475" s="378"/>
      <c r="Q475" s="378"/>
      <c r="R475" s="378"/>
      <c r="S475" s="378"/>
      <c r="T475" s="378"/>
      <c r="U475" s="378"/>
      <c r="V475" s="378"/>
      <c r="W475" s="378"/>
      <c r="X475" s="378"/>
      <c r="Y475" s="378"/>
      <c r="Z475" s="378"/>
      <c r="AA475" s="378"/>
      <c r="AB475" s="378"/>
      <c r="AC475" s="378"/>
      <c r="AD475" s="378"/>
      <c r="AE475" s="378"/>
      <c r="AF475" s="378"/>
      <c r="AG475" s="378"/>
      <c r="AH475" s="378"/>
      <c r="AI475" s="378"/>
      <c r="AJ475" s="378"/>
      <c r="AK475" s="378"/>
      <c r="AL475" s="378"/>
      <c r="AM475" s="378"/>
      <c r="AN475" s="378"/>
      <c r="AO475" s="378"/>
      <c r="AP475" s="378"/>
      <c r="AQ475" s="378"/>
      <c r="AR475" s="378"/>
      <c r="AS475" s="378"/>
    </row>
    <row r="476" spans="1:45" ht="11.25" customHeight="1">
      <c r="A476" s="378"/>
      <c r="B476" s="378"/>
      <c r="C476" s="378"/>
      <c r="D476" s="378"/>
      <c r="E476" s="378"/>
      <c r="F476" s="378"/>
      <c r="G476" s="378"/>
      <c r="H476" s="378"/>
      <c r="I476" s="378"/>
      <c r="J476" s="378"/>
      <c r="K476" s="378"/>
      <c r="L476" s="378"/>
      <c r="M476" s="378"/>
      <c r="N476" s="378"/>
      <c r="O476" s="378"/>
      <c r="P476" s="378"/>
      <c r="Q476" s="378"/>
      <c r="R476" s="378"/>
      <c r="S476" s="378"/>
      <c r="T476" s="378"/>
      <c r="U476" s="378"/>
      <c r="V476" s="378"/>
      <c r="W476" s="378"/>
      <c r="X476" s="378"/>
      <c r="Y476" s="378"/>
      <c r="Z476" s="378"/>
      <c r="AA476" s="378"/>
      <c r="AB476" s="378"/>
      <c r="AC476" s="378"/>
      <c r="AD476" s="378"/>
      <c r="AE476" s="378"/>
      <c r="AF476" s="378"/>
      <c r="AG476" s="378"/>
      <c r="AH476" s="378"/>
      <c r="AI476" s="378"/>
      <c r="AJ476" s="378"/>
      <c r="AK476" s="378"/>
      <c r="AL476" s="378"/>
      <c r="AM476" s="378"/>
      <c r="AN476" s="378"/>
      <c r="AO476" s="378"/>
      <c r="AP476" s="378"/>
      <c r="AQ476" s="378"/>
      <c r="AR476" s="378"/>
      <c r="AS476" s="378"/>
    </row>
    <row r="477" spans="1:45" ht="11.25" customHeight="1">
      <c r="A477" s="378"/>
      <c r="B477" s="378"/>
      <c r="C477" s="378"/>
      <c r="D477" s="378"/>
      <c r="E477" s="378"/>
      <c r="F477" s="378"/>
      <c r="G477" s="378"/>
      <c r="H477" s="378"/>
      <c r="I477" s="378"/>
      <c r="J477" s="378"/>
      <c r="K477" s="378"/>
      <c r="L477" s="378"/>
      <c r="M477" s="378"/>
      <c r="N477" s="378"/>
      <c r="O477" s="378"/>
      <c r="P477" s="378"/>
      <c r="Q477" s="378"/>
      <c r="R477" s="378"/>
      <c r="S477" s="378"/>
      <c r="T477" s="378"/>
      <c r="U477" s="378"/>
      <c r="V477" s="378"/>
      <c r="W477" s="378"/>
      <c r="X477" s="378"/>
      <c r="Y477" s="378"/>
      <c r="Z477" s="378"/>
      <c r="AA477" s="378"/>
      <c r="AB477" s="378"/>
      <c r="AC477" s="378"/>
      <c r="AD477" s="378"/>
      <c r="AE477" s="378"/>
      <c r="AF477" s="378"/>
      <c r="AG477" s="378"/>
      <c r="AH477" s="378"/>
      <c r="AI477" s="378"/>
      <c r="AJ477" s="378"/>
      <c r="AK477" s="378"/>
      <c r="AL477" s="378"/>
      <c r="AM477" s="378"/>
      <c r="AN477" s="378"/>
      <c r="AO477" s="378"/>
      <c r="AP477" s="378"/>
      <c r="AQ477" s="378"/>
      <c r="AR477" s="378"/>
      <c r="AS477" s="378"/>
    </row>
    <row r="478" spans="1:45" ht="11.25" customHeight="1">
      <c r="A478" s="378"/>
      <c r="B478" s="378"/>
      <c r="C478" s="378"/>
      <c r="D478" s="378"/>
      <c r="E478" s="378"/>
      <c r="F478" s="378"/>
      <c r="G478" s="378"/>
      <c r="H478" s="378"/>
      <c r="I478" s="378"/>
      <c r="J478" s="378"/>
      <c r="K478" s="378"/>
      <c r="L478" s="378"/>
      <c r="M478" s="378"/>
      <c r="N478" s="378"/>
      <c r="O478" s="378"/>
      <c r="P478" s="378"/>
      <c r="Q478" s="378"/>
      <c r="R478" s="378"/>
      <c r="S478" s="378"/>
      <c r="T478" s="378"/>
      <c r="U478" s="378"/>
      <c r="V478" s="378"/>
      <c r="W478" s="378"/>
      <c r="X478" s="378"/>
      <c r="Y478" s="378"/>
      <c r="Z478" s="378"/>
      <c r="AA478" s="378"/>
      <c r="AB478" s="378"/>
      <c r="AC478" s="378"/>
      <c r="AD478" s="378"/>
      <c r="AE478" s="378"/>
      <c r="AF478" s="378"/>
      <c r="AG478" s="378"/>
      <c r="AH478" s="378"/>
      <c r="AI478" s="378"/>
      <c r="AJ478" s="378"/>
      <c r="AK478" s="378"/>
      <c r="AL478" s="378"/>
      <c r="AM478" s="378"/>
      <c r="AN478" s="378"/>
      <c r="AO478" s="378"/>
      <c r="AP478" s="378"/>
      <c r="AQ478" s="378"/>
      <c r="AR478" s="378"/>
      <c r="AS478" s="378"/>
    </row>
    <row r="479" spans="1:45" ht="11.25" customHeight="1">
      <c r="A479" s="378"/>
      <c r="B479" s="378"/>
      <c r="C479" s="378"/>
      <c r="D479" s="378"/>
      <c r="E479" s="378"/>
      <c r="F479" s="378"/>
      <c r="G479" s="378"/>
      <c r="H479" s="378"/>
      <c r="I479" s="378"/>
      <c r="J479" s="378"/>
      <c r="K479" s="378"/>
      <c r="L479" s="378"/>
      <c r="M479" s="378"/>
      <c r="N479" s="378"/>
      <c r="O479" s="378"/>
      <c r="P479" s="378"/>
      <c r="Q479" s="378"/>
      <c r="R479" s="378"/>
      <c r="S479" s="378"/>
      <c r="T479" s="378"/>
      <c r="U479" s="378"/>
      <c r="V479" s="378"/>
      <c r="W479" s="378"/>
      <c r="X479" s="378"/>
      <c r="Y479" s="378"/>
      <c r="Z479" s="378"/>
      <c r="AA479" s="378"/>
      <c r="AB479" s="378"/>
      <c r="AC479" s="378"/>
      <c r="AD479" s="378"/>
      <c r="AE479" s="378"/>
      <c r="AF479" s="378"/>
      <c r="AG479" s="378"/>
      <c r="AH479" s="378"/>
      <c r="AI479" s="378"/>
      <c r="AJ479" s="378"/>
      <c r="AK479" s="378"/>
      <c r="AL479" s="378"/>
      <c r="AM479" s="378"/>
      <c r="AN479" s="378"/>
      <c r="AO479" s="378"/>
      <c r="AP479" s="378"/>
      <c r="AQ479" s="378"/>
      <c r="AR479" s="378"/>
      <c r="AS479" s="378"/>
    </row>
    <row r="480" spans="1:45" ht="11.25" customHeight="1">
      <c r="A480" s="378"/>
      <c r="B480" s="378"/>
      <c r="C480" s="378"/>
      <c r="D480" s="378"/>
      <c r="E480" s="378"/>
      <c r="F480" s="378"/>
      <c r="G480" s="378"/>
      <c r="H480" s="378"/>
      <c r="I480" s="378"/>
      <c r="J480" s="378"/>
      <c r="K480" s="378"/>
      <c r="L480" s="378"/>
      <c r="M480" s="378"/>
      <c r="N480" s="378"/>
      <c r="O480" s="378"/>
      <c r="P480" s="378"/>
      <c r="Q480" s="378"/>
      <c r="R480" s="378"/>
      <c r="S480" s="378"/>
      <c r="T480" s="378"/>
      <c r="U480" s="378"/>
      <c r="V480" s="378"/>
      <c r="W480" s="378"/>
      <c r="X480" s="378"/>
      <c r="Y480" s="378"/>
      <c r="Z480" s="378"/>
      <c r="AA480" s="378"/>
      <c r="AB480" s="378"/>
      <c r="AC480" s="378"/>
      <c r="AD480" s="378"/>
      <c r="AE480" s="378"/>
      <c r="AF480" s="378"/>
      <c r="AG480" s="378"/>
      <c r="AH480" s="378"/>
      <c r="AI480" s="378"/>
      <c r="AJ480" s="378"/>
      <c r="AK480" s="378"/>
      <c r="AL480" s="378"/>
      <c r="AM480" s="378"/>
      <c r="AN480" s="378"/>
      <c r="AO480" s="378"/>
      <c r="AP480" s="378"/>
      <c r="AQ480" s="378"/>
      <c r="AR480" s="378"/>
      <c r="AS480" s="378"/>
    </row>
    <row r="481" spans="1:45" ht="11.25" customHeight="1">
      <c r="A481" s="378"/>
      <c r="B481" s="378"/>
      <c r="C481" s="378"/>
      <c r="D481" s="378"/>
      <c r="E481" s="378"/>
      <c r="F481" s="378"/>
      <c r="G481" s="378"/>
      <c r="H481" s="378"/>
      <c r="I481" s="378"/>
      <c r="J481" s="378"/>
      <c r="K481" s="378"/>
      <c r="L481" s="378"/>
      <c r="M481" s="378"/>
      <c r="N481" s="378"/>
      <c r="O481" s="378"/>
      <c r="P481" s="378"/>
      <c r="Q481" s="378"/>
      <c r="R481" s="378"/>
      <c r="S481" s="378"/>
      <c r="T481" s="378"/>
      <c r="U481" s="378"/>
      <c r="V481" s="378"/>
      <c r="W481" s="378"/>
      <c r="X481" s="378"/>
      <c r="Y481" s="378"/>
      <c r="Z481" s="378"/>
      <c r="AA481" s="378"/>
      <c r="AB481" s="378"/>
      <c r="AC481" s="378"/>
      <c r="AD481" s="378"/>
      <c r="AE481" s="378"/>
      <c r="AF481" s="378"/>
      <c r="AG481" s="378"/>
      <c r="AH481" s="378"/>
      <c r="AI481" s="378"/>
      <c r="AJ481" s="378"/>
      <c r="AK481" s="378"/>
      <c r="AL481" s="378"/>
      <c r="AM481" s="378"/>
      <c r="AN481" s="378"/>
      <c r="AO481" s="378"/>
      <c r="AP481" s="378"/>
      <c r="AQ481" s="378"/>
      <c r="AR481" s="378"/>
      <c r="AS481" s="378"/>
    </row>
    <row r="482" spans="1:45" ht="11.25" customHeight="1">
      <c r="A482" s="378"/>
      <c r="B482" s="378"/>
      <c r="C482" s="378"/>
      <c r="D482" s="378"/>
      <c r="E482" s="378"/>
      <c r="F482" s="378"/>
      <c r="G482" s="378"/>
      <c r="H482" s="378"/>
      <c r="I482" s="378"/>
      <c r="J482" s="378"/>
      <c r="K482" s="378"/>
      <c r="L482" s="378"/>
      <c r="M482" s="378"/>
      <c r="N482" s="378"/>
      <c r="O482" s="378"/>
      <c r="P482" s="378"/>
      <c r="Q482" s="378"/>
      <c r="R482" s="378"/>
      <c r="S482" s="378"/>
      <c r="T482" s="378"/>
      <c r="U482" s="378"/>
      <c r="V482" s="378"/>
      <c r="W482" s="378"/>
      <c r="X482" s="378"/>
      <c r="Y482" s="378"/>
      <c r="Z482" s="378"/>
      <c r="AA482" s="378"/>
      <c r="AB482" s="378"/>
      <c r="AC482" s="378"/>
      <c r="AD482" s="378"/>
      <c r="AE482" s="378"/>
      <c r="AF482" s="378"/>
      <c r="AG482" s="378"/>
      <c r="AH482" s="378"/>
      <c r="AI482" s="378"/>
      <c r="AJ482" s="378"/>
      <c r="AK482" s="378"/>
      <c r="AL482" s="378"/>
      <c r="AM482" s="378"/>
      <c r="AN482" s="378"/>
      <c r="AO482" s="378"/>
      <c r="AP482" s="378"/>
      <c r="AQ482" s="378"/>
      <c r="AR482" s="378"/>
      <c r="AS482" s="378"/>
    </row>
    <row r="483" spans="1:45" ht="11.25" customHeight="1">
      <c r="A483" s="378"/>
      <c r="B483" s="378"/>
      <c r="C483" s="378"/>
      <c r="D483" s="378"/>
      <c r="E483" s="378"/>
      <c r="F483" s="378"/>
      <c r="G483" s="378"/>
      <c r="H483" s="378"/>
      <c r="I483" s="378"/>
      <c r="J483" s="378"/>
      <c r="K483" s="378"/>
      <c r="L483" s="378"/>
      <c r="M483" s="378"/>
      <c r="N483" s="378"/>
      <c r="O483" s="378"/>
      <c r="P483" s="378"/>
      <c r="Q483" s="378"/>
      <c r="R483" s="378"/>
      <c r="S483" s="378"/>
      <c r="T483" s="378"/>
      <c r="U483" s="378"/>
      <c r="V483" s="378"/>
      <c r="W483" s="378"/>
      <c r="X483" s="378"/>
      <c r="Y483" s="378"/>
      <c r="Z483" s="378"/>
      <c r="AA483" s="378"/>
      <c r="AB483" s="378"/>
      <c r="AC483" s="378"/>
      <c r="AD483" s="378"/>
      <c r="AE483" s="378"/>
      <c r="AF483" s="378"/>
      <c r="AG483" s="378"/>
      <c r="AH483" s="378"/>
      <c r="AI483" s="378"/>
      <c r="AJ483" s="378"/>
      <c r="AK483" s="378"/>
      <c r="AL483" s="378"/>
      <c r="AM483" s="378"/>
      <c r="AN483" s="378"/>
      <c r="AO483" s="378"/>
      <c r="AP483" s="378"/>
      <c r="AQ483" s="378"/>
      <c r="AR483" s="378"/>
      <c r="AS483" s="378"/>
    </row>
    <row r="484" spans="1:45" ht="11.25" customHeight="1">
      <c r="A484" s="378"/>
      <c r="B484" s="378"/>
      <c r="C484" s="378"/>
      <c r="D484" s="378"/>
      <c r="E484" s="378"/>
      <c r="F484" s="378"/>
      <c r="G484" s="378"/>
      <c r="H484" s="378"/>
      <c r="I484" s="378"/>
      <c r="J484" s="378"/>
      <c r="K484" s="378"/>
      <c r="L484" s="378"/>
      <c r="M484" s="378"/>
      <c r="N484" s="378"/>
      <c r="O484" s="378"/>
      <c r="P484" s="378"/>
      <c r="Q484" s="378"/>
      <c r="R484" s="378"/>
      <c r="S484" s="378"/>
      <c r="T484" s="378"/>
      <c r="U484" s="378"/>
      <c r="V484" s="378"/>
      <c r="W484" s="378"/>
      <c r="X484" s="378"/>
      <c r="Y484" s="378"/>
      <c r="Z484" s="378"/>
      <c r="AA484" s="378"/>
      <c r="AB484" s="378"/>
      <c r="AC484" s="378"/>
      <c r="AD484" s="378"/>
      <c r="AE484" s="378"/>
      <c r="AF484" s="378"/>
      <c r="AG484" s="378"/>
      <c r="AH484" s="378"/>
      <c r="AI484" s="378"/>
      <c r="AJ484" s="378"/>
      <c r="AK484" s="378"/>
      <c r="AL484" s="378"/>
      <c r="AM484" s="378"/>
      <c r="AN484" s="378"/>
      <c r="AO484" s="378"/>
      <c r="AP484" s="378"/>
      <c r="AQ484" s="378"/>
      <c r="AR484" s="378"/>
      <c r="AS484" s="378"/>
    </row>
    <row r="485" spans="1:45" ht="11.25" customHeight="1">
      <c r="A485" s="378"/>
      <c r="B485" s="378"/>
      <c r="C485" s="378"/>
      <c r="D485" s="378"/>
      <c r="E485" s="378"/>
      <c r="F485" s="378"/>
      <c r="G485" s="378"/>
      <c r="H485" s="378"/>
      <c r="I485" s="378"/>
      <c r="J485" s="378"/>
      <c r="K485" s="378"/>
      <c r="L485" s="378"/>
      <c r="M485" s="378"/>
      <c r="N485" s="378"/>
      <c r="O485" s="378"/>
      <c r="P485" s="378"/>
      <c r="Q485" s="378"/>
      <c r="R485" s="378"/>
      <c r="S485" s="378"/>
      <c r="T485" s="378"/>
      <c r="U485" s="378"/>
      <c r="V485" s="378"/>
      <c r="W485" s="378"/>
      <c r="X485" s="378"/>
      <c r="Y485" s="378"/>
      <c r="Z485" s="378"/>
      <c r="AA485" s="378"/>
      <c r="AB485" s="378"/>
      <c r="AC485" s="378"/>
      <c r="AD485" s="378"/>
      <c r="AE485" s="378"/>
      <c r="AF485" s="378"/>
      <c r="AG485" s="378"/>
      <c r="AH485" s="378"/>
      <c r="AI485" s="378"/>
      <c r="AJ485" s="378"/>
      <c r="AK485" s="378"/>
      <c r="AL485" s="378"/>
      <c r="AM485" s="378"/>
      <c r="AN485" s="378"/>
      <c r="AO485" s="378"/>
      <c r="AP485" s="378"/>
      <c r="AQ485" s="378"/>
      <c r="AR485" s="378"/>
      <c r="AS485" s="378"/>
    </row>
    <row r="486" spans="1:45" ht="11.25" customHeight="1">
      <c r="A486" s="378"/>
      <c r="B486" s="378"/>
      <c r="C486" s="378"/>
      <c r="D486" s="378"/>
      <c r="E486" s="378"/>
      <c r="F486" s="378"/>
      <c r="G486" s="378"/>
      <c r="H486" s="378"/>
      <c r="I486" s="378"/>
      <c r="J486" s="378"/>
      <c r="K486" s="378"/>
      <c r="L486" s="378"/>
      <c r="M486" s="378"/>
      <c r="N486" s="378"/>
      <c r="O486" s="378"/>
      <c r="P486" s="378"/>
      <c r="Q486" s="378"/>
      <c r="R486" s="378"/>
      <c r="S486" s="378"/>
      <c r="T486" s="378"/>
      <c r="U486" s="378"/>
      <c r="V486" s="378"/>
      <c r="W486" s="378"/>
      <c r="X486" s="378"/>
      <c r="Y486" s="378"/>
      <c r="Z486" s="378"/>
      <c r="AA486" s="378"/>
      <c r="AB486" s="378"/>
      <c r="AC486" s="378"/>
      <c r="AD486" s="378"/>
      <c r="AE486" s="378"/>
      <c r="AF486" s="378"/>
      <c r="AG486" s="378"/>
      <c r="AH486" s="378"/>
      <c r="AI486" s="378"/>
      <c r="AJ486" s="378"/>
      <c r="AK486" s="378"/>
      <c r="AL486" s="378"/>
      <c r="AM486" s="378"/>
      <c r="AN486" s="378"/>
      <c r="AO486" s="378"/>
      <c r="AP486" s="378"/>
      <c r="AQ486" s="378"/>
      <c r="AR486" s="378"/>
      <c r="AS486" s="378"/>
    </row>
    <row r="487" spans="1:45" ht="11.25" customHeight="1">
      <c r="A487" s="378"/>
      <c r="B487" s="378"/>
      <c r="C487" s="378"/>
      <c r="D487" s="378"/>
      <c r="E487" s="378"/>
      <c r="F487" s="378"/>
      <c r="G487" s="378"/>
      <c r="H487" s="378"/>
      <c r="I487" s="378"/>
      <c r="J487" s="378"/>
      <c r="K487" s="378"/>
      <c r="L487" s="378"/>
      <c r="M487" s="378"/>
      <c r="N487" s="378"/>
      <c r="O487" s="378"/>
      <c r="P487" s="378"/>
      <c r="Q487" s="378"/>
      <c r="R487" s="378"/>
      <c r="S487" s="378"/>
      <c r="T487" s="378"/>
      <c r="U487" s="378"/>
      <c r="V487" s="378"/>
      <c r="W487" s="378"/>
      <c r="X487" s="378"/>
      <c r="Y487" s="378"/>
      <c r="Z487" s="378"/>
      <c r="AA487" s="378"/>
      <c r="AB487" s="378"/>
      <c r="AC487" s="378"/>
      <c r="AD487" s="378"/>
      <c r="AE487" s="378"/>
      <c r="AF487" s="378"/>
      <c r="AG487" s="378"/>
      <c r="AH487" s="378"/>
      <c r="AI487" s="378"/>
      <c r="AJ487" s="378"/>
      <c r="AK487" s="378"/>
      <c r="AL487" s="378"/>
      <c r="AM487" s="378"/>
      <c r="AN487" s="378"/>
      <c r="AO487" s="378"/>
      <c r="AP487" s="378"/>
      <c r="AQ487" s="378"/>
      <c r="AR487" s="378"/>
      <c r="AS487" s="378"/>
    </row>
    <row r="488" spans="1:45" ht="11.25" customHeight="1">
      <c r="A488" s="378"/>
      <c r="B488" s="378"/>
      <c r="C488" s="378"/>
      <c r="D488" s="378"/>
      <c r="E488" s="378"/>
      <c r="F488" s="378"/>
      <c r="G488" s="378"/>
      <c r="H488" s="378"/>
      <c r="I488" s="378"/>
      <c r="J488" s="378"/>
      <c r="K488" s="378"/>
      <c r="L488" s="378"/>
      <c r="M488" s="378"/>
      <c r="N488" s="378"/>
      <c r="O488" s="378"/>
      <c r="P488" s="378"/>
      <c r="Q488" s="378"/>
      <c r="R488" s="378"/>
      <c r="S488" s="378"/>
      <c r="T488" s="378"/>
      <c r="U488" s="378"/>
      <c r="V488" s="378"/>
      <c r="W488" s="378"/>
      <c r="X488" s="378"/>
      <c r="Y488" s="378"/>
      <c r="Z488" s="378"/>
      <c r="AA488" s="378"/>
      <c r="AB488" s="378"/>
      <c r="AC488" s="378"/>
      <c r="AD488" s="378"/>
      <c r="AE488" s="378"/>
      <c r="AF488" s="378"/>
      <c r="AG488" s="378"/>
      <c r="AH488" s="378"/>
      <c r="AI488" s="378"/>
      <c r="AJ488" s="378"/>
      <c r="AK488" s="378"/>
      <c r="AL488" s="378"/>
      <c r="AM488" s="378"/>
      <c r="AN488" s="378"/>
      <c r="AO488" s="378"/>
      <c r="AP488" s="378"/>
      <c r="AQ488" s="378"/>
      <c r="AR488" s="378"/>
      <c r="AS488" s="378"/>
    </row>
    <row r="489" spans="1:45" ht="11.25" customHeight="1">
      <c r="A489" s="378"/>
      <c r="B489" s="378"/>
      <c r="C489" s="378"/>
      <c r="D489" s="378"/>
      <c r="E489" s="378"/>
      <c r="F489" s="378"/>
      <c r="G489" s="378"/>
      <c r="H489" s="378"/>
      <c r="I489" s="378"/>
      <c r="J489" s="378"/>
      <c r="K489" s="378"/>
      <c r="L489" s="378"/>
      <c r="M489" s="378"/>
      <c r="N489" s="378"/>
      <c r="O489" s="378"/>
      <c r="P489" s="378"/>
      <c r="Q489" s="378"/>
      <c r="R489" s="378"/>
      <c r="S489" s="378"/>
      <c r="T489" s="378"/>
      <c r="U489" s="378"/>
      <c r="V489" s="378"/>
      <c r="W489" s="378"/>
      <c r="X489" s="378"/>
      <c r="Y489" s="378"/>
      <c r="Z489" s="378"/>
      <c r="AA489" s="378"/>
      <c r="AB489" s="378"/>
      <c r="AC489" s="378"/>
      <c r="AD489" s="378"/>
      <c r="AE489" s="378"/>
      <c r="AF489" s="378"/>
      <c r="AG489" s="378"/>
      <c r="AH489" s="378"/>
      <c r="AI489" s="378"/>
      <c r="AJ489" s="378"/>
      <c r="AK489" s="378"/>
      <c r="AL489" s="378"/>
      <c r="AM489" s="378"/>
      <c r="AN489" s="378"/>
      <c r="AO489" s="378"/>
      <c r="AP489" s="378"/>
      <c r="AQ489" s="378"/>
      <c r="AR489" s="378"/>
      <c r="AS489" s="378"/>
    </row>
    <row r="490" spans="1:45" ht="11.25" customHeight="1">
      <c r="A490" s="378"/>
      <c r="B490" s="378"/>
      <c r="C490" s="378"/>
      <c r="D490" s="378"/>
      <c r="E490" s="378"/>
      <c r="F490" s="378"/>
      <c r="G490" s="378"/>
      <c r="H490" s="378"/>
      <c r="I490" s="378"/>
      <c r="J490" s="378"/>
      <c r="K490" s="378"/>
      <c r="L490" s="378"/>
      <c r="M490" s="378"/>
      <c r="N490" s="378"/>
      <c r="O490" s="378"/>
      <c r="P490" s="378"/>
      <c r="Q490" s="378"/>
      <c r="R490" s="378"/>
      <c r="S490" s="378"/>
      <c r="T490" s="378"/>
      <c r="U490" s="378"/>
      <c r="V490" s="378"/>
      <c r="W490" s="378"/>
      <c r="X490" s="378"/>
      <c r="Y490" s="378"/>
      <c r="Z490" s="378"/>
      <c r="AA490" s="378"/>
      <c r="AB490" s="378"/>
      <c r="AC490" s="378"/>
      <c r="AD490" s="378"/>
      <c r="AE490" s="378"/>
      <c r="AF490" s="378"/>
      <c r="AG490" s="378"/>
      <c r="AH490" s="378"/>
      <c r="AI490" s="378"/>
      <c r="AJ490" s="378"/>
      <c r="AK490" s="378"/>
      <c r="AL490" s="378"/>
      <c r="AM490" s="378"/>
      <c r="AN490" s="378"/>
      <c r="AO490" s="378"/>
      <c r="AP490" s="378"/>
      <c r="AQ490" s="378"/>
      <c r="AR490" s="378"/>
      <c r="AS490" s="378"/>
    </row>
    <row r="491" spans="1:45" ht="11.25" customHeight="1">
      <c r="A491" s="378"/>
      <c r="B491" s="378"/>
      <c r="C491" s="378"/>
      <c r="D491" s="378"/>
      <c r="E491" s="378"/>
      <c r="F491" s="378"/>
      <c r="G491" s="378"/>
      <c r="H491" s="378"/>
      <c r="I491" s="378"/>
      <c r="J491" s="378"/>
      <c r="K491" s="378"/>
      <c r="L491" s="378"/>
      <c r="M491" s="378"/>
      <c r="N491" s="378"/>
      <c r="O491" s="378"/>
      <c r="P491" s="378"/>
      <c r="Q491" s="378"/>
      <c r="R491" s="378"/>
      <c r="S491" s="378"/>
      <c r="T491" s="378"/>
      <c r="U491" s="378"/>
      <c r="V491" s="378"/>
      <c r="W491" s="378"/>
      <c r="X491" s="378"/>
      <c r="Y491" s="378"/>
      <c r="Z491" s="378"/>
      <c r="AA491" s="378"/>
      <c r="AB491" s="378"/>
      <c r="AC491" s="378"/>
      <c r="AD491" s="378"/>
      <c r="AE491" s="378"/>
      <c r="AF491" s="378"/>
      <c r="AG491" s="378"/>
      <c r="AH491" s="378"/>
      <c r="AI491" s="378"/>
      <c r="AJ491" s="378"/>
      <c r="AK491" s="378"/>
      <c r="AL491" s="378"/>
      <c r="AM491" s="378"/>
      <c r="AN491" s="378"/>
      <c r="AO491" s="378"/>
      <c r="AP491" s="378"/>
      <c r="AQ491" s="378"/>
      <c r="AR491" s="378"/>
      <c r="AS491" s="378"/>
    </row>
    <row r="492" spans="1:45" ht="11.25" customHeight="1">
      <c r="A492" s="378"/>
      <c r="B492" s="378"/>
      <c r="C492" s="378"/>
      <c r="D492" s="378"/>
      <c r="E492" s="378"/>
      <c r="F492" s="378"/>
      <c r="G492" s="378"/>
      <c r="H492" s="378"/>
      <c r="I492" s="378"/>
      <c r="J492" s="378"/>
      <c r="K492" s="378"/>
      <c r="L492" s="378"/>
      <c r="M492" s="378"/>
      <c r="N492" s="378"/>
      <c r="O492" s="378"/>
      <c r="P492" s="378"/>
      <c r="Q492" s="378"/>
      <c r="R492" s="378"/>
      <c r="S492" s="378"/>
      <c r="T492" s="378"/>
      <c r="U492" s="378"/>
      <c r="V492" s="378"/>
      <c r="W492" s="378"/>
      <c r="X492" s="378"/>
      <c r="Y492" s="378"/>
      <c r="Z492" s="378"/>
      <c r="AA492" s="378"/>
      <c r="AB492" s="378"/>
      <c r="AC492" s="378"/>
      <c r="AD492" s="378"/>
      <c r="AE492" s="378"/>
      <c r="AF492" s="378"/>
      <c r="AG492" s="378"/>
      <c r="AH492" s="378"/>
      <c r="AI492" s="378"/>
      <c r="AJ492" s="378"/>
      <c r="AK492" s="378"/>
      <c r="AL492" s="378"/>
      <c r="AM492" s="378"/>
      <c r="AN492" s="378"/>
      <c r="AO492" s="378"/>
      <c r="AP492" s="378"/>
      <c r="AQ492" s="378"/>
      <c r="AR492" s="378"/>
      <c r="AS492" s="378"/>
    </row>
    <row r="493" spans="1:45" ht="11.25" customHeight="1">
      <c r="A493" s="378"/>
      <c r="B493" s="378"/>
      <c r="C493" s="378"/>
      <c r="D493" s="378"/>
      <c r="E493" s="378"/>
      <c r="F493" s="378"/>
      <c r="G493" s="378"/>
      <c r="H493" s="378"/>
      <c r="I493" s="378"/>
      <c r="J493" s="378"/>
      <c r="K493" s="378"/>
      <c r="L493" s="378"/>
      <c r="M493" s="378"/>
      <c r="N493" s="378"/>
      <c r="O493" s="378"/>
      <c r="P493" s="378"/>
      <c r="Q493" s="378"/>
      <c r="R493" s="378"/>
      <c r="S493" s="378"/>
      <c r="T493" s="378"/>
      <c r="U493" s="378"/>
      <c r="V493" s="378"/>
      <c r="W493" s="378"/>
      <c r="X493" s="378"/>
      <c r="Y493" s="378"/>
      <c r="Z493" s="378"/>
      <c r="AA493" s="378"/>
      <c r="AB493" s="378"/>
      <c r="AC493" s="378"/>
      <c r="AD493" s="378"/>
      <c r="AE493" s="378"/>
      <c r="AF493" s="378"/>
      <c r="AG493" s="378"/>
      <c r="AH493" s="378"/>
      <c r="AI493" s="378"/>
      <c r="AJ493" s="378"/>
      <c r="AK493" s="378"/>
      <c r="AL493" s="378"/>
      <c r="AM493" s="378"/>
      <c r="AN493" s="378"/>
      <c r="AO493" s="378"/>
      <c r="AP493" s="378"/>
      <c r="AQ493" s="378"/>
      <c r="AR493" s="378"/>
      <c r="AS493" s="378"/>
    </row>
    <row r="494" spans="1:45" ht="11.25" customHeight="1">
      <c r="A494" s="378"/>
      <c r="B494" s="378"/>
      <c r="C494" s="378"/>
      <c r="D494" s="378"/>
      <c r="E494" s="378"/>
      <c r="F494" s="378"/>
      <c r="G494" s="378"/>
      <c r="H494" s="378"/>
      <c r="I494" s="378"/>
      <c r="J494" s="378"/>
      <c r="K494" s="378"/>
      <c r="L494" s="378"/>
      <c r="M494" s="378"/>
      <c r="N494" s="378"/>
      <c r="O494" s="378"/>
      <c r="P494" s="378"/>
      <c r="Q494" s="378"/>
      <c r="R494" s="378"/>
      <c r="S494" s="378"/>
      <c r="T494" s="378"/>
      <c r="U494" s="378"/>
      <c r="V494" s="378"/>
      <c r="W494" s="378"/>
      <c r="X494" s="378"/>
      <c r="Y494" s="378"/>
      <c r="Z494" s="378"/>
      <c r="AA494" s="378"/>
      <c r="AB494" s="378"/>
      <c r="AC494" s="378"/>
      <c r="AD494" s="378"/>
      <c r="AE494" s="378"/>
      <c r="AF494" s="378"/>
      <c r="AG494" s="378"/>
      <c r="AH494" s="378"/>
      <c r="AI494" s="378"/>
      <c r="AJ494" s="378"/>
      <c r="AK494" s="378"/>
      <c r="AL494" s="378"/>
      <c r="AM494" s="378"/>
      <c r="AN494" s="378"/>
      <c r="AO494" s="378"/>
      <c r="AP494" s="378"/>
      <c r="AQ494" s="378"/>
      <c r="AR494" s="378"/>
      <c r="AS494" s="378"/>
    </row>
    <row r="495" spans="1:45" ht="11.25" customHeight="1">
      <c r="A495" s="378"/>
      <c r="B495" s="378"/>
      <c r="C495" s="378"/>
      <c r="D495" s="378"/>
      <c r="E495" s="378"/>
      <c r="F495" s="378"/>
      <c r="G495" s="378"/>
      <c r="H495" s="378"/>
      <c r="I495" s="378"/>
      <c r="J495" s="378"/>
      <c r="K495" s="378"/>
      <c r="L495" s="378"/>
      <c r="M495" s="378"/>
      <c r="N495" s="378"/>
      <c r="O495" s="378"/>
      <c r="P495" s="378"/>
      <c r="Q495" s="378"/>
      <c r="R495" s="378"/>
      <c r="S495" s="378"/>
      <c r="T495" s="378"/>
      <c r="U495" s="378"/>
      <c r="V495" s="378"/>
      <c r="W495" s="378"/>
      <c r="X495" s="378"/>
      <c r="Y495" s="378"/>
      <c r="Z495" s="378"/>
      <c r="AA495" s="378"/>
      <c r="AB495" s="378"/>
      <c r="AC495" s="378"/>
      <c r="AD495" s="378"/>
      <c r="AE495" s="378"/>
      <c r="AF495" s="378"/>
      <c r="AG495" s="378"/>
      <c r="AH495" s="378"/>
      <c r="AI495" s="378"/>
      <c r="AJ495" s="378"/>
      <c r="AK495" s="378"/>
      <c r="AL495" s="378"/>
      <c r="AM495" s="378"/>
      <c r="AN495" s="378"/>
      <c r="AO495" s="378"/>
      <c r="AP495" s="378"/>
      <c r="AQ495" s="378"/>
      <c r="AR495" s="378"/>
      <c r="AS495" s="378"/>
    </row>
    <row r="496" spans="1:45" ht="11.25" customHeight="1">
      <c r="A496" s="378"/>
      <c r="B496" s="378"/>
      <c r="C496" s="378"/>
      <c r="D496" s="378"/>
      <c r="E496" s="378"/>
      <c r="F496" s="378"/>
      <c r="G496" s="378"/>
      <c r="H496" s="378"/>
      <c r="I496" s="378"/>
      <c r="J496" s="378"/>
      <c r="K496" s="378"/>
      <c r="L496" s="378"/>
      <c r="M496" s="378"/>
      <c r="N496" s="378"/>
      <c r="O496" s="378"/>
      <c r="P496" s="378"/>
      <c r="Q496" s="378"/>
      <c r="R496" s="378"/>
      <c r="S496" s="378"/>
      <c r="T496" s="378"/>
      <c r="U496" s="378"/>
      <c r="V496" s="378"/>
      <c r="W496" s="378"/>
      <c r="X496" s="378"/>
      <c r="Y496" s="378"/>
      <c r="Z496" s="378"/>
      <c r="AA496" s="378"/>
      <c r="AB496" s="378"/>
      <c r="AC496" s="378"/>
      <c r="AD496" s="378"/>
      <c r="AE496" s="378"/>
      <c r="AF496" s="378"/>
      <c r="AG496" s="378"/>
      <c r="AH496" s="378"/>
      <c r="AI496" s="378"/>
      <c r="AJ496" s="378"/>
      <c r="AK496" s="378"/>
      <c r="AL496" s="378"/>
      <c r="AM496" s="378"/>
      <c r="AN496" s="378"/>
      <c r="AO496" s="378"/>
      <c r="AP496" s="378"/>
      <c r="AQ496" s="378"/>
      <c r="AR496" s="378"/>
      <c r="AS496" s="378"/>
    </row>
    <row r="497" spans="1:45" ht="11.25" customHeight="1">
      <c r="A497" s="378"/>
      <c r="B497" s="378"/>
      <c r="C497" s="378"/>
      <c r="D497" s="378"/>
      <c r="E497" s="378"/>
      <c r="F497" s="378"/>
      <c r="G497" s="378"/>
      <c r="H497" s="378"/>
      <c r="I497" s="378"/>
      <c r="J497" s="378"/>
      <c r="K497" s="378"/>
      <c r="L497" s="378"/>
      <c r="M497" s="378"/>
      <c r="N497" s="378"/>
      <c r="O497" s="378"/>
      <c r="P497" s="378"/>
      <c r="Q497" s="378"/>
      <c r="R497" s="378"/>
      <c r="S497" s="378"/>
      <c r="T497" s="378"/>
      <c r="U497" s="378"/>
      <c r="V497" s="378"/>
      <c r="W497" s="378"/>
      <c r="X497" s="378"/>
      <c r="Y497" s="378"/>
      <c r="Z497" s="378"/>
      <c r="AA497" s="378"/>
      <c r="AB497" s="378"/>
      <c r="AC497" s="378"/>
      <c r="AD497" s="378"/>
      <c r="AE497" s="378"/>
      <c r="AF497" s="378"/>
      <c r="AG497" s="378"/>
      <c r="AH497" s="378"/>
      <c r="AI497" s="378"/>
      <c r="AJ497" s="378"/>
      <c r="AK497" s="378"/>
      <c r="AL497" s="378"/>
      <c r="AM497" s="378"/>
      <c r="AN497" s="378"/>
      <c r="AO497" s="378"/>
      <c r="AP497" s="378"/>
      <c r="AQ497" s="378"/>
      <c r="AR497" s="378"/>
      <c r="AS497" s="378"/>
    </row>
    <row r="498" spans="1:45" ht="11.25" customHeight="1">
      <c r="A498" s="378"/>
      <c r="B498" s="378"/>
      <c r="C498" s="378"/>
      <c r="D498" s="378"/>
      <c r="E498" s="378"/>
      <c r="F498" s="378"/>
      <c r="G498" s="378"/>
      <c r="H498" s="378"/>
      <c r="I498" s="378"/>
      <c r="J498" s="378"/>
      <c r="K498" s="378"/>
      <c r="L498" s="378"/>
      <c r="M498" s="378"/>
      <c r="N498" s="378"/>
      <c r="O498" s="378"/>
      <c r="P498" s="378"/>
      <c r="Q498" s="378"/>
      <c r="R498" s="378"/>
      <c r="S498" s="378"/>
      <c r="T498" s="378"/>
      <c r="U498" s="378"/>
      <c r="V498" s="378"/>
      <c r="W498" s="378"/>
      <c r="X498" s="378"/>
      <c r="Y498" s="378"/>
      <c r="Z498" s="378"/>
      <c r="AA498" s="378"/>
      <c r="AB498" s="378"/>
      <c r="AC498" s="378"/>
      <c r="AD498" s="378"/>
      <c r="AE498" s="378"/>
      <c r="AF498" s="378"/>
      <c r="AG498" s="378"/>
      <c r="AH498" s="378"/>
      <c r="AI498" s="378"/>
      <c r="AJ498" s="378"/>
      <c r="AK498" s="378"/>
      <c r="AL498" s="378"/>
      <c r="AM498" s="378"/>
      <c r="AN498" s="378"/>
      <c r="AO498" s="378"/>
      <c r="AP498" s="378"/>
      <c r="AQ498" s="378"/>
      <c r="AR498" s="378"/>
      <c r="AS498" s="378"/>
    </row>
    <row r="499" spans="1:45" ht="11.25" customHeight="1">
      <c r="A499" s="378"/>
      <c r="B499" s="378"/>
      <c r="C499" s="378"/>
      <c r="D499" s="378"/>
      <c r="E499" s="378"/>
      <c r="F499" s="378"/>
      <c r="G499" s="378"/>
      <c r="H499" s="378"/>
      <c r="I499" s="378"/>
      <c r="J499" s="378"/>
      <c r="K499" s="378"/>
      <c r="L499" s="378"/>
      <c r="M499" s="378"/>
      <c r="N499" s="378"/>
      <c r="O499" s="378"/>
      <c r="P499" s="378"/>
      <c r="Q499" s="378"/>
      <c r="R499" s="378"/>
      <c r="S499" s="378"/>
      <c r="T499" s="378"/>
      <c r="U499" s="378"/>
      <c r="V499" s="378"/>
      <c r="W499" s="378"/>
      <c r="X499" s="378"/>
      <c r="Y499" s="378"/>
      <c r="Z499" s="378"/>
      <c r="AA499" s="378"/>
      <c r="AB499" s="378"/>
      <c r="AC499" s="378"/>
      <c r="AD499" s="378"/>
      <c r="AE499" s="378"/>
      <c r="AF499" s="378"/>
      <c r="AG499" s="378"/>
      <c r="AH499" s="378"/>
      <c r="AI499" s="378"/>
      <c r="AJ499" s="378"/>
      <c r="AK499" s="378"/>
      <c r="AL499" s="378"/>
      <c r="AM499" s="378"/>
      <c r="AN499" s="378"/>
      <c r="AO499" s="378"/>
      <c r="AP499" s="378"/>
      <c r="AQ499" s="378"/>
      <c r="AR499" s="378"/>
      <c r="AS499" s="378"/>
    </row>
    <row r="500" spans="1:45" ht="11.25" customHeight="1">
      <c r="A500" s="378"/>
      <c r="B500" s="378"/>
      <c r="C500" s="378"/>
      <c r="D500" s="378"/>
      <c r="E500" s="378"/>
      <c r="F500" s="378"/>
      <c r="G500" s="378"/>
      <c r="H500" s="378"/>
      <c r="I500" s="378"/>
      <c r="J500" s="378"/>
      <c r="K500" s="378"/>
      <c r="L500" s="378"/>
      <c r="M500" s="378"/>
      <c r="N500" s="378"/>
      <c r="O500" s="378"/>
      <c r="P500" s="378"/>
      <c r="Q500" s="378"/>
      <c r="R500" s="378"/>
      <c r="S500" s="378"/>
      <c r="T500" s="378"/>
      <c r="U500" s="378"/>
      <c r="V500" s="378"/>
      <c r="W500" s="378"/>
      <c r="X500" s="378"/>
      <c r="Y500" s="378"/>
      <c r="Z500" s="378"/>
      <c r="AA500" s="378"/>
      <c r="AB500" s="378"/>
      <c r="AC500" s="378"/>
      <c r="AD500" s="378"/>
      <c r="AE500" s="378"/>
      <c r="AF500" s="378"/>
      <c r="AG500" s="378"/>
      <c r="AH500" s="378"/>
      <c r="AI500" s="378"/>
      <c r="AJ500" s="378"/>
      <c r="AK500" s="378"/>
      <c r="AL500" s="378"/>
      <c r="AM500" s="378"/>
      <c r="AN500" s="378"/>
      <c r="AO500" s="378"/>
      <c r="AP500" s="378"/>
      <c r="AQ500" s="378"/>
      <c r="AR500" s="378"/>
      <c r="AS500" s="378"/>
    </row>
    <row r="501" spans="1:45" ht="11.25" customHeight="1">
      <c r="A501" s="378"/>
      <c r="B501" s="378"/>
      <c r="C501" s="378"/>
      <c r="D501" s="378"/>
      <c r="E501" s="378"/>
      <c r="F501" s="378"/>
      <c r="G501" s="378"/>
      <c r="H501" s="378"/>
      <c r="I501" s="378"/>
      <c r="J501" s="378"/>
      <c r="K501" s="378"/>
      <c r="L501" s="378"/>
      <c r="M501" s="378"/>
      <c r="N501" s="378"/>
      <c r="O501" s="378"/>
      <c r="P501" s="378"/>
      <c r="Q501" s="378"/>
      <c r="R501" s="378"/>
      <c r="S501" s="378"/>
      <c r="T501" s="378"/>
      <c r="U501" s="378"/>
      <c r="V501" s="378"/>
      <c r="W501" s="378"/>
      <c r="X501" s="378"/>
      <c r="Y501" s="378"/>
      <c r="Z501" s="378"/>
      <c r="AA501" s="378"/>
      <c r="AB501" s="378"/>
      <c r="AC501" s="378"/>
      <c r="AD501" s="378"/>
      <c r="AE501" s="378"/>
      <c r="AF501" s="378"/>
      <c r="AG501" s="378"/>
      <c r="AH501" s="378"/>
      <c r="AI501" s="378"/>
      <c r="AJ501" s="378"/>
      <c r="AK501" s="378"/>
      <c r="AL501" s="378"/>
      <c r="AM501" s="378"/>
      <c r="AN501" s="378"/>
      <c r="AO501" s="378"/>
      <c r="AP501" s="378"/>
      <c r="AQ501" s="378"/>
      <c r="AR501" s="378"/>
      <c r="AS501" s="378"/>
    </row>
    <row r="502" spans="1:45" ht="11.25" customHeight="1">
      <c r="A502" s="378"/>
      <c r="B502" s="378"/>
      <c r="C502" s="378"/>
      <c r="D502" s="378"/>
      <c r="E502" s="378"/>
      <c r="F502" s="378"/>
      <c r="G502" s="378"/>
      <c r="H502" s="378"/>
      <c r="I502" s="378"/>
      <c r="J502" s="378"/>
      <c r="K502" s="378"/>
      <c r="L502" s="378"/>
      <c r="M502" s="378"/>
      <c r="N502" s="378"/>
      <c r="O502" s="378"/>
      <c r="P502" s="378"/>
      <c r="Q502" s="378"/>
      <c r="R502" s="378"/>
      <c r="S502" s="378"/>
      <c r="T502" s="378"/>
      <c r="U502" s="378"/>
      <c r="V502" s="378"/>
      <c r="W502" s="378"/>
      <c r="X502" s="378"/>
      <c r="Y502" s="378"/>
      <c r="Z502" s="378"/>
      <c r="AA502" s="378"/>
      <c r="AB502" s="378"/>
      <c r="AC502" s="378"/>
      <c r="AD502" s="378"/>
      <c r="AE502" s="378"/>
      <c r="AF502" s="378"/>
      <c r="AG502" s="378"/>
      <c r="AH502" s="378"/>
      <c r="AI502" s="378"/>
      <c r="AJ502" s="378"/>
      <c r="AK502" s="378"/>
      <c r="AL502" s="378"/>
      <c r="AM502" s="378"/>
      <c r="AN502" s="378"/>
      <c r="AO502" s="378"/>
      <c r="AP502" s="378"/>
      <c r="AQ502" s="378"/>
      <c r="AR502" s="378"/>
      <c r="AS502" s="378"/>
    </row>
    <row r="503" spans="1:45" ht="11.25" customHeight="1">
      <c r="A503" s="378"/>
      <c r="B503" s="378"/>
      <c r="C503" s="378"/>
      <c r="D503" s="378"/>
      <c r="E503" s="378"/>
      <c r="F503" s="378"/>
      <c r="G503" s="378"/>
      <c r="H503" s="378"/>
      <c r="I503" s="378"/>
      <c r="J503" s="378"/>
      <c r="K503" s="378"/>
      <c r="L503" s="378"/>
      <c r="M503" s="378"/>
      <c r="N503" s="378"/>
      <c r="O503" s="378"/>
      <c r="P503" s="378"/>
      <c r="Q503" s="378"/>
      <c r="R503" s="378"/>
      <c r="S503" s="378"/>
      <c r="T503" s="378"/>
      <c r="U503" s="378"/>
      <c r="V503" s="378"/>
      <c r="W503" s="378"/>
      <c r="X503" s="378"/>
      <c r="Y503" s="378"/>
      <c r="Z503" s="378"/>
      <c r="AA503" s="378"/>
      <c r="AB503" s="378"/>
      <c r="AC503" s="378"/>
      <c r="AD503" s="378"/>
      <c r="AE503" s="378"/>
      <c r="AF503" s="378"/>
      <c r="AG503" s="378"/>
      <c r="AH503" s="378"/>
      <c r="AI503" s="378"/>
      <c r="AJ503" s="378"/>
      <c r="AK503" s="378"/>
      <c r="AL503" s="378"/>
      <c r="AM503" s="378"/>
      <c r="AN503" s="378"/>
      <c r="AO503" s="378"/>
      <c r="AP503" s="378"/>
      <c r="AQ503" s="378"/>
      <c r="AR503" s="378"/>
      <c r="AS503" s="378"/>
    </row>
    <row r="504" spans="1:45" ht="11.25" customHeight="1">
      <c r="A504" s="378"/>
      <c r="B504" s="378"/>
      <c r="C504" s="378"/>
      <c r="D504" s="378"/>
      <c r="E504" s="378"/>
      <c r="F504" s="378"/>
      <c r="G504" s="378"/>
      <c r="H504" s="378"/>
      <c r="I504" s="378"/>
      <c r="J504" s="378"/>
      <c r="K504" s="378"/>
      <c r="L504" s="378"/>
      <c r="M504" s="378"/>
      <c r="N504" s="378"/>
      <c r="O504" s="378"/>
      <c r="P504" s="378"/>
      <c r="Q504" s="378"/>
      <c r="R504" s="378"/>
      <c r="S504" s="378"/>
      <c r="T504" s="378"/>
      <c r="U504" s="378"/>
      <c r="V504" s="378"/>
      <c r="W504" s="378"/>
      <c r="X504" s="378"/>
      <c r="Y504" s="378"/>
      <c r="Z504" s="378"/>
      <c r="AA504" s="378"/>
      <c r="AB504" s="378"/>
      <c r="AC504" s="378"/>
      <c r="AD504" s="378"/>
      <c r="AE504" s="378"/>
      <c r="AF504" s="378"/>
      <c r="AG504" s="378"/>
      <c r="AH504" s="378"/>
      <c r="AI504" s="378"/>
      <c r="AJ504" s="378"/>
      <c r="AK504" s="378"/>
      <c r="AL504" s="378"/>
      <c r="AM504" s="378"/>
      <c r="AN504" s="378"/>
      <c r="AO504" s="378"/>
      <c r="AP504" s="378"/>
      <c r="AQ504" s="378"/>
      <c r="AR504" s="378"/>
      <c r="AS504" s="378"/>
    </row>
    <row r="505" spans="1:45" ht="11.25" customHeight="1">
      <c r="A505" s="378"/>
      <c r="B505" s="378"/>
      <c r="C505" s="378"/>
      <c r="D505" s="378"/>
      <c r="E505" s="378"/>
      <c r="F505" s="378"/>
      <c r="G505" s="378"/>
      <c r="H505" s="378"/>
      <c r="I505" s="378"/>
      <c r="J505" s="378"/>
      <c r="K505" s="378"/>
      <c r="L505" s="378"/>
      <c r="M505" s="378"/>
      <c r="N505" s="378"/>
      <c r="O505" s="378"/>
      <c r="P505" s="378"/>
      <c r="Q505" s="378"/>
      <c r="R505" s="378"/>
      <c r="S505" s="378"/>
      <c r="T505" s="378"/>
      <c r="U505" s="378"/>
      <c r="V505" s="378"/>
      <c r="W505" s="378"/>
      <c r="X505" s="378"/>
      <c r="Y505" s="378"/>
      <c r="Z505" s="378"/>
      <c r="AA505" s="378"/>
      <c r="AB505" s="378"/>
      <c r="AC505" s="378"/>
      <c r="AD505" s="378"/>
      <c r="AE505" s="378"/>
      <c r="AF505" s="378"/>
      <c r="AG505" s="378"/>
      <c r="AH505" s="378"/>
      <c r="AI505" s="378"/>
      <c r="AJ505" s="378"/>
      <c r="AK505" s="378"/>
      <c r="AL505" s="378"/>
      <c r="AM505" s="378"/>
      <c r="AN505" s="378"/>
      <c r="AO505" s="378"/>
      <c r="AP505" s="378"/>
      <c r="AQ505" s="378"/>
      <c r="AR505" s="378"/>
      <c r="AS505" s="378"/>
    </row>
    <row r="506" spans="1:45" ht="11.25" customHeight="1">
      <c r="A506" s="378"/>
      <c r="B506" s="378"/>
      <c r="C506" s="378"/>
      <c r="D506" s="378"/>
      <c r="E506" s="378"/>
      <c r="F506" s="378"/>
      <c r="G506" s="378"/>
      <c r="H506" s="378"/>
      <c r="I506" s="378"/>
      <c r="J506" s="378"/>
      <c r="K506" s="378"/>
      <c r="L506" s="378"/>
      <c r="M506" s="378"/>
      <c r="N506" s="378"/>
      <c r="O506" s="378"/>
      <c r="P506" s="378"/>
      <c r="Q506" s="378"/>
      <c r="R506" s="378"/>
      <c r="S506" s="378"/>
      <c r="T506" s="378"/>
      <c r="U506" s="378"/>
      <c r="V506" s="378"/>
      <c r="W506" s="378"/>
      <c r="X506" s="378"/>
      <c r="Y506" s="378"/>
      <c r="Z506" s="378"/>
      <c r="AA506" s="378"/>
      <c r="AB506" s="378"/>
      <c r="AC506" s="378"/>
      <c r="AD506" s="378"/>
      <c r="AE506" s="378"/>
      <c r="AF506" s="378"/>
      <c r="AG506" s="378"/>
      <c r="AH506" s="378"/>
      <c r="AI506" s="378"/>
      <c r="AJ506" s="378"/>
      <c r="AK506" s="378"/>
      <c r="AL506" s="378"/>
      <c r="AM506" s="378"/>
      <c r="AN506" s="378"/>
      <c r="AO506" s="378"/>
      <c r="AP506" s="378"/>
      <c r="AQ506" s="378"/>
      <c r="AR506" s="378"/>
      <c r="AS506" s="378"/>
    </row>
    <row r="507" spans="1:45" ht="11.25" customHeight="1">
      <c r="A507" s="378"/>
      <c r="B507" s="378"/>
      <c r="C507" s="378"/>
      <c r="D507" s="378"/>
      <c r="E507" s="378"/>
      <c r="F507" s="378"/>
      <c r="G507" s="378"/>
      <c r="H507" s="378"/>
      <c r="I507" s="378"/>
      <c r="J507" s="378"/>
      <c r="K507" s="378"/>
      <c r="L507" s="378"/>
      <c r="M507" s="378"/>
      <c r="N507" s="378"/>
      <c r="O507" s="378"/>
      <c r="P507" s="378"/>
      <c r="Q507" s="378"/>
      <c r="R507" s="378"/>
      <c r="S507" s="378"/>
      <c r="T507" s="378"/>
      <c r="U507" s="378"/>
      <c r="V507" s="378"/>
      <c r="W507" s="378"/>
      <c r="X507" s="378"/>
      <c r="Y507" s="378"/>
      <c r="Z507" s="378"/>
      <c r="AA507" s="378"/>
      <c r="AB507" s="378"/>
      <c r="AC507" s="378"/>
      <c r="AD507" s="378"/>
      <c r="AE507" s="378"/>
      <c r="AF507" s="378"/>
      <c r="AG507" s="378"/>
      <c r="AH507" s="378"/>
      <c r="AI507" s="378"/>
      <c r="AJ507" s="378"/>
      <c r="AK507" s="378"/>
      <c r="AL507" s="378"/>
      <c r="AM507" s="378"/>
      <c r="AN507" s="378"/>
      <c r="AO507" s="378"/>
      <c r="AP507" s="378"/>
      <c r="AQ507" s="378"/>
      <c r="AR507" s="378"/>
      <c r="AS507" s="378"/>
    </row>
    <row r="508" spans="1:45" ht="11.25" customHeight="1">
      <c r="A508" s="378"/>
      <c r="B508" s="378"/>
      <c r="C508" s="378"/>
      <c r="D508" s="378"/>
      <c r="E508" s="378"/>
      <c r="F508" s="378"/>
      <c r="G508" s="378"/>
      <c r="H508" s="378"/>
      <c r="I508" s="378"/>
      <c r="J508" s="378"/>
      <c r="K508" s="378"/>
      <c r="L508" s="378"/>
      <c r="M508" s="378"/>
      <c r="N508" s="378"/>
      <c r="O508" s="378"/>
      <c r="P508" s="378"/>
      <c r="Q508" s="378"/>
      <c r="R508" s="378"/>
      <c r="S508" s="378"/>
      <c r="T508" s="378"/>
      <c r="U508" s="378"/>
      <c r="V508" s="378"/>
      <c r="W508" s="378"/>
      <c r="X508" s="378"/>
      <c r="Y508" s="378"/>
      <c r="Z508" s="378"/>
      <c r="AA508" s="378"/>
      <c r="AB508" s="378"/>
      <c r="AC508" s="378"/>
      <c r="AD508" s="378"/>
      <c r="AE508" s="378"/>
      <c r="AF508" s="378"/>
      <c r="AG508" s="378"/>
      <c r="AH508" s="378"/>
      <c r="AI508" s="378"/>
      <c r="AJ508" s="378"/>
      <c r="AK508" s="378"/>
      <c r="AL508" s="378"/>
      <c r="AM508" s="378"/>
      <c r="AN508" s="378"/>
      <c r="AO508" s="378"/>
      <c r="AP508" s="378"/>
      <c r="AQ508" s="378"/>
      <c r="AR508" s="378"/>
      <c r="AS508" s="378"/>
    </row>
    <row r="509" spans="1:45" ht="11.25" customHeight="1">
      <c r="A509" s="378"/>
      <c r="B509" s="378"/>
      <c r="C509" s="378"/>
      <c r="D509" s="378"/>
      <c r="E509" s="378"/>
      <c r="F509" s="378"/>
      <c r="G509" s="378"/>
      <c r="H509" s="378"/>
      <c r="I509" s="378"/>
      <c r="J509" s="378"/>
      <c r="K509" s="378"/>
      <c r="L509" s="378"/>
      <c r="M509" s="378"/>
      <c r="N509" s="378"/>
      <c r="O509" s="378"/>
      <c r="P509" s="378"/>
      <c r="Q509" s="378"/>
      <c r="R509" s="378"/>
      <c r="S509" s="378"/>
      <c r="T509" s="378"/>
      <c r="U509" s="378"/>
      <c r="V509" s="378"/>
      <c r="W509" s="378"/>
      <c r="X509" s="378"/>
      <c r="Y509" s="378"/>
      <c r="Z509" s="378"/>
      <c r="AA509" s="378"/>
      <c r="AB509" s="378"/>
      <c r="AC509" s="378"/>
      <c r="AD509" s="378"/>
      <c r="AE509" s="378"/>
      <c r="AF509" s="378"/>
      <c r="AG509" s="378"/>
      <c r="AH509" s="378"/>
      <c r="AI509" s="378"/>
      <c r="AJ509" s="378"/>
      <c r="AK509" s="378"/>
      <c r="AL509" s="378"/>
      <c r="AM509" s="378"/>
      <c r="AN509" s="378"/>
      <c r="AO509" s="378"/>
      <c r="AP509" s="378"/>
      <c r="AQ509" s="378"/>
      <c r="AR509" s="378"/>
      <c r="AS509" s="378"/>
    </row>
    <row r="510" spans="1:45" ht="11.25" customHeight="1">
      <c r="A510" s="378"/>
      <c r="B510" s="378"/>
      <c r="C510" s="378"/>
      <c r="D510" s="378"/>
      <c r="E510" s="378"/>
      <c r="F510" s="378"/>
      <c r="G510" s="378"/>
      <c r="H510" s="378"/>
      <c r="I510" s="378"/>
      <c r="J510" s="378"/>
      <c r="K510" s="378"/>
      <c r="L510" s="378"/>
      <c r="M510" s="378"/>
      <c r="N510" s="378"/>
      <c r="O510" s="378"/>
      <c r="P510" s="378"/>
      <c r="Q510" s="378"/>
      <c r="R510" s="378"/>
      <c r="S510" s="378"/>
      <c r="T510" s="378"/>
      <c r="U510" s="378"/>
      <c r="V510" s="378"/>
      <c r="W510" s="378"/>
      <c r="X510" s="378"/>
      <c r="Y510" s="378"/>
      <c r="Z510" s="378"/>
      <c r="AA510" s="378"/>
      <c r="AB510" s="378"/>
      <c r="AC510" s="378"/>
      <c r="AD510" s="378"/>
      <c r="AE510" s="378"/>
      <c r="AF510" s="378"/>
      <c r="AG510" s="378"/>
      <c r="AH510" s="378"/>
      <c r="AI510" s="378"/>
      <c r="AJ510" s="378"/>
      <c r="AK510" s="378"/>
      <c r="AL510" s="378"/>
      <c r="AM510" s="378"/>
      <c r="AN510" s="378"/>
      <c r="AO510" s="378"/>
      <c r="AP510" s="378"/>
      <c r="AQ510" s="378"/>
      <c r="AR510" s="378"/>
      <c r="AS510" s="378"/>
    </row>
    <row r="511" spans="1:45" ht="11.25" customHeight="1">
      <c r="A511" s="378"/>
      <c r="B511" s="378"/>
      <c r="C511" s="378"/>
      <c r="D511" s="378"/>
      <c r="E511" s="378"/>
      <c r="F511" s="378"/>
      <c r="G511" s="378"/>
      <c r="H511" s="378"/>
      <c r="I511" s="378"/>
      <c r="J511" s="378"/>
      <c r="K511" s="378"/>
      <c r="L511" s="378"/>
      <c r="M511" s="378"/>
      <c r="N511" s="378"/>
      <c r="O511" s="378"/>
      <c r="P511" s="378"/>
      <c r="Q511" s="378"/>
      <c r="R511" s="378"/>
      <c r="S511" s="378"/>
      <c r="T511" s="378"/>
      <c r="U511" s="378"/>
      <c r="V511" s="378"/>
      <c r="W511" s="378"/>
      <c r="X511" s="378"/>
      <c r="Y511" s="378"/>
      <c r="Z511" s="378"/>
      <c r="AA511" s="378"/>
      <c r="AB511" s="378"/>
      <c r="AC511" s="378"/>
      <c r="AD511" s="378"/>
      <c r="AE511" s="378"/>
      <c r="AF511" s="378"/>
      <c r="AG511" s="378"/>
      <c r="AH511" s="378"/>
      <c r="AI511" s="378"/>
      <c r="AJ511" s="378"/>
      <c r="AK511" s="378"/>
      <c r="AL511" s="378"/>
      <c r="AM511" s="378"/>
      <c r="AN511" s="378"/>
      <c r="AO511" s="378"/>
      <c r="AP511" s="378"/>
      <c r="AQ511" s="378"/>
      <c r="AR511" s="378"/>
      <c r="AS511" s="378"/>
    </row>
    <row r="512" spans="1:45" ht="11.25" customHeight="1">
      <c r="A512" s="378"/>
      <c r="B512" s="378"/>
      <c r="C512" s="378"/>
      <c r="D512" s="378"/>
      <c r="E512" s="378"/>
      <c r="F512" s="378"/>
      <c r="G512" s="378"/>
      <c r="H512" s="378"/>
      <c r="I512" s="378"/>
      <c r="J512" s="378"/>
      <c r="K512" s="378"/>
      <c r="L512" s="378"/>
      <c r="M512" s="378"/>
      <c r="N512" s="378"/>
      <c r="O512" s="378"/>
      <c r="P512" s="378"/>
      <c r="Q512" s="378"/>
      <c r="R512" s="378"/>
      <c r="S512" s="378"/>
      <c r="T512" s="378"/>
      <c r="U512" s="378"/>
      <c r="V512" s="378"/>
      <c r="W512" s="378"/>
      <c r="X512" s="378"/>
      <c r="Y512" s="378"/>
      <c r="Z512" s="378"/>
      <c r="AA512" s="378"/>
      <c r="AB512" s="378"/>
      <c r="AC512" s="378"/>
      <c r="AD512" s="378"/>
      <c r="AE512" s="378"/>
      <c r="AF512" s="378"/>
      <c r="AG512" s="378"/>
      <c r="AH512" s="378"/>
      <c r="AI512" s="378"/>
      <c r="AJ512" s="378"/>
      <c r="AK512" s="378"/>
      <c r="AL512" s="378"/>
      <c r="AM512" s="378"/>
      <c r="AN512" s="378"/>
      <c r="AO512" s="378"/>
      <c r="AP512" s="378"/>
      <c r="AQ512" s="378"/>
      <c r="AR512" s="378"/>
      <c r="AS512" s="378"/>
    </row>
    <row r="513" spans="1:45" ht="11.25" customHeight="1">
      <c r="A513" s="378"/>
      <c r="B513" s="378"/>
      <c r="C513" s="378"/>
      <c r="D513" s="378"/>
      <c r="E513" s="378"/>
      <c r="F513" s="378"/>
      <c r="G513" s="378"/>
      <c r="H513" s="378"/>
      <c r="I513" s="378"/>
      <c r="J513" s="378"/>
      <c r="K513" s="378"/>
      <c r="L513" s="378"/>
      <c r="M513" s="378"/>
      <c r="N513" s="378"/>
      <c r="O513" s="378"/>
      <c r="P513" s="378"/>
      <c r="Q513" s="378"/>
      <c r="R513" s="378"/>
      <c r="S513" s="378"/>
      <c r="T513" s="378"/>
      <c r="U513" s="378"/>
      <c r="V513" s="378"/>
      <c r="W513" s="378"/>
      <c r="X513" s="378"/>
      <c r="Y513" s="378"/>
      <c r="Z513" s="378"/>
      <c r="AA513" s="378"/>
      <c r="AB513" s="378"/>
      <c r="AC513" s="378"/>
      <c r="AD513" s="378"/>
      <c r="AE513" s="378"/>
      <c r="AF513" s="378"/>
      <c r="AG513" s="378"/>
      <c r="AH513" s="378"/>
      <c r="AI513" s="378"/>
      <c r="AJ513" s="378"/>
      <c r="AK513" s="378"/>
      <c r="AL513" s="378"/>
      <c r="AM513" s="378"/>
      <c r="AN513" s="378"/>
      <c r="AO513" s="378"/>
      <c r="AP513" s="378"/>
      <c r="AQ513" s="378"/>
      <c r="AR513" s="378"/>
      <c r="AS513" s="378"/>
    </row>
    <row r="514" spans="1:45" ht="11.25" customHeight="1">
      <c r="A514" s="378"/>
      <c r="B514" s="378"/>
      <c r="C514" s="378"/>
      <c r="D514" s="378"/>
      <c r="E514" s="378"/>
      <c r="F514" s="378"/>
      <c r="G514" s="378"/>
      <c r="H514" s="378"/>
      <c r="I514" s="378"/>
      <c r="J514" s="378"/>
      <c r="K514" s="378"/>
      <c r="L514" s="378"/>
      <c r="M514" s="378"/>
      <c r="N514" s="378"/>
      <c r="O514" s="378"/>
      <c r="P514" s="378"/>
      <c r="Q514" s="378"/>
      <c r="R514" s="378"/>
      <c r="S514" s="378"/>
      <c r="T514" s="378"/>
      <c r="U514" s="378"/>
      <c r="V514" s="378"/>
      <c r="W514" s="378"/>
      <c r="X514" s="378"/>
      <c r="Y514" s="378"/>
      <c r="Z514" s="378"/>
      <c r="AA514" s="378"/>
      <c r="AB514" s="378"/>
      <c r="AC514" s="378"/>
      <c r="AD514" s="378"/>
      <c r="AE514" s="378"/>
      <c r="AF514" s="378"/>
      <c r="AG514" s="378"/>
      <c r="AH514" s="378"/>
      <c r="AI514" s="378"/>
      <c r="AJ514" s="378"/>
      <c r="AK514" s="378"/>
      <c r="AL514" s="378"/>
      <c r="AM514" s="378"/>
      <c r="AN514" s="378"/>
      <c r="AO514" s="378"/>
      <c r="AP514" s="378"/>
      <c r="AQ514" s="378"/>
      <c r="AR514" s="378"/>
      <c r="AS514" s="378"/>
    </row>
    <row r="515" spans="1:45" ht="11.25" customHeight="1">
      <c r="A515" s="378"/>
      <c r="B515" s="378"/>
      <c r="C515" s="378"/>
      <c r="D515" s="378"/>
      <c r="E515" s="378"/>
      <c r="F515" s="378"/>
      <c r="G515" s="378"/>
      <c r="H515" s="378"/>
      <c r="I515" s="378"/>
      <c r="J515" s="378"/>
      <c r="K515" s="378"/>
      <c r="L515" s="378"/>
      <c r="M515" s="378"/>
      <c r="N515" s="378"/>
      <c r="O515" s="378"/>
      <c r="P515" s="378"/>
      <c r="Q515" s="378"/>
      <c r="R515" s="378"/>
      <c r="S515" s="378"/>
      <c r="T515" s="378"/>
      <c r="U515" s="378"/>
      <c r="V515" s="378"/>
      <c r="W515" s="378"/>
      <c r="X515" s="378"/>
      <c r="Y515" s="378"/>
      <c r="Z515" s="378"/>
      <c r="AA515" s="378"/>
      <c r="AB515" s="378"/>
      <c r="AC515" s="378"/>
      <c r="AD515" s="378"/>
      <c r="AE515" s="378"/>
      <c r="AF515" s="378"/>
      <c r="AG515" s="378"/>
      <c r="AH515" s="378"/>
      <c r="AI515" s="378"/>
      <c r="AJ515" s="378"/>
      <c r="AK515" s="378"/>
      <c r="AL515" s="378"/>
      <c r="AM515" s="378"/>
      <c r="AN515" s="378"/>
      <c r="AO515" s="378"/>
      <c r="AP515" s="378"/>
      <c r="AQ515" s="378"/>
      <c r="AR515" s="378"/>
      <c r="AS515" s="378"/>
    </row>
    <row r="516" spans="1:45" ht="11.25" customHeight="1">
      <c r="A516" s="378"/>
      <c r="B516" s="378"/>
      <c r="C516" s="378"/>
      <c r="D516" s="378"/>
      <c r="E516" s="378"/>
      <c r="F516" s="378"/>
      <c r="G516" s="378"/>
      <c r="H516" s="378"/>
      <c r="I516" s="378"/>
      <c r="J516" s="378"/>
      <c r="K516" s="378"/>
      <c r="L516" s="378"/>
      <c r="M516" s="378"/>
      <c r="N516" s="378"/>
      <c r="O516" s="378"/>
      <c r="P516" s="378"/>
      <c r="Q516" s="378"/>
      <c r="R516" s="378"/>
      <c r="S516" s="378"/>
      <c r="T516" s="378"/>
      <c r="U516" s="378"/>
      <c r="V516" s="378"/>
      <c r="W516" s="378"/>
      <c r="X516" s="378"/>
      <c r="Y516" s="378"/>
      <c r="Z516" s="378"/>
      <c r="AA516" s="378"/>
      <c r="AB516" s="378"/>
      <c r="AC516" s="378"/>
      <c r="AD516" s="378"/>
      <c r="AE516" s="378"/>
      <c r="AF516" s="378"/>
      <c r="AG516" s="378"/>
      <c r="AH516" s="378"/>
      <c r="AI516" s="378"/>
      <c r="AJ516" s="378"/>
      <c r="AK516" s="378"/>
      <c r="AL516" s="378"/>
      <c r="AM516" s="378"/>
      <c r="AN516" s="378"/>
      <c r="AO516" s="378"/>
      <c r="AP516" s="378"/>
      <c r="AQ516" s="378"/>
      <c r="AR516" s="378"/>
      <c r="AS516" s="378"/>
    </row>
    <row r="517" spans="1:45" ht="11.25" customHeight="1">
      <c r="A517" s="378"/>
      <c r="B517" s="378"/>
      <c r="C517" s="378"/>
      <c r="D517" s="378"/>
      <c r="E517" s="378"/>
      <c r="F517" s="378"/>
      <c r="G517" s="378"/>
      <c r="H517" s="378"/>
      <c r="I517" s="378"/>
      <c r="J517" s="378"/>
      <c r="K517" s="378"/>
      <c r="L517" s="378"/>
      <c r="M517" s="378"/>
      <c r="N517" s="378"/>
      <c r="O517" s="378"/>
      <c r="P517" s="378"/>
      <c r="Q517" s="378"/>
      <c r="R517" s="378"/>
      <c r="S517" s="378"/>
      <c r="T517" s="378"/>
      <c r="U517" s="378"/>
      <c r="V517" s="378"/>
      <c r="W517" s="378"/>
      <c r="X517" s="378"/>
      <c r="Y517" s="378"/>
      <c r="Z517" s="378"/>
      <c r="AA517" s="378"/>
      <c r="AB517" s="378"/>
      <c r="AC517" s="378"/>
      <c r="AD517" s="378"/>
      <c r="AE517" s="378"/>
      <c r="AF517" s="378"/>
      <c r="AG517" s="378"/>
      <c r="AH517" s="378"/>
      <c r="AI517" s="378"/>
      <c r="AJ517" s="378"/>
      <c r="AK517" s="378"/>
      <c r="AL517" s="378"/>
      <c r="AM517" s="378"/>
      <c r="AN517" s="378"/>
      <c r="AO517" s="378"/>
      <c r="AP517" s="378"/>
      <c r="AQ517" s="378"/>
      <c r="AR517" s="378"/>
      <c r="AS517" s="378"/>
    </row>
    <row r="518" spans="1:45" ht="11.25" customHeight="1">
      <c r="A518" s="378"/>
      <c r="B518" s="378"/>
      <c r="C518" s="378"/>
      <c r="D518" s="378"/>
      <c r="E518" s="378"/>
      <c r="F518" s="378"/>
      <c r="G518" s="378"/>
      <c r="H518" s="378"/>
      <c r="I518" s="378"/>
      <c r="J518" s="378"/>
      <c r="K518" s="378"/>
      <c r="L518" s="378"/>
      <c r="M518" s="378"/>
      <c r="N518" s="378"/>
      <c r="O518" s="378"/>
      <c r="P518" s="378"/>
      <c r="Q518" s="378"/>
      <c r="R518" s="378"/>
      <c r="S518" s="378"/>
      <c r="T518" s="378"/>
      <c r="U518" s="378"/>
      <c r="V518" s="378"/>
      <c r="W518" s="378"/>
      <c r="X518" s="378"/>
      <c r="Y518" s="378"/>
      <c r="Z518" s="378"/>
      <c r="AA518" s="378"/>
      <c r="AB518" s="378"/>
      <c r="AC518" s="378"/>
      <c r="AD518" s="378"/>
      <c r="AE518" s="378"/>
      <c r="AF518" s="378"/>
      <c r="AG518" s="378"/>
      <c r="AH518" s="378"/>
      <c r="AI518" s="378"/>
      <c r="AJ518" s="378"/>
      <c r="AK518" s="378"/>
      <c r="AL518" s="378"/>
      <c r="AM518" s="378"/>
      <c r="AN518" s="378"/>
      <c r="AO518" s="378"/>
      <c r="AP518" s="378"/>
      <c r="AQ518" s="378"/>
      <c r="AR518" s="378"/>
      <c r="AS518" s="378"/>
    </row>
    <row r="519" spans="1:45" ht="11.25" customHeight="1">
      <c r="A519" s="378"/>
      <c r="B519" s="378"/>
      <c r="C519" s="378"/>
      <c r="D519" s="378"/>
      <c r="E519" s="378"/>
      <c r="F519" s="378"/>
      <c r="G519" s="378"/>
      <c r="H519" s="378"/>
      <c r="I519" s="378"/>
      <c r="J519" s="378"/>
      <c r="K519" s="378"/>
      <c r="L519" s="378"/>
      <c r="M519" s="378"/>
      <c r="N519" s="378"/>
      <c r="O519" s="378"/>
      <c r="P519" s="378"/>
      <c r="Q519" s="378"/>
      <c r="R519" s="378"/>
      <c r="S519" s="378"/>
      <c r="T519" s="378"/>
      <c r="U519" s="378"/>
      <c r="V519" s="378"/>
      <c r="W519" s="378"/>
      <c r="X519" s="378"/>
      <c r="Y519" s="378"/>
      <c r="Z519" s="378"/>
      <c r="AA519" s="378"/>
      <c r="AB519" s="378"/>
      <c r="AC519" s="378"/>
      <c r="AD519" s="378"/>
      <c r="AE519" s="378"/>
      <c r="AF519" s="378"/>
      <c r="AG519" s="378"/>
      <c r="AH519" s="378"/>
      <c r="AI519" s="378"/>
      <c r="AJ519" s="378"/>
      <c r="AK519" s="378"/>
      <c r="AL519" s="378"/>
      <c r="AM519" s="378"/>
      <c r="AN519" s="378"/>
      <c r="AO519" s="378"/>
      <c r="AP519" s="378"/>
      <c r="AQ519" s="378"/>
      <c r="AR519" s="378"/>
      <c r="AS519" s="378"/>
    </row>
    <row r="520" spans="1:45" ht="11.25" customHeight="1">
      <c r="A520" s="378"/>
      <c r="B520" s="378"/>
      <c r="C520" s="378"/>
      <c r="D520" s="378"/>
      <c r="E520" s="378"/>
      <c r="F520" s="378"/>
      <c r="G520" s="378"/>
      <c r="H520" s="378"/>
      <c r="I520" s="378"/>
      <c r="J520" s="378"/>
      <c r="K520" s="378"/>
      <c r="L520" s="378"/>
      <c r="M520" s="378"/>
      <c r="N520" s="378"/>
      <c r="O520" s="378"/>
      <c r="P520" s="378"/>
      <c r="Q520" s="378"/>
      <c r="R520" s="378"/>
      <c r="S520" s="378"/>
      <c r="T520" s="378"/>
      <c r="U520" s="378"/>
      <c r="V520" s="378"/>
      <c r="W520" s="378"/>
      <c r="X520" s="378"/>
      <c r="Y520" s="378"/>
      <c r="Z520" s="378"/>
      <c r="AA520" s="378"/>
      <c r="AB520" s="378"/>
      <c r="AC520" s="378"/>
      <c r="AD520" s="378"/>
      <c r="AE520" s="378"/>
      <c r="AF520" s="378"/>
      <c r="AG520" s="378"/>
      <c r="AH520" s="378"/>
      <c r="AI520" s="378"/>
      <c r="AJ520" s="378"/>
      <c r="AK520" s="378"/>
      <c r="AL520" s="378"/>
      <c r="AM520" s="378"/>
      <c r="AN520" s="378"/>
      <c r="AO520" s="378"/>
      <c r="AP520" s="378"/>
      <c r="AQ520" s="378"/>
      <c r="AR520" s="378"/>
      <c r="AS520" s="378"/>
    </row>
    <row r="521" spans="1:45" ht="11.25" customHeight="1">
      <c r="A521" s="378"/>
      <c r="B521" s="378"/>
      <c r="C521" s="378"/>
      <c r="D521" s="378"/>
      <c r="E521" s="378"/>
      <c r="F521" s="378"/>
      <c r="G521" s="378"/>
      <c r="H521" s="378"/>
      <c r="I521" s="378"/>
      <c r="J521" s="378"/>
      <c r="K521" s="378"/>
      <c r="L521" s="378"/>
      <c r="M521" s="378"/>
      <c r="N521" s="378"/>
      <c r="O521" s="378"/>
      <c r="P521" s="378"/>
      <c r="Q521" s="378"/>
      <c r="R521" s="378"/>
      <c r="S521" s="378"/>
      <c r="T521" s="378"/>
      <c r="U521" s="378"/>
      <c r="V521" s="378"/>
      <c r="W521" s="378"/>
      <c r="X521" s="378"/>
      <c r="Y521" s="378"/>
      <c r="Z521" s="378"/>
      <c r="AA521" s="378"/>
      <c r="AB521" s="378"/>
      <c r="AC521" s="378"/>
      <c r="AD521" s="378"/>
      <c r="AE521" s="378"/>
      <c r="AF521" s="378"/>
      <c r="AG521" s="378"/>
      <c r="AH521" s="378"/>
      <c r="AI521" s="378"/>
      <c r="AJ521" s="378"/>
      <c r="AK521" s="378"/>
      <c r="AL521" s="378"/>
      <c r="AM521" s="378"/>
      <c r="AN521" s="378"/>
      <c r="AO521" s="378"/>
      <c r="AP521" s="378"/>
      <c r="AQ521" s="378"/>
      <c r="AR521" s="378"/>
      <c r="AS521" s="378"/>
    </row>
    <row r="522" spans="1:45" ht="11.25" customHeight="1">
      <c r="A522" s="378"/>
      <c r="B522" s="378"/>
      <c r="C522" s="378"/>
      <c r="D522" s="378"/>
      <c r="E522" s="378"/>
      <c r="F522" s="378"/>
      <c r="G522" s="378"/>
      <c r="H522" s="378"/>
      <c r="I522" s="378"/>
      <c r="J522" s="378"/>
      <c r="K522" s="378"/>
      <c r="L522" s="378"/>
      <c r="M522" s="378"/>
      <c r="N522" s="378"/>
      <c r="O522" s="378"/>
      <c r="P522" s="378"/>
      <c r="Q522" s="378"/>
      <c r="R522" s="378"/>
      <c r="S522" s="378"/>
      <c r="T522" s="378"/>
      <c r="U522" s="378"/>
      <c r="V522" s="378"/>
      <c r="W522" s="378"/>
      <c r="X522" s="378"/>
      <c r="Y522" s="378"/>
      <c r="Z522" s="378"/>
      <c r="AA522" s="378"/>
      <c r="AB522" s="378"/>
      <c r="AC522" s="378"/>
      <c r="AD522" s="378"/>
      <c r="AE522" s="378"/>
      <c r="AF522" s="378"/>
      <c r="AG522" s="378"/>
      <c r="AH522" s="378"/>
      <c r="AI522" s="378"/>
      <c r="AJ522" s="378"/>
      <c r="AK522" s="378"/>
      <c r="AL522" s="378"/>
      <c r="AM522" s="378"/>
      <c r="AN522" s="378"/>
      <c r="AO522" s="378"/>
      <c r="AP522" s="378"/>
      <c r="AQ522" s="378"/>
      <c r="AR522" s="378"/>
      <c r="AS522" s="378"/>
    </row>
    <row r="523" spans="1:45" ht="11.25" customHeight="1">
      <c r="A523" s="378"/>
      <c r="B523" s="378"/>
      <c r="C523" s="378"/>
      <c r="D523" s="378"/>
      <c r="E523" s="378"/>
      <c r="F523" s="378"/>
      <c r="G523" s="378"/>
      <c r="H523" s="378"/>
      <c r="I523" s="378"/>
      <c r="J523" s="378"/>
      <c r="K523" s="378"/>
      <c r="L523" s="378"/>
      <c r="M523" s="378"/>
      <c r="N523" s="378"/>
      <c r="O523" s="378"/>
      <c r="P523" s="378"/>
      <c r="Q523" s="378"/>
      <c r="R523" s="378"/>
      <c r="S523" s="378"/>
      <c r="T523" s="378"/>
      <c r="U523" s="378"/>
      <c r="V523" s="378"/>
      <c r="W523" s="378"/>
      <c r="X523" s="378"/>
      <c r="Y523" s="378"/>
      <c r="Z523" s="378"/>
      <c r="AA523" s="378"/>
      <c r="AB523" s="378"/>
      <c r="AC523" s="378"/>
      <c r="AD523" s="378"/>
      <c r="AE523" s="378"/>
      <c r="AF523" s="378"/>
      <c r="AG523" s="378"/>
      <c r="AH523" s="378"/>
      <c r="AI523" s="378"/>
      <c r="AJ523" s="378"/>
      <c r="AK523" s="378"/>
      <c r="AL523" s="378"/>
      <c r="AM523" s="378"/>
      <c r="AN523" s="378"/>
      <c r="AO523" s="378"/>
      <c r="AP523" s="378"/>
      <c r="AQ523" s="378"/>
      <c r="AR523" s="378"/>
      <c r="AS523" s="378"/>
    </row>
    <row r="524" spans="1:45" ht="11.25" customHeight="1">
      <c r="A524" s="378"/>
      <c r="B524" s="378"/>
      <c r="C524" s="378"/>
      <c r="D524" s="378"/>
      <c r="E524" s="378"/>
      <c r="F524" s="378"/>
      <c r="G524" s="378"/>
      <c r="H524" s="378"/>
      <c r="I524" s="378"/>
      <c r="J524" s="378"/>
      <c r="K524" s="378"/>
      <c r="L524" s="378"/>
      <c r="M524" s="378"/>
      <c r="N524" s="378"/>
      <c r="O524" s="378"/>
      <c r="P524" s="378"/>
      <c r="Q524" s="378"/>
      <c r="R524" s="378"/>
      <c r="S524" s="378"/>
      <c r="T524" s="378"/>
      <c r="U524" s="378"/>
      <c r="V524" s="378"/>
      <c r="W524" s="378"/>
      <c r="X524" s="378"/>
      <c r="Y524" s="378"/>
      <c r="Z524" s="378"/>
      <c r="AA524" s="378"/>
      <c r="AB524" s="378"/>
      <c r="AC524" s="378"/>
      <c r="AD524" s="378"/>
      <c r="AE524" s="378"/>
      <c r="AF524" s="378"/>
      <c r="AG524" s="378"/>
      <c r="AH524" s="378"/>
      <c r="AI524" s="378"/>
      <c r="AJ524" s="378"/>
      <c r="AK524" s="378"/>
      <c r="AL524" s="378"/>
      <c r="AM524" s="378"/>
      <c r="AN524" s="378"/>
      <c r="AO524" s="378"/>
      <c r="AP524" s="378"/>
      <c r="AQ524" s="378"/>
      <c r="AR524" s="378"/>
      <c r="AS524" s="378"/>
    </row>
    <row r="525" spans="1:45" ht="11.25" customHeight="1">
      <c r="A525" s="378"/>
      <c r="B525" s="378"/>
      <c r="C525" s="378"/>
      <c r="D525" s="378"/>
      <c r="E525" s="378"/>
      <c r="F525" s="378"/>
      <c r="G525" s="378"/>
      <c r="H525" s="378"/>
      <c r="I525" s="378"/>
      <c r="J525" s="378"/>
      <c r="K525" s="378"/>
      <c r="L525" s="378"/>
      <c r="M525" s="378"/>
      <c r="N525" s="378"/>
      <c r="O525" s="378"/>
      <c r="P525" s="378"/>
      <c r="Q525" s="378"/>
      <c r="R525" s="378"/>
      <c r="S525" s="378"/>
      <c r="T525" s="378"/>
      <c r="U525" s="378"/>
      <c r="V525" s="378"/>
      <c r="W525" s="378"/>
      <c r="X525" s="378"/>
      <c r="Y525" s="378"/>
      <c r="Z525" s="378"/>
      <c r="AA525" s="378"/>
      <c r="AB525" s="378"/>
      <c r="AC525" s="378"/>
      <c r="AD525" s="378"/>
      <c r="AE525" s="378"/>
      <c r="AF525" s="378"/>
      <c r="AG525" s="378"/>
      <c r="AH525" s="378"/>
      <c r="AI525" s="378"/>
      <c r="AJ525" s="378"/>
      <c r="AK525" s="378"/>
      <c r="AL525" s="378"/>
      <c r="AM525" s="378"/>
      <c r="AN525" s="378"/>
      <c r="AO525" s="378"/>
      <c r="AP525" s="378"/>
      <c r="AQ525" s="378"/>
      <c r="AR525" s="378"/>
      <c r="AS525" s="378"/>
    </row>
    <row r="526" spans="1:45" ht="11.25" customHeight="1">
      <c r="A526" s="378"/>
      <c r="B526" s="378"/>
      <c r="C526" s="378"/>
      <c r="D526" s="378"/>
      <c r="E526" s="378"/>
      <c r="F526" s="378"/>
      <c r="G526" s="378"/>
      <c r="H526" s="378"/>
      <c r="I526" s="378"/>
      <c r="J526" s="378"/>
      <c r="K526" s="378"/>
      <c r="L526" s="378"/>
      <c r="M526" s="378"/>
      <c r="N526" s="378"/>
      <c r="O526" s="378"/>
      <c r="P526" s="378"/>
      <c r="Q526" s="378"/>
      <c r="R526" s="378"/>
      <c r="S526" s="378"/>
      <c r="T526" s="378"/>
      <c r="U526" s="378"/>
      <c r="V526" s="378"/>
      <c r="W526" s="378"/>
      <c r="X526" s="378"/>
      <c r="Y526" s="378"/>
      <c r="Z526" s="378"/>
      <c r="AA526" s="378"/>
      <c r="AB526" s="378"/>
      <c r="AC526" s="378"/>
      <c r="AD526" s="378"/>
      <c r="AE526" s="378"/>
      <c r="AF526" s="378"/>
      <c r="AG526" s="378"/>
      <c r="AH526" s="378"/>
      <c r="AI526" s="378"/>
      <c r="AJ526" s="378"/>
      <c r="AK526" s="378"/>
      <c r="AL526" s="378"/>
      <c r="AM526" s="378"/>
      <c r="AN526" s="378"/>
      <c r="AO526" s="378"/>
      <c r="AP526" s="378"/>
      <c r="AQ526" s="378"/>
      <c r="AR526" s="378"/>
      <c r="AS526" s="378"/>
    </row>
    <row r="527" spans="1:45" ht="11.25" customHeight="1">
      <c r="A527" s="378"/>
      <c r="B527" s="378"/>
      <c r="C527" s="378"/>
      <c r="D527" s="378"/>
      <c r="E527" s="378"/>
      <c r="F527" s="378"/>
      <c r="G527" s="378"/>
      <c r="H527" s="378"/>
      <c r="I527" s="378"/>
      <c r="J527" s="378"/>
      <c r="K527" s="378"/>
      <c r="L527" s="378"/>
      <c r="M527" s="378"/>
      <c r="N527" s="378"/>
      <c r="O527" s="378"/>
      <c r="P527" s="378"/>
      <c r="Q527" s="378"/>
      <c r="R527" s="378"/>
      <c r="S527" s="378"/>
      <c r="T527" s="378"/>
      <c r="U527" s="378"/>
      <c r="V527" s="378"/>
      <c r="W527" s="378"/>
      <c r="X527" s="378"/>
      <c r="Y527" s="378"/>
      <c r="Z527" s="378"/>
      <c r="AA527" s="378"/>
      <c r="AB527" s="378"/>
      <c r="AC527" s="378"/>
      <c r="AD527" s="378"/>
      <c r="AE527" s="378"/>
      <c r="AF527" s="378"/>
      <c r="AG527" s="378"/>
      <c r="AH527" s="378"/>
      <c r="AI527" s="378"/>
      <c r="AJ527" s="378"/>
      <c r="AK527" s="378"/>
      <c r="AL527" s="378"/>
      <c r="AM527" s="378"/>
      <c r="AN527" s="378"/>
      <c r="AO527" s="378"/>
      <c r="AP527" s="378"/>
      <c r="AQ527" s="378"/>
      <c r="AR527" s="378"/>
      <c r="AS527" s="378"/>
    </row>
    <row r="528" spans="1:45" ht="11.25" customHeight="1">
      <c r="A528" s="378"/>
      <c r="B528" s="378"/>
      <c r="C528" s="378"/>
      <c r="D528" s="378"/>
      <c r="E528" s="378"/>
      <c r="F528" s="378"/>
      <c r="G528" s="378"/>
      <c r="H528" s="378"/>
      <c r="I528" s="378"/>
      <c r="J528" s="378"/>
      <c r="K528" s="378"/>
      <c r="L528" s="378"/>
      <c r="M528" s="378"/>
      <c r="N528" s="378"/>
      <c r="O528" s="378"/>
      <c r="P528" s="378"/>
      <c r="Q528" s="378"/>
      <c r="R528" s="378"/>
      <c r="S528" s="378"/>
      <c r="T528" s="378"/>
      <c r="U528" s="378"/>
      <c r="V528" s="378"/>
      <c r="W528" s="378"/>
      <c r="X528" s="378"/>
      <c r="Y528" s="378"/>
      <c r="Z528" s="378"/>
      <c r="AA528" s="378"/>
      <c r="AB528" s="378"/>
      <c r="AC528" s="378"/>
      <c r="AD528" s="378"/>
      <c r="AE528" s="378"/>
      <c r="AF528" s="378"/>
      <c r="AG528" s="378"/>
      <c r="AH528" s="378"/>
      <c r="AI528" s="378"/>
      <c r="AJ528" s="378"/>
      <c r="AK528" s="378"/>
      <c r="AL528" s="378"/>
      <c r="AM528" s="378"/>
      <c r="AN528" s="378"/>
      <c r="AO528" s="378"/>
      <c r="AP528" s="378"/>
      <c r="AQ528" s="378"/>
      <c r="AR528" s="378"/>
      <c r="AS528" s="378"/>
    </row>
    <row r="529" spans="1:45" ht="11.25" customHeight="1">
      <c r="A529" s="378"/>
      <c r="B529" s="378"/>
      <c r="C529" s="378"/>
      <c r="D529" s="378"/>
      <c r="E529" s="378"/>
      <c r="F529" s="378"/>
      <c r="G529" s="378"/>
      <c r="H529" s="378"/>
      <c r="I529" s="378"/>
      <c r="J529" s="378"/>
      <c r="K529" s="378"/>
      <c r="L529" s="378"/>
      <c r="M529" s="378"/>
      <c r="N529" s="378"/>
      <c r="O529" s="378"/>
      <c r="P529" s="378"/>
      <c r="Q529" s="378"/>
      <c r="R529" s="378"/>
      <c r="S529" s="378"/>
      <c r="T529" s="378"/>
      <c r="U529" s="378"/>
      <c r="V529" s="378"/>
      <c r="W529" s="378"/>
      <c r="X529" s="378"/>
      <c r="Y529" s="378"/>
      <c r="Z529" s="378"/>
      <c r="AA529" s="378"/>
      <c r="AB529" s="378"/>
      <c r="AC529" s="378"/>
      <c r="AD529" s="378"/>
      <c r="AE529" s="378"/>
      <c r="AF529" s="378"/>
      <c r="AG529" s="378"/>
      <c r="AH529" s="378"/>
      <c r="AI529" s="378"/>
      <c r="AJ529" s="378"/>
      <c r="AK529" s="378"/>
      <c r="AL529" s="378"/>
      <c r="AM529" s="378"/>
      <c r="AN529" s="378"/>
      <c r="AO529" s="378"/>
      <c r="AP529" s="378"/>
      <c r="AQ529" s="378"/>
      <c r="AR529" s="378"/>
      <c r="AS529" s="378"/>
    </row>
    <row r="530" spans="1:45" ht="11.25" customHeight="1">
      <c r="A530" s="378"/>
      <c r="B530" s="378"/>
      <c r="C530" s="378"/>
      <c r="D530" s="378"/>
      <c r="E530" s="378"/>
      <c r="F530" s="378"/>
      <c r="G530" s="378"/>
      <c r="H530" s="378"/>
      <c r="I530" s="378"/>
      <c r="J530" s="378"/>
      <c r="K530" s="378"/>
      <c r="L530" s="378"/>
      <c r="M530" s="378"/>
      <c r="N530" s="378"/>
      <c r="O530" s="378"/>
      <c r="P530" s="378"/>
      <c r="Q530" s="378"/>
      <c r="R530" s="378"/>
      <c r="S530" s="378"/>
      <c r="T530" s="378"/>
      <c r="U530" s="378"/>
      <c r="V530" s="378"/>
      <c r="W530" s="378"/>
      <c r="X530" s="378"/>
      <c r="Y530" s="378"/>
      <c r="Z530" s="378"/>
      <c r="AA530" s="378"/>
      <c r="AB530" s="378"/>
      <c r="AC530" s="378"/>
      <c r="AD530" s="378"/>
      <c r="AE530" s="378"/>
      <c r="AF530" s="378"/>
      <c r="AG530" s="378"/>
      <c r="AH530" s="378"/>
      <c r="AI530" s="378"/>
      <c r="AJ530" s="378"/>
      <c r="AK530" s="378"/>
      <c r="AL530" s="378"/>
      <c r="AM530" s="378"/>
      <c r="AN530" s="378"/>
      <c r="AO530" s="378"/>
      <c r="AP530" s="378"/>
      <c r="AQ530" s="378"/>
      <c r="AR530" s="378"/>
      <c r="AS530" s="378"/>
    </row>
    <row r="531" spans="1:45" ht="11.25" customHeight="1">
      <c r="A531" s="378"/>
      <c r="B531" s="378"/>
      <c r="C531" s="378"/>
      <c r="D531" s="378"/>
      <c r="E531" s="378"/>
      <c r="F531" s="378"/>
      <c r="G531" s="378"/>
      <c r="H531" s="378"/>
      <c r="I531" s="378"/>
      <c r="J531" s="378"/>
      <c r="K531" s="378"/>
      <c r="L531" s="378"/>
      <c r="M531" s="378"/>
      <c r="N531" s="378"/>
      <c r="O531" s="378"/>
      <c r="P531" s="378"/>
      <c r="Q531" s="378"/>
      <c r="R531" s="378"/>
      <c r="S531" s="378"/>
      <c r="T531" s="378"/>
      <c r="U531" s="378"/>
      <c r="V531" s="378"/>
      <c r="W531" s="378"/>
      <c r="X531" s="378"/>
      <c r="Y531" s="378"/>
      <c r="Z531" s="378"/>
      <c r="AA531" s="378"/>
      <c r="AB531" s="378"/>
      <c r="AC531" s="378"/>
      <c r="AD531" s="378"/>
      <c r="AE531" s="378"/>
      <c r="AF531" s="378"/>
      <c r="AG531" s="378"/>
      <c r="AH531" s="378"/>
      <c r="AI531" s="378"/>
      <c r="AJ531" s="378"/>
      <c r="AK531" s="378"/>
      <c r="AL531" s="378"/>
      <c r="AM531" s="378"/>
      <c r="AN531" s="378"/>
      <c r="AO531" s="378"/>
      <c r="AP531" s="378"/>
      <c r="AQ531" s="378"/>
      <c r="AR531" s="378"/>
      <c r="AS531" s="378"/>
    </row>
    <row r="532" spans="1:45" ht="11.25" customHeight="1">
      <c r="A532" s="378"/>
      <c r="B532" s="378"/>
      <c r="C532" s="378"/>
      <c r="D532" s="378"/>
      <c r="E532" s="378"/>
      <c r="F532" s="378"/>
      <c r="G532" s="378"/>
      <c r="H532" s="378"/>
      <c r="I532" s="378"/>
      <c r="J532" s="378"/>
      <c r="K532" s="378"/>
      <c r="L532" s="378"/>
      <c r="M532" s="378"/>
      <c r="N532" s="378"/>
      <c r="O532" s="378"/>
      <c r="P532" s="378"/>
      <c r="Q532" s="378"/>
      <c r="R532" s="378"/>
      <c r="S532" s="378"/>
      <c r="T532" s="378"/>
      <c r="U532" s="378"/>
      <c r="V532" s="378"/>
      <c r="W532" s="378"/>
      <c r="X532" s="378"/>
      <c r="Y532" s="378"/>
      <c r="Z532" s="378"/>
      <c r="AA532" s="378"/>
      <c r="AB532" s="378"/>
      <c r="AC532" s="378"/>
      <c r="AD532" s="378"/>
      <c r="AE532" s="378"/>
      <c r="AF532" s="378"/>
      <c r="AG532" s="378"/>
      <c r="AH532" s="378"/>
      <c r="AI532" s="378"/>
      <c r="AJ532" s="378"/>
      <c r="AK532" s="378"/>
      <c r="AL532" s="378"/>
      <c r="AM532" s="378"/>
      <c r="AN532" s="378"/>
      <c r="AO532" s="378"/>
      <c r="AP532" s="378"/>
      <c r="AQ532" s="378"/>
      <c r="AR532" s="378"/>
      <c r="AS532" s="378"/>
    </row>
    <row r="533" spans="1:45" ht="11.25" customHeight="1">
      <c r="A533" s="378"/>
      <c r="B533" s="378"/>
      <c r="C533" s="378"/>
      <c r="D533" s="378"/>
      <c r="E533" s="378"/>
      <c r="F533" s="378"/>
      <c r="G533" s="378"/>
      <c r="H533" s="378"/>
      <c r="I533" s="378"/>
      <c r="J533" s="378"/>
      <c r="K533" s="378"/>
      <c r="L533" s="378"/>
      <c r="M533" s="378"/>
      <c r="N533" s="378"/>
      <c r="O533" s="378"/>
      <c r="P533" s="378"/>
      <c r="Q533" s="378"/>
      <c r="R533" s="378"/>
      <c r="S533" s="378"/>
      <c r="T533" s="378"/>
      <c r="U533" s="378"/>
      <c r="V533" s="378"/>
      <c r="W533" s="378"/>
      <c r="X533" s="378"/>
      <c r="Y533" s="378"/>
      <c r="Z533" s="378"/>
      <c r="AA533" s="378"/>
      <c r="AB533" s="378"/>
      <c r="AC533" s="378"/>
      <c r="AD533" s="378"/>
      <c r="AE533" s="378"/>
      <c r="AF533" s="378"/>
      <c r="AG533" s="378"/>
      <c r="AH533" s="378"/>
      <c r="AI533" s="378"/>
      <c r="AJ533" s="378"/>
      <c r="AK533" s="378"/>
      <c r="AL533" s="378"/>
      <c r="AM533" s="378"/>
      <c r="AN533" s="378"/>
      <c r="AO533" s="378"/>
      <c r="AP533" s="378"/>
      <c r="AQ533" s="378"/>
      <c r="AR533" s="378"/>
      <c r="AS533" s="378"/>
    </row>
    <row r="534" spans="1:45" ht="11.25" customHeight="1">
      <c r="A534" s="378"/>
      <c r="B534" s="378"/>
      <c r="C534" s="378"/>
      <c r="D534" s="378"/>
      <c r="E534" s="378"/>
      <c r="F534" s="378"/>
      <c r="G534" s="378"/>
      <c r="H534" s="378"/>
      <c r="I534" s="378"/>
      <c r="J534" s="378"/>
      <c r="K534" s="378"/>
      <c r="L534" s="378"/>
      <c r="M534" s="378"/>
      <c r="N534" s="378"/>
      <c r="O534" s="378"/>
      <c r="P534" s="378"/>
      <c r="Q534" s="378"/>
      <c r="R534" s="378"/>
      <c r="S534" s="378"/>
      <c r="T534" s="378"/>
      <c r="U534" s="378"/>
      <c r="V534" s="378"/>
      <c r="W534" s="378"/>
      <c r="X534" s="378"/>
      <c r="Y534" s="378"/>
      <c r="Z534" s="378"/>
      <c r="AA534" s="378"/>
      <c r="AB534" s="378"/>
      <c r="AC534" s="378"/>
      <c r="AD534" s="378"/>
      <c r="AE534" s="378"/>
      <c r="AF534" s="378"/>
      <c r="AG534" s="378"/>
      <c r="AH534" s="378"/>
      <c r="AI534" s="378"/>
      <c r="AJ534" s="378"/>
      <c r="AK534" s="378"/>
      <c r="AL534" s="378"/>
      <c r="AM534" s="378"/>
      <c r="AN534" s="378"/>
      <c r="AO534" s="378"/>
      <c r="AP534" s="378"/>
      <c r="AQ534" s="378"/>
      <c r="AR534" s="378"/>
      <c r="AS534" s="378"/>
    </row>
    <row r="535" spans="1:45" ht="11.25" customHeight="1">
      <c r="A535" s="378"/>
      <c r="B535" s="378"/>
      <c r="C535" s="378"/>
      <c r="D535" s="378"/>
      <c r="E535" s="378"/>
      <c r="F535" s="378"/>
      <c r="G535" s="378"/>
      <c r="H535" s="378"/>
      <c r="I535" s="378"/>
      <c r="J535" s="378"/>
      <c r="K535" s="378"/>
      <c r="L535" s="378"/>
      <c r="M535" s="378"/>
      <c r="N535" s="378"/>
      <c r="O535" s="378"/>
      <c r="P535" s="378"/>
      <c r="Q535" s="378"/>
      <c r="R535" s="378"/>
      <c r="S535" s="378"/>
      <c r="T535" s="378"/>
      <c r="U535" s="378"/>
      <c r="V535" s="378"/>
      <c r="W535" s="378"/>
      <c r="X535" s="378"/>
      <c r="Y535" s="378"/>
      <c r="Z535" s="378"/>
      <c r="AA535" s="378"/>
      <c r="AB535" s="378"/>
      <c r="AC535" s="378"/>
      <c r="AD535" s="378"/>
      <c r="AE535" s="378"/>
      <c r="AF535" s="378"/>
      <c r="AG535" s="378"/>
      <c r="AH535" s="378"/>
      <c r="AI535" s="378"/>
      <c r="AJ535" s="378"/>
      <c r="AK535" s="378"/>
      <c r="AL535" s="378"/>
      <c r="AM535" s="378"/>
      <c r="AN535" s="378"/>
      <c r="AO535" s="378"/>
      <c r="AP535" s="378"/>
      <c r="AQ535" s="378"/>
      <c r="AR535" s="378"/>
      <c r="AS535" s="378"/>
    </row>
    <row r="536" spans="1:45" ht="11.25" customHeight="1">
      <c r="A536" s="378"/>
      <c r="B536" s="378"/>
      <c r="C536" s="378"/>
      <c r="D536" s="378"/>
      <c r="E536" s="378"/>
      <c r="F536" s="378"/>
      <c r="G536" s="378"/>
      <c r="H536" s="378"/>
      <c r="I536" s="378"/>
      <c r="J536" s="378"/>
      <c r="K536" s="378"/>
      <c r="L536" s="378"/>
      <c r="M536" s="378"/>
      <c r="N536" s="378"/>
      <c r="O536" s="378"/>
      <c r="P536" s="378"/>
      <c r="Q536" s="378"/>
      <c r="R536" s="378"/>
      <c r="S536" s="378"/>
      <c r="T536" s="378"/>
      <c r="U536" s="378"/>
      <c r="V536" s="378"/>
      <c r="W536" s="378"/>
      <c r="X536" s="378"/>
      <c r="Y536" s="378"/>
      <c r="Z536" s="378"/>
      <c r="AA536" s="378"/>
      <c r="AB536" s="378"/>
      <c r="AC536" s="378"/>
      <c r="AD536" s="378"/>
      <c r="AE536" s="378"/>
      <c r="AF536" s="378"/>
      <c r="AG536" s="378"/>
      <c r="AH536" s="378"/>
      <c r="AI536" s="378"/>
      <c r="AJ536" s="378"/>
      <c r="AK536" s="378"/>
      <c r="AL536" s="378"/>
      <c r="AM536" s="378"/>
      <c r="AN536" s="378"/>
      <c r="AO536" s="378"/>
      <c r="AP536" s="378"/>
      <c r="AQ536" s="378"/>
      <c r="AR536" s="378"/>
      <c r="AS536" s="378"/>
    </row>
    <row r="537" spans="1:45" ht="11.25" customHeight="1">
      <c r="A537" s="378"/>
      <c r="B537" s="378"/>
      <c r="C537" s="378"/>
      <c r="D537" s="378"/>
      <c r="E537" s="378"/>
      <c r="F537" s="378"/>
      <c r="G537" s="378"/>
      <c r="H537" s="378"/>
      <c r="I537" s="378"/>
      <c r="J537" s="378"/>
      <c r="K537" s="378"/>
      <c r="L537" s="378"/>
      <c r="M537" s="378"/>
      <c r="N537" s="378"/>
      <c r="O537" s="378"/>
      <c r="P537" s="378"/>
      <c r="Q537" s="378"/>
      <c r="R537" s="378"/>
      <c r="S537" s="378"/>
      <c r="T537" s="378"/>
      <c r="U537" s="378"/>
      <c r="V537" s="378"/>
      <c r="W537" s="378"/>
      <c r="X537" s="378"/>
      <c r="Y537" s="378"/>
      <c r="Z537" s="378"/>
      <c r="AA537" s="378"/>
      <c r="AB537" s="378"/>
      <c r="AC537" s="378"/>
      <c r="AD537" s="378"/>
      <c r="AE537" s="378"/>
      <c r="AF537" s="378"/>
      <c r="AG537" s="378"/>
      <c r="AH537" s="378"/>
      <c r="AI537" s="378"/>
      <c r="AJ537" s="378"/>
      <c r="AK537" s="378"/>
      <c r="AL537" s="378"/>
      <c r="AM537" s="378"/>
      <c r="AN537" s="378"/>
      <c r="AO537" s="378"/>
      <c r="AP537" s="378"/>
      <c r="AQ537" s="378"/>
      <c r="AR537" s="378"/>
      <c r="AS537" s="378"/>
    </row>
    <row r="538" spans="1:45" ht="11.25" customHeight="1">
      <c r="A538" s="378"/>
      <c r="B538" s="378"/>
      <c r="C538" s="378"/>
      <c r="D538" s="378"/>
      <c r="E538" s="378"/>
      <c r="F538" s="378"/>
      <c r="G538" s="378"/>
      <c r="H538" s="378"/>
      <c r="I538" s="378"/>
      <c r="J538" s="378"/>
      <c r="K538" s="378"/>
      <c r="L538" s="378"/>
      <c r="M538" s="378"/>
      <c r="N538" s="378"/>
      <c r="O538" s="378"/>
      <c r="P538" s="378"/>
      <c r="Q538" s="378"/>
      <c r="R538" s="378"/>
      <c r="S538" s="378"/>
      <c r="T538" s="378"/>
      <c r="U538" s="378"/>
      <c r="V538" s="378"/>
      <c r="W538" s="378"/>
      <c r="X538" s="378"/>
      <c r="Y538" s="378"/>
      <c r="Z538" s="378"/>
      <c r="AA538" s="378"/>
      <c r="AB538" s="378"/>
      <c r="AC538" s="378"/>
      <c r="AD538" s="378"/>
      <c r="AE538" s="378"/>
      <c r="AF538" s="378"/>
      <c r="AG538" s="378"/>
      <c r="AH538" s="378"/>
      <c r="AI538" s="378"/>
      <c r="AJ538" s="378"/>
      <c r="AK538" s="378"/>
      <c r="AL538" s="378"/>
      <c r="AM538" s="378"/>
      <c r="AN538" s="378"/>
      <c r="AO538" s="378"/>
      <c r="AP538" s="378"/>
      <c r="AQ538" s="378"/>
      <c r="AR538" s="378"/>
      <c r="AS538" s="378"/>
    </row>
    <row r="539" spans="1:45" ht="11.25" customHeight="1">
      <c r="A539" s="378"/>
      <c r="B539" s="378"/>
      <c r="C539" s="378"/>
      <c r="D539" s="378"/>
      <c r="E539" s="378"/>
      <c r="F539" s="378"/>
      <c r="G539" s="378"/>
      <c r="H539" s="378"/>
      <c r="I539" s="378"/>
      <c r="J539" s="378"/>
      <c r="K539" s="378"/>
      <c r="L539" s="378"/>
      <c r="M539" s="378"/>
      <c r="N539" s="378"/>
      <c r="O539" s="378"/>
      <c r="P539" s="378"/>
      <c r="Q539" s="378"/>
      <c r="R539" s="378"/>
      <c r="S539" s="378"/>
      <c r="T539" s="378"/>
      <c r="U539" s="378"/>
      <c r="V539" s="378"/>
      <c r="W539" s="378"/>
      <c r="X539" s="378"/>
      <c r="Y539" s="378"/>
      <c r="Z539" s="378"/>
      <c r="AA539" s="378"/>
      <c r="AB539" s="378"/>
      <c r="AC539" s="378"/>
      <c r="AD539" s="378"/>
      <c r="AE539" s="378"/>
      <c r="AF539" s="378"/>
      <c r="AG539" s="378"/>
      <c r="AH539" s="378"/>
      <c r="AI539" s="378"/>
      <c r="AJ539" s="378"/>
      <c r="AK539" s="378"/>
      <c r="AL539" s="378"/>
      <c r="AM539" s="378"/>
      <c r="AN539" s="378"/>
      <c r="AO539" s="378"/>
      <c r="AP539" s="378"/>
      <c r="AQ539" s="378"/>
      <c r="AR539" s="378"/>
      <c r="AS539" s="378"/>
    </row>
    <row r="540" spans="1:45" ht="11.25" customHeight="1">
      <c r="A540" s="378"/>
      <c r="B540" s="378"/>
      <c r="C540" s="378"/>
      <c r="D540" s="378"/>
      <c r="E540" s="378"/>
      <c r="F540" s="378"/>
      <c r="G540" s="378"/>
      <c r="H540" s="378"/>
      <c r="I540" s="378"/>
      <c r="J540" s="378"/>
      <c r="K540" s="378"/>
      <c r="L540" s="378"/>
      <c r="M540" s="378"/>
      <c r="N540" s="378"/>
      <c r="O540" s="378"/>
      <c r="P540" s="378"/>
      <c r="Q540" s="378"/>
      <c r="R540" s="378"/>
      <c r="S540" s="378"/>
      <c r="T540" s="378"/>
      <c r="U540" s="378"/>
      <c r="V540" s="378"/>
      <c r="W540" s="378"/>
      <c r="X540" s="378"/>
      <c r="Y540" s="378"/>
      <c r="Z540" s="378"/>
      <c r="AA540" s="378"/>
      <c r="AB540" s="378"/>
      <c r="AC540" s="378"/>
      <c r="AD540" s="378"/>
      <c r="AE540" s="378"/>
      <c r="AF540" s="378"/>
      <c r="AG540" s="378"/>
      <c r="AH540" s="378"/>
      <c r="AI540" s="378"/>
      <c r="AJ540" s="378"/>
      <c r="AK540" s="378"/>
      <c r="AL540" s="378"/>
      <c r="AM540" s="378"/>
      <c r="AN540" s="378"/>
      <c r="AO540" s="378"/>
      <c r="AP540" s="378"/>
      <c r="AQ540" s="378"/>
      <c r="AR540" s="378"/>
      <c r="AS540" s="378"/>
    </row>
    <row r="541" spans="1:45" ht="11.25" customHeight="1">
      <c r="A541" s="378"/>
      <c r="B541" s="378"/>
      <c r="C541" s="378"/>
      <c r="D541" s="378"/>
      <c r="E541" s="378"/>
      <c r="F541" s="378"/>
      <c r="G541" s="378"/>
      <c r="H541" s="378"/>
      <c r="I541" s="378"/>
      <c r="J541" s="378"/>
      <c r="K541" s="378"/>
      <c r="L541" s="378"/>
      <c r="M541" s="378"/>
      <c r="N541" s="378"/>
      <c r="O541" s="378"/>
      <c r="P541" s="378"/>
      <c r="Q541" s="378"/>
      <c r="R541" s="378"/>
      <c r="S541" s="378"/>
      <c r="T541" s="378"/>
      <c r="U541" s="378"/>
      <c r="V541" s="378"/>
      <c r="W541" s="378"/>
      <c r="X541" s="378"/>
      <c r="Y541" s="378"/>
      <c r="Z541" s="378"/>
      <c r="AA541" s="378"/>
      <c r="AB541" s="378"/>
      <c r="AC541" s="378"/>
      <c r="AD541" s="378"/>
      <c r="AE541" s="378"/>
      <c r="AF541" s="378"/>
      <c r="AG541" s="378"/>
      <c r="AH541" s="378"/>
      <c r="AI541" s="378"/>
      <c r="AJ541" s="378"/>
      <c r="AK541" s="378"/>
      <c r="AL541" s="378"/>
      <c r="AM541" s="378"/>
      <c r="AN541" s="378"/>
      <c r="AO541" s="378"/>
      <c r="AP541" s="378"/>
      <c r="AQ541" s="378"/>
      <c r="AR541" s="378"/>
      <c r="AS541" s="378"/>
    </row>
    <row r="542" spans="1:45" ht="11.25" customHeight="1">
      <c r="A542" s="378"/>
      <c r="B542" s="378"/>
      <c r="C542" s="378"/>
      <c r="D542" s="378"/>
      <c r="E542" s="378"/>
      <c r="F542" s="378"/>
      <c r="G542" s="378"/>
      <c r="H542" s="378"/>
      <c r="I542" s="378"/>
      <c r="J542" s="378"/>
      <c r="K542" s="378"/>
      <c r="L542" s="378"/>
      <c r="M542" s="378"/>
      <c r="N542" s="378"/>
      <c r="O542" s="378"/>
      <c r="P542" s="378"/>
      <c r="Q542" s="378"/>
      <c r="R542" s="378"/>
      <c r="S542" s="378"/>
      <c r="T542" s="378"/>
      <c r="U542" s="378"/>
      <c r="V542" s="378"/>
      <c r="W542" s="378"/>
      <c r="X542" s="378"/>
      <c r="Y542" s="378"/>
      <c r="Z542" s="378"/>
      <c r="AA542" s="378"/>
      <c r="AB542" s="378"/>
      <c r="AC542" s="378"/>
      <c r="AD542" s="378"/>
      <c r="AE542" s="378"/>
      <c r="AF542" s="378"/>
      <c r="AG542" s="378"/>
      <c r="AH542" s="378"/>
      <c r="AI542" s="378"/>
      <c r="AJ542" s="378"/>
      <c r="AK542" s="378"/>
      <c r="AL542" s="378"/>
      <c r="AM542" s="378"/>
      <c r="AN542" s="378"/>
      <c r="AO542" s="378"/>
      <c r="AP542" s="378"/>
      <c r="AQ542" s="378"/>
      <c r="AR542" s="378"/>
      <c r="AS542" s="378"/>
    </row>
    <row r="543" spans="1:45" ht="11.25" customHeight="1">
      <c r="A543" s="378"/>
      <c r="B543" s="378"/>
      <c r="C543" s="378"/>
      <c r="D543" s="378"/>
      <c r="E543" s="378"/>
      <c r="F543" s="378"/>
      <c r="G543" s="378"/>
      <c r="H543" s="378"/>
      <c r="I543" s="378"/>
      <c r="J543" s="378"/>
      <c r="K543" s="378"/>
      <c r="L543" s="378"/>
      <c r="M543" s="378"/>
      <c r="N543" s="378"/>
      <c r="O543" s="378"/>
      <c r="P543" s="378"/>
      <c r="Q543" s="378"/>
      <c r="R543" s="378"/>
      <c r="S543" s="378"/>
      <c r="T543" s="378"/>
      <c r="U543" s="378"/>
      <c r="V543" s="378"/>
      <c r="W543" s="378"/>
      <c r="X543" s="378"/>
      <c r="Y543" s="378"/>
      <c r="Z543" s="378"/>
      <c r="AA543" s="378"/>
      <c r="AB543" s="378"/>
      <c r="AC543" s="378"/>
      <c r="AD543" s="378"/>
      <c r="AE543" s="378"/>
      <c r="AF543" s="378"/>
      <c r="AG543" s="378"/>
      <c r="AH543" s="378"/>
      <c r="AI543" s="378"/>
      <c r="AJ543" s="378"/>
      <c r="AK543" s="378"/>
      <c r="AL543" s="378"/>
      <c r="AM543" s="378"/>
      <c r="AN543" s="378"/>
      <c r="AO543" s="378"/>
      <c r="AP543" s="378"/>
      <c r="AQ543" s="378"/>
      <c r="AR543" s="378"/>
      <c r="AS543" s="378"/>
    </row>
    <row r="544" spans="1:45" ht="11.25" customHeight="1">
      <c r="A544" s="378"/>
      <c r="B544" s="378"/>
      <c r="C544" s="378"/>
      <c r="D544" s="378"/>
      <c r="E544" s="378"/>
      <c r="F544" s="378"/>
      <c r="G544" s="378"/>
      <c r="H544" s="378"/>
      <c r="I544" s="378"/>
      <c r="J544" s="378"/>
      <c r="K544" s="378"/>
      <c r="L544" s="378"/>
      <c r="M544" s="378"/>
      <c r="N544" s="378"/>
      <c r="O544" s="378"/>
      <c r="P544" s="378"/>
      <c r="Q544" s="378"/>
      <c r="R544" s="378"/>
      <c r="S544" s="378"/>
      <c r="T544" s="378"/>
      <c r="U544" s="378"/>
      <c r="V544" s="378"/>
      <c r="W544" s="378"/>
      <c r="X544" s="378"/>
      <c r="Y544" s="378"/>
      <c r="Z544" s="378"/>
      <c r="AA544" s="378"/>
      <c r="AB544" s="378"/>
      <c r="AC544" s="378"/>
      <c r="AD544" s="378"/>
      <c r="AE544" s="378"/>
      <c r="AF544" s="378"/>
      <c r="AG544" s="378"/>
      <c r="AH544" s="378"/>
      <c r="AI544" s="378"/>
      <c r="AJ544" s="378"/>
      <c r="AK544" s="378"/>
      <c r="AL544" s="378"/>
      <c r="AM544" s="378"/>
      <c r="AN544" s="378"/>
      <c r="AO544" s="378"/>
      <c r="AP544" s="378"/>
      <c r="AQ544" s="378"/>
      <c r="AR544" s="378"/>
      <c r="AS544" s="378"/>
    </row>
    <row r="545" spans="1:45" ht="11.25" customHeight="1">
      <c r="A545" s="378"/>
      <c r="B545" s="378"/>
      <c r="C545" s="378"/>
      <c r="D545" s="378"/>
      <c r="E545" s="378"/>
      <c r="F545" s="378"/>
      <c r="G545" s="378"/>
      <c r="H545" s="378"/>
      <c r="I545" s="378"/>
      <c r="J545" s="378"/>
      <c r="K545" s="378"/>
      <c r="L545" s="378"/>
      <c r="M545" s="378"/>
      <c r="N545" s="378"/>
      <c r="O545" s="378"/>
      <c r="P545" s="378"/>
      <c r="Q545" s="378"/>
      <c r="R545" s="378"/>
      <c r="S545" s="378"/>
      <c r="T545" s="378"/>
      <c r="U545" s="378"/>
      <c r="V545" s="378"/>
      <c r="W545" s="378"/>
      <c r="X545" s="378"/>
      <c r="Y545" s="378"/>
      <c r="Z545" s="378"/>
      <c r="AA545" s="378"/>
      <c r="AB545" s="378"/>
      <c r="AC545" s="378"/>
      <c r="AD545" s="378"/>
      <c r="AE545" s="378"/>
      <c r="AF545" s="378"/>
      <c r="AG545" s="378"/>
      <c r="AH545" s="378"/>
      <c r="AI545" s="378"/>
      <c r="AJ545" s="378"/>
      <c r="AK545" s="378"/>
      <c r="AL545" s="378"/>
      <c r="AM545" s="378"/>
      <c r="AN545" s="378"/>
      <c r="AO545" s="378"/>
      <c r="AP545" s="378"/>
      <c r="AQ545" s="378"/>
      <c r="AR545" s="378"/>
      <c r="AS545" s="378"/>
    </row>
    <row r="546" spans="1:45" ht="11.25" customHeight="1">
      <c r="A546" s="378"/>
      <c r="B546" s="378"/>
      <c r="C546" s="378"/>
      <c r="D546" s="378"/>
      <c r="E546" s="378"/>
      <c r="F546" s="378"/>
      <c r="G546" s="378"/>
      <c r="H546" s="378"/>
      <c r="I546" s="378"/>
      <c r="J546" s="378"/>
      <c r="K546" s="378"/>
      <c r="L546" s="378"/>
      <c r="M546" s="378"/>
      <c r="N546" s="378"/>
      <c r="O546" s="378"/>
      <c r="P546" s="378"/>
      <c r="Q546" s="378"/>
      <c r="R546" s="378"/>
      <c r="S546" s="378"/>
      <c r="T546" s="378"/>
      <c r="U546" s="378"/>
      <c r="V546" s="378"/>
      <c r="W546" s="378"/>
      <c r="X546" s="378"/>
      <c r="Y546" s="378"/>
      <c r="Z546" s="378"/>
      <c r="AA546" s="378"/>
      <c r="AB546" s="378"/>
      <c r="AC546" s="378"/>
      <c r="AD546" s="378"/>
      <c r="AE546" s="378"/>
      <c r="AF546" s="378"/>
      <c r="AG546" s="378"/>
      <c r="AH546" s="378"/>
      <c r="AI546" s="378"/>
      <c r="AJ546" s="378"/>
      <c r="AK546" s="378"/>
      <c r="AL546" s="378"/>
      <c r="AM546" s="378"/>
      <c r="AN546" s="378"/>
      <c r="AO546" s="378"/>
      <c r="AP546" s="378"/>
      <c r="AQ546" s="378"/>
      <c r="AR546" s="378"/>
      <c r="AS546" s="378"/>
    </row>
    <row r="547" spans="1:45" ht="11.25" customHeight="1">
      <c r="A547" s="378"/>
      <c r="B547" s="378"/>
      <c r="C547" s="378"/>
      <c r="D547" s="378"/>
      <c r="E547" s="378"/>
      <c r="F547" s="378"/>
      <c r="G547" s="378"/>
      <c r="H547" s="378"/>
      <c r="I547" s="378"/>
      <c r="J547" s="378"/>
      <c r="K547" s="378"/>
      <c r="L547" s="378"/>
      <c r="M547" s="378"/>
      <c r="N547" s="378"/>
      <c r="O547" s="378"/>
      <c r="P547" s="378"/>
      <c r="Q547" s="378"/>
      <c r="R547" s="378"/>
      <c r="S547" s="378"/>
      <c r="T547" s="378"/>
      <c r="U547" s="378"/>
      <c r="V547" s="378"/>
      <c r="W547" s="378"/>
      <c r="X547" s="378"/>
      <c r="Y547" s="378"/>
      <c r="Z547" s="378"/>
      <c r="AA547" s="378"/>
      <c r="AB547" s="378"/>
      <c r="AC547" s="378"/>
      <c r="AD547" s="378"/>
      <c r="AE547" s="378"/>
      <c r="AF547" s="378"/>
      <c r="AG547" s="378"/>
      <c r="AH547" s="378"/>
      <c r="AI547" s="378"/>
      <c r="AJ547" s="378"/>
      <c r="AK547" s="378"/>
      <c r="AL547" s="378"/>
      <c r="AM547" s="378"/>
      <c r="AN547" s="378"/>
      <c r="AO547" s="378"/>
      <c r="AP547" s="378"/>
      <c r="AQ547" s="378"/>
      <c r="AR547" s="378"/>
      <c r="AS547" s="378"/>
    </row>
    <row r="548" spans="1:45" ht="11.25" customHeight="1">
      <c r="A548" s="378"/>
      <c r="B548" s="378"/>
      <c r="C548" s="378"/>
      <c r="D548" s="378"/>
      <c r="E548" s="378"/>
      <c r="F548" s="378"/>
      <c r="G548" s="378"/>
      <c r="H548" s="378"/>
      <c r="I548" s="378"/>
      <c r="J548" s="378"/>
      <c r="K548" s="378"/>
      <c r="L548" s="378"/>
      <c r="M548" s="378"/>
      <c r="N548" s="378"/>
      <c r="O548" s="378"/>
      <c r="P548" s="378"/>
      <c r="Q548" s="378"/>
      <c r="R548" s="378"/>
      <c r="S548" s="378"/>
      <c r="T548" s="378"/>
      <c r="U548" s="378"/>
      <c r="V548" s="378"/>
      <c r="W548" s="378"/>
      <c r="X548" s="378"/>
      <c r="Y548" s="378"/>
      <c r="Z548" s="378"/>
      <c r="AA548" s="378"/>
      <c r="AB548" s="378"/>
      <c r="AC548" s="378"/>
      <c r="AD548" s="378"/>
      <c r="AE548" s="378"/>
      <c r="AF548" s="378"/>
      <c r="AG548" s="378"/>
      <c r="AH548" s="378"/>
      <c r="AI548" s="378"/>
      <c r="AJ548" s="378"/>
      <c r="AK548" s="378"/>
      <c r="AL548" s="378"/>
      <c r="AM548" s="378"/>
      <c r="AN548" s="378"/>
      <c r="AO548" s="378"/>
      <c r="AP548" s="378"/>
      <c r="AQ548" s="378"/>
      <c r="AR548" s="378"/>
      <c r="AS548" s="378"/>
    </row>
    <row r="549" spans="1:45" ht="11.25" customHeight="1">
      <c r="A549" s="378"/>
      <c r="B549" s="378"/>
      <c r="C549" s="378"/>
      <c r="D549" s="378"/>
      <c r="E549" s="378"/>
      <c r="F549" s="378"/>
      <c r="G549" s="378"/>
      <c r="H549" s="378"/>
      <c r="I549" s="378"/>
      <c r="J549" s="378"/>
      <c r="K549" s="378"/>
      <c r="L549" s="378"/>
      <c r="M549" s="378"/>
      <c r="N549" s="378"/>
      <c r="O549" s="378"/>
      <c r="P549" s="378"/>
      <c r="Q549" s="378"/>
      <c r="R549" s="378"/>
      <c r="S549" s="378"/>
      <c r="T549" s="378"/>
      <c r="U549" s="378"/>
      <c r="V549" s="378"/>
      <c r="W549" s="378"/>
      <c r="X549" s="378"/>
      <c r="Y549" s="378"/>
      <c r="Z549" s="378"/>
      <c r="AA549" s="378"/>
      <c r="AB549" s="378"/>
      <c r="AC549" s="378"/>
      <c r="AD549" s="378"/>
      <c r="AE549" s="378"/>
      <c r="AF549" s="378"/>
      <c r="AG549" s="378"/>
      <c r="AH549" s="378"/>
      <c r="AI549" s="378"/>
      <c r="AJ549" s="378"/>
      <c r="AK549" s="378"/>
      <c r="AL549" s="378"/>
      <c r="AM549" s="378"/>
      <c r="AN549" s="378"/>
      <c r="AO549" s="378"/>
      <c r="AP549" s="378"/>
      <c r="AQ549" s="378"/>
      <c r="AR549" s="378"/>
      <c r="AS549" s="378"/>
    </row>
    <row r="550" spans="1:45" ht="11.25" customHeight="1">
      <c r="A550" s="378"/>
      <c r="B550" s="378"/>
      <c r="C550" s="378"/>
      <c r="D550" s="378"/>
      <c r="E550" s="378"/>
      <c r="F550" s="378"/>
      <c r="G550" s="378"/>
      <c r="H550" s="378"/>
      <c r="I550" s="378"/>
      <c r="J550" s="378"/>
      <c r="K550" s="378"/>
      <c r="L550" s="378"/>
      <c r="M550" s="378"/>
      <c r="N550" s="378"/>
      <c r="O550" s="378"/>
      <c r="P550" s="378"/>
      <c r="Q550" s="378"/>
      <c r="R550" s="378"/>
      <c r="S550" s="378"/>
      <c r="T550" s="378"/>
      <c r="U550" s="378"/>
      <c r="V550" s="378"/>
      <c r="W550" s="378"/>
      <c r="X550" s="378"/>
      <c r="Y550" s="378"/>
      <c r="Z550" s="378"/>
      <c r="AA550" s="378"/>
      <c r="AB550" s="378"/>
      <c r="AC550" s="378"/>
      <c r="AD550" s="378"/>
      <c r="AE550" s="378"/>
      <c r="AF550" s="378"/>
      <c r="AG550" s="378"/>
      <c r="AH550" s="378"/>
      <c r="AI550" s="378"/>
      <c r="AJ550" s="378"/>
      <c r="AK550" s="378"/>
      <c r="AL550" s="378"/>
      <c r="AM550" s="378"/>
      <c r="AN550" s="378"/>
      <c r="AO550" s="378"/>
      <c r="AP550" s="378"/>
      <c r="AQ550" s="378"/>
      <c r="AR550" s="378"/>
      <c r="AS550" s="378"/>
    </row>
    <row r="551" spans="1:45" ht="11.25" customHeight="1">
      <c r="A551" s="378"/>
      <c r="B551" s="378"/>
      <c r="C551" s="378"/>
      <c r="D551" s="378"/>
      <c r="E551" s="378"/>
      <c r="F551" s="378"/>
      <c r="G551" s="378"/>
      <c r="H551" s="378"/>
      <c r="I551" s="378"/>
      <c r="J551" s="378"/>
      <c r="K551" s="378"/>
      <c r="L551" s="378"/>
      <c r="M551" s="378"/>
      <c r="N551" s="378"/>
      <c r="O551" s="378"/>
      <c r="P551" s="378"/>
      <c r="Q551" s="378"/>
      <c r="R551" s="378"/>
      <c r="S551" s="378"/>
      <c r="T551" s="378"/>
      <c r="U551" s="378"/>
      <c r="V551" s="378"/>
      <c r="W551" s="378"/>
      <c r="X551" s="378"/>
      <c r="Y551" s="378"/>
      <c r="Z551" s="378"/>
      <c r="AA551" s="378"/>
      <c r="AB551" s="378"/>
      <c r="AC551" s="378"/>
      <c r="AD551" s="378"/>
      <c r="AE551" s="378"/>
      <c r="AF551" s="378"/>
      <c r="AG551" s="378"/>
      <c r="AH551" s="378"/>
      <c r="AI551" s="378"/>
      <c r="AJ551" s="378"/>
      <c r="AK551" s="378"/>
      <c r="AL551" s="378"/>
      <c r="AM551" s="378"/>
      <c r="AN551" s="378"/>
      <c r="AO551" s="378"/>
      <c r="AP551" s="378"/>
      <c r="AQ551" s="378"/>
      <c r="AR551" s="378"/>
      <c r="AS551" s="378"/>
    </row>
    <row r="552" spans="1:45" ht="11.25" customHeight="1">
      <c r="A552" s="378"/>
      <c r="B552" s="378"/>
      <c r="C552" s="378"/>
      <c r="D552" s="378"/>
      <c r="E552" s="378"/>
      <c r="F552" s="378"/>
      <c r="G552" s="378"/>
      <c r="H552" s="378"/>
      <c r="I552" s="378"/>
      <c r="J552" s="378"/>
      <c r="K552" s="378"/>
      <c r="L552" s="378"/>
      <c r="M552" s="378"/>
      <c r="N552" s="378"/>
      <c r="O552" s="378"/>
      <c r="P552" s="378"/>
      <c r="Q552" s="378"/>
      <c r="R552" s="378"/>
      <c r="S552" s="378"/>
      <c r="T552" s="378"/>
      <c r="U552" s="378"/>
      <c r="V552" s="378"/>
      <c r="W552" s="378"/>
      <c r="X552" s="378"/>
      <c r="Y552" s="378"/>
      <c r="Z552" s="378"/>
      <c r="AA552" s="378"/>
      <c r="AB552" s="378"/>
      <c r="AC552" s="378"/>
      <c r="AD552" s="378"/>
      <c r="AE552" s="378"/>
      <c r="AF552" s="378"/>
      <c r="AG552" s="378"/>
      <c r="AH552" s="378"/>
      <c r="AI552" s="378"/>
      <c r="AJ552" s="378"/>
      <c r="AK552" s="378"/>
      <c r="AL552" s="378"/>
      <c r="AM552" s="378"/>
      <c r="AN552" s="378"/>
      <c r="AO552" s="378"/>
      <c r="AP552" s="378"/>
      <c r="AQ552" s="378"/>
      <c r="AR552" s="378"/>
      <c r="AS552" s="378"/>
    </row>
    <row r="553" spans="1:45" ht="11.25" customHeight="1">
      <c r="A553" s="378"/>
      <c r="B553" s="378"/>
      <c r="C553" s="378"/>
      <c r="D553" s="378"/>
      <c r="E553" s="378"/>
      <c r="F553" s="378"/>
      <c r="G553" s="378"/>
      <c r="H553" s="378"/>
      <c r="I553" s="378"/>
      <c r="J553" s="378"/>
      <c r="K553" s="378"/>
      <c r="L553" s="378"/>
      <c r="M553" s="378"/>
      <c r="N553" s="378"/>
      <c r="O553" s="378"/>
      <c r="P553" s="378"/>
      <c r="Q553" s="378"/>
      <c r="R553" s="378"/>
      <c r="S553" s="378"/>
      <c r="T553" s="378"/>
      <c r="U553" s="378"/>
      <c r="V553" s="378"/>
      <c r="W553" s="378"/>
      <c r="X553" s="378"/>
      <c r="Y553" s="378"/>
      <c r="Z553" s="378"/>
      <c r="AA553" s="378"/>
      <c r="AB553" s="378"/>
      <c r="AC553" s="378"/>
      <c r="AD553" s="378"/>
      <c r="AE553" s="378"/>
      <c r="AF553" s="378"/>
      <c r="AG553" s="378"/>
      <c r="AH553" s="378"/>
      <c r="AI553" s="378"/>
      <c r="AJ553" s="378"/>
      <c r="AK553" s="378"/>
      <c r="AL553" s="378"/>
      <c r="AM553" s="378"/>
      <c r="AN553" s="378"/>
      <c r="AO553" s="378"/>
      <c r="AP553" s="378"/>
      <c r="AQ553" s="378"/>
      <c r="AR553" s="378"/>
      <c r="AS553" s="378"/>
    </row>
    <row r="554" spans="1:45" ht="11.25" customHeight="1">
      <c r="A554" s="378"/>
      <c r="B554" s="378"/>
      <c r="C554" s="378"/>
      <c r="D554" s="378"/>
      <c r="E554" s="378"/>
      <c r="F554" s="378"/>
      <c r="G554" s="378"/>
      <c r="H554" s="378"/>
      <c r="I554" s="378"/>
      <c r="J554" s="378"/>
      <c r="K554" s="378"/>
      <c r="L554" s="378"/>
      <c r="M554" s="378"/>
      <c r="N554" s="378"/>
      <c r="O554" s="378"/>
      <c r="P554" s="378"/>
      <c r="Q554" s="378"/>
      <c r="R554" s="378"/>
      <c r="S554" s="378"/>
      <c r="T554" s="378"/>
      <c r="U554" s="378"/>
      <c r="V554" s="378"/>
      <c r="W554" s="378"/>
      <c r="X554" s="378"/>
      <c r="Y554" s="378"/>
      <c r="Z554" s="378"/>
      <c r="AA554" s="378"/>
      <c r="AB554" s="378"/>
      <c r="AC554" s="378"/>
      <c r="AD554" s="378"/>
      <c r="AE554" s="378"/>
      <c r="AF554" s="378"/>
      <c r="AG554" s="378"/>
      <c r="AH554" s="378"/>
      <c r="AI554" s="378"/>
      <c r="AJ554" s="378"/>
      <c r="AK554" s="378"/>
      <c r="AL554" s="378"/>
      <c r="AM554" s="378"/>
      <c r="AN554" s="378"/>
      <c r="AO554" s="378"/>
      <c r="AP554" s="378"/>
      <c r="AQ554" s="378"/>
      <c r="AR554" s="378"/>
      <c r="AS554" s="378"/>
    </row>
    <row r="555" spans="1:45" ht="11.25" customHeight="1">
      <c r="A555" s="378"/>
      <c r="B555" s="378"/>
      <c r="C555" s="378"/>
      <c r="D555" s="378"/>
      <c r="E555" s="378"/>
      <c r="F555" s="378"/>
      <c r="G555" s="378"/>
      <c r="H555" s="378"/>
      <c r="I555" s="378"/>
      <c r="J555" s="378"/>
      <c r="K555" s="378"/>
      <c r="L555" s="378"/>
      <c r="M555" s="378"/>
      <c r="N555" s="378"/>
      <c r="O555" s="378"/>
      <c r="P555" s="378"/>
      <c r="Q555" s="378"/>
      <c r="R555" s="378"/>
      <c r="S555" s="378"/>
      <c r="T555" s="378"/>
      <c r="U555" s="378"/>
      <c r="V555" s="378"/>
      <c r="W555" s="378"/>
      <c r="X555" s="378"/>
      <c r="Y555" s="378"/>
      <c r="Z555" s="378"/>
      <c r="AA555" s="378"/>
      <c r="AB555" s="378"/>
      <c r="AC555" s="378"/>
      <c r="AD555" s="378"/>
      <c r="AE555" s="378"/>
      <c r="AF555" s="378"/>
      <c r="AG555" s="378"/>
      <c r="AH555" s="378"/>
      <c r="AI555" s="378"/>
      <c r="AJ555" s="378"/>
      <c r="AK555" s="378"/>
      <c r="AL555" s="378"/>
      <c r="AM555" s="378"/>
      <c r="AN555" s="378"/>
      <c r="AO555" s="378"/>
      <c r="AP555" s="378"/>
      <c r="AQ555" s="378"/>
      <c r="AR555" s="378"/>
      <c r="AS555" s="378"/>
    </row>
    <row r="556" spans="1:45" ht="11.25" customHeight="1">
      <c r="A556" s="378"/>
      <c r="B556" s="378"/>
      <c r="C556" s="378"/>
      <c r="D556" s="378"/>
      <c r="E556" s="378"/>
      <c r="F556" s="378"/>
      <c r="G556" s="378"/>
      <c r="H556" s="378"/>
      <c r="I556" s="378"/>
      <c r="J556" s="378"/>
      <c r="K556" s="378"/>
      <c r="L556" s="378"/>
      <c r="M556" s="378"/>
      <c r="N556" s="378"/>
      <c r="O556" s="378"/>
      <c r="P556" s="378"/>
      <c r="Q556" s="378"/>
      <c r="R556" s="378"/>
      <c r="S556" s="378"/>
      <c r="T556" s="378"/>
      <c r="U556" s="378"/>
      <c r="V556" s="378"/>
      <c r="W556" s="378"/>
      <c r="X556" s="378"/>
      <c r="Y556" s="378"/>
      <c r="Z556" s="378"/>
      <c r="AA556" s="378"/>
      <c r="AB556" s="378"/>
      <c r="AC556" s="378"/>
      <c r="AD556" s="378"/>
      <c r="AE556" s="378"/>
      <c r="AF556" s="378"/>
      <c r="AG556" s="378"/>
      <c r="AH556" s="378"/>
      <c r="AI556" s="378"/>
      <c r="AJ556" s="378"/>
      <c r="AK556" s="378"/>
      <c r="AL556" s="378"/>
      <c r="AM556" s="378"/>
      <c r="AN556" s="378"/>
      <c r="AO556" s="378"/>
      <c r="AP556" s="378"/>
      <c r="AQ556" s="378"/>
      <c r="AR556" s="378"/>
      <c r="AS556" s="378"/>
    </row>
    <row r="557" spans="1:45" ht="11.25" customHeight="1">
      <c r="A557" s="378"/>
      <c r="B557" s="378"/>
      <c r="C557" s="378"/>
      <c r="D557" s="378"/>
      <c r="E557" s="378"/>
      <c r="F557" s="378"/>
      <c r="G557" s="378"/>
      <c r="H557" s="378"/>
      <c r="I557" s="378"/>
      <c r="J557" s="378"/>
      <c r="K557" s="378"/>
      <c r="L557" s="378"/>
      <c r="M557" s="378"/>
      <c r="N557" s="378"/>
      <c r="O557" s="378"/>
      <c r="P557" s="378"/>
      <c r="Q557" s="378"/>
      <c r="R557" s="378"/>
      <c r="S557" s="378"/>
      <c r="T557" s="378"/>
      <c r="U557" s="378"/>
      <c r="V557" s="378"/>
      <c r="W557" s="378"/>
      <c r="X557" s="378"/>
      <c r="Y557" s="378"/>
      <c r="Z557" s="378"/>
      <c r="AA557" s="378"/>
      <c r="AB557" s="378"/>
      <c r="AC557" s="378"/>
      <c r="AD557" s="378"/>
      <c r="AE557" s="378"/>
      <c r="AF557" s="378"/>
      <c r="AG557" s="378"/>
      <c r="AH557" s="378"/>
      <c r="AI557" s="378"/>
      <c r="AJ557" s="378"/>
      <c r="AK557" s="378"/>
      <c r="AL557" s="378"/>
      <c r="AM557" s="378"/>
      <c r="AN557" s="378"/>
      <c r="AO557" s="378"/>
      <c r="AP557" s="378"/>
      <c r="AQ557" s="378"/>
      <c r="AR557" s="378"/>
      <c r="AS557" s="378"/>
    </row>
    <row r="558" spans="1:45" ht="11.25" customHeight="1">
      <c r="A558" s="378"/>
      <c r="B558" s="378"/>
      <c r="C558" s="378"/>
      <c r="D558" s="378"/>
      <c r="E558" s="378"/>
      <c r="F558" s="378"/>
      <c r="G558" s="378"/>
      <c r="H558" s="378"/>
      <c r="I558" s="378"/>
      <c r="J558" s="378"/>
      <c r="K558" s="378"/>
      <c r="L558" s="378"/>
      <c r="M558" s="378"/>
      <c r="N558" s="378"/>
      <c r="O558" s="378"/>
      <c r="P558" s="378"/>
      <c r="Q558" s="378"/>
      <c r="R558" s="378"/>
      <c r="S558" s="378"/>
      <c r="T558" s="378"/>
      <c r="U558" s="378"/>
      <c r="V558" s="378"/>
      <c r="W558" s="378"/>
      <c r="X558" s="378"/>
      <c r="Y558" s="378"/>
      <c r="Z558" s="378"/>
      <c r="AA558" s="378"/>
      <c r="AB558" s="378"/>
      <c r="AC558" s="378"/>
      <c r="AD558" s="378"/>
      <c r="AE558" s="378"/>
      <c r="AF558" s="378"/>
      <c r="AG558" s="378"/>
      <c r="AH558" s="378"/>
      <c r="AI558" s="378"/>
      <c r="AJ558" s="378"/>
      <c r="AK558" s="378"/>
      <c r="AL558" s="378"/>
      <c r="AM558" s="378"/>
      <c r="AN558" s="378"/>
      <c r="AO558" s="378"/>
      <c r="AP558" s="378"/>
      <c r="AQ558" s="378"/>
      <c r="AR558" s="378"/>
      <c r="AS558" s="378"/>
    </row>
    <row r="559" spans="1:45" ht="11.25" customHeight="1">
      <c r="A559" s="378"/>
      <c r="B559" s="378"/>
      <c r="C559" s="378"/>
      <c r="D559" s="378"/>
      <c r="E559" s="378"/>
      <c r="F559" s="378"/>
      <c r="G559" s="378"/>
      <c r="H559" s="378"/>
      <c r="I559" s="378"/>
      <c r="J559" s="378"/>
      <c r="K559" s="378"/>
      <c r="L559" s="378"/>
      <c r="M559" s="378"/>
      <c r="N559" s="378"/>
      <c r="O559" s="378"/>
      <c r="P559" s="378"/>
      <c r="Q559" s="378"/>
      <c r="R559" s="378"/>
      <c r="S559" s="378"/>
      <c r="T559" s="378"/>
      <c r="U559" s="378"/>
      <c r="V559" s="378"/>
      <c r="W559" s="378"/>
      <c r="X559" s="378"/>
      <c r="Y559" s="378"/>
      <c r="Z559" s="378"/>
      <c r="AA559" s="378"/>
      <c r="AB559" s="378"/>
      <c r="AC559" s="378"/>
      <c r="AD559" s="378"/>
      <c r="AE559" s="378"/>
      <c r="AF559" s="378"/>
      <c r="AG559" s="378"/>
      <c r="AH559" s="378"/>
      <c r="AI559" s="378"/>
      <c r="AJ559" s="378"/>
      <c r="AK559" s="378"/>
      <c r="AL559" s="378"/>
      <c r="AM559" s="378"/>
      <c r="AN559" s="378"/>
      <c r="AO559" s="378"/>
      <c r="AP559" s="378"/>
      <c r="AQ559" s="378"/>
      <c r="AR559" s="378"/>
      <c r="AS559" s="378"/>
    </row>
    <row r="560" spans="1:45" ht="11.25" customHeight="1">
      <c r="A560" s="378"/>
      <c r="B560" s="378"/>
      <c r="C560" s="378"/>
      <c r="D560" s="378"/>
      <c r="E560" s="378"/>
      <c r="F560" s="378"/>
      <c r="G560" s="378"/>
      <c r="H560" s="378"/>
      <c r="I560" s="378"/>
      <c r="J560" s="378"/>
      <c r="K560" s="378"/>
      <c r="L560" s="378"/>
      <c r="M560" s="378"/>
      <c r="N560" s="378"/>
      <c r="O560" s="378"/>
      <c r="P560" s="378"/>
      <c r="Q560" s="378"/>
      <c r="R560" s="378"/>
      <c r="S560" s="378"/>
      <c r="T560" s="378"/>
      <c r="U560" s="378"/>
      <c r="V560" s="378"/>
      <c r="W560" s="378"/>
      <c r="X560" s="378"/>
      <c r="Y560" s="378"/>
      <c r="Z560" s="378"/>
      <c r="AA560" s="378"/>
      <c r="AB560" s="378"/>
      <c r="AC560" s="378"/>
      <c r="AD560" s="378"/>
      <c r="AE560" s="378"/>
      <c r="AF560" s="378"/>
      <c r="AG560" s="378"/>
      <c r="AH560" s="378"/>
      <c r="AI560" s="378"/>
      <c r="AJ560" s="378"/>
      <c r="AK560" s="378"/>
      <c r="AL560" s="378"/>
      <c r="AM560" s="378"/>
      <c r="AN560" s="378"/>
      <c r="AO560" s="378"/>
      <c r="AP560" s="378"/>
      <c r="AQ560" s="378"/>
      <c r="AR560" s="378"/>
      <c r="AS560" s="378"/>
    </row>
    <row r="561" spans="1:45" ht="11.25" customHeight="1">
      <c r="A561" s="378"/>
      <c r="B561" s="378"/>
      <c r="C561" s="378"/>
      <c r="D561" s="378"/>
      <c r="E561" s="378"/>
      <c r="F561" s="378"/>
      <c r="G561" s="378"/>
      <c r="H561" s="378"/>
      <c r="I561" s="378"/>
      <c r="J561" s="378"/>
      <c r="K561" s="378"/>
      <c r="L561" s="378"/>
      <c r="M561" s="378"/>
      <c r="N561" s="378"/>
      <c r="O561" s="378"/>
      <c r="P561" s="378"/>
      <c r="Q561" s="378"/>
      <c r="R561" s="378"/>
      <c r="S561" s="378"/>
      <c r="T561" s="378"/>
      <c r="U561" s="378"/>
      <c r="V561" s="378"/>
      <c r="W561" s="378"/>
      <c r="X561" s="378"/>
      <c r="Y561" s="378"/>
      <c r="Z561" s="378"/>
      <c r="AA561" s="378"/>
      <c r="AB561" s="378"/>
      <c r="AC561" s="378"/>
      <c r="AD561" s="378"/>
      <c r="AE561" s="378"/>
      <c r="AF561" s="378"/>
      <c r="AG561" s="378"/>
      <c r="AH561" s="378"/>
      <c r="AI561" s="378"/>
      <c r="AJ561" s="378"/>
      <c r="AK561" s="378"/>
      <c r="AL561" s="378"/>
      <c r="AM561" s="378"/>
      <c r="AN561" s="378"/>
      <c r="AO561" s="378"/>
      <c r="AP561" s="378"/>
      <c r="AQ561" s="378"/>
      <c r="AR561" s="378"/>
      <c r="AS561" s="378"/>
    </row>
    <row r="562" spans="1:45" ht="11.25" customHeight="1">
      <c r="A562" s="378"/>
      <c r="B562" s="378"/>
      <c r="C562" s="378"/>
      <c r="D562" s="378"/>
      <c r="E562" s="378"/>
      <c r="F562" s="378"/>
      <c r="G562" s="378"/>
      <c r="H562" s="378"/>
      <c r="I562" s="378"/>
      <c r="J562" s="378"/>
      <c r="K562" s="378"/>
      <c r="L562" s="378"/>
      <c r="M562" s="378"/>
      <c r="N562" s="378"/>
      <c r="O562" s="378"/>
      <c r="P562" s="378"/>
      <c r="Q562" s="378"/>
      <c r="R562" s="378"/>
      <c r="S562" s="378"/>
      <c r="T562" s="378"/>
      <c r="U562" s="378"/>
      <c r="V562" s="378"/>
      <c r="W562" s="378"/>
      <c r="X562" s="378"/>
      <c r="Y562" s="378"/>
      <c r="Z562" s="378"/>
      <c r="AA562" s="378"/>
      <c r="AB562" s="378"/>
      <c r="AC562" s="378"/>
      <c r="AD562" s="378"/>
      <c r="AE562" s="378"/>
      <c r="AF562" s="378"/>
      <c r="AG562" s="378"/>
      <c r="AH562" s="378"/>
      <c r="AI562" s="378"/>
      <c r="AJ562" s="378"/>
      <c r="AK562" s="378"/>
      <c r="AL562" s="378"/>
      <c r="AM562" s="378"/>
      <c r="AN562" s="378"/>
      <c r="AO562" s="378"/>
      <c r="AP562" s="378"/>
      <c r="AQ562" s="378"/>
      <c r="AR562" s="378"/>
      <c r="AS562" s="378"/>
    </row>
    <row r="563" spans="1:45" ht="11.25" customHeight="1">
      <c r="A563" s="378"/>
      <c r="B563" s="378"/>
      <c r="C563" s="378"/>
      <c r="D563" s="378"/>
      <c r="E563" s="378"/>
      <c r="F563" s="378"/>
      <c r="G563" s="378"/>
      <c r="H563" s="378"/>
      <c r="I563" s="378"/>
      <c r="J563" s="378"/>
      <c r="K563" s="378"/>
      <c r="L563" s="378"/>
      <c r="M563" s="378"/>
      <c r="N563" s="378"/>
      <c r="O563" s="378"/>
      <c r="P563" s="378"/>
      <c r="Q563" s="378"/>
      <c r="R563" s="378"/>
      <c r="S563" s="378"/>
      <c r="T563" s="378"/>
      <c r="U563" s="378"/>
      <c r="V563" s="378"/>
      <c r="W563" s="378"/>
      <c r="X563" s="378"/>
      <c r="Y563" s="378"/>
      <c r="Z563" s="378"/>
      <c r="AA563" s="378"/>
      <c r="AB563" s="378"/>
      <c r="AC563" s="378"/>
      <c r="AD563" s="378"/>
      <c r="AE563" s="378"/>
      <c r="AF563" s="378"/>
      <c r="AG563" s="378"/>
      <c r="AH563" s="378"/>
      <c r="AI563" s="378"/>
      <c r="AJ563" s="378"/>
      <c r="AK563" s="378"/>
      <c r="AL563" s="378"/>
      <c r="AM563" s="378"/>
      <c r="AN563" s="378"/>
      <c r="AO563" s="378"/>
      <c r="AP563" s="378"/>
      <c r="AQ563" s="378"/>
      <c r="AR563" s="378"/>
      <c r="AS563" s="378"/>
    </row>
    <row r="564" spans="1:45" ht="11.25" customHeight="1">
      <c r="A564" s="378"/>
      <c r="B564" s="378"/>
      <c r="C564" s="378"/>
      <c r="D564" s="378"/>
      <c r="E564" s="378"/>
      <c r="F564" s="378"/>
      <c r="G564" s="378"/>
      <c r="H564" s="378"/>
      <c r="I564" s="378"/>
      <c r="J564" s="378"/>
      <c r="K564" s="378"/>
      <c r="L564" s="378"/>
      <c r="M564" s="378"/>
      <c r="N564" s="378"/>
      <c r="O564" s="378"/>
      <c r="P564" s="378"/>
      <c r="Q564" s="378"/>
      <c r="R564" s="378"/>
      <c r="S564" s="378"/>
      <c r="T564" s="378"/>
      <c r="U564" s="378"/>
      <c r="V564" s="378"/>
      <c r="W564" s="378"/>
      <c r="X564" s="378"/>
      <c r="Y564" s="378"/>
      <c r="Z564" s="378"/>
      <c r="AA564" s="378"/>
      <c r="AB564" s="378"/>
      <c r="AC564" s="378"/>
      <c r="AD564" s="378"/>
      <c r="AE564" s="378"/>
      <c r="AF564" s="378"/>
      <c r="AG564" s="378"/>
      <c r="AH564" s="378"/>
      <c r="AI564" s="378"/>
      <c r="AJ564" s="378"/>
      <c r="AK564" s="378"/>
      <c r="AL564" s="378"/>
      <c r="AM564" s="378"/>
      <c r="AN564" s="378"/>
      <c r="AO564" s="378"/>
      <c r="AP564" s="378"/>
      <c r="AQ564" s="378"/>
      <c r="AR564" s="378"/>
      <c r="AS564" s="378"/>
    </row>
    <row r="565" spans="1:45" ht="11.25" customHeight="1">
      <c r="A565" s="378"/>
      <c r="B565" s="378"/>
      <c r="C565" s="378"/>
      <c r="D565" s="378"/>
      <c r="E565" s="378"/>
      <c r="F565" s="378"/>
      <c r="G565" s="378"/>
      <c r="H565" s="378"/>
      <c r="I565" s="378"/>
      <c r="J565" s="378"/>
      <c r="K565" s="378"/>
      <c r="L565" s="378"/>
      <c r="M565" s="378"/>
      <c r="N565" s="378"/>
      <c r="O565" s="378"/>
      <c r="P565" s="378"/>
      <c r="Q565" s="378"/>
      <c r="R565" s="378"/>
      <c r="S565" s="378"/>
      <c r="T565" s="378"/>
      <c r="U565" s="378"/>
      <c r="V565" s="378"/>
      <c r="W565" s="378"/>
      <c r="X565" s="378"/>
      <c r="Y565" s="378"/>
      <c r="Z565" s="378"/>
      <c r="AA565" s="378"/>
      <c r="AB565" s="378"/>
      <c r="AC565" s="378"/>
      <c r="AD565" s="378"/>
      <c r="AE565" s="378"/>
      <c r="AF565" s="378"/>
      <c r="AG565" s="378"/>
      <c r="AH565" s="378"/>
      <c r="AI565" s="378"/>
      <c r="AJ565" s="378"/>
      <c r="AK565" s="378"/>
      <c r="AL565" s="378"/>
      <c r="AM565" s="378"/>
      <c r="AN565" s="378"/>
      <c r="AO565" s="378"/>
      <c r="AP565" s="378"/>
      <c r="AQ565" s="378"/>
      <c r="AR565" s="378"/>
      <c r="AS565" s="378"/>
    </row>
    <row r="566" spans="1:45" ht="11.25" customHeight="1">
      <c r="A566" s="378"/>
      <c r="B566" s="378"/>
      <c r="C566" s="378"/>
      <c r="D566" s="378"/>
      <c r="E566" s="378"/>
      <c r="F566" s="378"/>
      <c r="G566" s="378"/>
      <c r="H566" s="378"/>
      <c r="I566" s="378"/>
      <c r="J566" s="378"/>
      <c r="K566" s="378"/>
      <c r="L566" s="378"/>
      <c r="M566" s="378"/>
      <c r="N566" s="378"/>
      <c r="O566" s="378"/>
      <c r="P566" s="378"/>
      <c r="Q566" s="378"/>
      <c r="R566" s="378"/>
      <c r="S566" s="378"/>
      <c r="T566" s="378"/>
      <c r="U566" s="378"/>
      <c r="V566" s="378"/>
      <c r="W566" s="378"/>
      <c r="X566" s="378"/>
      <c r="Y566" s="378"/>
      <c r="Z566" s="378"/>
      <c r="AA566" s="378"/>
      <c r="AB566" s="378"/>
      <c r="AC566" s="378"/>
      <c r="AD566" s="378"/>
      <c r="AE566" s="378"/>
      <c r="AF566" s="378"/>
      <c r="AG566" s="378"/>
      <c r="AH566" s="378"/>
      <c r="AI566" s="378"/>
      <c r="AJ566" s="378"/>
      <c r="AK566" s="378"/>
      <c r="AL566" s="378"/>
      <c r="AM566" s="378"/>
      <c r="AN566" s="378"/>
      <c r="AO566" s="378"/>
      <c r="AP566" s="378"/>
      <c r="AQ566" s="378"/>
      <c r="AR566" s="378"/>
      <c r="AS566" s="378"/>
    </row>
    <row r="567" spans="1:45" ht="11.25" customHeight="1">
      <c r="A567" s="378"/>
      <c r="B567" s="378"/>
      <c r="C567" s="378"/>
      <c r="D567" s="378"/>
      <c r="E567" s="378"/>
      <c r="F567" s="378"/>
      <c r="G567" s="378"/>
      <c r="H567" s="378"/>
      <c r="I567" s="378"/>
      <c r="J567" s="378"/>
      <c r="K567" s="378"/>
      <c r="L567" s="378"/>
      <c r="M567" s="378"/>
      <c r="N567" s="378"/>
      <c r="O567" s="378"/>
      <c r="P567" s="378"/>
      <c r="Q567" s="378"/>
      <c r="R567" s="378"/>
      <c r="S567" s="378"/>
      <c r="T567" s="378"/>
      <c r="U567" s="378"/>
      <c r="V567" s="378"/>
      <c r="W567" s="378"/>
      <c r="X567" s="378"/>
      <c r="Y567" s="378"/>
      <c r="Z567" s="378"/>
      <c r="AA567" s="378"/>
      <c r="AB567" s="378"/>
      <c r="AC567" s="378"/>
      <c r="AD567" s="378"/>
      <c r="AE567" s="378"/>
      <c r="AF567" s="378"/>
      <c r="AG567" s="378"/>
      <c r="AH567" s="378"/>
      <c r="AI567" s="378"/>
      <c r="AJ567" s="378"/>
      <c r="AK567" s="378"/>
      <c r="AL567" s="378"/>
      <c r="AM567" s="378"/>
      <c r="AN567" s="378"/>
      <c r="AO567" s="378"/>
      <c r="AP567" s="378"/>
      <c r="AQ567" s="378"/>
      <c r="AR567" s="378"/>
      <c r="AS567" s="378"/>
    </row>
    <row r="568" spans="1:45" ht="11.25" customHeight="1">
      <c r="A568" s="378"/>
      <c r="B568" s="378"/>
      <c r="C568" s="378"/>
      <c r="D568" s="378"/>
      <c r="E568" s="378"/>
      <c r="F568" s="378"/>
      <c r="G568" s="378"/>
      <c r="H568" s="378"/>
      <c r="I568" s="378"/>
      <c r="J568" s="378"/>
      <c r="K568" s="378"/>
      <c r="L568" s="378"/>
      <c r="M568" s="378"/>
      <c r="N568" s="378"/>
      <c r="O568" s="378"/>
      <c r="P568" s="378"/>
      <c r="Q568" s="378"/>
      <c r="R568" s="378"/>
      <c r="S568" s="378"/>
      <c r="T568" s="378"/>
      <c r="U568" s="378"/>
      <c r="V568" s="378"/>
      <c r="W568" s="378"/>
      <c r="X568" s="378"/>
      <c r="Y568" s="378"/>
      <c r="Z568" s="378"/>
      <c r="AA568" s="378"/>
      <c r="AB568" s="378"/>
      <c r="AC568" s="378"/>
      <c r="AD568" s="378"/>
      <c r="AE568" s="378"/>
      <c r="AF568" s="378"/>
      <c r="AG568" s="378"/>
      <c r="AH568" s="378"/>
      <c r="AI568" s="378"/>
      <c r="AJ568" s="378"/>
      <c r="AK568" s="378"/>
      <c r="AL568" s="378"/>
      <c r="AM568" s="378"/>
      <c r="AN568" s="378"/>
      <c r="AO568" s="378"/>
      <c r="AP568" s="378"/>
      <c r="AQ568" s="378"/>
      <c r="AR568" s="378"/>
      <c r="AS568" s="378"/>
    </row>
    <row r="569" spans="1:45" ht="11.25" customHeight="1">
      <c r="A569" s="378"/>
      <c r="B569" s="378"/>
      <c r="C569" s="378"/>
      <c r="D569" s="378"/>
      <c r="E569" s="378"/>
      <c r="F569" s="378"/>
      <c r="G569" s="378"/>
      <c r="H569" s="378"/>
      <c r="I569" s="378"/>
      <c r="J569" s="378"/>
      <c r="K569" s="378"/>
      <c r="L569" s="378"/>
      <c r="M569" s="378"/>
      <c r="N569" s="378"/>
      <c r="O569" s="378"/>
      <c r="P569" s="378"/>
      <c r="Q569" s="378"/>
      <c r="R569" s="378"/>
      <c r="S569" s="378"/>
      <c r="T569" s="378"/>
      <c r="U569" s="378"/>
      <c r="V569" s="378"/>
      <c r="W569" s="378"/>
      <c r="X569" s="378"/>
      <c r="Y569" s="378"/>
      <c r="Z569" s="378"/>
      <c r="AA569" s="378"/>
      <c r="AB569" s="378"/>
      <c r="AC569" s="378"/>
      <c r="AD569" s="378"/>
      <c r="AE569" s="378"/>
      <c r="AF569" s="378"/>
      <c r="AG569" s="378"/>
      <c r="AH569" s="378"/>
      <c r="AI569" s="378"/>
      <c r="AJ569" s="378"/>
      <c r="AK569" s="378"/>
      <c r="AL569" s="378"/>
      <c r="AM569" s="378"/>
      <c r="AN569" s="378"/>
      <c r="AO569" s="378"/>
      <c r="AP569" s="378"/>
      <c r="AQ569" s="378"/>
      <c r="AR569" s="378"/>
      <c r="AS569" s="378"/>
    </row>
    <row r="570" spans="1:45" ht="11.25" customHeight="1">
      <c r="A570" s="378"/>
      <c r="B570" s="378"/>
      <c r="C570" s="378"/>
      <c r="D570" s="378"/>
      <c r="E570" s="378"/>
      <c r="F570" s="378"/>
      <c r="G570" s="378"/>
      <c r="H570" s="378"/>
      <c r="I570" s="378"/>
      <c r="J570" s="378"/>
      <c r="K570" s="378"/>
      <c r="L570" s="378"/>
      <c r="M570" s="378"/>
      <c r="N570" s="378"/>
      <c r="O570" s="378"/>
      <c r="P570" s="378"/>
      <c r="Q570" s="378"/>
      <c r="R570" s="378"/>
      <c r="S570" s="378"/>
      <c r="T570" s="378"/>
      <c r="U570" s="378"/>
      <c r="V570" s="378"/>
      <c r="W570" s="378"/>
      <c r="X570" s="378"/>
      <c r="Y570" s="378"/>
      <c r="Z570" s="378"/>
      <c r="AA570" s="378"/>
      <c r="AB570" s="378"/>
      <c r="AC570" s="378"/>
      <c r="AD570" s="378"/>
      <c r="AE570" s="378"/>
      <c r="AF570" s="378"/>
      <c r="AG570" s="378"/>
      <c r="AH570" s="378"/>
      <c r="AI570" s="378"/>
      <c r="AJ570" s="378"/>
      <c r="AK570" s="378"/>
      <c r="AL570" s="378"/>
      <c r="AM570" s="378"/>
      <c r="AN570" s="378"/>
      <c r="AO570" s="378"/>
      <c r="AP570" s="378"/>
      <c r="AQ570" s="378"/>
      <c r="AR570" s="378"/>
      <c r="AS570" s="378"/>
    </row>
    <row r="571" spans="1:45" ht="11.25" customHeight="1">
      <c r="A571" s="378"/>
      <c r="B571" s="378"/>
      <c r="C571" s="378"/>
      <c r="D571" s="378"/>
      <c r="E571" s="378"/>
      <c r="F571" s="378"/>
      <c r="G571" s="378"/>
      <c r="H571" s="378"/>
      <c r="I571" s="378"/>
      <c r="J571" s="378"/>
      <c r="K571" s="378"/>
      <c r="L571" s="378"/>
      <c r="M571" s="378"/>
      <c r="N571" s="378"/>
      <c r="O571" s="378"/>
      <c r="P571" s="378"/>
      <c r="Q571" s="378"/>
      <c r="R571" s="378"/>
      <c r="S571" s="378"/>
      <c r="T571" s="378"/>
      <c r="U571" s="378"/>
      <c r="V571" s="378"/>
      <c r="W571" s="378"/>
      <c r="X571" s="378"/>
      <c r="Y571" s="378"/>
      <c r="Z571" s="378"/>
      <c r="AA571" s="378"/>
      <c r="AB571" s="378"/>
      <c r="AC571" s="378"/>
      <c r="AD571" s="378"/>
      <c r="AE571" s="378"/>
      <c r="AF571" s="378"/>
      <c r="AG571" s="378"/>
      <c r="AH571" s="378"/>
      <c r="AI571" s="378"/>
      <c r="AJ571" s="378"/>
      <c r="AK571" s="378"/>
      <c r="AL571" s="378"/>
      <c r="AM571" s="378"/>
      <c r="AN571" s="378"/>
      <c r="AO571" s="378"/>
      <c r="AP571" s="378"/>
      <c r="AQ571" s="378"/>
      <c r="AR571" s="378"/>
      <c r="AS571" s="378"/>
    </row>
    <row r="572" spans="1:45" ht="11.25" customHeight="1">
      <c r="A572" s="378"/>
      <c r="B572" s="378"/>
      <c r="C572" s="378"/>
      <c r="D572" s="378"/>
      <c r="E572" s="378"/>
      <c r="F572" s="378"/>
      <c r="G572" s="378"/>
      <c r="H572" s="378"/>
      <c r="I572" s="378"/>
      <c r="J572" s="378"/>
      <c r="K572" s="378"/>
      <c r="L572" s="378"/>
      <c r="M572" s="378"/>
      <c r="N572" s="378"/>
      <c r="O572" s="378"/>
      <c r="P572" s="378"/>
      <c r="Q572" s="378"/>
      <c r="R572" s="378"/>
      <c r="S572" s="378"/>
      <c r="T572" s="378"/>
      <c r="U572" s="378"/>
      <c r="V572" s="378"/>
      <c r="W572" s="378"/>
      <c r="X572" s="378"/>
      <c r="Y572" s="378"/>
      <c r="Z572" s="378"/>
      <c r="AA572" s="378"/>
      <c r="AB572" s="378"/>
      <c r="AC572" s="378"/>
      <c r="AD572" s="378"/>
      <c r="AE572" s="378"/>
      <c r="AF572" s="378"/>
      <c r="AG572" s="378"/>
      <c r="AH572" s="378"/>
      <c r="AI572" s="378"/>
      <c r="AJ572" s="378"/>
      <c r="AK572" s="378"/>
      <c r="AL572" s="378"/>
      <c r="AM572" s="378"/>
      <c r="AN572" s="378"/>
      <c r="AO572" s="378"/>
      <c r="AP572" s="378"/>
      <c r="AQ572" s="378"/>
      <c r="AR572" s="378"/>
      <c r="AS572" s="378"/>
    </row>
    <row r="573" spans="1:45" ht="11.25" customHeight="1">
      <c r="A573" s="378"/>
      <c r="B573" s="378"/>
      <c r="C573" s="378"/>
      <c r="D573" s="378"/>
      <c r="E573" s="378"/>
      <c r="F573" s="378"/>
      <c r="G573" s="378"/>
      <c r="H573" s="378"/>
      <c r="I573" s="378"/>
      <c r="J573" s="378"/>
      <c r="K573" s="378"/>
      <c r="L573" s="378"/>
      <c r="M573" s="378"/>
      <c r="N573" s="378"/>
      <c r="O573" s="378"/>
      <c r="P573" s="378"/>
      <c r="Q573" s="378"/>
      <c r="R573" s="378"/>
      <c r="S573" s="378"/>
      <c r="T573" s="378"/>
      <c r="U573" s="378"/>
      <c r="V573" s="378"/>
      <c r="W573" s="378"/>
      <c r="X573" s="378"/>
      <c r="Y573" s="378"/>
      <c r="Z573" s="378"/>
      <c r="AA573" s="378"/>
      <c r="AB573" s="378"/>
      <c r="AC573" s="378"/>
      <c r="AD573" s="378"/>
      <c r="AE573" s="378"/>
      <c r="AF573" s="378"/>
      <c r="AG573" s="378"/>
      <c r="AH573" s="378"/>
      <c r="AI573" s="378"/>
      <c r="AJ573" s="378"/>
      <c r="AK573" s="378"/>
      <c r="AL573" s="378"/>
      <c r="AM573" s="378"/>
      <c r="AN573" s="378"/>
      <c r="AO573" s="378"/>
      <c r="AP573" s="378"/>
      <c r="AQ573" s="378"/>
      <c r="AR573" s="378"/>
      <c r="AS573" s="378"/>
    </row>
    <row r="574" spans="1:45" ht="11.25" customHeight="1">
      <c r="A574" s="378"/>
      <c r="B574" s="378"/>
      <c r="C574" s="378"/>
      <c r="D574" s="378"/>
      <c r="E574" s="378"/>
      <c r="F574" s="378"/>
      <c r="G574" s="378"/>
      <c r="H574" s="378"/>
      <c r="I574" s="378"/>
      <c r="J574" s="378"/>
      <c r="K574" s="378"/>
      <c r="L574" s="378"/>
      <c r="M574" s="378"/>
      <c r="N574" s="378"/>
      <c r="O574" s="378"/>
      <c r="P574" s="378"/>
      <c r="Q574" s="378"/>
      <c r="R574" s="378"/>
      <c r="S574" s="378"/>
      <c r="T574" s="378"/>
      <c r="U574" s="378"/>
      <c r="V574" s="378"/>
      <c r="W574" s="378"/>
      <c r="X574" s="378"/>
      <c r="Y574" s="378"/>
      <c r="Z574" s="378"/>
      <c r="AA574" s="378"/>
      <c r="AB574" s="378"/>
      <c r="AC574" s="378"/>
      <c r="AD574" s="378"/>
      <c r="AE574" s="378"/>
      <c r="AF574" s="378"/>
      <c r="AG574" s="378"/>
      <c r="AH574" s="378"/>
      <c r="AI574" s="378"/>
      <c r="AJ574" s="378"/>
      <c r="AK574" s="378"/>
      <c r="AL574" s="378"/>
      <c r="AM574" s="378"/>
      <c r="AN574" s="378"/>
      <c r="AO574" s="378"/>
      <c r="AP574" s="378"/>
      <c r="AQ574" s="378"/>
      <c r="AR574" s="378"/>
      <c r="AS574" s="378"/>
    </row>
    <row r="575" spans="1:45" ht="11.25" customHeight="1">
      <c r="A575" s="378"/>
      <c r="B575" s="378"/>
      <c r="C575" s="378"/>
      <c r="D575" s="378"/>
      <c r="E575" s="378"/>
      <c r="F575" s="378"/>
      <c r="G575" s="378"/>
      <c r="H575" s="378"/>
      <c r="I575" s="378"/>
      <c r="J575" s="378"/>
      <c r="K575" s="378"/>
      <c r="L575" s="378"/>
      <c r="M575" s="378"/>
      <c r="N575" s="378"/>
      <c r="O575" s="378"/>
      <c r="P575" s="378"/>
      <c r="Q575" s="378"/>
      <c r="R575" s="378"/>
      <c r="S575" s="378"/>
      <c r="T575" s="378"/>
      <c r="U575" s="378"/>
      <c r="V575" s="378"/>
      <c r="W575" s="378"/>
      <c r="X575" s="378"/>
      <c r="Y575" s="378"/>
      <c r="Z575" s="378"/>
      <c r="AA575" s="378"/>
      <c r="AB575" s="378"/>
      <c r="AC575" s="378"/>
      <c r="AD575" s="378"/>
      <c r="AE575" s="378"/>
      <c r="AF575" s="378"/>
      <c r="AG575" s="378"/>
      <c r="AH575" s="378"/>
      <c r="AI575" s="378"/>
      <c r="AJ575" s="378"/>
      <c r="AK575" s="378"/>
      <c r="AL575" s="378"/>
      <c r="AM575" s="378"/>
      <c r="AN575" s="378"/>
      <c r="AO575" s="378"/>
      <c r="AP575" s="378"/>
      <c r="AQ575" s="378"/>
      <c r="AR575" s="378"/>
      <c r="AS575" s="378"/>
    </row>
    <row r="576" spans="1:45" ht="11.25" customHeight="1">
      <c r="A576" s="378"/>
      <c r="B576" s="378"/>
      <c r="C576" s="378"/>
      <c r="D576" s="378"/>
      <c r="E576" s="378"/>
      <c r="F576" s="378"/>
      <c r="G576" s="378"/>
      <c r="H576" s="378"/>
      <c r="I576" s="378"/>
      <c r="J576" s="378"/>
      <c r="K576" s="378"/>
      <c r="L576" s="378"/>
      <c r="M576" s="378"/>
      <c r="N576" s="378"/>
      <c r="O576" s="378"/>
      <c r="P576" s="378"/>
      <c r="Q576" s="378"/>
      <c r="R576" s="378"/>
      <c r="S576" s="378"/>
      <c r="T576" s="378"/>
      <c r="U576" s="378"/>
      <c r="V576" s="378"/>
      <c r="W576" s="378"/>
      <c r="X576" s="378"/>
      <c r="Y576" s="378"/>
      <c r="Z576" s="378"/>
      <c r="AA576" s="378"/>
      <c r="AB576" s="378"/>
      <c r="AC576" s="378"/>
      <c r="AD576" s="378"/>
      <c r="AE576" s="378"/>
      <c r="AF576" s="378"/>
      <c r="AG576" s="378"/>
      <c r="AH576" s="378"/>
      <c r="AI576" s="378"/>
      <c r="AJ576" s="378"/>
      <c r="AK576" s="378"/>
      <c r="AL576" s="378"/>
      <c r="AM576" s="378"/>
      <c r="AN576" s="378"/>
      <c r="AO576" s="378"/>
      <c r="AP576" s="378"/>
      <c r="AQ576" s="378"/>
      <c r="AR576" s="378"/>
      <c r="AS576" s="378"/>
    </row>
    <row r="577" spans="1:45" ht="11.25" customHeight="1">
      <c r="A577" s="378"/>
      <c r="B577" s="378"/>
      <c r="C577" s="378"/>
      <c r="D577" s="378"/>
      <c r="E577" s="378"/>
      <c r="F577" s="378"/>
      <c r="G577" s="378"/>
      <c r="H577" s="378"/>
      <c r="I577" s="378"/>
      <c r="J577" s="378"/>
      <c r="K577" s="378"/>
      <c r="L577" s="378"/>
      <c r="M577" s="378"/>
      <c r="N577" s="378"/>
      <c r="O577" s="378"/>
      <c r="P577" s="378"/>
      <c r="Q577" s="378"/>
      <c r="R577" s="378"/>
      <c r="S577" s="378"/>
      <c r="T577" s="378"/>
      <c r="U577" s="378"/>
      <c r="V577" s="378"/>
      <c r="W577" s="378"/>
      <c r="X577" s="378"/>
      <c r="Y577" s="378"/>
      <c r="Z577" s="378"/>
      <c r="AA577" s="378"/>
      <c r="AB577" s="378"/>
      <c r="AC577" s="378"/>
      <c r="AD577" s="378"/>
      <c r="AE577" s="378"/>
      <c r="AF577" s="378"/>
      <c r="AG577" s="378"/>
      <c r="AH577" s="378"/>
      <c r="AI577" s="378"/>
      <c r="AJ577" s="378"/>
      <c r="AK577" s="378"/>
      <c r="AL577" s="378"/>
      <c r="AM577" s="378"/>
      <c r="AN577" s="378"/>
      <c r="AO577" s="378"/>
      <c r="AP577" s="378"/>
      <c r="AQ577" s="378"/>
      <c r="AR577" s="378"/>
      <c r="AS577" s="378"/>
    </row>
    <row r="578" spans="1:45" ht="11.25" customHeight="1">
      <c r="A578" s="378"/>
      <c r="B578" s="378"/>
      <c r="C578" s="378"/>
      <c r="D578" s="378"/>
      <c r="E578" s="378"/>
      <c r="F578" s="378"/>
      <c r="G578" s="378"/>
      <c r="H578" s="378"/>
      <c r="I578" s="378"/>
      <c r="J578" s="378"/>
      <c r="K578" s="378"/>
      <c r="L578" s="378"/>
      <c r="M578" s="378"/>
      <c r="N578" s="378"/>
      <c r="O578" s="378"/>
      <c r="P578" s="378"/>
      <c r="Q578" s="378"/>
      <c r="R578" s="378"/>
      <c r="S578" s="378"/>
      <c r="T578" s="378"/>
      <c r="U578" s="378"/>
      <c r="V578" s="378"/>
      <c r="W578" s="378"/>
      <c r="X578" s="378"/>
      <c r="Y578" s="378"/>
      <c r="Z578" s="378"/>
      <c r="AA578" s="378"/>
      <c r="AB578" s="378"/>
      <c r="AC578" s="378"/>
      <c r="AD578" s="378"/>
      <c r="AE578" s="378"/>
      <c r="AF578" s="378"/>
      <c r="AG578" s="378"/>
      <c r="AH578" s="378"/>
      <c r="AI578" s="378"/>
      <c r="AJ578" s="378"/>
      <c r="AK578" s="378"/>
      <c r="AL578" s="378"/>
      <c r="AM578" s="378"/>
      <c r="AN578" s="378"/>
      <c r="AO578" s="378"/>
      <c r="AP578" s="378"/>
      <c r="AQ578" s="378"/>
      <c r="AR578" s="378"/>
      <c r="AS578" s="378"/>
    </row>
    <row r="579" spans="1:45" ht="11.25" customHeight="1">
      <c r="A579" s="378"/>
      <c r="B579" s="378"/>
      <c r="C579" s="378"/>
      <c r="D579" s="378"/>
      <c r="E579" s="378"/>
      <c r="F579" s="378"/>
      <c r="G579" s="378"/>
      <c r="H579" s="378"/>
      <c r="I579" s="378"/>
      <c r="J579" s="378"/>
      <c r="K579" s="378"/>
      <c r="L579" s="378"/>
      <c r="M579" s="378"/>
      <c r="N579" s="378"/>
      <c r="O579" s="378"/>
      <c r="P579" s="378"/>
      <c r="Q579" s="378"/>
      <c r="R579" s="378"/>
      <c r="S579" s="378"/>
      <c r="T579" s="378"/>
      <c r="U579" s="378"/>
      <c r="V579" s="378"/>
      <c r="W579" s="378"/>
      <c r="X579" s="378"/>
      <c r="Y579" s="378"/>
      <c r="Z579" s="378"/>
      <c r="AA579" s="378"/>
      <c r="AB579" s="378"/>
      <c r="AC579" s="378"/>
      <c r="AD579" s="378"/>
      <c r="AE579" s="378"/>
      <c r="AF579" s="378"/>
      <c r="AG579" s="378"/>
      <c r="AH579" s="378"/>
      <c r="AI579" s="378"/>
      <c r="AJ579" s="378"/>
      <c r="AK579" s="378"/>
      <c r="AL579" s="378"/>
      <c r="AM579" s="378"/>
      <c r="AN579" s="378"/>
      <c r="AO579" s="378"/>
      <c r="AP579" s="378"/>
      <c r="AQ579" s="378"/>
      <c r="AR579" s="378"/>
      <c r="AS579" s="378"/>
    </row>
    <row r="580" spans="1:45" ht="11.25" customHeight="1">
      <c r="A580" s="378"/>
      <c r="B580" s="378"/>
      <c r="C580" s="378"/>
      <c r="D580" s="378"/>
      <c r="E580" s="378"/>
      <c r="F580" s="378"/>
      <c r="G580" s="378"/>
      <c r="H580" s="378"/>
      <c r="I580" s="378"/>
      <c r="J580" s="378"/>
      <c r="K580" s="378"/>
      <c r="L580" s="378"/>
      <c r="M580" s="378"/>
      <c r="N580" s="378"/>
      <c r="O580" s="378"/>
      <c r="P580" s="378"/>
      <c r="Q580" s="378"/>
      <c r="R580" s="378"/>
      <c r="S580" s="378"/>
      <c r="T580" s="378"/>
      <c r="U580" s="378"/>
      <c r="V580" s="378"/>
      <c r="W580" s="378"/>
      <c r="X580" s="378"/>
      <c r="Y580" s="378"/>
      <c r="Z580" s="378"/>
      <c r="AA580" s="378"/>
      <c r="AB580" s="378"/>
      <c r="AC580" s="378"/>
      <c r="AD580" s="378"/>
      <c r="AE580" s="378"/>
      <c r="AF580" s="378"/>
      <c r="AG580" s="378"/>
      <c r="AH580" s="378"/>
      <c r="AI580" s="378"/>
      <c r="AJ580" s="378"/>
      <c r="AK580" s="378"/>
      <c r="AL580" s="378"/>
      <c r="AM580" s="378"/>
      <c r="AN580" s="378"/>
      <c r="AO580" s="378"/>
      <c r="AP580" s="378"/>
      <c r="AQ580" s="378"/>
      <c r="AR580" s="378"/>
      <c r="AS580" s="378"/>
    </row>
    <row r="581" spans="1:45" ht="11.25" customHeight="1">
      <c r="A581" s="378"/>
      <c r="B581" s="378"/>
      <c r="C581" s="378"/>
      <c r="D581" s="378"/>
      <c r="E581" s="378"/>
      <c r="F581" s="378"/>
      <c r="G581" s="378"/>
      <c r="H581" s="378"/>
      <c r="I581" s="378"/>
      <c r="J581" s="378"/>
      <c r="K581" s="378"/>
      <c r="L581" s="378"/>
      <c r="M581" s="378"/>
      <c r="N581" s="378"/>
      <c r="O581" s="378"/>
      <c r="P581" s="378"/>
      <c r="Q581" s="378"/>
      <c r="R581" s="378"/>
      <c r="S581" s="378"/>
      <c r="T581" s="378"/>
      <c r="U581" s="378"/>
      <c r="V581" s="378"/>
      <c r="W581" s="378"/>
      <c r="X581" s="378"/>
      <c r="Y581" s="378"/>
      <c r="Z581" s="378"/>
      <c r="AA581" s="378"/>
      <c r="AB581" s="378"/>
      <c r="AC581" s="378"/>
      <c r="AD581" s="378"/>
      <c r="AE581" s="378"/>
      <c r="AF581" s="378"/>
      <c r="AG581" s="378"/>
      <c r="AH581" s="378"/>
      <c r="AI581" s="378"/>
      <c r="AJ581" s="378"/>
      <c r="AK581" s="378"/>
      <c r="AL581" s="378"/>
      <c r="AM581" s="378"/>
      <c r="AN581" s="378"/>
      <c r="AO581" s="378"/>
      <c r="AP581" s="378"/>
      <c r="AQ581" s="378"/>
      <c r="AR581" s="378"/>
      <c r="AS581" s="378"/>
    </row>
    <row r="582" spans="1:45" ht="11.25" customHeight="1">
      <c r="A582" s="378"/>
      <c r="B582" s="378"/>
      <c r="C582" s="378"/>
      <c r="D582" s="378"/>
      <c r="E582" s="378"/>
      <c r="F582" s="378"/>
      <c r="G582" s="378"/>
      <c r="H582" s="378"/>
      <c r="I582" s="378"/>
      <c r="J582" s="378"/>
      <c r="K582" s="378"/>
      <c r="L582" s="378"/>
      <c r="M582" s="378"/>
      <c r="N582" s="378"/>
      <c r="O582" s="378"/>
      <c r="P582" s="378"/>
      <c r="Q582" s="378"/>
      <c r="R582" s="378"/>
      <c r="S582" s="378"/>
      <c r="T582" s="378"/>
      <c r="U582" s="378"/>
      <c r="V582" s="378"/>
      <c r="W582" s="378"/>
      <c r="X582" s="378"/>
      <c r="Y582" s="378"/>
      <c r="Z582" s="378"/>
      <c r="AA582" s="378"/>
      <c r="AB582" s="378"/>
      <c r="AC582" s="378"/>
      <c r="AD582" s="378"/>
      <c r="AE582" s="378"/>
      <c r="AF582" s="378"/>
      <c r="AG582" s="378"/>
      <c r="AH582" s="378"/>
      <c r="AI582" s="378"/>
      <c r="AJ582" s="378"/>
      <c r="AK582" s="378"/>
      <c r="AL582" s="378"/>
      <c r="AM582" s="378"/>
      <c r="AN582" s="378"/>
      <c r="AO582" s="378"/>
      <c r="AP582" s="378"/>
      <c r="AQ582" s="378"/>
      <c r="AR582" s="378"/>
      <c r="AS582" s="378"/>
    </row>
    <row r="583" spans="1:45" ht="11.25" customHeight="1">
      <c r="A583" s="378"/>
      <c r="B583" s="378"/>
      <c r="C583" s="378"/>
      <c r="D583" s="378"/>
      <c r="E583" s="378"/>
      <c r="F583" s="378"/>
      <c r="G583" s="378"/>
      <c r="H583" s="378"/>
      <c r="I583" s="378"/>
      <c r="J583" s="378"/>
      <c r="K583" s="378"/>
      <c r="L583" s="378"/>
      <c r="M583" s="378"/>
      <c r="N583" s="378"/>
      <c r="O583" s="378"/>
      <c r="P583" s="378"/>
      <c r="Q583" s="378"/>
      <c r="R583" s="378"/>
      <c r="S583" s="378"/>
      <c r="T583" s="378"/>
      <c r="U583" s="378"/>
      <c r="V583" s="378"/>
      <c r="W583" s="378"/>
      <c r="X583" s="378"/>
      <c r="Y583" s="378"/>
      <c r="Z583" s="378"/>
      <c r="AA583" s="378"/>
      <c r="AB583" s="378"/>
      <c r="AC583" s="378"/>
      <c r="AD583" s="378"/>
      <c r="AE583" s="378"/>
      <c r="AF583" s="378"/>
      <c r="AG583" s="378"/>
      <c r="AH583" s="378"/>
      <c r="AI583" s="378"/>
      <c r="AJ583" s="378"/>
      <c r="AK583" s="378"/>
      <c r="AL583" s="378"/>
      <c r="AM583" s="378"/>
      <c r="AN583" s="378"/>
      <c r="AO583" s="378"/>
      <c r="AP583" s="378"/>
      <c r="AQ583" s="378"/>
      <c r="AR583" s="378"/>
      <c r="AS583" s="378"/>
    </row>
    <row r="584" spans="1:45" ht="11.25" customHeight="1">
      <c r="A584" s="378"/>
      <c r="B584" s="378"/>
      <c r="C584" s="378"/>
      <c r="D584" s="378"/>
      <c r="E584" s="378"/>
      <c r="F584" s="378"/>
      <c r="G584" s="378"/>
      <c r="H584" s="378"/>
      <c r="I584" s="378"/>
      <c r="J584" s="378"/>
      <c r="K584" s="378"/>
      <c r="L584" s="378"/>
      <c r="M584" s="378"/>
      <c r="N584" s="378"/>
      <c r="O584" s="378"/>
      <c r="P584" s="378"/>
      <c r="Q584" s="378"/>
      <c r="R584" s="378"/>
      <c r="S584" s="378"/>
      <c r="T584" s="378"/>
      <c r="U584" s="378"/>
      <c r="V584" s="378"/>
      <c r="W584" s="378"/>
      <c r="X584" s="378"/>
      <c r="Y584" s="378"/>
      <c r="Z584" s="378"/>
      <c r="AA584" s="378"/>
      <c r="AB584" s="378"/>
      <c r="AC584" s="378"/>
      <c r="AD584" s="378"/>
      <c r="AE584" s="378"/>
      <c r="AF584" s="378"/>
      <c r="AG584" s="378"/>
      <c r="AH584" s="378"/>
      <c r="AI584" s="378"/>
      <c r="AJ584" s="378"/>
      <c r="AK584" s="378"/>
      <c r="AL584" s="378"/>
      <c r="AM584" s="378"/>
      <c r="AN584" s="378"/>
      <c r="AO584" s="378"/>
      <c r="AP584" s="378"/>
      <c r="AQ584" s="378"/>
      <c r="AR584" s="378"/>
      <c r="AS584" s="378"/>
    </row>
    <row r="585" spans="1:45" ht="11.25" customHeight="1">
      <c r="A585" s="378"/>
      <c r="B585" s="378"/>
      <c r="C585" s="378"/>
      <c r="D585" s="378"/>
      <c r="E585" s="378"/>
      <c r="F585" s="378"/>
      <c r="G585" s="378"/>
      <c r="H585" s="378"/>
      <c r="I585" s="378"/>
      <c r="J585" s="378"/>
      <c r="K585" s="378"/>
      <c r="L585" s="378"/>
      <c r="M585" s="378"/>
      <c r="N585" s="378"/>
      <c r="O585" s="378"/>
      <c r="P585" s="378"/>
      <c r="Q585" s="378"/>
      <c r="R585" s="378"/>
      <c r="S585" s="378"/>
      <c r="T585" s="378"/>
      <c r="U585" s="378"/>
      <c r="V585" s="378"/>
      <c r="W585" s="378"/>
      <c r="X585" s="378"/>
      <c r="Y585" s="378"/>
      <c r="Z585" s="378"/>
      <c r="AA585" s="378"/>
      <c r="AB585" s="378"/>
      <c r="AC585" s="378"/>
      <c r="AD585" s="378"/>
      <c r="AE585" s="378"/>
      <c r="AF585" s="378"/>
      <c r="AG585" s="378"/>
      <c r="AH585" s="378"/>
      <c r="AI585" s="378"/>
      <c r="AJ585" s="378"/>
      <c r="AK585" s="378"/>
      <c r="AL585" s="378"/>
      <c r="AM585" s="378"/>
      <c r="AN585" s="378"/>
      <c r="AO585" s="378"/>
      <c r="AP585" s="378"/>
      <c r="AQ585" s="378"/>
      <c r="AR585" s="378"/>
      <c r="AS585" s="378"/>
    </row>
    <row r="586" spans="1:45" ht="11.25" customHeight="1">
      <c r="A586" s="378"/>
      <c r="B586" s="378"/>
      <c r="C586" s="378"/>
      <c r="D586" s="378"/>
      <c r="E586" s="378"/>
      <c r="F586" s="378"/>
      <c r="G586" s="378"/>
      <c r="H586" s="378"/>
      <c r="I586" s="378"/>
      <c r="J586" s="378"/>
      <c r="K586" s="378"/>
      <c r="L586" s="378"/>
      <c r="M586" s="378"/>
      <c r="N586" s="378"/>
      <c r="O586" s="378"/>
      <c r="P586" s="378"/>
      <c r="Q586" s="378"/>
      <c r="R586" s="378"/>
      <c r="S586" s="378"/>
      <c r="T586" s="378"/>
      <c r="U586" s="378"/>
      <c r="V586" s="378"/>
      <c r="W586" s="378"/>
      <c r="X586" s="378"/>
      <c r="Y586" s="378"/>
      <c r="Z586" s="378"/>
      <c r="AA586" s="378"/>
      <c r="AB586" s="378"/>
      <c r="AC586" s="378"/>
      <c r="AD586" s="378"/>
      <c r="AE586" s="378"/>
      <c r="AF586" s="378"/>
      <c r="AG586" s="378"/>
      <c r="AH586" s="378"/>
      <c r="AI586" s="378"/>
      <c r="AJ586" s="378"/>
      <c r="AK586" s="378"/>
      <c r="AL586" s="378"/>
      <c r="AM586" s="378"/>
      <c r="AN586" s="378"/>
      <c r="AO586" s="378"/>
      <c r="AP586" s="378"/>
      <c r="AQ586" s="378"/>
      <c r="AR586" s="378"/>
      <c r="AS586" s="378"/>
    </row>
    <row r="587" spans="1:45" ht="11.25" customHeight="1">
      <c r="A587" s="378"/>
      <c r="B587" s="378"/>
      <c r="C587" s="378"/>
      <c r="D587" s="378"/>
      <c r="E587" s="378"/>
      <c r="F587" s="378"/>
      <c r="G587" s="378"/>
      <c r="H587" s="378"/>
      <c r="I587" s="378"/>
      <c r="J587" s="378"/>
      <c r="K587" s="378"/>
      <c r="L587" s="378"/>
      <c r="M587" s="378"/>
      <c r="N587" s="378"/>
      <c r="O587" s="378"/>
      <c r="P587" s="378"/>
      <c r="Q587" s="378"/>
      <c r="R587" s="378"/>
      <c r="S587" s="378"/>
      <c r="T587" s="378"/>
      <c r="U587" s="378"/>
      <c r="V587" s="378"/>
      <c r="W587" s="378"/>
      <c r="X587" s="378"/>
      <c r="Y587" s="378"/>
      <c r="Z587" s="378"/>
      <c r="AA587" s="378"/>
      <c r="AB587" s="378"/>
      <c r="AC587" s="378"/>
      <c r="AD587" s="378"/>
      <c r="AE587" s="378"/>
      <c r="AF587" s="378"/>
      <c r="AG587" s="378"/>
      <c r="AH587" s="378"/>
      <c r="AI587" s="378"/>
      <c r="AJ587" s="378"/>
      <c r="AK587" s="378"/>
      <c r="AL587" s="378"/>
      <c r="AM587" s="378"/>
      <c r="AN587" s="378"/>
      <c r="AO587" s="378"/>
      <c r="AP587" s="378"/>
      <c r="AQ587" s="378"/>
      <c r="AR587" s="378"/>
      <c r="AS587" s="378"/>
    </row>
    <row r="588" spans="1:45" ht="11.25" customHeight="1">
      <c r="A588" s="378"/>
      <c r="B588" s="378"/>
      <c r="C588" s="378"/>
      <c r="D588" s="378"/>
      <c r="E588" s="378"/>
      <c r="F588" s="378"/>
      <c r="G588" s="378"/>
      <c r="H588" s="378"/>
      <c r="I588" s="378"/>
      <c r="J588" s="378"/>
      <c r="K588" s="378"/>
      <c r="L588" s="378"/>
      <c r="M588" s="378"/>
      <c r="N588" s="378"/>
      <c r="O588" s="378"/>
      <c r="P588" s="378"/>
      <c r="Q588" s="378"/>
      <c r="R588" s="378"/>
      <c r="S588" s="378"/>
      <c r="T588" s="378"/>
      <c r="U588" s="378"/>
      <c r="V588" s="378"/>
      <c r="W588" s="378"/>
      <c r="X588" s="378"/>
      <c r="Y588" s="378"/>
      <c r="Z588" s="378"/>
      <c r="AA588" s="378"/>
      <c r="AB588" s="378"/>
      <c r="AC588" s="378"/>
      <c r="AD588" s="378"/>
      <c r="AE588" s="378"/>
      <c r="AF588" s="378"/>
      <c r="AG588" s="378"/>
      <c r="AH588" s="378"/>
      <c r="AI588" s="378"/>
      <c r="AJ588" s="378"/>
      <c r="AK588" s="378"/>
      <c r="AL588" s="378"/>
      <c r="AM588" s="378"/>
      <c r="AN588" s="378"/>
      <c r="AO588" s="378"/>
      <c r="AP588" s="378"/>
      <c r="AQ588" s="378"/>
      <c r="AR588" s="378"/>
      <c r="AS588" s="378"/>
    </row>
    <row r="589" spans="1:45" ht="11.25" customHeight="1">
      <c r="A589" s="378"/>
      <c r="B589" s="378"/>
      <c r="C589" s="378"/>
      <c r="D589" s="378"/>
      <c r="E589" s="378"/>
      <c r="F589" s="378"/>
      <c r="G589" s="378"/>
      <c r="H589" s="378"/>
      <c r="I589" s="378"/>
      <c r="J589" s="378"/>
      <c r="K589" s="378"/>
      <c r="L589" s="378"/>
      <c r="M589" s="378"/>
      <c r="N589" s="378"/>
      <c r="O589" s="378"/>
      <c r="P589" s="378"/>
      <c r="Q589" s="378"/>
      <c r="R589" s="378"/>
      <c r="S589" s="378"/>
      <c r="T589" s="378"/>
      <c r="U589" s="378"/>
      <c r="V589" s="378"/>
      <c r="W589" s="378"/>
      <c r="X589" s="378"/>
      <c r="Y589" s="378"/>
      <c r="Z589" s="378"/>
      <c r="AA589" s="378"/>
      <c r="AB589" s="378"/>
      <c r="AC589" s="378"/>
      <c r="AD589" s="378"/>
      <c r="AE589" s="378"/>
      <c r="AF589" s="378"/>
      <c r="AG589" s="378"/>
      <c r="AH589" s="378"/>
      <c r="AI589" s="378"/>
      <c r="AJ589" s="378"/>
      <c r="AK589" s="378"/>
      <c r="AL589" s="378"/>
      <c r="AM589" s="378"/>
      <c r="AN589" s="378"/>
      <c r="AO589" s="378"/>
      <c r="AP589" s="378"/>
      <c r="AQ589" s="378"/>
      <c r="AR589" s="378"/>
      <c r="AS589" s="378"/>
    </row>
    <row r="590" spans="1:45" ht="11.25" customHeight="1">
      <c r="A590" s="378"/>
      <c r="B590" s="378"/>
      <c r="C590" s="378"/>
      <c r="D590" s="378"/>
      <c r="E590" s="378"/>
      <c r="F590" s="378"/>
      <c r="G590" s="378"/>
      <c r="H590" s="378"/>
      <c r="I590" s="378"/>
      <c r="J590" s="378"/>
      <c r="K590" s="378"/>
      <c r="L590" s="378"/>
      <c r="M590" s="378"/>
      <c r="N590" s="378"/>
      <c r="O590" s="378"/>
      <c r="P590" s="378"/>
      <c r="Q590" s="378"/>
      <c r="R590" s="378"/>
      <c r="S590" s="378"/>
      <c r="T590" s="378"/>
      <c r="U590" s="378"/>
      <c r="V590" s="378"/>
      <c r="W590" s="378"/>
      <c r="X590" s="378"/>
      <c r="Y590" s="378"/>
      <c r="Z590" s="378"/>
      <c r="AA590" s="378"/>
      <c r="AB590" s="378"/>
      <c r="AC590" s="378"/>
      <c r="AD590" s="378"/>
      <c r="AE590" s="378"/>
      <c r="AF590" s="378"/>
      <c r="AG590" s="378"/>
      <c r="AH590" s="378"/>
      <c r="AI590" s="378"/>
      <c r="AJ590" s="378"/>
      <c r="AK590" s="378"/>
      <c r="AL590" s="378"/>
      <c r="AM590" s="378"/>
      <c r="AN590" s="378"/>
      <c r="AO590" s="378"/>
      <c r="AP590" s="378"/>
      <c r="AQ590" s="378"/>
      <c r="AR590" s="378"/>
      <c r="AS590" s="378"/>
    </row>
    <row r="591" spans="1:45" ht="11.25" customHeight="1">
      <c r="A591" s="378"/>
      <c r="B591" s="378"/>
      <c r="C591" s="378"/>
      <c r="D591" s="378"/>
      <c r="E591" s="378"/>
      <c r="F591" s="378"/>
      <c r="G591" s="378"/>
      <c r="H591" s="378"/>
      <c r="I591" s="378"/>
      <c r="J591" s="378"/>
      <c r="K591" s="378"/>
      <c r="L591" s="378"/>
      <c r="M591" s="378"/>
      <c r="N591" s="378"/>
      <c r="O591" s="378"/>
      <c r="P591" s="378"/>
      <c r="Q591" s="378"/>
      <c r="R591" s="378"/>
      <c r="S591" s="378"/>
      <c r="T591" s="378"/>
      <c r="U591" s="378"/>
      <c r="V591" s="378"/>
      <c r="W591" s="378"/>
      <c r="X591" s="378"/>
      <c r="Y591" s="378"/>
      <c r="Z591" s="378"/>
      <c r="AA591" s="378"/>
      <c r="AB591" s="378"/>
      <c r="AC591" s="378"/>
      <c r="AD591" s="378"/>
      <c r="AE591" s="378"/>
      <c r="AF591" s="378"/>
      <c r="AG591" s="378"/>
      <c r="AH591" s="378"/>
      <c r="AI591" s="378"/>
      <c r="AJ591" s="378"/>
      <c r="AK591" s="378"/>
      <c r="AL591" s="378"/>
      <c r="AM591" s="378"/>
      <c r="AN591" s="378"/>
      <c r="AO591" s="378"/>
      <c r="AP591" s="378"/>
      <c r="AQ591" s="378"/>
      <c r="AR591" s="378"/>
      <c r="AS591" s="378"/>
    </row>
    <row r="592" spans="1:45" ht="11.25" customHeight="1">
      <c r="A592" s="378"/>
      <c r="B592" s="378"/>
      <c r="C592" s="378"/>
      <c r="D592" s="378"/>
      <c r="E592" s="378"/>
      <c r="F592" s="378"/>
      <c r="G592" s="378"/>
      <c r="H592" s="378"/>
      <c r="I592" s="378"/>
      <c r="J592" s="378"/>
      <c r="K592" s="378"/>
      <c r="L592" s="378"/>
      <c r="M592" s="378"/>
      <c r="N592" s="378"/>
      <c r="O592" s="378"/>
      <c r="P592" s="378"/>
      <c r="Q592" s="378"/>
      <c r="R592" s="378"/>
      <c r="S592" s="378"/>
      <c r="T592" s="378"/>
      <c r="U592" s="378"/>
      <c r="V592" s="378"/>
      <c r="W592" s="378"/>
      <c r="X592" s="378"/>
      <c r="Y592" s="378"/>
      <c r="Z592" s="378"/>
      <c r="AA592" s="378"/>
      <c r="AB592" s="378"/>
      <c r="AC592" s="378"/>
      <c r="AD592" s="378"/>
      <c r="AE592" s="378"/>
      <c r="AF592" s="378"/>
      <c r="AG592" s="378"/>
      <c r="AH592" s="378"/>
      <c r="AI592" s="378"/>
      <c r="AJ592" s="378"/>
      <c r="AK592" s="378"/>
      <c r="AL592" s="378"/>
      <c r="AM592" s="378"/>
      <c r="AN592" s="378"/>
      <c r="AO592" s="378"/>
      <c r="AP592" s="378"/>
      <c r="AQ592" s="378"/>
      <c r="AR592" s="378"/>
      <c r="AS592" s="378"/>
    </row>
    <row r="593" spans="1:45" ht="11.25" customHeight="1">
      <c r="A593" s="378"/>
      <c r="B593" s="378"/>
      <c r="C593" s="378"/>
      <c r="D593" s="378"/>
      <c r="E593" s="378"/>
      <c r="F593" s="378"/>
      <c r="G593" s="378"/>
      <c r="H593" s="378"/>
      <c r="I593" s="378"/>
      <c r="J593" s="378"/>
      <c r="K593" s="378"/>
      <c r="L593" s="378"/>
      <c r="M593" s="378"/>
      <c r="N593" s="378"/>
      <c r="O593" s="378"/>
      <c r="P593" s="378"/>
      <c r="Q593" s="378"/>
      <c r="R593" s="378"/>
      <c r="S593" s="378"/>
      <c r="T593" s="378"/>
      <c r="U593" s="378"/>
      <c r="V593" s="378"/>
      <c r="W593" s="378"/>
      <c r="X593" s="378"/>
      <c r="Y593" s="378"/>
      <c r="Z593" s="378"/>
      <c r="AA593" s="378"/>
      <c r="AB593" s="378"/>
      <c r="AC593" s="378"/>
      <c r="AD593" s="378"/>
      <c r="AE593" s="378"/>
      <c r="AF593" s="378"/>
      <c r="AG593" s="378"/>
      <c r="AH593" s="378"/>
      <c r="AI593" s="378"/>
      <c r="AJ593" s="378"/>
      <c r="AK593" s="378"/>
      <c r="AL593" s="378"/>
      <c r="AM593" s="378"/>
      <c r="AN593" s="378"/>
      <c r="AO593" s="378"/>
      <c r="AP593" s="378"/>
      <c r="AQ593" s="378"/>
      <c r="AR593" s="378"/>
      <c r="AS593" s="378"/>
    </row>
    <row r="594" spans="1:45" ht="11.25" customHeight="1">
      <c r="A594" s="378"/>
      <c r="B594" s="378"/>
      <c r="C594" s="378"/>
      <c r="D594" s="378"/>
      <c r="E594" s="378"/>
      <c r="F594" s="378"/>
      <c r="G594" s="378"/>
      <c r="H594" s="378"/>
      <c r="I594" s="378"/>
      <c r="J594" s="378"/>
      <c r="K594" s="378"/>
      <c r="L594" s="378"/>
      <c r="M594" s="378"/>
      <c r="N594" s="378"/>
      <c r="O594" s="378"/>
      <c r="P594" s="378"/>
      <c r="Q594" s="378"/>
      <c r="R594" s="378"/>
      <c r="S594" s="378"/>
      <c r="T594" s="378"/>
      <c r="U594" s="378"/>
      <c r="V594" s="378"/>
      <c r="W594" s="378"/>
      <c r="X594" s="378"/>
      <c r="Y594" s="378"/>
      <c r="Z594" s="378"/>
      <c r="AA594" s="378"/>
      <c r="AB594" s="378"/>
      <c r="AC594" s="378"/>
      <c r="AD594" s="378"/>
      <c r="AE594" s="378"/>
      <c r="AF594" s="378"/>
      <c r="AG594" s="378"/>
      <c r="AH594" s="378"/>
      <c r="AI594" s="378"/>
      <c r="AJ594" s="378"/>
      <c r="AK594" s="378"/>
      <c r="AL594" s="378"/>
      <c r="AM594" s="378"/>
      <c r="AN594" s="378"/>
      <c r="AO594" s="378"/>
      <c r="AP594" s="378"/>
      <c r="AQ594" s="378"/>
      <c r="AR594" s="378"/>
      <c r="AS594" s="378"/>
    </row>
    <row r="595" spans="1:45" ht="11.25" customHeight="1">
      <c r="A595" s="378"/>
      <c r="B595" s="378"/>
      <c r="C595" s="378"/>
      <c r="D595" s="378"/>
      <c r="E595" s="378"/>
      <c r="F595" s="378"/>
      <c r="G595" s="378"/>
      <c r="H595" s="378"/>
      <c r="I595" s="378"/>
      <c r="J595" s="378"/>
      <c r="K595" s="378"/>
      <c r="L595" s="378"/>
      <c r="M595" s="378"/>
      <c r="N595" s="378"/>
      <c r="O595" s="378"/>
      <c r="P595" s="378"/>
      <c r="Q595" s="378"/>
      <c r="R595" s="378"/>
      <c r="S595" s="378"/>
      <c r="T595" s="378"/>
      <c r="U595" s="378"/>
      <c r="V595" s="378"/>
      <c r="W595" s="378"/>
      <c r="X595" s="378"/>
      <c r="Y595" s="378"/>
      <c r="Z595" s="378"/>
      <c r="AA595" s="378"/>
      <c r="AB595" s="378"/>
      <c r="AC595" s="378"/>
      <c r="AD595" s="378"/>
      <c r="AE595" s="378"/>
      <c r="AF595" s="378"/>
      <c r="AG595" s="378"/>
      <c r="AH595" s="378"/>
      <c r="AI595" s="378"/>
      <c r="AJ595" s="378"/>
      <c r="AK595" s="378"/>
      <c r="AL595" s="378"/>
      <c r="AM595" s="378"/>
      <c r="AN595" s="378"/>
      <c r="AO595" s="378"/>
      <c r="AP595" s="378"/>
      <c r="AQ595" s="378"/>
      <c r="AR595" s="378"/>
      <c r="AS595" s="378"/>
    </row>
    <row r="596" spans="1:45" ht="11.25" customHeight="1">
      <c r="A596" s="378"/>
      <c r="B596" s="378"/>
      <c r="C596" s="378"/>
      <c r="D596" s="378"/>
      <c r="E596" s="378"/>
      <c r="F596" s="378"/>
      <c r="G596" s="378"/>
      <c r="H596" s="378"/>
      <c r="I596" s="378"/>
      <c r="J596" s="378"/>
      <c r="K596" s="378"/>
      <c r="L596" s="378"/>
      <c r="M596" s="378"/>
      <c r="N596" s="378"/>
      <c r="O596" s="378"/>
      <c r="P596" s="378"/>
      <c r="Q596" s="378"/>
      <c r="R596" s="378"/>
      <c r="S596" s="378"/>
      <c r="T596" s="378"/>
      <c r="U596" s="378"/>
      <c r="V596" s="378"/>
      <c r="W596" s="378"/>
      <c r="X596" s="378"/>
      <c r="Y596" s="378"/>
      <c r="Z596" s="378"/>
      <c r="AA596" s="378"/>
      <c r="AB596" s="378"/>
      <c r="AC596" s="378"/>
      <c r="AD596" s="378"/>
      <c r="AE596" s="378"/>
      <c r="AF596" s="378"/>
      <c r="AG596" s="378"/>
      <c r="AH596" s="378"/>
      <c r="AI596" s="378"/>
      <c r="AJ596" s="378"/>
      <c r="AK596" s="378"/>
      <c r="AL596" s="378"/>
      <c r="AM596" s="378"/>
      <c r="AN596" s="378"/>
      <c r="AO596" s="378"/>
      <c r="AP596" s="378"/>
      <c r="AQ596" s="378"/>
      <c r="AR596" s="378"/>
      <c r="AS596" s="378"/>
    </row>
    <row r="597" spans="1:45" ht="11.25" customHeight="1">
      <c r="A597" s="378"/>
      <c r="B597" s="378"/>
      <c r="C597" s="378"/>
      <c r="D597" s="378"/>
      <c r="E597" s="378"/>
      <c r="F597" s="378"/>
      <c r="G597" s="378"/>
      <c r="H597" s="378"/>
      <c r="I597" s="378"/>
      <c r="J597" s="378"/>
      <c r="K597" s="378"/>
      <c r="L597" s="378"/>
      <c r="M597" s="378"/>
      <c r="N597" s="378"/>
      <c r="O597" s="378"/>
      <c r="P597" s="378"/>
      <c r="Q597" s="378"/>
      <c r="R597" s="378"/>
      <c r="S597" s="378"/>
      <c r="T597" s="378"/>
      <c r="U597" s="378"/>
      <c r="V597" s="378"/>
      <c r="W597" s="378"/>
      <c r="X597" s="378"/>
      <c r="Y597" s="378"/>
      <c r="Z597" s="378"/>
      <c r="AA597" s="378"/>
      <c r="AB597" s="378"/>
      <c r="AC597" s="378"/>
      <c r="AD597" s="378"/>
      <c r="AE597" s="378"/>
      <c r="AF597" s="378"/>
      <c r="AG597" s="378"/>
      <c r="AH597" s="378"/>
      <c r="AI597" s="378"/>
      <c r="AJ597" s="378"/>
      <c r="AK597" s="378"/>
      <c r="AL597" s="378"/>
      <c r="AM597" s="378"/>
      <c r="AN597" s="378"/>
      <c r="AO597" s="378"/>
      <c r="AP597" s="378"/>
      <c r="AQ597" s="378"/>
      <c r="AR597" s="378"/>
      <c r="AS597" s="378"/>
    </row>
    <row r="598" spans="1:45" ht="11.25" customHeight="1">
      <c r="A598" s="378"/>
      <c r="B598" s="378"/>
      <c r="C598" s="378"/>
      <c r="D598" s="378"/>
      <c r="E598" s="378"/>
      <c r="F598" s="378"/>
      <c r="G598" s="378"/>
      <c r="H598" s="378"/>
      <c r="I598" s="378"/>
      <c r="J598" s="378"/>
      <c r="K598" s="378"/>
      <c r="L598" s="378"/>
      <c r="M598" s="378"/>
      <c r="N598" s="378"/>
      <c r="O598" s="378"/>
      <c r="P598" s="378"/>
      <c r="Q598" s="378"/>
      <c r="R598" s="378"/>
      <c r="S598" s="378"/>
      <c r="T598" s="378"/>
      <c r="U598" s="378"/>
      <c r="V598" s="378"/>
      <c r="W598" s="378"/>
      <c r="X598" s="378"/>
      <c r="Y598" s="378"/>
      <c r="Z598" s="378"/>
      <c r="AA598" s="378"/>
      <c r="AB598" s="378"/>
      <c r="AC598" s="378"/>
      <c r="AD598" s="378"/>
      <c r="AE598" s="378"/>
      <c r="AF598" s="378"/>
      <c r="AG598" s="378"/>
      <c r="AH598" s="378"/>
      <c r="AI598" s="378"/>
      <c r="AJ598" s="378"/>
      <c r="AK598" s="378"/>
      <c r="AL598" s="378"/>
      <c r="AM598" s="378"/>
      <c r="AN598" s="378"/>
      <c r="AO598" s="378"/>
      <c r="AP598" s="378"/>
      <c r="AQ598" s="378"/>
      <c r="AR598" s="378"/>
      <c r="AS598" s="378"/>
    </row>
    <row r="599" spans="1:45" ht="11.25" customHeight="1">
      <c r="A599" s="378"/>
      <c r="B599" s="378"/>
      <c r="C599" s="378"/>
      <c r="D599" s="378"/>
      <c r="E599" s="378"/>
      <c r="F599" s="378"/>
      <c r="G599" s="378"/>
      <c r="H599" s="378"/>
      <c r="I599" s="378"/>
      <c r="J599" s="378"/>
      <c r="K599" s="378"/>
      <c r="L599" s="378"/>
      <c r="M599" s="378"/>
      <c r="N599" s="378"/>
      <c r="O599" s="378"/>
      <c r="P599" s="378"/>
      <c r="Q599" s="378"/>
      <c r="R599" s="378"/>
      <c r="S599" s="378"/>
      <c r="T599" s="378"/>
      <c r="U599" s="378"/>
      <c r="V599" s="378"/>
      <c r="W599" s="378"/>
      <c r="X599" s="378"/>
      <c r="Y599" s="378"/>
      <c r="Z599" s="378"/>
      <c r="AA599" s="378"/>
      <c r="AB599" s="378"/>
      <c r="AC599" s="378"/>
      <c r="AD599" s="378"/>
      <c r="AE599" s="378"/>
      <c r="AF599" s="378"/>
      <c r="AG599" s="378"/>
      <c r="AH599" s="378"/>
      <c r="AI599" s="378"/>
      <c r="AJ599" s="378"/>
      <c r="AK599" s="378"/>
      <c r="AL599" s="378"/>
      <c r="AM599" s="378"/>
      <c r="AN599" s="378"/>
      <c r="AO599" s="378"/>
      <c r="AP599" s="378"/>
      <c r="AQ599" s="378"/>
      <c r="AR599" s="378"/>
      <c r="AS599" s="378"/>
    </row>
    <row r="600" spans="1:45" ht="11.25" customHeight="1">
      <c r="A600" s="378"/>
      <c r="B600" s="378"/>
      <c r="C600" s="378"/>
      <c r="D600" s="378"/>
      <c r="E600" s="378"/>
      <c r="F600" s="378"/>
      <c r="G600" s="378"/>
      <c r="H600" s="378"/>
      <c r="I600" s="378"/>
      <c r="J600" s="378"/>
      <c r="K600" s="378"/>
      <c r="L600" s="378"/>
      <c r="M600" s="378"/>
      <c r="N600" s="378"/>
      <c r="O600" s="378"/>
      <c r="P600" s="378"/>
      <c r="Q600" s="378"/>
      <c r="R600" s="378"/>
      <c r="S600" s="378"/>
      <c r="T600" s="378"/>
      <c r="U600" s="378"/>
      <c r="V600" s="378"/>
      <c r="W600" s="378"/>
      <c r="X600" s="378"/>
      <c r="Y600" s="378"/>
      <c r="Z600" s="378"/>
      <c r="AA600" s="378"/>
      <c r="AB600" s="378"/>
      <c r="AC600" s="378"/>
      <c r="AD600" s="378"/>
      <c r="AE600" s="378"/>
      <c r="AF600" s="378"/>
      <c r="AG600" s="378"/>
      <c r="AH600" s="378"/>
      <c r="AI600" s="378"/>
      <c r="AJ600" s="378"/>
      <c r="AK600" s="378"/>
      <c r="AL600" s="378"/>
      <c r="AM600" s="378"/>
      <c r="AN600" s="378"/>
      <c r="AO600" s="378"/>
      <c r="AP600" s="378"/>
      <c r="AQ600" s="378"/>
      <c r="AR600" s="378"/>
      <c r="AS600" s="378"/>
    </row>
    <row r="601" spans="1:45" ht="11.25" customHeight="1">
      <c r="A601" s="378"/>
      <c r="B601" s="378"/>
      <c r="C601" s="378"/>
      <c r="D601" s="378"/>
      <c r="E601" s="378"/>
      <c r="F601" s="378"/>
      <c r="G601" s="378"/>
      <c r="H601" s="378"/>
      <c r="I601" s="378"/>
      <c r="J601" s="378"/>
      <c r="K601" s="378"/>
      <c r="L601" s="378"/>
      <c r="M601" s="378"/>
      <c r="N601" s="378"/>
      <c r="O601" s="378"/>
      <c r="P601" s="378"/>
      <c r="Q601" s="378"/>
      <c r="R601" s="378"/>
      <c r="S601" s="378"/>
      <c r="T601" s="378"/>
      <c r="U601" s="378"/>
      <c r="V601" s="378"/>
      <c r="W601" s="378"/>
      <c r="X601" s="378"/>
      <c r="Y601" s="378"/>
      <c r="Z601" s="378"/>
      <c r="AA601" s="378"/>
      <c r="AB601" s="378"/>
      <c r="AC601" s="378"/>
      <c r="AD601" s="378"/>
      <c r="AE601" s="378"/>
      <c r="AF601" s="378"/>
      <c r="AG601" s="378"/>
      <c r="AH601" s="378"/>
      <c r="AI601" s="378"/>
      <c r="AJ601" s="378"/>
      <c r="AK601" s="378"/>
      <c r="AL601" s="378"/>
      <c r="AM601" s="378"/>
      <c r="AN601" s="378"/>
      <c r="AO601" s="378"/>
      <c r="AP601" s="378"/>
      <c r="AQ601" s="378"/>
      <c r="AR601" s="378"/>
      <c r="AS601" s="378"/>
    </row>
    <row r="602" spans="1:45" ht="11.25" customHeight="1">
      <c r="A602" s="378"/>
      <c r="B602" s="378"/>
      <c r="C602" s="378"/>
      <c r="D602" s="378"/>
      <c r="E602" s="378"/>
      <c r="F602" s="378"/>
      <c r="G602" s="378"/>
      <c r="H602" s="378"/>
      <c r="I602" s="378"/>
      <c r="J602" s="378"/>
      <c r="K602" s="378"/>
      <c r="L602" s="378"/>
      <c r="M602" s="378"/>
      <c r="N602" s="378"/>
      <c r="O602" s="378"/>
      <c r="P602" s="378"/>
      <c r="Q602" s="378"/>
      <c r="R602" s="378"/>
      <c r="S602" s="378"/>
      <c r="T602" s="378"/>
      <c r="U602" s="378"/>
      <c r="V602" s="378"/>
      <c r="W602" s="378"/>
      <c r="X602" s="378"/>
      <c r="Y602" s="378"/>
      <c r="Z602" s="378"/>
      <c r="AA602" s="378"/>
      <c r="AB602" s="378"/>
      <c r="AC602" s="378"/>
      <c r="AD602" s="378"/>
      <c r="AE602" s="378"/>
      <c r="AF602" s="378"/>
      <c r="AG602" s="378"/>
      <c r="AH602" s="378"/>
      <c r="AI602" s="378"/>
      <c r="AJ602" s="378"/>
      <c r="AK602" s="378"/>
      <c r="AL602" s="378"/>
      <c r="AM602" s="378"/>
      <c r="AN602" s="378"/>
      <c r="AO602" s="378"/>
      <c r="AP602" s="378"/>
      <c r="AQ602" s="378"/>
      <c r="AR602" s="378"/>
      <c r="AS602" s="378"/>
    </row>
    <row r="603" spans="1:45" ht="11.25" customHeight="1">
      <c r="A603" s="378"/>
      <c r="B603" s="378"/>
      <c r="C603" s="378"/>
      <c r="D603" s="378"/>
      <c r="E603" s="378"/>
      <c r="F603" s="378"/>
      <c r="G603" s="378"/>
      <c r="H603" s="378"/>
      <c r="I603" s="378"/>
      <c r="J603" s="378"/>
      <c r="K603" s="378"/>
      <c r="L603" s="378"/>
      <c r="M603" s="378"/>
      <c r="N603" s="378"/>
      <c r="O603" s="378"/>
      <c r="P603" s="378"/>
      <c r="Q603" s="378"/>
      <c r="R603" s="378"/>
      <c r="S603" s="378"/>
      <c r="T603" s="378"/>
      <c r="U603" s="378"/>
      <c r="V603" s="378"/>
      <c r="W603" s="378"/>
      <c r="X603" s="378"/>
      <c r="Y603" s="378"/>
      <c r="Z603" s="378"/>
      <c r="AA603" s="378"/>
      <c r="AB603" s="378"/>
      <c r="AC603" s="378"/>
      <c r="AD603" s="378"/>
      <c r="AE603" s="378"/>
      <c r="AF603" s="378"/>
      <c r="AG603" s="378"/>
      <c r="AH603" s="378"/>
      <c r="AI603" s="378"/>
      <c r="AJ603" s="378"/>
      <c r="AK603" s="378"/>
      <c r="AL603" s="378"/>
      <c r="AM603" s="378"/>
      <c r="AN603" s="378"/>
      <c r="AO603" s="378"/>
      <c r="AP603" s="378"/>
      <c r="AQ603" s="378"/>
      <c r="AR603" s="378"/>
      <c r="AS603" s="378"/>
    </row>
    <row r="604" spans="1:45" ht="11.25" customHeight="1">
      <c r="A604" s="378"/>
      <c r="B604" s="378"/>
      <c r="C604" s="378"/>
      <c r="D604" s="378"/>
      <c r="E604" s="378"/>
      <c r="F604" s="378"/>
      <c r="G604" s="378"/>
      <c r="H604" s="378"/>
      <c r="I604" s="378"/>
      <c r="J604" s="378"/>
      <c r="K604" s="378"/>
      <c r="L604" s="378"/>
      <c r="M604" s="378"/>
      <c r="N604" s="378"/>
      <c r="O604" s="378"/>
      <c r="P604" s="378"/>
      <c r="Q604" s="378"/>
      <c r="R604" s="378"/>
      <c r="S604" s="378"/>
      <c r="T604" s="378"/>
      <c r="U604" s="378"/>
      <c r="V604" s="378"/>
      <c r="W604" s="378"/>
      <c r="X604" s="378"/>
      <c r="Y604" s="378"/>
      <c r="Z604" s="378"/>
      <c r="AA604" s="378"/>
      <c r="AB604" s="378"/>
      <c r="AC604" s="378"/>
      <c r="AD604" s="378"/>
      <c r="AE604" s="378"/>
      <c r="AF604" s="378"/>
      <c r="AG604" s="378"/>
      <c r="AH604" s="378"/>
      <c r="AI604" s="378"/>
      <c r="AJ604" s="378"/>
      <c r="AK604" s="378"/>
      <c r="AL604" s="378"/>
      <c r="AM604" s="378"/>
      <c r="AN604" s="378"/>
      <c r="AO604" s="378"/>
      <c r="AP604" s="378"/>
      <c r="AQ604" s="378"/>
      <c r="AR604" s="378"/>
      <c r="AS604" s="378"/>
    </row>
    <row r="605" spans="1:45" ht="11.25" customHeight="1">
      <c r="A605" s="378"/>
      <c r="B605" s="378"/>
      <c r="C605" s="378"/>
      <c r="D605" s="378"/>
      <c r="E605" s="378"/>
      <c r="F605" s="378"/>
      <c r="G605" s="378"/>
      <c r="H605" s="378"/>
      <c r="I605" s="378"/>
      <c r="J605" s="378"/>
      <c r="K605" s="378"/>
      <c r="L605" s="378"/>
      <c r="M605" s="378"/>
      <c r="N605" s="378"/>
      <c r="O605" s="378"/>
      <c r="P605" s="378"/>
      <c r="Q605" s="378"/>
      <c r="R605" s="378"/>
      <c r="S605" s="378"/>
      <c r="T605" s="378"/>
      <c r="U605" s="378"/>
      <c r="V605" s="378"/>
      <c r="W605" s="378"/>
      <c r="X605" s="378"/>
      <c r="Y605" s="378"/>
      <c r="Z605" s="378"/>
      <c r="AA605" s="378"/>
      <c r="AB605" s="378"/>
      <c r="AC605" s="378"/>
      <c r="AD605" s="378"/>
      <c r="AE605" s="378"/>
      <c r="AF605" s="378"/>
      <c r="AG605" s="378"/>
      <c r="AH605" s="378"/>
      <c r="AI605" s="378"/>
      <c r="AJ605" s="378"/>
      <c r="AK605" s="378"/>
      <c r="AL605" s="378"/>
      <c r="AM605" s="378"/>
      <c r="AN605" s="378"/>
      <c r="AO605" s="378"/>
      <c r="AP605" s="378"/>
      <c r="AQ605" s="378"/>
      <c r="AR605" s="378"/>
      <c r="AS605" s="378"/>
    </row>
    <row r="606" spans="1:45" ht="11.25" customHeight="1">
      <c r="A606" s="378"/>
      <c r="B606" s="378"/>
      <c r="C606" s="378"/>
      <c r="D606" s="378"/>
      <c r="E606" s="378"/>
      <c r="F606" s="378"/>
      <c r="G606" s="378"/>
      <c r="H606" s="378"/>
      <c r="I606" s="378"/>
      <c r="J606" s="378"/>
      <c r="K606" s="378"/>
      <c r="L606" s="378"/>
      <c r="M606" s="378"/>
      <c r="N606" s="378"/>
      <c r="O606" s="378"/>
      <c r="P606" s="378"/>
      <c r="Q606" s="378"/>
      <c r="R606" s="378"/>
      <c r="S606" s="378"/>
      <c r="T606" s="378"/>
      <c r="U606" s="378"/>
      <c r="V606" s="378"/>
      <c r="W606" s="378"/>
      <c r="X606" s="378"/>
      <c r="Y606" s="378"/>
      <c r="Z606" s="378"/>
      <c r="AA606" s="378"/>
      <c r="AB606" s="378"/>
      <c r="AC606" s="378"/>
      <c r="AD606" s="378"/>
      <c r="AE606" s="378"/>
      <c r="AF606" s="378"/>
      <c r="AG606" s="378"/>
      <c r="AH606" s="378"/>
      <c r="AI606" s="378"/>
      <c r="AJ606" s="378"/>
      <c r="AK606" s="378"/>
      <c r="AL606" s="378"/>
      <c r="AM606" s="378"/>
      <c r="AN606" s="378"/>
      <c r="AO606" s="378"/>
      <c r="AP606" s="378"/>
      <c r="AQ606" s="378"/>
      <c r="AR606" s="378"/>
      <c r="AS606" s="378"/>
    </row>
    <row r="607" spans="1:45" ht="11.25" customHeight="1">
      <c r="A607" s="378"/>
      <c r="B607" s="378"/>
      <c r="C607" s="378"/>
      <c r="D607" s="378"/>
      <c r="E607" s="378"/>
      <c r="F607" s="378"/>
      <c r="G607" s="378"/>
      <c r="H607" s="378"/>
      <c r="I607" s="378"/>
      <c r="J607" s="378"/>
      <c r="K607" s="378"/>
      <c r="L607" s="378"/>
      <c r="M607" s="378"/>
      <c r="N607" s="378"/>
      <c r="O607" s="378"/>
      <c r="P607" s="378"/>
      <c r="Q607" s="378"/>
      <c r="R607" s="378"/>
      <c r="S607" s="378"/>
      <c r="T607" s="378"/>
      <c r="U607" s="378"/>
      <c r="V607" s="378"/>
      <c r="W607" s="378"/>
      <c r="X607" s="378"/>
      <c r="Y607" s="378"/>
      <c r="Z607" s="378"/>
      <c r="AA607" s="378"/>
      <c r="AB607" s="378"/>
      <c r="AC607" s="378"/>
      <c r="AD607" s="378"/>
      <c r="AE607" s="378"/>
      <c r="AF607" s="378"/>
      <c r="AG607" s="378"/>
      <c r="AH607" s="378"/>
      <c r="AI607" s="378"/>
      <c r="AJ607" s="378"/>
      <c r="AK607" s="378"/>
      <c r="AL607" s="378"/>
      <c r="AM607" s="378"/>
      <c r="AN607" s="378"/>
      <c r="AO607" s="378"/>
      <c r="AP607" s="378"/>
      <c r="AQ607" s="378"/>
      <c r="AR607" s="378"/>
      <c r="AS607" s="378"/>
    </row>
    <row r="608" spans="1:45" ht="11.25" customHeight="1">
      <c r="A608" s="378"/>
      <c r="B608" s="378"/>
      <c r="C608" s="378"/>
      <c r="D608" s="378"/>
      <c r="E608" s="378"/>
      <c r="F608" s="378"/>
      <c r="G608" s="378"/>
      <c r="H608" s="378"/>
      <c r="I608" s="378"/>
      <c r="J608" s="378"/>
      <c r="K608" s="378"/>
      <c r="L608" s="378"/>
      <c r="M608" s="378"/>
      <c r="N608" s="378"/>
      <c r="O608" s="378"/>
      <c r="P608" s="378"/>
      <c r="Q608" s="378"/>
      <c r="R608" s="378"/>
      <c r="S608" s="378"/>
      <c r="T608" s="378"/>
      <c r="U608" s="378"/>
      <c r="V608" s="378"/>
      <c r="W608" s="378"/>
      <c r="X608" s="378"/>
      <c r="Y608" s="378"/>
      <c r="Z608" s="378"/>
      <c r="AA608" s="378"/>
      <c r="AB608" s="378"/>
      <c r="AC608" s="378"/>
      <c r="AD608" s="378"/>
      <c r="AE608" s="378"/>
      <c r="AF608" s="378"/>
      <c r="AG608" s="378"/>
      <c r="AH608" s="378"/>
      <c r="AI608" s="378"/>
      <c r="AJ608" s="378"/>
      <c r="AK608" s="378"/>
      <c r="AL608" s="378"/>
      <c r="AM608" s="378"/>
      <c r="AN608" s="378"/>
      <c r="AO608" s="378"/>
      <c r="AP608" s="378"/>
      <c r="AQ608" s="378"/>
      <c r="AR608" s="378"/>
      <c r="AS608" s="378"/>
    </row>
    <row r="609" spans="1:45" ht="11.25" customHeight="1">
      <c r="A609" s="378"/>
      <c r="B609" s="378"/>
      <c r="C609" s="378"/>
      <c r="D609" s="378"/>
      <c r="E609" s="378"/>
      <c r="F609" s="378"/>
      <c r="G609" s="378"/>
      <c r="H609" s="378"/>
      <c r="I609" s="378"/>
      <c r="J609" s="378"/>
      <c r="K609" s="378"/>
      <c r="L609" s="378"/>
      <c r="M609" s="378"/>
      <c r="N609" s="378"/>
      <c r="O609" s="378"/>
      <c r="P609" s="378"/>
      <c r="Q609" s="378"/>
      <c r="R609" s="378"/>
      <c r="S609" s="378"/>
      <c r="T609" s="378"/>
      <c r="U609" s="378"/>
      <c r="V609" s="378"/>
      <c r="W609" s="378"/>
      <c r="X609" s="378"/>
      <c r="Y609" s="378"/>
      <c r="Z609" s="378"/>
      <c r="AA609" s="378"/>
      <c r="AB609" s="378"/>
      <c r="AC609" s="378"/>
      <c r="AD609" s="378"/>
      <c r="AE609" s="378"/>
      <c r="AF609" s="378"/>
      <c r="AG609" s="378"/>
      <c r="AH609" s="378"/>
      <c r="AI609" s="378"/>
      <c r="AJ609" s="378"/>
      <c r="AK609" s="378"/>
      <c r="AL609" s="378"/>
      <c r="AM609" s="378"/>
      <c r="AN609" s="378"/>
      <c r="AO609" s="378"/>
      <c r="AP609" s="378"/>
      <c r="AQ609" s="378"/>
      <c r="AR609" s="378"/>
      <c r="AS609" s="378"/>
    </row>
    <row r="610" spans="1:45" ht="11.25" customHeight="1">
      <c r="A610" s="378"/>
      <c r="B610" s="378"/>
      <c r="C610" s="378"/>
      <c r="D610" s="378"/>
      <c r="E610" s="378"/>
      <c r="F610" s="378"/>
      <c r="G610" s="378"/>
      <c r="H610" s="378"/>
      <c r="I610" s="378"/>
      <c r="J610" s="378"/>
      <c r="K610" s="378"/>
      <c r="L610" s="378"/>
      <c r="M610" s="378"/>
      <c r="N610" s="378"/>
      <c r="O610" s="378"/>
      <c r="P610" s="378"/>
      <c r="Q610" s="378"/>
      <c r="R610" s="378"/>
      <c r="S610" s="378"/>
      <c r="T610" s="378"/>
      <c r="U610" s="378"/>
      <c r="V610" s="378"/>
      <c r="W610" s="378"/>
      <c r="X610" s="378"/>
      <c r="Y610" s="378"/>
      <c r="Z610" s="378"/>
      <c r="AA610" s="378"/>
      <c r="AB610" s="378"/>
      <c r="AC610" s="378"/>
      <c r="AD610" s="378"/>
      <c r="AE610" s="378"/>
      <c r="AF610" s="378"/>
      <c r="AG610" s="378"/>
      <c r="AH610" s="378"/>
      <c r="AI610" s="378"/>
      <c r="AJ610" s="378"/>
      <c r="AK610" s="378"/>
      <c r="AL610" s="378"/>
      <c r="AM610" s="378"/>
      <c r="AN610" s="378"/>
      <c r="AO610" s="378"/>
      <c r="AP610" s="378"/>
      <c r="AQ610" s="378"/>
      <c r="AR610" s="378"/>
      <c r="AS610" s="378"/>
    </row>
    <row r="611" spans="1:45" ht="11.25" customHeight="1">
      <c r="A611" s="378"/>
      <c r="B611" s="378"/>
      <c r="C611" s="378"/>
      <c r="D611" s="378"/>
      <c r="E611" s="378"/>
      <c r="F611" s="378"/>
      <c r="G611" s="378"/>
      <c r="H611" s="378"/>
      <c r="I611" s="378"/>
      <c r="J611" s="378"/>
      <c r="K611" s="378"/>
      <c r="L611" s="378"/>
      <c r="M611" s="378"/>
      <c r="N611" s="378"/>
      <c r="O611" s="378"/>
      <c r="P611" s="378"/>
      <c r="Q611" s="378"/>
      <c r="R611" s="378"/>
      <c r="S611" s="378"/>
      <c r="T611" s="378"/>
      <c r="U611" s="378"/>
      <c r="V611" s="378"/>
      <c r="W611" s="378"/>
      <c r="X611" s="378"/>
      <c r="Y611" s="378"/>
      <c r="Z611" s="378"/>
      <c r="AA611" s="378"/>
      <c r="AB611" s="378"/>
      <c r="AC611" s="378"/>
      <c r="AD611" s="378"/>
      <c r="AE611" s="378"/>
      <c r="AF611" s="378"/>
      <c r="AG611" s="378"/>
      <c r="AH611" s="378"/>
      <c r="AI611" s="378"/>
      <c r="AJ611" s="378"/>
      <c r="AK611" s="378"/>
      <c r="AL611" s="378"/>
      <c r="AM611" s="378"/>
      <c r="AN611" s="378"/>
      <c r="AO611" s="378"/>
      <c r="AP611" s="378"/>
      <c r="AQ611" s="378"/>
      <c r="AR611" s="378"/>
      <c r="AS611" s="378"/>
    </row>
    <row r="612" spans="1:45" ht="11.25" customHeight="1">
      <c r="A612" s="378"/>
      <c r="B612" s="378"/>
      <c r="C612" s="378"/>
      <c r="D612" s="378"/>
      <c r="E612" s="378"/>
      <c r="F612" s="378"/>
      <c r="G612" s="378"/>
      <c r="H612" s="378"/>
      <c r="I612" s="378"/>
      <c r="J612" s="378"/>
      <c r="K612" s="378"/>
      <c r="L612" s="378"/>
      <c r="M612" s="378"/>
      <c r="N612" s="378"/>
      <c r="O612" s="378"/>
      <c r="P612" s="378"/>
      <c r="Q612" s="378"/>
      <c r="R612" s="378"/>
      <c r="S612" s="378"/>
      <c r="T612" s="378"/>
      <c r="U612" s="378"/>
      <c r="V612" s="378"/>
      <c r="W612" s="378"/>
      <c r="X612" s="378"/>
      <c r="Y612" s="378"/>
      <c r="Z612" s="378"/>
      <c r="AA612" s="378"/>
      <c r="AB612" s="378"/>
      <c r="AC612" s="378"/>
      <c r="AD612" s="378"/>
      <c r="AE612" s="378"/>
      <c r="AF612" s="378"/>
      <c r="AG612" s="378"/>
      <c r="AH612" s="378"/>
      <c r="AI612" s="378"/>
      <c r="AJ612" s="378"/>
      <c r="AK612" s="378"/>
      <c r="AL612" s="378"/>
      <c r="AM612" s="378"/>
      <c r="AN612" s="378"/>
      <c r="AO612" s="378"/>
      <c r="AP612" s="378"/>
      <c r="AQ612" s="378"/>
      <c r="AR612" s="378"/>
      <c r="AS612" s="378"/>
    </row>
    <row r="613" spans="1:45" ht="11.25" customHeight="1">
      <c r="A613" s="378"/>
      <c r="B613" s="378"/>
      <c r="C613" s="378"/>
      <c r="D613" s="378"/>
      <c r="E613" s="378"/>
      <c r="F613" s="378"/>
      <c r="G613" s="378"/>
      <c r="H613" s="378"/>
      <c r="I613" s="378"/>
      <c r="J613" s="378"/>
      <c r="K613" s="378"/>
      <c r="L613" s="378"/>
      <c r="M613" s="378"/>
      <c r="N613" s="378"/>
      <c r="O613" s="378"/>
      <c r="P613" s="378"/>
      <c r="Q613" s="378"/>
      <c r="R613" s="378"/>
      <c r="S613" s="378"/>
      <c r="T613" s="378"/>
      <c r="U613" s="378"/>
      <c r="V613" s="378"/>
      <c r="W613" s="378"/>
      <c r="X613" s="378"/>
      <c r="Y613" s="378"/>
      <c r="Z613" s="378"/>
      <c r="AA613" s="378"/>
      <c r="AB613" s="378"/>
      <c r="AC613" s="378"/>
      <c r="AD613" s="378"/>
      <c r="AE613" s="378"/>
      <c r="AF613" s="378"/>
      <c r="AG613" s="378"/>
      <c r="AH613" s="378"/>
      <c r="AI613" s="378"/>
      <c r="AJ613" s="378"/>
      <c r="AK613" s="378"/>
      <c r="AL613" s="378"/>
      <c r="AM613" s="378"/>
      <c r="AN613" s="378"/>
      <c r="AO613" s="378"/>
      <c r="AP613" s="378"/>
      <c r="AQ613" s="378"/>
      <c r="AR613" s="378"/>
      <c r="AS613" s="378"/>
    </row>
    <row r="614" spans="1:45" ht="11.25" customHeight="1">
      <c r="A614" s="378"/>
      <c r="B614" s="378"/>
      <c r="C614" s="378"/>
      <c r="D614" s="378"/>
      <c r="E614" s="378"/>
      <c r="F614" s="378"/>
      <c r="G614" s="378"/>
      <c r="H614" s="378"/>
      <c r="I614" s="378"/>
      <c r="J614" s="378"/>
      <c r="K614" s="378"/>
      <c r="L614" s="378"/>
      <c r="M614" s="378"/>
      <c r="N614" s="378"/>
      <c r="O614" s="378"/>
      <c r="P614" s="378"/>
      <c r="Q614" s="378"/>
      <c r="R614" s="378"/>
      <c r="S614" s="378"/>
      <c r="T614" s="378"/>
      <c r="U614" s="378"/>
      <c r="V614" s="378"/>
      <c r="W614" s="378"/>
      <c r="X614" s="378"/>
      <c r="Y614" s="378"/>
      <c r="Z614" s="378"/>
      <c r="AA614" s="378"/>
      <c r="AB614" s="378"/>
      <c r="AC614" s="378"/>
      <c r="AD614" s="378"/>
      <c r="AE614" s="378"/>
      <c r="AF614" s="378"/>
      <c r="AG614" s="378"/>
      <c r="AH614" s="378"/>
      <c r="AI614" s="378"/>
      <c r="AJ614" s="378"/>
      <c r="AK614" s="378"/>
      <c r="AL614" s="378"/>
      <c r="AM614" s="378"/>
      <c r="AN614" s="378"/>
      <c r="AO614" s="378"/>
      <c r="AP614" s="378"/>
      <c r="AQ614" s="378"/>
      <c r="AR614" s="378"/>
      <c r="AS614" s="378"/>
    </row>
    <row r="615" spans="1:45" ht="11.25" customHeight="1">
      <c r="A615" s="378"/>
      <c r="B615" s="378"/>
      <c r="C615" s="378"/>
      <c r="D615" s="378"/>
      <c r="E615" s="378"/>
      <c r="F615" s="378"/>
      <c r="G615" s="378"/>
      <c r="H615" s="378"/>
      <c r="I615" s="378"/>
      <c r="J615" s="378"/>
      <c r="K615" s="378"/>
      <c r="L615" s="378"/>
      <c r="M615" s="378"/>
      <c r="N615" s="378"/>
      <c r="O615" s="378"/>
      <c r="P615" s="378"/>
      <c r="Q615" s="378"/>
      <c r="R615" s="378"/>
      <c r="S615" s="378"/>
      <c r="T615" s="378"/>
      <c r="U615" s="378"/>
      <c r="V615" s="378"/>
      <c r="W615" s="378"/>
      <c r="X615" s="378"/>
      <c r="Y615" s="378"/>
      <c r="Z615" s="378"/>
      <c r="AA615" s="378"/>
      <c r="AB615" s="378"/>
      <c r="AC615" s="378"/>
      <c r="AD615" s="378"/>
      <c r="AE615" s="378"/>
      <c r="AF615" s="378"/>
      <c r="AG615" s="378"/>
      <c r="AH615" s="378"/>
      <c r="AI615" s="378"/>
      <c r="AJ615" s="378"/>
      <c r="AK615" s="378"/>
      <c r="AL615" s="378"/>
      <c r="AM615" s="378"/>
      <c r="AN615" s="378"/>
      <c r="AO615" s="378"/>
      <c r="AP615" s="378"/>
      <c r="AQ615" s="378"/>
      <c r="AR615" s="378"/>
      <c r="AS615" s="378"/>
    </row>
    <row r="616" spans="1:45" ht="11.25" customHeight="1">
      <c r="A616" s="378"/>
      <c r="B616" s="378"/>
      <c r="C616" s="378"/>
      <c r="D616" s="378"/>
      <c r="E616" s="378"/>
      <c r="F616" s="378"/>
      <c r="G616" s="378"/>
      <c r="H616" s="378"/>
      <c r="I616" s="378"/>
      <c r="J616" s="378"/>
      <c r="K616" s="378"/>
      <c r="L616" s="378"/>
      <c r="M616" s="378"/>
      <c r="N616" s="378"/>
      <c r="O616" s="378"/>
      <c r="P616" s="378"/>
      <c r="Q616" s="378"/>
      <c r="R616" s="378"/>
      <c r="S616" s="378"/>
      <c r="T616" s="378"/>
      <c r="U616" s="378"/>
      <c r="V616" s="378"/>
      <c r="W616" s="378"/>
      <c r="X616" s="378"/>
      <c r="Y616" s="378"/>
      <c r="Z616" s="378"/>
      <c r="AA616" s="378"/>
      <c r="AB616" s="378"/>
      <c r="AC616" s="378"/>
      <c r="AD616" s="378"/>
      <c r="AE616" s="378"/>
      <c r="AF616" s="378"/>
      <c r="AG616" s="378"/>
      <c r="AH616" s="378"/>
      <c r="AI616" s="378"/>
      <c r="AJ616" s="378"/>
      <c r="AK616" s="378"/>
      <c r="AL616" s="378"/>
      <c r="AM616" s="378"/>
      <c r="AN616" s="378"/>
      <c r="AO616" s="378"/>
      <c r="AP616" s="378"/>
      <c r="AQ616" s="378"/>
      <c r="AR616" s="378"/>
      <c r="AS616" s="378"/>
    </row>
    <row r="617" spans="1:45" ht="11.25" customHeight="1">
      <c r="A617" s="378"/>
      <c r="B617" s="378"/>
      <c r="C617" s="378"/>
      <c r="D617" s="378"/>
      <c r="E617" s="378"/>
      <c r="F617" s="378"/>
      <c r="G617" s="378"/>
      <c r="H617" s="378"/>
      <c r="I617" s="378"/>
      <c r="J617" s="378"/>
      <c r="K617" s="378"/>
      <c r="L617" s="378"/>
      <c r="M617" s="378"/>
      <c r="N617" s="378"/>
      <c r="O617" s="378"/>
      <c r="P617" s="378"/>
      <c r="Q617" s="378"/>
      <c r="R617" s="378"/>
      <c r="S617" s="378"/>
      <c r="T617" s="378"/>
      <c r="U617" s="378"/>
      <c r="V617" s="378"/>
      <c r="W617" s="378"/>
      <c r="X617" s="378"/>
      <c r="Y617" s="378"/>
      <c r="Z617" s="378"/>
      <c r="AA617" s="378"/>
      <c r="AB617" s="378"/>
      <c r="AC617" s="378"/>
      <c r="AD617" s="378"/>
      <c r="AE617" s="378"/>
      <c r="AF617" s="378"/>
      <c r="AG617" s="378"/>
      <c r="AH617" s="378"/>
      <c r="AI617" s="378"/>
      <c r="AJ617" s="378"/>
      <c r="AK617" s="378"/>
      <c r="AL617" s="378"/>
      <c r="AM617" s="378"/>
      <c r="AN617" s="378"/>
      <c r="AO617" s="378"/>
      <c r="AP617" s="378"/>
      <c r="AQ617" s="378"/>
      <c r="AR617" s="378"/>
      <c r="AS617" s="378"/>
    </row>
    <row r="618" spans="1:45" ht="11.25" customHeight="1">
      <c r="A618" s="378"/>
      <c r="B618" s="378"/>
      <c r="C618" s="378"/>
      <c r="D618" s="378"/>
      <c r="E618" s="378"/>
      <c r="F618" s="378"/>
      <c r="G618" s="378"/>
      <c r="H618" s="378"/>
      <c r="I618" s="378"/>
      <c r="J618" s="378"/>
      <c r="K618" s="378"/>
      <c r="L618" s="378"/>
      <c r="M618" s="378"/>
      <c r="N618" s="378"/>
      <c r="O618" s="378"/>
      <c r="P618" s="378"/>
      <c r="Q618" s="378"/>
      <c r="R618" s="378"/>
      <c r="S618" s="378"/>
      <c r="T618" s="378"/>
      <c r="U618" s="378"/>
      <c r="V618" s="378"/>
      <c r="W618" s="378"/>
      <c r="X618" s="378"/>
      <c r="Y618" s="378"/>
      <c r="Z618" s="378"/>
      <c r="AA618" s="378"/>
      <c r="AB618" s="378"/>
      <c r="AC618" s="378"/>
      <c r="AD618" s="378"/>
      <c r="AE618" s="378"/>
      <c r="AF618" s="378"/>
      <c r="AG618" s="378"/>
      <c r="AH618" s="378"/>
      <c r="AI618" s="378"/>
      <c r="AJ618" s="378"/>
      <c r="AK618" s="378"/>
      <c r="AL618" s="378"/>
      <c r="AM618" s="378"/>
      <c r="AN618" s="378"/>
      <c r="AO618" s="378"/>
      <c r="AP618" s="378"/>
      <c r="AQ618" s="378"/>
      <c r="AR618" s="378"/>
      <c r="AS618" s="378"/>
    </row>
    <row r="619" spans="1:45" ht="11.25" customHeight="1">
      <c r="A619" s="378"/>
      <c r="B619" s="378"/>
      <c r="C619" s="378"/>
      <c r="D619" s="378"/>
      <c r="E619" s="378"/>
      <c r="F619" s="378"/>
      <c r="G619" s="378"/>
      <c r="H619" s="378"/>
      <c r="I619" s="378"/>
      <c r="J619" s="378"/>
      <c r="K619" s="378"/>
      <c r="L619" s="378"/>
      <c r="M619" s="378"/>
      <c r="N619" s="378"/>
      <c r="O619" s="378"/>
      <c r="P619" s="378"/>
      <c r="Q619" s="378"/>
      <c r="R619" s="378"/>
      <c r="S619" s="378"/>
      <c r="T619" s="378"/>
      <c r="U619" s="378"/>
      <c r="V619" s="378"/>
      <c r="W619" s="378"/>
      <c r="X619" s="378"/>
      <c r="Y619" s="378"/>
      <c r="Z619" s="378"/>
      <c r="AA619" s="378"/>
      <c r="AB619" s="378"/>
      <c r="AC619" s="378"/>
      <c r="AD619" s="378"/>
      <c r="AE619" s="378"/>
      <c r="AF619" s="378"/>
      <c r="AG619" s="378"/>
      <c r="AH619" s="378"/>
      <c r="AI619" s="378"/>
      <c r="AJ619" s="378"/>
      <c r="AK619" s="378"/>
      <c r="AL619" s="378"/>
      <c r="AM619" s="378"/>
      <c r="AN619" s="378"/>
      <c r="AO619" s="378"/>
      <c r="AP619" s="378"/>
      <c r="AQ619" s="378"/>
      <c r="AR619" s="378"/>
      <c r="AS619" s="378"/>
    </row>
    <row r="620" spans="1:45" ht="11.25" customHeight="1">
      <c r="A620" s="378"/>
      <c r="B620" s="378"/>
      <c r="C620" s="378"/>
      <c r="D620" s="378"/>
      <c r="E620" s="378"/>
      <c r="F620" s="378"/>
      <c r="G620" s="378"/>
      <c r="H620" s="378"/>
      <c r="I620" s="378"/>
      <c r="J620" s="378"/>
      <c r="K620" s="378"/>
      <c r="L620" s="378"/>
      <c r="M620" s="378"/>
      <c r="N620" s="378"/>
      <c r="O620" s="378"/>
      <c r="P620" s="378"/>
      <c r="Q620" s="378"/>
      <c r="R620" s="378"/>
      <c r="S620" s="378"/>
      <c r="T620" s="378"/>
      <c r="U620" s="378"/>
      <c r="V620" s="378"/>
      <c r="W620" s="378"/>
      <c r="X620" s="378"/>
      <c r="Y620" s="378"/>
      <c r="Z620" s="378"/>
      <c r="AA620" s="378"/>
      <c r="AB620" s="378"/>
      <c r="AC620" s="378"/>
      <c r="AD620" s="378"/>
      <c r="AE620" s="378"/>
      <c r="AF620" s="378"/>
      <c r="AG620" s="378"/>
      <c r="AH620" s="378"/>
      <c r="AI620" s="378"/>
      <c r="AJ620" s="378"/>
      <c r="AK620" s="378"/>
      <c r="AL620" s="378"/>
      <c r="AM620" s="378"/>
      <c r="AN620" s="378"/>
      <c r="AO620" s="378"/>
      <c r="AP620" s="378"/>
      <c r="AQ620" s="378"/>
      <c r="AR620" s="378"/>
      <c r="AS620" s="378"/>
    </row>
    <row r="621" spans="1:45" ht="11.25" customHeight="1">
      <c r="A621" s="378"/>
      <c r="B621" s="378"/>
      <c r="C621" s="378"/>
      <c r="D621" s="378"/>
      <c r="E621" s="378"/>
      <c r="F621" s="378"/>
      <c r="G621" s="378"/>
      <c r="H621" s="378"/>
      <c r="I621" s="378"/>
      <c r="J621" s="378"/>
      <c r="K621" s="378"/>
      <c r="L621" s="378"/>
      <c r="M621" s="378"/>
      <c r="N621" s="378"/>
      <c r="O621" s="378"/>
      <c r="P621" s="378"/>
      <c r="Q621" s="378"/>
      <c r="R621" s="378"/>
      <c r="S621" s="378"/>
      <c r="T621" s="378"/>
      <c r="U621" s="378"/>
      <c r="V621" s="378"/>
      <c r="W621" s="378"/>
      <c r="X621" s="378"/>
      <c r="Y621" s="378"/>
      <c r="Z621" s="378"/>
      <c r="AA621" s="378"/>
      <c r="AB621" s="378"/>
      <c r="AC621" s="378"/>
      <c r="AD621" s="378"/>
      <c r="AE621" s="378"/>
      <c r="AF621" s="378"/>
      <c r="AG621" s="378"/>
      <c r="AH621" s="378"/>
      <c r="AI621" s="378"/>
      <c r="AJ621" s="378"/>
      <c r="AK621" s="378"/>
      <c r="AL621" s="378"/>
      <c r="AM621" s="378"/>
      <c r="AN621" s="378"/>
      <c r="AO621" s="378"/>
      <c r="AP621" s="378"/>
      <c r="AQ621" s="378"/>
      <c r="AR621" s="378"/>
      <c r="AS621" s="378"/>
    </row>
    <row r="622" spans="1:45" ht="11.25" customHeight="1">
      <c r="A622" s="378"/>
      <c r="B622" s="378"/>
      <c r="C622" s="378"/>
      <c r="D622" s="378"/>
      <c r="E622" s="378"/>
      <c r="F622" s="378"/>
      <c r="G622" s="378"/>
      <c r="H622" s="378"/>
      <c r="I622" s="378"/>
      <c r="J622" s="378"/>
      <c r="K622" s="378"/>
      <c r="L622" s="378"/>
      <c r="M622" s="378"/>
      <c r="N622" s="378"/>
      <c r="O622" s="378"/>
      <c r="P622" s="378"/>
      <c r="Q622" s="378"/>
      <c r="R622" s="378"/>
      <c r="S622" s="378"/>
      <c r="T622" s="378"/>
      <c r="U622" s="378"/>
      <c r="V622" s="378"/>
      <c r="W622" s="378"/>
      <c r="X622" s="378"/>
      <c r="Y622" s="378"/>
      <c r="Z622" s="378"/>
      <c r="AA622" s="378"/>
      <c r="AB622" s="378"/>
      <c r="AC622" s="378"/>
      <c r="AD622" s="378"/>
      <c r="AE622" s="378"/>
      <c r="AF622" s="378"/>
      <c r="AG622" s="378"/>
      <c r="AH622" s="378"/>
      <c r="AI622" s="378"/>
      <c r="AJ622" s="378"/>
      <c r="AK622" s="378"/>
      <c r="AL622" s="378"/>
      <c r="AM622" s="378"/>
      <c r="AN622" s="378"/>
      <c r="AO622" s="378"/>
      <c r="AP622" s="378"/>
      <c r="AQ622" s="378"/>
      <c r="AR622" s="378"/>
      <c r="AS622" s="378"/>
    </row>
    <row r="623" spans="1:45" ht="11.25" customHeight="1">
      <c r="A623" s="378"/>
      <c r="B623" s="378"/>
      <c r="C623" s="378"/>
      <c r="D623" s="378"/>
      <c r="E623" s="378"/>
      <c r="F623" s="378"/>
      <c r="G623" s="378"/>
      <c r="H623" s="378"/>
      <c r="I623" s="378"/>
      <c r="J623" s="378"/>
      <c r="K623" s="378"/>
      <c r="L623" s="378"/>
      <c r="M623" s="378"/>
      <c r="N623" s="378"/>
      <c r="O623" s="378"/>
      <c r="P623" s="378"/>
      <c r="Q623" s="378"/>
      <c r="R623" s="378"/>
      <c r="S623" s="378"/>
      <c r="T623" s="378"/>
      <c r="U623" s="378"/>
      <c r="V623" s="378"/>
      <c r="W623" s="378"/>
      <c r="X623" s="378"/>
      <c r="Y623" s="378"/>
      <c r="Z623" s="378"/>
      <c r="AA623" s="378"/>
      <c r="AB623" s="378"/>
      <c r="AC623" s="378"/>
      <c r="AD623" s="378"/>
      <c r="AE623" s="378"/>
      <c r="AF623" s="378"/>
      <c r="AG623" s="378"/>
      <c r="AH623" s="378"/>
      <c r="AI623" s="378"/>
      <c r="AJ623" s="378"/>
      <c r="AK623" s="378"/>
      <c r="AL623" s="378"/>
      <c r="AM623" s="378"/>
      <c r="AN623" s="378"/>
      <c r="AO623" s="378"/>
      <c r="AP623" s="378"/>
      <c r="AQ623" s="378"/>
      <c r="AR623" s="378"/>
      <c r="AS623" s="378"/>
    </row>
    <row r="624" spans="1:45" ht="11.25" customHeight="1">
      <c r="A624" s="378"/>
      <c r="B624" s="378"/>
      <c r="C624" s="378"/>
      <c r="D624" s="378"/>
      <c r="E624" s="378"/>
      <c r="F624" s="378"/>
      <c r="G624" s="378"/>
      <c r="H624" s="378"/>
      <c r="I624" s="378"/>
      <c r="J624" s="378"/>
      <c r="K624" s="378"/>
      <c r="L624" s="378"/>
      <c r="M624" s="378"/>
      <c r="N624" s="378"/>
      <c r="O624" s="378"/>
      <c r="P624" s="378"/>
      <c r="Q624" s="378"/>
      <c r="R624" s="378"/>
      <c r="S624" s="378"/>
      <c r="T624" s="378"/>
      <c r="U624" s="378"/>
      <c r="V624" s="378"/>
      <c r="W624" s="378"/>
      <c r="X624" s="378"/>
      <c r="Y624" s="378"/>
      <c r="Z624" s="378"/>
      <c r="AA624" s="378"/>
      <c r="AB624" s="378"/>
      <c r="AC624" s="378"/>
      <c r="AD624" s="378"/>
      <c r="AE624" s="378"/>
      <c r="AF624" s="378"/>
      <c r="AG624" s="378"/>
      <c r="AH624" s="378"/>
      <c r="AI624" s="378"/>
      <c r="AJ624" s="378"/>
      <c r="AK624" s="378"/>
      <c r="AL624" s="378"/>
      <c r="AM624" s="378"/>
      <c r="AN624" s="378"/>
      <c r="AO624" s="378"/>
      <c r="AP624" s="378"/>
      <c r="AQ624" s="378"/>
      <c r="AR624" s="378"/>
      <c r="AS624" s="378"/>
    </row>
    <row r="625" spans="1:45" ht="11.25" customHeight="1">
      <c r="A625" s="378"/>
      <c r="B625" s="378"/>
      <c r="C625" s="378"/>
      <c r="D625" s="378"/>
      <c r="E625" s="378"/>
      <c r="F625" s="378"/>
      <c r="G625" s="378"/>
      <c r="H625" s="378"/>
      <c r="I625" s="378"/>
      <c r="J625" s="378"/>
      <c r="K625" s="378"/>
      <c r="L625" s="378"/>
      <c r="M625" s="378"/>
      <c r="N625" s="378"/>
      <c r="O625" s="378"/>
      <c r="P625" s="378"/>
      <c r="Q625" s="378"/>
      <c r="R625" s="378"/>
      <c r="S625" s="378"/>
      <c r="T625" s="378"/>
      <c r="U625" s="378"/>
      <c r="V625" s="378"/>
      <c r="W625" s="378"/>
      <c r="X625" s="378"/>
      <c r="Y625" s="378"/>
      <c r="Z625" s="378"/>
      <c r="AA625" s="378"/>
      <c r="AB625" s="378"/>
      <c r="AC625" s="378"/>
      <c r="AD625" s="378"/>
      <c r="AE625" s="378"/>
      <c r="AF625" s="378"/>
      <c r="AG625" s="378"/>
      <c r="AH625" s="378"/>
      <c r="AI625" s="378"/>
      <c r="AJ625" s="378"/>
      <c r="AK625" s="378"/>
      <c r="AL625" s="378"/>
      <c r="AM625" s="378"/>
      <c r="AN625" s="378"/>
      <c r="AO625" s="378"/>
      <c r="AP625" s="378"/>
      <c r="AQ625" s="378"/>
      <c r="AR625" s="378"/>
      <c r="AS625" s="378"/>
    </row>
    <row r="626" spans="1:45" ht="11.25" customHeight="1">
      <c r="A626" s="378"/>
      <c r="B626" s="378"/>
      <c r="C626" s="378"/>
      <c r="D626" s="378"/>
      <c r="E626" s="378"/>
      <c r="F626" s="378"/>
      <c r="G626" s="378"/>
      <c r="H626" s="378"/>
      <c r="I626" s="378"/>
      <c r="J626" s="378"/>
      <c r="K626" s="378"/>
      <c r="L626" s="378"/>
      <c r="M626" s="378"/>
      <c r="N626" s="378"/>
      <c r="O626" s="378"/>
      <c r="P626" s="378"/>
      <c r="Q626" s="378"/>
      <c r="R626" s="378"/>
      <c r="S626" s="378"/>
      <c r="T626" s="378"/>
      <c r="U626" s="378"/>
      <c r="V626" s="378"/>
      <c r="W626" s="378"/>
      <c r="X626" s="378"/>
      <c r="Y626" s="378"/>
      <c r="Z626" s="378"/>
      <c r="AA626" s="378"/>
      <c r="AB626" s="378"/>
      <c r="AC626" s="378"/>
      <c r="AD626" s="378"/>
      <c r="AE626" s="378"/>
      <c r="AF626" s="378"/>
      <c r="AG626" s="378"/>
      <c r="AH626" s="378"/>
      <c r="AI626" s="378"/>
      <c r="AJ626" s="378"/>
      <c r="AK626" s="378"/>
      <c r="AL626" s="378"/>
      <c r="AM626" s="378"/>
      <c r="AN626" s="378"/>
      <c r="AO626" s="378"/>
      <c r="AP626" s="378"/>
      <c r="AQ626" s="378"/>
      <c r="AR626" s="378"/>
      <c r="AS626" s="378"/>
    </row>
    <row r="627" spans="1:45" ht="11.25" customHeight="1">
      <c r="A627" s="378"/>
      <c r="B627" s="378"/>
      <c r="C627" s="378"/>
      <c r="D627" s="378"/>
      <c r="E627" s="378"/>
      <c r="F627" s="378"/>
      <c r="G627" s="378"/>
      <c r="H627" s="378"/>
      <c r="I627" s="378"/>
      <c r="J627" s="378"/>
      <c r="K627" s="378"/>
      <c r="L627" s="378"/>
      <c r="M627" s="378"/>
      <c r="N627" s="378"/>
      <c r="O627" s="378"/>
      <c r="P627" s="378"/>
      <c r="Q627" s="378"/>
      <c r="R627" s="378"/>
      <c r="S627" s="378"/>
      <c r="T627" s="378"/>
      <c r="U627" s="378"/>
      <c r="V627" s="378"/>
      <c r="W627" s="378"/>
      <c r="X627" s="378"/>
      <c r="Y627" s="378"/>
      <c r="Z627" s="378"/>
      <c r="AA627" s="378"/>
      <c r="AB627" s="378"/>
      <c r="AC627" s="378"/>
      <c r="AD627" s="378"/>
      <c r="AE627" s="378"/>
      <c r="AF627" s="378"/>
      <c r="AG627" s="378"/>
      <c r="AH627" s="378"/>
      <c r="AI627" s="378"/>
      <c r="AJ627" s="378"/>
      <c r="AK627" s="378"/>
      <c r="AL627" s="378"/>
      <c r="AM627" s="378"/>
      <c r="AN627" s="378"/>
      <c r="AO627" s="378"/>
      <c r="AP627" s="378"/>
      <c r="AQ627" s="378"/>
      <c r="AR627" s="378"/>
      <c r="AS627" s="378"/>
    </row>
    <row r="628" spans="1:45" ht="11.25" customHeight="1">
      <c r="A628" s="378"/>
      <c r="B628" s="378"/>
      <c r="C628" s="378"/>
      <c r="D628" s="378"/>
      <c r="E628" s="378"/>
      <c r="F628" s="378"/>
      <c r="G628" s="378"/>
      <c r="H628" s="378"/>
      <c r="I628" s="378"/>
      <c r="J628" s="378"/>
      <c r="K628" s="378"/>
      <c r="L628" s="378"/>
      <c r="M628" s="378"/>
      <c r="N628" s="378"/>
      <c r="O628" s="378"/>
      <c r="P628" s="378"/>
      <c r="Q628" s="378"/>
      <c r="R628" s="378"/>
      <c r="S628" s="378"/>
      <c r="T628" s="378"/>
      <c r="U628" s="378"/>
      <c r="V628" s="378"/>
      <c r="W628" s="378"/>
      <c r="X628" s="378"/>
      <c r="Y628" s="378"/>
      <c r="Z628" s="378"/>
      <c r="AA628" s="378"/>
      <c r="AB628" s="378"/>
      <c r="AC628" s="378"/>
      <c r="AD628" s="378"/>
      <c r="AE628" s="378"/>
      <c r="AF628" s="378"/>
      <c r="AG628" s="378"/>
      <c r="AH628" s="378"/>
      <c r="AI628" s="378"/>
      <c r="AJ628" s="378"/>
      <c r="AK628" s="378"/>
      <c r="AL628" s="378"/>
      <c r="AM628" s="378"/>
      <c r="AN628" s="378"/>
      <c r="AO628" s="378"/>
      <c r="AP628" s="378"/>
      <c r="AQ628" s="378"/>
      <c r="AR628" s="378"/>
      <c r="AS628" s="378"/>
    </row>
    <row r="629" spans="1:45" ht="11.25" customHeight="1">
      <c r="A629" s="378"/>
      <c r="B629" s="378"/>
      <c r="C629" s="378"/>
      <c r="D629" s="378"/>
      <c r="E629" s="378"/>
      <c r="F629" s="378"/>
      <c r="G629" s="378"/>
      <c r="H629" s="378"/>
      <c r="I629" s="378"/>
      <c r="J629" s="378"/>
      <c r="K629" s="378"/>
      <c r="L629" s="378"/>
      <c r="M629" s="378"/>
      <c r="N629" s="378"/>
      <c r="O629" s="378"/>
      <c r="P629" s="378"/>
      <c r="Q629" s="378"/>
      <c r="R629" s="378"/>
      <c r="S629" s="378"/>
      <c r="T629" s="378"/>
      <c r="U629" s="378"/>
      <c r="V629" s="378"/>
      <c r="W629" s="378"/>
      <c r="X629" s="378"/>
      <c r="Y629" s="378"/>
      <c r="Z629" s="378"/>
      <c r="AA629" s="378"/>
      <c r="AB629" s="378"/>
      <c r="AC629" s="378"/>
      <c r="AD629" s="378"/>
      <c r="AE629" s="378"/>
      <c r="AF629" s="378"/>
      <c r="AG629" s="378"/>
      <c r="AH629" s="378"/>
      <c r="AI629" s="378"/>
      <c r="AJ629" s="378"/>
      <c r="AK629" s="378"/>
      <c r="AL629" s="378"/>
      <c r="AM629" s="378"/>
      <c r="AN629" s="378"/>
      <c r="AO629" s="378"/>
      <c r="AP629" s="378"/>
      <c r="AQ629" s="378"/>
      <c r="AR629" s="378"/>
      <c r="AS629" s="378"/>
    </row>
    <row r="630" spans="1:45" ht="11.25" customHeight="1">
      <c r="A630" s="378"/>
      <c r="B630" s="378"/>
      <c r="C630" s="378"/>
      <c r="D630" s="378"/>
      <c r="E630" s="378"/>
      <c r="F630" s="378"/>
      <c r="G630" s="378"/>
      <c r="H630" s="378"/>
      <c r="I630" s="378"/>
      <c r="J630" s="378"/>
      <c r="K630" s="378"/>
      <c r="L630" s="378"/>
      <c r="M630" s="378"/>
      <c r="N630" s="378"/>
      <c r="O630" s="378"/>
      <c r="P630" s="378"/>
      <c r="Q630" s="378"/>
      <c r="R630" s="378"/>
      <c r="S630" s="378"/>
      <c r="T630" s="378"/>
      <c r="U630" s="378"/>
      <c r="V630" s="378"/>
      <c r="W630" s="378"/>
      <c r="X630" s="378"/>
      <c r="Y630" s="378"/>
      <c r="Z630" s="378"/>
      <c r="AA630" s="378"/>
      <c r="AB630" s="378"/>
      <c r="AC630" s="378"/>
      <c r="AD630" s="378"/>
      <c r="AE630" s="378"/>
      <c r="AF630" s="378"/>
      <c r="AG630" s="378"/>
      <c r="AH630" s="378"/>
      <c r="AI630" s="378"/>
      <c r="AJ630" s="378"/>
      <c r="AK630" s="378"/>
      <c r="AL630" s="378"/>
      <c r="AM630" s="378"/>
      <c r="AN630" s="378"/>
      <c r="AO630" s="378"/>
      <c r="AP630" s="378"/>
      <c r="AQ630" s="378"/>
      <c r="AR630" s="378"/>
      <c r="AS630" s="378"/>
    </row>
    <row r="631" spans="1:45" ht="11.25" customHeight="1">
      <c r="A631" s="378"/>
      <c r="B631" s="378"/>
      <c r="C631" s="378"/>
      <c r="D631" s="378"/>
      <c r="E631" s="378"/>
      <c r="F631" s="378"/>
      <c r="G631" s="378"/>
      <c r="H631" s="378"/>
      <c r="I631" s="378"/>
      <c r="J631" s="378"/>
      <c r="K631" s="378"/>
      <c r="L631" s="378"/>
      <c r="M631" s="378"/>
      <c r="N631" s="378"/>
      <c r="O631" s="378"/>
      <c r="P631" s="378"/>
      <c r="Q631" s="378"/>
      <c r="R631" s="378"/>
      <c r="S631" s="378"/>
      <c r="T631" s="378"/>
      <c r="U631" s="378"/>
      <c r="V631" s="378"/>
      <c r="W631" s="378"/>
      <c r="X631" s="378"/>
      <c r="Y631" s="378"/>
      <c r="Z631" s="378"/>
      <c r="AA631" s="378"/>
      <c r="AB631" s="378"/>
      <c r="AC631" s="378"/>
      <c r="AD631" s="378"/>
      <c r="AE631" s="378"/>
      <c r="AF631" s="378"/>
      <c r="AG631" s="378"/>
      <c r="AH631" s="378"/>
      <c r="AI631" s="378"/>
      <c r="AJ631" s="378"/>
      <c r="AK631" s="378"/>
      <c r="AL631" s="378"/>
      <c r="AM631" s="378"/>
      <c r="AN631" s="378"/>
      <c r="AO631" s="378"/>
      <c r="AP631" s="378"/>
      <c r="AQ631" s="378"/>
      <c r="AR631" s="378"/>
      <c r="AS631" s="378"/>
    </row>
    <row r="632" spans="1:45" ht="11.25" customHeight="1">
      <c r="A632" s="378"/>
      <c r="B632" s="378"/>
      <c r="C632" s="378"/>
      <c r="D632" s="378"/>
      <c r="E632" s="378"/>
      <c r="F632" s="378"/>
      <c r="G632" s="378"/>
      <c r="H632" s="378"/>
      <c r="I632" s="378"/>
      <c r="J632" s="378"/>
      <c r="K632" s="378"/>
      <c r="L632" s="378"/>
      <c r="M632" s="378"/>
      <c r="N632" s="378"/>
      <c r="O632" s="378"/>
      <c r="P632" s="378"/>
      <c r="Q632" s="378"/>
      <c r="R632" s="378"/>
      <c r="S632" s="378"/>
      <c r="T632" s="378"/>
      <c r="U632" s="378"/>
      <c r="V632" s="378"/>
      <c r="W632" s="378"/>
      <c r="X632" s="378"/>
      <c r="Y632" s="378"/>
      <c r="Z632" s="378"/>
      <c r="AA632" s="378"/>
      <c r="AB632" s="378"/>
      <c r="AC632" s="378"/>
      <c r="AD632" s="378"/>
      <c r="AE632" s="378"/>
      <c r="AF632" s="378"/>
      <c r="AG632" s="378"/>
      <c r="AH632" s="378"/>
      <c r="AI632" s="378"/>
      <c r="AJ632" s="378"/>
      <c r="AK632" s="378"/>
      <c r="AL632" s="378"/>
      <c r="AM632" s="378"/>
      <c r="AN632" s="378"/>
      <c r="AO632" s="378"/>
      <c r="AP632" s="378"/>
      <c r="AQ632" s="378"/>
      <c r="AR632" s="378"/>
      <c r="AS632" s="378"/>
    </row>
    <row r="633" spans="1:45" ht="11.25" customHeight="1">
      <c r="A633" s="378"/>
      <c r="B633" s="378"/>
      <c r="C633" s="378"/>
      <c r="D633" s="378"/>
      <c r="E633" s="378"/>
      <c r="F633" s="378"/>
      <c r="G633" s="378"/>
      <c r="H633" s="378"/>
      <c r="I633" s="378"/>
      <c r="J633" s="378"/>
      <c r="K633" s="378"/>
      <c r="L633" s="378"/>
      <c r="M633" s="378"/>
      <c r="N633" s="378"/>
      <c r="O633" s="378"/>
      <c r="P633" s="378"/>
      <c r="Q633" s="378"/>
      <c r="R633" s="378"/>
      <c r="S633" s="378"/>
      <c r="T633" s="378"/>
      <c r="U633" s="378"/>
      <c r="V633" s="378"/>
      <c r="W633" s="378"/>
      <c r="X633" s="378"/>
      <c r="Y633" s="378"/>
      <c r="Z633" s="378"/>
      <c r="AA633" s="378"/>
      <c r="AB633" s="378"/>
      <c r="AC633" s="378"/>
      <c r="AD633" s="378"/>
      <c r="AE633" s="378"/>
      <c r="AF633" s="378"/>
      <c r="AG633" s="378"/>
      <c r="AH633" s="378"/>
      <c r="AI633" s="378"/>
      <c r="AJ633" s="378"/>
      <c r="AK633" s="378"/>
      <c r="AL633" s="378"/>
      <c r="AM633" s="378"/>
      <c r="AN633" s="378"/>
      <c r="AO633" s="378"/>
      <c r="AP633" s="378"/>
      <c r="AQ633" s="378"/>
      <c r="AR633" s="378"/>
      <c r="AS633" s="378"/>
    </row>
    <row r="634" spans="1:45" ht="11.25" customHeight="1">
      <c r="A634" s="378"/>
      <c r="B634" s="378"/>
      <c r="C634" s="378"/>
      <c r="D634" s="378"/>
      <c r="E634" s="378"/>
      <c r="F634" s="378"/>
      <c r="G634" s="378"/>
      <c r="H634" s="378"/>
      <c r="I634" s="378"/>
      <c r="J634" s="378"/>
      <c r="K634" s="378"/>
      <c r="L634" s="378"/>
      <c r="M634" s="378"/>
      <c r="N634" s="378"/>
      <c r="O634" s="378"/>
      <c r="P634" s="378"/>
      <c r="Q634" s="378"/>
      <c r="R634" s="378"/>
      <c r="S634" s="378"/>
      <c r="T634" s="378"/>
      <c r="U634" s="378"/>
      <c r="V634" s="378"/>
      <c r="W634" s="378"/>
      <c r="X634" s="378"/>
      <c r="Y634" s="378"/>
      <c r="Z634" s="378"/>
      <c r="AA634" s="378"/>
      <c r="AB634" s="378"/>
      <c r="AC634" s="378"/>
      <c r="AD634" s="378"/>
      <c r="AE634" s="378"/>
      <c r="AF634" s="378"/>
      <c r="AG634" s="378"/>
      <c r="AH634" s="378"/>
      <c r="AI634" s="378"/>
      <c r="AJ634" s="378"/>
      <c r="AK634" s="378"/>
      <c r="AL634" s="378"/>
      <c r="AM634" s="378"/>
      <c r="AN634" s="378"/>
      <c r="AO634" s="378"/>
      <c r="AP634" s="378"/>
      <c r="AQ634" s="378"/>
      <c r="AR634" s="378"/>
      <c r="AS634" s="378"/>
    </row>
    <row r="635" spans="1:45" ht="11.25" customHeight="1">
      <c r="A635" s="378"/>
      <c r="B635" s="378"/>
      <c r="C635" s="378"/>
      <c r="D635" s="378"/>
      <c r="E635" s="378"/>
      <c r="F635" s="378"/>
      <c r="G635" s="378"/>
      <c r="H635" s="378"/>
      <c r="I635" s="378"/>
      <c r="J635" s="378"/>
      <c r="K635" s="378"/>
      <c r="L635" s="378"/>
      <c r="M635" s="378"/>
      <c r="N635" s="378"/>
      <c r="O635" s="378"/>
      <c r="P635" s="378"/>
      <c r="Q635" s="378"/>
      <c r="R635" s="378"/>
      <c r="S635" s="378"/>
      <c r="T635" s="378"/>
      <c r="U635" s="378"/>
      <c r="V635" s="378"/>
      <c r="W635" s="378"/>
      <c r="X635" s="378"/>
      <c r="Y635" s="378"/>
      <c r="Z635" s="378"/>
      <c r="AA635" s="378"/>
      <c r="AB635" s="378"/>
      <c r="AC635" s="378"/>
      <c r="AD635" s="378"/>
      <c r="AE635" s="378"/>
      <c r="AF635" s="378"/>
      <c r="AG635" s="378"/>
      <c r="AH635" s="378"/>
      <c r="AI635" s="378"/>
      <c r="AJ635" s="378"/>
      <c r="AK635" s="378"/>
      <c r="AL635" s="378"/>
      <c r="AM635" s="378"/>
      <c r="AN635" s="378"/>
      <c r="AO635" s="378"/>
      <c r="AP635" s="378"/>
      <c r="AQ635" s="378"/>
      <c r="AR635" s="378"/>
      <c r="AS635" s="378"/>
    </row>
    <row r="636" spans="1:45" ht="11.25" customHeight="1">
      <c r="A636" s="378"/>
      <c r="B636" s="378"/>
      <c r="C636" s="378"/>
      <c r="D636" s="378"/>
      <c r="E636" s="378"/>
      <c r="F636" s="378"/>
      <c r="G636" s="378"/>
      <c r="H636" s="378"/>
      <c r="I636" s="378"/>
      <c r="J636" s="378"/>
      <c r="K636" s="378"/>
      <c r="L636" s="378"/>
      <c r="M636" s="378"/>
      <c r="N636" s="378"/>
      <c r="O636" s="378"/>
      <c r="P636" s="378"/>
      <c r="Q636" s="378"/>
      <c r="R636" s="378"/>
      <c r="S636" s="378"/>
      <c r="T636" s="378"/>
      <c r="U636" s="378"/>
      <c r="V636" s="378"/>
      <c r="W636" s="378"/>
      <c r="X636" s="378"/>
      <c r="Y636" s="378"/>
      <c r="Z636" s="378"/>
      <c r="AA636" s="378"/>
      <c r="AB636" s="378"/>
      <c r="AC636" s="378"/>
      <c r="AD636" s="378"/>
      <c r="AE636" s="378"/>
      <c r="AF636" s="378"/>
      <c r="AG636" s="378"/>
      <c r="AH636" s="378"/>
      <c r="AI636" s="378"/>
      <c r="AJ636" s="378"/>
      <c r="AK636" s="378"/>
      <c r="AL636" s="378"/>
      <c r="AM636" s="378"/>
      <c r="AN636" s="378"/>
      <c r="AO636" s="378"/>
      <c r="AP636" s="378"/>
      <c r="AQ636" s="378"/>
      <c r="AR636" s="378"/>
      <c r="AS636" s="378"/>
    </row>
    <row r="637" spans="1:45" ht="11.25" customHeight="1">
      <c r="A637" s="378"/>
      <c r="B637" s="378"/>
      <c r="C637" s="378"/>
      <c r="D637" s="378"/>
      <c r="E637" s="378"/>
      <c r="F637" s="378"/>
      <c r="G637" s="378"/>
      <c r="H637" s="378"/>
      <c r="I637" s="378"/>
      <c r="J637" s="378"/>
      <c r="K637" s="378"/>
      <c r="L637" s="378"/>
      <c r="M637" s="378"/>
      <c r="N637" s="378"/>
      <c r="O637" s="378"/>
      <c r="P637" s="378"/>
      <c r="Q637" s="378"/>
      <c r="R637" s="378"/>
      <c r="S637" s="378"/>
      <c r="T637" s="378"/>
      <c r="U637" s="378"/>
      <c r="V637" s="378"/>
      <c r="W637" s="378"/>
      <c r="X637" s="378"/>
      <c r="Y637" s="378"/>
      <c r="Z637" s="378"/>
      <c r="AA637" s="378"/>
      <c r="AB637" s="378"/>
      <c r="AC637" s="378"/>
      <c r="AD637" s="378"/>
      <c r="AE637" s="378"/>
      <c r="AF637" s="378"/>
      <c r="AG637" s="378"/>
      <c r="AH637" s="378"/>
      <c r="AI637" s="378"/>
      <c r="AJ637" s="378"/>
      <c r="AK637" s="378"/>
      <c r="AL637" s="378"/>
      <c r="AM637" s="378"/>
      <c r="AN637" s="378"/>
      <c r="AO637" s="378"/>
      <c r="AP637" s="378"/>
      <c r="AQ637" s="378"/>
      <c r="AR637" s="378"/>
      <c r="AS637" s="378"/>
    </row>
    <row r="638" spans="1:45" ht="11.25" customHeight="1">
      <c r="A638" s="378"/>
      <c r="B638" s="378"/>
      <c r="C638" s="378"/>
      <c r="D638" s="378"/>
      <c r="E638" s="378"/>
      <c r="F638" s="378"/>
      <c r="G638" s="378"/>
      <c r="H638" s="378"/>
      <c r="I638" s="378"/>
      <c r="J638" s="378"/>
      <c r="K638" s="378"/>
      <c r="L638" s="378"/>
      <c r="M638" s="378"/>
      <c r="N638" s="378"/>
      <c r="O638" s="378"/>
      <c r="P638" s="378"/>
      <c r="Q638" s="378"/>
      <c r="R638" s="378"/>
      <c r="S638" s="378"/>
      <c r="T638" s="378"/>
      <c r="U638" s="378"/>
      <c r="V638" s="378"/>
      <c r="W638" s="378"/>
      <c r="X638" s="378"/>
      <c r="Y638" s="378"/>
      <c r="Z638" s="378"/>
      <c r="AA638" s="378"/>
      <c r="AB638" s="378"/>
      <c r="AC638" s="378"/>
      <c r="AD638" s="378"/>
      <c r="AE638" s="378"/>
      <c r="AF638" s="378"/>
      <c r="AG638" s="378"/>
      <c r="AH638" s="378"/>
      <c r="AI638" s="378"/>
      <c r="AJ638" s="378"/>
      <c r="AK638" s="378"/>
      <c r="AL638" s="378"/>
      <c r="AM638" s="378"/>
      <c r="AN638" s="378"/>
      <c r="AO638" s="378"/>
      <c r="AP638" s="378"/>
      <c r="AQ638" s="378"/>
      <c r="AR638" s="378"/>
      <c r="AS638" s="378"/>
    </row>
    <row r="639" spans="1:45" ht="11.25" customHeight="1">
      <c r="A639" s="378"/>
      <c r="B639" s="378"/>
      <c r="C639" s="378"/>
      <c r="D639" s="378"/>
      <c r="E639" s="378"/>
      <c r="F639" s="378"/>
      <c r="G639" s="378"/>
      <c r="H639" s="378"/>
      <c r="I639" s="378"/>
      <c r="J639" s="378"/>
      <c r="K639" s="378"/>
      <c r="L639" s="378"/>
      <c r="M639" s="378"/>
      <c r="N639" s="378"/>
      <c r="O639" s="378"/>
      <c r="P639" s="378"/>
      <c r="Q639" s="378"/>
      <c r="R639" s="378"/>
      <c r="S639" s="378"/>
      <c r="T639" s="378"/>
      <c r="U639" s="378"/>
      <c r="V639" s="378"/>
      <c r="W639" s="378"/>
      <c r="X639" s="378"/>
      <c r="Y639" s="378"/>
      <c r="Z639" s="378"/>
      <c r="AA639" s="378"/>
      <c r="AB639" s="378"/>
      <c r="AC639" s="378"/>
      <c r="AD639" s="378"/>
      <c r="AE639" s="378"/>
      <c r="AF639" s="378"/>
      <c r="AG639" s="378"/>
      <c r="AH639" s="378"/>
      <c r="AI639" s="378"/>
      <c r="AJ639" s="378"/>
      <c r="AK639" s="378"/>
      <c r="AL639" s="378"/>
      <c r="AM639" s="378"/>
      <c r="AN639" s="378"/>
      <c r="AO639" s="378"/>
      <c r="AP639" s="378"/>
      <c r="AQ639" s="378"/>
      <c r="AR639" s="378"/>
      <c r="AS639" s="378"/>
    </row>
    <row r="640" spans="1:45" ht="11.25" customHeight="1">
      <c r="A640" s="378"/>
      <c r="B640" s="378"/>
      <c r="C640" s="378"/>
      <c r="D640" s="378"/>
      <c r="E640" s="378"/>
      <c r="F640" s="378"/>
      <c r="G640" s="378"/>
      <c r="H640" s="378"/>
      <c r="I640" s="378"/>
      <c r="J640" s="378"/>
      <c r="K640" s="378"/>
      <c r="L640" s="378"/>
      <c r="M640" s="378"/>
      <c r="N640" s="378"/>
      <c r="O640" s="378"/>
      <c r="P640" s="378"/>
      <c r="Q640" s="378"/>
      <c r="R640" s="378"/>
      <c r="S640" s="378"/>
      <c r="T640" s="378"/>
      <c r="U640" s="378"/>
      <c r="V640" s="378"/>
      <c r="W640" s="378"/>
      <c r="X640" s="378"/>
      <c r="Y640" s="378"/>
      <c r="Z640" s="378"/>
      <c r="AA640" s="378"/>
      <c r="AB640" s="378"/>
      <c r="AC640" s="378"/>
      <c r="AD640" s="378"/>
      <c r="AE640" s="378"/>
      <c r="AF640" s="378"/>
      <c r="AG640" s="378"/>
      <c r="AH640" s="378"/>
      <c r="AI640" s="378"/>
      <c r="AJ640" s="378"/>
      <c r="AK640" s="378"/>
      <c r="AL640" s="378"/>
      <c r="AM640" s="378"/>
      <c r="AN640" s="378"/>
      <c r="AO640" s="378"/>
      <c r="AP640" s="378"/>
      <c r="AQ640" s="378"/>
      <c r="AR640" s="378"/>
      <c r="AS640" s="378"/>
    </row>
    <row r="641" spans="1:45" ht="11.25" customHeight="1">
      <c r="A641" s="378"/>
      <c r="B641" s="378"/>
      <c r="C641" s="378"/>
      <c r="D641" s="378"/>
      <c r="E641" s="378"/>
      <c r="F641" s="378"/>
      <c r="G641" s="378"/>
      <c r="H641" s="378"/>
      <c r="I641" s="378"/>
      <c r="J641" s="378"/>
      <c r="K641" s="378"/>
      <c r="L641" s="378"/>
      <c r="M641" s="378"/>
      <c r="N641" s="378"/>
      <c r="O641" s="378"/>
      <c r="P641" s="378"/>
      <c r="Q641" s="378"/>
      <c r="R641" s="378"/>
      <c r="S641" s="378"/>
      <c r="T641" s="378"/>
      <c r="U641" s="378"/>
      <c r="V641" s="378"/>
      <c r="W641" s="378"/>
      <c r="X641" s="378"/>
      <c r="Y641" s="378"/>
      <c r="Z641" s="378"/>
      <c r="AA641" s="378"/>
      <c r="AB641" s="378"/>
      <c r="AC641" s="378"/>
      <c r="AD641" s="378"/>
      <c r="AE641" s="378"/>
      <c r="AF641" s="378"/>
      <c r="AG641" s="378"/>
      <c r="AH641" s="378"/>
      <c r="AI641" s="378"/>
      <c r="AJ641" s="378"/>
      <c r="AK641" s="378"/>
      <c r="AL641" s="378"/>
      <c r="AM641" s="378"/>
      <c r="AN641" s="378"/>
      <c r="AO641" s="378"/>
      <c r="AP641" s="378"/>
      <c r="AQ641" s="378"/>
      <c r="AR641" s="378"/>
      <c r="AS641" s="378"/>
    </row>
    <row r="642" spans="1:45" ht="11.25" customHeight="1">
      <c r="A642" s="378"/>
      <c r="B642" s="378"/>
      <c r="C642" s="378"/>
      <c r="D642" s="378"/>
      <c r="E642" s="378"/>
      <c r="F642" s="378"/>
      <c r="G642" s="378"/>
      <c r="H642" s="378"/>
      <c r="I642" s="378"/>
      <c r="J642" s="378"/>
      <c r="K642" s="378"/>
      <c r="L642" s="378"/>
      <c r="M642" s="378"/>
      <c r="N642" s="378"/>
      <c r="O642" s="378"/>
      <c r="P642" s="378"/>
      <c r="Q642" s="378"/>
      <c r="R642" s="378"/>
      <c r="S642" s="378"/>
      <c r="T642" s="378"/>
      <c r="U642" s="378"/>
      <c r="V642" s="378"/>
      <c r="W642" s="378"/>
      <c r="X642" s="378"/>
      <c r="Y642" s="378"/>
      <c r="Z642" s="378"/>
      <c r="AA642" s="378"/>
      <c r="AB642" s="378"/>
      <c r="AC642" s="378"/>
      <c r="AD642" s="378"/>
      <c r="AE642" s="378"/>
      <c r="AF642" s="378"/>
      <c r="AG642" s="378"/>
      <c r="AH642" s="378"/>
      <c r="AI642" s="378"/>
      <c r="AJ642" s="378"/>
      <c r="AK642" s="378"/>
      <c r="AL642" s="378"/>
      <c r="AM642" s="378"/>
      <c r="AN642" s="378"/>
      <c r="AO642" s="378"/>
      <c r="AP642" s="378"/>
      <c r="AQ642" s="378"/>
      <c r="AR642" s="378"/>
      <c r="AS642" s="378"/>
    </row>
    <row r="643" spans="1:45" ht="11.25" customHeight="1">
      <c r="A643" s="378"/>
      <c r="B643" s="378"/>
      <c r="C643" s="378"/>
      <c r="D643" s="378"/>
      <c r="E643" s="378"/>
      <c r="F643" s="378"/>
      <c r="G643" s="378"/>
      <c r="H643" s="378"/>
      <c r="I643" s="378"/>
      <c r="J643" s="378"/>
      <c r="K643" s="378"/>
      <c r="L643" s="378"/>
      <c r="M643" s="378"/>
      <c r="N643" s="378"/>
      <c r="O643" s="378"/>
      <c r="P643" s="378"/>
      <c r="Q643" s="378"/>
      <c r="R643" s="378"/>
      <c r="S643" s="378"/>
      <c r="T643" s="378"/>
      <c r="U643" s="378"/>
      <c r="V643" s="378"/>
      <c r="W643" s="378"/>
      <c r="X643" s="378"/>
      <c r="Y643" s="378"/>
      <c r="Z643" s="378"/>
      <c r="AA643" s="378"/>
      <c r="AB643" s="378"/>
      <c r="AC643" s="378"/>
      <c r="AD643" s="378"/>
      <c r="AE643" s="378"/>
      <c r="AF643" s="378"/>
      <c r="AG643" s="378"/>
      <c r="AH643" s="378"/>
      <c r="AI643" s="378"/>
      <c r="AJ643" s="378"/>
      <c r="AK643" s="378"/>
      <c r="AL643" s="378"/>
      <c r="AM643" s="378"/>
      <c r="AN643" s="378"/>
      <c r="AO643" s="378"/>
      <c r="AP643" s="378"/>
      <c r="AQ643" s="378"/>
      <c r="AR643" s="378"/>
      <c r="AS643" s="378"/>
    </row>
    <row r="644" spans="1:45" ht="11.25" customHeight="1">
      <c r="A644" s="378"/>
      <c r="B644" s="378"/>
      <c r="C644" s="378"/>
      <c r="D644" s="378"/>
      <c r="E644" s="378"/>
      <c r="F644" s="378"/>
      <c r="G644" s="378"/>
      <c r="H644" s="378"/>
      <c r="I644" s="378"/>
      <c r="J644" s="378"/>
      <c r="K644" s="378"/>
      <c r="L644" s="378"/>
      <c r="M644" s="378"/>
      <c r="N644" s="378"/>
      <c r="O644" s="378"/>
      <c r="P644" s="378"/>
      <c r="Q644" s="378"/>
      <c r="R644" s="378"/>
      <c r="S644" s="378"/>
      <c r="T644" s="378"/>
      <c r="U644" s="378"/>
      <c r="V644" s="378"/>
      <c r="W644" s="378"/>
      <c r="X644" s="378"/>
      <c r="Y644" s="378"/>
      <c r="Z644" s="378"/>
      <c r="AA644" s="378"/>
      <c r="AB644" s="378"/>
      <c r="AC644" s="378"/>
      <c r="AD644" s="378"/>
      <c r="AE644" s="378"/>
      <c r="AF644" s="378"/>
      <c r="AG644" s="378"/>
      <c r="AH644" s="378"/>
      <c r="AI644" s="378"/>
      <c r="AJ644" s="378"/>
      <c r="AK644" s="378"/>
      <c r="AL644" s="378"/>
      <c r="AM644" s="378"/>
      <c r="AN644" s="378"/>
      <c r="AO644" s="378"/>
      <c r="AP644" s="378"/>
      <c r="AQ644" s="378"/>
      <c r="AR644" s="378"/>
      <c r="AS644" s="378"/>
    </row>
    <row r="645" spans="1:45" ht="11.25" customHeight="1">
      <c r="A645" s="378"/>
      <c r="B645" s="378"/>
      <c r="C645" s="378"/>
      <c r="D645" s="378"/>
      <c r="E645" s="378"/>
      <c r="F645" s="378"/>
      <c r="G645" s="378"/>
      <c r="H645" s="378"/>
      <c r="I645" s="378"/>
      <c r="J645" s="378"/>
      <c r="K645" s="378"/>
      <c r="L645" s="378"/>
      <c r="M645" s="378"/>
      <c r="N645" s="378"/>
      <c r="O645" s="378"/>
      <c r="P645" s="378"/>
      <c r="Q645" s="378"/>
      <c r="R645" s="378"/>
      <c r="S645" s="378"/>
      <c r="T645" s="378"/>
      <c r="U645" s="378"/>
      <c r="V645" s="378"/>
      <c r="W645" s="378"/>
      <c r="X645" s="378"/>
      <c r="Y645" s="378"/>
      <c r="Z645" s="378"/>
      <c r="AA645" s="378"/>
      <c r="AB645" s="378"/>
      <c r="AC645" s="378"/>
      <c r="AD645" s="378"/>
      <c r="AE645" s="378"/>
      <c r="AF645" s="378"/>
      <c r="AG645" s="378"/>
      <c r="AH645" s="378"/>
      <c r="AI645" s="378"/>
      <c r="AJ645" s="378"/>
      <c r="AK645" s="378"/>
      <c r="AL645" s="378"/>
      <c r="AM645" s="378"/>
      <c r="AN645" s="378"/>
      <c r="AO645" s="378"/>
      <c r="AP645" s="378"/>
      <c r="AQ645" s="378"/>
      <c r="AR645" s="378"/>
      <c r="AS645" s="378"/>
    </row>
    <row r="646" spans="1:45" ht="11.25" customHeight="1">
      <c r="A646" s="378"/>
      <c r="B646" s="378"/>
      <c r="C646" s="378"/>
      <c r="D646" s="378"/>
      <c r="E646" s="378"/>
      <c r="F646" s="378"/>
      <c r="G646" s="378"/>
      <c r="H646" s="378"/>
      <c r="I646" s="378"/>
      <c r="J646" s="378"/>
      <c r="K646" s="378"/>
      <c r="L646" s="378"/>
      <c r="M646" s="378"/>
      <c r="N646" s="378"/>
      <c r="O646" s="378"/>
      <c r="P646" s="378"/>
      <c r="Q646" s="378"/>
      <c r="R646" s="378"/>
      <c r="S646" s="378"/>
      <c r="T646" s="378"/>
      <c r="U646" s="378"/>
      <c r="V646" s="378"/>
      <c r="W646" s="378"/>
      <c r="X646" s="378"/>
      <c r="Y646" s="378"/>
      <c r="Z646" s="378"/>
      <c r="AA646" s="378"/>
      <c r="AB646" s="378"/>
      <c r="AC646" s="378"/>
      <c r="AD646" s="378"/>
      <c r="AE646" s="378"/>
      <c r="AF646" s="378"/>
      <c r="AG646" s="378"/>
      <c r="AH646" s="378"/>
      <c r="AI646" s="378"/>
      <c r="AJ646" s="378"/>
      <c r="AK646" s="378"/>
      <c r="AL646" s="378"/>
      <c r="AM646" s="378"/>
      <c r="AN646" s="378"/>
      <c r="AO646" s="378"/>
      <c r="AP646" s="378"/>
      <c r="AQ646" s="378"/>
      <c r="AR646" s="378"/>
      <c r="AS646" s="378"/>
    </row>
    <row r="647" spans="1:45" ht="11.25" customHeight="1">
      <c r="A647" s="378"/>
      <c r="B647" s="378"/>
      <c r="C647" s="378"/>
      <c r="D647" s="378"/>
      <c r="E647" s="378"/>
      <c r="F647" s="378"/>
      <c r="G647" s="378"/>
      <c r="H647" s="378"/>
      <c r="I647" s="378"/>
      <c r="J647" s="378"/>
      <c r="K647" s="378"/>
      <c r="L647" s="378"/>
      <c r="M647" s="378"/>
      <c r="N647" s="378"/>
      <c r="O647" s="378"/>
      <c r="P647" s="378"/>
      <c r="Q647" s="378"/>
      <c r="R647" s="378"/>
      <c r="S647" s="378"/>
      <c r="T647" s="378"/>
      <c r="U647" s="378"/>
      <c r="V647" s="378"/>
      <c r="W647" s="378"/>
      <c r="X647" s="378"/>
      <c r="Y647" s="378"/>
      <c r="Z647" s="378"/>
      <c r="AA647" s="378"/>
      <c r="AB647" s="378"/>
      <c r="AC647" s="378"/>
      <c r="AD647" s="378"/>
      <c r="AE647" s="378"/>
      <c r="AF647" s="378"/>
      <c r="AG647" s="378"/>
      <c r="AH647" s="378"/>
      <c r="AI647" s="378"/>
      <c r="AJ647" s="378"/>
      <c r="AK647" s="378"/>
      <c r="AL647" s="378"/>
      <c r="AM647" s="378"/>
      <c r="AN647" s="378"/>
      <c r="AO647" s="378"/>
      <c r="AP647" s="378"/>
      <c r="AQ647" s="378"/>
      <c r="AR647" s="378"/>
      <c r="AS647" s="378"/>
    </row>
    <row r="648" spans="1:45" ht="11.25" customHeight="1">
      <c r="A648" s="378"/>
      <c r="B648" s="378"/>
      <c r="C648" s="378"/>
      <c r="D648" s="378"/>
      <c r="E648" s="378"/>
      <c r="F648" s="378"/>
      <c r="G648" s="378"/>
      <c r="H648" s="378"/>
      <c r="I648" s="378"/>
      <c r="J648" s="378"/>
      <c r="K648" s="378"/>
      <c r="L648" s="378"/>
      <c r="M648" s="378"/>
      <c r="N648" s="378"/>
      <c r="O648" s="378"/>
      <c r="P648" s="378"/>
      <c r="Q648" s="378"/>
      <c r="R648" s="378"/>
      <c r="S648" s="378"/>
      <c r="T648" s="378"/>
      <c r="U648" s="378"/>
      <c r="V648" s="378"/>
      <c r="W648" s="378"/>
      <c r="X648" s="378"/>
      <c r="Y648" s="378"/>
      <c r="Z648" s="378"/>
      <c r="AA648" s="378"/>
      <c r="AB648" s="378"/>
      <c r="AC648" s="378"/>
      <c r="AD648" s="378"/>
      <c r="AE648" s="378"/>
      <c r="AF648" s="378"/>
      <c r="AG648" s="378"/>
      <c r="AH648" s="378"/>
      <c r="AI648" s="378"/>
      <c r="AJ648" s="378"/>
      <c r="AK648" s="378"/>
      <c r="AL648" s="378"/>
      <c r="AM648" s="378"/>
      <c r="AN648" s="378"/>
      <c r="AO648" s="378"/>
      <c r="AP648" s="378"/>
      <c r="AQ648" s="378"/>
      <c r="AR648" s="378"/>
      <c r="AS648" s="378"/>
    </row>
    <row r="649" spans="1:45" ht="11.25" customHeight="1">
      <c r="A649" s="378"/>
      <c r="B649" s="378"/>
      <c r="C649" s="378"/>
      <c r="D649" s="378"/>
      <c r="E649" s="378"/>
      <c r="F649" s="378"/>
      <c r="G649" s="378"/>
      <c r="H649" s="378"/>
      <c r="I649" s="378"/>
      <c r="J649" s="378"/>
      <c r="K649" s="378"/>
      <c r="L649" s="378"/>
      <c r="M649" s="378"/>
      <c r="N649" s="378"/>
      <c r="O649" s="378"/>
      <c r="P649" s="378"/>
      <c r="Q649" s="378"/>
      <c r="R649" s="378"/>
      <c r="S649" s="378"/>
      <c r="T649" s="378"/>
      <c r="U649" s="378"/>
      <c r="V649" s="378"/>
      <c r="W649" s="378"/>
      <c r="X649" s="378"/>
      <c r="Y649" s="378"/>
      <c r="Z649" s="378"/>
      <c r="AA649" s="378"/>
      <c r="AB649" s="378"/>
      <c r="AC649" s="378"/>
      <c r="AD649" s="378"/>
      <c r="AE649" s="378"/>
      <c r="AF649" s="378"/>
      <c r="AG649" s="378"/>
      <c r="AH649" s="378"/>
      <c r="AI649" s="378"/>
      <c r="AJ649" s="378"/>
      <c r="AK649" s="378"/>
      <c r="AL649" s="378"/>
      <c r="AM649" s="378"/>
      <c r="AN649" s="378"/>
      <c r="AO649" s="378"/>
      <c r="AP649" s="378"/>
      <c r="AQ649" s="378"/>
      <c r="AR649" s="378"/>
      <c r="AS649" s="378"/>
    </row>
    <row r="650" spans="1:45" ht="11.25" customHeight="1">
      <c r="A650" s="378"/>
      <c r="B650" s="378"/>
      <c r="C650" s="378"/>
      <c r="D650" s="378"/>
      <c r="E650" s="378"/>
      <c r="F650" s="378"/>
      <c r="G650" s="378"/>
      <c r="H650" s="378"/>
      <c r="I650" s="378"/>
      <c r="J650" s="378"/>
      <c r="K650" s="378"/>
      <c r="L650" s="378"/>
      <c r="M650" s="378"/>
      <c r="N650" s="378"/>
      <c r="O650" s="378"/>
      <c r="P650" s="378"/>
      <c r="Q650" s="378"/>
      <c r="R650" s="378"/>
      <c r="S650" s="378"/>
      <c r="T650" s="378"/>
      <c r="U650" s="378"/>
      <c r="V650" s="378"/>
      <c r="W650" s="378"/>
      <c r="X650" s="378"/>
      <c r="Y650" s="378"/>
      <c r="Z650" s="378"/>
      <c r="AA650" s="378"/>
      <c r="AB650" s="378"/>
      <c r="AC650" s="378"/>
      <c r="AD650" s="378"/>
      <c r="AE650" s="378"/>
      <c r="AF650" s="378"/>
      <c r="AG650" s="378"/>
      <c r="AH650" s="378"/>
      <c r="AI650" s="378"/>
      <c r="AJ650" s="378"/>
      <c r="AK650" s="378"/>
      <c r="AL650" s="378"/>
      <c r="AM650" s="378"/>
      <c r="AN650" s="378"/>
      <c r="AO650" s="378"/>
      <c r="AP650" s="378"/>
      <c r="AQ650" s="378"/>
      <c r="AR650" s="378"/>
      <c r="AS650" s="378"/>
    </row>
    <row r="651" spans="1:45" ht="11.25" customHeight="1">
      <c r="A651" s="378"/>
      <c r="B651" s="378"/>
      <c r="C651" s="378"/>
      <c r="D651" s="378"/>
      <c r="E651" s="378"/>
      <c r="F651" s="378"/>
      <c r="G651" s="378"/>
      <c r="H651" s="378"/>
      <c r="I651" s="378"/>
      <c r="J651" s="378"/>
      <c r="K651" s="378"/>
      <c r="L651" s="378"/>
      <c r="M651" s="378"/>
      <c r="N651" s="378"/>
      <c r="O651" s="378"/>
      <c r="P651" s="378"/>
      <c r="Q651" s="378"/>
      <c r="R651" s="378"/>
      <c r="S651" s="378"/>
      <c r="T651" s="378"/>
      <c r="U651" s="378"/>
      <c r="V651" s="378"/>
      <c r="W651" s="378"/>
      <c r="X651" s="378"/>
      <c r="Y651" s="378"/>
      <c r="Z651" s="378"/>
      <c r="AA651" s="378"/>
      <c r="AB651" s="378"/>
      <c r="AC651" s="378"/>
      <c r="AD651" s="378"/>
      <c r="AE651" s="378"/>
      <c r="AF651" s="378"/>
      <c r="AG651" s="378"/>
      <c r="AH651" s="378"/>
      <c r="AI651" s="378"/>
      <c r="AJ651" s="378"/>
      <c r="AK651" s="378"/>
      <c r="AL651" s="378"/>
      <c r="AM651" s="378"/>
      <c r="AN651" s="378"/>
      <c r="AO651" s="378"/>
      <c r="AP651" s="378"/>
      <c r="AQ651" s="378"/>
      <c r="AR651" s="378"/>
      <c r="AS651" s="378"/>
    </row>
    <row r="652" spans="1:45" ht="11.25" customHeight="1">
      <c r="A652" s="378"/>
      <c r="B652" s="378"/>
      <c r="C652" s="378"/>
      <c r="D652" s="378"/>
      <c r="E652" s="378"/>
      <c r="F652" s="378"/>
      <c r="G652" s="378"/>
      <c r="H652" s="378"/>
      <c r="I652" s="378"/>
      <c r="J652" s="378"/>
      <c r="K652" s="378"/>
      <c r="L652" s="378"/>
      <c r="M652" s="378"/>
      <c r="N652" s="378"/>
      <c r="O652" s="378"/>
      <c r="P652" s="378"/>
      <c r="Q652" s="378"/>
      <c r="R652" s="378"/>
      <c r="S652" s="378"/>
      <c r="T652" s="378"/>
      <c r="U652" s="378"/>
      <c r="V652" s="378"/>
      <c r="W652" s="378"/>
      <c r="X652" s="378"/>
      <c r="Y652" s="378"/>
      <c r="Z652" s="378"/>
      <c r="AA652" s="378"/>
      <c r="AB652" s="378"/>
      <c r="AC652" s="378"/>
      <c r="AD652" s="378"/>
      <c r="AE652" s="378"/>
      <c r="AF652" s="378"/>
      <c r="AG652" s="378"/>
      <c r="AH652" s="378"/>
      <c r="AI652" s="378"/>
      <c r="AJ652" s="378"/>
      <c r="AK652" s="378"/>
      <c r="AL652" s="378"/>
      <c r="AM652" s="378"/>
      <c r="AN652" s="378"/>
      <c r="AO652" s="378"/>
      <c r="AP652" s="378"/>
      <c r="AQ652" s="378"/>
      <c r="AR652" s="378"/>
      <c r="AS652" s="378"/>
    </row>
    <row r="653" spans="1:45" ht="11.25" customHeight="1">
      <c r="A653" s="378"/>
      <c r="B653" s="378"/>
      <c r="C653" s="378"/>
      <c r="D653" s="378"/>
      <c r="E653" s="378"/>
      <c r="F653" s="378"/>
      <c r="G653" s="378"/>
      <c r="H653" s="378"/>
      <c r="I653" s="378"/>
      <c r="J653" s="378"/>
      <c r="K653" s="378"/>
      <c r="L653" s="378"/>
      <c r="M653" s="378"/>
      <c r="N653" s="378"/>
      <c r="O653" s="378"/>
      <c r="P653" s="378"/>
      <c r="Q653" s="378"/>
      <c r="R653" s="378"/>
      <c r="S653" s="378"/>
      <c r="T653" s="378"/>
      <c r="U653" s="378"/>
      <c r="V653" s="378"/>
      <c r="W653" s="378"/>
      <c r="X653" s="378"/>
      <c r="Y653" s="378"/>
      <c r="Z653" s="378"/>
      <c r="AA653" s="378"/>
      <c r="AB653" s="378"/>
      <c r="AC653" s="378"/>
      <c r="AD653" s="378"/>
      <c r="AE653" s="378"/>
      <c r="AF653" s="378"/>
      <c r="AG653" s="378"/>
      <c r="AH653" s="378"/>
      <c r="AI653" s="378"/>
      <c r="AJ653" s="378"/>
      <c r="AK653" s="378"/>
      <c r="AL653" s="378"/>
      <c r="AM653" s="378"/>
      <c r="AN653" s="378"/>
      <c r="AO653" s="378"/>
      <c r="AP653" s="378"/>
      <c r="AQ653" s="378"/>
      <c r="AR653" s="378"/>
      <c r="AS653" s="378"/>
    </row>
    <row r="654" spans="1:45" ht="11.25" customHeight="1">
      <c r="A654" s="378"/>
      <c r="B654" s="378"/>
      <c r="C654" s="378"/>
      <c r="D654" s="378"/>
      <c r="E654" s="378"/>
      <c r="F654" s="378"/>
      <c r="G654" s="378"/>
      <c r="H654" s="378"/>
      <c r="I654" s="378"/>
      <c r="J654" s="378"/>
      <c r="K654" s="378"/>
      <c r="L654" s="378"/>
      <c r="M654" s="378"/>
      <c r="N654" s="378"/>
      <c r="O654" s="378"/>
      <c r="P654" s="378"/>
      <c r="Q654" s="378"/>
      <c r="R654" s="378"/>
      <c r="S654" s="378"/>
      <c r="T654" s="378"/>
      <c r="U654" s="378"/>
      <c r="V654" s="378"/>
      <c r="W654" s="378"/>
      <c r="X654" s="378"/>
      <c r="Y654" s="378"/>
      <c r="Z654" s="378"/>
      <c r="AA654" s="378"/>
      <c r="AB654" s="378"/>
      <c r="AC654" s="378"/>
      <c r="AD654" s="378"/>
      <c r="AE654" s="378"/>
      <c r="AF654" s="378"/>
      <c r="AG654" s="378"/>
      <c r="AH654" s="378"/>
      <c r="AI654" s="378"/>
      <c r="AJ654" s="378"/>
      <c r="AK654" s="378"/>
      <c r="AL654" s="378"/>
      <c r="AM654" s="378"/>
      <c r="AN654" s="378"/>
      <c r="AO654" s="378"/>
      <c r="AP654" s="378"/>
      <c r="AQ654" s="378"/>
      <c r="AR654" s="378"/>
      <c r="AS654" s="378"/>
    </row>
    <row r="655" spans="1:45" ht="11.25" customHeight="1">
      <c r="A655" s="378"/>
      <c r="B655" s="378"/>
      <c r="C655" s="378"/>
      <c r="D655" s="378"/>
      <c r="E655" s="378"/>
      <c r="F655" s="378"/>
      <c r="G655" s="378"/>
      <c r="H655" s="378"/>
      <c r="I655" s="378"/>
      <c r="J655" s="378"/>
      <c r="K655" s="378"/>
      <c r="L655" s="378"/>
      <c r="M655" s="378"/>
      <c r="N655" s="378"/>
      <c r="O655" s="378"/>
      <c r="P655" s="378"/>
      <c r="Q655" s="378"/>
      <c r="R655" s="378"/>
      <c r="S655" s="378"/>
      <c r="T655" s="378"/>
      <c r="U655" s="378"/>
      <c r="V655" s="378"/>
      <c r="W655" s="378"/>
      <c r="X655" s="378"/>
      <c r="Y655" s="378"/>
      <c r="Z655" s="378"/>
      <c r="AA655" s="378"/>
      <c r="AB655" s="378"/>
      <c r="AC655" s="378"/>
      <c r="AD655" s="378"/>
      <c r="AE655" s="378"/>
      <c r="AF655" s="378"/>
      <c r="AG655" s="378"/>
      <c r="AH655" s="378"/>
      <c r="AI655" s="378"/>
      <c r="AJ655" s="378"/>
      <c r="AK655" s="378"/>
      <c r="AL655" s="378"/>
      <c r="AM655" s="378"/>
      <c r="AN655" s="378"/>
      <c r="AO655" s="378"/>
      <c r="AP655" s="378"/>
      <c r="AQ655" s="378"/>
      <c r="AR655" s="378"/>
      <c r="AS655" s="378"/>
    </row>
    <row r="656" spans="1:45" ht="11.25" customHeight="1">
      <c r="A656" s="378"/>
      <c r="B656" s="378"/>
      <c r="C656" s="378"/>
      <c r="D656" s="378"/>
      <c r="E656" s="378"/>
      <c r="F656" s="378"/>
      <c r="G656" s="378"/>
      <c r="H656" s="378"/>
      <c r="I656" s="378"/>
      <c r="J656" s="378"/>
      <c r="K656" s="378"/>
      <c r="L656" s="378"/>
      <c r="M656" s="378"/>
      <c r="N656" s="378"/>
      <c r="O656" s="378"/>
      <c r="P656" s="378"/>
      <c r="Q656" s="378"/>
      <c r="R656" s="378"/>
      <c r="S656" s="378"/>
      <c r="T656" s="378"/>
      <c r="U656" s="378"/>
      <c r="V656" s="378"/>
      <c r="W656" s="378"/>
      <c r="X656" s="378"/>
      <c r="Y656" s="378"/>
      <c r="Z656" s="378"/>
      <c r="AA656" s="378"/>
      <c r="AB656" s="378"/>
      <c r="AC656" s="378"/>
      <c r="AD656" s="378"/>
      <c r="AE656" s="378"/>
      <c r="AF656" s="378"/>
      <c r="AG656" s="378"/>
      <c r="AH656" s="378"/>
      <c r="AI656" s="378"/>
      <c r="AJ656" s="378"/>
      <c r="AK656" s="378"/>
      <c r="AL656" s="378"/>
      <c r="AM656" s="378"/>
      <c r="AN656" s="378"/>
      <c r="AO656" s="378"/>
      <c r="AP656" s="378"/>
      <c r="AQ656" s="378"/>
      <c r="AR656" s="378"/>
      <c r="AS656" s="378"/>
    </row>
    <row r="657" spans="1:45" ht="11.25" customHeight="1">
      <c r="A657" s="378"/>
      <c r="B657" s="378"/>
      <c r="C657" s="378"/>
      <c r="D657" s="378"/>
      <c r="E657" s="378"/>
      <c r="F657" s="378"/>
      <c r="G657" s="378"/>
      <c r="H657" s="378"/>
      <c r="I657" s="378"/>
      <c r="J657" s="378"/>
      <c r="K657" s="378"/>
      <c r="L657" s="378"/>
      <c r="M657" s="378"/>
      <c r="N657" s="378"/>
      <c r="O657" s="378"/>
      <c r="P657" s="378"/>
      <c r="Q657" s="378"/>
      <c r="R657" s="378"/>
      <c r="S657" s="378"/>
      <c r="T657" s="378"/>
      <c r="U657" s="378"/>
      <c r="V657" s="378"/>
      <c r="W657" s="378"/>
      <c r="X657" s="378"/>
      <c r="Y657" s="378"/>
      <c r="Z657" s="378"/>
      <c r="AA657" s="378"/>
      <c r="AB657" s="378"/>
      <c r="AC657" s="378"/>
      <c r="AD657" s="378"/>
      <c r="AE657" s="378"/>
      <c r="AF657" s="378"/>
      <c r="AG657" s="378"/>
      <c r="AH657" s="378"/>
      <c r="AI657" s="378"/>
      <c r="AJ657" s="378"/>
      <c r="AK657" s="378"/>
      <c r="AL657" s="378"/>
      <c r="AM657" s="378"/>
      <c r="AN657" s="378"/>
      <c r="AO657" s="378"/>
      <c r="AP657" s="378"/>
      <c r="AQ657" s="378"/>
      <c r="AR657" s="378"/>
      <c r="AS657" s="378"/>
    </row>
    <row r="658" spans="1:45" ht="11.25" customHeight="1">
      <c r="A658" s="378"/>
      <c r="B658" s="378"/>
      <c r="C658" s="378"/>
      <c r="D658" s="378"/>
      <c r="E658" s="378"/>
      <c r="F658" s="378"/>
      <c r="G658" s="378"/>
      <c r="H658" s="378"/>
      <c r="I658" s="378"/>
      <c r="J658" s="378"/>
      <c r="K658" s="378"/>
      <c r="L658" s="378"/>
      <c r="M658" s="378"/>
      <c r="N658" s="378"/>
      <c r="O658" s="378"/>
      <c r="P658" s="378"/>
      <c r="Q658" s="378"/>
      <c r="R658" s="378"/>
      <c r="S658" s="378"/>
      <c r="T658" s="378"/>
      <c r="U658" s="378"/>
      <c r="V658" s="378"/>
      <c r="W658" s="378"/>
      <c r="X658" s="378"/>
      <c r="Y658" s="378"/>
      <c r="Z658" s="378"/>
      <c r="AA658" s="378"/>
      <c r="AB658" s="378"/>
      <c r="AC658" s="378"/>
      <c r="AD658" s="378"/>
      <c r="AE658" s="378"/>
      <c r="AF658" s="378"/>
      <c r="AG658" s="378"/>
      <c r="AH658" s="378"/>
      <c r="AI658" s="378"/>
      <c r="AJ658" s="378"/>
      <c r="AK658" s="378"/>
      <c r="AL658" s="378"/>
      <c r="AM658" s="378"/>
      <c r="AN658" s="378"/>
      <c r="AO658" s="378"/>
      <c r="AP658" s="378"/>
      <c r="AQ658" s="378"/>
      <c r="AR658" s="378"/>
      <c r="AS658" s="378"/>
    </row>
    <row r="659" spans="1:45" ht="11.25" customHeight="1">
      <c r="A659" s="378"/>
      <c r="B659" s="378"/>
      <c r="C659" s="378"/>
      <c r="D659" s="378"/>
      <c r="E659" s="378"/>
      <c r="F659" s="378"/>
      <c r="G659" s="378"/>
      <c r="H659" s="378"/>
      <c r="I659" s="378"/>
      <c r="J659" s="378"/>
      <c r="K659" s="378"/>
      <c r="L659" s="378"/>
      <c r="M659" s="378"/>
      <c r="N659" s="378"/>
      <c r="O659" s="378"/>
      <c r="P659" s="378"/>
      <c r="Q659" s="378"/>
      <c r="R659" s="378"/>
      <c r="S659" s="378"/>
      <c r="T659" s="378"/>
      <c r="U659" s="378"/>
      <c r="V659" s="378"/>
      <c r="W659" s="378"/>
      <c r="X659" s="378"/>
      <c r="Y659" s="378"/>
      <c r="Z659" s="378"/>
      <c r="AA659" s="378"/>
      <c r="AB659" s="378"/>
      <c r="AC659" s="378"/>
      <c r="AD659" s="378"/>
      <c r="AE659" s="378"/>
      <c r="AF659" s="378"/>
      <c r="AG659" s="378"/>
      <c r="AH659" s="378"/>
      <c r="AI659" s="378"/>
      <c r="AJ659" s="378"/>
      <c r="AK659" s="378"/>
      <c r="AL659" s="378"/>
      <c r="AM659" s="378"/>
      <c r="AN659" s="378"/>
      <c r="AO659" s="378"/>
      <c r="AP659" s="378"/>
      <c r="AQ659" s="378"/>
      <c r="AR659" s="378"/>
      <c r="AS659" s="378"/>
    </row>
    <row r="660" spans="1:45" ht="11.25" customHeight="1">
      <c r="A660" s="378"/>
      <c r="B660" s="378"/>
      <c r="C660" s="378"/>
      <c r="D660" s="378"/>
      <c r="E660" s="378"/>
      <c r="F660" s="378"/>
      <c r="G660" s="378"/>
      <c r="H660" s="378"/>
      <c r="I660" s="378"/>
      <c r="J660" s="378"/>
      <c r="K660" s="378"/>
      <c r="L660" s="378"/>
      <c r="M660" s="378"/>
      <c r="N660" s="378"/>
      <c r="O660" s="378"/>
      <c r="P660" s="378"/>
      <c r="Q660" s="378"/>
      <c r="R660" s="378"/>
      <c r="S660" s="378"/>
      <c r="T660" s="378"/>
      <c r="U660" s="378"/>
      <c r="V660" s="378"/>
      <c r="W660" s="378"/>
      <c r="X660" s="378"/>
      <c r="Y660" s="378"/>
      <c r="Z660" s="378"/>
      <c r="AA660" s="378"/>
      <c r="AB660" s="378"/>
      <c r="AC660" s="378"/>
      <c r="AD660" s="378"/>
      <c r="AE660" s="378"/>
      <c r="AF660" s="378"/>
      <c r="AG660" s="378"/>
      <c r="AH660" s="378"/>
      <c r="AI660" s="378"/>
      <c r="AJ660" s="378"/>
      <c r="AK660" s="378"/>
      <c r="AL660" s="378"/>
      <c r="AM660" s="378"/>
      <c r="AN660" s="378"/>
      <c r="AO660" s="378"/>
      <c r="AP660" s="378"/>
      <c r="AQ660" s="378"/>
      <c r="AR660" s="378"/>
      <c r="AS660" s="378"/>
    </row>
    <row r="661" spans="1:45" ht="11.25" customHeight="1">
      <c r="A661" s="378"/>
      <c r="B661" s="378"/>
      <c r="C661" s="378"/>
      <c r="D661" s="378"/>
      <c r="E661" s="378"/>
      <c r="F661" s="378"/>
      <c r="G661" s="378"/>
      <c r="H661" s="378"/>
      <c r="I661" s="378"/>
      <c r="J661" s="378"/>
      <c r="K661" s="378"/>
      <c r="L661" s="378"/>
      <c r="M661" s="378"/>
      <c r="N661" s="378"/>
      <c r="O661" s="378"/>
      <c r="P661" s="378"/>
      <c r="Q661" s="378"/>
      <c r="R661" s="378"/>
      <c r="S661" s="378"/>
      <c r="T661" s="378"/>
      <c r="U661" s="378"/>
      <c r="V661" s="378"/>
      <c r="W661" s="378"/>
      <c r="X661" s="378"/>
      <c r="Y661" s="378"/>
      <c r="Z661" s="378"/>
      <c r="AA661" s="378"/>
      <c r="AB661" s="378"/>
      <c r="AC661" s="378"/>
      <c r="AD661" s="378"/>
      <c r="AE661" s="378"/>
      <c r="AF661" s="378"/>
      <c r="AG661" s="378"/>
      <c r="AH661" s="378"/>
      <c r="AI661" s="378"/>
      <c r="AJ661" s="378"/>
      <c r="AK661" s="378"/>
      <c r="AL661" s="378"/>
      <c r="AM661" s="378"/>
      <c r="AN661" s="378"/>
      <c r="AO661" s="378"/>
      <c r="AP661" s="378"/>
      <c r="AQ661" s="378"/>
      <c r="AR661" s="378"/>
      <c r="AS661" s="378"/>
    </row>
    <row r="662" spans="1:45" ht="11.25" customHeight="1">
      <c r="A662" s="378"/>
      <c r="B662" s="378"/>
      <c r="C662" s="378"/>
      <c r="D662" s="378"/>
      <c r="E662" s="378"/>
      <c r="F662" s="378"/>
      <c r="G662" s="378"/>
      <c r="H662" s="378"/>
      <c r="I662" s="378"/>
      <c r="J662" s="378"/>
      <c r="K662" s="378"/>
      <c r="L662" s="378"/>
      <c r="M662" s="378"/>
      <c r="N662" s="378"/>
      <c r="O662" s="378"/>
      <c r="P662" s="378"/>
      <c r="Q662" s="378"/>
      <c r="R662" s="378"/>
      <c r="S662" s="378"/>
      <c r="T662" s="378"/>
      <c r="U662" s="378"/>
      <c r="V662" s="378"/>
      <c r="W662" s="378"/>
      <c r="X662" s="378"/>
      <c r="Y662" s="378"/>
      <c r="Z662" s="378"/>
      <c r="AA662" s="378"/>
      <c r="AB662" s="378"/>
      <c r="AC662" s="378"/>
      <c r="AD662" s="378"/>
      <c r="AE662" s="378"/>
      <c r="AF662" s="378"/>
      <c r="AG662" s="378"/>
      <c r="AH662" s="378"/>
      <c r="AI662" s="378"/>
      <c r="AJ662" s="378"/>
      <c r="AK662" s="378"/>
      <c r="AL662" s="378"/>
      <c r="AM662" s="378"/>
      <c r="AN662" s="378"/>
      <c r="AO662" s="378"/>
      <c r="AP662" s="378"/>
      <c r="AQ662" s="378"/>
      <c r="AR662" s="378"/>
      <c r="AS662" s="378"/>
    </row>
    <row r="663" spans="1:45" ht="11.25" customHeight="1">
      <c r="A663" s="378"/>
      <c r="B663" s="378"/>
      <c r="C663" s="378"/>
      <c r="D663" s="378"/>
      <c r="E663" s="378"/>
      <c r="F663" s="378"/>
      <c r="G663" s="378"/>
      <c r="H663" s="378"/>
      <c r="I663" s="378"/>
      <c r="J663" s="378"/>
      <c r="K663" s="378"/>
      <c r="L663" s="378"/>
      <c r="M663" s="378"/>
      <c r="N663" s="378"/>
      <c r="O663" s="378"/>
      <c r="P663" s="378"/>
      <c r="Q663" s="378"/>
      <c r="R663" s="378"/>
      <c r="S663" s="378"/>
      <c r="T663" s="378"/>
      <c r="U663" s="378"/>
      <c r="V663" s="378"/>
      <c r="W663" s="378"/>
      <c r="X663" s="378"/>
      <c r="Y663" s="378"/>
      <c r="Z663" s="378"/>
      <c r="AA663" s="378"/>
      <c r="AB663" s="378"/>
      <c r="AC663" s="378"/>
      <c r="AD663" s="378"/>
      <c r="AE663" s="378"/>
      <c r="AF663" s="378"/>
      <c r="AG663" s="378"/>
      <c r="AH663" s="378"/>
      <c r="AI663" s="378"/>
      <c r="AJ663" s="378"/>
      <c r="AK663" s="378"/>
      <c r="AL663" s="378"/>
      <c r="AM663" s="378"/>
      <c r="AN663" s="378"/>
      <c r="AO663" s="378"/>
      <c r="AP663" s="378"/>
      <c r="AQ663" s="378"/>
      <c r="AR663" s="378"/>
      <c r="AS663" s="378"/>
    </row>
    <row r="664" spans="1:45" ht="11.25" customHeight="1">
      <c r="A664" s="378"/>
      <c r="B664" s="378"/>
      <c r="C664" s="378"/>
      <c r="D664" s="378"/>
      <c r="E664" s="378"/>
      <c r="F664" s="378"/>
      <c r="G664" s="378"/>
      <c r="H664" s="378"/>
      <c r="I664" s="378"/>
      <c r="J664" s="378"/>
      <c r="K664" s="378"/>
      <c r="L664" s="378"/>
      <c r="M664" s="378"/>
      <c r="N664" s="378"/>
      <c r="O664" s="378"/>
      <c r="P664" s="378"/>
      <c r="Q664" s="378"/>
      <c r="R664" s="378"/>
      <c r="S664" s="378"/>
      <c r="T664" s="378"/>
      <c r="U664" s="378"/>
      <c r="V664" s="378"/>
      <c r="W664" s="378"/>
      <c r="X664" s="378"/>
      <c r="Y664" s="378"/>
      <c r="Z664" s="378"/>
      <c r="AA664" s="378"/>
      <c r="AB664" s="378"/>
      <c r="AC664" s="378"/>
      <c r="AD664" s="378"/>
      <c r="AE664" s="378"/>
      <c r="AF664" s="378"/>
      <c r="AG664" s="378"/>
      <c r="AH664" s="378"/>
      <c r="AI664" s="378"/>
      <c r="AJ664" s="378"/>
      <c r="AK664" s="378"/>
      <c r="AL664" s="378"/>
      <c r="AM664" s="378"/>
      <c r="AN664" s="378"/>
      <c r="AO664" s="378"/>
      <c r="AP664" s="378"/>
      <c r="AQ664" s="378"/>
      <c r="AR664" s="378"/>
      <c r="AS664" s="378"/>
    </row>
    <row r="665" spans="1:45" ht="11.25" customHeight="1">
      <c r="A665" s="378"/>
      <c r="B665" s="378"/>
      <c r="C665" s="378"/>
      <c r="D665" s="378"/>
      <c r="E665" s="378"/>
      <c r="F665" s="378"/>
      <c r="G665" s="378"/>
      <c r="H665" s="378"/>
      <c r="I665" s="378"/>
      <c r="J665" s="378"/>
      <c r="K665" s="378"/>
      <c r="L665" s="378"/>
      <c r="M665" s="378"/>
      <c r="N665" s="378"/>
      <c r="O665" s="378"/>
      <c r="P665" s="378"/>
      <c r="Q665" s="378"/>
      <c r="R665" s="378"/>
      <c r="S665" s="378"/>
      <c r="T665" s="378"/>
      <c r="U665" s="378"/>
      <c r="V665" s="378"/>
      <c r="W665" s="378"/>
      <c r="X665" s="378"/>
      <c r="Y665" s="378"/>
      <c r="Z665" s="378"/>
      <c r="AA665" s="378"/>
      <c r="AB665" s="378"/>
      <c r="AC665" s="378"/>
      <c r="AD665" s="378"/>
      <c r="AE665" s="378"/>
      <c r="AF665" s="378"/>
      <c r="AG665" s="378"/>
      <c r="AH665" s="378"/>
      <c r="AI665" s="378"/>
      <c r="AJ665" s="378"/>
      <c r="AK665" s="378"/>
      <c r="AL665" s="378"/>
      <c r="AM665" s="378"/>
      <c r="AN665" s="378"/>
      <c r="AO665" s="378"/>
      <c r="AP665" s="378"/>
      <c r="AQ665" s="378"/>
      <c r="AR665" s="378"/>
      <c r="AS665" s="378"/>
    </row>
    <row r="666" spans="1:45" ht="11.25" customHeight="1">
      <c r="A666" s="378"/>
      <c r="B666" s="378"/>
      <c r="C666" s="378"/>
      <c r="D666" s="378"/>
      <c r="E666" s="378"/>
      <c r="F666" s="378"/>
      <c r="G666" s="378"/>
      <c r="H666" s="378"/>
      <c r="I666" s="378"/>
      <c r="J666" s="378"/>
      <c r="K666" s="378"/>
      <c r="L666" s="378"/>
      <c r="M666" s="378"/>
      <c r="N666" s="378"/>
      <c r="O666" s="378"/>
      <c r="P666" s="378"/>
      <c r="Q666" s="378"/>
      <c r="R666" s="378"/>
      <c r="S666" s="378"/>
      <c r="T666" s="378"/>
      <c r="U666" s="378"/>
      <c r="V666" s="378"/>
      <c r="W666" s="378"/>
      <c r="X666" s="378"/>
      <c r="Y666" s="378"/>
      <c r="Z666" s="378"/>
      <c r="AA666" s="378"/>
      <c r="AB666" s="378"/>
      <c r="AC666" s="378"/>
      <c r="AD666" s="378"/>
      <c r="AE666" s="378"/>
      <c r="AF666" s="378"/>
      <c r="AG666" s="378"/>
      <c r="AH666" s="378"/>
      <c r="AI666" s="378"/>
      <c r="AJ666" s="378"/>
      <c r="AK666" s="378"/>
      <c r="AL666" s="378"/>
      <c r="AM666" s="378"/>
      <c r="AN666" s="378"/>
      <c r="AO666" s="378"/>
      <c r="AP666" s="378"/>
      <c r="AQ666" s="378"/>
      <c r="AR666" s="378"/>
      <c r="AS666" s="378"/>
    </row>
    <row r="667" spans="1:45" ht="11.25" customHeight="1">
      <c r="A667" s="378"/>
      <c r="B667" s="378"/>
      <c r="C667" s="378"/>
      <c r="D667" s="378"/>
      <c r="E667" s="378"/>
      <c r="F667" s="378"/>
      <c r="G667" s="378"/>
      <c r="H667" s="378"/>
      <c r="I667" s="378"/>
      <c r="J667" s="378"/>
      <c r="K667" s="378"/>
      <c r="L667" s="378"/>
      <c r="M667" s="378"/>
      <c r="N667" s="378"/>
      <c r="O667" s="378"/>
      <c r="P667" s="378"/>
      <c r="Q667" s="378"/>
      <c r="R667" s="378"/>
      <c r="S667" s="378"/>
      <c r="T667" s="378"/>
      <c r="U667" s="378"/>
      <c r="V667" s="378"/>
      <c r="W667" s="378"/>
      <c r="X667" s="378"/>
      <c r="Y667" s="378"/>
      <c r="Z667" s="378"/>
      <c r="AA667" s="378"/>
      <c r="AB667" s="378"/>
      <c r="AC667" s="378"/>
      <c r="AD667" s="378"/>
      <c r="AE667" s="378"/>
      <c r="AF667" s="378"/>
      <c r="AG667" s="378"/>
      <c r="AH667" s="378"/>
      <c r="AI667" s="378"/>
      <c r="AJ667" s="378"/>
      <c r="AK667" s="378"/>
      <c r="AL667" s="378"/>
      <c r="AM667" s="378"/>
      <c r="AN667" s="378"/>
      <c r="AO667" s="378"/>
      <c r="AP667" s="378"/>
      <c r="AQ667" s="378"/>
      <c r="AR667" s="378"/>
      <c r="AS667" s="378"/>
    </row>
    <row r="668" spans="1:45" ht="11.25" customHeight="1">
      <c r="A668" s="378"/>
      <c r="B668" s="378"/>
      <c r="C668" s="378"/>
      <c r="D668" s="378"/>
      <c r="E668" s="378"/>
      <c r="F668" s="378"/>
      <c r="G668" s="378"/>
      <c r="H668" s="378"/>
      <c r="I668" s="378"/>
      <c r="J668" s="378"/>
      <c r="K668" s="378"/>
      <c r="L668" s="378"/>
      <c r="M668" s="378"/>
      <c r="N668" s="378"/>
      <c r="O668" s="378"/>
      <c r="P668" s="378"/>
      <c r="Q668" s="378"/>
      <c r="R668" s="378"/>
      <c r="S668" s="378"/>
      <c r="T668" s="378"/>
      <c r="U668" s="378"/>
      <c r="V668" s="378"/>
      <c r="W668" s="378"/>
      <c r="X668" s="378"/>
      <c r="Y668" s="378"/>
      <c r="Z668" s="378"/>
      <c r="AA668" s="378"/>
      <c r="AB668" s="378"/>
      <c r="AC668" s="378"/>
      <c r="AD668" s="378"/>
      <c r="AE668" s="378"/>
      <c r="AF668" s="378"/>
      <c r="AG668" s="378"/>
      <c r="AH668" s="378"/>
      <c r="AI668" s="378"/>
      <c r="AJ668" s="378"/>
      <c r="AK668" s="378"/>
      <c r="AL668" s="378"/>
      <c r="AM668" s="378"/>
      <c r="AN668" s="378"/>
      <c r="AO668" s="378"/>
      <c r="AP668" s="378"/>
      <c r="AQ668" s="378"/>
      <c r="AR668" s="378"/>
      <c r="AS668" s="378"/>
    </row>
    <row r="669" spans="1:45" ht="11.25" customHeight="1">
      <c r="A669" s="378"/>
      <c r="B669" s="378"/>
      <c r="C669" s="378"/>
      <c r="D669" s="378"/>
      <c r="E669" s="378"/>
      <c r="F669" s="378"/>
      <c r="G669" s="378"/>
      <c r="H669" s="378"/>
      <c r="I669" s="378"/>
      <c r="J669" s="378"/>
      <c r="K669" s="378"/>
      <c r="L669" s="378"/>
      <c r="M669" s="378"/>
      <c r="N669" s="378"/>
      <c r="O669" s="378"/>
      <c r="P669" s="378"/>
      <c r="Q669" s="378"/>
      <c r="R669" s="378"/>
      <c r="S669" s="378"/>
      <c r="T669" s="378"/>
      <c r="U669" s="378"/>
      <c r="V669" s="378"/>
      <c r="W669" s="378"/>
      <c r="X669" s="378"/>
      <c r="Y669" s="378"/>
      <c r="Z669" s="378"/>
      <c r="AA669" s="378"/>
      <c r="AB669" s="378"/>
      <c r="AC669" s="378"/>
      <c r="AD669" s="378"/>
      <c r="AE669" s="378"/>
      <c r="AF669" s="378"/>
      <c r="AG669" s="378"/>
      <c r="AH669" s="378"/>
      <c r="AI669" s="378"/>
      <c r="AJ669" s="378"/>
      <c r="AK669" s="378"/>
      <c r="AL669" s="378"/>
      <c r="AM669" s="378"/>
      <c r="AN669" s="378"/>
      <c r="AO669" s="378"/>
      <c r="AP669" s="378"/>
      <c r="AQ669" s="378"/>
      <c r="AR669" s="378"/>
      <c r="AS669" s="378"/>
    </row>
    <row r="670" spans="1:45" ht="11.25" customHeight="1">
      <c r="A670" s="378"/>
      <c r="B670" s="378"/>
      <c r="C670" s="378"/>
      <c r="D670" s="378"/>
      <c r="E670" s="378"/>
      <c r="F670" s="378"/>
      <c r="G670" s="378"/>
      <c r="H670" s="378"/>
      <c r="I670" s="378"/>
      <c r="J670" s="378"/>
      <c r="K670" s="378"/>
      <c r="L670" s="378"/>
      <c r="M670" s="378"/>
      <c r="N670" s="378"/>
      <c r="O670" s="378"/>
      <c r="P670" s="378"/>
      <c r="Q670" s="378"/>
      <c r="R670" s="378"/>
      <c r="S670" s="378"/>
      <c r="T670" s="378"/>
      <c r="U670" s="378"/>
      <c r="V670" s="378"/>
      <c r="W670" s="378"/>
      <c r="X670" s="378"/>
      <c r="Y670" s="378"/>
      <c r="Z670" s="378"/>
      <c r="AA670" s="378"/>
      <c r="AB670" s="378"/>
      <c r="AC670" s="378"/>
      <c r="AD670" s="378"/>
      <c r="AE670" s="378"/>
      <c r="AF670" s="378"/>
      <c r="AG670" s="378"/>
      <c r="AH670" s="378"/>
      <c r="AI670" s="378"/>
      <c r="AJ670" s="378"/>
      <c r="AK670" s="378"/>
      <c r="AL670" s="378"/>
      <c r="AM670" s="378"/>
      <c r="AN670" s="378"/>
      <c r="AO670" s="378"/>
      <c r="AP670" s="378"/>
      <c r="AQ670" s="378"/>
      <c r="AR670" s="378"/>
      <c r="AS670" s="378"/>
    </row>
    <row r="671" spans="1:45" ht="11.25" customHeight="1">
      <c r="A671" s="378"/>
      <c r="B671" s="378"/>
      <c r="C671" s="378"/>
      <c r="D671" s="378"/>
      <c r="E671" s="378"/>
      <c r="F671" s="378"/>
      <c r="G671" s="378"/>
      <c r="H671" s="378"/>
      <c r="I671" s="378"/>
      <c r="J671" s="378"/>
      <c r="K671" s="378"/>
      <c r="L671" s="378"/>
      <c r="M671" s="378"/>
      <c r="N671" s="378"/>
      <c r="O671" s="378"/>
      <c r="P671" s="378"/>
      <c r="Q671" s="378"/>
      <c r="R671" s="378"/>
      <c r="S671" s="378"/>
      <c r="T671" s="378"/>
      <c r="U671" s="378"/>
      <c r="V671" s="378"/>
      <c r="W671" s="378"/>
      <c r="X671" s="378"/>
      <c r="Y671" s="378"/>
      <c r="Z671" s="378"/>
      <c r="AA671" s="378"/>
      <c r="AB671" s="378"/>
      <c r="AC671" s="378"/>
      <c r="AD671" s="378"/>
      <c r="AE671" s="378"/>
      <c r="AF671" s="378"/>
      <c r="AG671" s="378"/>
      <c r="AH671" s="378"/>
      <c r="AI671" s="378"/>
      <c r="AJ671" s="378"/>
      <c r="AK671" s="378"/>
      <c r="AL671" s="378"/>
      <c r="AM671" s="378"/>
      <c r="AN671" s="378"/>
      <c r="AO671" s="378"/>
      <c r="AP671" s="378"/>
      <c r="AQ671" s="378"/>
      <c r="AR671" s="378"/>
      <c r="AS671" s="378"/>
    </row>
    <row r="672" spans="1:45" ht="11.25" customHeight="1">
      <c r="A672" s="378"/>
      <c r="B672" s="378"/>
      <c r="C672" s="378"/>
      <c r="D672" s="378"/>
      <c r="E672" s="378"/>
      <c r="F672" s="378"/>
      <c r="G672" s="378"/>
      <c r="H672" s="378"/>
      <c r="I672" s="378"/>
      <c r="J672" s="378"/>
      <c r="K672" s="378"/>
      <c r="L672" s="378"/>
      <c r="M672" s="378"/>
      <c r="N672" s="378"/>
      <c r="O672" s="378"/>
      <c r="P672" s="378"/>
      <c r="Q672" s="378"/>
      <c r="R672" s="378"/>
      <c r="S672" s="378"/>
      <c r="T672" s="378"/>
      <c r="U672" s="378"/>
      <c r="V672" s="378"/>
      <c r="W672" s="378"/>
      <c r="X672" s="378"/>
      <c r="Y672" s="378"/>
      <c r="Z672" s="378"/>
      <c r="AA672" s="378"/>
      <c r="AB672" s="378"/>
      <c r="AC672" s="378"/>
      <c r="AD672" s="378"/>
      <c r="AE672" s="378"/>
      <c r="AF672" s="378"/>
      <c r="AG672" s="378"/>
      <c r="AH672" s="378"/>
      <c r="AI672" s="378"/>
      <c r="AJ672" s="378"/>
      <c r="AK672" s="378"/>
      <c r="AL672" s="378"/>
      <c r="AM672" s="378"/>
      <c r="AN672" s="378"/>
      <c r="AO672" s="378"/>
      <c r="AP672" s="378"/>
      <c r="AQ672" s="378"/>
      <c r="AR672" s="378"/>
      <c r="AS672" s="378"/>
    </row>
    <row r="673" spans="1:45" ht="11.25" customHeight="1">
      <c r="A673" s="378"/>
      <c r="B673" s="378"/>
      <c r="C673" s="378"/>
      <c r="D673" s="378"/>
      <c r="E673" s="378"/>
      <c r="F673" s="378"/>
      <c r="G673" s="378"/>
      <c r="H673" s="378"/>
      <c r="I673" s="378"/>
      <c r="J673" s="378"/>
      <c r="K673" s="378"/>
      <c r="L673" s="378"/>
      <c r="M673" s="378"/>
      <c r="N673" s="378"/>
      <c r="O673" s="378"/>
      <c r="P673" s="378"/>
      <c r="Q673" s="378"/>
      <c r="R673" s="378"/>
      <c r="S673" s="378"/>
      <c r="T673" s="378"/>
      <c r="U673" s="378"/>
      <c r="V673" s="378"/>
      <c r="W673" s="378"/>
      <c r="X673" s="378"/>
      <c r="Y673" s="378"/>
      <c r="Z673" s="378"/>
      <c r="AA673" s="378"/>
      <c r="AB673" s="378"/>
      <c r="AC673" s="378"/>
      <c r="AD673" s="378"/>
      <c r="AE673" s="378"/>
      <c r="AF673" s="378"/>
      <c r="AG673" s="378"/>
      <c r="AH673" s="378"/>
      <c r="AI673" s="378"/>
      <c r="AJ673" s="378"/>
      <c r="AK673" s="378"/>
      <c r="AL673" s="378"/>
      <c r="AM673" s="378"/>
      <c r="AN673" s="378"/>
      <c r="AO673" s="378"/>
      <c r="AP673" s="378"/>
      <c r="AQ673" s="378"/>
      <c r="AR673" s="378"/>
      <c r="AS673" s="378"/>
    </row>
    <row r="674" spans="1:45" ht="11.25" customHeight="1">
      <c r="A674" s="378"/>
      <c r="B674" s="378"/>
      <c r="C674" s="378"/>
      <c r="D674" s="378"/>
      <c r="E674" s="378"/>
      <c r="F674" s="378"/>
      <c r="G674" s="378"/>
      <c r="H674" s="378"/>
      <c r="I674" s="378"/>
      <c r="J674" s="378"/>
      <c r="K674" s="378"/>
      <c r="L674" s="378"/>
      <c r="M674" s="378"/>
      <c r="N674" s="378"/>
      <c r="O674" s="378"/>
      <c r="P674" s="378"/>
      <c r="Q674" s="378"/>
      <c r="R674" s="378"/>
      <c r="S674" s="378"/>
      <c r="T674" s="378"/>
      <c r="U674" s="378"/>
      <c r="V674" s="378"/>
      <c r="W674" s="378"/>
      <c r="X674" s="378"/>
      <c r="Y674" s="378"/>
      <c r="Z674" s="378"/>
      <c r="AA674" s="378"/>
      <c r="AB674" s="378"/>
      <c r="AC674" s="378"/>
      <c r="AD674" s="378"/>
      <c r="AE674" s="378"/>
      <c r="AF674" s="378"/>
      <c r="AG674" s="378"/>
      <c r="AH674" s="378"/>
      <c r="AI674" s="378"/>
      <c r="AJ674" s="378"/>
      <c r="AK674" s="378"/>
      <c r="AL674" s="378"/>
      <c r="AM674" s="378"/>
      <c r="AN674" s="378"/>
      <c r="AO674" s="378"/>
      <c r="AP674" s="378"/>
      <c r="AQ674" s="378"/>
      <c r="AR674" s="378"/>
      <c r="AS674" s="378"/>
    </row>
    <row r="675" spans="1:45" ht="11.25" customHeight="1">
      <c r="A675" s="378"/>
      <c r="B675" s="378"/>
      <c r="C675" s="378"/>
      <c r="D675" s="378"/>
      <c r="E675" s="378"/>
      <c r="F675" s="378"/>
      <c r="G675" s="378"/>
      <c r="H675" s="378"/>
      <c r="I675" s="378"/>
      <c r="J675" s="378"/>
      <c r="K675" s="378"/>
      <c r="L675" s="378"/>
      <c r="M675" s="378"/>
      <c r="N675" s="378"/>
      <c r="O675" s="378"/>
      <c r="P675" s="378"/>
      <c r="Q675" s="378"/>
      <c r="R675" s="378"/>
      <c r="S675" s="378"/>
      <c r="T675" s="378"/>
      <c r="U675" s="378"/>
      <c r="V675" s="378"/>
      <c r="W675" s="378"/>
      <c r="X675" s="378"/>
      <c r="Y675" s="378"/>
      <c r="Z675" s="378"/>
      <c r="AA675" s="378"/>
      <c r="AB675" s="378"/>
      <c r="AC675" s="378"/>
      <c r="AD675" s="378"/>
      <c r="AE675" s="378"/>
      <c r="AF675" s="378"/>
      <c r="AG675" s="378"/>
      <c r="AH675" s="378"/>
      <c r="AI675" s="378"/>
      <c r="AJ675" s="378"/>
      <c r="AK675" s="378"/>
      <c r="AL675" s="378"/>
      <c r="AM675" s="378"/>
      <c r="AN675" s="378"/>
      <c r="AO675" s="378"/>
      <c r="AP675" s="378"/>
      <c r="AQ675" s="378"/>
      <c r="AR675" s="378"/>
      <c r="AS675" s="378"/>
    </row>
    <row r="676" spans="1:45" ht="11.25" customHeight="1">
      <c r="A676" s="378"/>
      <c r="B676" s="378"/>
      <c r="C676" s="378"/>
      <c r="D676" s="378"/>
      <c r="E676" s="378"/>
      <c r="F676" s="378"/>
      <c r="G676" s="378"/>
      <c r="H676" s="378"/>
      <c r="I676" s="378"/>
      <c r="J676" s="378"/>
      <c r="K676" s="378"/>
      <c r="L676" s="378"/>
      <c r="M676" s="378"/>
      <c r="N676" s="378"/>
      <c r="O676" s="378"/>
      <c r="P676" s="378"/>
      <c r="Q676" s="378"/>
      <c r="R676" s="378"/>
      <c r="S676" s="378"/>
      <c r="T676" s="378"/>
      <c r="U676" s="378"/>
      <c r="V676" s="378"/>
      <c r="W676" s="378"/>
      <c r="X676" s="378"/>
      <c r="Y676" s="378"/>
      <c r="Z676" s="378"/>
      <c r="AA676" s="378"/>
      <c r="AB676" s="378"/>
      <c r="AC676" s="378"/>
      <c r="AD676" s="378"/>
      <c r="AE676" s="378"/>
      <c r="AF676" s="378"/>
      <c r="AG676" s="378"/>
      <c r="AH676" s="378"/>
      <c r="AI676" s="378"/>
      <c r="AJ676" s="378"/>
      <c r="AK676" s="378"/>
      <c r="AL676" s="378"/>
      <c r="AM676" s="378"/>
      <c r="AN676" s="378"/>
      <c r="AO676" s="378"/>
      <c r="AP676" s="378"/>
      <c r="AQ676" s="378"/>
      <c r="AR676" s="378"/>
      <c r="AS676" s="378"/>
    </row>
    <row r="677" spans="1:45" ht="11.25" customHeight="1">
      <c r="A677" s="378"/>
      <c r="B677" s="378"/>
      <c r="C677" s="378"/>
      <c r="D677" s="378"/>
      <c r="E677" s="378"/>
      <c r="F677" s="378"/>
      <c r="G677" s="378"/>
      <c r="H677" s="378"/>
      <c r="I677" s="378"/>
      <c r="J677" s="378"/>
      <c r="K677" s="378"/>
      <c r="L677" s="378"/>
      <c r="M677" s="378"/>
      <c r="N677" s="378"/>
      <c r="O677" s="378"/>
      <c r="P677" s="378"/>
      <c r="Q677" s="378"/>
      <c r="R677" s="378"/>
      <c r="S677" s="378"/>
      <c r="T677" s="378"/>
      <c r="U677" s="378"/>
      <c r="V677" s="378"/>
      <c r="W677" s="378"/>
      <c r="X677" s="378"/>
      <c r="Y677" s="378"/>
      <c r="Z677" s="378"/>
      <c r="AA677" s="378"/>
      <c r="AB677" s="378"/>
      <c r="AC677" s="378"/>
      <c r="AD677" s="378"/>
      <c r="AE677" s="378"/>
      <c r="AF677" s="378"/>
      <c r="AG677" s="378"/>
      <c r="AH677" s="378"/>
      <c r="AI677" s="378"/>
      <c r="AJ677" s="378"/>
      <c r="AK677" s="378"/>
      <c r="AL677" s="378"/>
      <c r="AM677" s="378"/>
      <c r="AN677" s="378"/>
      <c r="AO677" s="378"/>
      <c r="AP677" s="378"/>
      <c r="AQ677" s="378"/>
      <c r="AR677" s="378"/>
      <c r="AS677" s="378"/>
    </row>
    <row r="678" spans="1:45" ht="11.25" customHeight="1">
      <c r="A678" s="378"/>
      <c r="B678" s="378"/>
      <c r="C678" s="378"/>
      <c r="D678" s="378"/>
      <c r="E678" s="378"/>
      <c r="F678" s="378"/>
      <c r="G678" s="378"/>
      <c r="H678" s="378"/>
      <c r="I678" s="378"/>
      <c r="J678" s="378"/>
      <c r="K678" s="378"/>
      <c r="L678" s="378"/>
      <c r="M678" s="378"/>
      <c r="N678" s="378"/>
      <c r="O678" s="378"/>
      <c r="P678" s="378"/>
      <c r="Q678" s="378"/>
      <c r="R678" s="378"/>
      <c r="S678" s="378"/>
      <c r="T678" s="378"/>
      <c r="U678" s="378"/>
      <c r="V678" s="378"/>
      <c r="W678" s="378"/>
      <c r="X678" s="378"/>
      <c r="Y678" s="378"/>
      <c r="Z678" s="378"/>
      <c r="AA678" s="378"/>
      <c r="AB678" s="378"/>
      <c r="AC678" s="378"/>
      <c r="AD678" s="378"/>
      <c r="AE678" s="378"/>
      <c r="AF678" s="378"/>
      <c r="AG678" s="378"/>
      <c r="AH678" s="378"/>
      <c r="AI678" s="378"/>
      <c r="AJ678" s="378"/>
      <c r="AK678" s="378"/>
      <c r="AL678" s="378"/>
      <c r="AM678" s="378"/>
      <c r="AN678" s="378"/>
      <c r="AO678" s="378"/>
      <c r="AP678" s="378"/>
      <c r="AQ678" s="378"/>
      <c r="AR678" s="378"/>
      <c r="AS678" s="378"/>
    </row>
    <row r="679" spans="1:45" ht="11.25" customHeight="1">
      <c r="A679" s="378"/>
      <c r="B679" s="378"/>
      <c r="C679" s="378"/>
      <c r="D679" s="378"/>
      <c r="E679" s="378"/>
      <c r="F679" s="378"/>
      <c r="G679" s="378"/>
      <c r="H679" s="378"/>
      <c r="I679" s="378"/>
      <c r="J679" s="378"/>
      <c r="K679" s="378"/>
      <c r="L679" s="378"/>
      <c r="M679" s="378"/>
      <c r="N679" s="378"/>
      <c r="O679" s="378"/>
      <c r="P679" s="378"/>
      <c r="Q679" s="378"/>
      <c r="R679" s="378"/>
      <c r="S679" s="378"/>
      <c r="T679" s="378"/>
      <c r="U679" s="378"/>
      <c r="V679" s="378"/>
      <c r="W679" s="378"/>
      <c r="X679" s="378"/>
      <c r="Y679" s="378"/>
      <c r="Z679" s="378"/>
      <c r="AA679" s="378"/>
      <c r="AB679" s="378"/>
      <c r="AC679" s="378"/>
      <c r="AD679" s="378"/>
      <c r="AE679" s="378"/>
      <c r="AF679" s="378"/>
      <c r="AG679" s="378"/>
      <c r="AH679" s="378"/>
      <c r="AI679" s="378"/>
      <c r="AJ679" s="378"/>
      <c r="AK679" s="378"/>
      <c r="AL679" s="378"/>
      <c r="AM679" s="378"/>
      <c r="AN679" s="378"/>
      <c r="AO679" s="378"/>
      <c r="AP679" s="378"/>
      <c r="AQ679" s="378"/>
      <c r="AR679" s="378"/>
      <c r="AS679" s="378"/>
    </row>
    <row r="680" spans="1:45" ht="11.25" customHeight="1">
      <c r="A680" s="378"/>
      <c r="B680" s="378"/>
      <c r="C680" s="378"/>
      <c r="D680" s="378"/>
      <c r="E680" s="378"/>
      <c r="F680" s="378"/>
      <c r="G680" s="378"/>
      <c r="H680" s="378"/>
      <c r="I680" s="378"/>
      <c r="J680" s="378"/>
      <c r="K680" s="378"/>
      <c r="L680" s="378"/>
      <c r="M680" s="378"/>
      <c r="N680" s="378"/>
      <c r="O680" s="378"/>
      <c r="P680" s="378"/>
      <c r="Q680" s="378"/>
      <c r="R680" s="378"/>
      <c r="S680" s="378"/>
      <c r="T680" s="378"/>
      <c r="U680" s="378"/>
      <c r="V680" s="378"/>
      <c r="W680" s="378"/>
      <c r="X680" s="378"/>
      <c r="Y680" s="378"/>
      <c r="Z680" s="378"/>
      <c r="AA680" s="378"/>
      <c r="AB680" s="378"/>
      <c r="AC680" s="378"/>
      <c r="AD680" s="378"/>
      <c r="AE680" s="378"/>
      <c r="AF680" s="378"/>
      <c r="AG680" s="378"/>
      <c r="AH680" s="378"/>
      <c r="AI680" s="378"/>
      <c r="AJ680" s="378"/>
      <c r="AK680" s="378"/>
      <c r="AL680" s="378"/>
      <c r="AM680" s="378"/>
      <c r="AN680" s="378"/>
      <c r="AO680" s="378"/>
      <c r="AP680" s="378"/>
      <c r="AQ680" s="378"/>
      <c r="AR680" s="378"/>
      <c r="AS680" s="378"/>
    </row>
    <row r="681" spans="1:45" ht="11.25" customHeight="1">
      <c r="A681" s="378"/>
      <c r="B681" s="378"/>
      <c r="C681" s="378"/>
      <c r="D681" s="378"/>
      <c r="E681" s="378"/>
      <c r="F681" s="378"/>
      <c r="G681" s="378"/>
      <c r="H681" s="378"/>
      <c r="I681" s="378"/>
      <c r="J681" s="378"/>
      <c r="K681" s="378"/>
      <c r="L681" s="378"/>
      <c r="M681" s="378"/>
      <c r="N681" s="378"/>
      <c r="O681" s="378"/>
      <c r="P681" s="378"/>
      <c r="Q681" s="378"/>
      <c r="R681" s="378"/>
      <c r="S681" s="378"/>
      <c r="T681" s="378"/>
      <c r="U681" s="378"/>
      <c r="V681" s="378"/>
      <c r="W681" s="378"/>
      <c r="X681" s="378"/>
      <c r="Y681" s="378"/>
      <c r="Z681" s="378"/>
      <c r="AA681" s="378"/>
      <c r="AB681" s="378"/>
      <c r="AC681" s="378"/>
      <c r="AD681" s="378"/>
      <c r="AE681" s="378"/>
      <c r="AF681" s="378"/>
      <c r="AG681" s="378"/>
      <c r="AH681" s="378"/>
      <c r="AI681" s="378"/>
      <c r="AJ681" s="378"/>
      <c r="AK681" s="378"/>
      <c r="AL681" s="378"/>
      <c r="AM681" s="378"/>
      <c r="AN681" s="378"/>
      <c r="AO681" s="378"/>
      <c r="AP681" s="378"/>
      <c r="AQ681" s="378"/>
      <c r="AR681" s="378"/>
      <c r="AS681" s="378"/>
    </row>
    <row r="682" spans="1:45" ht="11.25" customHeight="1">
      <c r="A682" s="378"/>
      <c r="B682" s="378"/>
      <c r="C682" s="378"/>
      <c r="D682" s="378"/>
      <c r="E682" s="378"/>
      <c r="F682" s="378"/>
      <c r="G682" s="378"/>
      <c r="H682" s="378"/>
      <c r="I682" s="378"/>
      <c r="J682" s="378"/>
      <c r="K682" s="378"/>
      <c r="L682" s="378"/>
      <c r="M682" s="378"/>
      <c r="N682" s="378"/>
      <c r="O682" s="378"/>
      <c r="P682" s="378"/>
      <c r="Q682" s="378"/>
      <c r="R682" s="378"/>
      <c r="S682" s="378"/>
      <c r="T682" s="378"/>
      <c r="U682" s="378"/>
      <c r="V682" s="378"/>
      <c r="W682" s="378"/>
      <c r="X682" s="378"/>
      <c r="Y682" s="378"/>
      <c r="Z682" s="378"/>
      <c r="AA682" s="378"/>
      <c r="AB682" s="378"/>
      <c r="AC682" s="378"/>
      <c r="AD682" s="378"/>
      <c r="AE682" s="378"/>
      <c r="AF682" s="378"/>
      <c r="AG682" s="378"/>
      <c r="AH682" s="378"/>
      <c r="AI682" s="378"/>
      <c r="AJ682" s="378"/>
      <c r="AK682" s="378"/>
      <c r="AL682" s="378"/>
      <c r="AM682" s="378"/>
      <c r="AN682" s="378"/>
      <c r="AO682" s="378"/>
      <c r="AP682" s="378"/>
      <c r="AQ682" s="378"/>
      <c r="AR682" s="378"/>
      <c r="AS682" s="378"/>
    </row>
    <row r="683" spans="1:45" ht="11.25" customHeight="1">
      <c r="A683" s="378"/>
      <c r="B683" s="378"/>
      <c r="C683" s="378"/>
      <c r="D683" s="378"/>
      <c r="E683" s="378"/>
      <c r="F683" s="378"/>
      <c r="G683" s="378"/>
      <c r="H683" s="378"/>
      <c r="I683" s="378"/>
      <c r="J683" s="378"/>
      <c r="K683" s="378"/>
      <c r="L683" s="378"/>
      <c r="M683" s="378"/>
      <c r="N683" s="378"/>
      <c r="O683" s="378"/>
      <c r="P683" s="378"/>
      <c r="Q683" s="378"/>
      <c r="R683" s="378"/>
      <c r="S683" s="378"/>
      <c r="T683" s="378"/>
      <c r="U683" s="378"/>
      <c r="V683" s="378"/>
      <c r="W683" s="378"/>
      <c r="X683" s="378"/>
      <c r="Y683" s="378"/>
      <c r="Z683" s="378"/>
      <c r="AA683" s="378"/>
      <c r="AB683" s="378"/>
      <c r="AC683" s="378"/>
      <c r="AD683" s="378"/>
      <c r="AE683" s="378"/>
      <c r="AF683" s="378"/>
      <c r="AG683" s="378"/>
      <c r="AH683" s="378"/>
      <c r="AI683" s="378"/>
      <c r="AJ683" s="378"/>
      <c r="AK683" s="378"/>
      <c r="AL683" s="378"/>
      <c r="AM683" s="378"/>
      <c r="AN683" s="378"/>
      <c r="AO683" s="378"/>
      <c r="AP683" s="378"/>
      <c r="AQ683" s="378"/>
      <c r="AR683" s="378"/>
      <c r="AS683" s="378"/>
    </row>
    <row r="684" spans="1:45" ht="11.25" customHeight="1">
      <c r="A684" s="378"/>
      <c r="B684" s="378"/>
      <c r="C684" s="378"/>
      <c r="D684" s="378"/>
      <c r="E684" s="378"/>
      <c r="F684" s="378"/>
      <c r="G684" s="378"/>
      <c r="H684" s="378"/>
      <c r="I684" s="378"/>
      <c r="J684" s="378"/>
      <c r="K684" s="378"/>
      <c r="L684" s="378"/>
      <c r="M684" s="378"/>
      <c r="N684" s="378"/>
      <c r="O684" s="378"/>
      <c r="P684" s="378"/>
      <c r="Q684" s="378"/>
      <c r="R684" s="378"/>
      <c r="S684" s="378"/>
      <c r="T684" s="378"/>
      <c r="U684" s="378"/>
      <c r="V684" s="378"/>
      <c r="W684" s="378"/>
      <c r="X684" s="378"/>
      <c r="Y684" s="378"/>
      <c r="Z684" s="378"/>
      <c r="AA684" s="378"/>
      <c r="AB684" s="378"/>
      <c r="AC684" s="378"/>
      <c r="AD684" s="378"/>
      <c r="AE684" s="378"/>
      <c r="AF684" s="378"/>
      <c r="AG684" s="378"/>
      <c r="AH684" s="378"/>
      <c r="AI684" s="378"/>
      <c r="AJ684" s="378"/>
      <c r="AK684" s="378"/>
      <c r="AL684" s="378"/>
      <c r="AM684" s="378"/>
      <c r="AN684" s="378"/>
      <c r="AO684" s="378"/>
      <c r="AP684" s="378"/>
      <c r="AQ684" s="378"/>
      <c r="AR684" s="378"/>
      <c r="AS684" s="378"/>
    </row>
    <row r="685" spans="1:45" ht="11.25" customHeight="1">
      <c r="A685" s="378"/>
      <c r="B685" s="378"/>
      <c r="C685" s="378"/>
      <c r="D685" s="378"/>
      <c r="E685" s="378"/>
      <c r="F685" s="378"/>
      <c r="G685" s="378"/>
      <c r="H685" s="378"/>
      <c r="I685" s="378"/>
      <c r="J685" s="378"/>
      <c r="K685" s="378"/>
      <c r="L685" s="378"/>
      <c r="M685" s="378"/>
      <c r="N685" s="378"/>
      <c r="O685" s="378"/>
      <c r="P685" s="378"/>
      <c r="Q685" s="378"/>
      <c r="R685" s="378"/>
      <c r="S685" s="378"/>
      <c r="T685" s="378"/>
      <c r="U685" s="378"/>
      <c r="V685" s="378"/>
      <c r="W685" s="378"/>
      <c r="X685" s="378"/>
      <c r="Y685" s="378"/>
      <c r="Z685" s="378"/>
      <c r="AA685" s="378"/>
      <c r="AB685" s="378"/>
      <c r="AC685" s="378"/>
      <c r="AD685" s="378"/>
      <c r="AE685" s="378"/>
      <c r="AF685" s="378"/>
      <c r="AG685" s="378"/>
      <c r="AH685" s="378"/>
      <c r="AI685" s="378"/>
      <c r="AJ685" s="378"/>
      <c r="AK685" s="378"/>
      <c r="AL685" s="378"/>
      <c r="AM685" s="378"/>
      <c r="AN685" s="378"/>
      <c r="AO685" s="378"/>
      <c r="AP685" s="378"/>
      <c r="AQ685" s="378"/>
      <c r="AR685" s="378"/>
      <c r="AS685" s="378"/>
    </row>
    <row r="686" spans="1:45" ht="11.25" customHeight="1">
      <c r="A686" s="378"/>
      <c r="B686" s="378"/>
      <c r="C686" s="378"/>
      <c r="D686" s="378"/>
      <c r="E686" s="378"/>
      <c r="F686" s="378"/>
      <c r="G686" s="378"/>
      <c r="H686" s="378"/>
      <c r="I686" s="378"/>
      <c r="J686" s="378"/>
      <c r="K686" s="378"/>
      <c r="L686" s="378"/>
      <c r="M686" s="378"/>
      <c r="N686" s="378"/>
      <c r="O686" s="378"/>
      <c r="P686" s="378"/>
      <c r="Q686" s="378"/>
      <c r="R686" s="378"/>
      <c r="S686" s="378"/>
      <c r="T686" s="378"/>
      <c r="U686" s="378"/>
      <c r="V686" s="378"/>
      <c r="W686" s="378"/>
      <c r="X686" s="378"/>
      <c r="Y686" s="378"/>
      <c r="Z686" s="378"/>
      <c r="AA686" s="378"/>
      <c r="AB686" s="378"/>
      <c r="AC686" s="378"/>
      <c r="AD686" s="378"/>
      <c r="AE686" s="378"/>
      <c r="AF686" s="378"/>
      <c r="AG686" s="378"/>
      <c r="AH686" s="378"/>
      <c r="AI686" s="378"/>
      <c r="AJ686" s="378"/>
      <c r="AK686" s="378"/>
      <c r="AL686" s="378"/>
      <c r="AM686" s="378"/>
      <c r="AN686" s="378"/>
      <c r="AO686" s="378"/>
      <c r="AP686" s="378"/>
      <c r="AQ686" s="378"/>
      <c r="AR686" s="378"/>
      <c r="AS686" s="378"/>
    </row>
    <row r="687" spans="1:45" ht="11.25" customHeight="1">
      <c r="A687" s="378"/>
      <c r="B687" s="378"/>
      <c r="C687" s="378"/>
      <c r="D687" s="378"/>
      <c r="E687" s="378"/>
      <c r="F687" s="378"/>
      <c r="G687" s="378"/>
      <c r="H687" s="378"/>
      <c r="I687" s="378"/>
      <c r="J687" s="378"/>
      <c r="K687" s="378"/>
      <c r="L687" s="378"/>
      <c r="M687" s="378"/>
      <c r="N687" s="378"/>
      <c r="O687" s="378"/>
      <c r="P687" s="378"/>
      <c r="Q687" s="378"/>
      <c r="R687" s="378"/>
      <c r="S687" s="378"/>
      <c r="T687" s="378"/>
      <c r="U687" s="378"/>
      <c r="V687" s="378"/>
      <c r="W687" s="378"/>
      <c r="X687" s="378"/>
      <c r="Y687" s="378"/>
      <c r="Z687" s="378"/>
      <c r="AA687" s="378"/>
      <c r="AB687" s="378"/>
      <c r="AC687" s="378"/>
      <c r="AD687" s="378"/>
      <c r="AE687" s="378"/>
      <c r="AF687" s="378"/>
      <c r="AG687" s="378"/>
      <c r="AH687" s="378"/>
      <c r="AI687" s="378"/>
      <c r="AJ687" s="378"/>
      <c r="AK687" s="378"/>
      <c r="AL687" s="378"/>
      <c r="AM687" s="378"/>
      <c r="AN687" s="378"/>
      <c r="AO687" s="378"/>
      <c r="AP687" s="378"/>
      <c r="AQ687" s="378"/>
      <c r="AR687" s="378"/>
      <c r="AS687" s="378"/>
    </row>
    <row r="688" spans="1:45" ht="11.25" customHeight="1">
      <c r="A688" s="378"/>
      <c r="B688" s="378"/>
      <c r="C688" s="378"/>
      <c r="D688" s="378"/>
      <c r="E688" s="378"/>
      <c r="F688" s="378"/>
      <c r="G688" s="378"/>
      <c r="H688" s="378"/>
      <c r="I688" s="378"/>
      <c r="J688" s="378"/>
      <c r="K688" s="378"/>
      <c r="L688" s="378"/>
      <c r="M688" s="378"/>
      <c r="N688" s="378"/>
      <c r="O688" s="378"/>
      <c r="P688" s="378"/>
      <c r="Q688" s="378"/>
      <c r="R688" s="378"/>
      <c r="S688" s="378"/>
      <c r="T688" s="378"/>
      <c r="U688" s="378"/>
      <c r="V688" s="378"/>
      <c r="W688" s="378"/>
      <c r="X688" s="378"/>
      <c r="Y688" s="378"/>
      <c r="Z688" s="378"/>
      <c r="AA688" s="378"/>
      <c r="AB688" s="378"/>
      <c r="AC688" s="378"/>
      <c r="AD688" s="378"/>
      <c r="AE688" s="378"/>
      <c r="AF688" s="378"/>
      <c r="AG688" s="378"/>
      <c r="AH688" s="378"/>
      <c r="AI688" s="378"/>
      <c r="AJ688" s="378"/>
      <c r="AK688" s="378"/>
      <c r="AL688" s="378"/>
      <c r="AM688" s="378"/>
      <c r="AN688" s="378"/>
      <c r="AO688" s="378"/>
      <c r="AP688" s="378"/>
      <c r="AQ688" s="378"/>
      <c r="AR688" s="378"/>
      <c r="AS688" s="378"/>
    </row>
    <row r="689" spans="1:45" ht="11.25" customHeight="1">
      <c r="A689" s="378"/>
      <c r="B689" s="378"/>
      <c r="C689" s="378"/>
      <c r="D689" s="378"/>
      <c r="E689" s="378"/>
      <c r="F689" s="378"/>
      <c r="G689" s="378"/>
      <c r="H689" s="378"/>
      <c r="I689" s="378"/>
      <c r="J689" s="378"/>
      <c r="K689" s="378"/>
      <c r="L689" s="378"/>
      <c r="M689" s="378"/>
      <c r="N689" s="378"/>
      <c r="O689" s="378"/>
      <c r="P689" s="378"/>
      <c r="Q689" s="378"/>
      <c r="R689" s="378"/>
      <c r="S689" s="378"/>
      <c r="T689" s="378"/>
      <c r="U689" s="378"/>
      <c r="V689" s="378"/>
      <c r="W689" s="378"/>
      <c r="X689" s="378"/>
      <c r="Y689" s="378"/>
      <c r="Z689" s="378"/>
      <c r="AA689" s="378"/>
      <c r="AB689" s="378"/>
      <c r="AC689" s="378"/>
      <c r="AD689" s="378"/>
      <c r="AE689" s="378"/>
      <c r="AF689" s="378"/>
      <c r="AG689" s="378"/>
      <c r="AH689" s="378"/>
      <c r="AI689" s="378"/>
      <c r="AJ689" s="378"/>
      <c r="AK689" s="378"/>
      <c r="AL689" s="378"/>
      <c r="AM689" s="378"/>
      <c r="AN689" s="378"/>
      <c r="AO689" s="378"/>
      <c r="AP689" s="378"/>
      <c r="AQ689" s="378"/>
      <c r="AR689" s="378"/>
      <c r="AS689" s="378"/>
    </row>
    <row r="690" spans="1:45" ht="11.25" customHeight="1">
      <c r="A690" s="378"/>
      <c r="B690" s="378"/>
      <c r="C690" s="378"/>
      <c r="D690" s="378"/>
      <c r="E690" s="378"/>
      <c r="F690" s="378"/>
      <c r="G690" s="378"/>
      <c r="H690" s="378"/>
      <c r="I690" s="378"/>
      <c r="J690" s="378"/>
      <c r="K690" s="378"/>
      <c r="L690" s="378"/>
      <c r="M690" s="378"/>
      <c r="N690" s="378"/>
      <c r="O690" s="378"/>
      <c r="P690" s="378"/>
      <c r="Q690" s="378"/>
      <c r="R690" s="378"/>
      <c r="S690" s="378"/>
      <c r="T690" s="378"/>
      <c r="U690" s="378"/>
      <c r="V690" s="378"/>
      <c r="W690" s="378"/>
      <c r="X690" s="378"/>
      <c r="Y690" s="378"/>
      <c r="Z690" s="378"/>
      <c r="AA690" s="378"/>
      <c r="AB690" s="378"/>
      <c r="AC690" s="378"/>
      <c r="AD690" s="378"/>
      <c r="AE690" s="378"/>
      <c r="AF690" s="378"/>
      <c r="AG690" s="378"/>
      <c r="AH690" s="378"/>
      <c r="AI690" s="378"/>
      <c r="AJ690" s="378"/>
      <c r="AK690" s="378"/>
      <c r="AL690" s="378"/>
      <c r="AM690" s="378"/>
      <c r="AN690" s="378"/>
      <c r="AO690" s="378"/>
      <c r="AP690" s="378"/>
      <c r="AQ690" s="378"/>
      <c r="AR690" s="378"/>
      <c r="AS690" s="378"/>
    </row>
    <row r="691" spans="1:45" ht="11.25" customHeight="1">
      <c r="A691" s="378"/>
      <c r="B691" s="378"/>
      <c r="C691" s="378"/>
      <c r="D691" s="378"/>
      <c r="E691" s="378"/>
      <c r="F691" s="378"/>
      <c r="G691" s="378"/>
      <c r="H691" s="378"/>
      <c r="I691" s="378"/>
      <c r="J691" s="378"/>
      <c r="K691" s="378"/>
      <c r="L691" s="378"/>
      <c r="M691" s="378"/>
      <c r="N691" s="378"/>
      <c r="O691" s="378"/>
      <c r="P691" s="378"/>
      <c r="Q691" s="378"/>
      <c r="R691" s="378"/>
      <c r="S691" s="378"/>
      <c r="T691" s="378"/>
      <c r="U691" s="378"/>
      <c r="V691" s="378"/>
      <c r="W691" s="378"/>
      <c r="X691" s="378"/>
      <c r="Y691" s="378"/>
      <c r="Z691" s="378"/>
      <c r="AA691" s="378"/>
      <c r="AB691" s="378"/>
      <c r="AC691" s="378"/>
      <c r="AD691" s="378"/>
      <c r="AE691" s="378"/>
      <c r="AF691" s="378"/>
      <c r="AG691" s="378"/>
      <c r="AH691" s="378"/>
      <c r="AI691" s="378"/>
      <c r="AJ691" s="378"/>
      <c r="AK691" s="378"/>
      <c r="AL691" s="378"/>
      <c r="AM691" s="378"/>
      <c r="AN691" s="378"/>
      <c r="AO691" s="378"/>
      <c r="AP691" s="378"/>
      <c r="AQ691" s="378"/>
      <c r="AR691" s="378"/>
      <c r="AS691" s="378"/>
    </row>
    <row r="692" spans="1:45" ht="11.25" customHeight="1">
      <c r="A692" s="378"/>
      <c r="B692" s="378"/>
      <c r="C692" s="378"/>
      <c r="D692" s="378"/>
      <c r="E692" s="378"/>
      <c r="F692" s="378"/>
      <c r="G692" s="378"/>
      <c r="H692" s="378"/>
      <c r="I692" s="378"/>
      <c r="J692" s="378"/>
      <c r="K692" s="378"/>
      <c r="L692" s="378"/>
      <c r="M692" s="378"/>
      <c r="N692" s="378"/>
      <c r="O692" s="378"/>
      <c r="P692" s="378"/>
      <c r="Q692" s="378"/>
      <c r="R692" s="378"/>
      <c r="S692" s="378"/>
      <c r="T692" s="378"/>
      <c r="U692" s="378"/>
      <c r="V692" s="378"/>
      <c r="W692" s="378"/>
      <c r="X692" s="378"/>
      <c r="Y692" s="378"/>
      <c r="Z692" s="378"/>
      <c r="AA692" s="378"/>
      <c r="AB692" s="378"/>
      <c r="AC692" s="378"/>
      <c r="AD692" s="378"/>
      <c r="AE692" s="378"/>
      <c r="AF692" s="378"/>
      <c r="AG692" s="378"/>
      <c r="AH692" s="378"/>
      <c r="AI692" s="378"/>
      <c r="AJ692" s="378"/>
      <c r="AK692" s="378"/>
      <c r="AL692" s="378"/>
      <c r="AM692" s="378"/>
      <c r="AN692" s="378"/>
      <c r="AO692" s="378"/>
      <c r="AP692" s="378"/>
      <c r="AQ692" s="378"/>
      <c r="AR692" s="378"/>
      <c r="AS692" s="378"/>
    </row>
    <row r="693" spans="1:45" ht="11.25" customHeight="1">
      <c r="A693" s="378"/>
      <c r="B693" s="378"/>
      <c r="C693" s="378"/>
      <c r="D693" s="378"/>
      <c r="E693" s="378"/>
      <c r="F693" s="378"/>
      <c r="G693" s="378"/>
      <c r="H693" s="378"/>
      <c r="I693" s="378"/>
      <c r="J693" s="378"/>
      <c r="K693" s="378"/>
      <c r="L693" s="378"/>
      <c r="M693" s="378"/>
      <c r="N693" s="378"/>
      <c r="O693" s="378"/>
      <c r="P693" s="378"/>
      <c r="Q693" s="378"/>
      <c r="R693" s="378"/>
      <c r="S693" s="378"/>
      <c r="T693" s="378"/>
      <c r="U693" s="378"/>
      <c r="V693" s="378"/>
      <c r="W693" s="378"/>
      <c r="X693" s="378"/>
      <c r="Y693" s="378"/>
      <c r="Z693" s="378"/>
      <c r="AA693" s="378"/>
      <c r="AB693" s="378"/>
      <c r="AC693" s="378"/>
      <c r="AD693" s="378"/>
      <c r="AE693" s="378"/>
      <c r="AF693" s="378"/>
      <c r="AG693" s="378"/>
      <c r="AH693" s="378"/>
      <c r="AI693" s="378"/>
      <c r="AJ693" s="378"/>
      <c r="AK693" s="378"/>
      <c r="AL693" s="378"/>
      <c r="AM693" s="378"/>
      <c r="AN693" s="378"/>
      <c r="AO693" s="378"/>
      <c r="AP693" s="378"/>
      <c r="AQ693" s="378"/>
      <c r="AR693" s="378"/>
      <c r="AS693" s="378"/>
    </row>
    <row r="694" spans="1:45" ht="11.25" customHeight="1">
      <c r="A694" s="378"/>
      <c r="B694" s="378"/>
      <c r="C694" s="378"/>
      <c r="D694" s="378"/>
      <c r="E694" s="378"/>
      <c r="F694" s="378"/>
      <c r="G694" s="378"/>
      <c r="H694" s="378"/>
      <c r="I694" s="378"/>
      <c r="J694" s="378"/>
      <c r="K694" s="378"/>
      <c r="L694" s="378"/>
      <c r="M694" s="378"/>
      <c r="N694" s="378"/>
      <c r="O694" s="378"/>
      <c r="P694" s="378"/>
      <c r="Q694" s="378"/>
      <c r="R694" s="378"/>
      <c r="S694" s="378"/>
      <c r="T694" s="378"/>
      <c r="U694" s="378"/>
      <c r="V694" s="378"/>
      <c r="W694" s="378"/>
      <c r="X694" s="378"/>
      <c r="Y694" s="378"/>
      <c r="Z694" s="378"/>
      <c r="AA694" s="378"/>
      <c r="AB694" s="378"/>
      <c r="AC694" s="378"/>
      <c r="AD694" s="378"/>
      <c r="AE694" s="378"/>
      <c r="AF694" s="378"/>
      <c r="AG694" s="378"/>
      <c r="AH694" s="378"/>
      <c r="AI694" s="378"/>
      <c r="AJ694" s="378"/>
      <c r="AK694" s="378"/>
      <c r="AL694" s="378"/>
      <c r="AM694" s="378"/>
      <c r="AN694" s="378"/>
      <c r="AO694" s="378"/>
      <c r="AP694" s="378"/>
      <c r="AQ694" s="378"/>
      <c r="AR694" s="378"/>
      <c r="AS694" s="378"/>
    </row>
    <row r="695" spans="1:45" ht="11.25" customHeight="1">
      <c r="A695" s="378"/>
      <c r="B695" s="378"/>
      <c r="C695" s="378"/>
      <c r="D695" s="378"/>
      <c r="E695" s="378"/>
      <c r="F695" s="378"/>
      <c r="G695" s="378"/>
      <c r="H695" s="378"/>
      <c r="I695" s="378"/>
      <c r="J695" s="378"/>
      <c r="K695" s="378"/>
      <c r="L695" s="378"/>
      <c r="M695" s="378"/>
      <c r="N695" s="378"/>
      <c r="O695" s="378"/>
      <c r="P695" s="378"/>
      <c r="Q695" s="378"/>
      <c r="R695" s="378"/>
      <c r="S695" s="378"/>
      <c r="T695" s="378"/>
      <c r="U695" s="378"/>
      <c r="V695" s="378"/>
      <c r="W695" s="378"/>
      <c r="X695" s="378"/>
      <c r="Y695" s="378"/>
      <c r="Z695" s="378"/>
      <c r="AA695" s="378"/>
      <c r="AB695" s="378"/>
      <c r="AC695" s="378"/>
      <c r="AD695" s="378"/>
      <c r="AE695" s="378"/>
      <c r="AF695" s="378"/>
      <c r="AG695" s="378"/>
      <c r="AH695" s="378"/>
      <c r="AI695" s="378"/>
      <c r="AJ695" s="378"/>
      <c r="AK695" s="378"/>
      <c r="AL695" s="378"/>
      <c r="AM695" s="378"/>
      <c r="AN695" s="378"/>
      <c r="AO695" s="378"/>
      <c r="AP695" s="378"/>
      <c r="AQ695" s="378"/>
      <c r="AR695" s="378"/>
      <c r="AS695" s="378"/>
    </row>
    <row r="696" spans="1:45" ht="11.25" customHeight="1">
      <c r="A696" s="378"/>
      <c r="B696" s="378"/>
      <c r="C696" s="378"/>
      <c r="D696" s="378"/>
      <c r="E696" s="378"/>
      <c r="F696" s="378"/>
      <c r="G696" s="378"/>
      <c r="H696" s="378"/>
      <c r="I696" s="378"/>
      <c r="J696" s="378"/>
      <c r="K696" s="378"/>
      <c r="L696" s="378"/>
      <c r="M696" s="378"/>
      <c r="N696" s="378"/>
      <c r="O696" s="378"/>
      <c r="P696" s="378"/>
      <c r="Q696" s="378"/>
      <c r="R696" s="378"/>
      <c r="S696" s="378"/>
      <c r="T696" s="378"/>
      <c r="U696" s="378"/>
      <c r="V696" s="378"/>
      <c r="W696" s="378"/>
      <c r="X696" s="378"/>
      <c r="Y696" s="378"/>
      <c r="Z696" s="378"/>
      <c r="AA696" s="378"/>
      <c r="AB696" s="378"/>
      <c r="AC696" s="378"/>
      <c r="AD696" s="378"/>
      <c r="AE696" s="378"/>
      <c r="AF696" s="378"/>
      <c r="AG696" s="378"/>
      <c r="AH696" s="378"/>
      <c r="AI696" s="378"/>
      <c r="AJ696" s="378"/>
      <c r="AK696" s="378"/>
      <c r="AL696" s="378"/>
      <c r="AM696" s="378"/>
      <c r="AN696" s="378"/>
      <c r="AO696" s="378"/>
      <c r="AP696" s="378"/>
      <c r="AQ696" s="378"/>
      <c r="AR696" s="378"/>
      <c r="AS696" s="378"/>
    </row>
    <row r="697" spans="1:45" ht="11.25" customHeight="1">
      <c r="A697" s="378"/>
      <c r="B697" s="378"/>
      <c r="C697" s="378"/>
      <c r="D697" s="378"/>
      <c r="E697" s="378"/>
      <c r="F697" s="378"/>
      <c r="G697" s="378"/>
      <c r="H697" s="378"/>
      <c r="I697" s="378"/>
      <c r="J697" s="378"/>
      <c r="K697" s="378"/>
      <c r="L697" s="378"/>
      <c r="M697" s="378"/>
      <c r="N697" s="378"/>
      <c r="O697" s="378"/>
      <c r="P697" s="378"/>
      <c r="Q697" s="378"/>
      <c r="R697" s="378"/>
      <c r="S697" s="378"/>
      <c r="T697" s="378"/>
      <c r="U697" s="378"/>
      <c r="V697" s="378"/>
      <c r="W697" s="378"/>
      <c r="X697" s="378"/>
      <c r="Y697" s="378"/>
      <c r="Z697" s="378"/>
      <c r="AA697" s="378"/>
      <c r="AB697" s="378"/>
      <c r="AC697" s="378"/>
      <c r="AD697" s="378"/>
      <c r="AE697" s="378"/>
      <c r="AF697" s="378"/>
      <c r="AG697" s="378"/>
      <c r="AH697" s="378"/>
      <c r="AI697" s="378"/>
      <c r="AJ697" s="378"/>
      <c r="AK697" s="378"/>
      <c r="AL697" s="378"/>
      <c r="AM697" s="378"/>
      <c r="AN697" s="378"/>
      <c r="AO697" s="378"/>
      <c r="AP697" s="378"/>
      <c r="AQ697" s="378"/>
      <c r="AR697" s="378"/>
      <c r="AS697" s="378"/>
    </row>
    <row r="698" spans="1:45" ht="11.25" customHeight="1">
      <c r="A698" s="378"/>
      <c r="B698" s="378"/>
      <c r="C698" s="378"/>
      <c r="D698" s="378"/>
      <c r="E698" s="378"/>
      <c r="F698" s="378"/>
      <c r="G698" s="378"/>
      <c r="H698" s="378"/>
      <c r="I698" s="378"/>
      <c r="J698" s="378"/>
      <c r="K698" s="378"/>
      <c r="L698" s="378"/>
      <c r="M698" s="378"/>
      <c r="N698" s="378"/>
      <c r="O698" s="378"/>
      <c r="P698" s="378"/>
      <c r="Q698" s="378"/>
      <c r="R698" s="378"/>
      <c r="S698" s="378"/>
      <c r="T698" s="378"/>
      <c r="U698" s="378"/>
      <c r="V698" s="378"/>
      <c r="W698" s="378"/>
      <c r="X698" s="378"/>
      <c r="Y698" s="378"/>
      <c r="Z698" s="378"/>
      <c r="AA698" s="378"/>
      <c r="AB698" s="378"/>
      <c r="AC698" s="378"/>
      <c r="AD698" s="378"/>
      <c r="AE698" s="378"/>
      <c r="AF698" s="378"/>
      <c r="AG698" s="378"/>
      <c r="AH698" s="378"/>
      <c r="AI698" s="378"/>
      <c r="AJ698" s="378"/>
      <c r="AK698" s="378"/>
      <c r="AL698" s="378"/>
      <c r="AM698" s="378"/>
      <c r="AN698" s="378"/>
      <c r="AO698" s="378"/>
      <c r="AP698" s="378"/>
      <c r="AQ698" s="378"/>
      <c r="AR698" s="378"/>
      <c r="AS698" s="378"/>
    </row>
    <row r="699" spans="1:45" ht="11.25" customHeight="1">
      <c r="A699" s="378"/>
      <c r="B699" s="378"/>
      <c r="C699" s="378"/>
      <c r="D699" s="378"/>
      <c r="E699" s="378"/>
      <c r="F699" s="378"/>
      <c r="G699" s="378"/>
      <c r="H699" s="378"/>
      <c r="I699" s="378"/>
      <c r="J699" s="378"/>
      <c r="K699" s="378"/>
      <c r="L699" s="378"/>
      <c r="M699" s="378"/>
      <c r="N699" s="378"/>
      <c r="O699" s="378"/>
      <c r="P699" s="378"/>
      <c r="Q699" s="378"/>
      <c r="R699" s="378"/>
      <c r="S699" s="378"/>
      <c r="T699" s="378"/>
      <c r="U699" s="378"/>
      <c r="V699" s="378"/>
      <c r="W699" s="378"/>
      <c r="X699" s="378"/>
      <c r="Y699" s="378"/>
      <c r="Z699" s="378"/>
      <c r="AA699" s="378"/>
      <c r="AB699" s="378"/>
      <c r="AC699" s="378"/>
      <c r="AD699" s="378"/>
      <c r="AE699" s="378"/>
      <c r="AF699" s="378"/>
      <c r="AG699" s="378"/>
      <c r="AH699" s="378"/>
      <c r="AI699" s="378"/>
      <c r="AJ699" s="378"/>
      <c r="AK699" s="378"/>
      <c r="AL699" s="378"/>
      <c r="AM699" s="378"/>
      <c r="AN699" s="378"/>
      <c r="AO699" s="378"/>
      <c r="AP699" s="378"/>
      <c r="AQ699" s="378"/>
      <c r="AR699" s="378"/>
      <c r="AS699" s="378"/>
    </row>
    <row r="700" spans="1:45" ht="11.25" customHeight="1">
      <c r="A700" s="378"/>
      <c r="B700" s="378"/>
      <c r="C700" s="378"/>
      <c r="D700" s="378"/>
      <c r="E700" s="378"/>
      <c r="F700" s="378"/>
      <c r="G700" s="378"/>
      <c r="H700" s="378"/>
      <c r="I700" s="378"/>
      <c r="J700" s="378"/>
      <c r="K700" s="378"/>
      <c r="L700" s="378"/>
      <c r="M700" s="378"/>
      <c r="N700" s="378"/>
      <c r="O700" s="378"/>
      <c r="P700" s="378"/>
      <c r="Q700" s="378"/>
      <c r="R700" s="378"/>
      <c r="S700" s="378"/>
      <c r="T700" s="378"/>
      <c r="U700" s="378"/>
      <c r="V700" s="378"/>
      <c r="W700" s="378"/>
      <c r="X700" s="378"/>
      <c r="Y700" s="378"/>
      <c r="Z700" s="378"/>
      <c r="AA700" s="378"/>
      <c r="AB700" s="378"/>
      <c r="AC700" s="378"/>
      <c r="AD700" s="378"/>
      <c r="AE700" s="378"/>
      <c r="AF700" s="378"/>
      <c r="AG700" s="378"/>
      <c r="AH700" s="378"/>
      <c r="AI700" s="378"/>
      <c r="AJ700" s="378"/>
      <c r="AK700" s="378"/>
      <c r="AL700" s="378"/>
      <c r="AM700" s="378"/>
      <c r="AN700" s="378"/>
      <c r="AO700" s="378"/>
      <c r="AP700" s="378"/>
      <c r="AQ700" s="378"/>
      <c r="AR700" s="378"/>
      <c r="AS700" s="378"/>
    </row>
    <row r="701" spans="1:45" ht="11.25" customHeight="1">
      <c r="A701" s="378"/>
      <c r="B701" s="378"/>
      <c r="C701" s="378"/>
      <c r="D701" s="378"/>
      <c r="E701" s="378"/>
      <c r="F701" s="378"/>
      <c r="G701" s="378"/>
      <c r="H701" s="378"/>
      <c r="I701" s="378"/>
      <c r="J701" s="378"/>
      <c r="K701" s="378"/>
      <c r="L701" s="378"/>
      <c r="M701" s="378"/>
      <c r="N701" s="378"/>
      <c r="O701" s="378"/>
      <c r="P701" s="378"/>
      <c r="Q701" s="378"/>
      <c r="R701" s="378"/>
      <c r="S701" s="378"/>
      <c r="T701" s="378"/>
      <c r="U701" s="378"/>
      <c r="V701" s="378"/>
      <c r="W701" s="378"/>
      <c r="X701" s="378"/>
      <c r="Y701" s="378"/>
      <c r="Z701" s="378"/>
      <c r="AA701" s="378"/>
      <c r="AB701" s="378"/>
      <c r="AC701" s="378"/>
      <c r="AD701" s="378"/>
      <c r="AE701" s="378"/>
      <c r="AF701" s="378"/>
      <c r="AG701" s="378"/>
      <c r="AH701" s="378"/>
      <c r="AI701" s="378"/>
      <c r="AJ701" s="378"/>
      <c r="AK701" s="378"/>
      <c r="AL701" s="378"/>
      <c r="AM701" s="378"/>
      <c r="AN701" s="378"/>
      <c r="AO701" s="378"/>
      <c r="AP701" s="378"/>
      <c r="AQ701" s="378"/>
      <c r="AR701" s="378"/>
      <c r="AS701" s="378"/>
    </row>
    <row r="702" spans="1:45" ht="11.25" customHeight="1">
      <c r="A702" s="378"/>
      <c r="B702" s="378"/>
      <c r="C702" s="378"/>
      <c r="D702" s="378"/>
      <c r="E702" s="378"/>
      <c r="F702" s="378"/>
      <c r="G702" s="378"/>
      <c r="H702" s="378"/>
      <c r="I702" s="378"/>
      <c r="J702" s="378"/>
      <c r="K702" s="378"/>
      <c r="L702" s="378"/>
      <c r="M702" s="378"/>
      <c r="N702" s="378"/>
      <c r="O702" s="378"/>
      <c r="P702" s="378"/>
      <c r="Q702" s="378"/>
      <c r="R702" s="378"/>
      <c r="S702" s="378"/>
      <c r="T702" s="378"/>
      <c r="U702" s="378"/>
      <c r="V702" s="378"/>
      <c r="W702" s="378"/>
      <c r="X702" s="378"/>
      <c r="Y702" s="378"/>
      <c r="Z702" s="378"/>
      <c r="AA702" s="378"/>
      <c r="AB702" s="378"/>
      <c r="AC702" s="378"/>
      <c r="AD702" s="378"/>
      <c r="AE702" s="378"/>
      <c r="AF702" s="378"/>
      <c r="AG702" s="378"/>
      <c r="AH702" s="378"/>
      <c r="AI702" s="378"/>
      <c r="AJ702" s="378"/>
      <c r="AK702" s="378"/>
      <c r="AL702" s="378"/>
      <c r="AM702" s="378"/>
      <c r="AN702" s="378"/>
      <c r="AO702" s="378"/>
      <c r="AP702" s="378"/>
      <c r="AQ702" s="378"/>
      <c r="AR702" s="378"/>
      <c r="AS702" s="378"/>
    </row>
    <row r="703" spans="1:45" ht="11.25" customHeight="1">
      <c r="A703" s="378"/>
      <c r="B703" s="378"/>
      <c r="C703" s="378"/>
      <c r="D703" s="378"/>
      <c r="E703" s="378"/>
      <c r="F703" s="378"/>
      <c r="G703" s="378"/>
      <c r="H703" s="378"/>
      <c r="I703" s="378"/>
      <c r="J703" s="378"/>
      <c r="K703" s="378"/>
      <c r="L703" s="378"/>
      <c r="M703" s="378"/>
      <c r="N703" s="378"/>
      <c r="O703" s="378"/>
      <c r="P703" s="378"/>
      <c r="Q703" s="378"/>
      <c r="R703" s="378"/>
      <c r="S703" s="378"/>
      <c r="T703" s="378"/>
      <c r="U703" s="378"/>
      <c r="V703" s="378"/>
      <c r="W703" s="378"/>
      <c r="X703" s="378"/>
      <c r="Y703" s="378"/>
      <c r="Z703" s="378"/>
      <c r="AA703" s="378"/>
      <c r="AB703" s="378"/>
      <c r="AC703" s="378"/>
      <c r="AD703" s="378"/>
      <c r="AE703" s="378"/>
      <c r="AF703" s="378"/>
      <c r="AG703" s="378"/>
      <c r="AH703" s="378"/>
      <c r="AI703" s="378"/>
      <c r="AJ703" s="378"/>
      <c r="AK703" s="378"/>
      <c r="AL703" s="378"/>
      <c r="AM703" s="378"/>
      <c r="AN703" s="378"/>
      <c r="AO703" s="378"/>
      <c r="AP703" s="378"/>
      <c r="AQ703" s="378"/>
      <c r="AR703" s="378"/>
      <c r="AS703" s="378"/>
    </row>
    <row r="704" spans="1:45" ht="11.25" customHeight="1">
      <c r="A704" s="378"/>
      <c r="B704" s="378"/>
      <c r="C704" s="378"/>
      <c r="D704" s="378"/>
      <c r="E704" s="378"/>
      <c r="F704" s="378"/>
      <c r="G704" s="378"/>
      <c r="H704" s="378"/>
      <c r="I704" s="378"/>
      <c r="J704" s="378"/>
      <c r="K704" s="378"/>
      <c r="L704" s="378"/>
      <c r="M704" s="378"/>
      <c r="N704" s="378"/>
      <c r="O704" s="378"/>
      <c r="P704" s="378"/>
      <c r="Q704" s="378"/>
      <c r="R704" s="378"/>
      <c r="S704" s="378"/>
      <c r="T704" s="378"/>
      <c r="U704" s="378"/>
      <c r="V704" s="378"/>
      <c r="W704" s="378"/>
      <c r="X704" s="378"/>
      <c r="Y704" s="378"/>
      <c r="Z704" s="378"/>
      <c r="AA704" s="378"/>
      <c r="AB704" s="378"/>
      <c r="AC704" s="378"/>
      <c r="AD704" s="378"/>
      <c r="AE704" s="378"/>
      <c r="AF704" s="378"/>
      <c r="AG704" s="378"/>
      <c r="AH704" s="378"/>
      <c r="AI704" s="378"/>
      <c r="AJ704" s="378"/>
      <c r="AK704" s="378"/>
      <c r="AL704" s="378"/>
      <c r="AM704" s="378"/>
      <c r="AN704" s="378"/>
      <c r="AO704" s="378"/>
      <c r="AP704" s="378"/>
      <c r="AQ704" s="378"/>
      <c r="AR704" s="378"/>
      <c r="AS704" s="378"/>
    </row>
    <row r="705" spans="1:45" ht="11.25" customHeight="1">
      <c r="A705" s="378"/>
      <c r="B705" s="378"/>
      <c r="C705" s="378"/>
      <c r="D705" s="378"/>
      <c r="E705" s="378"/>
      <c r="F705" s="378"/>
      <c r="G705" s="378"/>
      <c r="H705" s="378"/>
      <c r="I705" s="378"/>
      <c r="J705" s="378"/>
      <c r="K705" s="378"/>
      <c r="L705" s="378"/>
      <c r="M705" s="378"/>
      <c r="N705" s="378"/>
      <c r="O705" s="378"/>
      <c r="P705" s="378"/>
      <c r="Q705" s="378"/>
      <c r="R705" s="378"/>
      <c r="S705" s="378"/>
      <c r="T705" s="378"/>
      <c r="U705" s="378"/>
      <c r="V705" s="378"/>
      <c r="W705" s="378"/>
      <c r="X705" s="378"/>
      <c r="Y705" s="378"/>
      <c r="Z705" s="378"/>
      <c r="AA705" s="378"/>
      <c r="AB705" s="378"/>
      <c r="AC705" s="378"/>
      <c r="AD705" s="378"/>
      <c r="AE705" s="378"/>
      <c r="AF705" s="378"/>
      <c r="AG705" s="378"/>
      <c r="AH705" s="378"/>
      <c r="AI705" s="378"/>
      <c r="AJ705" s="378"/>
      <c r="AK705" s="378"/>
      <c r="AL705" s="378"/>
      <c r="AM705" s="378"/>
      <c r="AN705" s="378"/>
      <c r="AO705" s="378"/>
      <c r="AP705" s="378"/>
      <c r="AQ705" s="378"/>
      <c r="AR705" s="378"/>
      <c r="AS705" s="378"/>
    </row>
    <row r="706" spans="1:45" ht="11.25" customHeight="1">
      <c r="A706" s="378"/>
      <c r="B706" s="378"/>
      <c r="C706" s="378"/>
      <c r="D706" s="378"/>
      <c r="E706" s="378"/>
      <c r="F706" s="378"/>
      <c r="G706" s="378"/>
      <c r="H706" s="378"/>
      <c r="I706" s="378"/>
      <c r="J706" s="378"/>
      <c r="K706" s="378"/>
      <c r="L706" s="378"/>
      <c r="M706" s="378"/>
      <c r="N706" s="378"/>
      <c r="O706" s="378"/>
      <c r="P706" s="378"/>
      <c r="Q706" s="378"/>
      <c r="R706" s="378"/>
      <c r="S706" s="378"/>
      <c r="T706" s="378"/>
      <c r="U706" s="378"/>
      <c r="V706" s="378"/>
      <c r="W706" s="378"/>
      <c r="X706" s="378"/>
      <c r="Y706" s="378"/>
      <c r="Z706" s="378"/>
      <c r="AA706" s="378"/>
      <c r="AB706" s="378"/>
      <c r="AC706" s="378"/>
      <c r="AD706" s="378"/>
      <c r="AE706" s="378"/>
      <c r="AF706" s="378"/>
      <c r="AG706" s="378"/>
      <c r="AH706" s="378"/>
      <c r="AI706" s="378"/>
      <c r="AJ706" s="378"/>
      <c r="AK706" s="378"/>
      <c r="AL706" s="378"/>
      <c r="AM706" s="378"/>
      <c r="AN706" s="378"/>
      <c r="AO706" s="378"/>
      <c r="AP706" s="378"/>
      <c r="AQ706" s="378"/>
      <c r="AR706" s="378"/>
      <c r="AS706" s="378"/>
    </row>
    <row r="707" spans="1:45" ht="11.25" customHeight="1">
      <c r="A707" s="378"/>
      <c r="B707" s="378"/>
      <c r="C707" s="378"/>
      <c r="D707" s="378"/>
      <c r="E707" s="378"/>
      <c r="F707" s="378"/>
      <c r="G707" s="378"/>
      <c r="H707" s="378"/>
      <c r="I707" s="378"/>
      <c r="J707" s="378"/>
      <c r="K707" s="378"/>
      <c r="L707" s="378"/>
      <c r="M707" s="378"/>
      <c r="N707" s="378"/>
      <c r="O707" s="378"/>
      <c r="P707" s="378"/>
      <c r="Q707" s="378"/>
      <c r="R707" s="378"/>
      <c r="S707" s="378"/>
      <c r="T707" s="378"/>
      <c r="U707" s="378"/>
      <c r="V707" s="378"/>
      <c r="W707" s="378"/>
      <c r="X707" s="378"/>
      <c r="Y707" s="378"/>
      <c r="Z707" s="378"/>
      <c r="AA707" s="378"/>
      <c r="AB707" s="378"/>
      <c r="AC707" s="378"/>
      <c r="AD707" s="378"/>
      <c r="AE707" s="378"/>
      <c r="AF707" s="378"/>
      <c r="AG707" s="378"/>
      <c r="AH707" s="378"/>
      <c r="AI707" s="378"/>
      <c r="AJ707" s="378"/>
      <c r="AK707" s="378"/>
      <c r="AL707" s="378"/>
      <c r="AM707" s="378"/>
      <c r="AN707" s="378"/>
      <c r="AO707" s="378"/>
      <c r="AP707" s="378"/>
      <c r="AQ707" s="378"/>
      <c r="AR707" s="378"/>
      <c r="AS707" s="378"/>
    </row>
    <row r="708" spans="1:45" ht="11.25" customHeight="1">
      <c r="A708" s="378"/>
      <c r="B708" s="378"/>
      <c r="C708" s="378"/>
      <c r="D708" s="378"/>
      <c r="E708" s="378"/>
      <c r="F708" s="378"/>
      <c r="G708" s="378"/>
      <c r="H708" s="378"/>
      <c r="I708" s="378"/>
      <c r="J708" s="378"/>
      <c r="K708" s="378"/>
      <c r="L708" s="378"/>
      <c r="M708" s="378"/>
      <c r="N708" s="378"/>
      <c r="O708" s="378"/>
      <c r="P708" s="378"/>
      <c r="Q708" s="378"/>
      <c r="R708" s="378"/>
      <c r="S708" s="378"/>
      <c r="T708" s="378"/>
      <c r="U708" s="378"/>
      <c r="V708" s="378"/>
      <c r="W708" s="378"/>
      <c r="X708" s="378"/>
      <c r="Y708" s="378"/>
      <c r="Z708" s="378"/>
      <c r="AA708" s="378"/>
      <c r="AB708" s="378"/>
      <c r="AC708" s="378"/>
      <c r="AD708" s="378"/>
      <c r="AE708" s="378"/>
      <c r="AF708" s="378"/>
      <c r="AG708" s="378"/>
      <c r="AH708" s="378"/>
      <c r="AI708" s="378"/>
      <c r="AJ708" s="378"/>
      <c r="AK708" s="378"/>
      <c r="AL708" s="378"/>
      <c r="AM708" s="378"/>
      <c r="AN708" s="378"/>
      <c r="AO708" s="378"/>
      <c r="AP708" s="378"/>
      <c r="AQ708" s="378"/>
      <c r="AR708" s="378"/>
      <c r="AS708" s="378"/>
    </row>
    <row r="709" spans="1:45" ht="11.25" customHeight="1">
      <c r="A709" s="378"/>
      <c r="B709" s="378"/>
      <c r="C709" s="378"/>
      <c r="D709" s="378"/>
      <c r="E709" s="378"/>
      <c r="F709" s="378"/>
      <c r="G709" s="378"/>
      <c r="H709" s="378"/>
      <c r="I709" s="378"/>
      <c r="J709" s="378"/>
      <c r="K709" s="378"/>
      <c r="L709" s="378"/>
      <c r="M709" s="378"/>
      <c r="N709" s="378"/>
      <c r="O709" s="378"/>
      <c r="P709" s="378"/>
      <c r="Q709" s="378"/>
      <c r="R709" s="378"/>
      <c r="S709" s="378"/>
      <c r="T709" s="378"/>
      <c r="U709" s="378"/>
      <c r="V709" s="378"/>
      <c r="W709" s="378"/>
      <c r="X709" s="378"/>
      <c r="Y709" s="378"/>
      <c r="Z709" s="378"/>
      <c r="AA709" s="378"/>
      <c r="AB709" s="378"/>
      <c r="AC709" s="378"/>
      <c r="AD709" s="378"/>
      <c r="AE709" s="378"/>
      <c r="AF709" s="378"/>
      <c r="AG709" s="378"/>
      <c r="AH709" s="378"/>
      <c r="AI709" s="378"/>
      <c r="AJ709" s="378"/>
      <c r="AK709" s="378"/>
      <c r="AL709" s="378"/>
      <c r="AM709" s="378"/>
      <c r="AN709" s="378"/>
      <c r="AO709" s="378"/>
      <c r="AP709" s="378"/>
      <c r="AQ709" s="378"/>
      <c r="AR709" s="378"/>
      <c r="AS709" s="378"/>
    </row>
    <row r="710" spans="1:45" ht="11.25" customHeight="1">
      <c r="A710" s="378"/>
      <c r="B710" s="378"/>
      <c r="C710" s="378"/>
      <c r="D710" s="378"/>
      <c r="E710" s="378"/>
      <c r="F710" s="378"/>
      <c r="G710" s="378"/>
      <c r="H710" s="378"/>
      <c r="I710" s="378"/>
      <c r="J710" s="378"/>
      <c r="K710" s="378"/>
      <c r="L710" s="378"/>
      <c r="M710" s="378"/>
      <c r="N710" s="378"/>
      <c r="O710" s="378"/>
      <c r="P710" s="378"/>
      <c r="Q710" s="378"/>
      <c r="R710" s="378"/>
      <c r="S710" s="378"/>
      <c r="T710" s="378"/>
      <c r="U710" s="378"/>
      <c r="V710" s="378"/>
      <c r="W710" s="378"/>
      <c r="X710" s="378"/>
      <c r="Y710" s="378"/>
      <c r="Z710" s="378"/>
      <c r="AA710" s="378"/>
      <c r="AB710" s="378"/>
      <c r="AC710" s="378"/>
      <c r="AD710" s="378"/>
      <c r="AE710" s="378"/>
      <c r="AF710" s="378"/>
      <c r="AG710" s="378"/>
      <c r="AH710" s="378"/>
      <c r="AI710" s="378"/>
      <c r="AJ710" s="378"/>
      <c r="AK710" s="378"/>
      <c r="AL710" s="378"/>
      <c r="AM710" s="378"/>
      <c r="AN710" s="378"/>
      <c r="AO710" s="378"/>
      <c r="AP710" s="378"/>
      <c r="AQ710" s="378"/>
      <c r="AR710" s="378"/>
      <c r="AS710" s="378"/>
    </row>
    <row r="711" spans="1:45" ht="11.25" customHeight="1">
      <c r="A711" s="378"/>
      <c r="B711" s="378"/>
      <c r="C711" s="378"/>
      <c r="D711" s="378"/>
      <c r="E711" s="378"/>
      <c r="F711" s="378"/>
      <c r="G711" s="378"/>
      <c r="H711" s="378"/>
      <c r="I711" s="378"/>
      <c r="J711" s="378"/>
      <c r="K711" s="378"/>
      <c r="L711" s="378"/>
      <c r="M711" s="378"/>
      <c r="N711" s="378"/>
      <c r="O711" s="378"/>
      <c r="P711" s="378"/>
      <c r="Q711" s="378"/>
      <c r="R711" s="378"/>
      <c r="S711" s="378"/>
      <c r="T711" s="378"/>
      <c r="U711" s="378"/>
      <c r="V711" s="378"/>
      <c r="W711" s="378"/>
      <c r="X711" s="378"/>
      <c r="Y711" s="378"/>
      <c r="Z711" s="378"/>
      <c r="AA711" s="378"/>
      <c r="AB711" s="378"/>
      <c r="AC711" s="378"/>
      <c r="AD711" s="378"/>
      <c r="AE711" s="378"/>
      <c r="AF711" s="378"/>
      <c r="AG711" s="378"/>
      <c r="AH711" s="378"/>
      <c r="AI711" s="378"/>
      <c r="AJ711" s="378"/>
      <c r="AK711" s="378"/>
      <c r="AL711" s="378"/>
      <c r="AM711" s="378"/>
      <c r="AN711" s="378"/>
      <c r="AO711" s="378"/>
      <c r="AP711" s="378"/>
      <c r="AQ711" s="378"/>
      <c r="AR711" s="378"/>
      <c r="AS711" s="378"/>
    </row>
    <row r="712" spans="1:45" ht="11.25" customHeight="1">
      <c r="A712" s="378"/>
      <c r="B712" s="378"/>
      <c r="C712" s="378"/>
      <c r="D712" s="378"/>
      <c r="E712" s="378"/>
      <c r="F712" s="378"/>
      <c r="G712" s="378"/>
      <c r="H712" s="378"/>
      <c r="I712" s="378"/>
      <c r="J712" s="378"/>
      <c r="K712" s="378"/>
      <c r="L712" s="378"/>
      <c r="M712" s="378"/>
      <c r="N712" s="378"/>
      <c r="O712" s="378"/>
      <c r="P712" s="378"/>
      <c r="Q712" s="378"/>
      <c r="R712" s="378"/>
      <c r="S712" s="378"/>
      <c r="T712" s="378"/>
      <c r="U712" s="378"/>
      <c r="V712" s="378"/>
      <c r="W712" s="378"/>
      <c r="X712" s="378"/>
      <c r="Y712" s="378"/>
      <c r="Z712" s="378"/>
      <c r="AA712" s="378"/>
      <c r="AB712" s="378"/>
      <c r="AC712" s="378"/>
      <c r="AD712" s="378"/>
      <c r="AE712" s="378"/>
      <c r="AF712" s="378"/>
      <c r="AG712" s="378"/>
      <c r="AH712" s="378"/>
      <c r="AI712" s="378"/>
      <c r="AJ712" s="378"/>
      <c r="AK712" s="378"/>
      <c r="AL712" s="378"/>
      <c r="AM712" s="378"/>
      <c r="AN712" s="378"/>
      <c r="AO712" s="378"/>
      <c r="AP712" s="378"/>
      <c r="AQ712" s="378"/>
      <c r="AR712" s="378"/>
      <c r="AS712" s="378"/>
    </row>
    <row r="713" spans="1:45" ht="11.25" customHeight="1">
      <c r="A713" s="378"/>
      <c r="B713" s="378"/>
      <c r="C713" s="378"/>
      <c r="D713" s="378"/>
      <c r="E713" s="378"/>
      <c r="F713" s="378"/>
      <c r="G713" s="378"/>
      <c r="H713" s="378"/>
      <c r="I713" s="378"/>
      <c r="J713" s="378"/>
      <c r="K713" s="378"/>
      <c r="L713" s="378"/>
      <c r="M713" s="378"/>
      <c r="N713" s="378"/>
      <c r="O713" s="378"/>
      <c r="P713" s="378"/>
      <c r="Q713" s="378"/>
      <c r="R713" s="378"/>
      <c r="S713" s="378"/>
      <c r="T713" s="378"/>
      <c r="U713" s="378"/>
      <c r="V713" s="378"/>
      <c r="W713" s="378"/>
      <c r="X713" s="378"/>
      <c r="Y713" s="378"/>
      <c r="Z713" s="378"/>
      <c r="AA713" s="378"/>
      <c r="AB713" s="378"/>
      <c r="AC713" s="378"/>
      <c r="AD713" s="378"/>
      <c r="AE713" s="378"/>
      <c r="AF713" s="378"/>
      <c r="AG713" s="378"/>
      <c r="AH713" s="378"/>
      <c r="AI713" s="378"/>
      <c r="AJ713" s="378"/>
      <c r="AK713" s="378"/>
      <c r="AL713" s="378"/>
      <c r="AM713" s="378"/>
      <c r="AN713" s="378"/>
      <c r="AO713" s="378"/>
      <c r="AP713" s="378"/>
      <c r="AQ713" s="378"/>
      <c r="AR713" s="378"/>
      <c r="AS713" s="378"/>
    </row>
    <row r="714" spans="1:45" ht="11.25" customHeight="1">
      <c r="A714" s="378"/>
      <c r="B714" s="378"/>
      <c r="C714" s="378"/>
      <c r="D714" s="378"/>
      <c r="E714" s="378"/>
      <c r="F714" s="378"/>
      <c r="G714" s="378"/>
      <c r="H714" s="378"/>
      <c r="I714" s="378"/>
      <c r="J714" s="378"/>
      <c r="K714" s="378"/>
      <c r="L714" s="378"/>
      <c r="M714" s="378"/>
      <c r="N714" s="378"/>
      <c r="O714" s="378"/>
      <c r="P714" s="378"/>
      <c r="Q714" s="378"/>
      <c r="R714" s="378"/>
      <c r="S714" s="378"/>
      <c r="T714" s="378"/>
      <c r="U714" s="378"/>
      <c r="V714" s="378"/>
      <c r="W714" s="378"/>
      <c r="X714" s="378"/>
      <c r="Y714" s="378"/>
      <c r="Z714" s="378"/>
      <c r="AA714" s="378"/>
      <c r="AB714" s="378"/>
      <c r="AC714" s="378"/>
      <c r="AD714" s="378"/>
      <c r="AE714" s="378"/>
      <c r="AF714" s="378"/>
      <c r="AG714" s="378"/>
      <c r="AH714" s="378"/>
      <c r="AI714" s="378"/>
      <c r="AJ714" s="378"/>
      <c r="AK714" s="378"/>
      <c r="AL714" s="378"/>
      <c r="AM714" s="378"/>
      <c r="AN714" s="378"/>
      <c r="AO714" s="378"/>
      <c r="AP714" s="378"/>
      <c r="AQ714" s="378"/>
      <c r="AR714" s="378"/>
      <c r="AS714" s="378"/>
    </row>
    <row r="715" spans="1:45" ht="11.25" customHeight="1">
      <c r="A715" s="378"/>
      <c r="B715" s="378"/>
      <c r="C715" s="378"/>
      <c r="D715" s="378"/>
      <c r="E715" s="378"/>
      <c r="F715" s="378"/>
      <c r="G715" s="378"/>
      <c r="H715" s="378"/>
      <c r="I715" s="378"/>
      <c r="J715" s="378"/>
      <c r="K715" s="378"/>
      <c r="L715" s="378"/>
      <c r="M715" s="378"/>
      <c r="N715" s="378"/>
      <c r="O715" s="378"/>
      <c r="P715" s="378"/>
      <c r="Q715" s="378"/>
      <c r="R715" s="378"/>
      <c r="S715" s="378"/>
      <c r="T715" s="378"/>
      <c r="U715" s="378"/>
      <c r="V715" s="378"/>
      <c r="W715" s="378"/>
      <c r="X715" s="378"/>
      <c r="Y715" s="378"/>
      <c r="Z715" s="378"/>
      <c r="AA715" s="378"/>
      <c r="AB715" s="378"/>
      <c r="AC715" s="378"/>
      <c r="AD715" s="378"/>
      <c r="AE715" s="378"/>
      <c r="AF715" s="378"/>
      <c r="AG715" s="378"/>
      <c r="AH715" s="378"/>
      <c r="AI715" s="378"/>
      <c r="AJ715" s="378"/>
      <c r="AK715" s="378"/>
      <c r="AL715" s="378"/>
      <c r="AM715" s="378"/>
      <c r="AN715" s="378"/>
      <c r="AO715" s="378"/>
      <c r="AP715" s="378"/>
      <c r="AQ715" s="378"/>
      <c r="AR715" s="378"/>
      <c r="AS715" s="378"/>
    </row>
    <row r="716" spans="1:45" ht="11.25" customHeight="1">
      <c r="A716" s="378"/>
      <c r="B716" s="378"/>
      <c r="C716" s="378"/>
      <c r="D716" s="378"/>
      <c r="E716" s="378"/>
      <c r="F716" s="378"/>
      <c r="G716" s="378"/>
      <c r="H716" s="378"/>
      <c r="I716" s="378"/>
      <c r="J716" s="378"/>
      <c r="K716" s="378"/>
      <c r="L716" s="378"/>
      <c r="M716" s="378"/>
      <c r="N716" s="378"/>
      <c r="O716" s="378"/>
      <c r="P716" s="378"/>
      <c r="Q716" s="378"/>
      <c r="R716" s="378"/>
      <c r="S716" s="378"/>
      <c r="T716" s="378"/>
      <c r="U716" s="378"/>
      <c r="V716" s="378"/>
      <c r="W716" s="378"/>
      <c r="X716" s="378"/>
      <c r="Y716" s="378"/>
      <c r="Z716" s="378"/>
      <c r="AA716" s="378"/>
      <c r="AB716" s="378"/>
      <c r="AC716" s="378"/>
      <c r="AD716" s="378"/>
      <c r="AE716" s="378"/>
      <c r="AF716" s="378"/>
      <c r="AG716" s="378"/>
      <c r="AH716" s="378"/>
      <c r="AI716" s="378"/>
      <c r="AJ716" s="378"/>
      <c r="AK716" s="378"/>
      <c r="AL716" s="378"/>
      <c r="AM716" s="378"/>
      <c r="AN716" s="378"/>
      <c r="AO716" s="378"/>
      <c r="AP716" s="378"/>
      <c r="AQ716" s="378"/>
      <c r="AR716" s="378"/>
      <c r="AS716" s="378"/>
    </row>
    <row r="717" spans="1:45" ht="11.25" customHeight="1">
      <c r="A717" s="378"/>
      <c r="B717" s="378"/>
      <c r="C717" s="378"/>
      <c r="D717" s="378"/>
      <c r="E717" s="378"/>
      <c r="F717" s="378"/>
      <c r="G717" s="378"/>
      <c r="H717" s="378"/>
      <c r="I717" s="378"/>
      <c r="J717" s="378"/>
      <c r="K717" s="378"/>
      <c r="L717" s="378"/>
      <c r="M717" s="378"/>
      <c r="N717" s="378"/>
      <c r="O717" s="378"/>
      <c r="P717" s="378"/>
      <c r="Q717" s="378"/>
      <c r="R717" s="378"/>
      <c r="S717" s="378"/>
      <c r="T717" s="378"/>
      <c r="U717" s="378"/>
      <c r="V717" s="378"/>
      <c r="W717" s="378"/>
      <c r="X717" s="378"/>
      <c r="Y717" s="378"/>
      <c r="Z717" s="378"/>
      <c r="AA717" s="378"/>
      <c r="AB717" s="378"/>
      <c r="AC717" s="378"/>
      <c r="AD717" s="378"/>
      <c r="AE717" s="378"/>
      <c r="AF717" s="378"/>
      <c r="AG717" s="378"/>
      <c r="AH717" s="378"/>
      <c r="AI717" s="378"/>
      <c r="AJ717" s="378"/>
      <c r="AK717" s="378"/>
      <c r="AL717" s="378"/>
      <c r="AM717" s="378"/>
      <c r="AN717" s="378"/>
      <c r="AO717" s="378"/>
      <c r="AP717" s="378"/>
      <c r="AQ717" s="378"/>
      <c r="AR717" s="378"/>
      <c r="AS717" s="378"/>
    </row>
    <row r="718" spans="1:45" ht="11.25" customHeight="1">
      <c r="A718" s="378"/>
      <c r="B718" s="378"/>
      <c r="C718" s="378"/>
      <c r="D718" s="378"/>
      <c r="E718" s="378"/>
      <c r="F718" s="378"/>
      <c r="G718" s="378"/>
      <c r="H718" s="378"/>
      <c r="I718" s="378"/>
      <c r="J718" s="378"/>
      <c r="K718" s="378"/>
      <c r="L718" s="378"/>
      <c r="M718" s="378"/>
      <c r="N718" s="378"/>
      <c r="O718" s="378"/>
      <c r="P718" s="378"/>
      <c r="Q718" s="378"/>
      <c r="R718" s="378"/>
      <c r="S718" s="378"/>
      <c r="T718" s="378"/>
      <c r="U718" s="378"/>
      <c r="V718" s="378"/>
      <c r="W718" s="378"/>
      <c r="X718" s="378"/>
      <c r="Y718" s="378"/>
      <c r="Z718" s="378"/>
      <c r="AA718" s="378"/>
      <c r="AB718" s="378"/>
      <c r="AC718" s="378"/>
      <c r="AD718" s="378"/>
      <c r="AE718" s="378"/>
      <c r="AF718" s="378"/>
      <c r="AG718" s="378"/>
      <c r="AH718" s="378"/>
      <c r="AI718" s="378"/>
      <c r="AJ718" s="378"/>
      <c r="AK718" s="378"/>
      <c r="AL718" s="378"/>
      <c r="AM718" s="378"/>
      <c r="AN718" s="378"/>
      <c r="AO718" s="378"/>
      <c r="AP718" s="378"/>
      <c r="AQ718" s="378"/>
      <c r="AR718" s="378"/>
      <c r="AS718" s="378"/>
    </row>
    <row r="719" spans="1:45" ht="11.25" customHeight="1">
      <c r="A719" s="378"/>
      <c r="B719" s="378"/>
      <c r="C719" s="378"/>
      <c r="D719" s="378"/>
      <c r="E719" s="378"/>
      <c r="F719" s="378"/>
      <c r="G719" s="378"/>
      <c r="H719" s="378"/>
      <c r="I719" s="378"/>
      <c r="J719" s="378"/>
      <c r="K719" s="378"/>
      <c r="L719" s="378"/>
      <c r="M719" s="378"/>
      <c r="N719" s="378"/>
      <c r="O719" s="378"/>
      <c r="P719" s="378"/>
      <c r="Q719" s="378"/>
      <c r="R719" s="378"/>
      <c r="S719" s="378"/>
      <c r="T719" s="378"/>
      <c r="U719" s="378"/>
      <c r="V719" s="378"/>
      <c r="W719" s="378"/>
      <c r="X719" s="378"/>
      <c r="Y719" s="378"/>
      <c r="Z719" s="378"/>
      <c r="AA719" s="378"/>
      <c r="AB719" s="378"/>
      <c r="AC719" s="378"/>
      <c r="AD719" s="378"/>
      <c r="AE719" s="378"/>
      <c r="AF719" s="378"/>
      <c r="AG719" s="378"/>
      <c r="AH719" s="378"/>
      <c r="AI719" s="378"/>
      <c r="AJ719" s="378"/>
      <c r="AK719" s="378"/>
      <c r="AL719" s="378"/>
      <c r="AM719" s="378"/>
      <c r="AN719" s="378"/>
      <c r="AO719" s="378"/>
      <c r="AP719" s="378"/>
      <c r="AQ719" s="378"/>
      <c r="AR719" s="378"/>
      <c r="AS719" s="378"/>
    </row>
    <row r="720" spans="1:45" ht="11.25" customHeight="1">
      <c r="A720" s="378"/>
      <c r="B720" s="378"/>
      <c r="C720" s="378"/>
      <c r="D720" s="378"/>
      <c r="E720" s="378"/>
      <c r="F720" s="378"/>
      <c r="G720" s="378"/>
      <c r="H720" s="378"/>
      <c r="I720" s="378"/>
      <c r="J720" s="378"/>
      <c r="K720" s="378"/>
      <c r="L720" s="378"/>
      <c r="M720" s="378"/>
      <c r="N720" s="378"/>
      <c r="O720" s="378"/>
      <c r="P720" s="378"/>
      <c r="Q720" s="378"/>
      <c r="R720" s="378"/>
      <c r="S720" s="378"/>
      <c r="T720" s="378"/>
      <c r="U720" s="378"/>
      <c r="V720" s="378"/>
      <c r="W720" s="378"/>
      <c r="X720" s="378"/>
      <c r="Y720" s="378"/>
      <c r="Z720" s="378"/>
      <c r="AA720" s="378"/>
      <c r="AB720" s="378"/>
      <c r="AC720" s="378"/>
      <c r="AD720" s="378"/>
      <c r="AE720" s="378"/>
      <c r="AF720" s="378"/>
      <c r="AG720" s="378"/>
      <c r="AH720" s="378"/>
      <c r="AI720" s="378"/>
      <c r="AJ720" s="378"/>
      <c r="AK720" s="378"/>
      <c r="AL720" s="378"/>
      <c r="AM720" s="378"/>
      <c r="AN720" s="378"/>
      <c r="AO720" s="378"/>
      <c r="AP720" s="378"/>
      <c r="AQ720" s="378"/>
      <c r="AR720" s="378"/>
      <c r="AS720" s="378"/>
    </row>
    <row r="721" spans="1:45" ht="11.25" customHeight="1">
      <c r="A721" s="378"/>
      <c r="B721" s="378"/>
      <c r="C721" s="378"/>
      <c r="D721" s="378"/>
      <c r="E721" s="378"/>
      <c r="F721" s="378"/>
      <c r="G721" s="378"/>
      <c r="H721" s="378"/>
      <c r="I721" s="378"/>
      <c r="J721" s="378"/>
      <c r="K721" s="378"/>
      <c r="L721" s="378"/>
      <c r="M721" s="378"/>
      <c r="N721" s="378"/>
      <c r="O721" s="378"/>
      <c r="P721" s="378"/>
      <c r="Q721" s="378"/>
      <c r="R721" s="378"/>
      <c r="S721" s="378"/>
      <c r="T721" s="378"/>
      <c r="U721" s="378"/>
      <c r="V721" s="378"/>
      <c r="W721" s="378"/>
      <c r="X721" s="378"/>
      <c r="Y721" s="378"/>
      <c r="Z721" s="378"/>
      <c r="AA721" s="378"/>
      <c r="AB721" s="378"/>
      <c r="AC721" s="378"/>
      <c r="AD721" s="378"/>
      <c r="AE721" s="378"/>
      <c r="AF721" s="378"/>
      <c r="AG721" s="378"/>
      <c r="AH721" s="378"/>
      <c r="AI721" s="378"/>
      <c r="AJ721" s="378"/>
      <c r="AK721" s="378"/>
      <c r="AL721" s="378"/>
      <c r="AM721" s="378"/>
      <c r="AN721" s="378"/>
      <c r="AO721" s="378"/>
      <c r="AP721" s="378"/>
      <c r="AQ721" s="378"/>
      <c r="AR721" s="378"/>
      <c r="AS721" s="378"/>
    </row>
    <row r="722" spans="1:45" ht="11.25" customHeight="1">
      <c r="A722" s="378"/>
      <c r="B722" s="378"/>
      <c r="C722" s="378"/>
      <c r="D722" s="378"/>
      <c r="E722" s="378"/>
      <c r="F722" s="378"/>
      <c r="G722" s="378"/>
      <c r="H722" s="378"/>
      <c r="I722" s="378"/>
      <c r="J722" s="378"/>
      <c r="K722" s="378"/>
      <c r="L722" s="378"/>
      <c r="M722" s="378"/>
      <c r="N722" s="378"/>
      <c r="O722" s="378"/>
      <c r="P722" s="378"/>
      <c r="Q722" s="378"/>
      <c r="R722" s="378"/>
      <c r="S722" s="378"/>
      <c r="T722" s="378"/>
      <c r="U722" s="378"/>
      <c r="V722" s="378"/>
      <c r="W722" s="378"/>
      <c r="X722" s="378"/>
      <c r="Y722" s="378"/>
      <c r="Z722" s="378"/>
      <c r="AA722" s="378"/>
      <c r="AB722" s="378"/>
      <c r="AC722" s="378"/>
      <c r="AD722" s="378"/>
      <c r="AE722" s="378"/>
      <c r="AF722" s="378"/>
      <c r="AG722" s="378"/>
      <c r="AH722" s="378"/>
      <c r="AI722" s="378"/>
      <c r="AJ722" s="378"/>
      <c r="AK722" s="378"/>
      <c r="AL722" s="378"/>
      <c r="AM722" s="378"/>
      <c r="AN722" s="378"/>
      <c r="AO722" s="378"/>
      <c r="AP722" s="378"/>
      <c r="AQ722" s="378"/>
      <c r="AR722" s="378"/>
      <c r="AS722" s="378"/>
    </row>
    <row r="723" spans="1:45" ht="11.25" customHeight="1">
      <c r="A723" s="378"/>
      <c r="B723" s="378"/>
      <c r="C723" s="378"/>
      <c r="D723" s="378"/>
      <c r="E723" s="378"/>
      <c r="F723" s="378"/>
      <c r="G723" s="378"/>
      <c r="H723" s="378"/>
      <c r="I723" s="378"/>
      <c r="J723" s="378"/>
      <c r="K723" s="378"/>
      <c r="L723" s="378"/>
      <c r="M723" s="378"/>
      <c r="N723" s="378"/>
      <c r="O723" s="378"/>
      <c r="P723" s="378"/>
      <c r="Q723" s="378"/>
      <c r="R723" s="378"/>
      <c r="S723" s="378"/>
      <c r="T723" s="378"/>
      <c r="U723" s="378"/>
      <c r="V723" s="378"/>
      <c r="W723" s="378"/>
      <c r="X723" s="378"/>
      <c r="Y723" s="378"/>
      <c r="Z723" s="378"/>
      <c r="AA723" s="378"/>
      <c r="AB723" s="378"/>
      <c r="AC723" s="378"/>
      <c r="AD723" s="378"/>
      <c r="AE723" s="378"/>
      <c r="AF723" s="378"/>
      <c r="AG723" s="378"/>
      <c r="AH723" s="378"/>
      <c r="AI723" s="378"/>
      <c r="AJ723" s="378"/>
      <c r="AK723" s="378"/>
      <c r="AL723" s="378"/>
      <c r="AM723" s="378"/>
      <c r="AN723" s="378"/>
      <c r="AO723" s="378"/>
      <c r="AP723" s="378"/>
      <c r="AQ723" s="378"/>
      <c r="AR723" s="378"/>
      <c r="AS723" s="378"/>
    </row>
    <row r="724" spans="1:45" ht="11.25" customHeight="1">
      <c r="A724" s="378"/>
      <c r="B724" s="378"/>
      <c r="C724" s="378"/>
      <c r="D724" s="378"/>
      <c r="E724" s="378"/>
      <c r="F724" s="378"/>
      <c r="G724" s="378"/>
      <c r="H724" s="378"/>
      <c r="I724" s="378"/>
      <c r="J724" s="378"/>
      <c r="K724" s="378"/>
      <c r="L724" s="378"/>
      <c r="M724" s="378"/>
      <c r="N724" s="378"/>
      <c r="O724" s="378"/>
      <c r="P724" s="378"/>
      <c r="Q724" s="378"/>
      <c r="R724" s="378"/>
      <c r="S724" s="378"/>
      <c r="T724" s="378"/>
      <c r="U724" s="378"/>
      <c r="V724" s="378"/>
      <c r="W724" s="378"/>
      <c r="X724" s="378"/>
      <c r="Y724" s="378"/>
      <c r="Z724" s="378"/>
      <c r="AA724" s="378"/>
      <c r="AB724" s="378"/>
      <c r="AC724" s="378"/>
      <c r="AD724" s="378"/>
      <c r="AE724" s="378"/>
      <c r="AF724" s="378"/>
      <c r="AG724" s="378"/>
      <c r="AH724" s="378"/>
      <c r="AI724" s="378"/>
      <c r="AJ724" s="378"/>
      <c r="AK724" s="378"/>
      <c r="AL724" s="378"/>
      <c r="AM724" s="378"/>
      <c r="AN724" s="378"/>
      <c r="AO724" s="378"/>
      <c r="AP724" s="378"/>
      <c r="AQ724" s="378"/>
      <c r="AR724" s="378"/>
      <c r="AS724" s="378"/>
    </row>
    <row r="725" spans="1:45" ht="11.25" customHeight="1">
      <c r="A725" s="378"/>
      <c r="B725" s="378"/>
      <c r="C725" s="378"/>
      <c r="D725" s="378"/>
      <c r="E725" s="378"/>
      <c r="F725" s="378"/>
      <c r="G725" s="378"/>
      <c r="H725" s="378"/>
      <c r="I725" s="378"/>
      <c r="J725" s="378"/>
      <c r="K725" s="378"/>
      <c r="L725" s="378"/>
      <c r="M725" s="378"/>
      <c r="N725" s="378"/>
      <c r="O725" s="378"/>
      <c r="P725" s="378"/>
      <c r="Q725" s="378"/>
      <c r="R725" s="378"/>
      <c r="S725" s="378"/>
      <c r="T725" s="378"/>
      <c r="U725" s="378"/>
      <c r="V725" s="378"/>
      <c r="W725" s="378"/>
      <c r="X725" s="378"/>
      <c r="Y725" s="378"/>
      <c r="Z725" s="378"/>
      <c r="AA725" s="378"/>
      <c r="AB725" s="378"/>
      <c r="AC725" s="378"/>
      <c r="AD725" s="378"/>
      <c r="AE725" s="378"/>
      <c r="AF725" s="378"/>
      <c r="AG725" s="378"/>
      <c r="AH725" s="378"/>
      <c r="AI725" s="378"/>
      <c r="AJ725" s="378"/>
      <c r="AK725" s="378"/>
      <c r="AL725" s="378"/>
      <c r="AM725" s="378"/>
      <c r="AN725" s="378"/>
      <c r="AO725" s="378"/>
      <c r="AP725" s="378"/>
      <c r="AQ725" s="378"/>
      <c r="AR725" s="378"/>
      <c r="AS725" s="378"/>
    </row>
    <row r="726" spans="1:45" ht="11.25" customHeight="1">
      <c r="A726" s="378"/>
      <c r="B726" s="378"/>
      <c r="C726" s="378"/>
      <c r="D726" s="378"/>
      <c r="E726" s="378"/>
      <c r="F726" s="378"/>
      <c r="G726" s="378"/>
      <c r="H726" s="378"/>
      <c r="I726" s="378"/>
      <c r="J726" s="378"/>
      <c r="K726" s="378"/>
      <c r="L726" s="378"/>
      <c r="M726" s="378"/>
      <c r="N726" s="378"/>
      <c r="O726" s="378"/>
      <c r="P726" s="378"/>
      <c r="Q726" s="378"/>
      <c r="R726" s="378"/>
      <c r="S726" s="378"/>
      <c r="T726" s="378"/>
      <c r="U726" s="378"/>
      <c r="V726" s="378"/>
      <c r="W726" s="378"/>
      <c r="X726" s="378"/>
      <c r="Y726" s="378"/>
      <c r="Z726" s="378"/>
      <c r="AA726" s="378"/>
      <c r="AB726" s="378"/>
      <c r="AC726" s="378"/>
      <c r="AD726" s="378"/>
      <c r="AE726" s="378"/>
      <c r="AF726" s="378"/>
      <c r="AG726" s="378"/>
      <c r="AH726" s="378"/>
      <c r="AI726" s="378"/>
      <c r="AJ726" s="378"/>
      <c r="AK726" s="378"/>
      <c r="AL726" s="378"/>
      <c r="AM726" s="378"/>
      <c r="AN726" s="378"/>
      <c r="AO726" s="378"/>
      <c r="AP726" s="378"/>
      <c r="AQ726" s="378"/>
      <c r="AR726" s="378"/>
      <c r="AS726" s="378"/>
    </row>
    <row r="727" spans="1:45" ht="11.25" customHeight="1">
      <c r="A727" s="378"/>
      <c r="B727" s="378"/>
      <c r="C727" s="378"/>
      <c r="D727" s="378"/>
      <c r="E727" s="378"/>
      <c r="F727" s="378"/>
      <c r="G727" s="378"/>
      <c r="H727" s="378"/>
      <c r="I727" s="378"/>
      <c r="J727" s="378"/>
      <c r="K727" s="378"/>
      <c r="L727" s="378"/>
      <c r="M727" s="378"/>
      <c r="N727" s="378"/>
      <c r="O727" s="378"/>
      <c r="P727" s="378"/>
      <c r="Q727" s="378"/>
      <c r="R727" s="378"/>
      <c r="S727" s="378"/>
      <c r="T727" s="378"/>
      <c r="U727" s="378"/>
      <c r="V727" s="378"/>
      <c r="W727" s="378"/>
      <c r="X727" s="378"/>
      <c r="Y727" s="378"/>
      <c r="Z727" s="378"/>
      <c r="AA727" s="378"/>
      <c r="AB727" s="378"/>
      <c r="AC727" s="378"/>
      <c r="AD727" s="378"/>
      <c r="AE727" s="378"/>
      <c r="AF727" s="378"/>
      <c r="AG727" s="378"/>
      <c r="AH727" s="378"/>
      <c r="AI727" s="378"/>
      <c r="AJ727" s="378"/>
      <c r="AK727" s="378"/>
      <c r="AL727" s="378"/>
      <c r="AM727" s="378"/>
      <c r="AN727" s="378"/>
      <c r="AO727" s="378"/>
      <c r="AP727" s="378"/>
      <c r="AQ727" s="378"/>
      <c r="AR727" s="378"/>
      <c r="AS727" s="378"/>
    </row>
    <row r="728" spans="1:45" ht="11.25" customHeight="1">
      <c r="A728" s="378"/>
      <c r="B728" s="378"/>
      <c r="C728" s="378"/>
      <c r="D728" s="378"/>
      <c r="E728" s="378"/>
      <c r="F728" s="378"/>
      <c r="G728" s="378"/>
      <c r="H728" s="378"/>
      <c r="I728" s="378"/>
      <c r="J728" s="378"/>
      <c r="K728" s="378"/>
      <c r="L728" s="378"/>
      <c r="M728" s="378"/>
      <c r="N728" s="378"/>
      <c r="O728" s="378"/>
      <c r="P728" s="378"/>
      <c r="Q728" s="378"/>
      <c r="R728" s="378"/>
      <c r="S728" s="378"/>
      <c r="T728" s="378"/>
      <c r="U728" s="378"/>
      <c r="V728" s="378"/>
      <c r="W728" s="378"/>
      <c r="X728" s="378"/>
      <c r="Y728" s="378"/>
      <c r="Z728" s="378"/>
      <c r="AA728" s="378"/>
      <c r="AB728" s="378"/>
      <c r="AC728" s="378"/>
      <c r="AD728" s="378"/>
      <c r="AE728" s="378"/>
      <c r="AF728" s="378"/>
      <c r="AG728" s="378"/>
      <c r="AH728" s="378"/>
      <c r="AI728" s="378"/>
      <c r="AJ728" s="378"/>
      <c r="AK728" s="378"/>
      <c r="AL728" s="378"/>
      <c r="AM728" s="378"/>
      <c r="AN728" s="378"/>
      <c r="AO728" s="378"/>
      <c r="AP728" s="378"/>
      <c r="AQ728" s="378"/>
      <c r="AR728" s="378"/>
      <c r="AS728" s="378"/>
    </row>
    <row r="729" spans="1:45" ht="11.25" customHeight="1">
      <c r="A729" s="378"/>
      <c r="B729" s="378"/>
      <c r="C729" s="378"/>
      <c r="D729" s="378"/>
      <c r="E729" s="378"/>
      <c r="F729" s="378"/>
      <c r="G729" s="378"/>
      <c r="H729" s="378"/>
      <c r="I729" s="378"/>
      <c r="J729" s="378"/>
      <c r="K729" s="378"/>
      <c r="L729" s="378"/>
      <c r="M729" s="378"/>
      <c r="N729" s="378"/>
      <c r="O729" s="378"/>
      <c r="P729" s="378"/>
      <c r="Q729" s="378"/>
      <c r="R729" s="378"/>
      <c r="S729" s="378"/>
      <c r="T729" s="378"/>
      <c r="U729" s="378"/>
      <c r="V729" s="378"/>
      <c r="W729" s="378"/>
      <c r="X729" s="378"/>
      <c r="Y729" s="378"/>
      <c r="Z729" s="378"/>
      <c r="AA729" s="378"/>
      <c r="AB729" s="378"/>
      <c r="AC729" s="378"/>
      <c r="AD729" s="378"/>
      <c r="AE729" s="378"/>
      <c r="AF729" s="378"/>
      <c r="AG729" s="378"/>
      <c r="AH729" s="378"/>
      <c r="AI729" s="378"/>
      <c r="AJ729" s="378"/>
      <c r="AK729" s="378"/>
      <c r="AL729" s="378"/>
      <c r="AM729" s="378"/>
      <c r="AN729" s="378"/>
      <c r="AO729" s="378"/>
      <c r="AP729" s="378"/>
      <c r="AQ729" s="378"/>
      <c r="AR729" s="378"/>
      <c r="AS729" s="378"/>
    </row>
    <row r="730" spans="1:45" ht="11.25" customHeight="1">
      <c r="A730" s="378"/>
      <c r="B730" s="378"/>
      <c r="C730" s="378"/>
      <c r="D730" s="378"/>
      <c r="E730" s="378"/>
      <c r="F730" s="378"/>
      <c r="G730" s="378"/>
      <c r="H730" s="378"/>
      <c r="I730" s="378"/>
      <c r="J730" s="378"/>
      <c r="K730" s="378"/>
      <c r="L730" s="378"/>
      <c r="M730" s="378"/>
      <c r="N730" s="378"/>
      <c r="O730" s="378"/>
      <c r="P730" s="378"/>
      <c r="Q730" s="378"/>
      <c r="R730" s="378"/>
      <c r="S730" s="378"/>
      <c r="T730" s="378"/>
      <c r="U730" s="378"/>
      <c r="V730" s="378"/>
      <c r="W730" s="378"/>
      <c r="X730" s="378"/>
      <c r="Y730" s="378"/>
      <c r="Z730" s="378"/>
      <c r="AA730" s="378"/>
      <c r="AB730" s="378"/>
      <c r="AC730" s="378"/>
      <c r="AD730" s="378"/>
      <c r="AE730" s="378"/>
      <c r="AF730" s="378"/>
      <c r="AG730" s="378"/>
      <c r="AH730" s="378"/>
      <c r="AI730" s="378"/>
      <c r="AJ730" s="378"/>
      <c r="AK730" s="378"/>
      <c r="AL730" s="378"/>
      <c r="AM730" s="378"/>
      <c r="AN730" s="378"/>
      <c r="AO730" s="378"/>
      <c r="AP730" s="378"/>
      <c r="AQ730" s="378"/>
      <c r="AR730" s="378"/>
      <c r="AS730" s="378"/>
    </row>
    <row r="731" spans="1:45" ht="11.25" customHeight="1">
      <c r="A731" s="378"/>
      <c r="B731" s="378"/>
      <c r="C731" s="378"/>
      <c r="D731" s="378"/>
      <c r="E731" s="378"/>
      <c r="F731" s="378"/>
      <c r="G731" s="378"/>
      <c r="H731" s="378"/>
      <c r="I731" s="378"/>
      <c r="J731" s="378"/>
      <c r="K731" s="378"/>
      <c r="L731" s="378"/>
      <c r="M731" s="378"/>
      <c r="N731" s="378"/>
      <c r="O731" s="378"/>
      <c r="P731" s="378"/>
      <c r="Q731" s="378"/>
      <c r="R731" s="378"/>
      <c r="S731" s="378"/>
      <c r="T731" s="378"/>
      <c r="U731" s="378"/>
      <c r="V731" s="378"/>
      <c r="W731" s="378"/>
      <c r="X731" s="378"/>
      <c r="Y731" s="378"/>
      <c r="Z731" s="378"/>
      <c r="AA731" s="378"/>
      <c r="AB731" s="378"/>
      <c r="AC731" s="378"/>
      <c r="AD731" s="378"/>
      <c r="AE731" s="378"/>
      <c r="AF731" s="378"/>
      <c r="AG731" s="378"/>
      <c r="AH731" s="378"/>
      <c r="AI731" s="378"/>
      <c r="AJ731" s="378"/>
      <c r="AK731" s="378"/>
      <c r="AL731" s="378"/>
      <c r="AM731" s="378"/>
      <c r="AN731" s="378"/>
      <c r="AO731" s="378"/>
      <c r="AP731" s="378"/>
      <c r="AQ731" s="378"/>
      <c r="AR731" s="378"/>
      <c r="AS731" s="378"/>
    </row>
    <row r="732" spans="1:45" ht="11.25" customHeight="1">
      <c r="A732" s="378"/>
      <c r="B732" s="378"/>
      <c r="C732" s="378"/>
      <c r="D732" s="378"/>
      <c r="E732" s="378"/>
      <c r="F732" s="378"/>
      <c r="G732" s="378"/>
      <c r="H732" s="378"/>
      <c r="I732" s="378"/>
      <c r="J732" s="378"/>
      <c r="K732" s="378"/>
      <c r="L732" s="378"/>
      <c r="M732" s="378"/>
      <c r="N732" s="378"/>
      <c r="O732" s="378"/>
      <c r="P732" s="378"/>
      <c r="Q732" s="378"/>
      <c r="R732" s="378"/>
      <c r="S732" s="378"/>
      <c r="T732" s="378"/>
      <c r="U732" s="378"/>
      <c r="V732" s="378"/>
      <c r="W732" s="378"/>
      <c r="X732" s="378"/>
      <c r="Y732" s="378"/>
      <c r="Z732" s="378"/>
      <c r="AA732" s="378"/>
      <c r="AB732" s="378"/>
      <c r="AC732" s="378"/>
      <c r="AD732" s="378"/>
      <c r="AE732" s="378"/>
      <c r="AF732" s="378"/>
      <c r="AG732" s="378"/>
      <c r="AH732" s="378"/>
      <c r="AI732" s="378"/>
      <c r="AJ732" s="378"/>
      <c r="AK732" s="378"/>
      <c r="AL732" s="378"/>
      <c r="AM732" s="378"/>
      <c r="AN732" s="378"/>
      <c r="AO732" s="378"/>
      <c r="AP732" s="378"/>
      <c r="AQ732" s="378"/>
      <c r="AR732" s="378"/>
      <c r="AS732" s="378"/>
    </row>
    <row r="733" spans="1:45" ht="11.25" customHeight="1">
      <c r="A733" s="378"/>
      <c r="B733" s="378"/>
      <c r="C733" s="378"/>
      <c r="D733" s="378"/>
      <c r="E733" s="378"/>
      <c r="F733" s="378"/>
      <c r="G733" s="378"/>
      <c r="H733" s="378"/>
      <c r="I733" s="378"/>
      <c r="J733" s="378"/>
      <c r="K733" s="378"/>
      <c r="L733" s="378"/>
      <c r="M733" s="378"/>
      <c r="N733" s="378"/>
      <c r="O733" s="378"/>
      <c r="P733" s="378"/>
      <c r="Q733" s="378"/>
      <c r="R733" s="378"/>
      <c r="S733" s="378"/>
      <c r="T733" s="378"/>
      <c r="U733" s="378"/>
      <c r="V733" s="378"/>
      <c r="W733" s="378"/>
      <c r="X733" s="378"/>
      <c r="Y733" s="378"/>
      <c r="Z733" s="378"/>
      <c r="AA733" s="378"/>
      <c r="AB733" s="378"/>
      <c r="AC733" s="378"/>
      <c r="AD733" s="378"/>
      <c r="AE733" s="378"/>
      <c r="AF733" s="378"/>
      <c r="AG733" s="378"/>
      <c r="AH733" s="378"/>
      <c r="AI733" s="378"/>
      <c r="AJ733" s="378"/>
      <c r="AK733" s="378"/>
      <c r="AL733" s="378"/>
      <c r="AM733" s="378"/>
      <c r="AN733" s="378"/>
      <c r="AO733" s="378"/>
      <c r="AP733" s="378"/>
      <c r="AQ733" s="378"/>
      <c r="AR733" s="378"/>
      <c r="AS733" s="378"/>
    </row>
    <row r="734" spans="1:45" ht="11.25" customHeight="1">
      <c r="A734" s="378"/>
      <c r="B734" s="378"/>
      <c r="C734" s="378"/>
      <c r="D734" s="378"/>
      <c r="E734" s="378"/>
      <c r="F734" s="378"/>
      <c r="G734" s="378"/>
      <c r="H734" s="378"/>
      <c r="I734" s="378"/>
      <c r="J734" s="378"/>
      <c r="K734" s="378"/>
      <c r="L734" s="378"/>
      <c r="M734" s="378"/>
      <c r="N734" s="378"/>
      <c r="O734" s="378"/>
      <c r="P734" s="378"/>
      <c r="Q734" s="378"/>
      <c r="R734" s="378"/>
      <c r="S734" s="378"/>
      <c r="T734" s="378"/>
      <c r="U734" s="378"/>
      <c r="V734" s="378"/>
      <c r="W734" s="378"/>
      <c r="X734" s="378"/>
      <c r="Y734" s="378"/>
      <c r="Z734" s="378"/>
      <c r="AA734" s="378"/>
      <c r="AB734" s="378"/>
      <c r="AC734" s="378"/>
      <c r="AD734" s="378"/>
      <c r="AE734" s="378"/>
      <c r="AF734" s="378"/>
      <c r="AG734" s="378"/>
      <c r="AH734" s="378"/>
      <c r="AI734" s="378"/>
      <c r="AJ734" s="378"/>
      <c r="AK734" s="378"/>
      <c r="AL734" s="378"/>
      <c r="AM734" s="378"/>
      <c r="AN734" s="378"/>
      <c r="AO734" s="378"/>
      <c r="AP734" s="378"/>
      <c r="AQ734" s="378"/>
      <c r="AR734" s="378"/>
      <c r="AS734" s="378"/>
    </row>
    <row r="735" spans="1:45" ht="11.25" customHeight="1">
      <c r="A735" s="378"/>
      <c r="B735" s="378"/>
      <c r="C735" s="378"/>
      <c r="D735" s="378"/>
      <c r="E735" s="378"/>
      <c r="F735" s="378"/>
      <c r="G735" s="378"/>
      <c r="H735" s="378"/>
      <c r="I735" s="378"/>
      <c r="J735" s="378"/>
      <c r="K735" s="378"/>
      <c r="L735" s="378"/>
      <c r="M735" s="378"/>
      <c r="N735" s="378"/>
      <c r="O735" s="378"/>
      <c r="P735" s="378"/>
      <c r="Q735" s="378"/>
      <c r="R735" s="378"/>
      <c r="S735" s="378"/>
      <c r="T735" s="378"/>
      <c r="U735" s="378"/>
      <c r="V735" s="378"/>
      <c r="W735" s="378"/>
      <c r="X735" s="378"/>
      <c r="Y735" s="378"/>
      <c r="Z735" s="378"/>
      <c r="AA735" s="378"/>
      <c r="AB735" s="378"/>
      <c r="AC735" s="378"/>
      <c r="AD735" s="378"/>
      <c r="AE735" s="378"/>
      <c r="AF735" s="378"/>
      <c r="AG735" s="378"/>
      <c r="AH735" s="378"/>
      <c r="AI735" s="378"/>
      <c r="AJ735" s="378"/>
      <c r="AK735" s="378"/>
      <c r="AL735" s="378"/>
      <c r="AM735" s="378"/>
      <c r="AN735" s="378"/>
      <c r="AO735" s="378"/>
      <c r="AP735" s="378"/>
      <c r="AQ735" s="378"/>
      <c r="AR735" s="378"/>
      <c r="AS735" s="378"/>
    </row>
    <row r="736" spans="1:45" ht="11.25" customHeight="1">
      <c r="A736" s="378"/>
      <c r="B736" s="378"/>
      <c r="C736" s="378"/>
      <c r="D736" s="378"/>
      <c r="E736" s="378"/>
      <c r="F736" s="378"/>
      <c r="G736" s="378"/>
      <c r="H736" s="378"/>
      <c r="I736" s="378"/>
      <c r="J736" s="378"/>
      <c r="K736" s="378"/>
      <c r="L736" s="378"/>
      <c r="M736" s="378"/>
      <c r="N736" s="378"/>
      <c r="O736" s="378"/>
      <c r="P736" s="378"/>
      <c r="Q736" s="378"/>
      <c r="R736" s="378"/>
      <c r="S736" s="378"/>
      <c r="T736" s="378"/>
      <c r="U736" s="378"/>
      <c r="V736" s="378"/>
      <c r="W736" s="378"/>
      <c r="X736" s="378"/>
      <c r="Y736" s="378"/>
      <c r="Z736" s="378"/>
      <c r="AA736" s="378"/>
      <c r="AB736" s="378"/>
      <c r="AC736" s="378"/>
      <c r="AD736" s="378"/>
      <c r="AE736" s="378"/>
      <c r="AF736" s="378"/>
      <c r="AG736" s="378"/>
      <c r="AH736" s="378"/>
      <c r="AI736" s="378"/>
      <c r="AJ736" s="378"/>
      <c r="AK736" s="378"/>
      <c r="AL736" s="378"/>
      <c r="AM736" s="378"/>
      <c r="AN736" s="378"/>
      <c r="AO736" s="378"/>
      <c r="AP736" s="378"/>
      <c r="AQ736" s="378"/>
      <c r="AR736" s="378"/>
      <c r="AS736" s="378"/>
    </row>
    <row r="737" spans="1:45" ht="11.25" customHeight="1">
      <c r="A737" s="378"/>
      <c r="B737" s="378"/>
      <c r="C737" s="378"/>
      <c r="D737" s="378"/>
      <c r="E737" s="378"/>
      <c r="F737" s="378"/>
      <c r="G737" s="378"/>
      <c r="H737" s="378"/>
      <c r="I737" s="378"/>
      <c r="J737" s="378"/>
      <c r="K737" s="378"/>
      <c r="L737" s="378"/>
      <c r="M737" s="378"/>
      <c r="N737" s="378"/>
      <c r="O737" s="378"/>
      <c r="P737" s="378"/>
      <c r="Q737" s="378"/>
      <c r="R737" s="378"/>
      <c r="S737" s="378"/>
      <c r="T737" s="378"/>
      <c r="U737" s="378"/>
      <c r="V737" s="378"/>
      <c r="W737" s="378"/>
      <c r="X737" s="378"/>
      <c r="Y737" s="378"/>
      <c r="Z737" s="378"/>
      <c r="AA737" s="378"/>
      <c r="AB737" s="378"/>
      <c r="AC737" s="378"/>
      <c r="AD737" s="378"/>
      <c r="AE737" s="378"/>
      <c r="AF737" s="378"/>
      <c r="AG737" s="378"/>
      <c r="AH737" s="378"/>
      <c r="AI737" s="378"/>
      <c r="AJ737" s="378"/>
      <c r="AK737" s="378"/>
      <c r="AL737" s="378"/>
      <c r="AM737" s="378"/>
      <c r="AN737" s="378"/>
      <c r="AO737" s="378"/>
      <c r="AP737" s="378"/>
      <c r="AQ737" s="378"/>
      <c r="AR737" s="378"/>
      <c r="AS737" s="378"/>
    </row>
    <row r="738" spans="1:45" ht="11.25" customHeight="1">
      <c r="A738" s="378"/>
      <c r="B738" s="378"/>
      <c r="C738" s="378"/>
      <c r="D738" s="378"/>
      <c r="E738" s="378"/>
      <c r="F738" s="378"/>
      <c r="G738" s="378"/>
      <c r="H738" s="378"/>
      <c r="I738" s="378"/>
      <c r="J738" s="378"/>
      <c r="K738" s="378"/>
      <c r="L738" s="378"/>
      <c r="M738" s="378"/>
      <c r="N738" s="378"/>
      <c r="O738" s="378"/>
      <c r="P738" s="378"/>
      <c r="Q738" s="378"/>
      <c r="R738" s="378"/>
      <c r="S738" s="378"/>
      <c r="T738" s="378"/>
      <c r="U738" s="378"/>
      <c r="V738" s="378"/>
      <c r="W738" s="378"/>
      <c r="X738" s="378"/>
      <c r="Y738" s="378"/>
      <c r="Z738" s="378"/>
      <c r="AA738" s="378"/>
      <c r="AB738" s="378"/>
      <c r="AC738" s="378"/>
      <c r="AD738" s="378"/>
      <c r="AE738" s="378"/>
      <c r="AF738" s="378"/>
      <c r="AG738" s="378"/>
      <c r="AH738" s="378"/>
      <c r="AI738" s="378"/>
      <c r="AJ738" s="378"/>
      <c r="AK738" s="378"/>
      <c r="AL738" s="378"/>
      <c r="AM738" s="378"/>
      <c r="AN738" s="378"/>
      <c r="AO738" s="378"/>
      <c r="AP738" s="378"/>
      <c r="AQ738" s="378"/>
      <c r="AR738" s="378"/>
      <c r="AS738" s="378"/>
    </row>
    <row r="739" spans="1:45" ht="11.25" customHeight="1">
      <c r="A739" s="378"/>
      <c r="B739" s="378"/>
      <c r="C739" s="378"/>
      <c r="D739" s="378"/>
      <c r="E739" s="378"/>
      <c r="F739" s="378"/>
      <c r="G739" s="378"/>
      <c r="H739" s="378"/>
      <c r="I739" s="378"/>
      <c r="J739" s="378"/>
      <c r="K739" s="378"/>
      <c r="L739" s="378"/>
      <c r="M739" s="378"/>
      <c r="N739" s="378"/>
      <c r="O739" s="378"/>
      <c r="P739" s="378"/>
      <c r="Q739" s="378"/>
      <c r="R739" s="378"/>
      <c r="S739" s="378"/>
      <c r="T739" s="378"/>
      <c r="U739" s="378"/>
      <c r="V739" s="378"/>
      <c r="W739" s="378"/>
      <c r="X739" s="378"/>
      <c r="Y739" s="378"/>
      <c r="Z739" s="378"/>
      <c r="AA739" s="378"/>
      <c r="AB739" s="378"/>
      <c r="AC739" s="378"/>
      <c r="AD739" s="378"/>
      <c r="AE739" s="378"/>
      <c r="AF739" s="378"/>
      <c r="AG739" s="378"/>
      <c r="AH739" s="378"/>
      <c r="AI739" s="378"/>
      <c r="AJ739" s="378"/>
      <c r="AK739" s="378"/>
      <c r="AL739" s="378"/>
      <c r="AM739" s="378"/>
      <c r="AN739" s="378"/>
      <c r="AO739" s="378"/>
      <c r="AP739" s="378"/>
      <c r="AQ739" s="378"/>
      <c r="AR739" s="378"/>
      <c r="AS739" s="378"/>
    </row>
    <row r="740" spans="1:45" ht="11.25" customHeight="1">
      <c r="A740" s="378"/>
      <c r="B740" s="378"/>
      <c r="C740" s="378"/>
      <c r="D740" s="378"/>
      <c r="E740" s="378"/>
      <c r="F740" s="378"/>
      <c r="G740" s="378"/>
      <c r="H740" s="378"/>
      <c r="I740" s="378"/>
      <c r="J740" s="378"/>
      <c r="K740" s="378"/>
      <c r="L740" s="378"/>
      <c r="M740" s="378"/>
      <c r="N740" s="378"/>
      <c r="O740" s="378"/>
      <c r="P740" s="378"/>
      <c r="Q740" s="378"/>
      <c r="R740" s="378"/>
      <c r="S740" s="378"/>
      <c r="T740" s="378"/>
      <c r="U740" s="378"/>
      <c r="V740" s="378"/>
      <c r="W740" s="378"/>
      <c r="X740" s="378"/>
      <c r="Y740" s="378"/>
      <c r="Z740" s="378"/>
      <c r="AA740" s="378"/>
      <c r="AB740" s="378"/>
      <c r="AC740" s="378"/>
      <c r="AD740" s="378"/>
      <c r="AE740" s="378"/>
      <c r="AF740" s="378"/>
      <c r="AG740" s="378"/>
      <c r="AH740" s="378"/>
      <c r="AI740" s="378"/>
      <c r="AJ740" s="378"/>
      <c r="AK740" s="378"/>
      <c r="AL740" s="378"/>
      <c r="AM740" s="378"/>
      <c r="AN740" s="378"/>
      <c r="AO740" s="378"/>
      <c r="AP740" s="378"/>
      <c r="AQ740" s="378"/>
      <c r="AR740" s="378"/>
      <c r="AS740" s="378"/>
    </row>
    <row r="741" spans="1:45" ht="11.25" customHeight="1">
      <c r="A741" s="378"/>
      <c r="B741" s="378"/>
      <c r="C741" s="378"/>
      <c r="D741" s="378"/>
      <c r="E741" s="378"/>
      <c r="F741" s="378"/>
      <c r="G741" s="378"/>
      <c r="H741" s="378"/>
      <c r="I741" s="378"/>
      <c r="J741" s="378"/>
      <c r="K741" s="378"/>
      <c r="L741" s="378"/>
      <c r="M741" s="378"/>
      <c r="N741" s="378"/>
      <c r="O741" s="378"/>
      <c r="P741" s="378"/>
      <c r="Q741" s="378"/>
      <c r="R741" s="378"/>
      <c r="S741" s="378"/>
      <c r="T741" s="378"/>
      <c r="U741" s="378"/>
      <c r="V741" s="378"/>
      <c r="W741" s="378"/>
      <c r="X741" s="378"/>
      <c r="Y741" s="378"/>
      <c r="Z741" s="378"/>
      <c r="AA741" s="378"/>
      <c r="AB741" s="378"/>
      <c r="AC741" s="378"/>
      <c r="AD741" s="378"/>
      <c r="AE741" s="378"/>
      <c r="AF741" s="378"/>
      <c r="AG741" s="378"/>
      <c r="AH741" s="378"/>
      <c r="AI741" s="378"/>
      <c r="AJ741" s="378"/>
      <c r="AK741" s="378"/>
      <c r="AL741" s="378"/>
      <c r="AM741" s="378"/>
      <c r="AN741" s="378"/>
      <c r="AO741" s="378"/>
      <c r="AP741" s="378"/>
      <c r="AQ741" s="378"/>
      <c r="AR741" s="378"/>
      <c r="AS741" s="378"/>
    </row>
    <row r="742" spans="1:45" ht="11.25" customHeight="1">
      <c r="A742" s="378"/>
      <c r="B742" s="378"/>
      <c r="C742" s="378"/>
      <c r="D742" s="378"/>
      <c r="E742" s="378"/>
      <c r="F742" s="378"/>
      <c r="G742" s="378"/>
      <c r="H742" s="378"/>
      <c r="I742" s="378"/>
      <c r="J742" s="378"/>
      <c r="K742" s="378"/>
      <c r="L742" s="378"/>
      <c r="M742" s="378"/>
      <c r="N742" s="378"/>
      <c r="O742" s="378"/>
      <c r="P742" s="378"/>
      <c r="Q742" s="378"/>
      <c r="R742" s="378"/>
      <c r="S742" s="378"/>
      <c r="T742" s="378"/>
      <c r="U742" s="378"/>
      <c r="V742" s="378"/>
      <c r="W742" s="378"/>
      <c r="X742" s="378"/>
      <c r="Y742" s="378"/>
      <c r="Z742" s="378"/>
      <c r="AA742" s="378"/>
      <c r="AB742" s="378"/>
      <c r="AC742" s="378"/>
      <c r="AD742" s="378"/>
      <c r="AE742" s="378"/>
      <c r="AF742" s="378"/>
      <c r="AG742" s="378"/>
      <c r="AH742" s="378"/>
      <c r="AI742" s="378"/>
      <c r="AJ742" s="378"/>
      <c r="AK742" s="378"/>
      <c r="AL742" s="378"/>
      <c r="AM742" s="378"/>
      <c r="AN742" s="378"/>
      <c r="AO742" s="378"/>
      <c r="AP742" s="378"/>
      <c r="AQ742" s="378"/>
      <c r="AR742" s="378"/>
      <c r="AS742" s="378"/>
    </row>
    <row r="743" spans="1:45" ht="11.25" customHeight="1">
      <c r="A743" s="378"/>
      <c r="B743" s="378"/>
      <c r="C743" s="378"/>
      <c r="D743" s="378"/>
      <c r="E743" s="378"/>
      <c r="F743" s="378"/>
      <c r="G743" s="378"/>
      <c r="H743" s="378"/>
      <c r="I743" s="378"/>
      <c r="J743" s="378"/>
      <c r="K743" s="378"/>
      <c r="L743" s="378"/>
      <c r="M743" s="378"/>
      <c r="N743" s="378"/>
      <c r="O743" s="378"/>
      <c r="P743" s="378"/>
      <c r="Q743" s="378"/>
      <c r="R743" s="378"/>
      <c r="S743" s="378"/>
      <c r="T743" s="378"/>
      <c r="U743" s="378"/>
      <c r="V743" s="378"/>
      <c r="W743" s="378"/>
      <c r="X743" s="378"/>
      <c r="Y743" s="378"/>
      <c r="Z743" s="378"/>
      <c r="AA743" s="378"/>
      <c r="AB743" s="378"/>
      <c r="AC743" s="378"/>
      <c r="AD743" s="378"/>
      <c r="AE743" s="378"/>
      <c r="AF743" s="378"/>
      <c r="AG743" s="378"/>
      <c r="AH743" s="378"/>
      <c r="AI743" s="378"/>
      <c r="AJ743" s="378"/>
      <c r="AK743" s="378"/>
      <c r="AL743" s="378"/>
      <c r="AM743" s="378"/>
      <c r="AN743" s="378"/>
      <c r="AO743" s="378"/>
      <c r="AP743" s="378"/>
      <c r="AQ743" s="378"/>
      <c r="AR743" s="378"/>
      <c r="AS743" s="378"/>
    </row>
    <row r="744" spans="1:45" ht="11.25" customHeight="1">
      <c r="A744" s="378"/>
      <c r="B744" s="378"/>
      <c r="C744" s="378"/>
      <c r="D744" s="378"/>
      <c r="E744" s="378"/>
      <c r="F744" s="378"/>
      <c r="G744" s="378"/>
      <c r="H744" s="378"/>
      <c r="I744" s="378"/>
      <c r="J744" s="378"/>
      <c r="K744" s="378"/>
      <c r="L744" s="378"/>
      <c r="M744" s="378"/>
      <c r="N744" s="378"/>
      <c r="O744" s="378"/>
      <c r="P744" s="378"/>
      <c r="Q744" s="378"/>
      <c r="R744" s="378"/>
      <c r="S744" s="378"/>
      <c r="T744" s="378"/>
      <c r="U744" s="378"/>
      <c r="V744" s="378"/>
      <c r="W744" s="378"/>
      <c r="X744" s="378"/>
      <c r="Y744" s="378"/>
      <c r="Z744" s="378"/>
      <c r="AA744" s="378"/>
      <c r="AB744" s="378"/>
      <c r="AC744" s="378"/>
      <c r="AD744" s="378"/>
      <c r="AE744" s="378"/>
      <c r="AF744" s="378"/>
      <c r="AG744" s="378"/>
      <c r="AH744" s="378"/>
      <c r="AI744" s="378"/>
      <c r="AJ744" s="378"/>
      <c r="AK744" s="378"/>
      <c r="AL744" s="378"/>
      <c r="AM744" s="378"/>
      <c r="AN744" s="378"/>
      <c r="AO744" s="378"/>
      <c r="AP744" s="378"/>
      <c r="AQ744" s="378"/>
      <c r="AR744" s="378"/>
      <c r="AS744" s="378"/>
    </row>
    <row r="745" spans="1:45" ht="11.25" customHeight="1">
      <c r="A745" s="378"/>
      <c r="B745" s="378"/>
      <c r="C745" s="378"/>
      <c r="D745" s="378"/>
      <c r="E745" s="378"/>
      <c r="F745" s="378"/>
      <c r="G745" s="378"/>
      <c r="H745" s="378"/>
      <c r="I745" s="378"/>
      <c r="J745" s="378"/>
      <c r="K745" s="378"/>
      <c r="L745" s="378"/>
      <c r="M745" s="378"/>
      <c r="N745" s="378"/>
      <c r="O745" s="378"/>
      <c r="P745" s="378"/>
      <c r="Q745" s="378"/>
      <c r="R745" s="378"/>
      <c r="S745" s="378"/>
      <c r="T745" s="378"/>
      <c r="U745" s="378"/>
      <c r="V745" s="378"/>
      <c r="W745" s="378"/>
      <c r="X745" s="378"/>
      <c r="Y745" s="378"/>
      <c r="Z745" s="378"/>
      <c r="AA745" s="378"/>
      <c r="AB745" s="378"/>
      <c r="AC745" s="378"/>
      <c r="AD745" s="378"/>
      <c r="AE745" s="378"/>
      <c r="AF745" s="378"/>
      <c r="AG745" s="378"/>
      <c r="AH745" s="378"/>
      <c r="AI745" s="378"/>
      <c r="AJ745" s="378"/>
      <c r="AK745" s="378"/>
      <c r="AL745" s="378"/>
      <c r="AM745" s="378"/>
      <c r="AN745" s="378"/>
      <c r="AO745" s="378"/>
      <c r="AP745" s="378"/>
      <c r="AQ745" s="378"/>
      <c r="AR745" s="378"/>
      <c r="AS745" s="378"/>
    </row>
    <row r="746" spans="1:45" ht="11.25" customHeight="1">
      <c r="A746" s="378"/>
      <c r="B746" s="378"/>
      <c r="C746" s="378"/>
      <c r="D746" s="378"/>
      <c r="E746" s="378"/>
      <c r="F746" s="378"/>
      <c r="G746" s="378"/>
      <c r="H746" s="378"/>
      <c r="I746" s="378"/>
      <c r="J746" s="378"/>
      <c r="K746" s="378"/>
      <c r="L746" s="378"/>
      <c r="M746" s="378"/>
      <c r="N746" s="378"/>
      <c r="O746" s="378"/>
      <c r="P746" s="378"/>
      <c r="Q746" s="378"/>
      <c r="R746" s="378"/>
      <c r="S746" s="378"/>
      <c r="T746" s="378"/>
      <c r="U746" s="378"/>
      <c r="V746" s="378"/>
      <c r="W746" s="378"/>
      <c r="X746" s="378"/>
      <c r="Y746" s="378"/>
      <c r="Z746" s="378"/>
      <c r="AA746" s="378"/>
      <c r="AB746" s="378"/>
      <c r="AC746" s="378"/>
      <c r="AD746" s="378"/>
      <c r="AE746" s="378"/>
      <c r="AF746" s="378"/>
      <c r="AG746" s="378"/>
      <c r="AH746" s="378"/>
      <c r="AI746" s="378"/>
      <c r="AJ746" s="378"/>
      <c r="AK746" s="378"/>
      <c r="AL746" s="378"/>
      <c r="AM746" s="378"/>
      <c r="AN746" s="378"/>
      <c r="AO746" s="378"/>
      <c r="AP746" s="378"/>
      <c r="AQ746" s="378"/>
      <c r="AR746" s="378"/>
      <c r="AS746" s="378"/>
    </row>
    <row r="747" spans="1:45" ht="11.25" customHeight="1">
      <c r="A747" s="378"/>
      <c r="B747" s="378"/>
      <c r="C747" s="378"/>
      <c r="D747" s="378"/>
      <c r="E747" s="378"/>
      <c r="F747" s="378"/>
      <c r="G747" s="378"/>
      <c r="H747" s="378"/>
      <c r="I747" s="378"/>
      <c r="J747" s="378"/>
      <c r="K747" s="378"/>
      <c r="L747" s="378"/>
      <c r="M747" s="378"/>
      <c r="N747" s="378"/>
      <c r="O747" s="378"/>
      <c r="P747" s="378"/>
      <c r="Q747" s="378"/>
      <c r="R747" s="378"/>
      <c r="S747" s="378"/>
      <c r="T747" s="378"/>
      <c r="U747" s="378"/>
      <c r="V747" s="378"/>
      <c r="W747" s="378"/>
      <c r="X747" s="378"/>
      <c r="Y747" s="378"/>
      <c r="Z747" s="378"/>
      <c r="AA747" s="378"/>
      <c r="AB747" s="378"/>
      <c r="AC747" s="378"/>
      <c r="AD747" s="378"/>
      <c r="AE747" s="378"/>
      <c r="AF747" s="378"/>
      <c r="AG747" s="378"/>
      <c r="AH747" s="378"/>
      <c r="AI747" s="378"/>
      <c r="AJ747" s="378"/>
      <c r="AK747" s="378"/>
      <c r="AL747" s="378"/>
      <c r="AM747" s="378"/>
      <c r="AN747" s="378"/>
      <c r="AO747" s="378"/>
      <c r="AP747" s="378"/>
      <c r="AQ747" s="378"/>
      <c r="AR747" s="378"/>
      <c r="AS747" s="378"/>
    </row>
    <row r="748" spans="1:45" ht="11.25" customHeight="1">
      <c r="A748" s="378"/>
      <c r="B748" s="378"/>
      <c r="C748" s="378"/>
      <c r="D748" s="378"/>
      <c r="E748" s="378"/>
      <c r="F748" s="378"/>
      <c r="G748" s="378"/>
      <c r="H748" s="378"/>
      <c r="I748" s="378"/>
      <c r="J748" s="378"/>
      <c r="K748" s="378"/>
      <c r="L748" s="378"/>
      <c r="M748" s="378"/>
      <c r="N748" s="378"/>
      <c r="O748" s="378"/>
      <c r="P748" s="378"/>
      <c r="Q748" s="378"/>
      <c r="R748" s="378"/>
      <c r="S748" s="378"/>
      <c r="T748" s="378"/>
      <c r="U748" s="378"/>
      <c r="V748" s="378"/>
      <c r="W748" s="378"/>
      <c r="X748" s="378"/>
      <c r="Y748" s="378"/>
      <c r="Z748" s="378"/>
      <c r="AA748" s="378"/>
      <c r="AB748" s="378"/>
      <c r="AC748" s="378"/>
      <c r="AD748" s="378"/>
      <c r="AE748" s="378"/>
      <c r="AF748" s="378"/>
      <c r="AG748" s="378"/>
      <c r="AH748" s="378"/>
      <c r="AI748" s="378"/>
      <c r="AJ748" s="378"/>
      <c r="AK748" s="378"/>
      <c r="AL748" s="378"/>
      <c r="AM748" s="378"/>
      <c r="AN748" s="378"/>
      <c r="AO748" s="378"/>
      <c r="AP748" s="378"/>
      <c r="AQ748" s="378"/>
      <c r="AR748" s="378"/>
      <c r="AS748" s="378"/>
    </row>
    <row r="749" spans="1:45" ht="11.25" customHeight="1">
      <c r="A749" s="378"/>
      <c r="B749" s="378"/>
      <c r="C749" s="378"/>
      <c r="D749" s="378"/>
      <c r="E749" s="378"/>
      <c r="F749" s="378"/>
      <c r="G749" s="378"/>
      <c r="H749" s="378"/>
      <c r="I749" s="378"/>
      <c r="J749" s="378"/>
      <c r="K749" s="378"/>
      <c r="L749" s="378"/>
      <c r="M749" s="378"/>
      <c r="N749" s="378"/>
      <c r="O749" s="378"/>
      <c r="P749" s="378"/>
      <c r="Q749" s="378"/>
      <c r="R749" s="378"/>
      <c r="S749" s="378"/>
      <c r="T749" s="378"/>
      <c r="U749" s="378"/>
      <c r="V749" s="378"/>
      <c r="W749" s="378"/>
      <c r="X749" s="378"/>
      <c r="Y749" s="378"/>
      <c r="Z749" s="378"/>
      <c r="AA749" s="378"/>
      <c r="AB749" s="378"/>
      <c r="AC749" s="378"/>
      <c r="AD749" s="378"/>
      <c r="AE749" s="378"/>
      <c r="AF749" s="378"/>
      <c r="AG749" s="378"/>
      <c r="AH749" s="378"/>
      <c r="AI749" s="378"/>
      <c r="AJ749" s="378"/>
      <c r="AK749" s="378"/>
      <c r="AL749" s="378"/>
      <c r="AM749" s="378"/>
      <c r="AN749" s="378"/>
      <c r="AO749" s="378"/>
      <c r="AP749" s="378"/>
      <c r="AQ749" s="378"/>
      <c r="AR749" s="378"/>
      <c r="AS749" s="378"/>
    </row>
    <row r="750" spans="1:45" ht="11.25" customHeight="1">
      <c r="A750" s="378"/>
      <c r="B750" s="378"/>
      <c r="C750" s="378"/>
      <c r="D750" s="378"/>
      <c r="E750" s="378"/>
      <c r="F750" s="378"/>
      <c r="G750" s="378"/>
      <c r="H750" s="378"/>
      <c r="I750" s="378"/>
      <c r="J750" s="378"/>
      <c r="K750" s="378"/>
      <c r="L750" s="378"/>
      <c r="M750" s="378"/>
      <c r="N750" s="378"/>
      <c r="O750" s="378"/>
      <c r="P750" s="378"/>
      <c r="Q750" s="378"/>
      <c r="R750" s="378"/>
      <c r="S750" s="378"/>
      <c r="T750" s="378"/>
      <c r="U750" s="378"/>
      <c r="V750" s="378"/>
      <c r="W750" s="378"/>
      <c r="X750" s="378"/>
      <c r="Y750" s="378"/>
      <c r="Z750" s="378"/>
      <c r="AA750" s="378"/>
      <c r="AB750" s="378"/>
      <c r="AC750" s="378"/>
      <c r="AD750" s="378"/>
      <c r="AE750" s="378"/>
      <c r="AF750" s="378"/>
      <c r="AG750" s="378"/>
      <c r="AH750" s="378"/>
      <c r="AI750" s="378"/>
      <c r="AJ750" s="378"/>
      <c r="AK750" s="378"/>
      <c r="AL750" s="378"/>
      <c r="AM750" s="378"/>
      <c r="AN750" s="378"/>
      <c r="AO750" s="378"/>
      <c r="AP750" s="378"/>
      <c r="AQ750" s="378"/>
      <c r="AR750" s="378"/>
      <c r="AS750" s="378"/>
    </row>
    <row r="751" spans="1:45" ht="11.25" customHeight="1">
      <c r="A751" s="378"/>
      <c r="B751" s="378"/>
      <c r="C751" s="378"/>
      <c r="D751" s="378"/>
      <c r="E751" s="378"/>
      <c r="F751" s="378"/>
      <c r="G751" s="378"/>
      <c r="H751" s="378"/>
      <c r="I751" s="378"/>
      <c r="J751" s="378"/>
      <c r="K751" s="378"/>
      <c r="L751" s="378"/>
      <c r="M751" s="378"/>
      <c r="N751" s="378"/>
      <c r="O751" s="378"/>
      <c r="P751" s="378"/>
      <c r="Q751" s="378"/>
      <c r="R751" s="378"/>
      <c r="S751" s="378"/>
      <c r="T751" s="378"/>
      <c r="U751" s="378"/>
      <c r="V751" s="378"/>
      <c r="W751" s="378"/>
      <c r="X751" s="378"/>
      <c r="Y751" s="378"/>
      <c r="Z751" s="378"/>
      <c r="AA751" s="378"/>
      <c r="AB751" s="378"/>
      <c r="AC751" s="378"/>
      <c r="AD751" s="378"/>
      <c r="AE751" s="378"/>
      <c r="AF751" s="378"/>
      <c r="AG751" s="378"/>
      <c r="AH751" s="378"/>
      <c r="AI751" s="378"/>
      <c r="AJ751" s="378"/>
      <c r="AK751" s="378"/>
      <c r="AL751" s="378"/>
      <c r="AM751" s="378"/>
      <c r="AN751" s="378"/>
      <c r="AO751" s="378"/>
      <c r="AP751" s="378"/>
      <c r="AQ751" s="378"/>
      <c r="AR751" s="378"/>
      <c r="AS751" s="378"/>
    </row>
    <row r="752" spans="1:45" ht="11.25" customHeight="1">
      <c r="A752" s="378"/>
      <c r="B752" s="378"/>
      <c r="C752" s="378"/>
      <c r="D752" s="378"/>
      <c r="E752" s="378"/>
      <c r="F752" s="378"/>
      <c r="G752" s="378"/>
      <c r="H752" s="378"/>
      <c r="I752" s="378"/>
      <c r="J752" s="378"/>
      <c r="K752" s="378"/>
      <c r="L752" s="378"/>
      <c r="M752" s="378"/>
      <c r="N752" s="378"/>
      <c r="O752" s="378"/>
      <c r="P752" s="378"/>
      <c r="Q752" s="378"/>
      <c r="R752" s="378"/>
      <c r="S752" s="378"/>
      <c r="T752" s="378"/>
      <c r="U752" s="378"/>
      <c r="V752" s="378"/>
      <c r="W752" s="378"/>
      <c r="X752" s="378"/>
      <c r="Y752" s="378"/>
      <c r="Z752" s="378"/>
      <c r="AA752" s="378"/>
      <c r="AB752" s="378"/>
      <c r="AC752" s="378"/>
      <c r="AD752" s="378"/>
      <c r="AE752" s="378"/>
      <c r="AF752" s="378"/>
      <c r="AG752" s="378"/>
      <c r="AH752" s="378"/>
      <c r="AI752" s="378"/>
      <c r="AJ752" s="378"/>
      <c r="AK752" s="378"/>
      <c r="AL752" s="378"/>
      <c r="AM752" s="378"/>
      <c r="AN752" s="378"/>
      <c r="AO752" s="378"/>
      <c r="AP752" s="378"/>
      <c r="AQ752" s="378"/>
      <c r="AR752" s="378"/>
      <c r="AS752" s="378"/>
    </row>
    <row r="753" spans="1:45" ht="11.25" customHeight="1">
      <c r="A753" s="378"/>
      <c r="B753" s="378"/>
      <c r="C753" s="378"/>
      <c r="D753" s="378"/>
      <c r="E753" s="378"/>
      <c r="F753" s="378"/>
      <c r="G753" s="378"/>
      <c r="H753" s="378"/>
      <c r="I753" s="378"/>
      <c r="J753" s="378"/>
      <c r="K753" s="378"/>
      <c r="L753" s="378"/>
      <c r="M753" s="378"/>
      <c r="N753" s="378"/>
      <c r="O753" s="378"/>
      <c r="P753" s="378"/>
      <c r="Q753" s="378"/>
      <c r="R753" s="378"/>
      <c r="S753" s="378"/>
      <c r="T753" s="378"/>
      <c r="U753" s="378"/>
      <c r="V753" s="378"/>
      <c r="W753" s="378"/>
      <c r="X753" s="378"/>
      <c r="Y753" s="378"/>
      <c r="Z753" s="378"/>
      <c r="AA753" s="378"/>
      <c r="AB753" s="378"/>
      <c r="AC753" s="378"/>
      <c r="AD753" s="378"/>
      <c r="AE753" s="378"/>
      <c r="AF753" s="378"/>
      <c r="AG753" s="378"/>
      <c r="AH753" s="378"/>
      <c r="AI753" s="378"/>
      <c r="AJ753" s="378"/>
      <c r="AK753" s="378"/>
      <c r="AL753" s="378"/>
      <c r="AM753" s="378"/>
      <c r="AN753" s="378"/>
      <c r="AO753" s="378"/>
      <c r="AP753" s="378"/>
      <c r="AQ753" s="378"/>
      <c r="AR753" s="378"/>
      <c r="AS753" s="378"/>
    </row>
    <row r="754" spans="1:45" ht="11.25" customHeight="1">
      <c r="A754" s="378"/>
      <c r="B754" s="378"/>
      <c r="C754" s="378"/>
      <c r="D754" s="378"/>
      <c r="E754" s="378"/>
      <c r="F754" s="378"/>
      <c r="G754" s="378"/>
      <c r="H754" s="378"/>
      <c r="I754" s="378"/>
      <c r="J754" s="378"/>
      <c r="K754" s="378"/>
      <c r="L754" s="378"/>
      <c r="M754" s="378"/>
      <c r="N754" s="378"/>
      <c r="O754" s="378"/>
      <c r="P754" s="378"/>
      <c r="Q754" s="378"/>
      <c r="R754" s="378"/>
      <c r="S754" s="378"/>
      <c r="T754" s="378"/>
      <c r="U754" s="378"/>
      <c r="V754" s="378"/>
      <c r="W754" s="378"/>
      <c r="X754" s="378"/>
      <c r="Y754" s="378"/>
      <c r="Z754" s="378"/>
      <c r="AA754" s="378"/>
      <c r="AB754" s="378"/>
      <c r="AC754" s="378"/>
      <c r="AD754" s="378"/>
      <c r="AE754" s="378"/>
      <c r="AF754" s="378"/>
      <c r="AG754" s="378"/>
      <c r="AH754" s="378"/>
      <c r="AI754" s="378"/>
      <c r="AJ754" s="378"/>
      <c r="AK754" s="378"/>
      <c r="AL754" s="378"/>
      <c r="AM754" s="378"/>
      <c r="AN754" s="378"/>
      <c r="AO754" s="378"/>
      <c r="AP754" s="378"/>
      <c r="AQ754" s="378"/>
      <c r="AR754" s="378"/>
      <c r="AS754" s="378"/>
    </row>
    <row r="755" spans="1:45" ht="11.25" customHeight="1">
      <c r="A755" s="378"/>
      <c r="B755" s="378"/>
      <c r="C755" s="378"/>
      <c r="D755" s="378"/>
      <c r="E755" s="378"/>
      <c r="F755" s="378"/>
      <c r="G755" s="378"/>
      <c r="H755" s="378"/>
      <c r="I755" s="378"/>
      <c r="J755" s="378"/>
      <c r="K755" s="378"/>
      <c r="L755" s="378"/>
      <c r="M755" s="378"/>
      <c r="N755" s="378"/>
      <c r="O755" s="378"/>
      <c r="P755" s="378"/>
      <c r="Q755" s="378"/>
      <c r="R755" s="378"/>
      <c r="S755" s="378"/>
      <c r="T755" s="378"/>
      <c r="U755" s="378"/>
      <c r="V755" s="378"/>
      <c r="W755" s="378"/>
      <c r="X755" s="378"/>
      <c r="Y755" s="378"/>
      <c r="Z755" s="378"/>
      <c r="AA755" s="378"/>
      <c r="AB755" s="378"/>
      <c r="AC755" s="378"/>
      <c r="AD755" s="378"/>
      <c r="AE755" s="378"/>
      <c r="AF755" s="378"/>
      <c r="AG755" s="378"/>
      <c r="AH755" s="378"/>
      <c r="AI755" s="378"/>
      <c r="AJ755" s="378"/>
      <c r="AK755" s="378"/>
      <c r="AL755" s="378"/>
      <c r="AM755" s="378"/>
      <c r="AN755" s="378"/>
      <c r="AO755" s="378"/>
      <c r="AP755" s="378"/>
      <c r="AQ755" s="378"/>
      <c r="AR755" s="378"/>
      <c r="AS755" s="378"/>
    </row>
    <row r="756" spans="1:45" ht="11.25" customHeight="1">
      <c r="A756" s="378"/>
      <c r="B756" s="378"/>
      <c r="C756" s="378"/>
      <c r="D756" s="378"/>
      <c r="E756" s="378"/>
      <c r="F756" s="378"/>
      <c r="G756" s="378"/>
      <c r="H756" s="378"/>
      <c r="I756" s="378"/>
      <c r="J756" s="378"/>
      <c r="K756" s="378"/>
      <c r="L756" s="378"/>
      <c r="M756" s="378"/>
      <c r="N756" s="378"/>
      <c r="O756" s="378"/>
      <c r="P756" s="378"/>
      <c r="Q756" s="378"/>
      <c r="R756" s="378"/>
      <c r="S756" s="378"/>
      <c r="T756" s="378"/>
      <c r="U756" s="378"/>
      <c r="V756" s="378"/>
      <c r="W756" s="378"/>
      <c r="X756" s="378"/>
      <c r="Y756" s="378"/>
      <c r="Z756" s="378"/>
      <c r="AA756" s="378"/>
      <c r="AB756" s="378"/>
      <c r="AC756" s="378"/>
      <c r="AD756" s="378"/>
      <c r="AE756" s="378"/>
      <c r="AF756" s="378"/>
      <c r="AG756" s="378"/>
      <c r="AH756" s="378"/>
      <c r="AI756" s="378"/>
      <c r="AJ756" s="378"/>
      <c r="AK756" s="378"/>
      <c r="AL756" s="378"/>
      <c r="AM756" s="378"/>
      <c r="AN756" s="378"/>
      <c r="AO756" s="378"/>
      <c r="AP756" s="378"/>
      <c r="AQ756" s="378"/>
      <c r="AR756" s="378"/>
      <c r="AS756" s="378"/>
    </row>
    <row r="757" spans="1:45" ht="11.25" customHeight="1">
      <c r="A757" s="378"/>
      <c r="B757" s="378"/>
      <c r="C757" s="378"/>
      <c r="D757" s="378"/>
      <c r="E757" s="378"/>
      <c r="F757" s="378"/>
      <c r="G757" s="378"/>
      <c r="H757" s="378"/>
      <c r="I757" s="378"/>
      <c r="J757" s="378"/>
      <c r="K757" s="378"/>
      <c r="L757" s="378"/>
      <c r="M757" s="378"/>
      <c r="N757" s="378"/>
      <c r="O757" s="378"/>
      <c r="P757" s="378"/>
      <c r="Q757" s="378"/>
      <c r="R757" s="378"/>
      <c r="S757" s="378"/>
      <c r="T757" s="378"/>
      <c r="U757" s="378"/>
      <c r="V757" s="378"/>
      <c r="W757" s="378"/>
      <c r="X757" s="378"/>
      <c r="Y757" s="378"/>
      <c r="Z757" s="378"/>
      <c r="AA757" s="378"/>
      <c r="AB757" s="378"/>
      <c r="AC757" s="378"/>
      <c r="AD757" s="378"/>
      <c r="AE757" s="378"/>
      <c r="AF757" s="378"/>
      <c r="AG757" s="378"/>
      <c r="AH757" s="378"/>
      <c r="AI757" s="378"/>
      <c r="AJ757" s="378"/>
      <c r="AK757" s="378"/>
      <c r="AL757" s="378"/>
      <c r="AM757" s="378"/>
      <c r="AN757" s="378"/>
      <c r="AO757" s="378"/>
      <c r="AP757" s="378"/>
      <c r="AQ757" s="378"/>
      <c r="AR757" s="378"/>
      <c r="AS757" s="378"/>
    </row>
    <row r="758" spans="1:45" ht="11.25" customHeight="1">
      <c r="A758" s="378"/>
      <c r="B758" s="378"/>
      <c r="C758" s="378"/>
      <c r="D758" s="378"/>
      <c r="E758" s="378"/>
      <c r="F758" s="378"/>
      <c r="G758" s="378"/>
      <c r="H758" s="378"/>
      <c r="I758" s="378"/>
      <c r="J758" s="378"/>
      <c r="K758" s="378"/>
      <c r="L758" s="378"/>
      <c r="M758" s="378"/>
      <c r="N758" s="378"/>
      <c r="O758" s="378"/>
      <c r="P758" s="378"/>
      <c r="Q758" s="378"/>
      <c r="R758" s="378"/>
      <c r="S758" s="378"/>
      <c r="T758" s="378"/>
      <c r="U758" s="378"/>
      <c r="V758" s="378"/>
      <c r="W758" s="378"/>
      <c r="X758" s="378"/>
      <c r="Y758" s="378"/>
      <c r="Z758" s="378"/>
      <c r="AA758" s="378"/>
      <c r="AB758" s="378"/>
      <c r="AC758" s="378"/>
      <c r="AD758" s="378"/>
      <c r="AE758" s="378"/>
      <c r="AF758" s="378"/>
      <c r="AG758" s="378"/>
      <c r="AH758" s="378"/>
      <c r="AI758" s="378"/>
      <c r="AJ758" s="378"/>
      <c r="AK758" s="378"/>
      <c r="AL758" s="378"/>
      <c r="AM758" s="378"/>
      <c r="AN758" s="378"/>
      <c r="AO758" s="378"/>
      <c r="AP758" s="378"/>
      <c r="AQ758" s="378"/>
      <c r="AR758" s="378"/>
      <c r="AS758" s="378"/>
    </row>
    <row r="759" spans="1:45" ht="11.25" customHeight="1">
      <c r="A759" s="378"/>
      <c r="B759" s="378"/>
      <c r="C759" s="378"/>
      <c r="D759" s="378"/>
      <c r="E759" s="378"/>
      <c r="F759" s="378"/>
      <c r="G759" s="378"/>
      <c r="H759" s="378"/>
      <c r="I759" s="378"/>
      <c r="J759" s="378"/>
      <c r="K759" s="378"/>
      <c r="L759" s="378"/>
      <c r="M759" s="378"/>
      <c r="N759" s="378"/>
      <c r="O759" s="378"/>
      <c r="P759" s="378"/>
      <c r="Q759" s="378"/>
      <c r="R759" s="378"/>
      <c r="S759" s="378"/>
      <c r="T759" s="378"/>
      <c r="U759" s="378"/>
      <c r="V759" s="378"/>
      <c r="W759" s="378"/>
      <c r="X759" s="378"/>
      <c r="Y759" s="378"/>
      <c r="Z759" s="378"/>
      <c r="AA759" s="378"/>
      <c r="AB759" s="378"/>
      <c r="AC759" s="378"/>
      <c r="AD759" s="378"/>
      <c r="AE759" s="378"/>
      <c r="AF759" s="378"/>
      <c r="AG759" s="378"/>
      <c r="AH759" s="378"/>
      <c r="AI759" s="378"/>
      <c r="AJ759" s="378"/>
      <c r="AK759" s="378"/>
      <c r="AL759" s="378"/>
      <c r="AM759" s="378"/>
      <c r="AN759" s="378"/>
      <c r="AO759" s="378"/>
      <c r="AP759" s="378"/>
      <c r="AQ759" s="378"/>
      <c r="AR759" s="378"/>
      <c r="AS759" s="378"/>
    </row>
    <row r="760" spans="1:45" ht="11.25" customHeight="1">
      <c r="A760" s="378"/>
      <c r="B760" s="378"/>
      <c r="C760" s="378"/>
      <c r="D760" s="378"/>
      <c r="E760" s="378"/>
      <c r="F760" s="378"/>
      <c r="G760" s="378"/>
      <c r="H760" s="378"/>
      <c r="I760" s="378"/>
      <c r="J760" s="378"/>
      <c r="K760" s="378"/>
      <c r="L760" s="378"/>
      <c r="M760" s="378"/>
      <c r="N760" s="378"/>
      <c r="O760" s="378"/>
      <c r="P760" s="378"/>
      <c r="Q760" s="378"/>
      <c r="R760" s="378"/>
      <c r="S760" s="378"/>
      <c r="T760" s="378"/>
      <c r="U760" s="378"/>
      <c r="V760" s="378"/>
      <c r="W760" s="378"/>
      <c r="X760" s="378"/>
      <c r="Y760" s="378"/>
      <c r="Z760" s="378"/>
      <c r="AA760" s="378"/>
      <c r="AB760" s="378"/>
      <c r="AC760" s="378"/>
      <c r="AD760" s="378"/>
      <c r="AE760" s="378"/>
      <c r="AF760" s="378"/>
      <c r="AG760" s="378"/>
      <c r="AH760" s="378"/>
      <c r="AI760" s="378"/>
      <c r="AJ760" s="378"/>
      <c r="AK760" s="378"/>
      <c r="AL760" s="378"/>
      <c r="AM760" s="378"/>
      <c r="AN760" s="378"/>
      <c r="AO760" s="378"/>
      <c r="AP760" s="378"/>
      <c r="AQ760" s="378"/>
      <c r="AR760" s="378"/>
      <c r="AS760" s="378"/>
    </row>
    <row r="761" spans="1:45" ht="11.25" customHeight="1">
      <c r="A761" s="378"/>
      <c r="B761" s="378"/>
      <c r="C761" s="378"/>
      <c r="D761" s="378"/>
      <c r="E761" s="378"/>
      <c r="F761" s="378"/>
      <c r="G761" s="378"/>
      <c r="H761" s="378"/>
      <c r="I761" s="378"/>
      <c r="J761" s="378"/>
      <c r="K761" s="378"/>
      <c r="L761" s="378"/>
      <c r="M761" s="378"/>
      <c r="N761" s="378"/>
      <c r="O761" s="378"/>
      <c r="P761" s="378"/>
      <c r="Q761" s="378"/>
      <c r="R761" s="378"/>
      <c r="S761" s="378"/>
      <c r="T761" s="378"/>
      <c r="U761" s="378"/>
      <c r="V761" s="378"/>
      <c r="W761" s="378"/>
      <c r="X761" s="378"/>
      <c r="Y761" s="378"/>
      <c r="Z761" s="378"/>
      <c r="AA761" s="378"/>
      <c r="AB761" s="378"/>
      <c r="AC761" s="378"/>
      <c r="AD761" s="378"/>
      <c r="AE761" s="378"/>
      <c r="AF761" s="378"/>
      <c r="AG761" s="378"/>
      <c r="AH761" s="378"/>
      <c r="AI761" s="378"/>
      <c r="AJ761" s="378"/>
      <c r="AK761" s="378"/>
      <c r="AL761" s="378"/>
      <c r="AM761" s="378"/>
      <c r="AN761" s="378"/>
      <c r="AO761" s="378"/>
      <c r="AP761" s="378"/>
      <c r="AQ761" s="378"/>
      <c r="AR761" s="378"/>
      <c r="AS761" s="378"/>
    </row>
    <row r="762" spans="1:45" ht="11.25" customHeight="1">
      <c r="A762" s="378"/>
      <c r="B762" s="378"/>
      <c r="C762" s="378"/>
      <c r="D762" s="378"/>
      <c r="E762" s="378"/>
      <c r="F762" s="378"/>
      <c r="G762" s="378"/>
      <c r="H762" s="378"/>
      <c r="I762" s="378"/>
      <c r="J762" s="378"/>
      <c r="K762" s="378"/>
      <c r="L762" s="378"/>
      <c r="M762" s="378"/>
      <c r="N762" s="378"/>
      <c r="O762" s="378"/>
      <c r="P762" s="378"/>
      <c r="Q762" s="378"/>
      <c r="R762" s="378"/>
      <c r="S762" s="378"/>
      <c r="T762" s="378"/>
      <c r="U762" s="378"/>
      <c r="V762" s="378"/>
      <c r="W762" s="378"/>
      <c r="X762" s="378"/>
      <c r="Y762" s="378"/>
      <c r="Z762" s="378"/>
      <c r="AA762" s="378"/>
      <c r="AB762" s="378"/>
      <c r="AC762" s="378"/>
      <c r="AD762" s="378"/>
      <c r="AE762" s="378"/>
      <c r="AF762" s="378"/>
      <c r="AG762" s="378"/>
      <c r="AH762" s="378"/>
      <c r="AI762" s="378"/>
      <c r="AJ762" s="378"/>
      <c r="AK762" s="378"/>
      <c r="AL762" s="378"/>
      <c r="AM762" s="378"/>
      <c r="AN762" s="378"/>
      <c r="AO762" s="378"/>
      <c r="AP762" s="378"/>
      <c r="AQ762" s="378"/>
      <c r="AR762" s="378"/>
      <c r="AS762" s="378"/>
    </row>
    <row r="763" spans="1:45" ht="11.25" customHeight="1">
      <c r="A763" s="378"/>
      <c r="B763" s="378"/>
      <c r="C763" s="378"/>
      <c r="D763" s="378"/>
      <c r="E763" s="378"/>
      <c r="F763" s="378"/>
      <c r="G763" s="378"/>
      <c r="H763" s="378"/>
      <c r="I763" s="378"/>
      <c r="J763" s="378"/>
      <c r="K763" s="378"/>
      <c r="L763" s="378"/>
      <c r="M763" s="378"/>
      <c r="N763" s="378"/>
      <c r="O763" s="378"/>
      <c r="P763" s="378"/>
      <c r="Q763" s="378"/>
      <c r="R763" s="378"/>
      <c r="S763" s="378"/>
      <c r="T763" s="378"/>
      <c r="U763" s="378"/>
      <c r="V763" s="378"/>
      <c r="W763" s="378"/>
      <c r="X763" s="378"/>
      <c r="Y763" s="378"/>
      <c r="Z763" s="378"/>
      <c r="AA763" s="378"/>
      <c r="AB763" s="378"/>
      <c r="AC763" s="378"/>
      <c r="AD763" s="378"/>
      <c r="AE763" s="378"/>
      <c r="AF763" s="378"/>
      <c r="AG763" s="378"/>
      <c r="AH763" s="378"/>
      <c r="AI763" s="378"/>
      <c r="AJ763" s="378"/>
      <c r="AK763" s="378"/>
      <c r="AL763" s="378"/>
      <c r="AM763" s="378"/>
      <c r="AN763" s="378"/>
      <c r="AO763" s="378"/>
      <c r="AP763" s="378"/>
      <c r="AQ763" s="378"/>
      <c r="AR763" s="378"/>
      <c r="AS763" s="378"/>
    </row>
    <row r="764" spans="1:45" ht="11.25" customHeight="1">
      <c r="A764" s="378"/>
      <c r="B764" s="378"/>
      <c r="C764" s="378"/>
      <c r="D764" s="378"/>
      <c r="E764" s="378"/>
      <c r="F764" s="378"/>
      <c r="G764" s="378"/>
      <c r="H764" s="378"/>
      <c r="I764" s="378"/>
      <c r="J764" s="378"/>
      <c r="K764" s="378"/>
      <c r="L764" s="378"/>
      <c r="M764" s="378"/>
      <c r="N764" s="378"/>
      <c r="O764" s="378"/>
      <c r="P764" s="378"/>
      <c r="Q764" s="378"/>
      <c r="R764" s="378"/>
      <c r="S764" s="378"/>
      <c r="T764" s="378"/>
      <c r="U764" s="378"/>
      <c r="V764" s="378"/>
      <c r="W764" s="378"/>
      <c r="X764" s="378"/>
      <c r="Y764" s="378"/>
      <c r="Z764" s="378"/>
      <c r="AA764" s="378"/>
      <c r="AB764" s="378"/>
      <c r="AC764" s="378"/>
      <c r="AD764" s="378"/>
      <c r="AE764" s="378"/>
      <c r="AF764" s="378"/>
      <c r="AG764" s="378"/>
      <c r="AH764" s="378"/>
      <c r="AI764" s="378"/>
      <c r="AJ764" s="378"/>
      <c r="AK764" s="378"/>
      <c r="AL764" s="378"/>
      <c r="AM764" s="378"/>
      <c r="AN764" s="378"/>
      <c r="AO764" s="378"/>
      <c r="AP764" s="378"/>
      <c r="AQ764" s="378"/>
      <c r="AR764" s="378"/>
      <c r="AS764" s="378"/>
    </row>
    <row r="765" spans="1:45" ht="11.25" customHeight="1">
      <c r="A765" s="378"/>
      <c r="B765" s="378"/>
      <c r="C765" s="378"/>
      <c r="D765" s="378"/>
      <c r="E765" s="378"/>
      <c r="F765" s="378"/>
      <c r="G765" s="378"/>
      <c r="H765" s="378"/>
      <c r="I765" s="378"/>
      <c r="J765" s="378"/>
      <c r="K765" s="378"/>
      <c r="L765" s="378"/>
      <c r="M765" s="378"/>
      <c r="N765" s="378"/>
      <c r="O765" s="378"/>
      <c r="P765" s="378"/>
      <c r="Q765" s="378"/>
      <c r="R765" s="378"/>
      <c r="S765" s="378"/>
      <c r="T765" s="378"/>
      <c r="U765" s="378"/>
      <c r="V765" s="378"/>
      <c r="W765" s="378"/>
      <c r="X765" s="378"/>
      <c r="Y765" s="378"/>
      <c r="Z765" s="378"/>
      <c r="AA765" s="378"/>
      <c r="AB765" s="378"/>
      <c r="AC765" s="378"/>
      <c r="AD765" s="378"/>
      <c r="AE765" s="378"/>
      <c r="AF765" s="378"/>
      <c r="AG765" s="378"/>
      <c r="AH765" s="378"/>
      <c r="AI765" s="378"/>
      <c r="AJ765" s="378"/>
      <c r="AK765" s="378"/>
      <c r="AL765" s="378"/>
      <c r="AM765" s="378"/>
      <c r="AN765" s="378"/>
      <c r="AO765" s="378"/>
      <c r="AP765" s="378"/>
      <c r="AQ765" s="378"/>
      <c r="AR765" s="378"/>
      <c r="AS765" s="378"/>
    </row>
    <row r="766" spans="1:45" ht="11.25" customHeight="1">
      <c r="A766" s="378"/>
      <c r="B766" s="378"/>
      <c r="C766" s="378"/>
      <c r="D766" s="378"/>
      <c r="E766" s="378"/>
      <c r="F766" s="378"/>
      <c r="G766" s="378"/>
      <c r="H766" s="378"/>
      <c r="I766" s="378"/>
      <c r="J766" s="378"/>
      <c r="K766" s="378"/>
      <c r="L766" s="378"/>
      <c r="M766" s="378"/>
      <c r="N766" s="378"/>
      <c r="O766" s="378"/>
      <c r="P766" s="378"/>
      <c r="Q766" s="378"/>
      <c r="R766" s="378"/>
      <c r="S766" s="378"/>
      <c r="T766" s="378"/>
      <c r="U766" s="378"/>
      <c r="V766" s="378"/>
      <c r="W766" s="378"/>
      <c r="X766" s="378"/>
      <c r="Y766" s="378"/>
      <c r="Z766" s="378"/>
      <c r="AA766" s="378"/>
      <c r="AB766" s="378"/>
      <c r="AC766" s="378"/>
      <c r="AD766" s="378"/>
      <c r="AE766" s="378"/>
      <c r="AF766" s="378"/>
      <c r="AG766" s="378"/>
      <c r="AH766" s="378"/>
      <c r="AI766" s="378"/>
      <c r="AJ766" s="378"/>
      <c r="AK766" s="378"/>
      <c r="AL766" s="378"/>
      <c r="AM766" s="378"/>
      <c r="AN766" s="378"/>
      <c r="AO766" s="378"/>
      <c r="AP766" s="378"/>
      <c r="AQ766" s="378"/>
      <c r="AR766" s="378"/>
      <c r="AS766" s="378"/>
    </row>
    <row r="767" spans="1:45" ht="11.25" customHeight="1">
      <c r="A767" s="378"/>
      <c r="B767" s="378"/>
      <c r="C767" s="378"/>
      <c r="D767" s="378"/>
      <c r="E767" s="378"/>
      <c r="F767" s="378"/>
      <c r="G767" s="378"/>
      <c r="H767" s="378"/>
      <c r="I767" s="378"/>
      <c r="J767" s="378"/>
      <c r="K767" s="378"/>
      <c r="L767" s="378"/>
      <c r="M767" s="378"/>
      <c r="N767" s="378"/>
      <c r="O767" s="378"/>
      <c r="P767" s="378"/>
      <c r="Q767" s="378"/>
      <c r="R767" s="378"/>
      <c r="S767" s="378"/>
      <c r="T767" s="378"/>
      <c r="U767" s="378"/>
      <c r="V767" s="378"/>
      <c r="W767" s="378"/>
      <c r="X767" s="378"/>
      <c r="Y767" s="378"/>
      <c r="Z767" s="378"/>
      <c r="AA767" s="378"/>
      <c r="AB767" s="378"/>
      <c r="AC767" s="378"/>
      <c r="AD767" s="378"/>
      <c r="AE767" s="378"/>
      <c r="AF767" s="378"/>
      <c r="AG767" s="378"/>
      <c r="AH767" s="378"/>
      <c r="AI767" s="378"/>
      <c r="AJ767" s="378"/>
      <c r="AK767" s="378"/>
      <c r="AL767" s="378"/>
      <c r="AM767" s="378"/>
      <c r="AN767" s="378"/>
      <c r="AO767" s="378"/>
      <c r="AP767" s="378"/>
      <c r="AQ767" s="378"/>
      <c r="AR767" s="378"/>
      <c r="AS767" s="378"/>
    </row>
    <row r="768" spans="1:45" ht="11.25" customHeight="1">
      <c r="A768" s="378"/>
      <c r="B768" s="378"/>
      <c r="C768" s="378"/>
      <c r="D768" s="378"/>
      <c r="E768" s="378"/>
      <c r="F768" s="378"/>
      <c r="G768" s="378"/>
      <c r="H768" s="378"/>
      <c r="I768" s="378"/>
      <c r="J768" s="378"/>
      <c r="K768" s="378"/>
      <c r="L768" s="378"/>
      <c r="M768" s="378"/>
      <c r="N768" s="378"/>
      <c r="O768" s="378"/>
      <c r="P768" s="378"/>
      <c r="Q768" s="378"/>
      <c r="R768" s="378"/>
      <c r="S768" s="378"/>
      <c r="T768" s="378"/>
      <c r="U768" s="378"/>
      <c r="V768" s="378"/>
      <c r="W768" s="378"/>
      <c r="X768" s="378"/>
      <c r="Y768" s="378"/>
      <c r="Z768" s="378"/>
      <c r="AA768" s="378"/>
      <c r="AB768" s="378"/>
      <c r="AC768" s="378"/>
      <c r="AD768" s="378"/>
      <c r="AE768" s="378"/>
      <c r="AF768" s="378"/>
      <c r="AG768" s="378"/>
      <c r="AH768" s="378"/>
      <c r="AI768" s="378"/>
      <c r="AJ768" s="378"/>
      <c r="AK768" s="378"/>
      <c r="AL768" s="378"/>
      <c r="AM768" s="378"/>
      <c r="AN768" s="378"/>
      <c r="AO768" s="378"/>
      <c r="AP768" s="378"/>
      <c r="AQ768" s="378"/>
      <c r="AR768" s="378"/>
      <c r="AS768" s="378"/>
    </row>
    <row r="769" spans="1:45" ht="11.25" customHeight="1">
      <c r="A769" s="378"/>
      <c r="B769" s="378"/>
      <c r="C769" s="378"/>
      <c r="D769" s="378"/>
      <c r="E769" s="378"/>
      <c r="F769" s="378"/>
      <c r="G769" s="378"/>
      <c r="H769" s="378"/>
      <c r="I769" s="378"/>
      <c r="J769" s="378"/>
      <c r="K769" s="378"/>
      <c r="L769" s="378"/>
      <c r="M769" s="378"/>
      <c r="N769" s="378"/>
      <c r="O769" s="378"/>
      <c r="P769" s="378"/>
      <c r="Q769" s="378"/>
      <c r="R769" s="378"/>
      <c r="S769" s="378"/>
      <c r="T769" s="378"/>
      <c r="U769" s="378"/>
      <c r="V769" s="378"/>
      <c r="W769" s="378"/>
      <c r="X769" s="378"/>
      <c r="Y769" s="378"/>
      <c r="Z769" s="378"/>
      <c r="AA769" s="378"/>
      <c r="AB769" s="378"/>
      <c r="AC769" s="378"/>
      <c r="AD769" s="378"/>
      <c r="AE769" s="378"/>
      <c r="AF769" s="378"/>
      <c r="AG769" s="378"/>
      <c r="AH769" s="378"/>
      <c r="AI769" s="378"/>
      <c r="AJ769" s="378"/>
      <c r="AK769" s="378"/>
      <c r="AL769" s="378"/>
      <c r="AM769" s="378"/>
      <c r="AN769" s="378"/>
      <c r="AO769" s="378"/>
      <c r="AP769" s="378"/>
      <c r="AQ769" s="378"/>
      <c r="AR769" s="378"/>
      <c r="AS769" s="378"/>
    </row>
    <row r="770" spans="1:45" ht="11.25" customHeight="1">
      <c r="A770" s="378"/>
      <c r="B770" s="378"/>
      <c r="C770" s="378"/>
      <c r="D770" s="378"/>
      <c r="E770" s="378"/>
      <c r="F770" s="378"/>
      <c r="G770" s="378"/>
      <c r="H770" s="378"/>
      <c r="I770" s="378"/>
      <c r="J770" s="378"/>
      <c r="K770" s="378"/>
      <c r="L770" s="378"/>
      <c r="M770" s="378"/>
      <c r="N770" s="378"/>
      <c r="O770" s="378"/>
      <c r="P770" s="378"/>
      <c r="Q770" s="378"/>
      <c r="R770" s="378"/>
      <c r="S770" s="378"/>
      <c r="T770" s="378"/>
      <c r="U770" s="378"/>
      <c r="V770" s="378"/>
      <c r="W770" s="378"/>
      <c r="X770" s="378"/>
      <c r="Y770" s="378"/>
      <c r="Z770" s="378"/>
      <c r="AA770" s="378"/>
      <c r="AB770" s="378"/>
      <c r="AC770" s="378"/>
      <c r="AD770" s="378"/>
      <c r="AE770" s="378"/>
      <c r="AF770" s="378"/>
      <c r="AG770" s="378"/>
      <c r="AH770" s="378"/>
      <c r="AI770" s="378"/>
      <c r="AJ770" s="378"/>
      <c r="AK770" s="378"/>
      <c r="AL770" s="378"/>
      <c r="AM770" s="378"/>
      <c r="AN770" s="378"/>
      <c r="AO770" s="378"/>
      <c r="AP770" s="378"/>
      <c r="AQ770" s="378"/>
      <c r="AR770" s="378"/>
      <c r="AS770" s="378"/>
    </row>
    <row r="771" spans="1:45" ht="11.25" customHeight="1">
      <c r="A771" s="378"/>
      <c r="B771" s="378"/>
      <c r="C771" s="378"/>
      <c r="D771" s="378"/>
      <c r="E771" s="378"/>
      <c r="F771" s="378"/>
      <c r="G771" s="378"/>
      <c r="H771" s="378"/>
      <c r="I771" s="378"/>
      <c r="J771" s="378"/>
      <c r="K771" s="378"/>
      <c r="L771" s="378"/>
      <c r="M771" s="378"/>
      <c r="N771" s="378"/>
      <c r="O771" s="378"/>
      <c r="P771" s="378"/>
      <c r="Q771" s="378"/>
      <c r="R771" s="378"/>
      <c r="S771" s="378"/>
      <c r="T771" s="378"/>
      <c r="U771" s="378"/>
      <c r="V771" s="378"/>
      <c r="W771" s="378"/>
      <c r="X771" s="378"/>
      <c r="Y771" s="378"/>
      <c r="Z771" s="378"/>
      <c r="AA771" s="378"/>
      <c r="AB771" s="378"/>
      <c r="AC771" s="378"/>
      <c r="AD771" s="378"/>
      <c r="AE771" s="378"/>
      <c r="AF771" s="378"/>
      <c r="AG771" s="378"/>
      <c r="AH771" s="378"/>
      <c r="AI771" s="378"/>
      <c r="AJ771" s="378"/>
      <c r="AK771" s="378"/>
      <c r="AL771" s="378"/>
      <c r="AM771" s="378"/>
      <c r="AN771" s="378"/>
      <c r="AO771" s="378"/>
      <c r="AP771" s="378"/>
      <c r="AQ771" s="378"/>
      <c r="AR771" s="378"/>
      <c r="AS771" s="378"/>
    </row>
    <row r="772" spans="1:45" ht="11.25" customHeight="1">
      <c r="A772" s="378"/>
      <c r="B772" s="378"/>
      <c r="C772" s="378"/>
      <c r="D772" s="378"/>
      <c r="E772" s="378"/>
      <c r="F772" s="378"/>
      <c r="G772" s="378"/>
      <c r="H772" s="378"/>
      <c r="I772" s="378"/>
      <c r="J772" s="378"/>
      <c r="K772" s="378"/>
      <c r="L772" s="378"/>
      <c r="M772" s="378"/>
      <c r="N772" s="378"/>
      <c r="O772" s="378"/>
      <c r="P772" s="378"/>
      <c r="Q772" s="378"/>
      <c r="R772" s="378"/>
      <c r="S772" s="378"/>
      <c r="T772" s="378"/>
      <c r="U772" s="378"/>
      <c r="V772" s="378"/>
      <c r="W772" s="378"/>
      <c r="X772" s="378"/>
      <c r="Y772" s="378"/>
      <c r="Z772" s="378"/>
      <c r="AA772" s="378"/>
      <c r="AB772" s="378"/>
      <c r="AC772" s="378"/>
      <c r="AD772" s="378"/>
      <c r="AE772" s="378"/>
      <c r="AF772" s="378"/>
      <c r="AG772" s="378"/>
      <c r="AH772" s="378"/>
      <c r="AI772" s="378"/>
      <c r="AJ772" s="378"/>
      <c r="AK772" s="378"/>
      <c r="AL772" s="378"/>
      <c r="AM772" s="378"/>
      <c r="AN772" s="378"/>
      <c r="AO772" s="378"/>
      <c r="AP772" s="378"/>
      <c r="AQ772" s="378"/>
      <c r="AR772" s="378"/>
      <c r="AS772" s="378"/>
    </row>
    <row r="773" spans="1:45" ht="11.25" customHeight="1">
      <c r="A773" s="378"/>
      <c r="B773" s="378"/>
      <c r="C773" s="378"/>
      <c r="D773" s="378"/>
      <c r="E773" s="378"/>
      <c r="F773" s="378"/>
      <c r="G773" s="378"/>
      <c r="H773" s="378"/>
      <c r="I773" s="378"/>
      <c r="J773" s="378"/>
      <c r="K773" s="378"/>
      <c r="L773" s="378"/>
      <c r="M773" s="378"/>
      <c r="N773" s="378"/>
      <c r="O773" s="378"/>
      <c r="P773" s="378"/>
      <c r="Q773" s="378"/>
      <c r="R773" s="378"/>
      <c r="S773" s="378"/>
      <c r="T773" s="378"/>
      <c r="U773" s="378"/>
      <c r="V773" s="378"/>
      <c r="W773" s="378"/>
      <c r="X773" s="378"/>
      <c r="Y773" s="378"/>
      <c r="Z773" s="378"/>
      <c r="AA773" s="378"/>
      <c r="AB773" s="378"/>
      <c r="AC773" s="378"/>
      <c r="AD773" s="378"/>
      <c r="AE773" s="378"/>
      <c r="AF773" s="378"/>
      <c r="AG773" s="378"/>
      <c r="AH773" s="378"/>
      <c r="AI773" s="378"/>
      <c r="AJ773" s="378"/>
      <c r="AK773" s="378"/>
      <c r="AL773" s="378"/>
      <c r="AM773" s="378"/>
      <c r="AN773" s="378"/>
      <c r="AO773" s="378"/>
      <c r="AP773" s="378"/>
      <c r="AQ773" s="378"/>
      <c r="AR773" s="378"/>
      <c r="AS773" s="378"/>
    </row>
    <row r="774" spans="1:45" ht="11.25" customHeight="1">
      <c r="A774" s="378"/>
      <c r="B774" s="378"/>
      <c r="C774" s="378"/>
      <c r="D774" s="378"/>
      <c r="E774" s="378"/>
      <c r="F774" s="378"/>
      <c r="G774" s="378"/>
      <c r="H774" s="378"/>
      <c r="I774" s="378"/>
      <c r="J774" s="378"/>
      <c r="K774" s="378"/>
      <c r="L774" s="378"/>
      <c r="M774" s="378"/>
      <c r="N774" s="378"/>
      <c r="O774" s="378"/>
      <c r="P774" s="378"/>
      <c r="Q774" s="378"/>
      <c r="R774" s="378"/>
      <c r="S774" s="378"/>
      <c r="T774" s="378"/>
      <c r="U774" s="378"/>
      <c r="V774" s="378"/>
      <c r="W774" s="378"/>
      <c r="X774" s="378"/>
      <c r="Y774" s="378"/>
      <c r="Z774" s="378"/>
      <c r="AA774" s="378"/>
      <c r="AB774" s="378"/>
      <c r="AC774" s="378"/>
      <c r="AD774" s="378"/>
      <c r="AE774" s="378"/>
      <c r="AF774" s="378"/>
      <c r="AG774" s="378"/>
      <c r="AH774" s="378"/>
      <c r="AI774" s="378"/>
      <c r="AJ774" s="378"/>
      <c r="AK774" s="378"/>
      <c r="AL774" s="378"/>
      <c r="AM774" s="378"/>
      <c r="AN774" s="378"/>
      <c r="AO774" s="378"/>
      <c r="AP774" s="378"/>
      <c r="AQ774" s="378"/>
      <c r="AR774" s="378"/>
      <c r="AS774" s="378"/>
    </row>
    <row r="775" spans="1:45" ht="11.25" customHeight="1">
      <c r="A775" s="378"/>
      <c r="B775" s="378"/>
      <c r="C775" s="378"/>
      <c r="D775" s="378"/>
      <c r="E775" s="378"/>
      <c r="F775" s="378"/>
      <c r="G775" s="378"/>
      <c r="H775" s="378"/>
      <c r="I775" s="378"/>
      <c r="J775" s="378"/>
      <c r="K775" s="378"/>
      <c r="L775" s="378"/>
      <c r="M775" s="378"/>
      <c r="N775" s="378"/>
      <c r="O775" s="378"/>
      <c r="P775" s="378"/>
      <c r="Q775" s="378"/>
      <c r="R775" s="378"/>
      <c r="S775" s="378"/>
      <c r="T775" s="378"/>
      <c r="U775" s="378"/>
      <c r="V775" s="378"/>
      <c r="W775" s="378"/>
      <c r="X775" s="378"/>
      <c r="Y775" s="378"/>
      <c r="Z775" s="378"/>
      <c r="AA775" s="378"/>
      <c r="AB775" s="378"/>
      <c r="AC775" s="378"/>
      <c r="AD775" s="378"/>
      <c r="AE775" s="378"/>
      <c r="AF775" s="378"/>
      <c r="AG775" s="378"/>
      <c r="AH775" s="378"/>
      <c r="AI775" s="378"/>
      <c r="AJ775" s="378"/>
      <c r="AK775" s="378"/>
      <c r="AL775" s="378"/>
      <c r="AM775" s="378"/>
      <c r="AN775" s="378"/>
      <c r="AO775" s="378"/>
      <c r="AP775" s="378"/>
      <c r="AQ775" s="378"/>
      <c r="AR775" s="378"/>
      <c r="AS775" s="378"/>
    </row>
    <row r="776" spans="1:45" ht="11.25" customHeight="1">
      <c r="A776" s="378"/>
      <c r="B776" s="378"/>
      <c r="C776" s="378"/>
      <c r="D776" s="378"/>
      <c r="E776" s="378"/>
      <c r="F776" s="378"/>
      <c r="G776" s="378"/>
      <c r="H776" s="378"/>
      <c r="I776" s="378"/>
      <c r="J776" s="378"/>
      <c r="K776" s="378"/>
      <c r="L776" s="378"/>
      <c r="M776" s="378"/>
      <c r="N776" s="378"/>
      <c r="O776" s="378"/>
      <c r="P776" s="378"/>
      <c r="Q776" s="378"/>
      <c r="R776" s="378"/>
      <c r="S776" s="378"/>
      <c r="T776" s="378"/>
      <c r="U776" s="378"/>
      <c r="V776" s="378"/>
      <c r="W776" s="378"/>
      <c r="X776" s="378"/>
      <c r="Y776" s="378"/>
      <c r="Z776" s="378"/>
      <c r="AA776" s="378"/>
      <c r="AB776" s="378"/>
      <c r="AC776" s="378"/>
      <c r="AD776" s="378"/>
      <c r="AE776" s="378"/>
      <c r="AF776" s="378"/>
      <c r="AG776" s="378"/>
      <c r="AH776" s="378"/>
      <c r="AI776" s="378"/>
      <c r="AJ776" s="378"/>
      <c r="AK776" s="378"/>
      <c r="AL776" s="378"/>
      <c r="AM776" s="378"/>
      <c r="AN776" s="378"/>
      <c r="AO776" s="378"/>
      <c r="AP776" s="378"/>
      <c r="AQ776" s="378"/>
      <c r="AR776" s="378"/>
      <c r="AS776" s="378"/>
    </row>
    <row r="777" spans="1:45" ht="11.25" customHeight="1">
      <c r="A777" s="378"/>
      <c r="B777" s="378"/>
      <c r="C777" s="378"/>
      <c r="D777" s="378"/>
      <c r="E777" s="378"/>
      <c r="F777" s="378"/>
      <c r="G777" s="378"/>
      <c r="H777" s="378"/>
      <c r="I777" s="378"/>
      <c r="J777" s="378"/>
      <c r="K777" s="378"/>
      <c r="L777" s="378"/>
      <c r="M777" s="378"/>
      <c r="N777" s="378"/>
      <c r="O777" s="378"/>
      <c r="P777" s="378"/>
      <c r="Q777" s="378"/>
      <c r="R777" s="378"/>
      <c r="S777" s="378"/>
      <c r="T777" s="378"/>
      <c r="U777" s="378"/>
      <c r="V777" s="378"/>
      <c r="W777" s="378"/>
      <c r="X777" s="378"/>
      <c r="Y777" s="378"/>
      <c r="Z777" s="378"/>
      <c r="AA777" s="378"/>
      <c r="AB777" s="378"/>
      <c r="AC777" s="378"/>
      <c r="AD777" s="378"/>
      <c r="AE777" s="378"/>
      <c r="AF777" s="378"/>
      <c r="AG777" s="378"/>
      <c r="AH777" s="378"/>
      <c r="AI777" s="378"/>
      <c r="AJ777" s="378"/>
      <c r="AK777" s="378"/>
      <c r="AL777" s="378"/>
      <c r="AM777" s="378"/>
      <c r="AN777" s="378"/>
      <c r="AO777" s="378"/>
      <c r="AP777" s="378"/>
      <c r="AQ777" s="378"/>
      <c r="AR777" s="378"/>
      <c r="AS777" s="378"/>
    </row>
    <row r="778" spans="1:45" ht="11.25" customHeight="1">
      <c r="A778" s="378"/>
      <c r="B778" s="378"/>
      <c r="C778" s="378"/>
      <c r="D778" s="378"/>
      <c r="E778" s="378"/>
      <c r="F778" s="378"/>
      <c r="G778" s="378"/>
      <c r="H778" s="378"/>
      <c r="I778" s="378"/>
      <c r="J778" s="378"/>
      <c r="K778" s="378"/>
      <c r="L778" s="378"/>
      <c r="M778" s="378"/>
      <c r="N778" s="378"/>
      <c r="O778" s="378"/>
      <c r="P778" s="378"/>
      <c r="Q778" s="378"/>
      <c r="R778" s="378"/>
      <c r="S778" s="378"/>
      <c r="T778" s="378"/>
      <c r="U778" s="378"/>
      <c r="V778" s="378"/>
      <c r="W778" s="378"/>
      <c r="X778" s="378"/>
      <c r="Y778" s="378"/>
      <c r="Z778" s="378"/>
      <c r="AA778" s="378"/>
      <c r="AB778" s="378"/>
      <c r="AC778" s="378"/>
      <c r="AD778" s="378"/>
      <c r="AE778" s="378"/>
      <c r="AF778" s="378"/>
      <c r="AG778" s="378"/>
      <c r="AH778" s="378"/>
      <c r="AI778" s="378"/>
      <c r="AJ778" s="378"/>
      <c r="AK778" s="378"/>
      <c r="AL778" s="378"/>
      <c r="AM778" s="378"/>
      <c r="AN778" s="378"/>
      <c r="AO778" s="378"/>
      <c r="AP778" s="378"/>
      <c r="AQ778" s="378"/>
      <c r="AR778" s="378"/>
      <c r="AS778" s="378"/>
    </row>
    <row r="779" spans="1:45" ht="11.25" customHeight="1">
      <c r="A779" s="378"/>
      <c r="B779" s="378"/>
      <c r="C779" s="378"/>
      <c r="D779" s="378"/>
      <c r="E779" s="378"/>
      <c r="F779" s="378"/>
      <c r="G779" s="378"/>
      <c r="H779" s="378"/>
      <c r="I779" s="378"/>
      <c r="J779" s="378"/>
      <c r="K779" s="378"/>
      <c r="L779" s="378"/>
      <c r="M779" s="378"/>
      <c r="N779" s="378"/>
      <c r="O779" s="378"/>
      <c r="P779" s="378"/>
      <c r="Q779" s="378"/>
      <c r="R779" s="378"/>
      <c r="S779" s="378"/>
      <c r="T779" s="378"/>
      <c r="U779" s="378"/>
      <c r="V779" s="378"/>
      <c r="W779" s="378"/>
      <c r="X779" s="378"/>
      <c r="Y779" s="378"/>
      <c r="Z779" s="378"/>
      <c r="AA779" s="378"/>
      <c r="AB779" s="378"/>
      <c r="AC779" s="378"/>
      <c r="AD779" s="378"/>
      <c r="AE779" s="378"/>
      <c r="AF779" s="378"/>
      <c r="AG779" s="378"/>
      <c r="AH779" s="378"/>
      <c r="AI779" s="378"/>
      <c r="AJ779" s="378"/>
      <c r="AK779" s="378"/>
      <c r="AL779" s="378"/>
      <c r="AM779" s="378"/>
      <c r="AN779" s="378"/>
      <c r="AO779" s="378"/>
      <c r="AP779" s="378"/>
      <c r="AQ779" s="378"/>
      <c r="AR779" s="378"/>
      <c r="AS779" s="378"/>
    </row>
    <row r="780" spans="1:45" ht="11.25" customHeight="1">
      <c r="A780" s="378"/>
      <c r="B780" s="378"/>
      <c r="C780" s="378"/>
      <c r="D780" s="378"/>
      <c r="E780" s="378"/>
      <c r="F780" s="378"/>
      <c r="G780" s="378"/>
      <c r="H780" s="378"/>
      <c r="I780" s="378"/>
      <c r="J780" s="378"/>
      <c r="K780" s="378"/>
      <c r="L780" s="378"/>
      <c r="M780" s="378"/>
      <c r="N780" s="378"/>
      <c r="O780" s="378"/>
      <c r="P780" s="378"/>
      <c r="Q780" s="378"/>
      <c r="R780" s="378"/>
      <c r="S780" s="378"/>
      <c r="T780" s="378"/>
      <c r="U780" s="378"/>
      <c r="V780" s="378"/>
      <c r="W780" s="378"/>
      <c r="X780" s="378"/>
      <c r="Y780" s="378"/>
      <c r="Z780" s="378"/>
      <c r="AA780" s="378"/>
      <c r="AB780" s="378"/>
      <c r="AC780" s="378"/>
      <c r="AD780" s="378"/>
      <c r="AE780" s="378"/>
      <c r="AF780" s="378"/>
      <c r="AG780" s="378"/>
      <c r="AH780" s="378"/>
      <c r="AI780" s="378"/>
      <c r="AJ780" s="378"/>
      <c r="AK780" s="378"/>
      <c r="AL780" s="378"/>
      <c r="AM780" s="378"/>
      <c r="AN780" s="378"/>
      <c r="AO780" s="378"/>
      <c r="AP780" s="378"/>
      <c r="AQ780" s="378"/>
      <c r="AR780" s="378"/>
      <c r="AS780" s="378"/>
    </row>
    <row r="781" spans="1:45" ht="11.25" customHeight="1">
      <c r="A781" s="378"/>
      <c r="B781" s="378"/>
      <c r="C781" s="378"/>
      <c r="D781" s="378"/>
      <c r="E781" s="378"/>
      <c r="F781" s="378"/>
      <c r="G781" s="378"/>
      <c r="H781" s="378"/>
      <c r="I781" s="378"/>
      <c r="J781" s="378"/>
      <c r="K781" s="378"/>
      <c r="L781" s="378"/>
      <c r="M781" s="378"/>
      <c r="N781" s="378"/>
      <c r="O781" s="378"/>
      <c r="P781" s="378"/>
      <c r="Q781" s="378"/>
      <c r="R781" s="378"/>
      <c r="S781" s="378"/>
      <c r="T781" s="378"/>
      <c r="U781" s="378"/>
      <c r="V781" s="378"/>
      <c r="W781" s="378"/>
      <c r="X781" s="378"/>
      <c r="Y781" s="378"/>
      <c r="Z781" s="378"/>
      <c r="AA781" s="378"/>
      <c r="AB781" s="378"/>
      <c r="AC781" s="378"/>
      <c r="AD781" s="378"/>
      <c r="AE781" s="378"/>
      <c r="AF781" s="378"/>
      <c r="AG781" s="378"/>
      <c r="AH781" s="378"/>
      <c r="AI781" s="378"/>
      <c r="AJ781" s="378"/>
      <c r="AK781" s="378"/>
      <c r="AL781" s="378"/>
      <c r="AM781" s="378"/>
      <c r="AN781" s="378"/>
      <c r="AO781" s="378"/>
      <c r="AP781" s="378"/>
      <c r="AQ781" s="378"/>
      <c r="AR781" s="378"/>
      <c r="AS781" s="378"/>
    </row>
    <row r="782" spans="1:45" ht="11.25" customHeight="1">
      <c r="A782" s="378"/>
      <c r="B782" s="378"/>
      <c r="C782" s="378"/>
      <c r="D782" s="378"/>
      <c r="E782" s="378"/>
      <c r="F782" s="378"/>
      <c r="G782" s="378"/>
      <c r="H782" s="378"/>
      <c r="I782" s="378"/>
      <c r="J782" s="378"/>
      <c r="K782" s="378"/>
      <c r="L782" s="378"/>
      <c r="M782" s="378"/>
      <c r="N782" s="378"/>
      <c r="O782" s="378"/>
      <c r="P782" s="378"/>
      <c r="Q782" s="378"/>
      <c r="R782" s="378"/>
      <c r="S782" s="378"/>
      <c r="T782" s="378"/>
      <c r="U782" s="378"/>
      <c r="V782" s="378"/>
      <c r="W782" s="378"/>
      <c r="X782" s="378"/>
      <c r="Y782" s="378"/>
      <c r="Z782" s="378"/>
      <c r="AA782" s="378"/>
      <c r="AB782" s="378"/>
      <c r="AC782" s="378"/>
      <c r="AD782" s="378"/>
      <c r="AE782" s="378"/>
      <c r="AF782" s="378"/>
      <c r="AG782" s="378"/>
      <c r="AH782" s="378"/>
      <c r="AI782" s="378"/>
      <c r="AJ782" s="378"/>
      <c r="AK782" s="378"/>
      <c r="AL782" s="378"/>
      <c r="AM782" s="378"/>
      <c r="AN782" s="378"/>
      <c r="AO782" s="378"/>
      <c r="AP782" s="378"/>
      <c r="AQ782" s="378"/>
      <c r="AR782" s="378"/>
      <c r="AS782" s="378"/>
    </row>
    <row r="783" spans="1:45" ht="11.25" customHeight="1">
      <c r="A783" s="378"/>
      <c r="B783" s="378"/>
      <c r="C783" s="378"/>
      <c r="D783" s="378"/>
      <c r="E783" s="378"/>
      <c r="F783" s="378"/>
      <c r="G783" s="378"/>
      <c r="H783" s="378"/>
      <c r="I783" s="378"/>
      <c r="J783" s="378"/>
      <c r="K783" s="378"/>
      <c r="L783" s="378"/>
      <c r="M783" s="378"/>
      <c r="N783" s="378"/>
      <c r="O783" s="378"/>
      <c r="P783" s="378"/>
      <c r="Q783" s="378"/>
      <c r="R783" s="378"/>
      <c r="S783" s="378"/>
      <c r="T783" s="378"/>
      <c r="U783" s="378"/>
      <c r="V783" s="378"/>
      <c r="W783" s="378"/>
      <c r="X783" s="378"/>
      <c r="Y783" s="378"/>
      <c r="Z783" s="378"/>
      <c r="AA783" s="378"/>
      <c r="AB783" s="378"/>
      <c r="AC783" s="378"/>
      <c r="AD783" s="378"/>
      <c r="AE783" s="378"/>
      <c r="AF783" s="378"/>
      <c r="AG783" s="378"/>
      <c r="AH783" s="378"/>
      <c r="AI783" s="378"/>
      <c r="AJ783" s="378"/>
      <c r="AK783" s="378"/>
      <c r="AL783" s="378"/>
      <c r="AM783" s="378"/>
      <c r="AN783" s="378"/>
      <c r="AO783" s="378"/>
      <c r="AP783" s="378"/>
      <c r="AQ783" s="378"/>
      <c r="AR783" s="378"/>
      <c r="AS783" s="378"/>
    </row>
    <row r="784" spans="1:45" ht="11.25" customHeight="1">
      <c r="A784" s="378"/>
      <c r="B784" s="378"/>
      <c r="C784" s="378"/>
      <c r="D784" s="378"/>
      <c r="E784" s="378"/>
      <c r="F784" s="378"/>
      <c r="G784" s="378"/>
      <c r="H784" s="378"/>
      <c r="I784" s="378"/>
      <c r="J784" s="378"/>
      <c r="K784" s="378"/>
      <c r="L784" s="378"/>
      <c r="M784" s="378"/>
      <c r="N784" s="378"/>
      <c r="O784" s="378"/>
      <c r="P784" s="378"/>
      <c r="Q784" s="378"/>
      <c r="R784" s="378"/>
      <c r="S784" s="378"/>
      <c r="T784" s="378"/>
      <c r="U784" s="378"/>
      <c r="V784" s="378"/>
      <c r="W784" s="378"/>
      <c r="X784" s="378"/>
      <c r="Y784" s="378"/>
      <c r="Z784" s="378"/>
      <c r="AA784" s="378"/>
      <c r="AB784" s="378"/>
      <c r="AC784" s="378"/>
      <c r="AD784" s="378"/>
      <c r="AE784" s="378"/>
      <c r="AF784" s="378"/>
      <c r="AG784" s="378"/>
      <c r="AH784" s="378"/>
      <c r="AI784" s="378"/>
      <c r="AJ784" s="378"/>
      <c r="AK784" s="378"/>
      <c r="AL784" s="378"/>
      <c r="AM784" s="378"/>
      <c r="AN784" s="378"/>
      <c r="AO784" s="378"/>
      <c r="AP784" s="378"/>
      <c r="AQ784" s="378"/>
      <c r="AR784" s="378"/>
      <c r="AS784" s="378"/>
    </row>
    <row r="785" spans="1:45" ht="11.25" customHeight="1">
      <c r="A785" s="378"/>
      <c r="B785" s="378"/>
      <c r="C785" s="378"/>
      <c r="D785" s="378"/>
      <c r="E785" s="378"/>
      <c r="F785" s="378"/>
      <c r="G785" s="378"/>
      <c r="H785" s="378"/>
      <c r="I785" s="378"/>
      <c r="J785" s="378"/>
      <c r="K785" s="378"/>
      <c r="L785" s="378"/>
      <c r="M785" s="378"/>
      <c r="N785" s="378"/>
      <c r="O785" s="378"/>
      <c r="P785" s="378"/>
      <c r="Q785" s="378"/>
      <c r="R785" s="378"/>
      <c r="S785" s="378"/>
      <c r="T785" s="378"/>
      <c r="U785" s="378"/>
      <c r="V785" s="378"/>
      <c r="W785" s="378"/>
      <c r="X785" s="378"/>
      <c r="Y785" s="378"/>
      <c r="Z785" s="378"/>
      <c r="AA785" s="378"/>
      <c r="AB785" s="378"/>
      <c r="AC785" s="378"/>
      <c r="AD785" s="378"/>
      <c r="AE785" s="378"/>
      <c r="AF785" s="378"/>
      <c r="AG785" s="378"/>
      <c r="AH785" s="378"/>
      <c r="AI785" s="378"/>
      <c r="AJ785" s="378"/>
      <c r="AK785" s="378"/>
      <c r="AL785" s="378"/>
      <c r="AM785" s="378"/>
      <c r="AN785" s="378"/>
      <c r="AO785" s="378"/>
      <c r="AP785" s="378"/>
      <c r="AQ785" s="378"/>
      <c r="AR785" s="378"/>
      <c r="AS785" s="378"/>
    </row>
    <row r="786" spans="1:45" ht="11.25" customHeight="1">
      <c r="A786" s="378"/>
      <c r="B786" s="378"/>
      <c r="C786" s="378"/>
      <c r="D786" s="378"/>
      <c r="E786" s="378"/>
      <c r="F786" s="378"/>
      <c r="G786" s="378"/>
      <c r="H786" s="378"/>
      <c r="I786" s="378"/>
      <c r="J786" s="378"/>
      <c r="K786" s="378"/>
      <c r="L786" s="378"/>
      <c r="M786" s="378"/>
      <c r="N786" s="378"/>
      <c r="O786" s="378"/>
      <c r="P786" s="378"/>
      <c r="Q786" s="378"/>
      <c r="R786" s="378"/>
      <c r="S786" s="378"/>
      <c r="T786" s="378"/>
      <c r="U786" s="378"/>
      <c r="V786" s="378"/>
      <c r="W786" s="378"/>
      <c r="X786" s="378"/>
      <c r="Y786" s="378"/>
      <c r="Z786" s="378"/>
      <c r="AA786" s="378"/>
      <c r="AB786" s="378"/>
      <c r="AC786" s="378"/>
      <c r="AD786" s="378"/>
      <c r="AE786" s="378"/>
      <c r="AF786" s="378"/>
      <c r="AG786" s="378"/>
      <c r="AH786" s="378"/>
      <c r="AI786" s="378"/>
      <c r="AJ786" s="378"/>
      <c r="AK786" s="378"/>
      <c r="AL786" s="378"/>
      <c r="AM786" s="378"/>
      <c r="AN786" s="378"/>
      <c r="AO786" s="378"/>
      <c r="AP786" s="378"/>
      <c r="AQ786" s="378"/>
      <c r="AR786" s="378"/>
      <c r="AS786" s="378"/>
    </row>
    <row r="787" spans="1:45" ht="11.25" customHeight="1">
      <c r="A787" s="378"/>
      <c r="B787" s="378"/>
      <c r="C787" s="378"/>
      <c r="D787" s="378"/>
      <c r="E787" s="378"/>
      <c r="F787" s="378"/>
      <c r="G787" s="378"/>
      <c r="H787" s="378"/>
      <c r="I787" s="378"/>
      <c r="J787" s="378"/>
      <c r="K787" s="378"/>
      <c r="L787" s="378"/>
      <c r="M787" s="378"/>
      <c r="N787" s="378"/>
      <c r="O787" s="378"/>
      <c r="P787" s="378"/>
      <c r="Q787" s="378"/>
      <c r="R787" s="378"/>
      <c r="S787" s="378"/>
      <c r="T787" s="378"/>
      <c r="U787" s="378"/>
      <c r="V787" s="378"/>
      <c r="W787" s="378"/>
      <c r="X787" s="378"/>
      <c r="Y787" s="378"/>
      <c r="Z787" s="378"/>
      <c r="AA787" s="378"/>
      <c r="AB787" s="378"/>
      <c r="AC787" s="378"/>
      <c r="AD787" s="378"/>
      <c r="AE787" s="378"/>
      <c r="AF787" s="378"/>
      <c r="AG787" s="378"/>
      <c r="AH787" s="378"/>
      <c r="AI787" s="378"/>
      <c r="AJ787" s="378"/>
      <c r="AK787" s="378"/>
      <c r="AL787" s="378"/>
      <c r="AM787" s="378"/>
      <c r="AN787" s="378"/>
      <c r="AO787" s="378"/>
      <c r="AP787" s="378"/>
      <c r="AQ787" s="378"/>
      <c r="AR787" s="378"/>
      <c r="AS787" s="378"/>
    </row>
    <row r="788" spans="1:45" ht="11.25" customHeight="1">
      <c r="A788" s="378"/>
      <c r="B788" s="378"/>
      <c r="C788" s="378"/>
      <c r="D788" s="378"/>
      <c r="E788" s="378"/>
      <c r="F788" s="378"/>
      <c r="G788" s="378"/>
      <c r="H788" s="378"/>
      <c r="I788" s="378"/>
      <c r="J788" s="378"/>
      <c r="K788" s="378"/>
      <c r="L788" s="378"/>
      <c r="M788" s="378"/>
      <c r="N788" s="378"/>
      <c r="O788" s="378"/>
      <c r="P788" s="378"/>
      <c r="Q788" s="378"/>
      <c r="R788" s="378"/>
      <c r="S788" s="378"/>
      <c r="T788" s="378"/>
      <c r="U788" s="378"/>
      <c r="V788" s="378"/>
      <c r="W788" s="378"/>
      <c r="X788" s="378"/>
      <c r="Y788" s="378"/>
      <c r="Z788" s="378"/>
      <c r="AA788" s="378"/>
      <c r="AB788" s="378"/>
      <c r="AC788" s="378"/>
      <c r="AD788" s="378"/>
      <c r="AE788" s="378"/>
      <c r="AF788" s="378"/>
      <c r="AG788" s="378"/>
      <c r="AH788" s="378"/>
      <c r="AI788" s="378"/>
      <c r="AJ788" s="378"/>
      <c r="AK788" s="378"/>
      <c r="AL788" s="378"/>
      <c r="AM788" s="378"/>
      <c r="AN788" s="378"/>
      <c r="AO788" s="378"/>
      <c r="AP788" s="378"/>
      <c r="AQ788" s="378"/>
      <c r="AR788" s="378"/>
      <c r="AS788" s="378"/>
    </row>
    <row r="789" spans="1:45" ht="11.25" customHeight="1">
      <c r="A789" s="378"/>
      <c r="B789" s="378"/>
      <c r="C789" s="378"/>
      <c r="D789" s="378"/>
      <c r="E789" s="378"/>
      <c r="F789" s="378"/>
      <c r="G789" s="378"/>
      <c r="H789" s="378"/>
      <c r="I789" s="378"/>
      <c r="J789" s="378"/>
      <c r="K789" s="378"/>
      <c r="L789" s="378"/>
      <c r="M789" s="378"/>
      <c r="N789" s="378"/>
      <c r="O789" s="378"/>
      <c r="P789" s="378"/>
      <c r="Q789" s="378"/>
      <c r="R789" s="378"/>
      <c r="S789" s="378"/>
      <c r="T789" s="378"/>
      <c r="U789" s="378"/>
      <c r="V789" s="378"/>
      <c r="W789" s="378"/>
      <c r="X789" s="378"/>
      <c r="Y789" s="378"/>
      <c r="Z789" s="378"/>
      <c r="AA789" s="378"/>
      <c r="AB789" s="378"/>
      <c r="AC789" s="378"/>
      <c r="AD789" s="378"/>
      <c r="AE789" s="378"/>
      <c r="AF789" s="378"/>
      <c r="AG789" s="378"/>
      <c r="AH789" s="378"/>
      <c r="AI789" s="378"/>
      <c r="AJ789" s="378"/>
      <c r="AK789" s="378"/>
      <c r="AL789" s="378"/>
      <c r="AM789" s="378"/>
      <c r="AN789" s="378"/>
      <c r="AO789" s="378"/>
      <c r="AP789" s="378"/>
      <c r="AQ789" s="378"/>
      <c r="AR789" s="378"/>
      <c r="AS789" s="378"/>
    </row>
    <row r="790" spans="1:45" ht="11.25" customHeight="1">
      <c r="A790" s="378"/>
      <c r="B790" s="378"/>
      <c r="C790" s="378"/>
      <c r="D790" s="378"/>
      <c r="E790" s="378"/>
      <c r="F790" s="378"/>
      <c r="G790" s="378"/>
      <c r="H790" s="378"/>
      <c r="I790" s="378"/>
      <c r="J790" s="378"/>
      <c r="K790" s="378"/>
      <c r="L790" s="378"/>
      <c r="M790" s="378"/>
      <c r="N790" s="378"/>
      <c r="O790" s="378"/>
      <c r="P790" s="378"/>
      <c r="Q790" s="378"/>
      <c r="R790" s="378"/>
      <c r="S790" s="378"/>
      <c r="T790" s="378"/>
      <c r="U790" s="378"/>
      <c r="V790" s="378"/>
      <c r="W790" s="378"/>
      <c r="X790" s="378"/>
      <c r="Y790" s="378"/>
      <c r="Z790" s="378"/>
      <c r="AA790" s="378"/>
      <c r="AB790" s="378"/>
      <c r="AC790" s="378"/>
      <c r="AD790" s="378"/>
      <c r="AE790" s="378"/>
      <c r="AF790" s="378"/>
      <c r="AG790" s="378"/>
      <c r="AH790" s="378"/>
      <c r="AI790" s="378"/>
      <c r="AJ790" s="378"/>
      <c r="AK790" s="378"/>
      <c r="AL790" s="378"/>
      <c r="AM790" s="378"/>
      <c r="AN790" s="378"/>
      <c r="AO790" s="378"/>
      <c r="AP790" s="378"/>
      <c r="AQ790" s="378"/>
      <c r="AR790" s="378"/>
      <c r="AS790" s="378"/>
    </row>
    <row r="791" spans="1:45" ht="11.25" customHeight="1">
      <c r="A791" s="378"/>
      <c r="B791" s="378"/>
      <c r="C791" s="378"/>
      <c r="D791" s="378"/>
      <c r="E791" s="378"/>
      <c r="F791" s="378"/>
      <c r="G791" s="378"/>
      <c r="H791" s="378"/>
      <c r="I791" s="378"/>
      <c r="J791" s="378"/>
      <c r="K791" s="378"/>
      <c r="L791" s="378"/>
      <c r="M791" s="378"/>
      <c r="N791" s="378"/>
      <c r="O791" s="378"/>
      <c r="P791" s="378"/>
      <c r="Q791" s="378"/>
      <c r="R791" s="378"/>
      <c r="S791" s="378"/>
      <c r="T791" s="378"/>
      <c r="U791" s="378"/>
      <c r="V791" s="378"/>
      <c r="W791" s="378"/>
      <c r="X791" s="378"/>
      <c r="Y791" s="378"/>
      <c r="Z791" s="378"/>
      <c r="AA791" s="378"/>
      <c r="AB791" s="378"/>
      <c r="AC791" s="378"/>
      <c r="AD791" s="378"/>
      <c r="AE791" s="378"/>
      <c r="AF791" s="378"/>
      <c r="AG791" s="378"/>
      <c r="AH791" s="378"/>
      <c r="AI791" s="378"/>
      <c r="AJ791" s="378"/>
      <c r="AK791" s="378"/>
      <c r="AL791" s="378"/>
      <c r="AM791" s="378"/>
      <c r="AN791" s="378"/>
      <c r="AO791" s="378"/>
      <c r="AP791" s="378"/>
      <c r="AQ791" s="378"/>
      <c r="AR791" s="378"/>
      <c r="AS791" s="378"/>
    </row>
    <row r="792" spans="1:45" ht="11.25" customHeight="1">
      <c r="A792" s="378"/>
      <c r="B792" s="378"/>
      <c r="C792" s="378"/>
      <c r="D792" s="378"/>
      <c r="E792" s="378"/>
      <c r="F792" s="378"/>
      <c r="G792" s="378"/>
      <c r="H792" s="378"/>
      <c r="I792" s="378"/>
      <c r="J792" s="378"/>
      <c r="K792" s="378"/>
      <c r="L792" s="378"/>
      <c r="M792" s="378"/>
      <c r="N792" s="378"/>
      <c r="O792" s="378"/>
      <c r="P792" s="378"/>
      <c r="Q792" s="378"/>
      <c r="R792" s="378"/>
      <c r="S792" s="378"/>
      <c r="T792" s="378"/>
      <c r="U792" s="378"/>
      <c r="V792" s="378"/>
      <c r="W792" s="378"/>
      <c r="X792" s="378"/>
      <c r="Y792" s="378"/>
      <c r="Z792" s="378"/>
      <c r="AA792" s="378"/>
      <c r="AB792" s="378"/>
      <c r="AC792" s="378"/>
      <c r="AD792" s="378"/>
      <c r="AE792" s="378"/>
      <c r="AF792" s="378"/>
      <c r="AG792" s="378"/>
      <c r="AH792" s="378"/>
      <c r="AI792" s="378"/>
      <c r="AJ792" s="378"/>
      <c r="AK792" s="378"/>
      <c r="AL792" s="378"/>
      <c r="AM792" s="378"/>
      <c r="AN792" s="378"/>
      <c r="AO792" s="378"/>
      <c r="AP792" s="378"/>
      <c r="AQ792" s="378"/>
      <c r="AR792" s="378"/>
      <c r="AS792" s="378"/>
    </row>
    <row r="793" spans="1:45" ht="11.25" customHeight="1">
      <c r="A793" s="378"/>
      <c r="B793" s="378"/>
      <c r="C793" s="378"/>
      <c r="D793" s="378"/>
      <c r="E793" s="378"/>
      <c r="F793" s="378"/>
      <c r="G793" s="378"/>
      <c r="H793" s="378"/>
      <c r="I793" s="378"/>
      <c r="J793" s="378"/>
      <c r="K793" s="378"/>
      <c r="L793" s="378"/>
      <c r="M793" s="378"/>
      <c r="N793" s="378"/>
      <c r="O793" s="378"/>
      <c r="P793" s="378"/>
      <c r="Q793" s="378"/>
      <c r="R793" s="378"/>
      <c r="S793" s="378"/>
      <c r="T793" s="378"/>
      <c r="U793" s="378"/>
      <c r="V793" s="378"/>
      <c r="W793" s="378"/>
      <c r="X793" s="378"/>
      <c r="Y793" s="378"/>
      <c r="Z793" s="378"/>
      <c r="AA793" s="378"/>
      <c r="AB793" s="378"/>
      <c r="AC793" s="378"/>
      <c r="AD793" s="378"/>
      <c r="AE793" s="378"/>
      <c r="AF793" s="378"/>
      <c r="AG793" s="378"/>
      <c r="AH793" s="378"/>
      <c r="AI793" s="378"/>
      <c r="AJ793" s="378"/>
      <c r="AK793" s="378"/>
      <c r="AL793" s="378"/>
      <c r="AM793" s="378"/>
      <c r="AN793" s="378"/>
      <c r="AO793" s="378"/>
      <c r="AP793" s="378"/>
      <c r="AQ793" s="378"/>
      <c r="AR793" s="378"/>
      <c r="AS793" s="378"/>
    </row>
    <row r="794" spans="1:45" ht="11.25" customHeight="1">
      <c r="A794" s="378"/>
      <c r="B794" s="378"/>
      <c r="C794" s="378"/>
      <c r="D794" s="378"/>
      <c r="E794" s="378"/>
      <c r="F794" s="378"/>
      <c r="G794" s="378"/>
      <c r="H794" s="378"/>
      <c r="I794" s="378"/>
      <c r="J794" s="378"/>
      <c r="K794" s="378"/>
      <c r="L794" s="378"/>
      <c r="M794" s="378"/>
      <c r="N794" s="378"/>
      <c r="O794" s="378"/>
      <c r="P794" s="378"/>
      <c r="Q794" s="378"/>
      <c r="R794" s="378"/>
      <c r="S794" s="378"/>
      <c r="T794" s="378"/>
      <c r="U794" s="378"/>
      <c r="V794" s="378"/>
      <c r="W794" s="378"/>
      <c r="X794" s="378"/>
      <c r="Y794" s="378"/>
      <c r="Z794" s="378"/>
      <c r="AA794" s="378"/>
      <c r="AB794" s="378"/>
      <c r="AC794" s="378"/>
      <c r="AD794" s="378"/>
      <c r="AE794" s="378"/>
      <c r="AF794" s="378"/>
      <c r="AG794" s="378"/>
      <c r="AH794" s="378"/>
      <c r="AI794" s="378"/>
      <c r="AJ794" s="378"/>
      <c r="AK794" s="378"/>
      <c r="AL794" s="378"/>
      <c r="AM794" s="378"/>
      <c r="AN794" s="378"/>
      <c r="AO794" s="378"/>
      <c r="AP794" s="378"/>
      <c r="AQ794" s="378"/>
      <c r="AR794" s="378"/>
      <c r="AS794" s="378"/>
    </row>
    <row r="795" spans="1:45" ht="11.25" customHeight="1">
      <c r="A795" s="378"/>
      <c r="B795" s="378"/>
      <c r="C795" s="378"/>
      <c r="D795" s="378"/>
      <c r="E795" s="378"/>
      <c r="F795" s="378"/>
      <c r="G795" s="378"/>
      <c r="H795" s="378"/>
      <c r="I795" s="378"/>
      <c r="J795" s="378"/>
      <c r="K795" s="378"/>
      <c r="L795" s="378"/>
      <c r="M795" s="378"/>
      <c r="N795" s="378"/>
      <c r="O795" s="378"/>
      <c r="P795" s="378"/>
      <c r="Q795" s="378"/>
      <c r="R795" s="378"/>
      <c r="S795" s="378"/>
      <c r="T795" s="378"/>
      <c r="U795" s="378"/>
      <c r="V795" s="378"/>
      <c r="W795" s="378"/>
      <c r="X795" s="378"/>
      <c r="Y795" s="378"/>
      <c r="Z795" s="378"/>
      <c r="AA795" s="378"/>
      <c r="AB795" s="378"/>
      <c r="AC795" s="378"/>
      <c r="AD795" s="378"/>
      <c r="AE795" s="378"/>
      <c r="AF795" s="378"/>
      <c r="AG795" s="378"/>
      <c r="AH795" s="378"/>
      <c r="AI795" s="378"/>
      <c r="AJ795" s="378"/>
      <c r="AK795" s="378"/>
      <c r="AL795" s="378"/>
      <c r="AM795" s="378"/>
      <c r="AN795" s="378"/>
      <c r="AO795" s="378"/>
      <c r="AP795" s="378"/>
      <c r="AQ795" s="378"/>
      <c r="AR795" s="378"/>
      <c r="AS795" s="378"/>
    </row>
    <row r="796" spans="1:45" ht="11.25" customHeight="1">
      <c r="A796" s="378"/>
      <c r="B796" s="378"/>
      <c r="C796" s="378"/>
      <c r="D796" s="378"/>
      <c r="E796" s="378"/>
      <c r="F796" s="378"/>
      <c r="G796" s="378"/>
      <c r="H796" s="378"/>
      <c r="I796" s="378"/>
      <c r="J796" s="378"/>
      <c r="K796" s="378"/>
      <c r="L796" s="378"/>
      <c r="M796" s="378"/>
      <c r="N796" s="378"/>
      <c r="O796" s="378"/>
      <c r="P796" s="378"/>
      <c r="Q796" s="378"/>
      <c r="R796" s="378"/>
      <c r="S796" s="378"/>
      <c r="T796" s="378"/>
      <c r="U796" s="378"/>
      <c r="V796" s="378"/>
      <c r="W796" s="378"/>
      <c r="X796" s="378"/>
      <c r="Y796" s="378"/>
      <c r="Z796" s="378"/>
      <c r="AA796" s="378"/>
      <c r="AB796" s="378"/>
      <c r="AC796" s="378"/>
      <c r="AD796" s="378"/>
      <c r="AE796" s="378"/>
      <c r="AF796" s="378"/>
      <c r="AG796" s="378"/>
      <c r="AH796" s="378"/>
      <c r="AI796" s="378"/>
      <c r="AJ796" s="378"/>
      <c r="AK796" s="378"/>
      <c r="AL796" s="378"/>
      <c r="AM796" s="378"/>
      <c r="AN796" s="378"/>
      <c r="AO796" s="378"/>
      <c r="AP796" s="378"/>
      <c r="AQ796" s="378"/>
      <c r="AR796" s="378"/>
      <c r="AS796" s="378"/>
    </row>
    <row r="797" spans="1:45" ht="11.25" customHeight="1">
      <c r="A797" s="378"/>
      <c r="B797" s="378"/>
      <c r="C797" s="378"/>
      <c r="D797" s="378"/>
      <c r="E797" s="378"/>
      <c r="F797" s="378"/>
      <c r="G797" s="378"/>
      <c r="H797" s="378"/>
      <c r="I797" s="378"/>
      <c r="J797" s="378"/>
      <c r="K797" s="378"/>
      <c r="L797" s="378"/>
      <c r="M797" s="378"/>
      <c r="N797" s="378"/>
      <c r="O797" s="378"/>
      <c r="P797" s="378"/>
      <c r="Q797" s="378"/>
      <c r="R797" s="378"/>
      <c r="S797" s="378"/>
      <c r="T797" s="378"/>
      <c r="U797" s="378"/>
      <c r="V797" s="378"/>
      <c r="W797" s="378"/>
      <c r="X797" s="378"/>
      <c r="Y797" s="378"/>
      <c r="Z797" s="378"/>
      <c r="AA797" s="378"/>
      <c r="AB797" s="378"/>
      <c r="AC797" s="378"/>
      <c r="AD797" s="378"/>
      <c r="AE797" s="378"/>
      <c r="AF797" s="378"/>
      <c r="AG797" s="378"/>
      <c r="AH797" s="378"/>
      <c r="AI797" s="378"/>
      <c r="AJ797" s="378"/>
      <c r="AK797" s="378"/>
      <c r="AL797" s="378"/>
      <c r="AM797" s="378"/>
      <c r="AN797" s="378"/>
      <c r="AO797" s="378"/>
      <c r="AP797" s="378"/>
      <c r="AQ797" s="378"/>
      <c r="AR797" s="378"/>
      <c r="AS797" s="378"/>
    </row>
    <row r="798" spans="1:45" ht="11.25" customHeight="1">
      <c r="A798" s="378"/>
      <c r="B798" s="378"/>
      <c r="C798" s="378"/>
      <c r="D798" s="378"/>
      <c r="E798" s="378"/>
      <c r="F798" s="378"/>
      <c r="G798" s="378"/>
      <c r="H798" s="378"/>
      <c r="I798" s="378"/>
      <c r="J798" s="378"/>
      <c r="K798" s="378"/>
      <c r="L798" s="378"/>
      <c r="M798" s="378"/>
      <c r="N798" s="378"/>
      <c r="O798" s="378"/>
      <c r="P798" s="378"/>
      <c r="Q798" s="378"/>
      <c r="R798" s="378"/>
      <c r="S798" s="378"/>
      <c r="T798" s="378"/>
      <c r="U798" s="378"/>
      <c r="V798" s="378"/>
      <c r="W798" s="378"/>
      <c r="X798" s="378"/>
      <c r="Y798" s="378"/>
      <c r="Z798" s="378"/>
      <c r="AA798" s="378"/>
      <c r="AB798" s="378"/>
      <c r="AC798" s="378"/>
      <c r="AD798" s="378"/>
      <c r="AE798" s="378"/>
      <c r="AF798" s="378"/>
      <c r="AG798" s="378"/>
      <c r="AH798" s="378"/>
      <c r="AI798" s="378"/>
      <c r="AJ798" s="378"/>
      <c r="AK798" s="378"/>
      <c r="AL798" s="378"/>
      <c r="AM798" s="378"/>
      <c r="AN798" s="378"/>
      <c r="AO798" s="378"/>
      <c r="AP798" s="378"/>
      <c r="AQ798" s="378"/>
      <c r="AR798" s="378"/>
      <c r="AS798" s="378"/>
    </row>
    <row r="799" spans="1:45" ht="11.25" customHeight="1">
      <c r="A799" s="378"/>
      <c r="B799" s="378"/>
      <c r="C799" s="378"/>
      <c r="D799" s="378"/>
      <c r="E799" s="378"/>
      <c r="F799" s="378"/>
      <c r="G799" s="378"/>
      <c r="H799" s="378"/>
      <c r="I799" s="378"/>
      <c r="J799" s="378"/>
      <c r="K799" s="378"/>
      <c r="L799" s="378"/>
      <c r="M799" s="378"/>
      <c r="N799" s="378"/>
      <c r="O799" s="378"/>
      <c r="P799" s="378"/>
      <c r="Q799" s="378"/>
      <c r="R799" s="378"/>
      <c r="S799" s="378"/>
      <c r="T799" s="378"/>
      <c r="U799" s="378"/>
      <c r="V799" s="378"/>
      <c r="W799" s="378"/>
      <c r="X799" s="378"/>
      <c r="Y799" s="378"/>
      <c r="Z799" s="378"/>
      <c r="AA799" s="378"/>
      <c r="AB799" s="378"/>
      <c r="AC799" s="378"/>
      <c r="AD799" s="378"/>
      <c r="AE799" s="378"/>
      <c r="AF799" s="378"/>
      <c r="AG799" s="378"/>
      <c r="AH799" s="378"/>
      <c r="AI799" s="378"/>
      <c r="AJ799" s="378"/>
      <c r="AK799" s="378"/>
      <c r="AL799" s="378"/>
      <c r="AM799" s="378"/>
      <c r="AN799" s="378"/>
      <c r="AO799" s="378"/>
      <c r="AP799" s="378"/>
      <c r="AQ799" s="378"/>
      <c r="AR799" s="378"/>
      <c r="AS799" s="378"/>
    </row>
    <row r="800" spans="1:45" ht="11.25" customHeight="1">
      <c r="A800" s="378"/>
      <c r="B800" s="378"/>
      <c r="C800" s="378"/>
      <c r="D800" s="378"/>
      <c r="E800" s="378"/>
      <c r="F800" s="378"/>
      <c r="G800" s="378"/>
      <c r="H800" s="378"/>
      <c r="I800" s="378"/>
      <c r="J800" s="378"/>
      <c r="K800" s="378"/>
      <c r="L800" s="378"/>
      <c r="M800" s="378"/>
      <c r="N800" s="378"/>
      <c r="O800" s="378"/>
      <c r="P800" s="378"/>
      <c r="Q800" s="378"/>
      <c r="R800" s="378"/>
      <c r="S800" s="378"/>
      <c r="T800" s="378"/>
      <c r="U800" s="378"/>
      <c r="V800" s="378"/>
      <c r="W800" s="378"/>
      <c r="X800" s="378"/>
      <c r="Y800" s="378"/>
      <c r="Z800" s="378"/>
      <c r="AA800" s="378"/>
      <c r="AB800" s="378"/>
      <c r="AC800" s="378"/>
      <c r="AD800" s="378"/>
      <c r="AE800" s="378"/>
      <c r="AF800" s="378"/>
      <c r="AG800" s="378"/>
      <c r="AH800" s="378"/>
      <c r="AI800" s="378"/>
      <c r="AJ800" s="378"/>
      <c r="AK800" s="378"/>
      <c r="AL800" s="378"/>
      <c r="AM800" s="378"/>
      <c r="AN800" s="378"/>
      <c r="AO800" s="378"/>
      <c r="AP800" s="378"/>
      <c r="AQ800" s="378"/>
      <c r="AR800" s="378"/>
      <c r="AS800" s="378"/>
    </row>
    <row r="801" spans="1:45" ht="11.25" customHeight="1">
      <c r="A801" s="378"/>
      <c r="B801" s="378"/>
      <c r="C801" s="378"/>
      <c r="D801" s="378"/>
      <c r="E801" s="378"/>
      <c r="F801" s="378"/>
      <c r="G801" s="378"/>
      <c r="H801" s="378"/>
      <c r="I801" s="378"/>
      <c r="J801" s="378"/>
      <c r="K801" s="378"/>
      <c r="L801" s="378"/>
      <c r="M801" s="378"/>
      <c r="N801" s="378"/>
      <c r="O801" s="378"/>
      <c r="P801" s="378"/>
      <c r="Q801" s="378"/>
      <c r="R801" s="378"/>
      <c r="S801" s="378"/>
      <c r="T801" s="378"/>
      <c r="U801" s="378"/>
      <c r="V801" s="378"/>
      <c r="W801" s="378"/>
      <c r="X801" s="378"/>
      <c r="Y801" s="378"/>
      <c r="Z801" s="378"/>
      <c r="AA801" s="378"/>
      <c r="AB801" s="378"/>
      <c r="AC801" s="378"/>
      <c r="AD801" s="378"/>
      <c r="AE801" s="378"/>
      <c r="AF801" s="378"/>
      <c r="AG801" s="378"/>
      <c r="AH801" s="378"/>
      <c r="AI801" s="378"/>
      <c r="AJ801" s="378"/>
      <c r="AK801" s="378"/>
      <c r="AL801" s="378"/>
      <c r="AM801" s="378"/>
      <c r="AN801" s="378"/>
      <c r="AO801" s="378"/>
      <c r="AP801" s="378"/>
      <c r="AQ801" s="378"/>
      <c r="AR801" s="378"/>
      <c r="AS801" s="378"/>
    </row>
    <row r="802" spans="1:45" ht="11.25" customHeight="1">
      <c r="A802" s="378"/>
      <c r="B802" s="378"/>
      <c r="C802" s="378"/>
      <c r="D802" s="378"/>
      <c r="E802" s="378"/>
      <c r="F802" s="378"/>
      <c r="G802" s="378"/>
      <c r="H802" s="378"/>
      <c r="I802" s="378"/>
      <c r="J802" s="378"/>
      <c r="K802" s="378"/>
      <c r="L802" s="378"/>
      <c r="M802" s="378"/>
      <c r="N802" s="378"/>
      <c r="O802" s="378"/>
      <c r="P802" s="378"/>
      <c r="Q802" s="378"/>
      <c r="R802" s="378"/>
      <c r="S802" s="378"/>
      <c r="T802" s="378"/>
      <c r="U802" s="378"/>
      <c r="V802" s="378"/>
      <c r="W802" s="378"/>
      <c r="X802" s="378"/>
      <c r="Y802" s="378"/>
      <c r="Z802" s="378"/>
      <c r="AA802" s="378"/>
      <c r="AB802" s="378"/>
      <c r="AC802" s="378"/>
      <c r="AD802" s="378"/>
      <c r="AE802" s="378"/>
      <c r="AF802" s="378"/>
      <c r="AG802" s="378"/>
      <c r="AH802" s="378"/>
      <c r="AI802" s="378"/>
      <c r="AJ802" s="378"/>
      <c r="AK802" s="378"/>
      <c r="AL802" s="378"/>
      <c r="AM802" s="378"/>
      <c r="AN802" s="378"/>
      <c r="AO802" s="378"/>
      <c r="AP802" s="378"/>
      <c r="AQ802" s="378"/>
      <c r="AR802" s="378"/>
      <c r="AS802" s="378"/>
    </row>
    <row r="803" spans="1:45" ht="11.25" customHeight="1">
      <c r="A803" s="378"/>
      <c r="B803" s="378"/>
      <c r="C803" s="378"/>
      <c r="D803" s="378"/>
      <c r="E803" s="378"/>
      <c r="F803" s="378"/>
      <c r="G803" s="378"/>
      <c r="H803" s="378"/>
      <c r="I803" s="378"/>
      <c r="J803" s="378"/>
      <c r="K803" s="378"/>
      <c r="L803" s="378"/>
      <c r="M803" s="378"/>
      <c r="N803" s="378"/>
      <c r="O803" s="378"/>
      <c r="P803" s="378"/>
      <c r="Q803" s="378"/>
      <c r="R803" s="378"/>
      <c r="S803" s="378"/>
      <c r="T803" s="378"/>
      <c r="U803" s="378"/>
      <c r="V803" s="378"/>
      <c r="W803" s="378"/>
      <c r="X803" s="378"/>
      <c r="Y803" s="378"/>
      <c r="Z803" s="378"/>
      <c r="AA803" s="378"/>
      <c r="AB803" s="378"/>
      <c r="AC803" s="378"/>
      <c r="AD803" s="378"/>
      <c r="AE803" s="378"/>
      <c r="AF803" s="378"/>
      <c r="AG803" s="378"/>
      <c r="AH803" s="378"/>
      <c r="AI803" s="378"/>
      <c r="AJ803" s="378"/>
      <c r="AK803" s="378"/>
      <c r="AL803" s="378"/>
      <c r="AM803" s="378"/>
      <c r="AN803" s="378"/>
      <c r="AO803" s="378"/>
      <c r="AP803" s="378"/>
      <c r="AQ803" s="378"/>
      <c r="AR803" s="378"/>
      <c r="AS803" s="378"/>
    </row>
    <row r="804" spans="1:45" ht="11.25" customHeight="1">
      <c r="A804" s="378"/>
      <c r="B804" s="378"/>
      <c r="C804" s="378"/>
      <c r="D804" s="378"/>
      <c r="E804" s="378"/>
      <c r="F804" s="378"/>
      <c r="G804" s="378"/>
      <c r="H804" s="378"/>
      <c r="I804" s="378"/>
      <c r="J804" s="378"/>
      <c r="K804" s="378"/>
      <c r="L804" s="378"/>
      <c r="M804" s="378"/>
      <c r="N804" s="378"/>
      <c r="O804" s="378"/>
      <c r="P804" s="378"/>
      <c r="Q804" s="378"/>
      <c r="R804" s="378"/>
      <c r="S804" s="378"/>
      <c r="T804" s="378"/>
      <c r="U804" s="378"/>
      <c r="V804" s="378"/>
      <c r="W804" s="378"/>
      <c r="X804" s="378"/>
      <c r="Y804" s="378"/>
      <c r="Z804" s="378"/>
      <c r="AA804" s="378"/>
      <c r="AB804" s="378"/>
      <c r="AC804" s="378"/>
      <c r="AD804" s="378"/>
      <c r="AE804" s="378"/>
      <c r="AF804" s="378"/>
      <c r="AG804" s="378"/>
      <c r="AH804" s="378"/>
      <c r="AI804" s="378"/>
      <c r="AJ804" s="378"/>
      <c r="AK804" s="378"/>
      <c r="AL804" s="378"/>
      <c r="AM804" s="378"/>
      <c r="AN804" s="378"/>
      <c r="AO804" s="378"/>
      <c r="AP804" s="378"/>
      <c r="AQ804" s="378"/>
      <c r="AR804" s="378"/>
      <c r="AS804" s="378"/>
    </row>
    <row r="805" spans="1:45" ht="11.25" customHeight="1">
      <c r="A805" s="378"/>
      <c r="B805" s="378"/>
      <c r="C805" s="378"/>
      <c r="D805" s="378"/>
      <c r="E805" s="378"/>
      <c r="F805" s="378"/>
      <c r="G805" s="378"/>
      <c r="H805" s="378"/>
      <c r="I805" s="378"/>
      <c r="J805" s="378"/>
      <c r="K805" s="378"/>
      <c r="L805" s="378"/>
      <c r="M805" s="378"/>
      <c r="N805" s="378"/>
      <c r="O805" s="378"/>
      <c r="P805" s="378"/>
      <c r="Q805" s="378"/>
      <c r="R805" s="378"/>
      <c r="S805" s="378"/>
      <c r="T805" s="378"/>
      <c r="U805" s="378"/>
      <c r="V805" s="378"/>
      <c r="W805" s="378"/>
      <c r="X805" s="378"/>
      <c r="Y805" s="378"/>
      <c r="Z805" s="378"/>
      <c r="AA805" s="378"/>
      <c r="AB805" s="378"/>
      <c r="AC805" s="378"/>
      <c r="AD805" s="378"/>
      <c r="AE805" s="378"/>
      <c r="AF805" s="378"/>
      <c r="AG805" s="378"/>
      <c r="AH805" s="378"/>
      <c r="AI805" s="378"/>
      <c r="AJ805" s="378"/>
      <c r="AK805" s="378"/>
      <c r="AL805" s="378"/>
      <c r="AM805" s="378"/>
      <c r="AN805" s="378"/>
      <c r="AO805" s="378"/>
      <c r="AP805" s="378"/>
      <c r="AQ805" s="378"/>
      <c r="AR805" s="378"/>
      <c r="AS805" s="378"/>
    </row>
    <row r="806" spans="1:45" ht="11.25" customHeight="1">
      <c r="A806" s="378"/>
      <c r="B806" s="378"/>
      <c r="C806" s="378"/>
      <c r="D806" s="378"/>
      <c r="E806" s="378"/>
      <c r="F806" s="378"/>
      <c r="G806" s="378"/>
      <c r="H806" s="378"/>
      <c r="I806" s="378"/>
      <c r="J806" s="378"/>
      <c r="K806" s="378"/>
      <c r="L806" s="378"/>
      <c r="M806" s="378"/>
      <c r="N806" s="378"/>
      <c r="O806" s="378"/>
      <c r="P806" s="378"/>
      <c r="Q806" s="378"/>
      <c r="R806" s="378"/>
      <c r="S806" s="378"/>
      <c r="T806" s="378"/>
      <c r="U806" s="378"/>
      <c r="V806" s="378"/>
      <c r="W806" s="378"/>
      <c r="X806" s="378"/>
      <c r="Y806" s="378"/>
      <c r="Z806" s="378"/>
      <c r="AA806" s="378"/>
      <c r="AB806" s="378"/>
      <c r="AC806" s="378"/>
      <c r="AD806" s="378"/>
      <c r="AE806" s="378"/>
      <c r="AF806" s="378"/>
      <c r="AG806" s="378"/>
      <c r="AH806" s="378"/>
      <c r="AI806" s="378"/>
      <c r="AJ806" s="378"/>
      <c r="AK806" s="378"/>
      <c r="AL806" s="378"/>
      <c r="AM806" s="378"/>
      <c r="AN806" s="378"/>
      <c r="AO806" s="378"/>
      <c r="AP806" s="378"/>
      <c r="AQ806" s="378"/>
      <c r="AR806" s="378"/>
      <c r="AS806" s="378"/>
    </row>
    <row r="807" spans="1:45" ht="11.25" customHeight="1">
      <c r="A807" s="378"/>
      <c r="B807" s="378"/>
      <c r="C807" s="378"/>
      <c r="D807" s="378"/>
      <c r="E807" s="378"/>
      <c r="F807" s="378"/>
      <c r="G807" s="378"/>
      <c r="H807" s="378"/>
      <c r="I807" s="378"/>
      <c r="J807" s="378"/>
      <c r="K807" s="378"/>
      <c r="L807" s="378"/>
      <c r="M807" s="378"/>
      <c r="N807" s="378"/>
      <c r="O807" s="378"/>
      <c r="P807" s="378"/>
      <c r="Q807" s="378"/>
      <c r="R807" s="378"/>
      <c r="S807" s="378"/>
      <c r="T807" s="378"/>
      <c r="U807" s="378"/>
      <c r="V807" s="378"/>
      <c r="W807" s="378"/>
      <c r="X807" s="378"/>
      <c r="Y807" s="378"/>
      <c r="Z807" s="378"/>
      <c r="AA807" s="378"/>
      <c r="AB807" s="378"/>
      <c r="AC807" s="378"/>
      <c r="AD807" s="378"/>
      <c r="AE807" s="378"/>
      <c r="AF807" s="378"/>
      <c r="AG807" s="378"/>
      <c r="AH807" s="378"/>
      <c r="AI807" s="378"/>
      <c r="AJ807" s="378"/>
      <c r="AK807" s="378"/>
      <c r="AL807" s="378"/>
      <c r="AM807" s="378"/>
      <c r="AN807" s="378"/>
      <c r="AO807" s="378"/>
      <c r="AP807" s="378"/>
      <c r="AQ807" s="378"/>
      <c r="AR807" s="378"/>
      <c r="AS807" s="378"/>
    </row>
    <row r="808" spans="1:45" ht="11.25" customHeight="1">
      <c r="A808" s="378"/>
      <c r="B808" s="378"/>
      <c r="C808" s="378"/>
      <c r="D808" s="378"/>
      <c r="E808" s="378"/>
      <c r="F808" s="378"/>
      <c r="G808" s="378"/>
      <c r="H808" s="378"/>
      <c r="I808" s="378"/>
      <c r="J808" s="378"/>
      <c r="K808" s="378"/>
      <c r="L808" s="378"/>
      <c r="M808" s="378"/>
      <c r="N808" s="378"/>
      <c r="O808" s="378"/>
      <c r="P808" s="378"/>
      <c r="Q808" s="378"/>
      <c r="R808" s="378"/>
      <c r="S808" s="378"/>
      <c r="T808" s="378"/>
      <c r="U808" s="378"/>
      <c r="V808" s="378"/>
      <c r="W808" s="378"/>
      <c r="X808" s="378"/>
      <c r="Y808" s="378"/>
      <c r="Z808" s="378"/>
      <c r="AA808" s="378"/>
      <c r="AB808" s="378"/>
      <c r="AC808" s="378"/>
      <c r="AD808" s="378"/>
      <c r="AE808" s="378"/>
      <c r="AF808" s="378"/>
      <c r="AG808" s="378"/>
      <c r="AH808" s="378"/>
      <c r="AI808" s="378"/>
      <c r="AJ808" s="378"/>
      <c r="AK808" s="378"/>
      <c r="AL808" s="378"/>
      <c r="AM808" s="378"/>
      <c r="AN808" s="378"/>
      <c r="AO808" s="378"/>
      <c r="AP808" s="378"/>
      <c r="AQ808" s="378"/>
      <c r="AR808" s="378"/>
      <c r="AS808" s="378"/>
    </row>
    <row r="809" spans="1:45" ht="11.25" customHeight="1">
      <c r="A809" s="378"/>
      <c r="B809" s="378"/>
      <c r="C809" s="378"/>
      <c r="D809" s="378"/>
      <c r="E809" s="378"/>
      <c r="F809" s="378"/>
      <c r="G809" s="378"/>
      <c r="H809" s="378"/>
      <c r="I809" s="378"/>
      <c r="J809" s="378"/>
      <c r="K809" s="378"/>
      <c r="L809" s="378"/>
      <c r="M809" s="378"/>
      <c r="N809" s="378"/>
      <c r="O809" s="378"/>
      <c r="P809" s="378"/>
      <c r="Q809" s="378"/>
      <c r="R809" s="378"/>
      <c r="S809" s="378"/>
      <c r="T809" s="378"/>
      <c r="U809" s="378"/>
      <c r="V809" s="378"/>
      <c r="W809" s="378"/>
      <c r="X809" s="378"/>
      <c r="Y809" s="378"/>
      <c r="Z809" s="378"/>
      <c r="AA809" s="378"/>
      <c r="AB809" s="378"/>
      <c r="AC809" s="378"/>
      <c r="AD809" s="378"/>
      <c r="AE809" s="378"/>
      <c r="AF809" s="378"/>
      <c r="AG809" s="378"/>
      <c r="AH809" s="378"/>
      <c r="AI809" s="378"/>
      <c r="AJ809" s="378"/>
      <c r="AK809" s="378"/>
      <c r="AL809" s="378"/>
      <c r="AM809" s="378"/>
      <c r="AN809" s="378"/>
      <c r="AO809" s="378"/>
      <c r="AP809" s="378"/>
      <c r="AQ809" s="378"/>
      <c r="AR809" s="378"/>
      <c r="AS809" s="378"/>
    </row>
    <row r="810" spans="1:45" ht="11.25" customHeight="1">
      <c r="A810" s="378"/>
      <c r="B810" s="378"/>
      <c r="C810" s="378"/>
      <c r="D810" s="378"/>
      <c r="E810" s="378"/>
      <c r="F810" s="378"/>
      <c r="G810" s="378"/>
      <c r="H810" s="378"/>
      <c r="I810" s="378"/>
      <c r="J810" s="378"/>
      <c r="K810" s="378"/>
      <c r="L810" s="378"/>
      <c r="M810" s="378"/>
      <c r="N810" s="378"/>
      <c r="O810" s="378"/>
      <c r="P810" s="378"/>
      <c r="Q810" s="378"/>
      <c r="R810" s="378"/>
      <c r="S810" s="378"/>
      <c r="T810" s="378"/>
      <c r="U810" s="378"/>
      <c r="V810" s="378"/>
      <c r="W810" s="378"/>
      <c r="X810" s="378"/>
      <c r="Y810" s="378"/>
      <c r="Z810" s="378"/>
      <c r="AA810" s="378"/>
      <c r="AB810" s="378"/>
      <c r="AC810" s="378"/>
      <c r="AD810" s="378"/>
      <c r="AE810" s="378"/>
      <c r="AF810" s="378"/>
      <c r="AG810" s="378"/>
      <c r="AH810" s="378"/>
      <c r="AI810" s="378"/>
      <c r="AJ810" s="378"/>
      <c r="AK810" s="378"/>
      <c r="AL810" s="378"/>
      <c r="AM810" s="378"/>
      <c r="AN810" s="378"/>
      <c r="AO810" s="378"/>
      <c r="AP810" s="378"/>
      <c r="AQ810" s="378"/>
      <c r="AR810" s="378"/>
      <c r="AS810" s="378"/>
    </row>
    <row r="811" spans="1:45" ht="11.25" customHeight="1">
      <c r="A811" s="378"/>
      <c r="B811" s="378"/>
      <c r="C811" s="378"/>
      <c r="D811" s="378"/>
      <c r="E811" s="378"/>
      <c r="F811" s="378"/>
      <c r="G811" s="378"/>
      <c r="H811" s="378"/>
      <c r="I811" s="378"/>
      <c r="J811" s="378"/>
      <c r="K811" s="378"/>
      <c r="L811" s="378"/>
      <c r="M811" s="378"/>
      <c r="N811" s="378"/>
      <c r="O811" s="378"/>
      <c r="P811" s="378"/>
      <c r="Q811" s="378"/>
      <c r="R811" s="378"/>
      <c r="S811" s="378"/>
      <c r="T811" s="378"/>
      <c r="U811" s="378"/>
      <c r="V811" s="378"/>
      <c r="W811" s="378"/>
      <c r="X811" s="378"/>
      <c r="Y811" s="378"/>
      <c r="Z811" s="378"/>
      <c r="AA811" s="378"/>
      <c r="AB811" s="378"/>
      <c r="AC811" s="378"/>
      <c r="AD811" s="378"/>
      <c r="AE811" s="378"/>
      <c r="AF811" s="378"/>
      <c r="AG811" s="378"/>
      <c r="AH811" s="378"/>
      <c r="AI811" s="378"/>
      <c r="AJ811" s="378"/>
      <c r="AK811" s="378"/>
      <c r="AL811" s="378"/>
      <c r="AM811" s="378"/>
      <c r="AN811" s="378"/>
      <c r="AO811" s="378"/>
      <c r="AP811" s="378"/>
      <c r="AQ811" s="378"/>
      <c r="AR811" s="378"/>
      <c r="AS811" s="378"/>
    </row>
    <row r="812" spans="1:45" ht="11.25" customHeight="1">
      <c r="A812" s="378"/>
      <c r="B812" s="378"/>
      <c r="C812" s="378"/>
      <c r="D812" s="378"/>
      <c r="E812" s="378"/>
      <c r="F812" s="378"/>
      <c r="G812" s="378"/>
      <c r="H812" s="378"/>
      <c r="I812" s="378"/>
      <c r="J812" s="378"/>
      <c r="K812" s="378"/>
      <c r="L812" s="378"/>
      <c r="M812" s="378"/>
      <c r="N812" s="378"/>
      <c r="O812" s="378"/>
      <c r="P812" s="378"/>
      <c r="Q812" s="378"/>
      <c r="R812" s="378"/>
      <c r="S812" s="378"/>
      <c r="T812" s="378"/>
      <c r="U812" s="378"/>
      <c r="V812" s="378"/>
      <c r="W812" s="378"/>
      <c r="X812" s="378"/>
      <c r="Y812" s="378"/>
      <c r="Z812" s="378"/>
      <c r="AA812" s="378"/>
      <c r="AB812" s="378"/>
      <c r="AC812" s="378"/>
      <c r="AD812" s="378"/>
      <c r="AE812" s="378"/>
      <c r="AF812" s="378"/>
      <c r="AG812" s="378"/>
      <c r="AH812" s="378"/>
      <c r="AI812" s="378"/>
      <c r="AJ812" s="378"/>
      <c r="AK812" s="378"/>
      <c r="AL812" s="378"/>
      <c r="AM812" s="378"/>
      <c r="AN812" s="378"/>
      <c r="AO812" s="378"/>
      <c r="AP812" s="378"/>
      <c r="AQ812" s="378"/>
      <c r="AR812" s="378"/>
      <c r="AS812" s="378"/>
    </row>
    <row r="813" spans="1:45" ht="11.25" customHeight="1">
      <c r="A813" s="378"/>
      <c r="B813" s="378"/>
      <c r="C813" s="378"/>
      <c r="D813" s="378"/>
      <c r="E813" s="378"/>
      <c r="F813" s="378"/>
      <c r="G813" s="378"/>
      <c r="H813" s="378"/>
      <c r="I813" s="378"/>
      <c r="J813" s="378"/>
      <c r="K813" s="378"/>
      <c r="L813" s="378"/>
      <c r="M813" s="378"/>
      <c r="N813" s="378"/>
      <c r="O813" s="378"/>
      <c r="P813" s="378"/>
      <c r="Q813" s="378"/>
      <c r="R813" s="378"/>
      <c r="S813" s="378"/>
      <c r="T813" s="378"/>
      <c r="U813" s="378"/>
      <c r="V813" s="378"/>
      <c r="W813" s="378"/>
      <c r="X813" s="378"/>
      <c r="Y813" s="378"/>
      <c r="Z813" s="378"/>
      <c r="AA813" s="378"/>
      <c r="AB813" s="378"/>
      <c r="AC813" s="378"/>
      <c r="AD813" s="378"/>
      <c r="AE813" s="378"/>
      <c r="AF813" s="378"/>
      <c r="AG813" s="378"/>
      <c r="AH813" s="378"/>
      <c r="AI813" s="378"/>
      <c r="AJ813" s="378"/>
      <c r="AK813" s="378"/>
      <c r="AL813" s="378"/>
      <c r="AM813" s="378"/>
      <c r="AN813" s="378"/>
      <c r="AO813" s="378"/>
      <c r="AP813" s="378"/>
      <c r="AQ813" s="378"/>
      <c r="AR813" s="378"/>
      <c r="AS813" s="378"/>
    </row>
    <row r="814" spans="1:45" ht="11.25" customHeight="1">
      <c r="A814" s="378"/>
      <c r="B814" s="378"/>
      <c r="C814" s="378"/>
      <c r="D814" s="378"/>
      <c r="E814" s="378"/>
      <c r="F814" s="378"/>
      <c r="G814" s="378"/>
      <c r="H814" s="378"/>
      <c r="I814" s="378"/>
      <c r="J814" s="378"/>
      <c r="K814" s="378"/>
      <c r="L814" s="378"/>
      <c r="M814" s="378"/>
      <c r="N814" s="378"/>
      <c r="O814" s="378"/>
      <c r="P814" s="378"/>
      <c r="Q814" s="378"/>
      <c r="R814" s="378"/>
      <c r="S814" s="378"/>
      <c r="T814" s="378"/>
      <c r="U814" s="378"/>
      <c r="V814" s="378"/>
      <c r="W814" s="378"/>
      <c r="X814" s="378"/>
      <c r="Y814" s="378"/>
      <c r="Z814" s="378"/>
      <c r="AA814" s="378"/>
      <c r="AB814" s="378"/>
      <c r="AC814" s="378"/>
      <c r="AD814" s="378"/>
      <c r="AE814" s="378"/>
      <c r="AF814" s="378"/>
      <c r="AG814" s="378"/>
      <c r="AH814" s="378"/>
      <c r="AI814" s="378"/>
      <c r="AJ814" s="378"/>
      <c r="AK814" s="378"/>
      <c r="AL814" s="378"/>
      <c r="AM814" s="378"/>
      <c r="AN814" s="378"/>
      <c r="AO814" s="378"/>
      <c r="AP814" s="378"/>
      <c r="AQ814" s="378"/>
      <c r="AR814" s="378"/>
      <c r="AS814" s="378"/>
    </row>
    <row r="815" spans="1:45" ht="11.25" customHeight="1">
      <c r="A815" s="378"/>
      <c r="B815" s="378"/>
      <c r="C815" s="378"/>
      <c r="D815" s="378"/>
      <c r="E815" s="378"/>
      <c r="F815" s="378"/>
      <c r="G815" s="378"/>
      <c r="H815" s="378"/>
      <c r="I815" s="378"/>
      <c r="J815" s="378"/>
      <c r="K815" s="378"/>
      <c r="L815" s="378"/>
      <c r="M815" s="378"/>
      <c r="N815" s="378"/>
      <c r="O815" s="378"/>
      <c r="P815" s="378"/>
      <c r="Q815" s="378"/>
      <c r="R815" s="378"/>
      <c r="S815" s="378"/>
      <c r="T815" s="378"/>
      <c r="U815" s="378"/>
      <c r="V815" s="378"/>
      <c r="W815" s="378"/>
      <c r="X815" s="378"/>
      <c r="Y815" s="378"/>
      <c r="Z815" s="378"/>
      <c r="AA815" s="378"/>
      <c r="AB815" s="378"/>
      <c r="AC815" s="378"/>
      <c r="AD815" s="378"/>
      <c r="AE815" s="378"/>
      <c r="AF815" s="378"/>
      <c r="AG815" s="378"/>
      <c r="AH815" s="378"/>
      <c r="AI815" s="378"/>
      <c r="AJ815" s="378"/>
      <c r="AK815" s="378"/>
      <c r="AL815" s="378"/>
      <c r="AM815" s="378"/>
      <c r="AN815" s="378"/>
      <c r="AO815" s="378"/>
      <c r="AP815" s="378"/>
      <c r="AQ815" s="378"/>
      <c r="AR815" s="378"/>
      <c r="AS815" s="378"/>
    </row>
    <row r="816" spans="1:45" ht="11.25" customHeight="1">
      <c r="A816" s="378"/>
      <c r="B816" s="378"/>
      <c r="C816" s="378"/>
      <c r="D816" s="378"/>
      <c r="E816" s="378"/>
      <c r="F816" s="378"/>
      <c r="G816" s="378"/>
      <c r="H816" s="378"/>
      <c r="I816" s="378"/>
      <c r="J816" s="378"/>
      <c r="K816" s="378"/>
      <c r="L816" s="378"/>
      <c r="M816" s="378"/>
      <c r="N816" s="378"/>
      <c r="O816" s="378"/>
      <c r="P816" s="378"/>
      <c r="Q816" s="378"/>
      <c r="R816" s="378"/>
      <c r="S816" s="378"/>
      <c r="T816" s="378"/>
      <c r="U816" s="378"/>
      <c r="V816" s="378"/>
      <c r="W816" s="378"/>
      <c r="X816" s="378"/>
      <c r="Y816" s="378"/>
      <c r="Z816" s="378"/>
      <c r="AA816" s="378"/>
      <c r="AB816" s="378"/>
      <c r="AC816" s="378"/>
      <c r="AD816" s="378"/>
      <c r="AE816" s="378"/>
      <c r="AF816" s="378"/>
      <c r="AG816" s="378"/>
      <c r="AH816" s="378"/>
      <c r="AI816" s="378"/>
      <c r="AJ816" s="378"/>
      <c r="AK816" s="378"/>
      <c r="AL816" s="378"/>
      <c r="AM816" s="378"/>
      <c r="AN816" s="378"/>
      <c r="AO816" s="378"/>
      <c r="AP816" s="378"/>
      <c r="AQ816" s="378"/>
      <c r="AR816" s="378"/>
      <c r="AS816" s="378"/>
    </row>
    <row r="817" spans="1:45" ht="11.25" customHeight="1">
      <c r="A817" s="378"/>
      <c r="B817" s="378"/>
      <c r="C817" s="378"/>
      <c r="D817" s="378"/>
      <c r="E817" s="378"/>
      <c r="F817" s="378"/>
      <c r="G817" s="378"/>
      <c r="H817" s="378"/>
      <c r="I817" s="378"/>
      <c r="J817" s="378"/>
      <c r="K817" s="378"/>
      <c r="L817" s="378"/>
      <c r="M817" s="378"/>
      <c r="N817" s="378"/>
      <c r="O817" s="378"/>
      <c r="P817" s="378"/>
      <c r="Q817" s="378"/>
      <c r="R817" s="378"/>
      <c r="S817" s="378"/>
      <c r="T817" s="378"/>
      <c r="U817" s="378"/>
      <c r="V817" s="378"/>
      <c r="W817" s="378"/>
      <c r="X817" s="378"/>
      <c r="Y817" s="378"/>
      <c r="Z817" s="378"/>
      <c r="AA817" s="378"/>
      <c r="AB817" s="378"/>
      <c r="AC817" s="378"/>
      <c r="AD817" s="378"/>
      <c r="AE817" s="378"/>
      <c r="AF817" s="378"/>
      <c r="AG817" s="378"/>
      <c r="AH817" s="378"/>
      <c r="AI817" s="378"/>
      <c r="AJ817" s="378"/>
      <c r="AK817" s="378"/>
      <c r="AL817" s="378"/>
      <c r="AM817" s="378"/>
      <c r="AN817" s="378"/>
      <c r="AO817" s="378"/>
      <c r="AP817" s="378"/>
      <c r="AQ817" s="378"/>
      <c r="AR817" s="378"/>
      <c r="AS817" s="378"/>
    </row>
    <row r="818" spans="1:45" ht="11.25" customHeight="1">
      <c r="A818" s="378"/>
      <c r="B818" s="378"/>
      <c r="C818" s="378"/>
      <c r="D818" s="378"/>
      <c r="E818" s="378"/>
      <c r="F818" s="378"/>
      <c r="G818" s="378"/>
      <c r="H818" s="378"/>
      <c r="I818" s="378"/>
      <c r="J818" s="378"/>
      <c r="K818" s="378"/>
      <c r="L818" s="378"/>
      <c r="M818" s="378"/>
      <c r="N818" s="378"/>
      <c r="O818" s="378"/>
      <c r="P818" s="378"/>
      <c r="Q818" s="378"/>
      <c r="R818" s="378"/>
      <c r="S818" s="378"/>
      <c r="T818" s="378"/>
      <c r="U818" s="378"/>
      <c r="V818" s="378"/>
      <c r="W818" s="378"/>
      <c r="X818" s="378"/>
      <c r="Y818" s="378"/>
      <c r="Z818" s="378"/>
      <c r="AA818" s="378"/>
      <c r="AB818" s="378"/>
      <c r="AC818" s="378"/>
      <c r="AD818" s="378"/>
      <c r="AE818" s="378"/>
      <c r="AF818" s="378"/>
      <c r="AG818" s="378"/>
      <c r="AH818" s="378"/>
      <c r="AI818" s="378"/>
      <c r="AJ818" s="378"/>
      <c r="AK818" s="378"/>
      <c r="AL818" s="378"/>
      <c r="AM818" s="378"/>
      <c r="AN818" s="378"/>
      <c r="AO818" s="378"/>
      <c r="AP818" s="378"/>
      <c r="AQ818" s="378"/>
      <c r="AR818" s="378"/>
      <c r="AS818" s="378"/>
    </row>
    <row r="819" spans="1:45" ht="11.25" customHeight="1">
      <c r="A819" s="378"/>
      <c r="B819" s="378"/>
      <c r="C819" s="378"/>
      <c r="D819" s="378"/>
      <c r="E819" s="378"/>
      <c r="F819" s="378"/>
      <c r="G819" s="378"/>
      <c r="H819" s="378"/>
      <c r="I819" s="378"/>
      <c r="J819" s="378"/>
      <c r="K819" s="378"/>
      <c r="L819" s="378"/>
      <c r="M819" s="378"/>
      <c r="N819" s="378"/>
      <c r="O819" s="378"/>
      <c r="P819" s="378"/>
      <c r="Q819" s="378"/>
      <c r="R819" s="378"/>
      <c r="S819" s="378"/>
      <c r="T819" s="378"/>
      <c r="U819" s="378"/>
      <c r="V819" s="378"/>
      <c r="W819" s="378"/>
      <c r="X819" s="378"/>
      <c r="Y819" s="378"/>
      <c r="Z819" s="378"/>
      <c r="AA819" s="378"/>
      <c r="AB819" s="378"/>
      <c r="AC819" s="378"/>
      <c r="AD819" s="378"/>
      <c r="AE819" s="378"/>
      <c r="AF819" s="378"/>
      <c r="AG819" s="378"/>
      <c r="AH819" s="378"/>
      <c r="AI819" s="378"/>
      <c r="AJ819" s="378"/>
      <c r="AK819" s="378"/>
      <c r="AL819" s="378"/>
      <c r="AM819" s="378"/>
      <c r="AN819" s="378"/>
      <c r="AO819" s="378"/>
      <c r="AP819" s="378"/>
      <c r="AQ819" s="378"/>
      <c r="AR819" s="378"/>
      <c r="AS819" s="378"/>
    </row>
    <row r="820" spans="1:45" ht="11.25" customHeight="1">
      <c r="A820" s="378"/>
      <c r="B820" s="378"/>
      <c r="C820" s="378"/>
      <c r="D820" s="378"/>
      <c r="E820" s="378"/>
      <c r="F820" s="378"/>
      <c r="G820" s="378"/>
      <c r="H820" s="378"/>
      <c r="I820" s="378"/>
      <c r="J820" s="378"/>
      <c r="K820" s="378"/>
      <c r="L820" s="378"/>
      <c r="M820" s="378"/>
      <c r="N820" s="378"/>
      <c r="O820" s="378"/>
      <c r="P820" s="378"/>
      <c r="Q820" s="378"/>
      <c r="R820" s="378"/>
      <c r="S820" s="378"/>
      <c r="T820" s="378"/>
      <c r="U820" s="378"/>
      <c r="V820" s="378"/>
      <c r="W820" s="378"/>
      <c r="X820" s="378"/>
      <c r="Y820" s="378"/>
      <c r="Z820" s="378"/>
      <c r="AA820" s="378"/>
      <c r="AB820" s="378"/>
      <c r="AC820" s="378"/>
      <c r="AD820" s="378"/>
      <c r="AE820" s="378"/>
      <c r="AF820" s="378"/>
      <c r="AG820" s="378"/>
      <c r="AH820" s="378"/>
      <c r="AI820" s="378"/>
      <c r="AJ820" s="378"/>
      <c r="AK820" s="378"/>
      <c r="AL820" s="378"/>
      <c r="AM820" s="378"/>
      <c r="AN820" s="378"/>
      <c r="AO820" s="378"/>
      <c r="AP820" s="378"/>
      <c r="AQ820" s="378"/>
      <c r="AR820" s="378"/>
      <c r="AS820" s="378"/>
    </row>
    <row r="821" spans="1:45" ht="11.25" customHeight="1">
      <c r="A821" s="378"/>
      <c r="B821" s="378"/>
      <c r="C821" s="378"/>
      <c r="D821" s="378"/>
      <c r="E821" s="378"/>
      <c r="F821" s="378"/>
      <c r="G821" s="378"/>
      <c r="H821" s="378"/>
      <c r="I821" s="378"/>
      <c r="J821" s="378"/>
      <c r="K821" s="378"/>
      <c r="L821" s="378"/>
      <c r="M821" s="378"/>
      <c r="N821" s="378"/>
      <c r="O821" s="378"/>
      <c r="P821" s="378"/>
      <c r="Q821" s="378"/>
      <c r="R821" s="378"/>
      <c r="S821" s="378"/>
      <c r="T821" s="378"/>
      <c r="U821" s="378"/>
      <c r="V821" s="378"/>
      <c r="W821" s="378"/>
      <c r="X821" s="378"/>
      <c r="Y821" s="378"/>
      <c r="Z821" s="378"/>
      <c r="AA821" s="378"/>
      <c r="AB821" s="378"/>
      <c r="AC821" s="378"/>
      <c r="AD821" s="378"/>
      <c r="AE821" s="378"/>
      <c r="AF821" s="378"/>
      <c r="AG821" s="378"/>
      <c r="AH821" s="378"/>
      <c r="AI821" s="378"/>
      <c r="AJ821" s="378"/>
      <c r="AK821" s="378"/>
      <c r="AL821" s="378"/>
      <c r="AM821" s="378"/>
      <c r="AN821" s="378"/>
      <c r="AO821" s="378"/>
      <c r="AP821" s="378"/>
      <c r="AQ821" s="378"/>
      <c r="AR821" s="378"/>
      <c r="AS821" s="378"/>
    </row>
    <row r="822" spans="1:45" ht="11.25" customHeight="1">
      <c r="A822" s="378"/>
      <c r="B822" s="378"/>
      <c r="C822" s="378"/>
      <c r="D822" s="378"/>
      <c r="E822" s="378"/>
      <c r="F822" s="378"/>
      <c r="G822" s="378"/>
      <c r="H822" s="378"/>
      <c r="I822" s="378"/>
      <c r="J822" s="378"/>
      <c r="K822" s="378"/>
      <c r="L822" s="378"/>
      <c r="M822" s="378"/>
      <c r="N822" s="378"/>
      <c r="O822" s="378"/>
      <c r="P822" s="378"/>
      <c r="Q822" s="378"/>
      <c r="R822" s="378"/>
      <c r="S822" s="378"/>
      <c r="T822" s="378"/>
      <c r="U822" s="378"/>
      <c r="V822" s="378"/>
      <c r="W822" s="378"/>
      <c r="X822" s="378"/>
      <c r="Y822" s="378"/>
      <c r="Z822" s="378"/>
      <c r="AA822" s="378"/>
      <c r="AB822" s="378"/>
      <c r="AC822" s="378"/>
      <c r="AD822" s="378"/>
      <c r="AE822" s="378"/>
      <c r="AF822" s="378"/>
      <c r="AG822" s="378"/>
      <c r="AH822" s="378"/>
      <c r="AI822" s="378"/>
      <c r="AJ822" s="378"/>
      <c r="AK822" s="378"/>
      <c r="AL822" s="378"/>
      <c r="AM822" s="378"/>
      <c r="AN822" s="378"/>
      <c r="AO822" s="378"/>
      <c r="AP822" s="378"/>
      <c r="AQ822" s="378"/>
      <c r="AR822" s="378"/>
      <c r="AS822" s="378"/>
    </row>
    <row r="823" spans="1:45" ht="11.25" customHeight="1">
      <c r="A823" s="378"/>
      <c r="B823" s="378"/>
      <c r="C823" s="378"/>
      <c r="D823" s="378"/>
      <c r="E823" s="378"/>
      <c r="F823" s="378"/>
      <c r="G823" s="378"/>
      <c r="H823" s="378"/>
      <c r="I823" s="378"/>
      <c r="J823" s="378"/>
      <c r="K823" s="378"/>
      <c r="L823" s="378"/>
      <c r="M823" s="378"/>
      <c r="N823" s="378"/>
      <c r="O823" s="378"/>
      <c r="P823" s="378"/>
      <c r="Q823" s="378"/>
      <c r="R823" s="378"/>
      <c r="S823" s="378"/>
      <c r="T823" s="378"/>
      <c r="U823" s="378"/>
      <c r="V823" s="378"/>
      <c r="W823" s="378"/>
      <c r="X823" s="378"/>
      <c r="Y823" s="378"/>
      <c r="Z823" s="378"/>
      <c r="AA823" s="378"/>
      <c r="AB823" s="378"/>
      <c r="AC823" s="378"/>
      <c r="AD823" s="378"/>
      <c r="AE823" s="378"/>
      <c r="AF823" s="378"/>
      <c r="AG823" s="378"/>
      <c r="AH823" s="378"/>
      <c r="AI823" s="378"/>
      <c r="AJ823" s="378"/>
      <c r="AK823" s="378"/>
      <c r="AL823" s="378"/>
      <c r="AM823" s="378"/>
      <c r="AN823" s="378"/>
      <c r="AO823" s="378"/>
      <c r="AP823" s="378"/>
      <c r="AQ823" s="378"/>
      <c r="AR823" s="378"/>
      <c r="AS823" s="378"/>
    </row>
    <row r="824" spans="1:45" ht="11.25" customHeight="1">
      <c r="A824" s="378"/>
      <c r="B824" s="378"/>
      <c r="C824" s="378"/>
      <c r="D824" s="378"/>
      <c r="E824" s="378"/>
      <c r="F824" s="378"/>
      <c r="G824" s="378"/>
      <c r="H824" s="378"/>
      <c r="I824" s="378"/>
      <c r="J824" s="378"/>
      <c r="K824" s="378"/>
      <c r="L824" s="378"/>
      <c r="M824" s="378"/>
      <c r="N824" s="378"/>
      <c r="O824" s="378"/>
      <c r="P824" s="378"/>
      <c r="Q824" s="378"/>
      <c r="R824" s="378"/>
      <c r="S824" s="378"/>
      <c r="T824" s="378"/>
      <c r="U824" s="378"/>
      <c r="V824" s="378"/>
      <c r="W824" s="378"/>
      <c r="X824" s="378"/>
      <c r="Y824" s="378"/>
      <c r="Z824" s="378"/>
      <c r="AA824" s="378"/>
      <c r="AB824" s="378"/>
      <c r="AC824" s="378"/>
      <c r="AD824" s="378"/>
      <c r="AE824" s="378"/>
      <c r="AF824" s="378"/>
      <c r="AG824" s="378"/>
      <c r="AH824" s="378"/>
      <c r="AI824" s="378"/>
      <c r="AJ824" s="378"/>
      <c r="AK824" s="378"/>
      <c r="AL824" s="378"/>
      <c r="AM824" s="378"/>
      <c r="AN824" s="378"/>
      <c r="AO824" s="378"/>
      <c r="AP824" s="378"/>
      <c r="AQ824" s="378"/>
      <c r="AR824" s="378"/>
      <c r="AS824" s="378"/>
    </row>
    <row r="825" spans="1:45" ht="11.25" customHeight="1">
      <c r="A825" s="378"/>
      <c r="B825" s="378"/>
      <c r="C825" s="378"/>
      <c r="D825" s="378"/>
      <c r="E825" s="378"/>
      <c r="F825" s="378"/>
      <c r="G825" s="378"/>
      <c r="H825" s="378"/>
      <c r="I825" s="378"/>
      <c r="J825" s="378"/>
      <c r="K825" s="378"/>
      <c r="L825" s="378"/>
      <c r="M825" s="378"/>
      <c r="N825" s="378"/>
      <c r="O825" s="378"/>
      <c r="P825" s="378"/>
      <c r="Q825" s="378"/>
      <c r="R825" s="378"/>
      <c r="S825" s="378"/>
      <c r="T825" s="378"/>
      <c r="U825" s="378"/>
      <c r="V825" s="378"/>
      <c r="W825" s="378"/>
      <c r="X825" s="378"/>
      <c r="Y825" s="378"/>
      <c r="Z825" s="378"/>
      <c r="AA825" s="378"/>
      <c r="AB825" s="378"/>
      <c r="AC825" s="378"/>
      <c r="AD825" s="378"/>
      <c r="AE825" s="378"/>
      <c r="AF825" s="378"/>
      <c r="AG825" s="378"/>
      <c r="AH825" s="378"/>
      <c r="AI825" s="378"/>
      <c r="AJ825" s="378"/>
      <c r="AK825" s="378"/>
      <c r="AL825" s="378"/>
      <c r="AM825" s="378"/>
      <c r="AN825" s="378"/>
      <c r="AO825" s="378"/>
      <c r="AP825" s="378"/>
      <c r="AQ825" s="378"/>
      <c r="AR825" s="378"/>
      <c r="AS825" s="378"/>
    </row>
    <row r="826" spans="1:45" ht="11.25" customHeight="1">
      <c r="A826" s="378"/>
      <c r="B826" s="378"/>
      <c r="C826" s="378"/>
      <c r="D826" s="378"/>
      <c r="E826" s="378"/>
      <c r="F826" s="378"/>
      <c r="G826" s="378"/>
      <c r="H826" s="378"/>
      <c r="I826" s="378"/>
      <c r="J826" s="378"/>
      <c r="K826" s="378"/>
      <c r="L826" s="378"/>
      <c r="M826" s="378"/>
      <c r="N826" s="378"/>
      <c r="O826" s="378"/>
      <c r="P826" s="378"/>
      <c r="Q826" s="378"/>
      <c r="R826" s="378"/>
      <c r="S826" s="378"/>
      <c r="T826" s="378"/>
      <c r="U826" s="378"/>
      <c r="V826" s="378"/>
      <c r="W826" s="378"/>
      <c r="X826" s="378"/>
      <c r="Y826" s="378"/>
      <c r="Z826" s="378"/>
      <c r="AA826" s="378"/>
      <c r="AB826" s="378"/>
      <c r="AC826" s="378"/>
      <c r="AD826" s="378"/>
      <c r="AE826" s="378"/>
      <c r="AF826" s="378"/>
      <c r="AG826" s="378"/>
      <c r="AH826" s="378"/>
      <c r="AI826" s="378"/>
      <c r="AJ826" s="378"/>
      <c r="AK826" s="378"/>
      <c r="AL826" s="378"/>
      <c r="AM826" s="378"/>
      <c r="AN826" s="378"/>
      <c r="AO826" s="378"/>
      <c r="AP826" s="378"/>
      <c r="AQ826" s="378"/>
      <c r="AR826" s="378"/>
      <c r="AS826" s="378"/>
    </row>
    <row r="827" spans="1:45" ht="11.25" customHeight="1">
      <c r="A827" s="378"/>
      <c r="B827" s="378"/>
      <c r="C827" s="378"/>
      <c r="D827" s="378"/>
      <c r="E827" s="378"/>
      <c r="F827" s="378"/>
      <c r="G827" s="378"/>
      <c r="H827" s="378"/>
      <c r="I827" s="378"/>
      <c r="J827" s="378"/>
      <c r="K827" s="378"/>
      <c r="L827" s="378"/>
      <c r="M827" s="378"/>
      <c r="N827" s="378"/>
      <c r="O827" s="378"/>
      <c r="P827" s="378"/>
      <c r="Q827" s="378"/>
      <c r="R827" s="378"/>
      <c r="S827" s="378"/>
      <c r="T827" s="378"/>
      <c r="U827" s="378"/>
      <c r="V827" s="378"/>
      <c r="W827" s="378"/>
      <c r="X827" s="378"/>
      <c r="Y827" s="378"/>
      <c r="Z827" s="378"/>
      <c r="AA827" s="378"/>
      <c r="AB827" s="378"/>
      <c r="AC827" s="378"/>
      <c r="AD827" s="378"/>
      <c r="AE827" s="378"/>
      <c r="AF827" s="378"/>
      <c r="AG827" s="378"/>
      <c r="AH827" s="378"/>
      <c r="AI827" s="378"/>
      <c r="AJ827" s="378"/>
      <c r="AK827" s="378"/>
      <c r="AL827" s="378"/>
      <c r="AM827" s="378"/>
      <c r="AN827" s="378"/>
      <c r="AO827" s="378"/>
      <c r="AP827" s="378"/>
      <c r="AQ827" s="378"/>
      <c r="AR827" s="378"/>
      <c r="AS827" s="378"/>
    </row>
    <row r="828" spans="1:45" ht="11.25" customHeight="1">
      <c r="A828" s="378"/>
      <c r="B828" s="378"/>
      <c r="C828" s="378"/>
      <c r="D828" s="378"/>
      <c r="E828" s="378"/>
      <c r="F828" s="378"/>
      <c r="G828" s="378"/>
      <c r="H828" s="378"/>
      <c r="I828" s="378"/>
      <c r="J828" s="378"/>
      <c r="K828" s="378"/>
      <c r="L828" s="378"/>
      <c r="M828" s="378"/>
      <c r="N828" s="378"/>
      <c r="O828" s="378"/>
      <c r="P828" s="378"/>
      <c r="Q828" s="378"/>
      <c r="R828" s="378"/>
      <c r="S828" s="378"/>
      <c r="T828" s="378"/>
      <c r="U828" s="378"/>
      <c r="V828" s="378"/>
      <c r="W828" s="378"/>
      <c r="X828" s="378"/>
      <c r="Y828" s="378"/>
      <c r="Z828" s="378"/>
      <c r="AA828" s="378"/>
      <c r="AB828" s="378"/>
      <c r="AC828" s="378"/>
      <c r="AD828" s="378"/>
      <c r="AE828" s="378"/>
      <c r="AF828" s="378"/>
      <c r="AG828" s="378"/>
      <c r="AH828" s="378"/>
      <c r="AI828" s="378"/>
      <c r="AJ828" s="378"/>
      <c r="AK828" s="378"/>
      <c r="AL828" s="378"/>
      <c r="AM828" s="378"/>
      <c r="AN828" s="378"/>
      <c r="AO828" s="378"/>
      <c r="AP828" s="378"/>
      <c r="AQ828" s="378"/>
      <c r="AR828" s="378"/>
      <c r="AS828" s="378"/>
    </row>
    <row r="829" spans="1:45" ht="11.25" customHeight="1">
      <c r="A829" s="378"/>
      <c r="B829" s="378"/>
      <c r="C829" s="378"/>
      <c r="D829" s="378"/>
      <c r="E829" s="378"/>
      <c r="F829" s="378"/>
      <c r="G829" s="378"/>
      <c r="H829" s="378"/>
      <c r="I829" s="378"/>
      <c r="J829" s="378"/>
      <c r="K829" s="378"/>
      <c r="L829" s="378"/>
      <c r="M829" s="378"/>
      <c r="N829" s="378"/>
      <c r="O829" s="378"/>
      <c r="P829" s="378"/>
      <c r="Q829" s="378"/>
      <c r="R829" s="378"/>
      <c r="S829" s="378"/>
      <c r="T829" s="378"/>
      <c r="U829" s="378"/>
      <c r="V829" s="378"/>
      <c r="W829" s="378"/>
      <c r="X829" s="378"/>
      <c r="Y829" s="378"/>
      <c r="Z829" s="378"/>
      <c r="AA829" s="378"/>
      <c r="AB829" s="378"/>
      <c r="AC829" s="378"/>
      <c r="AD829" s="378"/>
      <c r="AE829" s="378"/>
      <c r="AF829" s="378"/>
      <c r="AG829" s="378"/>
      <c r="AH829" s="378"/>
      <c r="AI829" s="378"/>
      <c r="AJ829" s="378"/>
      <c r="AK829" s="378"/>
      <c r="AL829" s="378"/>
      <c r="AM829" s="378"/>
      <c r="AN829" s="378"/>
      <c r="AO829" s="378"/>
      <c r="AP829" s="378"/>
      <c r="AQ829" s="378"/>
      <c r="AR829" s="378"/>
      <c r="AS829" s="378"/>
    </row>
    <row r="830" spans="1:45" ht="11.25" customHeight="1">
      <c r="A830" s="378"/>
      <c r="B830" s="378"/>
      <c r="C830" s="378"/>
      <c r="D830" s="378"/>
      <c r="E830" s="378"/>
      <c r="F830" s="378"/>
      <c r="G830" s="378"/>
      <c r="H830" s="378"/>
      <c r="I830" s="378"/>
      <c r="J830" s="378"/>
      <c r="K830" s="378"/>
      <c r="L830" s="378"/>
      <c r="M830" s="378"/>
      <c r="N830" s="378"/>
      <c r="O830" s="378"/>
      <c r="P830" s="378"/>
      <c r="Q830" s="378"/>
      <c r="R830" s="378"/>
      <c r="S830" s="378"/>
      <c r="T830" s="378"/>
      <c r="U830" s="378"/>
      <c r="V830" s="378"/>
      <c r="W830" s="378"/>
      <c r="X830" s="378"/>
      <c r="Y830" s="378"/>
      <c r="Z830" s="378"/>
      <c r="AA830" s="378"/>
      <c r="AB830" s="378"/>
      <c r="AC830" s="378"/>
      <c r="AD830" s="378"/>
      <c r="AE830" s="378"/>
      <c r="AF830" s="378"/>
      <c r="AG830" s="378"/>
      <c r="AH830" s="378"/>
      <c r="AI830" s="378"/>
      <c r="AJ830" s="378"/>
      <c r="AK830" s="378"/>
      <c r="AL830" s="378"/>
      <c r="AM830" s="378"/>
      <c r="AN830" s="378"/>
      <c r="AO830" s="378"/>
      <c r="AP830" s="378"/>
      <c r="AQ830" s="378"/>
      <c r="AR830" s="378"/>
      <c r="AS830" s="378"/>
    </row>
    <row r="831" spans="1:45" ht="11.25" customHeight="1">
      <c r="A831" s="378"/>
      <c r="B831" s="378"/>
      <c r="C831" s="378"/>
      <c r="D831" s="378"/>
      <c r="E831" s="378"/>
      <c r="F831" s="378"/>
      <c r="G831" s="378"/>
      <c r="H831" s="378"/>
      <c r="I831" s="378"/>
      <c r="J831" s="378"/>
      <c r="K831" s="378"/>
      <c r="L831" s="378"/>
      <c r="M831" s="378"/>
      <c r="N831" s="378"/>
      <c r="O831" s="378"/>
      <c r="P831" s="378"/>
      <c r="Q831" s="378"/>
      <c r="R831" s="378"/>
      <c r="S831" s="378"/>
      <c r="T831" s="378"/>
      <c r="U831" s="378"/>
      <c r="V831" s="378"/>
      <c r="W831" s="378"/>
      <c r="X831" s="378"/>
      <c r="Y831" s="378"/>
      <c r="Z831" s="378"/>
      <c r="AA831" s="378"/>
      <c r="AB831" s="378"/>
      <c r="AC831" s="378"/>
      <c r="AD831" s="378"/>
      <c r="AE831" s="378"/>
      <c r="AF831" s="378"/>
      <c r="AG831" s="378"/>
      <c r="AH831" s="378"/>
      <c r="AI831" s="378"/>
      <c r="AJ831" s="378"/>
      <c r="AK831" s="378"/>
      <c r="AL831" s="378"/>
      <c r="AM831" s="378"/>
      <c r="AN831" s="378"/>
      <c r="AO831" s="378"/>
      <c r="AP831" s="378"/>
      <c r="AQ831" s="378"/>
      <c r="AR831" s="378"/>
      <c r="AS831" s="378"/>
    </row>
    <row r="832" spans="1:45" ht="11.25" customHeight="1">
      <c r="A832" s="378"/>
      <c r="B832" s="378"/>
      <c r="C832" s="378"/>
      <c r="D832" s="378"/>
      <c r="E832" s="378"/>
      <c r="F832" s="378"/>
      <c r="G832" s="378"/>
      <c r="H832" s="378"/>
      <c r="I832" s="378"/>
      <c r="J832" s="378"/>
      <c r="K832" s="378"/>
      <c r="L832" s="378"/>
      <c r="M832" s="378"/>
      <c r="N832" s="378"/>
      <c r="O832" s="378"/>
      <c r="P832" s="378"/>
      <c r="Q832" s="378"/>
      <c r="R832" s="378"/>
      <c r="S832" s="378"/>
      <c r="T832" s="378"/>
      <c r="U832" s="378"/>
      <c r="V832" s="378"/>
      <c r="W832" s="378"/>
      <c r="X832" s="378"/>
      <c r="Y832" s="378"/>
      <c r="Z832" s="378"/>
      <c r="AA832" s="378"/>
      <c r="AB832" s="378"/>
      <c r="AC832" s="378"/>
      <c r="AD832" s="378"/>
      <c r="AE832" s="378"/>
      <c r="AF832" s="378"/>
      <c r="AG832" s="378"/>
      <c r="AH832" s="378"/>
      <c r="AI832" s="378"/>
      <c r="AJ832" s="378"/>
      <c r="AK832" s="378"/>
      <c r="AL832" s="378"/>
      <c r="AM832" s="378"/>
      <c r="AN832" s="378"/>
      <c r="AO832" s="378"/>
      <c r="AP832" s="378"/>
      <c r="AQ832" s="378"/>
      <c r="AR832" s="378"/>
      <c r="AS832" s="378"/>
    </row>
    <row r="833" spans="1:45" ht="11.25" customHeight="1">
      <c r="A833" s="378"/>
      <c r="B833" s="378"/>
      <c r="C833" s="378"/>
      <c r="D833" s="378"/>
      <c r="E833" s="378"/>
      <c r="F833" s="378"/>
      <c r="G833" s="378"/>
      <c r="H833" s="378"/>
      <c r="I833" s="378"/>
      <c r="J833" s="378"/>
      <c r="K833" s="378"/>
      <c r="L833" s="378"/>
      <c r="M833" s="378"/>
      <c r="N833" s="378"/>
      <c r="O833" s="378"/>
      <c r="P833" s="378"/>
      <c r="Q833" s="378"/>
      <c r="R833" s="378"/>
      <c r="S833" s="378"/>
      <c r="T833" s="378"/>
      <c r="U833" s="378"/>
      <c r="V833" s="378"/>
      <c r="W833" s="378"/>
      <c r="X833" s="378"/>
      <c r="Y833" s="378"/>
      <c r="Z833" s="378"/>
      <c r="AA833" s="378"/>
      <c r="AB833" s="378"/>
      <c r="AC833" s="378"/>
      <c r="AD833" s="378"/>
      <c r="AE833" s="378"/>
      <c r="AF833" s="378"/>
      <c r="AG833" s="378"/>
      <c r="AH833" s="378"/>
      <c r="AI833" s="378"/>
      <c r="AJ833" s="378"/>
      <c r="AK833" s="378"/>
      <c r="AL833" s="378"/>
      <c r="AM833" s="378"/>
      <c r="AN833" s="378"/>
      <c r="AO833" s="378"/>
      <c r="AP833" s="378"/>
      <c r="AQ833" s="378"/>
      <c r="AR833" s="378"/>
      <c r="AS833" s="378"/>
    </row>
    <row r="834" spans="1:45" ht="11.25" customHeight="1">
      <c r="A834" s="378"/>
      <c r="B834" s="378"/>
      <c r="C834" s="378"/>
      <c r="D834" s="378"/>
      <c r="E834" s="378"/>
      <c r="F834" s="378"/>
      <c r="G834" s="378"/>
      <c r="H834" s="378"/>
      <c r="I834" s="378"/>
      <c r="J834" s="378"/>
      <c r="K834" s="378"/>
      <c r="L834" s="378"/>
      <c r="M834" s="378"/>
      <c r="N834" s="378"/>
      <c r="O834" s="378"/>
      <c r="P834" s="378"/>
      <c r="Q834" s="378"/>
      <c r="R834" s="378"/>
      <c r="S834" s="378"/>
      <c r="T834" s="378"/>
      <c r="U834" s="378"/>
      <c r="V834" s="378"/>
      <c r="W834" s="378"/>
      <c r="X834" s="378"/>
      <c r="Y834" s="378"/>
      <c r="Z834" s="378"/>
      <c r="AA834" s="378"/>
      <c r="AB834" s="378"/>
      <c r="AC834" s="378"/>
      <c r="AD834" s="378"/>
      <c r="AE834" s="378"/>
      <c r="AF834" s="378"/>
      <c r="AG834" s="378"/>
      <c r="AH834" s="378"/>
      <c r="AI834" s="378"/>
      <c r="AJ834" s="378"/>
      <c r="AK834" s="378"/>
      <c r="AL834" s="378"/>
      <c r="AM834" s="378"/>
      <c r="AN834" s="378"/>
      <c r="AO834" s="378"/>
      <c r="AP834" s="378"/>
      <c r="AQ834" s="378"/>
      <c r="AR834" s="378"/>
      <c r="AS834" s="378"/>
    </row>
    <row r="835" spans="1:45" ht="11.25" customHeight="1">
      <c r="A835" s="378"/>
      <c r="B835" s="378"/>
      <c r="C835" s="378"/>
      <c r="D835" s="378"/>
      <c r="E835" s="378"/>
      <c r="F835" s="378"/>
      <c r="G835" s="378"/>
      <c r="H835" s="378"/>
      <c r="I835" s="378"/>
      <c r="J835" s="378"/>
      <c r="K835" s="378"/>
      <c r="L835" s="378"/>
      <c r="M835" s="378"/>
      <c r="N835" s="378"/>
      <c r="O835" s="378"/>
      <c r="P835" s="378"/>
      <c r="Q835" s="378"/>
      <c r="R835" s="378"/>
      <c r="S835" s="378"/>
      <c r="T835" s="378"/>
      <c r="U835" s="378"/>
      <c r="V835" s="378"/>
      <c r="W835" s="378"/>
      <c r="X835" s="378"/>
      <c r="Y835" s="378"/>
      <c r="Z835" s="378"/>
      <c r="AA835" s="378"/>
      <c r="AB835" s="378"/>
      <c r="AC835" s="378"/>
      <c r="AD835" s="378"/>
      <c r="AE835" s="378"/>
      <c r="AF835" s="378"/>
      <c r="AG835" s="378"/>
      <c r="AH835" s="378"/>
      <c r="AI835" s="378"/>
      <c r="AJ835" s="378"/>
      <c r="AK835" s="378"/>
      <c r="AL835" s="378"/>
      <c r="AM835" s="378"/>
      <c r="AN835" s="378"/>
      <c r="AO835" s="378"/>
      <c r="AP835" s="378"/>
      <c r="AQ835" s="378"/>
      <c r="AR835" s="378"/>
      <c r="AS835" s="378"/>
    </row>
    <row r="836" spans="1:45" ht="11.25" customHeight="1">
      <c r="A836" s="378"/>
      <c r="B836" s="378"/>
      <c r="C836" s="378"/>
      <c r="D836" s="378"/>
      <c r="E836" s="378"/>
      <c r="F836" s="378"/>
      <c r="G836" s="378"/>
      <c r="H836" s="378"/>
      <c r="I836" s="378"/>
      <c r="J836" s="378"/>
      <c r="K836" s="378"/>
      <c r="L836" s="378"/>
      <c r="M836" s="378"/>
      <c r="N836" s="378"/>
      <c r="O836" s="378"/>
      <c r="P836" s="378"/>
      <c r="Q836" s="378"/>
      <c r="R836" s="378"/>
      <c r="S836" s="378"/>
      <c r="T836" s="378"/>
      <c r="U836" s="378"/>
      <c r="V836" s="378"/>
      <c r="W836" s="378"/>
      <c r="X836" s="378"/>
      <c r="Y836" s="378"/>
      <c r="Z836" s="378"/>
      <c r="AA836" s="378"/>
      <c r="AB836" s="378"/>
      <c r="AC836" s="378"/>
      <c r="AD836" s="378"/>
      <c r="AE836" s="378"/>
      <c r="AF836" s="378"/>
      <c r="AG836" s="378"/>
      <c r="AH836" s="378"/>
      <c r="AI836" s="378"/>
      <c r="AJ836" s="378"/>
      <c r="AK836" s="378"/>
      <c r="AL836" s="378"/>
      <c r="AM836" s="378"/>
      <c r="AN836" s="378"/>
      <c r="AO836" s="378"/>
      <c r="AP836" s="378"/>
      <c r="AQ836" s="378"/>
      <c r="AR836" s="378"/>
      <c r="AS836" s="378"/>
    </row>
    <row r="837" spans="1:45" ht="11.25" customHeight="1">
      <c r="A837" s="378"/>
      <c r="B837" s="378"/>
      <c r="C837" s="378"/>
      <c r="D837" s="378"/>
      <c r="E837" s="378"/>
      <c r="F837" s="378"/>
      <c r="G837" s="378"/>
      <c r="H837" s="378"/>
      <c r="I837" s="378"/>
      <c r="J837" s="378"/>
      <c r="K837" s="378"/>
      <c r="L837" s="378"/>
      <c r="M837" s="378"/>
      <c r="N837" s="378"/>
      <c r="O837" s="378"/>
      <c r="P837" s="378"/>
      <c r="Q837" s="378"/>
      <c r="R837" s="378"/>
      <c r="S837" s="378"/>
      <c r="T837" s="378"/>
      <c r="U837" s="378"/>
      <c r="V837" s="378"/>
      <c r="W837" s="378"/>
      <c r="X837" s="378"/>
      <c r="Y837" s="378"/>
      <c r="Z837" s="378"/>
      <c r="AA837" s="378"/>
      <c r="AB837" s="378"/>
      <c r="AC837" s="378"/>
      <c r="AD837" s="378"/>
      <c r="AE837" s="378"/>
      <c r="AF837" s="378"/>
      <c r="AG837" s="378"/>
      <c r="AH837" s="378"/>
      <c r="AI837" s="378"/>
      <c r="AJ837" s="378"/>
      <c r="AK837" s="378"/>
      <c r="AL837" s="378"/>
      <c r="AM837" s="378"/>
      <c r="AN837" s="378"/>
      <c r="AO837" s="378"/>
      <c r="AP837" s="378"/>
      <c r="AQ837" s="378"/>
      <c r="AR837" s="378"/>
      <c r="AS837" s="378"/>
    </row>
    <row r="838" spans="1:45" ht="11.25" customHeight="1">
      <c r="A838" s="378"/>
      <c r="B838" s="378"/>
      <c r="C838" s="378"/>
      <c r="D838" s="378"/>
      <c r="E838" s="378"/>
      <c r="F838" s="378"/>
      <c r="G838" s="378"/>
      <c r="H838" s="378"/>
      <c r="I838" s="378"/>
      <c r="J838" s="378"/>
      <c r="K838" s="378"/>
      <c r="L838" s="378"/>
      <c r="M838" s="378"/>
      <c r="N838" s="378"/>
      <c r="O838" s="378"/>
      <c r="P838" s="378"/>
      <c r="Q838" s="378"/>
      <c r="R838" s="378"/>
      <c r="S838" s="378"/>
      <c r="T838" s="378"/>
      <c r="U838" s="378"/>
      <c r="V838" s="378"/>
      <c r="W838" s="378"/>
      <c r="X838" s="378"/>
      <c r="Y838" s="378"/>
      <c r="Z838" s="378"/>
      <c r="AA838" s="378"/>
      <c r="AB838" s="378"/>
      <c r="AC838" s="378"/>
      <c r="AD838" s="378"/>
      <c r="AE838" s="378"/>
      <c r="AF838" s="378"/>
      <c r="AG838" s="378"/>
      <c r="AH838" s="378"/>
      <c r="AI838" s="378"/>
      <c r="AJ838" s="378"/>
      <c r="AK838" s="378"/>
      <c r="AL838" s="378"/>
      <c r="AM838" s="378"/>
      <c r="AN838" s="378"/>
      <c r="AO838" s="378"/>
      <c r="AP838" s="378"/>
      <c r="AQ838" s="378"/>
      <c r="AR838" s="378"/>
      <c r="AS838" s="378"/>
    </row>
    <row r="839" spans="1:45" ht="11.25" customHeight="1">
      <c r="A839" s="378"/>
      <c r="B839" s="378"/>
      <c r="C839" s="378"/>
      <c r="D839" s="378"/>
      <c r="E839" s="378"/>
      <c r="F839" s="378"/>
      <c r="G839" s="378"/>
      <c r="H839" s="378"/>
      <c r="I839" s="378"/>
      <c r="J839" s="378"/>
      <c r="K839" s="378"/>
      <c r="L839" s="378"/>
      <c r="M839" s="378"/>
      <c r="N839" s="378"/>
      <c r="O839" s="378"/>
      <c r="P839" s="378"/>
      <c r="Q839" s="378"/>
      <c r="R839" s="378"/>
      <c r="S839" s="378"/>
      <c r="T839" s="378"/>
      <c r="U839" s="378"/>
      <c r="V839" s="378"/>
      <c r="W839" s="378"/>
      <c r="X839" s="378"/>
      <c r="Y839" s="378"/>
      <c r="Z839" s="378"/>
      <c r="AA839" s="378"/>
      <c r="AB839" s="378"/>
      <c r="AC839" s="378"/>
      <c r="AD839" s="378"/>
      <c r="AE839" s="378"/>
      <c r="AF839" s="378"/>
      <c r="AG839" s="378"/>
      <c r="AH839" s="378"/>
      <c r="AI839" s="378"/>
      <c r="AJ839" s="378"/>
      <c r="AK839" s="378"/>
      <c r="AL839" s="378"/>
      <c r="AM839" s="378"/>
      <c r="AN839" s="378"/>
      <c r="AO839" s="378"/>
      <c r="AP839" s="378"/>
      <c r="AQ839" s="378"/>
      <c r="AR839" s="378"/>
      <c r="AS839" s="378"/>
    </row>
    <row r="840" spans="1:45" ht="11.25" customHeight="1">
      <c r="A840" s="378"/>
      <c r="B840" s="378"/>
      <c r="C840" s="378"/>
      <c r="D840" s="378"/>
      <c r="E840" s="378"/>
      <c r="F840" s="378"/>
      <c r="G840" s="378"/>
      <c r="H840" s="378"/>
      <c r="I840" s="378"/>
      <c r="J840" s="378"/>
      <c r="K840" s="378"/>
      <c r="L840" s="378"/>
      <c r="M840" s="378"/>
      <c r="N840" s="378"/>
      <c r="O840" s="378"/>
      <c r="P840" s="378"/>
      <c r="Q840" s="378"/>
      <c r="R840" s="378"/>
      <c r="S840" s="378"/>
      <c r="T840" s="378"/>
      <c r="U840" s="378"/>
      <c r="V840" s="378"/>
      <c r="W840" s="378"/>
      <c r="X840" s="378"/>
      <c r="Y840" s="378"/>
      <c r="Z840" s="378"/>
      <c r="AA840" s="378"/>
      <c r="AB840" s="378"/>
      <c r="AC840" s="378"/>
      <c r="AD840" s="378"/>
      <c r="AE840" s="378"/>
      <c r="AF840" s="378"/>
      <c r="AG840" s="378"/>
      <c r="AH840" s="378"/>
      <c r="AI840" s="378"/>
      <c r="AJ840" s="378"/>
      <c r="AK840" s="378"/>
      <c r="AL840" s="378"/>
      <c r="AM840" s="378"/>
      <c r="AN840" s="378"/>
      <c r="AO840" s="378"/>
      <c r="AP840" s="378"/>
      <c r="AQ840" s="378"/>
      <c r="AR840" s="378"/>
      <c r="AS840" s="378"/>
    </row>
    <row r="841" spans="1:45" ht="11.25" customHeight="1">
      <c r="A841" s="378"/>
      <c r="B841" s="378"/>
      <c r="C841" s="378"/>
      <c r="D841" s="378"/>
      <c r="E841" s="378"/>
      <c r="F841" s="378"/>
      <c r="G841" s="378"/>
      <c r="H841" s="378"/>
      <c r="I841" s="378"/>
      <c r="J841" s="378"/>
      <c r="K841" s="378"/>
      <c r="L841" s="378"/>
      <c r="M841" s="378"/>
      <c r="N841" s="378"/>
      <c r="O841" s="378"/>
      <c r="P841" s="378"/>
      <c r="Q841" s="378"/>
      <c r="R841" s="378"/>
      <c r="S841" s="378"/>
      <c r="T841" s="378"/>
      <c r="U841" s="378"/>
      <c r="V841" s="378"/>
      <c r="W841" s="378"/>
      <c r="X841" s="378"/>
      <c r="Y841" s="378"/>
      <c r="Z841" s="378"/>
      <c r="AA841" s="378"/>
      <c r="AB841" s="378"/>
      <c r="AC841" s="378"/>
      <c r="AD841" s="378"/>
      <c r="AE841" s="378"/>
      <c r="AF841" s="378"/>
      <c r="AG841" s="378"/>
      <c r="AH841" s="378"/>
      <c r="AI841" s="378"/>
      <c r="AJ841" s="378"/>
      <c r="AK841" s="378"/>
      <c r="AL841" s="378"/>
      <c r="AM841" s="378"/>
      <c r="AN841" s="378"/>
      <c r="AO841" s="378"/>
      <c r="AP841" s="378"/>
      <c r="AQ841" s="378"/>
      <c r="AR841" s="378"/>
      <c r="AS841" s="378"/>
    </row>
    <row r="842" spans="1:45" ht="11.25" customHeight="1">
      <c r="A842" s="378"/>
      <c r="B842" s="378"/>
      <c r="C842" s="378"/>
      <c r="D842" s="378"/>
      <c r="E842" s="378"/>
      <c r="F842" s="378"/>
      <c r="G842" s="378"/>
      <c r="H842" s="378"/>
      <c r="I842" s="378"/>
      <c r="J842" s="378"/>
      <c r="K842" s="378"/>
      <c r="L842" s="378"/>
      <c r="M842" s="378"/>
      <c r="N842" s="378"/>
      <c r="O842" s="378"/>
      <c r="P842" s="378"/>
      <c r="Q842" s="378"/>
      <c r="R842" s="378"/>
      <c r="S842" s="378"/>
      <c r="T842" s="378"/>
      <c r="U842" s="378"/>
      <c r="V842" s="378"/>
      <c r="W842" s="378"/>
      <c r="X842" s="378"/>
      <c r="Y842" s="378"/>
      <c r="Z842" s="378"/>
      <c r="AA842" s="378"/>
      <c r="AB842" s="378"/>
      <c r="AC842" s="378"/>
      <c r="AD842" s="378"/>
      <c r="AE842" s="378"/>
      <c r="AF842" s="378"/>
      <c r="AG842" s="378"/>
      <c r="AH842" s="378"/>
      <c r="AI842" s="378"/>
      <c r="AJ842" s="378"/>
      <c r="AK842" s="378"/>
      <c r="AL842" s="378"/>
      <c r="AM842" s="378"/>
      <c r="AN842" s="378"/>
      <c r="AO842" s="378"/>
      <c r="AP842" s="378"/>
      <c r="AQ842" s="378"/>
      <c r="AR842" s="378"/>
      <c r="AS842" s="378"/>
    </row>
    <row r="843" spans="1:45" ht="11.25" customHeight="1">
      <c r="A843" s="378"/>
      <c r="B843" s="378"/>
      <c r="C843" s="378"/>
      <c r="D843" s="378"/>
      <c r="E843" s="378"/>
      <c r="F843" s="378"/>
      <c r="G843" s="378"/>
      <c r="H843" s="378"/>
      <c r="I843" s="378"/>
      <c r="J843" s="378"/>
      <c r="K843" s="378"/>
      <c r="L843" s="378"/>
      <c r="M843" s="378"/>
      <c r="N843" s="378"/>
      <c r="O843" s="378"/>
      <c r="P843" s="378"/>
      <c r="Q843" s="378"/>
      <c r="R843" s="378"/>
      <c r="S843" s="378"/>
      <c r="T843" s="378"/>
      <c r="U843" s="378"/>
      <c r="V843" s="378"/>
      <c r="W843" s="378"/>
      <c r="X843" s="378"/>
      <c r="Y843" s="378"/>
      <c r="Z843" s="378"/>
      <c r="AA843" s="378"/>
      <c r="AB843" s="378"/>
      <c r="AC843" s="378"/>
      <c r="AD843" s="378"/>
      <c r="AE843" s="378"/>
      <c r="AF843" s="378"/>
      <c r="AG843" s="378"/>
      <c r="AH843" s="378"/>
      <c r="AI843" s="378"/>
      <c r="AJ843" s="378"/>
      <c r="AK843" s="378"/>
      <c r="AL843" s="378"/>
      <c r="AM843" s="378"/>
      <c r="AN843" s="378"/>
      <c r="AO843" s="378"/>
      <c r="AP843" s="378"/>
      <c r="AQ843" s="378"/>
      <c r="AR843" s="378"/>
      <c r="AS843" s="378"/>
    </row>
    <row r="844" spans="1:45" ht="11.25" customHeight="1">
      <c r="A844" s="378"/>
      <c r="B844" s="378"/>
      <c r="C844" s="378"/>
      <c r="D844" s="378"/>
      <c r="E844" s="378"/>
      <c r="F844" s="378"/>
      <c r="G844" s="378"/>
      <c r="H844" s="378"/>
      <c r="I844" s="378"/>
      <c r="J844" s="378"/>
      <c r="K844" s="378"/>
      <c r="L844" s="378"/>
      <c r="M844" s="378"/>
      <c r="N844" s="378"/>
      <c r="O844" s="378"/>
      <c r="P844" s="378"/>
      <c r="Q844" s="378"/>
      <c r="R844" s="378"/>
      <c r="S844" s="378"/>
      <c r="T844" s="378"/>
      <c r="U844" s="378"/>
      <c r="V844" s="378"/>
      <c r="W844" s="378"/>
      <c r="X844" s="378"/>
      <c r="Y844" s="378"/>
      <c r="Z844" s="378"/>
      <c r="AA844" s="378"/>
      <c r="AB844" s="378"/>
      <c r="AC844" s="378"/>
      <c r="AD844" s="378"/>
      <c r="AE844" s="378"/>
      <c r="AF844" s="378"/>
      <c r="AG844" s="378"/>
      <c r="AH844" s="378"/>
      <c r="AI844" s="378"/>
      <c r="AJ844" s="378"/>
      <c r="AK844" s="378"/>
      <c r="AL844" s="378"/>
      <c r="AM844" s="378"/>
      <c r="AN844" s="378"/>
      <c r="AO844" s="378"/>
      <c r="AP844" s="378"/>
      <c r="AQ844" s="378"/>
      <c r="AR844" s="378"/>
      <c r="AS844" s="378"/>
    </row>
    <row r="845" spans="1:45" ht="11.25" customHeight="1">
      <c r="A845" s="378"/>
      <c r="B845" s="378"/>
      <c r="C845" s="378"/>
      <c r="D845" s="378"/>
      <c r="E845" s="378"/>
      <c r="F845" s="378"/>
      <c r="G845" s="378"/>
      <c r="H845" s="378"/>
      <c r="I845" s="378"/>
      <c r="J845" s="378"/>
      <c r="K845" s="378"/>
      <c r="L845" s="378"/>
      <c r="M845" s="378"/>
      <c r="N845" s="378"/>
      <c r="O845" s="378"/>
      <c r="P845" s="378"/>
      <c r="Q845" s="378"/>
      <c r="R845" s="378"/>
      <c r="S845" s="378"/>
      <c r="T845" s="378"/>
      <c r="U845" s="378"/>
      <c r="V845" s="378"/>
      <c r="W845" s="378"/>
      <c r="X845" s="378"/>
      <c r="Y845" s="378"/>
      <c r="Z845" s="378"/>
      <c r="AA845" s="378"/>
      <c r="AB845" s="378"/>
      <c r="AC845" s="378"/>
      <c r="AD845" s="378"/>
      <c r="AE845" s="378"/>
      <c r="AF845" s="378"/>
      <c r="AG845" s="378"/>
      <c r="AH845" s="378"/>
      <c r="AI845" s="378"/>
      <c r="AJ845" s="378"/>
      <c r="AK845" s="378"/>
      <c r="AL845" s="378"/>
      <c r="AM845" s="378"/>
      <c r="AN845" s="378"/>
      <c r="AO845" s="378"/>
      <c r="AP845" s="378"/>
      <c r="AQ845" s="378"/>
      <c r="AR845" s="378"/>
      <c r="AS845" s="378"/>
    </row>
    <row r="846" spans="1:45" ht="11.25" customHeight="1">
      <c r="A846" s="378"/>
      <c r="B846" s="378"/>
      <c r="C846" s="378"/>
      <c r="D846" s="378"/>
      <c r="E846" s="378"/>
      <c r="F846" s="378"/>
      <c r="G846" s="378"/>
      <c r="H846" s="378"/>
      <c r="I846" s="378"/>
      <c r="J846" s="378"/>
      <c r="K846" s="378"/>
      <c r="L846" s="378"/>
      <c r="M846" s="378"/>
      <c r="N846" s="378"/>
      <c r="O846" s="378"/>
      <c r="P846" s="378"/>
      <c r="Q846" s="378"/>
      <c r="R846" s="378"/>
      <c r="S846" s="378"/>
      <c r="T846" s="378"/>
      <c r="U846" s="378"/>
      <c r="V846" s="378"/>
      <c r="W846" s="378"/>
      <c r="X846" s="378"/>
      <c r="Y846" s="378"/>
      <c r="Z846" s="378"/>
      <c r="AA846" s="378"/>
      <c r="AB846" s="378"/>
      <c r="AC846" s="378"/>
      <c r="AD846" s="378"/>
      <c r="AE846" s="378"/>
      <c r="AF846" s="378"/>
      <c r="AG846" s="378"/>
      <c r="AH846" s="378"/>
      <c r="AI846" s="378"/>
      <c r="AJ846" s="378"/>
      <c r="AK846" s="378"/>
      <c r="AL846" s="378"/>
      <c r="AM846" s="378"/>
      <c r="AN846" s="378"/>
      <c r="AO846" s="378"/>
      <c r="AP846" s="378"/>
      <c r="AQ846" s="378"/>
      <c r="AR846" s="378"/>
      <c r="AS846" s="378"/>
    </row>
    <row r="847" spans="1:45" ht="11.25" customHeight="1">
      <c r="A847" s="378"/>
      <c r="B847" s="378"/>
      <c r="C847" s="378"/>
      <c r="D847" s="378"/>
      <c r="E847" s="378"/>
      <c r="F847" s="378"/>
      <c r="G847" s="378"/>
      <c r="H847" s="378"/>
      <c r="I847" s="378"/>
      <c r="J847" s="378"/>
      <c r="K847" s="378"/>
      <c r="L847" s="378"/>
      <c r="M847" s="378"/>
      <c r="N847" s="378"/>
      <c r="O847" s="378"/>
      <c r="P847" s="378"/>
      <c r="Q847" s="378"/>
      <c r="R847" s="378"/>
      <c r="S847" s="378"/>
      <c r="T847" s="378"/>
      <c r="U847" s="378"/>
      <c r="V847" s="378"/>
      <c r="W847" s="378"/>
      <c r="X847" s="378"/>
      <c r="Y847" s="378"/>
      <c r="Z847" s="378"/>
      <c r="AA847" s="378"/>
      <c r="AB847" s="378"/>
      <c r="AC847" s="378"/>
      <c r="AD847" s="378"/>
      <c r="AE847" s="378"/>
      <c r="AF847" s="378"/>
      <c r="AG847" s="378"/>
      <c r="AH847" s="378"/>
      <c r="AI847" s="378"/>
      <c r="AJ847" s="378"/>
      <c r="AK847" s="378"/>
      <c r="AL847" s="378"/>
      <c r="AM847" s="378"/>
      <c r="AN847" s="378"/>
      <c r="AO847" s="378"/>
      <c r="AP847" s="378"/>
      <c r="AQ847" s="378"/>
      <c r="AR847" s="378"/>
      <c r="AS847" s="378"/>
    </row>
    <row r="848" spans="1:45" ht="11.25" customHeight="1">
      <c r="A848" s="378"/>
      <c r="B848" s="378"/>
      <c r="C848" s="378"/>
      <c r="D848" s="378"/>
      <c r="E848" s="378"/>
      <c r="F848" s="378"/>
      <c r="G848" s="378"/>
      <c r="H848" s="378"/>
      <c r="I848" s="378"/>
      <c r="J848" s="378"/>
      <c r="K848" s="378"/>
      <c r="L848" s="378"/>
      <c r="M848" s="378"/>
      <c r="N848" s="378"/>
      <c r="O848" s="378"/>
      <c r="P848" s="378"/>
      <c r="Q848" s="378"/>
      <c r="R848" s="378"/>
      <c r="S848" s="378"/>
      <c r="T848" s="378"/>
      <c r="U848" s="378"/>
      <c r="V848" s="378"/>
      <c r="W848" s="378"/>
      <c r="X848" s="378"/>
      <c r="Y848" s="378"/>
      <c r="Z848" s="378"/>
      <c r="AA848" s="378"/>
      <c r="AB848" s="378"/>
      <c r="AC848" s="378"/>
      <c r="AD848" s="378"/>
      <c r="AE848" s="378"/>
      <c r="AF848" s="378"/>
      <c r="AG848" s="378"/>
      <c r="AH848" s="378"/>
      <c r="AI848" s="378"/>
      <c r="AJ848" s="378"/>
      <c r="AK848" s="378"/>
      <c r="AL848" s="378"/>
      <c r="AM848" s="378"/>
      <c r="AN848" s="378"/>
      <c r="AO848" s="378"/>
      <c r="AP848" s="378"/>
      <c r="AQ848" s="378"/>
      <c r="AR848" s="378"/>
      <c r="AS848" s="378"/>
    </row>
    <row r="849" spans="1:45" ht="11.25" customHeight="1">
      <c r="A849" s="378"/>
      <c r="B849" s="378"/>
      <c r="C849" s="378"/>
      <c r="D849" s="378"/>
      <c r="E849" s="378"/>
      <c r="F849" s="378"/>
      <c r="G849" s="378"/>
      <c r="H849" s="378"/>
      <c r="I849" s="378"/>
      <c r="J849" s="378"/>
      <c r="K849" s="378"/>
      <c r="L849" s="378"/>
      <c r="M849" s="378"/>
      <c r="N849" s="378"/>
      <c r="O849" s="378"/>
      <c r="P849" s="378"/>
      <c r="Q849" s="378"/>
      <c r="R849" s="378"/>
      <c r="S849" s="378"/>
      <c r="T849" s="378"/>
      <c r="U849" s="378"/>
      <c r="V849" s="378"/>
      <c r="W849" s="378"/>
      <c r="X849" s="378"/>
      <c r="Y849" s="378"/>
      <c r="Z849" s="378"/>
      <c r="AA849" s="378"/>
      <c r="AB849" s="378"/>
      <c r="AC849" s="378"/>
      <c r="AD849" s="378"/>
      <c r="AE849" s="378"/>
      <c r="AF849" s="378"/>
      <c r="AG849" s="378"/>
      <c r="AH849" s="378"/>
      <c r="AI849" s="378"/>
      <c r="AJ849" s="378"/>
      <c r="AK849" s="378"/>
      <c r="AL849" s="378"/>
      <c r="AM849" s="378"/>
      <c r="AN849" s="378"/>
      <c r="AO849" s="378"/>
      <c r="AP849" s="378"/>
      <c r="AQ849" s="378"/>
      <c r="AR849" s="378"/>
      <c r="AS849" s="378"/>
    </row>
    <row r="850" spans="1:45" ht="11.25" customHeight="1">
      <c r="A850" s="378"/>
      <c r="B850" s="378"/>
      <c r="C850" s="378"/>
      <c r="D850" s="378"/>
      <c r="E850" s="378"/>
      <c r="F850" s="378"/>
      <c r="G850" s="378"/>
      <c r="H850" s="378"/>
      <c r="I850" s="378"/>
      <c r="J850" s="378"/>
      <c r="K850" s="378"/>
      <c r="L850" s="378"/>
      <c r="M850" s="378"/>
      <c r="N850" s="378"/>
      <c r="O850" s="378"/>
      <c r="P850" s="378"/>
      <c r="Q850" s="378"/>
      <c r="R850" s="378"/>
      <c r="S850" s="378"/>
      <c r="T850" s="378"/>
      <c r="U850" s="378"/>
      <c r="V850" s="378"/>
      <c r="W850" s="378"/>
      <c r="X850" s="378"/>
      <c r="Y850" s="378"/>
      <c r="Z850" s="378"/>
      <c r="AA850" s="378"/>
      <c r="AB850" s="378"/>
      <c r="AC850" s="378"/>
      <c r="AD850" s="378"/>
      <c r="AE850" s="378"/>
      <c r="AF850" s="378"/>
      <c r="AG850" s="378"/>
      <c r="AH850" s="378"/>
      <c r="AI850" s="378"/>
      <c r="AJ850" s="378"/>
      <c r="AK850" s="378"/>
      <c r="AL850" s="378"/>
      <c r="AM850" s="378"/>
      <c r="AN850" s="378"/>
      <c r="AO850" s="378"/>
      <c r="AP850" s="378"/>
      <c r="AQ850" s="378"/>
      <c r="AR850" s="378"/>
      <c r="AS850" s="378"/>
    </row>
    <row r="851" spans="1:45" ht="11.25" customHeight="1">
      <c r="A851" s="378"/>
      <c r="B851" s="378"/>
      <c r="C851" s="378"/>
      <c r="D851" s="378"/>
      <c r="E851" s="378"/>
      <c r="F851" s="378"/>
      <c r="G851" s="378"/>
      <c r="H851" s="378"/>
      <c r="I851" s="378"/>
      <c r="J851" s="378"/>
      <c r="K851" s="378"/>
      <c r="L851" s="378"/>
      <c r="M851" s="378"/>
      <c r="N851" s="378"/>
      <c r="O851" s="378"/>
      <c r="P851" s="378"/>
      <c r="Q851" s="378"/>
      <c r="R851" s="378"/>
      <c r="S851" s="378"/>
      <c r="T851" s="378"/>
      <c r="U851" s="378"/>
      <c r="V851" s="378"/>
      <c r="W851" s="378"/>
      <c r="X851" s="378"/>
      <c r="Y851" s="378"/>
      <c r="Z851" s="378"/>
      <c r="AA851" s="378"/>
      <c r="AB851" s="378"/>
      <c r="AC851" s="378"/>
      <c r="AD851" s="378"/>
      <c r="AE851" s="378"/>
      <c r="AF851" s="378"/>
      <c r="AG851" s="378"/>
      <c r="AH851" s="378"/>
      <c r="AI851" s="378"/>
      <c r="AJ851" s="378"/>
      <c r="AK851" s="378"/>
      <c r="AL851" s="378"/>
      <c r="AM851" s="378"/>
      <c r="AN851" s="378"/>
      <c r="AO851" s="378"/>
      <c r="AP851" s="378"/>
      <c r="AQ851" s="378"/>
      <c r="AR851" s="378"/>
      <c r="AS851" s="378"/>
    </row>
    <row r="852" spans="1:45" ht="11.25" customHeight="1">
      <c r="A852" s="378"/>
      <c r="B852" s="378"/>
      <c r="C852" s="378"/>
      <c r="D852" s="378"/>
      <c r="E852" s="378"/>
      <c r="F852" s="378"/>
      <c r="G852" s="378"/>
      <c r="H852" s="378"/>
      <c r="I852" s="378"/>
      <c r="J852" s="378"/>
      <c r="K852" s="378"/>
      <c r="L852" s="378"/>
      <c r="M852" s="378"/>
      <c r="N852" s="378"/>
      <c r="O852" s="378"/>
      <c r="P852" s="378"/>
      <c r="Q852" s="378"/>
      <c r="R852" s="378"/>
      <c r="S852" s="378"/>
      <c r="T852" s="378"/>
      <c r="U852" s="378"/>
      <c r="V852" s="378"/>
      <c r="W852" s="378"/>
      <c r="X852" s="378"/>
      <c r="Y852" s="378"/>
      <c r="Z852" s="378"/>
      <c r="AA852" s="378"/>
      <c r="AB852" s="378"/>
      <c r="AC852" s="378"/>
      <c r="AD852" s="378"/>
      <c r="AE852" s="378"/>
      <c r="AF852" s="378"/>
      <c r="AG852" s="378"/>
      <c r="AH852" s="378"/>
      <c r="AI852" s="378"/>
      <c r="AJ852" s="378"/>
      <c r="AK852" s="378"/>
      <c r="AL852" s="378"/>
      <c r="AM852" s="378"/>
      <c r="AN852" s="378"/>
      <c r="AO852" s="378"/>
      <c r="AP852" s="378"/>
      <c r="AQ852" s="378"/>
      <c r="AR852" s="378"/>
      <c r="AS852" s="378"/>
    </row>
    <row r="853" spans="1:45" ht="11.25" customHeight="1">
      <c r="A853" s="378"/>
      <c r="B853" s="378"/>
      <c r="C853" s="378"/>
      <c r="D853" s="378"/>
      <c r="E853" s="378"/>
      <c r="F853" s="378"/>
      <c r="G853" s="378"/>
      <c r="H853" s="378"/>
      <c r="I853" s="378"/>
      <c r="J853" s="378"/>
      <c r="K853" s="378"/>
      <c r="L853" s="378"/>
      <c r="M853" s="378"/>
      <c r="N853" s="378"/>
      <c r="O853" s="378"/>
      <c r="P853" s="378"/>
      <c r="Q853" s="378"/>
      <c r="R853" s="378"/>
      <c r="S853" s="378"/>
      <c r="T853" s="378"/>
      <c r="U853" s="378"/>
      <c r="V853" s="378"/>
      <c r="W853" s="378"/>
      <c r="X853" s="378"/>
      <c r="Y853" s="378"/>
      <c r="Z853" s="378"/>
      <c r="AA853" s="378"/>
      <c r="AB853" s="378"/>
      <c r="AC853" s="378"/>
      <c r="AD853" s="378"/>
      <c r="AE853" s="378"/>
      <c r="AF853" s="378"/>
      <c r="AG853" s="378"/>
      <c r="AH853" s="378"/>
      <c r="AI853" s="378"/>
      <c r="AJ853" s="378"/>
      <c r="AK853" s="378"/>
      <c r="AL853" s="378"/>
      <c r="AM853" s="378"/>
      <c r="AN853" s="378"/>
      <c r="AO853" s="378"/>
      <c r="AP853" s="378"/>
      <c r="AQ853" s="378"/>
      <c r="AR853" s="378"/>
      <c r="AS853" s="378"/>
    </row>
    <row r="854" spans="1:45" ht="11.25" customHeight="1">
      <c r="A854" s="378"/>
      <c r="B854" s="378"/>
      <c r="C854" s="378"/>
      <c r="D854" s="378"/>
      <c r="E854" s="378"/>
      <c r="F854" s="378"/>
      <c r="G854" s="378"/>
      <c r="H854" s="378"/>
      <c r="I854" s="378"/>
      <c r="J854" s="378"/>
      <c r="K854" s="378"/>
      <c r="L854" s="378"/>
      <c r="M854" s="378"/>
      <c r="N854" s="378"/>
      <c r="O854" s="378"/>
      <c r="P854" s="378"/>
      <c r="Q854" s="378"/>
      <c r="R854" s="378"/>
      <c r="S854" s="378"/>
      <c r="T854" s="378"/>
      <c r="U854" s="378"/>
      <c r="V854" s="378"/>
      <c r="W854" s="378"/>
      <c r="X854" s="378"/>
      <c r="Y854" s="378"/>
      <c r="Z854" s="378"/>
      <c r="AA854" s="378"/>
      <c r="AB854" s="378"/>
      <c r="AC854" s="378"/>
      <c r="AD854" s="378"/>
      <c r="AE854" s="378"/>
      <c r="AF854" s="378"/>
      <c r="AG854" s="378"/>
      <c r="AH854" s="378"/>
      <c r="AI854" s="378"/>
      <c r="AJ854" s="378"/>
      <c r="AK854" s="378"/>
      <c r="AL854" s="378"/>
      <c r="AM854" s="378"/>
      <c r="AN854" s="378"/>
      <c r="AO854" s="378"/>
      <c r="AP854" s="378"/>
      <c r="AQ854" s="378"/>
      <c r="AR854" s="378"/>
      <c r="AS854" s="378"/>
    </row>
    <row r="855" spans="1:45" ht="11.25" customHeight="1">
      <c r="A855" s="378"/>
      <c r="B855" s="378"/>
      <c r="C855" s="378"/>
      <c r="D855" s="378"/>
      <c r="E855" s="378"/>
      <c r="F855" s="378"/>
      <c r="G855" s="378"/>
      <c r="H855" s="378"/>
      <c r="I855" s="378"/>
      <c r="J855" s="378"/>
      <c r="K855" s="378"/>
      <c r="L855" s="378"/>
      <c r="M855" s="378"/>
      <c r="N855" s="378"/>
      <c r="O855" s="378"/>
      <c r="P855" s="378"/>
      <c r="Q855" s="378"/>
      <c r="R855" s="378"/>
      <c r="S855" s="378"/>
      <c r="T855" s="378"/>
      <c r="U855" s="378"/>
      <c r="V855" s="378"/>
      <c r="W855" s="378"/>
      <c r="X855" s="378"/>
      <c r="Y855" s="378"/>
      <c r="Z855" s="378"/>
      <c r="AA855" s="378"/>
      <c r="AB855" s="378"/>
      <c r="AC855" s="378"/>
      <c r="AD855" s="378"/>
      <c r="AE855" s="378"/>
      <c r="AF855" s="378"/>
      <c r="AG855" s="378"/>
      <c r="AH855" s="378"/>
      <c r="AI855" s="378"/>
      <c r="AJ855" s="378"/>
      <c r="AK855" s="378"/>
      <c r="AL855" s="378"/>
      <c r="AM855" s="378"/>
      <c r="AN855" s="378"/>
      <c r="AO855" s="378"/>
      <c r="AP855" s="378"/>
      <c r="AQ855" s="378"/>
      <c r="AR855" s="378"/>
      <c r="AS855" s="378"/>
    </row>
    <row r="856" spans="1:45" ht="11.25" customHeight="1">
      <c r="A856" s="378"/>
      <c r="B856" s="378"/>
      <c r="C856" s="378"/>
      <c r="D856" s="378"/>
      <c r="E856" s="378"/>
      <c r="F856" s="378"/>
      <c r="G856" s="378"/>
      <c r="H856" s="378"/>
      <c r="I856" s="378"/>
      <c r="J856" s="378"/>
      <c r="K856" s="378"/>
      <c r="L856" s="378"/>
      <c r="M856" s="378"/>
      <c r="N856" s="378"/>
      <c r="O856" s="378"/>
      <c r="P856" s="378"/>
      <c r="Q856" s="378"/>
      <c r="R856" s="378"/>
      <c r="S856" s="378"/>
      <c r="T856" s="378"/>
      <c r="U856" s="378"/>
      <c r="V856" s="378"/>
      <c r="W856" s="378"/>
      <c r="X856" s="378"/>
      <c r="Y856" s="378"/>
      <c r="Z856" s="378"/>
      <c r="AA856" s="378"/>
      <c r="AB856" s="378"/>
      <c r="AC856" s="378"/>
      <c r="AD856" s="378"/>
      <c r="AE856" s="378"/>
      <c r="AF856" s="378"/>
      <c r="AG856" s="378"/>
      <c r="AH856" s="378"/>
      <c r="AI856" s="378"/>
      <c r="AJ856" s="378"/>
      <c r="AK856" s="378"/>
      <c r="AL856" s="378"/>
      <c r="AM856" s="378"/>
      <c r="AN856" s="378"/>
      <c r="AO856" s="378"/>
      <c r="AP856" s="378"/>
      <c r="AQ856" s="378"/>
      <c r="AR856" s="378"/>
      <c r="AS856" s="378"/>
    </row>
    <row r="857" spans="1:45" ht="11.25" customHeight="1">
      <c r="A857" s="378"/>
      <c r="B857" s="378"/>
      <c r="C857" s="378"/>
      <c r="D857" s="378"/>
      <c r="E857" s="378"/>
      <c r="F857" s="378"/>
      <c r="G857" s="378"/>
      <c r="H857" s="378"/>
      <c r="I857" s="378"/>
      <c r="J857" s="378"/>
      <c r="K857" s="378"/>
      <c r="L857" s="378"/>
      <c r="M857" s="378"/>
      <c r="N857" s="378"/>
      <c r="O857" s="378"/>
      <c r="P857" s="378"/>
      <c r="Q857" s="378"/>
      <c r="R857" s="378"/>
      <c r="S857" s="378"/>
      <c r="T857" s="378"/>
      <c r="U857" s="378"/>
      <c r="V857" s="378"/>
      <c r="W857" s="378"/>
      <c r="X857" s="378"/>
      <c r="Y857" s="378"/>
      <c r="Z857" s="378"/>
      <c r="AA857" s="378"/>
      <c r="AB857" s="378"/>
      <c r="AC857" s="378"/>
      <c r="AD857" s="378"/>
      <c r="AE857" s="378"/>
      <c r="AF857" s="378"/>
      <c r="AG857" s="378"/>
      <c r="AH857" s="378"/>
      <c r="AI857" s="378"/>
      <c r="AJ857" s="378"/>
      <c r="AK857" s="378"/>
      <c r="AL857" s="378"/>
      <c r="AM857" s="378"/>
      <c r="AN857" s="378"/>
      <c r="AO857" s="378"/>
      <c r="AP857" s="378"/>
      <c r="AQ857" s="378"/>
      <c r="AR857" s="378"/>
      <c r="AS857" s="378"/>
    </row>
    <row r="858" spans="1:45" ht="11.25" customHeight="1">
      <c r="A858" s="378"/>
      <c r="B858" s="378"/>
      <c r="C858" s="378"/>
      <c r="D858" s="378"/>
      <c r="E858" s="378"/>
      <c r="F858" s="378"/>
      <c r="G858" s="378"/>
      <c r="H858" s="378"/>
      <c r="I858" s="378"/>
      <c r="J858" s="378"/>
      <c r="K858" s="378"/>
      <c r="L858" s="378"/>
      <c r="M858" s="378"/>
      <c r="N858" s="378"/>
      <c r="O858" s="378"/>
      <c r="P858" s="378"/>
      <c r="Q858" s="378"/>
      <c r="R858" s="378"/>
      <c r="S858" s="378"/>
      <c r="T858" s="378"/>
      <c r="U858" s="378"/>
      <c r="V858" s="378"/>
      <c r="W858" s="378"/>
      <c r="X858" s="378"/>
      <c r="Y858" s="378"/>
      <c r="Z858" s="378"/>
      <c r="AA858" s="378"/>
      <c r="AB858" s="378"/>
      <c r="AC858" s="378"/>
      <c r="AD858" s="378"/>
      <c r="AE858" s="378"/>
      <c r="AF858" s="378"/>
      <c r="AG858" s="378"/>
      <c r="AH858" s="378"/>
      <c r="AI858" s="378"/>
      <c r="AJ858" s="378"/>
      <c r="AK858" s="378"/>
      <c r="AL858" s="378"/>
      <c r="AM858" s="378"/>
      <c r="AN858" s="378"/>
      <c r="AO858" s="378"/>
      <c r="AP858" s="378"/>
      <c r="AQ858" s="378"/>
      <c r="AR858" s="378"/>
      <c r="AS858" s="378"/>
    </row>
    <row r="859" spans="1:45" ht="11.25" customHeight="1">
      <c r="A859" s="378"/>
      <c r="B859" s="378"/>
      <c r="C859" s="378"/>
      <c r="D859" s="378"/>
      <c r="E859" s="378"/>
      <c r="F859" s="378"/>
      <c r="G859" s="378"/>
      <c r="H859" s="378"/>
      <c r="I859" s="378"/>
      <c r="J859" s="378"/>
      <c r="K859" s="378"/>
      <c r="L859" s="378"/>
      <c r="M859" s="378"/>
      <c r="N859" s="378"/>
      <c r="O859" s="378"/>
      <c r="P859" s="378"/>
      <c r="Q859" s="378"/>
      <c r="R859" s="378"/>
      <c r="S859" s="378"/>
      <c r="T859" s="378"/>
      <c r="U859" s="378"/>
      <c r="V859" s="378"/>
      <c r="W859" s="378"/>
      <c r="X859" s="378"/>
      <c r="Y859" s="378"/>
      <c r="Z859" s="378"/>
      <c r="AA859" s="378"/>
      <c r="AB859" s="378"/>
      <c r="AC859" s="378"/>
      <c r="AD859" s="378"/>
      <c r="AE859" s="378"/>
      <c r="AF859" s="378"/>
      <c r="AG859" s="378"/>
      <c r="AH859" s="378"/>
      <c r="AI859" s="378"/>
      <c r="AJ859" s="378"/>
      <c r="AK859" s="378"/>
      <c r="AL859" s="378"/>
      <c r="AM859" s="378"/>
      <c r="AN859" s="378"/>
      <c r="AO859" s="378"/>
      <c r="AP859" s="378"/>
      <c r="AQ859" s="378"/>
      <c r="AR859" s="378"/>
      <c r="AS859" s="378"/>
    </row>
    <row r="860" spans="1:45" ht="11.25" customHeight="1">
      <c r="A860" s="378"/>
      <c r="B860" s="378"/>
      <c r="C860" s="378"/>
      <c r="D860" s="378"/>
      <c r="E860" s="378"/>
      <c r="F860" s="378"/>
      <c r="G860" s="378"/>
      <c r="H860" s="378"/>
      <c r="I860" s="378"/>
      <c r="J860" s="378"/>
      <c r="K860" s="378"/>
      <c r="L860" s="378"/>
      <c r="M860" s="378"/>
      <c r="N860" s="378"/>
      <c r="O860" s="378"/>
      <c r="P860" s="378"/>
      <c r="Q860" s="378"/>
      <c r="R860" s="378"/>
      <c r="S860" s="378"/>
      <c r="T860" s="378"/>
      <c r="U860" s="378"/>
      <c r="V860" s="378"/>
      <c r="W860" s="378"/>
      <c r="X860" s="378"/>
      <c r="Y860" s="378"/>
      <c r="Z860" s="378"/>
      <c r="AA860" s="378"/>
      <c r="AB860" s="378"/>
      <c r="AC860" s="378"/>
      <c r="AD860" s="378"/>
      <c r="AE860" s="378"/>
      <c r="AF860" s="378"/>
      <c r="AG860" s="378"/>
      <c r="AH860" s="378"/>
      <c r="AI860" s="378"/>
      <c r="AJ860" s="378"/>
      <c r="AK860" s="378"/>
      <c r="AL860" s="378"/>
      <c r="AM860" s="378"/>
      <c r="AN860" s="378"/>
      <c r="AO860" s="378"/>
      <c r="AP860" s="378"/>
      <c r="AQ860" s="378"/>
      <c r="AR860" s="378"/>
      <c r="AS860" s="378"/>
    </row>
    <row r="861" spans="1:45" ht="11.25" customHeight="1">
      <c r="A861" s="378"/>
      <c r="B861" s="378"/>
      <c r="C861" s="378"/>
      <c r="D861" s="378"/>
      <c r="E861" s="378"/>
      <c r="F861" s="378"/>
      <c r="G861" s="378"/>
      <c r="H861" s="378"/>
      <c r="I861" s="378"/>
      <c r="J861" s="378"/>
      <c r="K861" s="378"/>
      <c r="L861" s="378"/>
      <c r="M861" s="378"/>
      <c r="N861" s="378"/>
      <c r="O861" s="378"/>
      <c r="P861" s="378"/>
      <c r="Q861" s="378"/>
      <c r="R861" s="378"/>
      <c r="S861" s="378"/>
      <c r="T861" s="378"/>
      <c r="U861" s="378"/>
      <c r="V861" s="378"/>
      <c r="W861" s="378"/>
      <c r="X861" s="378"/>
      <c r="Y861" s="378"/>
      <c r="Z861" s="378"/>
      <c r="AA861" s="378"/>
      <c r="AB861" s="378"/>
      <c r="AC861" s="378"/>
      <c r="AD861" s="378"/>
      <c r="AE861" s="378"/>
      <c r="AF861" s="378"/>
      <c r="AG861" s="378"/>
      <c r="AH861" s="378"/>
      <c r="AI861" s="378"/>
      <c r="AJ861" s="378"/>
      <c r="AK861" s="378"/>
      <c r="AL861" s="378"/>
      <c r="AM861" s="378"/>
      <c r="AN861" s="378"/>
      <c r="AO861" s="378"/>
      <c r="AP861" s="378"/>
      <c r="AQ861" s="378"/>
      <c r="AR861" s="378"/>
      <c r="AS861" s="378"/>
    </row>
    <row r="862" spans="1:45" ht="11.25" customHeight="1">
      <c r="A862" s="378"/>
      <c r="B862" s="378"/>
      <c r="C862" s="378"/>
      <c r="D862" s="378"/>
      <c r="E862" s="378"/>
      <c r="F862" s="378"/>
      <c r="G862" s="378"/>
      <c r="H862" s="378"/>
      <c r="I862" s="378"/>
      <c r="J862" s="378"/>
      <c r="K862" s="378"/>
      <c r="L862" s="378"/>
      <c r="M862" s="378"/>
      <c r="N862" s="378"/>
      <c r="O862" s="378"/>
      <c r="P862" s="378"/>
      <c r="Q862" s="378"/>
      <c r="R862" s="378"/>
      <c r="S862" s="378"/>
      <c r="T862" s="378"/>
      <c r="U862" s="378"/>
      <c r="V862" s="378"/>
      <c r="W862" s="378"/>
      <c r="X862" s="378"/>
      <c r="Y862" s="378"/>
      <c r="Z862" s="378"/>
      <c r="AA862" s="378"/>
      <c r="AB862" s="378"/>
      <c r="AC862" s="378"/>
      <c r="AD862" s="378"/>
      <c r="AE862" s="378"/>
      <c r="AF862" s="378"/>
      <c r="AG862" s="378"/>
      <c r="AH862" s="378"/>
      <c r="AI862" s="378"/>
      <c r="AJ862" s="378"/>
      <c r="AK862" s="378"/>
      <c r="AL862" s="378"/>
      <c r="AM862" s="378"/>
      <c r="AN862" s="378"/>
      <c r="AO862" s="378"/>
      <c r="AP862" s="378"/>
      <c r="AQ862" s="378"/>
      <c r="AR862" s="378"/>
      <c r="AS862" s="378"/>
    </row>
    <row r="863" spans="1:45" ht="11.25" customHeight="1">
      <c r="A863" s="378"/>
      <c r="B863" s="378"/>
      <c r="C863" s="378"/>
      <c r="D863" s="378"/>
      <c r="E863" s="378"/>
      <c r="F863" s="378"/>
      <c r="G863" s="378"/>
      <c r="H863" s="378"/>
      <c r="I863" s="378"/>
      <c r="J863" s="378"/>
      <c r="K863" s="378"/>
      <c r="L863" s="378"/>
      <c r="M863" s="378"/>
      <c r="N863" s="378"/>
      <c r="O863" s="378"/>
      <c r="P863" s="378"/>
      <c r="Q863" s="378"/>
      <c r="R863" s="378"/>
      <c r="S863" s="378"/>
      <c r="T863" s="378"/>
      <c r="U863" s="378"/>
      <c r="V863" s="378"/>
      <c r="W863" s="378"/>
      <c r="X863" s="378"/>
      <c r="Y863" s="378"/>
      <c r="Z863" s="378"/>
      <c r="AA863" s="378"/>
      <c r="AB863" s="378"/>
      <c r="AC863" s="378"/>
      <c r="AD863" s="378"/>
      <c r="AE863" s="378"/>
      <c r="AF863" s="378"/>
      <c r="AG863" s="378"/>
      <c r="AH863" s="378"/>
      <c r="AI863" s="378"/>
      <c r="AJ863" s="378"/>
      <c r="AK863" s="378"/>
      <c r="AL863" s="378"/>
      <c r="AM863" s="378"/>
      <c r="AN863" s="378"/>
      <c r="AO863" s="378"/>
      <c r="AP863" s="378"/>
      <c r="AQ863" s="378"/>
      <c r="AR863" s="378"/>
      <c r="AS863" s="378"/>
    </row>
    <row r="864" spans="1:45" ht="11.25" customHeight="1">
      <c r="A864" s="378"/>
      <c r="B864" s="378"/>
      <c r="C864" s="378"/>
      <c r="D864" s="378"/>
      <c r="E864" s="378"/>
      <c r="F864" s="378"/>
      <c r="G864" s="378"/>
      <c r="H864" s="378"/>
      <c r="I864" s="378"/>
      <c r="J864" s="378"/>
      <c r="K864" s="378"/>
      <c r="L864" s="378"/>
      <c r="M864" s="378"/>
      <c r="N864" s="378"/>
      <c r="O864" s="378"/>
      <c r="P864" s="378"/>
      <c r="Q864" s="378"/>
      <c r="R864" s="378"/>
      <c r="S864" s="378"/>
      <c r="T864" s="378"/>
      <c r="U864" s="378"/>
      <c r="V864" s="378"/>
      <c r="W864" s="378"/>
      <c r="X864" s="378"/>
      <c r="Y864" s="378"/>
      <c r="Z864" s="378"/>
      <c r="AA864" s="378"/>
      <c r="AB864" s="378"/>
      <c r="AC864" s="378"/>
      <c r="AD864" s="378"/>
      <c r="AE864" s="378"/>
      <c r="AF864" s="378"/>
      <c r="AG864" s="378"/>
      <c r="AH864" s="378"/>
      <c r="AI864" s="378"/>
      <c r="AJ864" s="378"/>
      <c r="AK864" s="378"/>
      <c r="AL864" s="378"/>
      <c r="AM864" s="378"/>
      <c r="AN864" s="378"/>
      <c r="AO864" s="378"/>
      <c r="AP864" s="378"/>
      <c r="AQ864" s="378"/>
      <c r="AR864" s="378"/>
      <c r="AS864" s="378"/>
    </row>
    <row r="865" spans="1:45" ht="11.25" customHeight="1">
      <c r="A865" s="378"/>
      <c r="B865" s="378"/>
      <c r="C865" s="378"/>
      <c r="D865" s="378"/>
      <c r="E865" s="378"/>
      <c r="F865" s="378"/>
      <c r="G865" s="378"/>
      <c r="H865" s="378"/>
      <c r="I865" s="378"/>
      <c r="J865" s="378"/>
      <c r="K865" s="378"/>
      <c r="L865" s="378"/>
      <c r="M865" s="378"/>
      <c r="N865" s="378"/>
      <c r="O865" s="378"/>
      <c r="P865" s="378"/>
      <c r="Q865" s="378"/>
      <c r="R865" s="378"/>
      <c r="S865" s="378"/>
      <c r="T865" s="378"/>
      <c r="U865" s="378"/>
      <c r="V865" s="378"/>
      <c r="W865" s="378"/>
      <c r="X865" s="378"/>
      <c r="Y865" s="378"/>
      <c r="Z865" s="378"/>
      <c r="AA865" s="378"/>
      <c r="AB865" s="378"/>
      <c r="AC865" s="378"/>
      <c r="AD865" s="378"/>
      <c r="AE865" s="378"/>
      <c r="AF865" s="378"/>
      <c r="AG865" s="378"/>
      <c r="AH865" s="378"/>
      <c r="AI865" s="378"/>
      <c r="AJ865" s="378"/>
      <c r="AK865" s="378"/>
      <c r="AL865" s="378"/>
      <c r="AM865" s="378"/>
      <c r="AN865" s="378"/>
      <c r="AO865" s="378"/>
      <c r="AP865" s="378"/>
      <c r="AQ865" s="378"/>
      <c r="AR865" s="378"/>
      <c r="AS865" s="378"/>
    </row>
    <row r="866" spans="1:45" ht="11.25" customHeight="1">
      <c r="A866" s="378"/>
      <c r="B866" s="378"/>
      <c r="C866" s="378"/>
      <c r="D866" s="378"/>
      <c r="E866" s="378"/>
      <c r="F866" s="378"/>
      <c r="G866" s="378"/>
      <c r="H866" s="378"/>
      <c r="I866" s="378"/>
      <c r="J866" s="378"/>
      <c r="K866" s="378"/>
      <c r="L866" s="378"/>
      <c r="M866" s="378"/>
      <c r="N866" s="378"/>
      <c r="O866" s="378"/>
      <c r="P866" s="378"/>
      <c r="Q866" s="378"/>
      <c r="R866" s="378"/>
      <c r="S866" s="378"/>
      <c r="T866" s="378"/>
      <c r="U866" s="378"/>
      <c r="V866" s="378"/>
      <c r="W866" s="378"/>
      <c r="X866" s="378"/>
      <c r="Y866" s="378"/>
      <c r="Z866" s="378"/>
      <c r="AA866" s="378"/>
      <c r="AB866" s="378"/>
      <c r="AC866" s="378"/>
      <c r="AD866" s="378"/>
      <c r="AE866" s="378"/>
      <c r="AF866" s="378"/>
      <c r="AG866" s="378"/>
      <c r="AH866" s="378"/>
      <c r="AI866" s="378"/>
      <c r="AJ866" s="378"/>
      <c r="AK866" s="378"/>
      <c r="AL866" s="378"/>
      <c r="AM866" s="378"/>
      <c r="AN866" s="378"/>
      <c r="AO866" s="378"/>
      <c r="AP866" s="378"/>
      <c r="AQ866" s="378"/>
      <c r="AR866" s="378"/>
      <c r="AS866" s="378"/>
    </row>
    <row r="867" spans="1:45" ht="11.25" customHeight="1">
      <c r="A867" s="378"/>
      <c r="B867" s="378"/>
      <c r="C867" s="378"/>
      <c r="D867" s="378"/>
      <c r="E867" s="378"/>
      <c r="F867" s="378"/>
      <c r="G867" s="378"/>
      <c r="H867" s="378"/>
      <c r="I867" s="378"/>
      <c r="J867" s="378"/>
      <c r="K867" s="378"/>
      <c r="L867" s="378"/>
      <c r="M867" s="378"/>
      <c r="N867" s="378"/>
      <c r="O867" s="378"/>
      <c r="P867" s="378"/>
      <c r="Q867" s="378"/>
      <c r="R867" s="378"/>
      <c r="S867" s="378"/>
      <c r="T867" s="378"/>
      <c r="U867" s="378"/>
      <c r="V867" s="378"/>
      <c r="W867" s="378"/>
      <c r="X867" s="378"/>
      <c r="Y867" s="378"/>
      <c r="Z867" s="378"/>
      <c r="AA867" s="378"/>
      <c r="AB867" s="378"/>
      <c r="AC867" s="378"/>
      <c r="AD867" s="378"/>
      <c r="AE867" s="378"/>
      <c r="AF867" s="378"/>
      <c r="AG867" s="378"/>
      <c r="AH867" s="378"/>
      <c r="AI867" s="378"/>
      <c r="AJ867" s="378"/>
      <c r="AK867" s="378"/>
      <c r="AL867" s="378"/>
      <c r="AM867" s="378"/>
      <c r="AN867" s="378"/>
      <c r="AO867" s="378"/>
      <c r="AP867" s="378"/>
      <c r="AQ867" s="378"/>
      <c r="AR867" s="378"/>
      <c r="AS867" s="378"/>
    </row>
    <row r="868" spans="1:45" ht="11.25" customHeight="1">
      <c r="A868" s="378"/>
      <c r="B868" s="378"/>
      <c r="C868" s="378"/>
      <c r="D868" s="378"/>
      <c r="E868" s="378"/>
      <c r="F868" s="378"/>
      <c r="G868" s="378"/>
      <c r="H868" s="378"/>
      <c r="I868" s="378"/>
      <c r="J868" s="378"/>
      <c r="K868" s="378"/>
      <c r="L868" s="378"/>
      <c r="M868" s="378"/>
      <c r="N868" s="378"/>
      <c r="O868" s="378"/>
      <c r="P868" s="378"/>
      <c r="Q868" s="378"/>
      <c r="R868" s="378"/>
      <c r="S868" s="378"/>
      <c r="T868" s="378"/>
      <c r="U868" s="378"/>
      <c r="V868" s="378"/>
      <c r="W868" s="378"/>
      <c r="X868" s="378"/>
      <c r="Y868" s="378"/>
      <c r="Z868" s="378"/>
      <c r="AA868" s="378"/>
      <c r="AB868" s="378"/>
      <c r="AC868" s="378"/>
      <c r="AD868" s="378"/>
      <c r="AE868" s="378"/>
      <c r="AF868" s="378"/>
      <c r="AG868" s="378"/>
      <c r="AH868" s="378"/>
      <c r="AI868" s="378"/>
      <c r="AJ868" s="378"/>
      <c r="AK868" s="378"/>
      <c r="AL868" s="378"/>
      <c r="AM868" s="378"/>
      <c r="AN868" s="378"/>
      <c r="AO868" s="378"/>
      <c r="AP868" s="378"/>
      <c r="AQ868" s="378"/>
      <c r="AR868" s="378"/>
      <c r="AS868" s="378"/>
    </row>
    <row r="869" spans="1:45" ht="11.25" customHeight="1">
      <c r="A869" s="378"/>
      <c r="B869" s="378"/>
      <c r="C869" s="378"/>
      <c r="D869" s="378"/>
      <c r="E869" s="378"/>
      <c r="F869" s="378"/>
      <c r="G869" s="378"/>
      <c r="H869" s="378"/>
      <c r="I869" s="378"/>
      <c r="J869" s="378"/>
      <c r="K869" s="378"/>
      <c r="L869" s="378"/>
      <c r="M869" s="378"/>
      <c r="N869" s="378"/>
      <c r="O869" s="378"/>
      <c r="P869" s="378"/>
      <c r="Q869" s="378"/>
      <c r="R869" s="378"/>
      <c r="S869" s="378"/>
      <c r="T869" s="378"/>
      <c r="U869" s="378"/>
      <c r="V869" s="378"/>
      <c r="W869" s="378"/>
      <c r="X869" s="378"/>
      <c r="Y869" s="378"/>
      <c r="Z869" s="378"/>
      <c r="AA869" s="378"/>
      <c r="AB869" s="378"/>
      <c r="AC869" s="378"/>
      <c r="AD869" s="378"/>
      <c r="AE869" s="378"/>
      <c r="AF869" s="378"/>
      <c r="AG869" s="378"/>
      <c r="AH869" s="378"/>
      <c r="AI869" s="378"/>
      <c r="AJ869" s="378"/>
      <c r="AK869" s="378"/>
      <c r="AL869" s="378"/>
      <c r="AM869" s="378"/>
      <c r="AN869" s="378"/>
      <c r="AO869" s="378"/>
      <c r="AP869" s="378"/>
      <c r="AQ869" s="378"/>
      <c r="AR869" s="378"/>
      <c r="AS869" s="378"/>
    </row>
    <row r="870" spans="1:45" ht="11.25" customHeight="1">
      <c r="A870" s="378"/>
      <c r="B870" s="378"/>
      <c r="C870" s="378"/>
      <c r="D870" s="378"/>
      <c r="E870" s="378"/>
      <c r="F870" s="378"/>
      <c r="G870" s="378"/>
      <c r="H870" s="378"/>
      <c r="I870" s="378"/>
      <c r="J870" s="378"/>
      <c r="K870" s="378"/>
      <c r="L870" s="378"/>
      <c r="M870" s="378"/>
      <c r="N870" s="378"/>
      <c r="O870" s="378"/>
      <c r="P870" s="378"/>
      <c r="Q870" s="378"/>
      <c r="R870" s="378"/>
      <c r="S870" s="378"/>
      <c r="T870" s="378"/>
      <c r="U870" s="378"/>
      <c r="V870" s="378"/>
      <c r="W870" s="378"/>
      <c r="X870" s="378"/>
      <c r="Y870" s="378"/>
      <c r="Z870" s="378"/>
      <c r="AA870" s="378"/>
      <c r="AB870" s="378"/>
      <c r="AC870" s="378"/>
      <c r="AD870" s="378"/>
      <c r="AE870" s="378"/>
      <c r="AF870" s="378"/>
      <c r="AG870" s="378"/>
      <c r="AH870" s="378"/>
      <c r="AI870" s="378"/>
      <c r="AJ870" s="378"/>
      <c r="AK870" s="378"/>
      <c r="AL870" s="378"/>
      <c r="AM870" s="378"/>
      <c r="AN870" s="378"/>
      <c r="AO870" s="378"/>
      <c r="AP870" s="378"/>
      <c r="AQ870" s="378"/>
      <c r="AR870" s="378"/>
      <c r="AS870" s="378"/>
    </row>
    <row r="871" spans="1:45" ht="11.25" customHeight="1">
      <c r="A871" s="378"/>
      <c r="B871" s="378"/>
      <c r="C871" s="378"/>
      <c r="D871" s="378"/>
      <c r="E871" s="378"/>
      <c r="F871" s="378"/>
      <c r="G871" s="378"/>
      <c r="H871" s="378"/>
      <c r="I871" s="378"/>
      <c r="J871" s="378"/>
      <c r="K871" s="378"/>
      <c r="L871" s="378"/>
      <c r="M871" s="378"/>
      <c r="N871" s="378"/>
      <c r="O871" s="378"/>
      <c r="P871" s="378"/>
      <c r="Q871" s="378"/>
      <c r="R871" s="378"/>
      <c r="S871" s="378"/>
      <c r="T871" s="378"/>
      <c r="U871" s="378"/>
      <c r="V871" s="378"/>
      <c r="W871" s="378"/>
      <c r="X871" s="378"/>
      <c r="Y871" s="378"/>
      <c r="Z871" s="378"/>
      <c r="AA871" s="378"/>
      <c r="AB871" s="378"/>
      <c r="AC871" s="378"/>
      <c r="AD871" s="378"/>
      <c r="AE871" s="378"/>
      <c r="AF871" s="378"/>
      <c r="AG871" s="378"/>
      <c r="AH871" s="378"/>
      <c r="AI871" s="378"/>
      <c r="AJ871" s="378"/>
      <c r="AK871" s="378"/>
      <c r="AL871" s="378"/>
      <c r="AM871" s="378"/>
      <c r="AN871" s="378"/>
      <c r="AO871" s="378"/>
      <c r="AP871" s="378"/>
      <c r="AQ871" s="378"/>
      <c r="AR871" s="378"/>
      <c r="AS871" s="378"/>
    </row>
    <row r="872" spans="1:45" ht="11.25" customHeight="1">
      <c r="A872" s="378"/>
      <c r="B872" s="378"/>
      <c r="C872" s="378"/>
      <c r="D872" s="378"/>
      <c r="E872" s="378"/>
      <c r="F872" s="378"/>
      <c r="G872" s="378"/>
      <c r="H872" s="378"/>
      <c r="I872" s="378"/>
      <c r="J872" s="378"/>
      <c r="K872" s="378"/>
      <c r="L872" s="378"/>
      <c r="M872" s="378"/>
      <c r="N872" s="378"/>
      <c r="O872" s="378"/>
      <c r="P872" s="378"/>
      <c r="Q872" s="378"/>
      <c r="R872" s="378"/>
      <c r="S872" s="378"/>
      <c r="T872" s="378"/>
      <c r="U872" s="378"/>
      <c r="V872" s="378"/>
      <c r="W872" s="378"/>
      <c r="X872" s="378"/>
      <c r="Y872" s="378"/>
      <c r="Z872" s="378"/>
      <c r="AA872" s="378"/>
      <c r="AB872" s="378"/>
      <c r="AC872" s="378"/>
      <c r="AD872" s="378"/>
      <c r="AE872" s="378"/>
      <c r="AF872" s="378"/>
      <c r="AG872" s="378"/>
      <c r="AH872" s="378"/>
      <c r="AI872" s="378"/>
      <c r="AJ872" s="378"/>
      <c r="AK872" s="378"/>
      <c r="AL872" s="378"/>
      <c r="AM872" s="378"/>
      <c r="AN872" s="378"/>
      <c r="AO872" s="378"/>
      <c r="AP872" s="378"/>
      <c r="AQ872" s="378"/>
      <c r="AR872" s="378"/>
      <c r="AS872" s="378"/>
    </row>
    <row r="873" spans="1:45" ht="11.25" customHeight="1">
      <c r="A873" s="378"/>
      <c r="B873" s="378"/>
      <c r="C873" s="378"/>
      <c r="D873" s="378"/>
      <c r="E873" s="378"/>
      <c r="F873" s="378"/>
      <c r="G873" s="378"/>
      <c r="H873" s="378"/>
      <c r="I873" s="378"/>
      <c r="J873" s="378"/>
      <c r="K873" s="378"/>
      <c r="L873" s="378"/>
      <c r="M873" s="378"/>
      <c r="N873" s="378"/>
      <c r="O873" s="378"/>
      <c r="P873" s="378"/>
      <c r="Q873" s="378"/>
      <c r="R873" s="378"/>
      <c r="S873" s="378"/>
      <c r="T873" s="378"/>
      <c r="U873" s="378"/>
      <c r="V873" s="378"/>
      <c r="W873" s="378"/>
      <c r="X873" s="378"/>
      <c r="Y873" s="378"/>
      <c r="Z873" s="378"/>
      <c r="AA873" s="378"/>
      <c r="AB873" s="378"/>
      <c r="AC873" s="378"/>
      <c r="AD873" s="378"/>
      <c r="AE873" s="378"/>
      <c r="AF873" s="378"/>
      <c r="AG873" s="378"/>
      <c r="AH873" s="378"/>
      <c r="AI873" s="378"/>
      <c r="AJ873" s="378"/>
      <c r="AK873" s="378"/>
      <c r="AL873" s="378"/>
      <c r="AM873" s="378"/>
      <c r="AN873" s="378"/>
      <c r="AO873" s="378"/>
      <c r="AP873" s="378"/>
      <c r="AQ873" s="378"/>
      <c r="AR873" s="378"/>
      <c r="AS873" s="378"/>
    </row>
    <row r="874" spans="1:45" ht="11.25" customHeight="1">
      <c r="A874" s="378"/>
      <c r="B874" s="378"/>
      <c r="C874" s="378"/>
      <c r="D874" s="378"/>
      <c r="E874" s="378"/>
      <c r="F874" s="378"/>
      <c r="G874" s="378"/>
      <c r="H874" s="378"/>
      <c r="I874" s="378"/>
      <c r="J874" s="378"/>
      <c r="K874" s="378"/>
      <c r="L874" s="378"/>
      <c r="M874" s="378"/>
      <c r="N874" s="378"/>
      <c r="O874" s="378"/>
      <c r="P874" s="378"/>
      <c r="Q874" s="378"/>
      <c r="R874" s="378"/>
      <c r="S874" s="378"/>
      <c r="T874" s="378"/>
      <c r="U874" s="378"/>
      <c r="V874" s="378"/>
      <c r="W874" s="378"/>
      <c r="X874" s="378"/>
      <c r="Y874" s="378"/>
      <c r="Z874" s="378"/>
      <c r="AA874" s="378"/>
      <c r="AB874" s="378"/>
      <c r="AC874" s="378"/>
      <c r="AD874" s="378"/>
      <c r="AE874" s="378"/>
      <c r="AF874" s="378"/>
      <c r="AG874" s="378"/>
      <c r="AH874" s="378"/>
      <c r="AI874" s="378"/>
      <c r="AJ874" s="378"/>
      <c r="AK874" s="378"/>
      <c r="AL874" s="378"/>
      <c r="AM874" s="378"/>
      <c r="AN874" s="378"/>
      <c r="AO874" s="378"/>
      <c r="AP874" s="378"/>
      <c r="AQ874" s="378"/>
      <c r="AR874" s="378"/>
      <c r="AS874" s="378"/>
    </row>
    <row r="875" spans="1:45" ht="11.25" customHeight="1">
      <c r="A875" s="378"/>
      <c r="B875" s="378"/>
      <c r="C875" s="378"/>
      <c r="D875" s="378"/>
      <c r="E875" s="378"/>
      <c r="F875" s="378"/>
      <c r="G875" s="378"/>
      <c r="H875" s="378"/>
      <c r="I875" s="378"/>
      <c r="J875" s="378"/>
      <c r="K875" s="378"/>
      <c r="L875" s="378"/>
      <c r="M875" s="378"/>
      <c r="N875" s="378"/>
      <c r="O875" s="378"/>
      <c r="P875" s="378"/>
      <c r="Q875" s="378"/>
      <c r="R875" s="378"/>
      <c r="S875" s="378"/>
      <c r="T875" s="378"/>
      <c r="U875" s="378"/>
      <c r="V875" s="378"/>
      <c r="W875" s="378"/>
      <c r="X875" s="378"/>
      <c r="Y875" s="378"/>
      <c r="Z875" s="378"/>
      <c r="AA875" s="378"/>
      <c r="AB875" s="378"/>
      <c r="AC875" s="378"/>
      <c r="AD875" s="378"/>
      <c r="AE875" s="378"/>
      <c r="AF875" s="378"/>
      <c r="AG875" s="378"/>
      <c r="AH875" s="378"/>
      <c r="AI875" s="378"/>
      <c r="AJ875" s="378"/>
      <c r="AK875" s="378"/>
      <c r="AL875" s="378"/>
      <c r="AM875" s="378"/>
      <c r="AN875" s="378"/>
      <c r="AO875" s="378"/>
      <c r="AP875" s="378"/>
      <c r="AQ875" s="378"/>
      <c r="AR875" s="378"/>
      <c r="AS875" s="378"/>
    </row>
    <row r="876" spans="1:45" ht="11.25" customHeight="1">
      <c r="A876" s="378"/>
      <c r="B876" s="378"/>
      <c r="C876" s="378"/>
      <c r="D876" s="378"/>
      <c r="E876" s="378"/>
      <c r="F876" s="378"/>
      <c r="G876" s="378"/>
      <c r="H876" s="378"/>
      <c r="I876" s="378"/>
      <c r="J876" s="378"/>
      <c r="K876" s="378"/>
      <c r="L876" s="378"/>
      <c r="M876" s="378"/>
      <c r="N876" s="378"/>
      <c r="O876" s="378"/>
      <c r="P876" s="378"/>
      <c r="Q876" s="378"/>
      <c r="R876" s="378"/>
      <c r="S876" s="378"/>
      <c r="T876" s="378"/>
      <c r="U876" s="378"/>
      <c r="V876" s="378"/>
      <c r="W876" s="378"/>
      <c r="X876" s="378"/>
      <c r="Y876" s="378"/>
      <c r="Z876" s="378"/>
      <c r="AA876" s="378"/>
      <c r="AB876" s="378"/>
      <c r="AC876" s="378"/>
      <c r="AD876" s="378"/>
      <c r="AE876" s="378"/>
      <c r="AF876" s="378"/>
      <c r="AG876" s="378"/>
      <c r="AH876" s="378"/>
      <c r="AI876" s="378"/>
      <c r="AJ876" s="378"/>
      <c r="AK876" s="378"/>
      <c r="AL876" s="378"/>
      <c r="AM876" s="378"/>
      <c r="AN876" s="378"/>
      <c r="AO876" s="378"/>
      <c r="AP876" s="378"/>
      <c r="AQ876" s="378"/>
      <c r="AR876" s="378"/>
      <c r="AS876" s="378"/>
    </row>
    <row r="877" spans="1:45" ht="11.25" customHeight="1">
      <c r="A877" s="378"/>
      <c r="B877" s="378"/>
      <c r="C877" s="378"/>
      <c r="D877" s="378"/>
      <c r="E877" s="378"/>
      <c r="F877" s="378"/>
      <c r="G877" s="378"/>
      <c r="H877" s="378"/>
      <c r="I877" s="378"/>
      <c r="J877" s="378"/>
      <c r="K877" s="378"/>
      <c r="L877" s="378"/>
      <c r="M877" s="378"/>
      <c r="N877" s="378"/>
      <c r="O877" s="378"/>
      <c r="P877" s="378"/>
      <c r="Q877" s="378"/>
      <c r="R877" s="378"/>
      <c r="S877" s="378"/>
      <c r="T877" s="378"/>
      <c r="U877" s="378"/>
      <c r="V877" s="378"/>
      <c r="W877" s="378"/>
      <c r="X877" s="378"/>
      <c r="Y877" s="378"/>
      <c r="Z877" s="378"/>
      <c r="AA877" s="378"/>
      <c r="AB877" s="378"/>
      <c r="AC877" s="378"/>
      <c r="AD877" s="378"/>
      <c r="AE877" s="378"/>
      <c r="AF877" s="378"/>
      <c r="AG877" s="378"/>
      <c r="AH877" s="378"/>
      <c r="AI877" s="378"/>
      <c r="AJ877" s="378"/>
      <c r="AK877" s="378"/>
      <c r="AL877" s="378"/>
      <c r="AM877" s="378"/>
      <c r="AN877" s="378"/>
      <c r="AO877" s="378"/>
      <c r="AP877" s="378"/>
      <c r="AQ877" s="378"/>
      <c r="AR877" s="378"/>
      <c r="AS877" s="378"/>
    </row>
    <row r="878" spans="1:45" ht="11.25" customHeight="1">
      <c r="A878" s="378"/>
      <c r="B878" s="378"/>
      <c r="C878" s="378"/>
      <c r="D878" s="378"/>
      <c r="E878" s="378"/>
      <c r="F878" s="378"/>
      <c r="G878" s="378"/>
      <c r="H878" s="378"/>
      <c r="I878" s="378"/>
      <c r="J878" s="378"/>
      <c r="K878" s="378"/>
      <c r="L878" s="378"/>
      <c r="M878" s="378"/>
      <c r="N878" s="378"/>
      <c r="O878" s="378"/>
      <c r="P878" s="378"/>
      <c r="Q878" s="378"/>
      <c r="R878" s="378"/>
      <c r="S878" s="378"/>
      <c r="T878" s="378"/>
      <c r="U878" s="378"/>
      <c r="V878" s="378"/>
      <c r="W878" s="378"/>
      <c r="X878" s="378"/>
      <c r="Y878" s="378"/>
      <c r="Z878" s="378"/>
      <c r="AA878" s="378"/>
      <c r="AB878" s="378"/>
      <c r="AC878" s="378"/>
      <c r="AD878" s="378"/>
      <c r="AE878" s="378"/>
      <c r="AF878" s="378"/>
      <c r="AG878" s="378"/>
      <c r="AH878" s="378"/>
      <c r="AI878" s="378"/>
      <c r="AJ878" s="378"/>
      <c r="AK878" s="378"/>
      <c r="AL878" s="378"/>
      <c r="AM878" s="378"/>
      <c r="AN878" s="378"/>
      <c r="AO878" s="378"/>
      <c r="AP878" s="378"/>
      <c r="AQ878" s="378"/>
      <c r="AR878" s="378"/>
      <c r="AS878" s="378"/>
    </row>
    <row r="879" spans="1:45" ht="11.25" customHeight="1">
      <c r="A879" s="378"/>
      <c r="B879" s="378"/>
      <c r="C879" s="378"/>
      <c r="D879" s="378"/>
      <c r="E879" s="378"/>
      <c r="F879" s="378"/>
      <c r="G879" s="378"/>
      <c r="H879" s="378"/>
      <c r="I879" s="378"/>
      <c r="J879" s="378"/>
      <c r="K879" s="378"/>
      <c r="L879" s="378"/>
      <c r="M879" s="378"/>
      <c r="N879" s="378"/>
      <c r="O879" s="378"/>
      <c r="P879" s="378"/>
      <c r="Q879" s="378"/>
      <c r="R879" s="378"/>
      <c r="S879" s="378"/>
      <c r="T879" s="378"/>
      <c r="U879" s="378"/>
      <c r="V879" s="378"/>
      <c r="W879" s="378"/>
      <c r="X879" s="378"/>
      <c r="Y879" s="378"/>
      <c r="Z879" s="378"/>
      <c r="AA879" s="378"/>
      <c r="AB879" s="378"/>
      <c r="AC879" s="378"/>
      <c r="AD879" s="378"/>
      <c r="AE879" s="378"/>
      <c r="AF879" s="378"/>
      <c r="AG879" s="378"/>
      <c r="AH879" s="378"/>
      <c r="AI879" s="378"/>
      <c r="AJ879" s="378"/>
      <c r="AK879" s="378"/>
      <c r="AL879" s="378"/>
      <c r="AM879" s="378"/>
      <c r="AN879" s="378"/>
      <c r="AO879" s="378"/>
      <c r="AP879" s="378"/>
      <c r="AQ879" s="378"/>
      <c r="AR879" s="378"/>
      <c r="AS879" s="378"/>
    </row>
    <row r="880" spans="1:45" ht="11.25" customHeight="1">
      <c r="A880" s="378"/>
      <c r="B880" s="378"/>
      <c r="C880" s="378"/>
      <c r="D880" s="378"/>
      <c r="E880" s="378"/>
      <c r="F880" s="378"/>
      <c r="G880" s="378"/>
      <c r="H880" s="378"/>
      <c r="I880" s="378"/>
      <c r="J880" s="378"/>
      <c r="K880" s="378"/>
      <c r="L880" s="378"/>
      <c r="M880" s="378"/>
      <c r="N880" s="378"/>
      <c r="O880" s="378"/>
      <c r="P880" s="378"/>
      <c r="Q880" s="378"/>
      <c r="R880" s="378"/>
      <c r="S880" s="378"/>
      <c r="T880" s="378"/>
      <c r="U880" s="378"/>
      <c r="V880" s="378"/>
      <c r="W880" s="378"/>
      <c r="X880" s="378"/>
      <c r="Y880" s="378"/>
      <c r="Z880" s="378"/>
      <c r="AA880" s="378"/>
      <c r="AB880" s="378"/>
      <c r="AC880" s="378"/>
      <c r="AD880" s="378"/>
      <c r="AE880" s="378"/>
      <c r="AF880" s="378"/>
      <c r="AG880" s="378"/>
      <c r="AH880" s="378"/>
      <c r="AI880" s="378"/>
      <c r="AJ880" s="378"/>
      <c r="AK880" s="378"/>
      <c r="AL880" s="378"/>
      <c r="AM880" s="378"/>
      <c r="AN880" s="378"/>
      <c r="AO880" s="378"/>
      <c r="AP880" s="378"/>
      <c r="AQ880" s="378"/>
      <c r="AR880" s="378"/>
      <c r="AS880" s="378"/>
    </row>
    <row r="881" spans="1:45" ht="11.25" customHeight="1">
      <c r="A881" s="378"/>
      <c r="B881" s="378"/>
      <c r="C881" s="378"/>
      <c r="D881" s="378"/>
      <c r="E881" s="378"/>
      <c r="F881" s="378"/>
      <c r="G881" s="378"/>
      <c r="H881" s="378"/>
      <c r="I881" s="378"/>
      <c r="J881" s="378"/>
      <c r="K881" s="378"/>
      <c r="L881" s="378"/>
      <c r="M881" s="378"/>
      <c r="N881" s="378"/>
      <c r="O881" s="378"/>
      <c r="P881" s="378"/>
      <c r="Q881" s="378"/>
      <c r="R881" s="378"/>
      <c r="S881" s="378"/>
      <c r="T881" s="378"/>
      <c r="U881" s="378"/>
      <c r="V881" s="378"/>
      <c r="W881" s="378"/>
      <c r="X881" s="378"/>
      <c r="Y881" s="378"/>
      <c r="Z881" s="378"/>
      <c r="AA881" s="378"/>
      <c r="AB881" s="378"/>
      <c r="AC881" s="378"/>
      <c r="AD881" s="378"/>
      <c r="AE881" s="378"/>
      <c r="AF881" s="378"/>
      <c r="AG881" s="378"/>
      <c r="AH881" s="378"/>
      <c r="AI881" s="378"/>
      <c r="AJ881" s="378"/>
      <c r="AK881" s="378"/>
      <c r="AL881" s="378"/>
      <c r="AM881" s="378"/>
      <c r="AN881" s="378"/>
      <c r="AO881" s="378"/>
      <c r="AP881" s="378"/>
      <c r="AQ881" s="378"/>
      <c r="AR881" s="378"/>
      <c r="AS881" s="378"/>
    </row>
    <row r="882" spans="1:45" ht="11.25" customHeight="1">
      <c r="A882" s="378"/>
      <c r="B882" s="378"/>
      <c r="C882" s="378"/>
      <c r="D882" s="378"/>
      <c r="E882" s="378"/>
      <c r="F882" s="378"/>
      <c r="G882" s="378"/>
      <c r="H882" s="378"/>
      <c r="I882" s="378"/>
      <c r="J882" s="378"/>
      <c r="K882" s="378"/>
      <c r="L882" s="378"/>
      <c r="M882" s="378"/>
      <c r="N882" s="378"/>
      <c r="O882" s="378"/>
      <c r="P882" s="378"/>
      <c r="Q882" s="378"/>
      <c r="R882" s="378"/>
      <c r="S882" s="378"/>
      <c r="T882" s="378"/>
      <c r="U882" s="378"/>
      <c r="V882" s="378"/>
      <c r="W882" s="378"/>
      <c r="X882" s="378"/>
      <c r="Y882" s="378"/>
      <c r="Z882" s="378"/>
      <c r="AA882" s="378"/>
      <c r="AB882" s="378"/>
      <c r="AC882" s="378"/>
      <c r="AD882" s="378"/>
      <c r="AE882" s="378"/>
      <c r="AF882" s="378"/>
      <c r="AG882" s="378"/>
      <c r="AH882" s="378"/>
      <c r="AI882" s="378"/>
      <c r="AJ882" s="378"/>
      <c r="AK882" s="378"/>
      <c r="AL882" s="378"/>
      <c r="AM882" s="378"/>
      <c r="AN882" s="378"/>
      <c r="AO882" s="378"/>
      <c r="AP882" s="378"/>
      <c r="AQ882" s="378"/>
      <c r="AR882" s="378"/>
      <c r="AS882" s="378"/>
    </row>
    <row r="883" spans="1:45" ht="11.25" customHeight="1">
      <c r="A883" s="378"/>
      <c r="B883" s="378"/>
      <c r="C883" s="378"/>
      <c r="D883" s="378"/>
      <c r="E883" s="378"/>
      <c r="F883" s="378"/>
      <c r="G883" s="378"/>
      <c r="H883" s="378"/>
      <c r="I883" s="378"/>
      <c r="J883" s="378"/>
      <c r="K883" s="378"/>
      <c r="L883" s="378"/>
      <c r="M883" s="378"/>
      <c r="N883" s="378"/>
      <c r="O883" s="378"/>
      <c r="P883" s="378"/>
      <c r="Q883" s="378"/>
      <c r="R883" s="378"/>
      <c r="S883" s="378"/>
      <c r="T883" s="378"/>
      <c r="U883" s="378"/>
      <c r="V883" s="378"/>
      <c r="W883" s="378"/>
      <c r="X883" s="378"/>
      <c r="Y883" s="378"/>
      <c r="Z883" s="378"/>
      <c r="AA883" s="378"/>
      <c r="AB883" s="378"/>
      <c r="AC883" s="378"/>
      <c r="AD883" s="378"/>
      <c r="AE883" s="378"/>
      <c r="AF883" s="378"/>
      <c r="AG883" s="378"/>
      <c r="AH883" s="378"/>
      <c r="AI883" s="378"/>
      <c r="AJ883" s="378"/>
      <c r="AK883" s="378"/>
      <c r="AL883" s="378"/>
      <c r="AM883" s="378"/>
      <c r="AN883" s="378"/>
      <c r="AO883" s="378"/>
      <c r="AP883" s="378"/>
      <c r="AQ883" s="378"/>
      <c r="AR883" s="378"/>
      <c r="AS883" s="378"/>
    </row>
    <row r="884" spans="1:45" ht="11.25" customHeight="1">
      <c r="A884" s="378"/>
      <c r="B884" s="378"/>
      <c r="C884" s="378"/>
      <c r="D884" s="378"/>
      <c r="E884" s="378"/>
      <c r="F884" s="378"/>
      <c r="G884" s="378"/>
      <c r="H884" s="378"/>
      <c r="I884" s="378"/>
      <c r="J884" s="378"/>
      <c r="K884" s="378"/>
      <c r="L884" s="378"/>
      <c r="M884" s="378"/>
      <c r="N884" s="378"/>
      <c r="O884" s="378"/>
      <c r="P884" s="378"/>
      <c r="Q884" s="378"/>
      <c r="R884" s="378"/>
      <c r="S884" s="378"/>
      <c r="T884" s="378"/>
      <c r="U884" s="378"/>
      <c r="V884" s="378"/>
      <c r="W884" s="378"/>
      <c r="X884" s="378"/>
      <c r="Y884" s="378"/>
      <c r="Z884" s="378"/>
      <c r="AA884" s="378"/>
      <c r="AB884" s="378"/>
      <c r="AC884" s="378"/>
      <c r="AD884" s="378"/>
      <c r="AE884" s="378"/>
      <c r="AF884" s="378"/>
      <c r="AG884" s="378"/>
      <c r="AH884" s="378"/>
      <c r="AI884" s="378"/>
      <c r="AJ884" s="378"/>
      <c r="AK884" s="378"/>
      <c r="AL884" s="378"/>
      <c r="AM884" s="378"/>
      <c r="AN884" s="378"/>
      <c r="AO884" s="378"/>
      <c r="AP884" s="378"/>
      <c r="AQ884" s="378"/>
      <c r="AR884" s="378"/>
      <c r="AS884" s="378"/>
    </row>
    <row r="885" spans="1:45" ht="11.25" customHeight="1">
      <c r="A885" s="378"/>
      <c r="B885" s="378"/>
      <c r="C885" s="378"/>
      <c r="D885" s="378"/>
      <c r="E885" s="378"/>
      <c r="F885" s="378"/>
      <c r="G885" s="378"/>
      <c r="H885" s="378"/>
      <c r="I885" s="378"/>
      <c r="J885" s="378"/>
      <c r="K885" s="378"/>
      <c r="L885" s="378"/>
      <c r="M885" s="378"/>
      <c r="N885" s="378"/>
      <c r="O885" s="378"/>
      <c r="P885" s="378"/>
      <c r="Q885" s="378"/>
      <c r="R885" s="378"/>
      <c r="S885" s="378"/>
      <c r="T885" s="378"/>
      <c r="U885" s="378"/>
      <c r="V885" s="378"/>
      <c r="W885" s="378"/>
      <c r="X885" s="378"/>
      <c r="Y885" s="378"/>
      <c r="Z885" s="378"/>
      <c r="AA885" s="378"/>
      <c r="AB885" s="378"/>
      <c r="AC885" s="378"/>
      <c r="AD885" s="378"/>
      <c r="AE885" s="378"/>
      <c r="AF885" s="378"/>
      <c r="AG885" s="378"/>
      <c r="AH885" s="378"/>
      <c r="AI885" s="378"/>
      <c r="AJ885" s="378"/>
      <c r="AK885" s="378"/>
      <c r="AL885" s="378"/>
      <c r="AM885" s="378"/>
      <c r="AN885" s="378"/>
      <c r="AO885" s="378"/>
      <c r="AP885" s="378"/>
      <c r="AQ885" s="378"/>
      <c r="AR885" s="378"/>
      <c r="AS885" s="378"/>
    </row>
    <row r="886" spans="1:45" ht="11.25" customHeight="1">
      <c r="A886" s="378"/>
      <c r="B886" s="378"/>
      <c r="C886" s="378"/>
      <c r="D886" s="378"/>
      <c r="E886" s="378"/>
      <c r="F886" s="378"/>
      <c r="G886" s="378"/>
      <c r="H886" s="378"/>
      <c r="I886" s="378"/>
      <c r="J886" s="378"/>
      <c r="K886" s="378"/>
      <c r="L886" s="378"/>
      <c r="M886" s="378"/>
      <c r="N886" s="378"/>
      <c r="O886" s="378"/>
      <c r="P886" s="378"/>
      <c r="Q886" s="378"/>
      <c r="R886" s="378"/>
      <c r="S886" s="378"/>
      <c r="T886" s="378"/>
      <c r="U886" s="378"/>
      <c r="V886" s="378"/>
      <c r="W886" s="378"/>
      <c r="X886" s="378"/>
      <c r="Y886" s="378"/>
      <c r="Z886" s="378"/>
      <c r="AA886" s="378"/>
      <c r="AB886" s="378"/>
      <c r="AC886" s="378"/>
      <c r="AD886" s="378"/>
      <c r="AE886" s="378"/>
      <c r="AF886" s="378"/>
      <c r="AG886" s="378"/>
      <c r="AH886" s="378"/>
      <c r="AI886" s="378"/>
      <c r="AJ886" s="378"/>
      <c r="AK886" s="378"/>
      <c r="AL886" s="378"/>
      <c r="AM886" s="378"/>
      <c r="AN886" s="378"/>
      <c r="AO886" s="378"/>
      <c r="AP886" s="378"/>
      <c r="AQ886" s="378"/>
      <c r="AR886" s="378"/>
      <c r="AS886" s="378"/>
    </row>
    <row r="887" spans="1:45" ht="11.25" customHeight="1">
      <c r="A887" s="378"/>
      <c r="B887" s="378"/>
      <c r="C887" s="378"/>
      <c r="D887" s="378"/>
      <c r="E887" s="378"/>
      <c r="F887" s="378"/>
      <c r="G887" s="378"/>
      <c r="H887" s="378"/>
      <c r="I887" s="378"/>
      <c r="J887" s="378"/>
      <c r="K887" s="378"/>
      <c r="L887" s="378"/>
      <c r="M887" s="378"/>
      <c r="N887" s="378"/>
      <c r="O887" s="378"/>
      <c r="P887" s="378"/>
      <c r="Q887" s="378"/>
      <c r="R887" s="378"/>
      <c r="S887" s="378"/>
      <c r="T887" s="378"/>
      <c r="U887" s="378"/>
      <c r="V887" s="378"/>
      <c r="W887" s="378"/>
      <c r="X887" s="378"/>
      <c r="Y887" s="378"/>
      <c r="Z887" s="378"/>
      <c r="AA887" s="378"/>
      <c r="AB887" s="378"/>
      <c r="AC887" s="378"/>
      <c r="AD887" s="378"/>
      <c r="AE887" s="378"/>
      <c r="AF887" s="378"/>
      <c r="AG887" s="378"/>
      <c r="AH887" s="378"/>
      <c r="AI887" s="378"/>
      <c r="AJ887" s="378"/>
      <c r="AK887" s="378"/>
      <c r="AL887" s="378"/>
      <c r="AM887" s="378"/>
      <c r="AN887" s="378"/>
      <c r="AO887" s="378"/>
      <c r="AP887" s="378"/>
      <c r="AQ887" s="378"/>
      <c r="AR887" s="378"/>
      <c r="AS887" s="378"/>
    </row>
    <row r="888" spans="1:45" ht="11.25" customHeight="1">
      <c r="A888" s="378"/>
      <c r="B888" s="378"/>
      <c r="C888" s="378"/>
      <c r="D888" s="378"/>
      <c r="E888" s="378"/>
      <c r="F888" s="378"/>
      <c r="G888" s="378"/>
      <c r="H888" s="378"/>
      <c r="I888" s="378"/>
      <c r="J888" s="378"/>
      <c r="K888" s="378"/>
      <c r="L888" s="378"/>
      <c r="M888" s="378"/>
      <c r="N888" s="378"/>
      <c r="O888" s="378"/>
      <c r="P888" s="378"/>
      <c r="Q888" s="378"/>
      <c r="R888" s="378"/>
      <c r="S888" s="378"/>
      <c r="T888" s="378"/>
      <c r="U888" s="378"/>
      <c r="V888" s="378"/>
      <c r="W888" s="378"/>
      <c r="X888" s="378"/>
      <c r="Y888" s="378"/>
      <c r="Z888" s="378"/>
      <c r="AA888" s="378"/>
      <c r="AB888" s="378"/>
      <c r="AC888" s="378"/>
      <c r="AD888" s="378"/>
      <c r="AE888" s="378"/>
      <c r="AF888" s="378"/>
      <c r="AG888" s="378"/>
      <c r="AH888" s="378"/>
      <c r="AI888" s="378"/>
      <c r="AJ888" s="378"/>
      <c r="AK888" s="378"/>
      <c r="AL888" s="378"/>
      <c r="AM888" s="378"/>
      <c r="AN888" s="378"/>
      <c r="AO888" s="378"/>
      <c r="AP888" s="378"/>
      <c r="AQ888" s="378"/>
      <c r="AR888" s="378"/>
      <c r="AS888" s="378"/>
    </row>
    <row r="889" spans="1:45" ht="11.25" customHeight="1">
      <c r="A889" s="378"/>
      <c r="B889" s="378"/>
      <c r="C889" s="378"/>
      <c r="D889" s="378"/>
      <c r="E889" s="378"/>
      <c r="F889" s="378"/>
      <c r="G889" s="378"/>
      <c r="H889" s="378"/>
      <c r="I889" s="378"/>
      <c r="J889" s="378"/>
      <c r="K889" s="378"/>
      <c r="L889" s="378"/>
      <c r="M889" s="378"/>
      <c r="N889" s="378"/>
      <c r="O889" s="378"/>
      <c r="P889" s="378"/>
      <c r="Q889" s="378"/>
      <c r="R889" s="378"/>
      <c r="S889" s="378"/>
      <c r="T889" s="378"/>
      <c r="U889" s="378"/>
      <c r="V889" s="378"/>
      <c r="W889" s="378"/>
      <c r="X889" s="378"/>
      <c r="Y889" s="378"/>
      <c r="Z889" s="378"/>
      <c r="AA889" s="378"/>
      <c r="AB889" s="378"/>
      <c r="AC889" s="378"/>
      <c r="AD889" s="378"/>
      <c r="AE889" s="378"/>
      <c r="AF889" s="378"/>
      <c r="AG889" s="378"/>
      <c r="AH889" s="378"/>
      <c r="AI889" s="378"/>
      <c r="AJ889" s="378"/>
      <c r="AK889" s="378"/>
      <c r="AL889" s="378"/>
      <c r="AM889" s="378"/>
      <c r="AN889" s="378"/>
      <c r="AO889" s="378"/>
      <c r="AP889" s="378"/>
      <c r="AQ889" s="378"/>
      <c r="AR889" s="378"/>
      <c r="AS889" s="378"/>
    </row>
    <row r="890" spans="1:45" ht="11.25" customHeight="1">
      <c r="A890" s="378"/>
      <c r="B890" s="378"/>
      <c r="C890" s="378"/>
      <c r="D890" s="378"/>
      <c r="E890" s="378"/>
      <c r="F890" s="378"/>
      <c r="G890" s="378"/>
      <c r="H890" s="378"/>
      <c r="I890" s="378"/>
      <c r="J890" s="378"/>
      <c r="K890" s="378"/>
      <c r="L890" s="378"/>
      <c r="M890" s="378"/>
      <c r="N890" s="378"/>
      <c r="O890" s="378"/>
      <c r="P890" s="378"/>
      <c r="Q890" s="378"/>
      <c r="R890" s="378"/>
      <c r="S890" s="378"/>
      <c r="T890" s="378"/>
      <c r="U890" s="378"/>
      <c r="V890" s="378"/>
      <c r="W890" s="378"/>
      <c r="X890" s="378"/>
      <c r="Y890" s="378"/>
      <c r="Z890" s="378"/>
      <c r="AA890" s="378"/>
      <c r="AB890" s="378"/>
      <c r="AC890" s="378"/>
      <c r="AD890" s="378"/>
      <c r="AE890" s="378"/>
      <c r="AF890" s="378"/>
      <c r="AG890" s="378"/>
      <c r="AH890" s="378"/>
      <c r="AI890" s="378"/>
      <c r="AJ890" s="378"/>
      <c r="AK890" s="378"/>
      <c r="AL890" s="378"/>
      <c r="AM890" s="378"/>
      <c r="AN890" s="378"/>
      <c r="AO890" s="378"/>
      <c r="AP890" s="378"/>
      <c r="AQ890" s="378"/>
      <c r="AR890" s="378"/>
      <c r="AS890" s="378"/>
    </row>
    <row r="891" spans="1:45" ht="11.25" customHeight="1">
      <c r="A891" s="378"/>
      <c r="B891" s="378"/>
      <c r="C891" s="378"/>
      <c r="D891" s="378"/>
      <c r="E891" s="378"/>
      <c r="F891" s="378"/>
      <c r="G891" s="378"/>
      <c r="H891" s="378"/>
      <c r="I891" s="378"/>
      <c r="J891" s="378"/>
      <c r="K891" s="378"/>
      <c r="L891" s="378"/>
      <c r="M891" s="378"/>
      <c r="N891" s="378"/>
      <c r="O891" s="378"/>
      <c r="P891" s="378"/>
      <c r="Q891" s="378"/>
      <c r="R891" s="378"/>
      <c r="S891" s="378"/>
      <c r="T891" s="378"/>
      <c r="U891" s="378"/>
      <c r="V891" s="378"/>
      <c r="W891" s="378"/>
      <c r="X891" s="378"/>
      <c r="Y891" s="378"/>
      <c r="Z891" s="378"/>
      <c r="AA891" s="378"/>
      <c r="AB891" s="378"/>
      <c r="AC891" s="378"/>
      <c r="AD891" s="378"/>
      <c r="AE891" s="378"/>
      <c r="AF891" s="378"/>
      <c r="AG891" s="378"/>
      <c r="AH891" s="378"/>
      <c r="AI891" s="378"/>
      <c r="AJ891" s="378"/>
      <c r="AK891" s="378"/>
      <c r="AL891" s="378"/>
      <c r="AM891" s="378"/>
      <c r="AN891" s="378"/>
      <c r="AO891" s="378"/>
      <c r="AP891" s="378"/>
      <c r="AQ891" s="378"/>
      <c r="AR891" s="378"/>
      <c r="AS891" s="378"/>
    </row>
    <row r="892" spans="1:45" ht="11.25" customHeight="1">
      <c r="A892" s="378"/>
      <c r="B892" s="378"/>
      <c r="C892" s="378"/>
      <c r="D892" s="378"/>
      <c r="E892" s="378"/>
      <c r="F892" s="378"/>
      <c r="G892" s="378"/>
      <c r="H892" s="378"/>
      <c r="I892" s="378"/>
      <c r="J892" s="378"/>
      <c r="K892" s="378"/>
      <c r="L892" s="378"/>
      <c r="M892" s="378"/>
      <c r="N892" s="378"/>
      <c r="O892" s="378"/>
      <c r="P892" s="378"/>
      <c r="Q892" s="378"/>
      <c r="R892" s="378"/>
      <c r="S892" s="378"/>
      <c r="T892" s="378"/>
      <c r="U892" s="378"/>
      <c r="V892" s="378"/>
      <c r="W892" s="378"/>
      <c r="X892" s="378"/>
      <c r="Y892" s="378"/>
      <c r="Z892" s="378"/>
      <c r="AA892" s="378"/>
      <c r="AB892" s="378"/>
      <c r="AC892" s="378"/>
      <c r="AD892" s="378"/>
      <c r="AE892" s="378"/>
      <c r="AF892" s="378"/>
      <c r="AG892" s="378"/>
      <c r="AH892" s="378"/>
      <c r="AI892" s="378"/>
      <c r="AJ892" s="378"/>
      <c r="AK892" s="378"/>
      <c r="AL892" s="378"/>
      <c r="AM892" s="378"/>
      <c r="AN892" s="378"/>
      <c r="AO892" s="378"/>
      <c r="AP892" s="378"/>
      <c r="AQ892" s="378"/>
      <c r="AR892" s="378"/>
      <c r="AS892" s="378"/>
    </row>
    <row r="893" spans="1:45" ht="11.25" customHeight="1">
      <c r="A893" s="378"/>
      <c r="B893" s="378"/>
      <c r="C893" s="378"/>
      <c r="D893" s="378"/>
      <c r="E893" s="378"/>
      <c r="F893" s="378"/>
      <c r="G893" s="378"/>
      <c r="H893" s="378"/>
      <c r="I893" s="378"/>
      <c r="J893" s="378"/>
      <c r="K893" s="378"/>
      <c r="L893" s="378"/>
      <c r="M893" s="378"/>
      <c r="N893" s="378"/>
      <c r="O893" s="378"/>
      <c r="P893" s="378"/>
      <c r="Q893" s="378"/>
      <c r="R893" s="378"/>
      <c r="S893" s="378"/>
      <c r="T893" s="378"/>
      <c r="U893" s="378"/>
      <c r="V893" s="378"/>
      <c r="W893" s="378"/>
      <c r="X893" s="378"/>
      <c r="Y893" s="378"/>
      <c r="Z893" s="378"/>
      <c r="AA893" s="378"/>
      <c r="AB893" s="378"/>
      <c r="AC893" s="378"/>
      <c r="AD893" s="378"/>
      <c r="AE893" s="378"/>
      <c r="AF893" s="378"/>
      <c r="AG893" s="378"/>
      <c r="AH893" s="378"/>
      <c r="AI893" s="378"/>
      <c r="AJ893" s="378"/>
      <c r="AK893" s="378"/>
      <c r="AL893" s="378"/>
      <c r="AM893" s="378"/>
      <c r="AN893" s="378"/>
      <c r="AO893" s="378"/>
      <c r="AP893" s="378"/>
      <c r="AQ893" s="378"/>
      <c r="AR893" s="378"/>
      <c r="AS893" s="378"/>
    </row>
    <row r="894" spans="1:45" ht="11.25" customHeight="1">
      <c r="A894" s="378"/>
      <c r="B894" s="378"/>
      <c r="C894" s="378"/>
      <c r="D894" s="378"/>
      <c r="E894" s="378"/>
      <c r="F894" s="378"/>
      <c r="G894" s="378"/>
      <c r="H894" s="378"/>
      <c r="I894" s="378"/>
      <c r="J894" s="378"/>
      <c r="K894" s="378"/>
      <c r="L894" s="378"/>
      <c r="M894" s="378"/>
      <c r="N894" s="378"/>
      <c r="O894" s="378"/>
      <c r="P894" s="378"/>
      <c r="Q894" s="378"/>
      <c r="R894" s="378"/>
      <c r="S894" s="378"/>
      <c r="T894" s="378"/>
      <c r="U894" s="378"/>
      <c r="V894" s="378"/>
      <c r="W894" s="378"/>
      <c r="X894" s="378"/>
      <c r="Y894" s="378"/>
      <c r="Z894" s="378"/>
      <c r="AA894" s="378"/>
      <c r="AB894" s="378"/>
      <c r="AC894" s="378"/>
      <c r="AD894" s="378"/>
      <c r="AE894" s="378"/>
      <c r="AF894" s="378"/>
      <c r="AG894" s="378"/>
      <c r="AH894" s="378"/>
      <c r="AI894" s="378"/>
      <c r="AJ894" s="378"/>
      <c r="AK894" s="378"/>
      <c r="AL894" s="378"/>
      <c r="AM894" s="378"/>
      <c r="AN894" s="378"/>
      <c r="AO894" s="378"/>
      <c r="AP894" s="378"/>
      <c r="AQ894" s="378"/>
      <c r="AR894" s="378"/>
      <c r="AS894" s="378"/>
    </row>
    <row r="895" spans="1:45" ht="11.25" customHeight="1">
      <c r="A895" s="378"/>
      <c r="B895" s="378"/>
      <c r="C895" s="378"/>
      <c r="D895" s="378"/>
      <c r="E895" s="378"/>
      <c r="F895" s="378"/>
      <c r="G895" s="378"/>
      <c r="H895" s="378"/>
      <c r="I895" s="378"/>
      <c r="J895" s="378"/>
      <c r="K895" s="378"/>
      <c r="L895" s="378"/>
      <c r="M895" s="378"/>
      <c r="N895" s="378"/>
      <c r="O895" s="378"/>
      <c r="P895" s="378"/>
      <c r="Q895" s="378"/>
      <c r="R895" s="378"/>
      <c r="S895" s="378"/>
      <c r="T895" s="378"/>
      <c r="U895" s="378"/>
      <c r="V895" s="378"/>
      <c r="W895" s="378"/>
      <c r="X895" s="378"/>
      <c r="Y895" s="378"/>
      <c r="Z895" s="378"/>
      <c r="AA895" s="378"/>
      <c r="AB895" s="378"/>
      <c r="AC895" s="378"/>
      <c r="AD895" s="378"/>
      <c r="AE895" s="378"/>
      <c r="AF895" s="378"/>
      <c r="AG895" s="378"/>
      <c r="AH895" s="378"/>
      <c r="AI895" s="378"/>
      <c r="AJ895" s="378"/>
      <c r="AK895" s="378"/>
      <c r="AL895" s="378"/>
      <c r="AM895" s="378"/>
      <c r="AN895" s="378"/>
      <c r="AO895" s="378"/>
      <c r="AP895" s="378"/>
      <c r="AQ895" s="378"/>
      <c r="AR895" s="378"/>
      <c r="AS895" s="378"/>
    </row>
    <row r="896" spans="1:45" ht="11.25" customHeight="1">
      <c r="A896" s="378"/>
      <c r="B896" s="378"/>
      <c r="C896" s="378"/>
      <c r="D896" s="378"/>
      <c r="E896" s="378"/>
      <c r="F896" s="378"/>
      <c r="G896" s="378"/>
      <c r="H896" s="378"/>
      <c r="I896" s="378"/>
      <c r="J896" s="378"/>
      <c r="K896" s="378"/>
      <c r="L896" s="378"/>
      <c r="M896" s="378"/>
      <c r="N896" s="378"/>
      <c r="O896" s="378"/>
      <c r="P896" s="378"/>
      <c r="Q896" s="378"/>
      <c r="R896" s="378"/>
      <c r="S896" s="378"/>
      <c r="T896" s="378"/>
      <c r="U896" s="378"/>
      <c r="V896" s="378"/>
      <c r="W896" s="378"/>
      <c r="X896" s="378"/>
      <c r="Y896" s="378"/>
      <c r="Z896" s="378"/>
      <c r="AA896" s="378"/>
      <c r="AB896" s="378"/>
      <c r="AC896" s="378"/>
      <c r="AD896" s="378"/>
      <c r="AE896" s="378"/>
      <c r="AF896" s="378"/>
      <c r="AG896" s="378"/>
      <c r="AH896" s="378"/>
      <c r="AI896" s="378"/>
      <c r="AJ896" s="378"/>
      <c r="AK896" s="378"/>
      <c r="AL896" s="378"/>
      <c r="AM896" s="378"/>
      <c r="AN896" s="378"/>
      <c r="AO896" s="378"/>
      <c r="AP896" s="378"/>
      <c r="AQ896" s="378"/>
      <c r="AR896" s="378"/>
      <c r="AS896" s="378"/>
    </row>
    <row r="897" spans="1:45" ht="11.25" customHeight="1">
      <c r="A897" s="378"/>
      <c r="B897" s="378"/>
      <c r="C897" s="378"/>
      <c r="D897" s="378"/>
      <c r="E897" s="378"/>
      <c r="F897" s="378"/>
      <c r="G897" s="378"/>
      <c r="H897" s="378"/>
      <c r="I897" s="378"/>
      <c r="J897" s="378"/>
      <c r="K897" s="378"/>
      <c r="L897" s="378"/>
      <c r="M897" s="378"/>
      <c r="N897" s="378"/>
      <c r="O897" s="378"/>
      <c r="P897" s="378"/>
      <c r="Q897" s="378"/>
      <c r="R897" s="378"/>
      <c r="S897" s="378"/>
      <c r="T897" s="378"/>
      <c r="U897" s="378"/>
      <c r="V897" s="378"/>
      <c r="W897" s="378"/>
      <c r="X897" s="378"/>
      <c r="Y897" s="378"/>
      <c r="Z897" s="378"/>
      <c r="AA897" s="378"/>
      <c r="AB897" s="378"/>
      <c r="AC897" s="378"/>
      <c r="AD897" s="378"/>
      <c r="AE897" s="378"/>
      <c r="AF897" s="378"/>
      <c r="AG897" s="378"/>
      <c r="AH897" s="378"/>
      <c r="AI897" s="378"/>
      <c r="AJ897" s="378"/>
      <c r="AK897" s="378"/>
      <c r="AL897" s="378"/>
      <c r="AM897" s="378"/>
      <c r="AN897" s="378"/>
      <c r="AO897" s="378"/>
      <c r="AP897" s="378"/>
      <c r="AQ897" s="378"/>
      <c r="AR897" s="378"/>
      <c r="AS897" s="378"/>
    </row>
    <row r="898" spans="1:45" ht="11.25" customHeight="1">
      <c r="A898" s="378"/>
      <c r="B898" s="378"/>
      <c r="C898" s="378"/>
      <c r="D898" s="378"/>
      <c r="E898" s="378"/>
      <c r="F898" s="378"/>
      <c r="G898" s="378"/>
      <c r="H898" s="378"/>
      <c r="I898" s="378"/>
      <c r="J898" s="378"/>
      <c r="K898" s="378"/>
      <c r="L898" s="378"/>
      <c r="M898" s="378"/>
      <c r="N898" s="378"/>
      <c r="O898" s="378"/>
      <c r="P898" s="378"/>
      <c r="Q898" s="378"/>
      <c r="R898" s="378"/>
      <c r="S898" s="378"/>
      <c r="T898" s="378"/>
      <c r="U898" s="378"/>
      <c r="V898" s="378"/>
      <c r="W898" s="378"/>
      <c r="X898" s="378"/>
      <c r="Y898" s="378"/>
      <c r="Z898" s="378"/>
      <c r="AA898" s="378"/>
      <c r="AB898" s="378"/>
      <c r="AC898" s="378"/>
      <c r="AD898" s="378"/>
      <c r="AE898" s="378"/>
      <c r="AF898" s="378"/>
      <c r="AG898" s="378"/>
      <c r="AH898" s="378"/>
      <c r="AI898" s="378"/>
      <c r="AJ898" s="378"/>
      <c r="AK898" s="378"/>
      <c r="AL898" s="378"/>
      <c r="AM898" s="378"/>
      <c r="AN898" s="378"/>
      <c r="AO898" s="378"/>
      <c r="AP898" s="378"/>
      <c r="AQ898" s="378"/>
      <c r="AR898" s="378"/>
      <c r="AS898" s="378"/>
    </row>
    <row r="899" spans="1:45" ht="11.25" customHeight="1">
      <c r="A899" s="378"/>
      <c r="B899" s="378"/>
      <c r="C899" s="378"/>
      <c r="D899" s="378"/>
      <c r="E899" s="378"/>
      <c r="F899" s="378"/>
      <c r="G899" s="378"/>
      <c r="H899" s="378"/>
      <c r="I899" s="378"/>
      <c r="J899" s="378"/>
      <c r="K899" s="378"/>
      <c r="L899" s="378"/>
      <c r="M899" s="378"/>
      <c r="N899" s="378"/>
      <c r="O899" s="378"/>
      <c r="P899" s="378"/>
      <c r="Q899" s="378"/>
      <c r="R899" s="378"/>
      <c r="S899" s="378"/>
      <c r="T899" s="378"/>
      <c r="U899" s="378"/>
      <c r="V899" s="378"/>
      <c r="W899" s="378"/>
      <c r="X899" s="378"/>
      <c r="Y899" s="378"/>
      <c r="Z899" s="378"/>
      <c r="AA899" s="378"/>
      <c r="AB899" s="378"/>
      <c r="AC899" s="378"/>
      <c r="AD899" s="378"/>
      <c r="AE899" s="378"/>
      <c r="AF899" s="378"/>
      <c r="AG899" s="378"/>
      <c r="AH899" s="378"/>
      <c r="AI899" s="378"/>
      <c r="AJ899" s="378"/>
      <c r="AK899" s="378"/>
      <c r="AL899" s="378"/>
      <c r="AM899" s="378"/>
      <c r="AN899" s="378"/>
      <c r="AO899" s="378"/>
      <c r="AP899" s="378"/>
      <c r="AQ899" s="378"/>
      <c r="AR899" s="378"/>
      <c r="AS899" s="378"/>
    </row>
    <row r="900" spans="1:45" ht="11.25" customHeight="1">
      <c r="A900" s="378"/>
      <c r="B900" s="378"/>
      <c r="C900" s="378"/>
      <c r="D900" s="378"/>
      <c r="E900" s="378"/>
      <c r="F900" s="378"/>
      <c r="G900" s="378"/>
      <c r="H900" s="378"/>
      <c r="I900" s="378"/>
      <c r="J900" s="378"/>
      <c r="K900" s="378"/>
      <c r="L900" s="378"/>
      <c r="M900" s="378"/>
      <c r="N900" s="378"/>
      <c r="O900" s="378"/>
      <c r="P900" s="378"/>
      <c r="Q900" s="378"/>
      <c r="R900" s="378"/>
      <c r="S900" s="378"/>
      <c r="T900" s="378"/>
      <c r="U900" s="378"/>
      <c r="V900" s="378"/>
      <c r="W900" s="378"/>
      <c r="X900" s="378"/>
      <c r="Y900" s="378"/>
      <c r="Z900" s="378"/>
      <c r="AA900" s="378"/>
      <c r="AB900" s="378"/>
      <c r="AC900" s="378"/>
      <c r="AD900" s="378"/>
      <c r="AE900" s="378"/>
      <c r="AF900" s="378"/>
      <c r="AG900" s="378"/>
      <c r="AH900" s="378"/>
      <c r="AI900" s="378"/>
      <c r="AJ900" s="378"/>
      <c r="AK900" s="378"/>
      <c r="AL900" s="378"/>
      <c r="AM900" s="378"/>
      <c r="AN900" s="378"/>
      <c r="AO900" s="378"/>
      <c r="AP900" s="378"/>
      <c r="AQ900" s="378"/>
      <c r="AR900" s="378"/>
      <c r="AS900" s="378"/>
    </row>
    <row r="901" spans="1:45" ht="11.25" customHeight="1">
      <c r="A901" s="378"/>
      <c r="B901" s="378"/>
      <c r="C901" s="378"/>
      <c r="D901" s="378"/>
      <c r="E901" s="378"/>
      <c r="F901" s="378"/>
      <c r="G901" s="378"/>
      <c r="H901" s="378"/>
      <c r="I901" s="378"/>
      <c r="J901" s="378"/>
      <c r="K901" s="378"/>
      <c r="L901" s="378"/>
      <c r="M901" s="378"/>
      <c r="N901" s="378"/>
      <c r="O901" s="378"/>
      <c r="P901" s="378"/>
      <c r="Q901" s="378"/>
      <c r="R901" s="378"/>
      <c r="S901" s="378"/>
      <c r="T901" s="378"/>
      <c r="U901" s="378"/>
      <c r="V901" s="378"/>
      <c r="W901" s="378"/>
      <c r="X901" s="378"/>
      <c r="Y901" s="378"/>
      <c r="Z901" s="378"/>
      <c r="AA901" s="378"/>
      <c r="AB901" s="378"/>
      <c r="AC901" s="378"/>
      <c r="AD901" s="378"/>
      <c r="AE901" s="378"/>
      <c r="AF901" s="378"/>
      <c r="AG901" s="378"/>
      <c r="AH901" s="378"/>
      <c r="AI901" s="378"/>
      <c r="AJ901" s="378"/>
      <c r="AK901" s="378"/>
      <c r="AL901" s="378"/>
      <c r="AM901" s="378"/>
      <c r="AN901" s="378"/>
      <c r="AO901" s="378"/>
      <c r="AP901" s="378"/>
      <c r="AQ901" s="378"/>
      <c r="AR901" s="378"/>
      <c r="AS901" s="378"/>
    </row>
    <row r="902" spans="1:45" ht="11.25" customHeight="1">
      <c r="A902" s="378"/>
      <c r="B902" s="378"/>
      <c r="C902" s="378"/>
      <c r="D902" s="378"/>
      <c r="E902" s="378"/>
      <c r="F902" s="378"/>
      <c r="G902" s="378"/>
      <c r="H902" s="378"/>
      <c r="I902" s="378"/>
      <c r="J902" s="378"/>
      <c r="K902" s="378"/>
      <c r="L902" s="378"/>
      <c r="M902" s="378"/>
      <c r="N902" s="378"/>
      <c r="O902" s="378"/>
      <c r="P902" s="378"/>
      <c r="Q902" s="378"/>
      <c r="R902" s="378"/>
      <c r="S902" s="378"/>
      <c r="T902" s="378"/>
      <c r="U902" s="378"/>
      <c r="V902" s="378"/>
      <c r="W902" s="378"/>
      <c r="X902" s="378"/>
      <c r="Y902" s="378"/>
      <c r="Z902" s="378"/>
      <c r="AA902" s="378"/>
      <c r="AB902" s="378"/>
      <c r="AC902" s="378"/>
      <c r="AD902" s="378"/>
      <c r="AE902" s="378"/>
      <c r="AF902" s="378"/>
      <c r="AG902" s="378"/>
      <c r="AH902" s="378"/>
      <c r="AI902" s="378"/>
      <c r="AJ902" s="378"/>
      <c r="AK902" s="378"/>
      <c r="AL902" s="378"/>
      <c r="AM902" s="378"/>
      <c r="AN902" s="378"/>
      <c r="AO902" s="378"/>
      <c r="AP902" s="378"/>
      <c r="AQ902" s="378"/>
      <c r="AR902" s="378"/>
      <c r="AS902" s="378"/>
    </row>
    <row r="903" spans="1:45" ht="11.25" customHeight="1">
      <c r="A903" s="378"/>
      <c r="B903" s="378"/>
      <c r="C903" s="378"/>
      <c r="D903" s="378"/>
      <c r="E903" s="378"/>
      <c r="F903" s="378"/>
      <c r="G903" s="378"/>
      <c r="H903" s="378"/>
      <c r="I903" s="378"/>
      <c r="J903" s="378"/>
      <c r="K903" s="378"/>
      <c r="L903" s="378"/>
      <c r="M903" s="378"/>
      <c r="N903" s="378"/>
      <c r="O903" s="378"/>
      <c r="P903" s="378"/>
      <c r="Q903" s="378"/>
      <c r="R903" s="378"/>
      <c r="S903" s="378"/>
      <c r="T903" s="378"/>
      <c r="U903" s="378"/>
      <c r="V903" s="378"/>
      <c r="W903" s="378"/>
      <c r="X903" s="378"/>
      <c r="Y903" s="378"/>
      <c r="Z903" s="378"/>
      <c r="AA903" s="378"/>
      <c r="AB903" s="378"/>
      <c r="AC903" s="378"/>
      <c r="AD903" s="378"/>
      <c r="AE903" s="378"/>
      <c r="AF903" s="378"/>
      <c r="AG903" s="378"/>
      <c r="AH903" s="378"/>
      <c r="AI903" s="378"/>
      <c r="AJ903" s="378"/>
      <c r="AK903" s="378"/>
      <c r="AL903" s="378"/>
      <c r="AM903" s="378"/>
      <c r="AN903" s="378"/>
      <c r="AO903" s="378"/>
      <c r="AP903" s="378"/>
      <c r="AQ903" s="378"/>
      <c r="AR903" s="378"/>
      <c r="AS903" s="378"/>
    </row>
    <row r="904" spans="1:45" ht="11.25" customHeight="1">
      <c r="A904" s="378"/>
      <c r="B904" s="378"/>
      <c r="C904" s="378"/>
      <c r="D904" s="378"/>
      <c r="E904" s="378"/>
      <c r="F904" s="378"/>
      <c r="G904" s="378"/>
      <c r="H904" s="378"/>
      <c r="I904" s="378"/>
      <c r="J904" s="378"/>
      <c r="K904" s="378"/>
      <c r="L904" s="378"/>
      <c r="M904" s="378"/>
      <c r="N904" s="378"/>
      <c r="O904" s="378"/>
      <c r="P904" s="378"/>
      <c r="Q904" s="378"/>
      <c r="R904" s="378"/>
      <c r="S904" s="378"/>
      <c r="T904" s="378"/>
      <c r="U904" s="378"/>
      <c r="V904" s="378"/>
      <c r="W904" s="378"/>
      <c r="X904" s="378"/>
      <c r="Y904" s="378"/>
      <c r="Z904" s="378"/>
      <c r="AA904" s="378"/>
      <c r="AB904" s="378"/>
      <c r="AC904" s="378"/>
      <c r="AD904" s="378"/>
      <c r="AE904" s="378"/>
      <c r="AF904" s="378"/>
      <c r="AG904" s="378"/>
      <c r="AH904" s="378"/>
      <c r="AI904" s="378"/>
      <c r="AJ904" s="378"/>
      <c r="AK904" s="378"/>
      <c r="AL904" s="378"/>
      <c r="AM904" s="378"/>
      <c r="AN904" s="378"/>
      <c r="AO904" s="378"/>
      <c r="AP904" s="378"/>
      <c r="AQ904" s="378"/>
      <c r="AR904" s="378"/>
      <c r="AS904" s="378"/>
    </row>
    <row r="905" spans="1:45" ht="11.25" customHeight="1">
      <c r="A905" s="378"/>
      <c r="B905" s="378"/>
      <c r="C905" s="378"/>
      <c r="D905" s="378"/>
      <c r="E905" s="378"/>
      <c r="F905" s="378"/>
      <c r="G905" s="378"/>
      <c r="H905" s="378"/>
      <c r="I905" s="378"/>
      <c r="J905" s="378"/>
      <c r="K905" s="378"/>
      <c r="L905" s="378"/>
      <c r="M905" s="378"/>
      <c r="N905" s="378"/>
      <c r="O905" s="378"/>
      <c r="P905" s="378"/>
      <c r="Q905" s="378"/>
      <c r="R905" s="378"/>
      <c r="S905" s="378"/>
      <c r="T905" s="378"/>
      <c r="U905" s="378"/>
      <c r="V905" s="378"/>
      <c r="W905" s="378"/>
      <c r="X905" s="378"/>
      <c r="Y905" s="378"/>
      <c r="Z905" s="378"/>
      <c r="AA905" s="378"/>
      <c r="AB905" s="378"/>
      <c r="AC905" s="378"/>
      <c r="AD905" s="378"/>
      <c r="AE905" s="378"/>
      <c r="AF905" s="378"/>
      <c r="AG905" s="378"/>
      <c r="AH905" s="378"/>
      <c r="AI905" s="378"/>
      <c r="AJ905" s="378"/>
      <c r="AK905" s="378"/>
      <c r="AL905" s="378"/>
      <c r="AM905" s="378"/>
      <c r="AN905" s="378"/>
      <c r="AO905" s="378"/>
      <c r="AP905" s="378"/>
      <c r="AQ905" s="378"/>
      <c r="AR905" s="378"/>
      <c r="AS905" s="378"/>
    </row>
    <row r="906" spans="1:45" ht="11.25" customHeight="1">
      <c r="A906" s="378"/>
      <c r="B906" s="378"/>
      <c r="C906" s="378"/>
      <c r="D906" s="378"/>
      <c r="E906" s="378"/>
      <c r="F906" s="378"/>
      <c r="G906" s="378"/>
      <c r="H906" s="378"/>
      <c r="I906" s="378"/>
      <c r="J906" s="378"/>
      <c r="K906" s="378"/>
      <c r="L906" s="378"/>
      <c r="M906" s="378"/>
      <c r="N906" s="378"/>
      <c r="O906" s="378"/>
      <c r="P906" s="378"/>
      <c r="Q906" s="378"/>
      <c r="R906" s="378"/>
      <c r="S906" s="378"/>
      <c r="T906" s="378"/>
      <c r="U906" s="378"/>
      <c r="V906" s="378"/>
      <c r="W906" s="378"/>
      <c r="X906" s="378"/>
      <c r="Y906" s="378"/>
      <c r="Z906" s="378"/>
      <c r="AA906" s="378"/>
      <c r="AB906" s="378"/>
      <c r="AC906" s="378"/>
      <c r="AD906" s="378"/>
      <c r="AE906" s="378"/>
      <c r="AF906" s="378"/>
      <c r="AG906" s="378"/>
      <c r="AH906" s="378"/>
      <c r="AI906" s="378"/>
      <c r="AJ906" s="378"/>
      <c r="AK906" s="378"/>
      <c r="AL906" s="378"/>
      <c r="AM906" s="378"/>
      <c r="AN906" s="378"/>
      <c r="AO906" s="378"/>
      <c r="AP906" s="378"/>
      <c r="AQ906" s="378"/>
      <c r="AR906" s="378"/>
      <c r="AS906" s="378"/>
    </row>
    <row r="907" spans="1:45" ht="11.25" customHeight="1">
      <c r="A907" s="378"/>
      <c r="B907" s="378"/>
      <c r="C907" s="378"/>
      <c r="D907" s="378"/>
      <c r="E907" s="378"/>
      <c r="F907" s="378"/>
      <c r="G907" s="378"/>
      <c r="H907" s="378"/>
      <c r="I907" s="378"/>
      <c r="J907" s="378"/>
      <c r="K907" s="378"/>
      <c r="L907" s="378"/>
      <c r="M907" s="378"/>
      <c r="N907" s="378"/>
      <c r="O907" s="378"/>
      <c r="P907" s="378"/>
      <c r="Q907" s="378"/>
      <c r="R907" s="378"/>
      <c r="S907" s="378"/>
      <c r="T907" s="378"/>
      <c r="U907" s="378"/>
      <c r="V907" s="378"/>
      <c r="W907" s="378"/>
      <c r="X907" s="378"/>
      <c r="Y907" s="378"/>
      <c r="Z907" s="378"/>
      <c r="AA907" s="378"/>
      <c r="AB907" s="378"/>
      <c r="AC907" s="378"/>
      <c r="AD907" s="378"/>
      <c r="AE907" s="378"/>
      <c r="AF907" s="378"/>
      <c r="AG907" s="378"/>
      <c r="AH907" s="378"/>
      <c r="AI907" s="378"/>
      <c r="AJ907" s="378"/>
      <c r="AK907" s="378"/>
      <c r="AL907" s="378"/>
      <c r="AM907" s="378"/>
      <c r="AN907" s="378"/>
      <c r="AO907" s="378"/>
      <c r="AP907" s="378"/>
      <c r="AQ907" s="378"/>
      <c r="AR907" s="378"/>
      <c r="AS907" s="378"/>
    </row>
    <row r="908" spans="1:45" ht="11.25" customHeight="1">
      <c r="A908" s="378"/>
      <c r="B908" s="378"/>
      <c r="C908" s="378"/>
      <c r="D908" s="378"/>
      <c r="E908" s="378"/>
      <c r="F908" s="378"/>
      <c r="G908" s="378"/>
      <c r="H908" s="378"/>
      <c r="I908" s="378"/>
      <c r="J908" s="378"/>
      <c r="K908" s="378"/>
      <c r="L908" s="378"/>
      <c r="M908" s="378"/>
      <c r="N908" s="378"/>
      <c r="O908" s="378"/>
      <c r="P908" s="378"/>
      <c r="Q908" s="378"/>
      <c r="R908" s="378"/>
      <c r="S908" s="378"/>
      <c r="T908" s="378"/>
      <c r="U908" s="378"/>
      <c r="V908" s="378"/>
      <c r="W908" s="378"/>
      <c r="X908" s="378"/>
      <c r="Y908" s="378"/>
      <c r="Z908" s="378"/>
      <c r="AA908" s="378"/>
      <c r="AB908" s="378"/>
      <c r="AC908" s="378"/>
      <c r="AD908" s="378"/>
      <c r="AE908" s="378"/>
      <c r="AF908" s="378"/>
      <c r="AG908" s="378"/>
      <c r="AH908" s="378"/>
      <c r="AI908" s="378"/>
      <c r="AJ908" s="378"/>
      <c r="AK908" s="378"/>
      <c r="AL908" s="378"/>
      <c r="AM908" s="378"/>
      <c r="AN908" s="378"/>
      <c r="AO908" s="378"/>
      <c r="AP908" s="378"/>
      <c r="AQ908" s="378"/>
      <c r="AR908" s="378"/>
      <c r="AS908" s="378"/>
    </row>
    <row r="909" spans="1:45" ht="11.25" customHeight="1">
      <c r="A909" s="378"/>
      <c r="B909" s="378"/>
      <c r="C909" s="378"/>
      <c r="D909" s="378"/>
      <c r="E909" s="378"/>
      <c r="F909" s="378"/>
      <c r="G909" s="378"/>
      <c r="H909" s="378"/>
      <c r="I909" s="378"/>
      <c r="J909" s="378"/>
      <c r="K909" s="378"/>
      <c r="L909" s="378"/>
      <c r="M909" s="378"/>
      <c r="N909" s="378"/>
      <c r="O909" s="378"/>
      <c r="P909" s="378"/>
      <c r="Q909" s="378"/>
      <c r="R909" s="378"/>
      <c r="S909" s="378"/>
      <c r="T909" s="378"/>
      <c r="U909" s="378"/>
      <c r="V909" s="378"/>
      <c r="W909" s="378"/>
      <c r="X909" s="378"/>
      <c r="Y909" s="378"/>
      <c r="Z909" s="378"/>
      <c r="AA909" s="378"/>
      <c r="AB909" s="378"/>
      <c r="AC909" s="378"/>
      <c r="AD909" s="378"/>
      <c r="AE909" s="378"/>
      <c r="AF909" s="378"/>
      <c r="AG909" s="378"/>
      <c r="AH909" s="378"/>
      <c r="AI909" s="378"/>
      <c r="AJ909" s="378"/>
      <c r="AK909" s="378"/>
      <c r="AL909" s="378"/>
      <c r="AM909" s="378"/>
      <c r="AN909" s="378"/>
      <c r="AO909" s="378"/>
      <c r="AP909" s="378"/>
      <c r="AQ909" s="378"/>
      <c r="AR909" s="378"/>
      <c r="AS909" s="378"/>
    </row>
    <row r="910" spans="1:45" ht="11.25" customHeight="1">
      <c r="A910" s="378"/>
      <c r="B910" s="378"/>
      <c r="C910" s="378"/>
      <c r="D910" s="378"/>
      <c r="E910" s="378"/>
      <c r="F910" s="378"/>
      <c r="G910" s="378"/>
      <c r="H910" s="378"/>
      <c r="I910" s="378"/>
      <c r="J910" s="378"/>
      <c r="K910" s="378"/>
      <c r="L910" s="378"/>
      <c r="M910" s="378"/>
      <c r="N910" s="378"/>
      <c r="O910" s="378"/>
      <c r="P910" s="378"/>
      <c r="Q910" s="378"/>
      <c r="R910" s="378"/>
      <c r="S910" s="378"/>
      <c r="T910" s="378"/>
      <c r="U910" s="378"/>
      <c r="V910" s="378"/>
      <c r="W910" s="378"/>
      <c r="X910" s="378"/>
      <c r="Y910" s="378"/>
      <c r="Z910" s="378"/>
      <c r="AA910" s="378"/>
      <c r="AB910" s="378"/>
      <c r="AC910" s="378"/>
      <c r="AD910" s="378"/>
      <c r="AE910" s="378"/>
      <c r="AF910" s="378"/>
      <c r="AG910" s="378"/>
      <c r="AH910" s="378"/>
      <c r="AI910" s="378"/>
      <c r="AJ910" s="378"/>
      <c r="AK910" s="378"/>
      <c r="AL910" s="378"/>
      <c r="AM910" s="378"/>
      <c r="AN910" s="378"/>
      <c r="AO910" s="378"/>
      <c r="AP910" s="378"/>
      <c r="AQ910" s="378"/>
      <c r="AR910" s="378"/>
      <c r="AS910" s="378"/>
    </row>
    <row r="911" spans="1:45" ht="11.25" customHeight="1">
      <c r="A911" s="378"/>
      <c r="B911" s="378"/>
      <c r="C911" s="378"/>
      <c r="D911" s="378"/>
      <c r="E911" s="378"/>
      <c r="F911" s="378"/>
      <c r="G911" s="378"/>
      <c r="H911" s="378"/>
      <c r="I911" s="378"/>
      <c r="J911" s="378"/>
      <c r="K911" s="378"/>
      <c r="L911" s="378"/>
      <c r="M911" s="378"/>
      <c r="N911" s="378"/>
      <c r="O911" s="378"/>
      <c r="P911" s="378"/>
      <c r="Q911" s="378"/>
      <c r="R911" s="378"/>
      <c r="S911" s="378"/>
      <c r="T911" s="378"/>
      <c r="U911" s="378"/>
      <c r="V911" s="378"/>
      <c r="W911" s="378"/>
      <c r="X911" s="378"/>
      <c r="Y911" s="378"/>
      <c r="Z911" s="378"/>
      <c r="AA911" s="378"/>
      <c r="AB911" s="378"/>
      <c r="AC911" s="378"/>
      <c r="AD911" s="378"/>
      <c r="AE911" s="378"/>
      <c r="AF911" s="378"/>
      <c r="AG911" s="378"/>
      <c r="AH911" s="378"/>
      <c r="AI911" s="378"/>
      <c r="AJ911" s="378"/>
      <c r="AK911" s="378"/>
      <c r="AL911" s="378"/>
      <c r="AM911" s="378"/>
      <c r="AN911" s="378"/>
      <c r="AO911" s="378"/>
      <c r="AP911" s="378"/>
      <c r="AQ911" s="378"/>
      <c r="AR911" s="378"/>
      <c r="AS911" s="378"/>
    </row>
    <row r="912" spans="1:45" ht="11.25" customHeight="1">
      <c r="A912" s="378"/>
      <c r="B912" s="378"/>
      <c r="C912" s="378"/>
      <c r="D912" s="378"/>
      <c r="E912" s="378"/>
      <c r="F912" s="378"/>
      <c r="G912" s="378"/>
      <c r="H912" s="378"/>
      <c r="I912" s="378"/>
      <c r="J912" s="378"/>
      <c r="K912" s="378"/>
      <c r="L912" s="378"/>
      <c r="M912" s="378"/>
      <c r="N912" s="378"/>
      <c r="O912" s="378"/>
      <c r="P912" s="378"/>
      <c r="Q912" s="378"/>
      <c r="R912" s="378"/>
      <c r="S912" s="378"/>
      <c r="T912" s="378"/>
      <c r="U912" s="378"/>
      <c r="V912" s="378"/>
      <c r="W912" s="378"/>
      <c r="X912" s="378"/>
      <c r="Y912" s="378"/>
      <c r="Z912" s="378"/>
      <c r="AA912" s="378"/>
      <c r="AB912" s="378"/>
      <c r="AC912" s="378"/>
      <c r="AD912" s="378"/>
      <c r="AE912" s="378"/>
      <c r="AF912" s="378"/>
      <c r="AG912" s="378"/>
      <c r="AH912" s="378"/>
      <c r="AI912" s="378"/>
      <c r="AJ912" s="378"/>
      <c r="AK912" s="378"/>
      <c r="AL912" s="378"/>
      <c r="AM912" s="378"/>
      <c r="AN912" s="378"/>
      <c r="AO912" s="378"/>
      <c r="AP912" s="378"/>
      <c r="AQ912" s="378"/>
      <c r="AR912" s="378"/>
      <c r="AS912" s="378"/>
    </row>
    <row r="913" spans="1:45" ht="11.25" customHeight="1">
      <c r="A913" s="378"/>
      <c r="B913" s="378"/>
      <c r="C913" s="378"/>
      <c r="D913" s="378"/>
      <c r="E913" s="378"/>
      <c r="F913" s="378"/>
      <c r="G913" s="378"/>
      <c r="H913" s="378"/>
      <c r="I913" s="378"/>
      <c r="J913" s="378"/>
      <c r="K913" s="378"/>
      <c r="L913" s="378"/>
      <c r="M913" s="378"/>
      <c r="N913" s="378"/>
      <c r="O913" s="378"/>
      <c r="P913" s="378"/>
      <c r="Q913" s="378"/>
      <c r="R913" s="378"/>
      <c r="S913" s="378"/>
      <c r="T913" s="378"/>
      <c r="U913" s="378"/>
      <c r="V913" s="378"/>
      <c r="W913" s="378"/>
      <c r="X913" s="378"/>
      <c r="Y913" s="378"/>
      <c r="Z913" s="378"/>
      <c r="AA913" s="378"/>
      <c r="AB913" s="378"/>
      <c r="AC913" s="378"/>
      <c r="AD913" s="378"/>
      <c r="AE913" s="378"/>
      <c r="AF913" s="378"/>
      <c r="AG913" s="378"/>
      <c r="AH913" s="378"/>
      <c r="AI913" s="378"/>
      <c r="AJ913" s="378"/>
      <c r="AK913" s="378"/>
      <c r="AL913" s="378"/>
      <c r="AM913" s="378"/>
      <c r="AN913" s="378"/>
      <c r="AO913" s="378"/>
      <c r="AP913" s="378"/>
      <c r="AQ913" s="378"/>
      <c r="AR913" s="378"/>
      <c r="AS913" s="378"/>
    </row>
    <row r="914" spans="1:45" ht="11.25" customHeight="1">
      <c r="A914" s="378"/>
      <c r="B914" s="378"/>
      <c r="C914" s="378"/>
      <c r="D914" s="378"/>
      <c r="E914" s="378"/>
      <c r="F914" s="378"/>
      <c r="G914" s="378"/>
      <c r="H914" s="378"/>
      <c r="I914" s="378"/>
      <c r="J914" s="378"/>
      <c r="K914" s="378"/>
      <c r="L914" s="378"/>
      <c r="M914" s="378"/>
      <c r="N914" s="378"/>
      <c r="O914" s="378"/>
      <c r="P914" s="378"/>
      <c r="Q914" s="378"/>
      <c r="R914" s="378"/>
      <c r="S914" s="378"/>
      <c r="T914" s="378"/>
      <c r="U914" s="378"/>
      <c r="V914" s="378"/>
      <c r="W914" s="378"/>
      <c r="X914" s="378"/>
      <c r="Y914" s="378"/>
      <c r="Z914" s="378"/>
      <c r="AA914" s="378"/>
      <c r="AB914" s="378"/>
      <c r="AC914" s="378"/>
      <c r="AD914" s="378"/>
      <c r="AE914" s="378"/>
      <c r="AF914" s="378"/>
      <c r="AG914" s="378"/>
      <c r="AH914" s="378"/>
      <c r="AI914" s="378"/>
      <c r="AJ914" s="378"/>
      <c r="AK914" s="378"/>
      <c r="AL914" s="378"/>
      <c r="AM914" s="378"/>
      <c r="AN914" s="378"/>
      <c r="AO914" s="378"/>
      <c r="AP914" s="378"/>
      <c r="AQ914" s="378"/>
      <c r="AR914" s="378"/>
      <c r="AS914" s="378"/>
    </row>
    <row r="915" spans="1:45" ht="11.25" customHeight="1">
      <c r="A915" s="378"/>
      <c r="B915" s="378"/>
      <c r="C915" s="378"/>
      <c r="D915" s="378"/>
      <c r="E915" s="378"/>
      <c r="F915" s="378"/>
      <c r="G915" s="378"/>
      <c r="H915" s="378"/>
      <c r="I915" s="378"/>
      <c r="J915" s="378"/>
      <c r="K915" s="378"/>
      <c r="L915" s="378"/>
      <c r="M915" s="378"/>
      <c r="N915" s="378"/>
      <c r="O915" s="378"/>
      <c r="P915" s="378"/>
      <c r="Q915" s="378"/>
      <c r="R915" s="378"/>
      <c r="S915" s="378"/>
      <c r="T915" s="378"/>
      <c r="U915" s="378"/>
      <c r="V915" s="378"/>
      <c r="W915" s="378"/>
      <c r="X915" s="378"/>
      <c r="Y915" s="378"/>
      <c r="Z915" s="378"/>
      <c r="AA915" s="378"/>
      <c r="AB915" s="378"/>
      <c r="AC915" s="378"/>
      <c r="AD915" s="378"/>
      <c r="AE915" s="378"/>
      <c r="AF915" s="378"/>
      <c r="AG915" s="378"/>
      <c r="AH915" s="378"/>
      <c r="AI915" s="378"/>
      <c r="AJ915" s="378"/>
      <c r="AK915" s="378"/>
      <c r="AL915" s="378"/>
      <c r="AM915" s="378"/>
      <c r="AN915" s="378"/>
      <c r="AO915" s="378"/>
      <c r="AP915" s="378"/>
      <c r="AQ915" s="378"/>
      <c r="AR915" s="378"/>
      <c r="AS915" s="378"/>
    </row>
    <row r="916" spans="1:45" ht="11.25" customHeight="1">
      <c r="A916" s="378"/>
      <c r="B916" s="378"/>
      <c r="C916" s="378"/>
      <c r="D916" s="378"/>
      <c r="E916" s="378"/>
      <c r="F916" s="378"/>
      <c r="G916" s="378"/>
      <c r="H916" s="378"/>
      <c r="I916" s="378"/>
      <c r="J916" s="378"/>
      <c r="K916" s="378"/>
      <c r="L916" s="378"/>
      <c r="M916" s="378"/>
      <c r="N916" s="378"/>
      <c r="O916" s="378"/>
      <c r="P916" s="378"/>
      <c r="Q916" s="378"/>
      <c r="R916" s="378"/>
      <c r="S916" s="378"/>
      <c r="T916" s="378"/>
      <c r="U916" s="378"/>
      <c r="V916" s="378"/>
      <c r="W916" s="378"/>
      <c r="X916" s="378"/>
      <c r="Y916" s="378"/>
      <c r="Z916" s="378"/>
      <c r="AA916" s="378"/>
      <c r="AB916" s="378"/>
      <c r="AC916" s="378"/>
      <c r="AD916" s="378"/>
      <c r="AE916" s="378"/>
      <c r="AF916" s="378"/>
      <c r="AG916" s="378"/>
      <c r="AH916" s="378"/>
      <c r="AI916" s="378"/>
      <c r="AJ916" s="378"/>
      <c r="AK916" s="378"/>
      <c r="AL916" s="378"/>
      <c r="AM916" s="378"/>
      <c r="AN916" s="378"/>
      <c r="AO916" s="378"/>
      <c r="AP916" s="378"/>
      <c r="AQ916" s="378"/>
      <c r="AR916" s="378"/>
      <c r="AS916" s="378"/>
    </row>
    <row r="917" spans="1:45" ht="11.25" customHeight="1">
      <c r="A917" s="378"/>
      <c r="B917" s="378"/>
      <c r="C917" s="378"/>
      <c r="D917" s="378"/>
      <c r="E917" s="378"/>
      <c r="F917" s="378"/>
      <c r="G917" s="378"/>
      <c r="H917" s="378"/>
      <c r="I917" s="378"/>
      <c r="J917" s="378"/>
      <c r="K917" s="378"/>
      <c r="L917" s="378"/>
      <c r="M917" s="378"/>
      <c r="N917" s="378"/>
      <c r="O917" s="378"/>
      <c r="P917" s="378"/>
      <c r="Q917" s="378"/>
      <c r="R917" s="378"/>
      <c r="S917" s="378"/>
      <c r="T917" s="378"/>
      <c r="U917" s="378"/>
      <c r="V917" s="378"/>
      <c r="W917" s="378"/>
      <c r="X917" s="378"/>
      <c r="Y917" s="378"/>
      <c r="Z917" s="378"/>
      <c r="AA917" s="378"/>
      <c r="AB917" s="378"/>
      <c r="AC917" s="378"/>
      <c r="AD917" s="378"/>
      <c r="AE917" s="378"/>
      <c r="AF917" s="378"/>
      <c r="AG917" s="378"/>
      <c r="AH917" s="378"/>
      <c r="AI917" s="378"/>
      <c r="AJ917" s="378"/>
      <c r="AK917" s="378"/>
      <c r="AL917" s="378"/>
      <c r="AM917" s="378"/>
      <c r="AN917" s="378"/>
      <c r="AO917" s="378"/>
      <c r="AP917" s="378"/>
      <c r="AQ917" s="378"/>
      <c r="AR917" s="378"/>
      <c r="AS917" s="378"/>
    </row>
    <row r="918" spans="1:45" ht="11.25" customHeight="1">
      <c r="A918" s="378"/>
      <c r="B918" s="378"/>
      <c r="C918" s="378"/>
      <c r="D918" s="378"/>
      <c r="E918" s="378"/>
      <c r="F918" s="378"/>
      <c r="G918" s="378"/>
      <c r="H918" s="378"/>
      <c r="I918" s="378"/>
      <c r="J918" s="378"/>
      <c r="K918" s="378"/>
      <c r="L918" s="378"/>
      <c r="M918" s="378"/>
      <c r="N918" s="378"/>
      <c r="O918" s="378"/>
      <c r="P918" s="378"/>
      <c r="Q918" s="378"/>
      <c r="R918" s="378"/>
      <c r="S918" s="378"/>
      <c r="T918" s="378"/>
      <c r="U918" s="378"/>
      <c r="V918" s="378"/>
      <c r="W918" s="378"/>
      <c r="X918" s="378"/>
      <c r="Y918" s="378"/>
      <c r="Z918" s="378"/>
      <c r="AA918" s="378"/>
      <c r="AB918" s="378"/>
      <c r="AC918" s="378"/>
      <c r="AD918" s="378"/>
      <c r="AE918" s="378"/>
      <c r="AF918" s="378"/>
      <c r="AG918" s="378"/>
      <c r="AH918" s="378"/>
      <c r="AI918" s="378"/>
      <c r="AJ918" s="378"/>
      <c r="AK918" s="378"/>
      <c r="AL918" s="378"/>
      <c r="AM918" s="378"/>
      <c r="AN918" s="378"/>
      <c r="AO918" s="378"/>
      <c r="AP918" s="378"/>
      <c r="AQ918" s="378"/>
      <c r="AR918" s="378"/>
      <c r="AS918" s="378"/>
    </row>
    <row r="919" spans="1:45" ht="11.25" customHeight="1">
      <c r="A919" s="378"/>
      <c r="B919" s="378"/>
      <c r="C919" s="378"/>
      <c r="D919" s="378"/>
      <c r="E919" s="378"/>
      <c r="F919" s="378"/>
      <c r="G919" s="378"/>
      <c r="H919" s="378"/>
      <c r="I919" s="378"/>
      <c r="J919" s="378"/>
      <c r="K919" s="378"/>
      <c r="L919" s="378"/>
      <c r="M919" s="378"/>
      <c r="N919" s="378"/>
      <c r="O919" s="378"/>
      <c r="P919" s="378"/>
      <c r="Q919" s="378"/>
      <c r="R919" s="378"/>
      <c r="S919" s="378"/>
      <c r="T919" s="378"/>
      <c r="U919" s="378"/>
      <c r="V919" s="378"/>
      <c r="W919" s="378"/>
      <c r="X919" s="378"/>
      <c r="Y919" s="378"/>
      <c r="Z919" s="378"/>
      <c r="AA919" s="378"/>
      <c r="AB919" s="378"/>
      <c r="AC919" s="378"/>
      <c r="AD919" s="378"/>
      <c r="AE919" s="378"/>
      <c r="AF919" s="378"/>
      <c r="AG919" s="378"/>
      <c r="AH919" s="378"/>
      <c r="AI919" s="378"/>
      <c r="AJ919" s="378"/>
      <c r="AK919" s="378"/>
      <c r="AL919" s="378"/>
      <c r="AM919" s="378"/>
      <c r="AN919" s="378"/>
      <c r="AO919" s="378"/>
      <c r="AP919" s="378"/>
      <c r="AQ919" s="378"/>
      <c r="AR919" s="378"/>
      <c r="AS919" s="378"/>
    </row>
    <row r="920" spans="1:45" ht="11.25" customHeight="1">
      <c r="A920" s="378"/>
      <c r="B920" s="378"/>
      <c r="C920" s="378"/>
      <c r="D920" s="378"/>
      <c r="E920" s="378"/>
      <c r="F920" s="378"/>
      <c r="G920" s="378"/>
      <c r="H920" s="378"/>
      <c r="I920" s="378"/>
      <c r="J920" s="378"/>
      <c r="K920" s="378"/>
      <c r="L920" s="378"/>
      <c r="M920" s="378"/>
      <c r="N920" s="378"/>
      <c r="O920" s="378"/>
      <c r="P920" s="378"/>
      <c r="Q920" s="378"/>
      <c r="R920" s="378"/>
      <c r="S920" s="378"/>
      <c r="T920" s="378"/>
      <c r="U920" s="378"/>
      <c r="V920" s="378"/>
      <c r="W920" s="378"/>
      <c r="X920" s="378"/>
      <c r="Y920" s="378"/>
      <c r="Z920" s="378"/>
      <c r="AA920" s="378"/>
      <c r="AB920" s="378"/>
      <c r="AC920" s="378"/>
      <c r="AD920" s="378"/>
      <c r="AE920" s="378"/>
      <c r="AF920" s="378"/>
      <c r="AG920" s="378"/>
      <c r="AH920" s="378"/>
      <c r="AI920" s="378"/>
      <c r="AJ920" s="378"/>
      <c r="AK920" s="378"/>
      <c r="AL920" s="378"/>
      <c r="AM920" s="378"/>
      <c r="AN920" s="378"/>
      <c r="AO920" s="378"/>
      <c r="AP920" s="378"/>
      <c r="AQ920" s="378"/>
      <c r="AR920" s="378"/>
      <c r="AS920" s="378"/>
    </row>
    <row r="921" spans="1:45" ht="11.25" customHeight="1">
      <c r="A921" s="378"/>
      <c r="B921" s="378"/>
      <c r="C921" s="378"/>
      <c r="D921" s="378"/>
      <c r="E921" s="378"/>
      <c r="F921" s="378"/>
      <c r="G921" s="378"/>
      <c r="H921" s="378"/>
      <c r="I921" s="378"/>
      <c r="J921" s="378"/>
      <c r="K921" s="378"/>
      <c r="L921" s="378"/>
      <c r="M921" s="378"/>
      <c r="N921" s="378"/>
      <c r="O921" s="378"/>
      <c r="P921" s="378"/>
      <c r="Q921" s="378"/>
      <c r="R921" s="378"/>
      <c r="S921" s="378"/>
      <c r="T921" s="378"/>
      <c r="U921" s="378"/>
      <c r="V921" s="378"/>
      <c r="W921" s="378"/>
      <c r="X921" s="378"/>
      <c r="Y921" s="378"/>
      <c r="Z921" s="378"/>
      <c r="AA921" s="378"/>
      <c r="AB921" s="378"/>
      <c r="AC921" s="378"/>
      <c r="AD921" s="378"/>
      <c r="AE921" s="378"/>
      <c r="AF921" s="378"/>
      <c r="AG921" s="378"/>
      <c r="AH921" s="378"/>
      <c r="AI921" s="378"/>
      <c r="AJ921" s="378"/>
      <c r="AK921" s="378"/>
      <c r="AL921" s="378"/>
      <c r="AM921" s="378"/>
      <c r="AN921" s="378"/>
      <c r="AO921" s="378"/>
      <c r="AP921" s="378"/>
      <c r="AQ921" s="378"/>
      <c r="AR921" s="378"/>
      <c r="AS921" s="378"/>
    </row>
    <row r="922" spans="1:45" ht="11.25" customHeight="1">
      <c r="A922" s="378"/>
      <c r="B922" s="378"/>
      <c r="C922" s="378"/>
      <c r="D922" s="378"/>
      <c r="E922" s="378"/>
      <c r="F922" s="378"/>
      <c r="G922" s="378"/>
      <c r="H922" s="378"/>
      <c r="I922" s="378"/>
      <c r="J922" s="378"/>
      <c r="K922" s="378"/>
      <c r="L922" s="378"/>
      <c r="M922" s="378"/>
      <c r="N922" s="378"/>
      <c r="O922" s="378"/>
      <c r="P922" s="378"/>
      <c r="Q922" s="378"/>
      <c r="R922" s="378"/>
      <c r="S922" s="378"/>
      <c r="T922" s="378"/>
      <c r="U922" s="378"/>
      <c r="V922" s="378"/>
      <c r="W922" s="378"/>
      <c r="X922" s="378"/>
      <c r="Y922" s="378"/>
      <c r="Z922" s="378"/>
      <c r="AA922" s="378"/>
      <c r="AB922" s="378"/>
      <c r="AC922" s="378"/>
      <c r="AD922" s="378"/>
      <c r="AE922" s="378"/>
      <c r="AF922" s="378"/>
      <c r="AG922" s="378"/>
      <c r="AH922" s="378"/>
      <c r="AI922" s="378"/>
      <c r="AJ922" s="378"/>
      <c r="AK922" s="378"/>
      <c r="AL922" s="378"/>
      <c r="AM922" s="378"/>
      <c r="AN922" s="378"/>
      <c r="AO922" s="378"/>
      <c r="AP922" s="378"/>
      <c r="AQ922" s="378"/>
      <c r="AR922" s="378"/>
      <c r="AS922" s="378"/>
    </row>
    <row r="923" spans="1:45" ht="11.25" customHeight="1">
      <c r="A923" s="378"/>
      <c r="B923" s="378"/>
      <c r="C923" s="378"/>
      <c r="D923" s="378"/>
      <c r="E923" s="378"/>
      <c r="F923" s="378"/>
      <c r="G923" s="378"/>
      <c r="H923" s="378"/>
      <c r="I923" s="378"/>
      <c r="J923" s="378"/>
      <c r="K923" s="378"/>
      <c r="L923" s="378"/>
      <c r="M923" s="378"/>
      <c r="N923" s="378"/>
      <c r="O923" s="378"/>
      <c r="P923" s="378"/>
      <c r="Q923" s="378"/>
      <c r="R923" s="378"/>
      <c r="S923" s="378"/>
      <c r="T923" s="378"/>
      <c r="U923" s="378"/>
      <c r="V923" s="378"/>
      <c r="W923" s="378"/>
      <c r="X923" s="378"/>
      <c r="Y923" s="378"/>
      <c r="Z923" s="378"/>
      <c r="AA923" s="378"/>
      <c r="AB923" s="378"/>
      <c r="AC923" s="378"/>
      <c r="AD923" s="378"/>
      <c r="AE923" s="378"/>
      <c r="AF923" s="378"/>
      <c r="AG923" s="378"/>
      <c r="AH923" s="378"/>
      <c r="AI923" s="378"/>
      <c r="AJ923" s="378"/>
      <c r="AK923" s="378"/>
      <c r="AL923" s="378"/>
      <c r="AM923" s="378"/>
      <c r="AN923" s="378"/>
      <c r="AO923" s="378"/>
      <c r="AP923" s="378"/>
      <c r="AQ923" s="378"/>
      <c r="AR923" s="378"/>
      <c r="AS923" s="378"/>
    </row>
    <row r="924" spans="1:45" ht="11.25" customHeight="1">
      <c r="A924" s="378"/>
      <c r="B924" s="378"/>
      <c r="C924" s="378"/>
      <c r="D924" s="378"/>
      <c r="E924" s="378"/>
      <c r="F924" s="378"/>
      <c r="G924" s="378"/>
      <c r="H924" s="378"/>
      <c r="I924" s="378"/>
      <c r="J924" s="378"/>
      <c r="K924" s="378"/>
      <c r="L924" s="378"/>
      <c r="M924" s="378"/>
      <c r="N924" s="378"/>
      <c r="O924" s="378"/>
      <c r="P924" s="378"/>
      <c r="Q924" s="378"/>
      <c r="R924" s="378"/>
      <c r="S924" s="378"/>
      <c r="T924" s="378"/>
      <c r="U924" s="378"/>
      <c r="V924" s="378"/>
      <c r="W924" s="378"/>
      <c r="X924" s="378"/>
      <c r="Y924" s="378"/>
      <c r="Z924" s="378"/>
      <c r="AA924" s="378"/>
      <c r="AB924" s="378"/>
      <c r="AC924" s="378"/>
      <c r="AD924" s="378"/>
      <c r="AE924" s="378"/>
      <c r="AF924" s="378"/>
      <c r="AG924" s="378"/>
      <c r="AH924" s="378"/>
      <c r="AI924" s="378"/>
      <c r="AJ924" s="378"/>
      <c r="AK924" s="378"/>
      <c r="AL924" s="378"/>
      <c r="AM924" s="378"/>
      <c r="AN924" s="378"/>
      <c r="AO924" s="378"/>
      <c r="AP924" s="378"/>
      <c r="AQ924" s="378"/>
      <c r="AR924" s="378"/>
      <c r="AS924" s="378"/>
    </row>
    <row r="925" spans="1:45" ht="11.25" customHeight="1">
      <c r="A925" s="378"/>
      <c r="B925" s="378"/>
      <c r="C925" s="378"/>
      <c r="D925" s="378"/>
      <c r="E925" s="378"/>
      <c r="F925" s="378"/>
      <c r="G925" s="378"/>
      <c r="H925" s="378"/>
      <c r="I925" s="378"/>
      <c r="J925" s="378"/>
      <c r="K925" s="378"/>
      <c r="L925" s="378"/>
      <c r="M925" s="378"/>
      <c r="N925" s="378"/>
      <c r="O925" s="378"/>
      <c r="P925" s="378"/>
      <c r="Q925" s="378"/>
      <c r="R925" s="378"/>
      <c r="S925" s="378"/>
      <c r="T925" s="378"/>
      <c r="U925" s="378"/>
      <c r="V925" s="378"/>
      <c r="W925" s="378"/>
      <c r="X925" s="378"/>
      <c r="Y925" s="378"/>
      <c r="Z925" s="378"/>
      <c r="AA925" s="378"/>
      <c r="AB925" s="378"/>
      <c r="AC925" s="378"/>
      <c r="AD925" s="378"/>
      <c r="AE925" s="378"/>
      <c r="AF925" s="378"/>
      <c r="AG925" s="378"/>
      <c r="AH925" s="378"/>
      <c r="AI925" s="378"/>
      <c r="AJ925" s="378"/>
      <c r="AK925" s="378"/>
      <c r="AL925" s="378"/>
      <c r="AM925" s="378"/>
      <c r="AN925" s="378"/>
      <c r="AO925" s="378"/>
      <c r="AP925" s="378"/>
      <c r="AQ925" s="378"/>
      <c r="AR925" s="378"/>
      <c r="AS925" s="378"/>
    </row>
    <row r="926" spans="1:45" ht="11.25" customHeight="1">
      <c r="A926" s="378"/>
      <c r="B926" s="378"/>
      <c r="C926" s="378"/>
      <c r="D926" s="378"/>
      <c r="E926" s="378"/>
      <c r="F926" s="378"/>
      <c r="G926" s="378"/>
      <c r="H926" s="378"/>
      <c r="I926" s="378"/>
      <c r="J926" s="378"/>
      <c r="K926" s="378"/>
      <c r="L926" s="378"/>
      <c r="M926" s="378"/>
      <c r="N926" s="378"/>
      <c r="O926" s="378"/>
      <c r="P926" s="378"/>
      <c r="Q926" s="378"/>
      <c r="R926" s="378"/>
      <c r="S926" s="378"/>
      <c r="T926" s="378"/>
      <c r="U926" s="378"/>
      <c r="V926" s="378"/>
      <c r="W926" s="378"/>
      <c r="X926" s="378"/>
      <c r="Y926" s="378"/>
      <c r="Z926" s="378"/>
      <c r="AA926" s="378"/>
      <c r="AB926" s="378"/>
      <c r="AC926" s="378"/>
      <c r="AD926" s="378"/>
      <c r="AE926" s="378"/>
      <c r="AF926" s="378"/>
      <c r="AG926" s="378"/>
      <c r="AH926" s="378"/>
      <c r="AI926" s="378"/>
      <c r="AJ926" s="378"/>
      <c r="AK926" s="378"/>
      <c r="AL926" s="378"/>
      <c r="AM926" s="378"/>
      <c r="AN926" s="378"/>
      <c r="AO926" s="378"/>
      <c r="AP926" s="378"/>
      <c r="AQ926" s="378"/>
      <c r="AR926" s="378"/>
      <c r="AS926" s="378"/>
    </row>
    <row r="927" spans="1:45" ht="11.25" customHeight="1">
      <c r="A927" s="378"/>
      <c r="B927" s="378"/>
      <c r="C927" s="378"/>
      <c r="D927" s="378"/>
      <c r="E927" s="378"/>
      <c r="F927" s="378"/>
      <c r="G927" s="378"/>
      <c r="H927" s="378"/>
      <c r="I927" s="378"/>
      <c r="J927" s="378"/>
      <c r="K927" s="378"/>
      <c r="L927" s="378"/>
      <c r="M927" s="378"/>
      <c r="N927" s="378"/>
      <c r="O927" s="378"/>
      <c r="P927" s="378"/>
      <c r="Q927" s="378"/>
      <c r="R927" s="378"/>
      <c r="S927" s="378"/>
      <c r="T927" s="378"/>
      <c r="U927" s="378"/>
      <c r="V927" s="378"/>
      <c r="W927" s="378"/>
      <c r="X927" s="378"/>
      <c r="Y927" s="378"/>
      <c r="Z927" s="378"/>
      <c r="AA927" s="378"/>
      <c r="AB927" s="378"/>
      <c r="AC927" s="378"/>
      <c r="AD927" s="378"/>
      <c r="AE927" s="378"/>
      <c r="AF927" s="378"/>
      <c r="AG927" s="378"/>
      <c r="AH927" s="378"/>
      <c r="AI927" s="378"/>
      <c r="AJ927" s="378"/>
      <c r="AK927" s="378"/>
      <c r="AL927" s="378"/>
      <c r="AM927" s="378"/>
      <c r="AN927" s="378"/>
      <c r="AO927" s="378"/>
      <c r="AP927" s="378"/>
      <c r="AQ927" s="378"/>
      <c r="AR927" s="378"/>
      <c r="AS927" s="378"/>
    </row>
    <row r="928" spans="1:45" ht="11.25" customHeight="1">
      <c r="A928" s="378"/>
      <c r="B928" s="378"/>
      <c r="C928" s="378"/>
      <c r="D928" s="378"/>
      <c r="E928" s="378"/>
      <c r="F928" s="378"/>
      <c r="G928" s="378"/>
      <c r="H928" s="378"/>
      <c r="I928" s="378"/>
      <c r="J928" s="378"/>
      <c r="K928" s="378"/>
      <c r="L928" s="378"/>
      <c r="M928" s="378"/>
      <c r="N928" s="378"/>
      <c r="O928" s="378"/>
      <c r="P928" s="378"/>
      <c r="Q928" s="378"/>
      <c r="R928" s="378"/>
      <c r="S928" s="378"/>
      <c r="T928" s="378"/>
      <c r="U928" s="378"/>
      <c r="V928" s="378"/>
      <c r="W928" s="378"/>
      <c r="X928" s="378"/>
      <c r="Y928" s="378"/>
      <c r="Z928" s="378"/>
      <c r="AA928" s="378"/>
      <c r="AB928" s="378"/>
      <c r="AC928" s="378"/>
      <c r="AD928" s="378"/>
      <c r="AE928" s="378"/>
      <c r="AF928" s="378"/>
      <c r="AG928" s="378"/>
      <c r="AH928" s="378"/>
      <c r="AI928" s="378"/>
      <c r="AJ928" s="378"/>
      <c r="AK928" s="378"/>
      <c r="AL928" s="378"/>
      <c r="AM928" s="378"/>
      <c r="AN928" s="378"/>
      <c r="AO928" s="378"/>
      <c r="AP928" s="378"/>
      <c r="AQ928" s="378"/>
      <c r="AR928" s="378"/>
      <c r="AS928" s="378"/>
    </row>
    <row r="929" spans="1:45" ht="11.25" customHeight="1">
      <c r="A929" s="378"/>
      <c r="B929" s="378"/>
      <c r="C929" s="378"/>
      <c r="D929" s="378"/>
      <c r="E929" s="378"/>
      <c r="F929" s="378"/>
      <c r="G929" s="378"/>
      <c r="H929" s="378"/>
      <c r="I929" s="378"/>
      <c r="J929" s="378"/>
      <c r="K929" s="378"/>
      <c r="L929" s="378"/>
      <c r="M929" s="378"/>
      <c r="N929" s="378"/>
      <c r="O929" s="378"/>
      <c r="P929" s="378"/>
      <c r="Q929" s="378"/>
      <c r="R929" s="378"/>
      <c r="S929" s="378"/>
      <c r="T929" s="378"/>
      <c r="U929" s="378"/>
      <c r="V929" s="378"/>
      <c r="W929" s="378"/>
      <c r="X929" s="378"/>
      <c r="Y929" s="378"/>
      <c r="Z929" s="378"/>
      <c r="AA929" s="378"/>
      <c r="AB929" s="378"/>
      <c r="AC929" s="378"/>
      <c r="AD929" s="378"/>
      <c r="AE929" s="378"/>
      <c r="AF929" s="378"/>
      <c r="AG929" s="378"/>
      <c r="AH929" s="378"/>
      <c r="AI929" s="378"/>
      <c r="AJ929" s="378"/>
      <c r="AK929" s="378"/>
      <c r="AL929" s="378"/>
      <c r="AM929" s="378"/>
      <c r="AN929" s="378"/>
      <c r="AO929" s="378"/>
      <c r="AP929" s="378"/>
      <c r="AQ929" s="378"/>
      <c r="AR929" s="378"/>
      <c r="AS929" s="378"/>
    </row>
    <row r="930" spans="1:45" ht="11.25" customHeight="1">
      <c r="A930" s="378"/>
      <c r="B930" s="378"/>
      <c r="C930" s="378"/>
      <c r="D930" s="378"/>
      <c r="E930" s="378"/>
      <c r="F930" s="378"/>
      <c r="G930" s="378"/>
      <c r="H930" s="378"/>
      <c r="I930" s="378"/>
      <c r="J930" s="378"/>
      <c r="K930" s="378"/>
      <c r="L930" s="378"/>
      <c r="M930" s="378"/>
      <c r="N930" s="378"/>
      <c r="O930" s="378"/>
      <c r="P930" s="378"/>
      <c r="Q930" s="378"/>
      <c r="R930" s="378"/>
      <c r="S930" s="378"/>
      <c r="T930" s="378"/>
      <c r="U930" s="378"/>
      <c r="V930" s="378"/>
      <c r="W930" s="378"/>
      <c r="X930" s="378"/>
      <c r="Y930" s="378"/>
      <c r="Z930" s="378"/>
      <c r="AA930" s="378"/>
      <c r="AB930" s="378"/>
      <c r="AC930" s="378"/>
      <c r="AD930" s="378"/>
      <c r="AE930" s="378"/>
      <c r="AF930" s="378"/>
      <c r="AG930" s="378"/>
      <c r="AH930" s="378"/>
      <c r="AI930" s="378"/>
      <c r="AJ930" s="378"/>
      <c r="AK930" s="378"/>
      <c r="AL930" s="378"/>
      <c r="AM930" s="378"/>
      <c r="AN930" s="378"/>
      <c r="AO930" s="378"/>
      <c r="AP930" s="378"/>
      <c r="AQ930" s="378"/>
      <c r="AR930" s="378"/>
      <c r="AS930" s="378"/>
    </row>
    <row r="931" spans="1:45" ht="11.25" customHeight="1">
      <c r="A931" s="378"/>
      <c r="B931" s="378"/>
      <c r="C931" s="378"/>
      <c r="D931" s="378"/>
      <c r="E931" s="378"/>
      <c r="F931" s="378"/>
      <c r="G931" s="378"/>
      <c r="H931" s="378"/>
      <c r="I931" s="378"/>
      <c r="J931" s="378"/>
      <c r="K931" s="378"/>
      <c r="L931" s="378"/>
      <c r="M931" s="378"/>
      <c r="N931" s="378"/>
      <c r="O931" s="378"/>
      <c r="P931" s="378"/>
      <c r="Q931" s="378"/>
      <c r="R931" s="378"/>
      <c r="S931" s="378"/>
      <c r="T931" s="378"/>
      <c r="U931" s="378"/>
      <c r="V931" s="378"/>
      <c r="W931" s="378"/>
      <c r="X931" s="378"/>
      <c r="Y931" s="378"/>
      <c r="Z931" s="378"/>
      <c r="AA931" s="378"/>
      <c r="AB931" s="378"/>
      <c r="AC931" s="378"/>
      <c r="AD931" s="378"/>
      <c r="AE931" s="378"/>
      <c r="AF931" s="378"/>
      <c r="AG931" s="378"/>
      <c r="AH931" s="378"/>
      <c r="AI931" s="378"/>
      <c r="AJ931" s="378"/>
      <c r="AK931" s="378"/>
      <c r="AL931" s="378"/>
      <c r="AM931" s="378"/>
      <c r="AN931" s="378"/>
      <c r="AO931" s="378"/>
      <c r="AP931" s="378"/>
      <c r="AQ931" s="378"/>
      <c r="AR931" s="378"/>
      <c r="AS931" s="378"/>
    </row>
    <row r="932" spans="1:45" ht="11.25" customHeight="1">
      <c r="A932" s="378"/>
      <c r="B932" s="378"/>
      <c r="C932" s="378"/>
      <c r="D932" s="378"/>
      <c r="E932" s="378"/>
      <c r="F932" s="378"/>
      <c r="G932" s="378"/>
      <c r="H932" s="378"/>
      <c r="I932" s="378"/>
      <c r="J932" s="378"/>
      <c r="K932" s="378"/>
      <c r="L932" s="378"/>
      <c r="M932" s="378"/>
      <c r="N932" s="378"/>
      <c r="O932" s="378"/>
      <c r="P932" s="378"/>
      <c r="Q932" s="378"/>
      <c r="R932" s="378"/>
      <c r="S932" s="378"/>
      <c r="T932" s="378"/>
      <c r="U932" s="378"/>
      <c r="V932" s="378"/>
      <c r="W932" s="378"/>
      <c r="X932" s="378"/>
      <c r="Y932" s="378"/>
      <c r="Z932" s="378"/>
      <c r="AA932" s="378"/>
      <c r="AB932" s="378"/>
      <c r="AC932" s="378"/>
      <c r="AD932" s="378"/>
      <c r="AE932" s="378"/>
      <c r="AF932" s="378"/>
      <c r="AG932" s="378"/>
      <c r="AH932" s="378"/>
      <c r="AI932" s="378"/>
      <c r="AJ932" s="378"/>
      <c r="AK932" s="378"/>
      <c r="AL932" s="378"/>
      <c r="AM932" s="378"/>
      <c r="AN932" s="378"/>
      <c r="AO932" s="378"/>
      <c r="AP932" s="378"/>
      <c r="AQ932" s="378"/>
      <c r="AR932" s="378"/>
      <c r="AS932" s="378"/>
    </row>
    <row r="933" spans="1:45" ht="11.25" customHeight="1">
      <c r="A933" s="378"/>
      <c r="B933" s="378"/>
      <c r="C933" s="378"/>
      <c r="D933" s="378"/>
      <c r="E933" s="378"/>
      <c r="F933" s="378"/>
      <c r="G933" s="378"/>
      <c r="H933" s="378"/>
      <c r="I933" s="378"/>
      <c r="J933" s="378"/>
      <c r="K933" s="378"/>
      <c r="L933" s="378"/>
      <c r="M933" s="378"/>
      <c r="N933" s="378"/>
      <c r="O933" s="378"/>
      <c r="P933" s="378"/>
      <c r="Q933" s="378"/>
      <c r="R933" s="378"/>
      <c r="S933" s="378"/>
      <c r="T933" s="378"/>
      <c r="U933" s="378"/>
      <c r="V933" s="378"/>
      <c r="W933" s="378"/>
      <c r="X933" s="378"/>
      <c r="Y933" s="378"/>
      <c r="Z933" s="378"/>
      <c r="AA933" s="378"/>
      <c r="AB933" s="378"/>
      <c r="AC933" s="378"/>
      <c r="AD933" s="378"/>
      <c r="AE933" s="378"/>
      <c r="AF933" s="378"/>
      <c r="AG933" s="378"/>
      <c r="AH933" s="378"/>
      <c r="AI933" s="378"/>
      <c r="AJ933" s="378"/>
      <c r="AK933" s="378"/>
      <c r="AL933" s="378"/>
      <c r="AM933" s="378"/>
      <c r="AN933" s="378"/>
      <c r="AO933" s="378"/>
      <c r="AP933" s="378"/>
      <c r="AQ933" s="378"/>
      <c r="AR933" s="378"/>
      <c r="AS933" s="378"/>
    </row>
    <row r="934" spans="1:45" ht="11.25" customHeight="1">
      <c r="A934" s="378"/>
      <c r="B934" s="378"/>
      <c r="C934" s="378"/>
      <c r="D934" s="378"/>
      <c r="E934" s="378"/>
      <c r="F934" s="378"/>
      <c r="G934" s="378"/>
      <c r="H934" s="378"/>
      <c r="I934" s="378"/>
      <c r="J934" s="378"/>
      <c r="K934" s="378"/>
      <c r="L934" s="378"/>
      <c r="M934" s="378"/>
      <c r="N934" s="378"/>
      <c r="O934" s="378"/>
      <c r="P934" s="378"/>
      <c r="Q934" s="378"/>
      <c r="R934" s="378"/>
      <c r="S934" s="378"/>
      <c r="T934" s="378"/>
      <c r="U934" s="378"/>
      <c r="V934" s="378"/>
      <c r="W934" s="378"/>
      <c r="X934" s="378"/>
      <c r="Y934" s="378"/>
      <c r="Z934" s="378"/>
      <c r="AA934" s="378"/>
      <c r="AB934" s="378"/>
      <c r="AC934" s="378"/>
      <c r="AD934" s="378"/>
      <c r="AE934" s="378"/>
      <c r="AF934" s="378"/>
      <c r="AG934" s="378"/>
      <c r="AH934" s="378"/>
      <c r="AI934" s="378"/>
      <c r="AJ934" s="378"/>
      <c r="AK934" s="378"/>
      <c r="AL934" s="378"/>
      <c r="AM934" s="378"/>
      <c r="AN934" s="378"/>
      <c r="AO934" s="378"/>
      <c r="AP934" s="378"/>
      <c r="AQ934" s="378"/>
      <c r="AR934" s="378"/>
      <c r="AS934" s="378"/>
    </row>
    <row r="935" spans="1:45" ht="11.25" customHeight="1">
      <c r="A935" s="378"/>
      <c r="B935" s="378"/>
      <c r="C935" s="378"/>
      <c r="D935" s="378"/>
      <c r="E935" s="378"/>
      <c r="F935" s="378"/>
      <c r="G935" s="378"/>
      <c r="H935" s="378"/>
      <c r="I935" s="378"/>
      <c r="J935" s="378"/>
      <c r="K935" s="378"/>
      <c r="L935" s="378"/>
      <c r="M935" s="378"/>
      <c r="N935" s="378"/>
      <c r="O935" s="378"/>
      <c r="P935" s="378"/>
      <c r="Q935" s="378"/>
      <c r="R935" s="378"/>
      <c r="S935" s="378"/>
      <c r="T935" s="378"/>
      <c r="U935" s="378"/>
      <c r="V935" s="378"/>
      <c r="W935" s="378"/>
      <c r="X935" s="378"/>
      <c r="Y935" s="378"/>
      <c r="Z935" s="378"/>
      <c r="AA935" s="378"/>
      <c r="AB935" s="378"/>
      <c r="AC935" s="378"/>
      <c r="AD935" s="378"/>
      <c r="AE935" s="378"/>
      <c r="AF935" s="378"/>
      <c r="AG935" s="378"/>
      <c r="AH935" s="378"/>
      <c r="AI935" s="378"/>
      <c r="AJ935" s="378"/>
      <c r="AK935" s="378"/>
      <c r="AL935" s="378"/>
      <c r="AM935" s="378"/>
      <c r="AN935" s="378"/>
      <c r="AO935" s="378"/>
      <c r="AP935" s="378"/>
      <c r="AQ935" s="378"/>
      <c r="AR935" s="378"/>
      <c r="AS935" s="378"/>
    </row>
    <row r="936" spans="1:45" ht="11.25" customHeight="1">
      <c r="A936" s="378"/>
      <c r="B936" s="378"/>
      <c r="C936" s="378"/>
      <c r="D936" s="378"/>
      <c r="E936" s="378"/>
      <c r="F936" s="378"/>
      <c r="G936" s="378"/>
      <c r="H936" s="378"/>
      <c r="I936" s="378"/>
      <c r="J936" s="378"/>
      <c r="K936" s="378"/>
      <c r="L936" s="378"/>
      <c r="M936" s="378"/>
      <c r="N936" s="378"/>
      <c r="O936" s="378"/>
      <c r="P936" s="378"/>
      <c r="Q936" s="378"/>
      <c r="R936" s="378"/>
      <c r="S936" s="378"/>
      <c r="T936" s="378"/>
      <c r="U936" s="378"/>
      <c r="V936" s="378"/>
      <c r="W936" s="378"/>
      <c r="X936" s="378"/>
      <c r="Y936" s="378"/>
      <c r="Z936" s="378"/>
      <c r="AA936" s="378"/>
      <c r="AB936" s="378"/>
      <c r="AC936" s="378"/>
      <c r="AD936" s="378"/>
      <c r="AE936" s="378"/>
      <c r="AF936" s="378"/>
      <c r="AG936" s="378"/>
      <c r="AH936" s="378"/>
      <c r="AI936" s="378"/>
      <c r="AJ936" s="378"/>
      <c r="AK936" s="378"/>
      <c r="AL936" s="378"/>
      <c r="AM936" s="378"/>
      <c r="AN936" s="378"/>
      <c r="AO936" s="378"/>
      <c r="AP936" s="378"/>
      <c r="AQ936" s="378"/>
      <c r="AR936" s="378"/>
      <c r="AS936" s="378"/>
    </row>
    <row r="937" spans="1:45" ht="11.25" customHeight="1">
      <c r="A937" s="378"/>
      <c r="B937" s="378"/>
      <c r="C937" s="378"/>
      <c r="D937" s="378"/>
      <c r="E937" s="378"/>
      <c r="F937" s="378"/>
      <c r="G937" s="378"/>
      <c r="H937" s="378"/>
      <c r="I937" s="378"/>
      <c r="J937" s="378"/>
      <c r="K937" s="378"/>
      <c r="L937" s="378"/>
      <c r="M937" s="378"/>
      <c r="N937" s="378"/>
      <c r="O937" s="378"/>
      <c r="P937" s="378"/>
      <c r="Q937" s="378"/>
      <c r="R937" s="378"/>
      <c r="S937" s="378"/>
      <c r="T937" s="378"/>
      <c r="U937" s="378"/>
      <c r="V937" s="378"/>
      <c r="W937" s="378"/>
      <c r="X937" s="378"/>
      <c r="Y937" s="378"/>
      <c r="Z937" s="378"/>
      <c r="AA937" s="378"/>
      <c r="AB937" s="378"/>
      <c r="AC937" s="378"/>
      <c r="AD937" s="378"/>
      <c r="AE937" s="378"/>
      <c r="AF937" s="378"/>
      <c r="AG937" s="378"/>
      <c r="AH937" s="378"/>
      <c r="AI937" s="378"/>
      <c r="AJ937" s="378"/>
      <c r="AK937" s="378"/>
      <c r="AL937" s="378"/>
      <c r="AM937" s="378"/>
      <c r="AN937" s="378"/>
      <c r="AO937" s="378"/>
      <c r="AP937" s="378"/>
      <c r="AQ937" s="378"/>
      <c r="AR937" s="378"/>
      <c r="AS937" s="378"/>
    </row>
    <row r="938" spans="1:45" ht="11.25" customHeight="1">
      <c r="A938" s="378"/>
      <c r="B938" s="378"/>
      <c r="C938" s="378"/>
      <c r="D938" s="378"/>
      <c r="E938" s="378"/>
      <c r="F938" s="378"/>
      <c r="G938" s="378"/>
      <c r="H938" s="378"/>
      <c r="I938" s="378"/>
      <c r="J938" s="378"/>
      <c r="K938" s="378"/>
      <c r="L938" s="378"/>
      <c r="M938" s="378"/>
      <c r="N938" s="378"/>
      <c r="O938" s="378"/>
      <c r="P938" s="378"/>
      <c r="Q938" s="378"/>
      <c r="R938" s="378"/>
      <c r="S938" s="378"/>
      <c r="T938" s="378"/>
      <c r="U938" s="378"/>
      <c r="V938" s="378"/>
      <c r="W938" s="378"/>
      <c r="X938" s="378"/>
      <c r="Y938" s="378"/>
      <c r="Z938" s="378"/>
      <c r="AA938" s="378"/>
      <c r="AB938" s="378"/>
      <c r="AC938" s="378"/>
      <c r="AD938" s="378"/>
      <c r="AE938" s="378"/>
      <c r="AF938" s="378"/>
      <c r="AG938" s="378"/>
      <c r="AH938" s="378"/>
      <c r="AI938" s="378"/>
      <c r="AJ938" s="378"/>
      <c r="AK938" s="378"/>
      <c r="AL938" s="378"/>
      <c r="AM938" s="378"/>
      <c r="AN938" s="378"/>
      <c r="AO938" s="378"/>
      <c r="AP938" s="378"/>
      <c r="AQ938" s="378"/>
      <c r="AR938" s="378"/>
      <c r="AS938" s="378"/>
    </row>
    <row r="939" spans="1:45" ht="11.25" customHeight="1">
      <c r="A939" s="378"/>
      <c r="B939" s="378"/>
      <c r="C939" s="378"/>
      <c r="D939" s="378"/>
      <c r="E939" s="378"/>
      <c r="F939" s="378"/>
      <c r="G939" s="378"/>
      <c r="H939" s="378"/>
      <c r="I939" s="378"/>
      <c r="J939" s="378"/>
      <c r="K939" s="378"/>
      <c r="L939" s="378"/>
      <c r="M939" s="378"/>
      <c r="N939" s="378"/>
      <c r="O939" s="378"/>
      <c r="P939" s="378"/>
      <c r="Q939" s="378"/>
      <c r="R939" s="378"/>
      <c r="S939" s="378"/>
      <c r="T939" s="378"/>
      <c r="U939" s="378"/>
      <c r="V939" s="378"/>
      <c r="W939" s="378"/>
      <c r="X939" s="378"/>
      <c r="Y939" s="378"/>
      <c r="Z939" s="378"/>
      <c r="AA939" s="378"/>
      <c r="AB939" s="378"/>
      <c r="AC939" s="378"/>
      <c r="AD939" s="378"/>
      <c r="AE939" s="378"/>
      <c r="AF939" s="378"/>
      <c r="AG939" s="378"/>
      <c r="AH939" s="378"/>
      <c r="AI939" s="378"/>
      <c r="AJ939" s="378"/>
      <c r="AK939" s="378"/>
      <c r="AL939" s="378"/>
      <c r="AM939" s="378"/>
      <c r="AN939" s="378"/>
      <c r="AO939" s="378"/>
      <c r="AP939" s="378"/>
      <c r="AQ939" s="378"/>
      <c r="AR939" s="378"/>
      <c r="AS939" s="378"/>
    </row>
    <row r="940" spans="1:45" ht="11.25" customHeight="1">
      <c r="A940" s="378"/>
      <c r="B940" s="378"/>
      <c r="C940" s="378"/>
      <c r="D940" s="378"/>
      <c r="E940" s="378"/>
      <c r="F940" s="378"/>
      <c r="G940" s="378"/>
      <c r="H940" s="378"/>
      <c r="I940" s="378"/>
      <c r="J940" s="378"/>
      <c r="K940" s="378"/>
      <c r="L940" s="378"/>
      <c r="M940" s="378"/>
      <c r="N940" s="378"/>
      <c r="O940" s="378"/>
      <c r="P940" s="378"/>
      <c r="Q940" s="378"/>
      <c r="R940" s="378"/>
      <c r="S940" s="378"/>
      <c r="T940" s="378"/>
      <c r="U940" s="378"/>
      <c r="V940" s="378"/>
      <c r="W940" s="378"/>
      <c r="X940" s="378"/>
      <c r="Y940" s="378"/>
      <c r="Z940" s="378"/>
      <c r="AA940" s="378"/>
      <c r="AB940" s="378"/>
      <c r="AC940" s="378"/>
      <c r="AD940" s="378"/>
      <c r="AE940" s="378"/>
      <c r="AF940" s="378"/>
      <c r="AG940" s="378"/>
      <c r="AH940" s="378"/>
      <c r="AI940" s="378"/>
      <c r="AJ940" s="378"/>
      <c r="AK940" s="378"/>
      <c r="AL940" s="378"/>
      <c r="AM940" s="378"/>
      <c r="AN940" s="378"/>
      <c r="AO940" s="378"/>
      <c r="AP940" s="378"/>
      <c r="AQ940" s="378"/>
      <c r="AR940" s="378"/>
      <c r="AS940" s="378"/>
    </row>
    <row r="941" spans="1:45" ht="11.25" customHeight="1">
      <c r="A941" s="378"/>
      <c r="B941" s="378"/>
      <c r="C941" s="378"/>
      <c r="D941" s="378"/>
      <c r="E941" s="378"/>
      <c r="F941" s="378"/>
      <c r="G941" s="378"/>
      <c r="H941" s="378"/>
      <c r="I941" s="378"/>
      <c r="J941" s="378"/>
      <c r="K941" s="378"/>
      <c r="L941" s="378"/>
      <c r="M941" s="378"/>
      <c r="N941" s="378"/>
      <c r="O941" s="378"/>
      <c r="P941" s="378"/>
      <c r="Q941" s="378"/>
      <c r="R941" s="378"/>
      <c r="S941" s="378"/>
      <c r="T941" s="378"/>
      <c r="U941" s="378"/>
      <c r="V941" s="378"/>
      <c r="W941" s="378"/>
      <c r="X941" s="378"/>
      <c r="Y941" s="378"/>
      <c r="Z941" s="378"/>
      <c r="AA941" s="378"/>
      <c r="AB941" s="378"/>
      <c r="AC941" s="378"/>
      <c r="AD941" s="378"/>
      <c r="AE941" s="378"/>
      <c r="AF941" s="378"/>
      <c r="AG941" s="378"/>
      <c r="AH941" s="378"/>
      <c r="AI941" s="378"/>
      <c r="AJ941" s="378"/>
      <c r="AK941" s="378"/>
      <c r="AL941" s="378"/>
      <c r="AM941" s="378"/>
      <c r="AN941" s="378"/>
      <c r="AO941" s="378"/>
      <c r="AP941" s="378"/>
      <c r="AQ941" s="378"/>
      <c r="AR941" s="378"/>
      <c r="AS941" s="378"/>
    </row>
    <row r="942" spans="1:45" ht="11.25" customHeight="1">
      <c r="A942" s="378"/>
      <c r="B942" s="378"/>
      <c r="C942" s="378"/>
      <c r="D942" s="378"/>
      <c r="E942" s="378"/>
      <c r="F942" s="378"/>
      <c r="G942" s="378"/>
      <c r="H942" s="378"/>
      <c r="I942" s="378"/>
      <c r="J942" s="378"/>
      <c r="K942" s="378"/>
      <c r="L942" s="378"/>
      <c r="M942" s="378"/>
      <c r="N942" s="378"/>
      <c r="O942" s="378"/>
      <c r="P942" s="378"/>
      <c r="Q942" s="378"/>
      <c r="R942" s="378"/>
      <c r="S942" s="378"/>
      <c r="T942" s="378"/>
      <c r="U942" s="378"/>
      <c r="V942" s="378"/>
      <c r="W942" s="378"/>
      <c r="X942" s="378"/>
      <c r="Y942" s="378"/>
      <c r="Z942" s="378"/>
      <c r="AA942" s="378"/>
      <c r="AB942" s="378"/>
      <c r="AC942" s="378"/>
      <c r="AD942" s="378"/>
      <c r="AE942" s="378"/>
      <c r="AF942" s="378"/>
      <c r="AG942" s="378"/>
      <c r="AH942" s="378"/>
      <c r="AI942" s="378"/>
      <c r="AJ942" s="378"/>
      <c r="AK942" s="378"/>
      <c r="AL942" s="378"/>
      <c r="AM942" s="378"/>
      <c r="AN942" s="378"/>
      <c r="AO942" s="378"/>
      <c r="AP942" s="378"/>
      <c r="AQ942" s="378"/>
      <c r="AR942" s="378"/>
      <c r="AS942" s="378"/>
    </row>
    <row r="943" spans="1:45" ht="11.25" customHeight="1">
      <c r="A943" s="378"/>
      <c r="B943" s="378"/>
      <c r="C943" s="378"/>
      <c r="D943" s="378"/>
      <c r="E943" s="378"/>
      <c r="F943" s="378"/>
      <c r="G943" s="378"/>
      <c r="H943" s="378"/>
      <c r="I943" s="378"/>
      <c r="J943" s="378"/>
      <c r="K943" s="378"/>
      <c r="L943" s="378"/>
      <c r="M943" s="378"/>
      <c r="N943" s="378"/>
      <c r="O943" s="378"/>
      <c r="P943" s="378"/>
      <c r="Q943" s="378"/>
      <c r="R943" s="378"/>
      <c r="S943" s="378"/>
      <c r="T943" s="378"/>
      <c r="U943" s="378"/>
      <c r="V943" s="378"/>
      <c r="W943" s="378"/>
      <c r="X943" s="378"/>
      <c r="Y943" s="378"/>
      <c r="Z943" s="378"/>
      <c r="AA943" s="378"/>
      <c r="AB943" s="378"/>
      <c r="AC943" s="378"/>
      <c r="AD943" s="378"/>
      <c r="AE943" s="378"/>
      <c r="AF943" s="378"/>
      <c r="AG943" s="378"/>
      <c r="AH943" s="378"/>
      <c r="AI943" s="378"/>
      <c r="AJ943" s="378"/>
      <c r="AK943" s="378"/>
      <c r="AL943" s="378"/>
      <c r="AM943" s="378"/>
      <c r="AN943" s="378"/>
      <c r="AO943" s="378"/>
      <c r="AP943" s="378"/>
      <c r="AQ943" s="378"/>
      <c r="AR943" s="378"/>
      <c r="AS943" s="378"/>
    </row>
    <row r="944" spans="1:45" ht="11.25" customHeight="1">
      <c r="A944" s="378"/>
      <c r="B944" s="378"/>
      <c r="C944" s="378"/>
      <c r="D944" s="378"/>
      <c r="E944" s="378"/>
      <c r="F944" s="378"/>
      <c r="G944" s="378"/>
      <c r="H944" s="378"/>
      <c r="I944" s="378"/>
      <c r="J944" s="378"/>
      <c r="K944" s="378"/>
      <c r="L944" s="378"/>
      <c r="M944" s="378"/>
      <c r="N944" s="378"/>
      <c r="O944" s="378"/>
      <c r="P944" s="378"/>
      <c r="Q944" s="378"/>
      <c r="R944" s="378"/>
      <c r="S944" s="378"/>
      <c r="T944" s="378"/>
      <c r="U944" s="378"/>
      <c r="V944" s="378"/>
      <c r="W944" s="378"/>
      <c r="X944" s="378"/>
      <c r="Y944" s="378"/>
      <c r="Z944" s="378"/>
      <c r="AA944" s="378"/>
      <c r="AB944" s="378"/>
      <c r="AC944" s="378"/>
      <c r="AD944" s="378"/>
      <c r="AE944" s="378"/>
      <c r="AF944" s="378"/>
      <c r="AG944" s="378"/>
      <c r="AH944" s="378"/>
      <c r="AI944" s="378"/>
      <c r="AJ944" s="378"/>
      <c r="AK944" s="378"/>
      <c r="AL944" s="378"/>
      <c r="AM944" s="378"/>
      <c r="AN944" s="378"/>
      <c r="AO944" s="378"/>
      <c r="AP944" s="378"/>
      <c r="AQ944" s="378"/>
      <c r="AR944" s="378"/>
      <c r="AS944" s="378"/>
    </row>
    <row r="945" spans="1:45" ht="11.25" customHeight="1">
      <c r="A945" s="378"/>
      <c r="B945" s="378"/>
      <c r="C945" s="378"/>
      <c r="D945" s="378"/>
      <c r="E945" s="378"/>
      <c r="F945" s="378"/>
      <c r="G945" s="378"/>
      <c r="H945" s="378"/>
      <c r="I945" s="378"/>
      <c r="J945" s="378"/>
      <c r="K945" s="378"/>
      <c r="L945" s="378"/>
      <c r="M945" s="378"/>
      <c r="N945" s="378"/>
      <c r="O945" s="378"/>
      <c r="P945" s="378"/>
      <c r="Q945" s="378"/>
      <c r="R945" s="378"/>
      <c r="S945" s="378"/>
      <c r="T945" s="378"/>
      <c r="U945" s="378"/>
      <c r="V945" s="378"/>
      <c r="W945" s="378"/>
      <c r="X945" s="378"/>
      <c r="Y945" s="378"/>
      <c r="Z945" s="378"/>
      <c r="AA945" s="378"/>
      <c r="AB945" s="378"/>
      <c r="AC945" s="378"/>
      <c r="AD945" s="378"/>
      <c r="AE945" s="378"/>
      <c r="AF945" s="378"/>
      <c r="AG945" s="378"/>
      <c r="AH945" s="378"/>
      <c r="AI945" s="378"/>
      <c r="AJ945" s="378"/>
      <c r="AK945" s="378"/>
      <c r="AL945" s="378"/>
      <c r="AM945" s="378"/>
      <c r="AN945" s="378"/>
      <c r="AO945" s="378"/>
      <c r="AP945" s="378"/>
      <c r="AQ945" s="378"/>
      <c r="AR945" s="378"/>
      <c r="AS945" s="378"/>
    </row>
    <row r="946" spans="1:45" ht="11.25" customHeight="1">
      <c r="A946" s="378"/>
      <c r="B946" s="378"/>
      <c r="C946" s="378"/>
      <c r="D946" s="378"/>
      <c r="E946" s="378"/>
      <c r="F946" s="378"/>
      <c r="G946" s="378"/>
      <c r="H946" s="378"/>
      <c r="I946" s="378"/>
      <c r="J946" s="378"/>
      <c r="K946" s="378"/>
      <c r="L946" s="378"/>
      <c r="M946" s="378"/>
      <c r="N946" s="378"/>
      <c r="O946" s="378"/>
      <c r="P946" s="378"/>
      <c r="Q946" s="378"/>
      <c r="R946" s="378"/>
      <c r="S946" s="378"/>
      <c r="T946" s="378"/>
      <c r="U946" s="378"/>
      <c r="V946" s="378"/>
      <c r="W946" s="378"/>
      <c r="X946" s="378"/>
      <c r="Y946" s="378"/>
      <c r="Z946" s="378"/>
      <c r="AA946" s="378"/>
      <c r="AB946" s="378"/>
      <c r="AC946" s="378"/>
      <c r="AD946" s="378"/>
      <c r="AE946" s="378"/>
      <c r="AF946" s="378"/>
      <c r="AG946" s="378"/>
      <c r="AH946" s="378"/>
      <c r="AI946" s="378"/>
      <c r="AJ946" s="378"/>
      <c r="AK946" s="378"/>
      <c r="AL946" s="378"/>
      <c r="AM946" s="378"/>
      <c r="AN946" s="378"/>
      <c r="AO946" s="378"/>
      <c r="AP946" s="378"/>
      <c r="AQ946" s="378"/>
      <c r="AR946" s="378"/>
      <c r="AS946" s="378"/>
    </row>
    <row r="947" spans="1:45" ht="11.25" customHeight="1">
      <c r="A947" s="378"/>
      <c r="B947" s="378"/>
      <c r="C947" s="378"/>
      <c r="D947" s="378"/>
      <c r="E947" s="378"/>
      <c r="F947" s="378"/>
      <c r="G947" s="378"/>
      <c r="H947" s="378"/>
      <c r="I947" s="378"/>
      <c r="J947" s="378"/>
      <c r="K947" s="378"/>
      <c r="L947" s="378"/>
      <c r="M947" s="378"/>
      <c r="N947" s="378"/>
      <c r="O947" s="378"/>
      <c r="P947" s="378"/>
      <c r="Q947" s="378"/>
      <c r="R947" s="378"/>
      <c r="S947" s="378"/>
      <c r="T947" s="378"/>
      <c r="U947" s="378"/>
      <c r="V947" s="378"/>
      <c r="W947" s="378"/>
      <c r="X947" s="378"/>
      <c r="Y947" s="378"/>
      <c r="Z947" s="378"/>
      <c r="AA947" s="378"/>
      <c r="AB947" s="378"/>
      <c r="AC947" s="378"/>
      <c r="AD947" s="378"/>
      <c r="AE947" s="378"/>
      <c r="AF947" s="378"/>
      <c r="AG947" s="378"/>
      <c r="AH947" s="378"/>
      <c r="AI947" s="378"/>
      <c r="AJ947" s="378"/>
      <c r="AK947" s="378"/>
      <c r="AL947" s="378"/>
      <c r="AM947" s="378"/>
      <c r="AN947" s="378"/>
      <c r="AO947" s="378"/>
      <c r="AP947" s="378"/>
      <c r="AQ947" s="378"/>
      <c r="AR947" s="378"/>
      <c r="AS947" s="378"/>
    </row>
    <row r="948" spans="1:45" ht="11.25" customHeight="1">
      <c r="A948" s="378"/>
      <c r="B948" s="378"/>
      <c r="C948" s="378"/>
      <c r="D948" s="378"/>
      <c r="E948" s="378"/>
      <c r="F948" s="378"/>
      <c r="G948" s="378"/>
      <c r="H948" s="378"/>
      <c r="I948" s="378"/>
      <c r="J948" s="378"/>
      <c r="K948" s="378"/>
      <c r="L948" s="378"/>
      <c r="M948" s="378"/>
      <c r="N948" s="378"/>
      <c r="O948" s="378"/>
      <c r="P948" s="378"/>
      <c r="Q948" s="378"/>
      <c r="R948" s="378"/>
      <c r="S948" s="378"/>
      <c r="T948" s="378"/>
      <c r="U948" s="378"/>
      <c r="V948" s="378"/>
      <c r="W948" s="378"/>
      <c r="X948" s="378"/>
      <c r="Y948" s="378"/>
      <c r="Z948" s="378"/>
      <c r="AA948" s="378"/>
      <c r="AB948" s="378"/>
      <c r="AC948" s="378"/>
      <c r="AD948" s="378"/>
      <c r="AE948" s="378"/>
      <c r="AF948" s="378"/>
      <c r="AG948" s="378"/>
      <c r="AH948" s="378"/>
      <c r="AI948" s="378"/>
      <c r="AJ948" s="378"/>
      <c r="AK948" s="378"/>
      <c r="AL948" s="378"/>
      <c r="AM948" s="378"/>
      <c r="AN948" s="378"/>
      <c r="AO948" s="378"/>
      <c r="AP948" s="378"/>
      <c r="AQ948" s="378"/>
      <c r="AR948" s="378"/>
      <c r="AS948" s="378"/>
    </row>
    <row r="949" spans="1:45" ht="11.25" customHeight="1">
      <c r="A949" s="378"/>
      <c r="B949" s="378"/>
      <c r="C949" s="378"/>
      <c r="D949" s="378"/>
      <c r="E949" s="378"/>
      <c r="F949" s="378"/>
      <c r="G949" s="378"/>
      <c r="H949" s="378"/>
      <c r="I949" s="378"/>
      <c r="J949" s="378"/>
      <c r="K949" s="378"/>
      <c r="L949" s="378"/>
      <c r="M949" s="378"/>
      <c r="N949" s="378"/>
      <c r="O949" s="378"/>
      <c r="P949" s="378"/>
      <c r="Q949" s="378"/>
      <c r="R949" s="378"/>
      <c r="S949" s="378"/>
      <c r="T949" s="378"/>
      <c r="U949" s="378"/>
      <c r="V949" s="378"/>
      <c r="W949" s="378"/>
      <c r="X949" s="378"/>
      <c r="Y949" s="378"/>
      <c r="Z949" s="378"/>
      <c r="AA949" s="378"/>
      <c r="AB949" s="378"/>
      <c r="AC949" s="378"/>
      <c r="AD949" s="378"/>
      <c r="AE949" s="378"/>
      <c r="AF949" s="378"/>
      <c r="AG949" s="378"/>
      <c r="AH949" s="378"/>
      <c r="AI949" s="378"/>
      <c r="AJ949" s="378"/>
      <c r="AK949" s="378"/>
      <c r="AL949" s="378"/>
      <c r="AM949" s="378"/>
      <c r="AN949" s="378"/>
      <c r="AO949" s="378"/>
      <c r="AP949" s="378"/>
      <c r="AQ949" s="378"/>
      <c r="AR949" s="378"/>
      <c r="AS949" s="378"/>
    </row>
    <row r="950" spans="1:45" ht="11.25" customHeight="1">
      <c r="A950" s="378"/>
      <c r="B950" s="378"/>
      <c r="C950" s="378"/>
      <c r="D950" s="378"/>
      <c r="E950" s="378"/>
      <c r="F950" s="378"/>
      <c r="G950" s="378"/>
      <c r="H950" s="378"/>
      <c r="I950" s="378"/>
      <c r="J950" s="378"/>
      <c r="K950" s="378"/>
      <c r="L950" s="378"/>
      <c r="M950" s="378"/>
      <c r="N950" s="378"/>
      <c r="O950" s="378"/>
      <c r="P950" s="378"/>
      <c r="Q950" s="378"/>
      <c r="R950" s="378"/>
      <c r="S950" s="378"/>
      <c r="T950" s="378"/>
      <c r="U950" s="378"/>
      <c r="V950" s="378"/>
      <c r="W950" s="378"/>
      <c r="X950" s="378"/>
      <c r="Y950" s="378"/>
      <c r="Z950" s="378"/>
      <c r="AA950" s="378"/>
      <c r="AB950" s="378"/>
      <c r="AC950" s="378"/>
      <c r="AD950" s="378"/>
      <c r="AE950" s="378"/>
      <c r="AF950" s="378"/>
      <c r="AG950" s="378"/>
      <c r="AH950" s="378"/>
      <c r="AI950" s="378"/>
      <c r="AJ950" s="378"/>
      <c r="AK950" s="378"/>
      <c r="AL950" s="378"/>
      <c r="AM950" s="378"/>
      <c r="AN950" s="378"/>
      <c r="AO950" s="378"/>
      <c r="AP950" s="378"/>
      <c r="AQ950" s="378"/>
      <c r="AR950" s="378"/>
      <c r="AS950" s="378"/>
    </row>
    <row r="951" spans="1:45" ht="11.25" customHeight="1">
      <c r="A951" s="378"/>
      <c r="B951" s="378"/>
      <c r="C951" s="378"/>
      <c r="D951" s="378"/>
      <c r="E951" s="378"/>
      <c r="F951" s="378"/>
      <c r="G951" s="378"/>
      <c r="H951" s="378"/>
      <c r="I951" s="378"/>
      <c r="J951" s="378"/>
      <c r="K951" s="378"/>
      <c r="L951" s="378"/>
      <c r="M951" s="378"/>
      <c r="N951" s="378"/>
      <c r="O951" s="378"/>
      <c r="P951" s="378"/>
      <c r="Q951" s="378"/>
      <c r="R951" s="378"/>
      <c r="S951" s="378"/>
      <c r="T951" s="378"/>
      <c r="U951" s="378"/>
      <c r="V951" s="378"/>
      <c r="W951" s="378"/>
      <c r="X951" s="378"/>
      <c r="Y951" s="378"/>
      <c r="Z951" s="378"/>
      <c r="AA951" s="378"/>
      <c r="AB951" s="378"/>
      <c r="AC951" s="378"/>
      <c r="AD951" s="378"/>
      <c r="AE951" s="378"/>
      <c r="AF951" s="378"/>
      <c r="AG951" s="378"/>
      <c r="AH951" s="378"/>
      <c r="AI951" s="378"/>
      <c r="AJ951" s="378"/>
      <c r="AK951" s="378"/>
      <c r="AL951" s="378"/>
      <c r="AM951" s="378"/>
      <c r="AN951" s="378"/>
      <c r="AO951" s="378"/>
      <c r="AP951" s="378"/>
      <c r="AQ951" s="378"/>
      <c r="AR951" s="378"/>
      <c r="AS951" s="378"/>
    </row>
    <row r="952" spans="1:45" ht="11.25" customHeight="1">
      <c r="A952" s="378"/>
      <c r="B952" s="378"/>
      <c r="C952" s="378"/>
      <c r="D952" s="378"/>
      <c r="E952" s="378"/>
      <c r="F952" s="378"/>
      <c r="G952" s="378"/>
      <c r="H952" s="378"/>
      <c r="I952" s="378"/>
      <c r="J952" s="378"/>
      <c r="K952" s="378"/>
      <c r="L952" s="378"/>
      <c r="M952" s="378"/>
      <c r="N952" s="378"/>
      <c r="O952" s="378"/>
      <c r="P952" s="378"/>
      <c r="Q952" s="378"/>
      <c r="R952" s="378"/>
      <c r="S952" s="378"/>
      <c r="T952" s="378"/>
      <c r="U952" s="378"/>
      <c r="V952" s="378"/>
      <c r="W952" s="378"/>
      <c r="X952" s="378"/>
      <c r="Y952" s="378"/>
      <c r="Z952" s="378"/>
      <c r="AA952" s="378"/>
      <c r="AB952" s="378"/>
      <c r="AC952" s="378"/>
      <c r="AD952" s="378"/>
      <c r="AE952" s="378"/>
      <c r="AF952" s="378"/>
      <c r="AG952" s="378"/>
      <c r="AH952" s="378"/>
      <c r="AI952" s="378"/>
      <c r="AJ952" s="378"/>
      <c r="AK952" s="378"/>
      <c r="AL952" s="378"/>
      <c r="AM952" s="378"/>
      <c r="AN952" s="378"/>
      <c r="AO952" s="378"/>
      <c r="AP952" s="378"/>
      <c r="AQ952" s="378"/>
      <c r="AR952" s="378"/>
      <c r="AS952" s="378"/>
    </row>
    <row r="953" spans="1:45" ht="11.25" customHeight="1">
      <c r="A953" s="378"/>
      <c r="B953" s="378"/>
      <c r="C953" s="378"/>
      <c r="D953" s="378"/>
      <c r="E953" s="378"/>
      <c r="F953" s="378"/>
      <c r="G953" s="378"/>
      <c r="H953" s="378"/>
      <c r="I953" s="378"/>
      <c r="J953" s="378"/>
      <c r="K953" s="378"/>
      <c r="L953" s="378"/>
      <c r="M953" s="378"/>
      <c r="N953" s="378"/>
      <c r="O953" s="378"/>
      <c r="P953" s="378"/>
      <c r="Q953" s="378"/>
      <c r="R953" s="378"/>
      <c r="S953" s="378"/>
      <c r="T953" s="378"/>
      <c r="U953" s="378"/>
      <c r="V953" s="378"/>
      <c r="W953" s="378"/>
      <c r="X953" s="378"/>
      <c r="Y953" s="378"/>
      <c r="Z953" s="378"/>
      <c r="AA953" s="378"/>
      <c r="AB953" s="378"/>
      <c r="AC953" s="378"/>
      <c r="AD953" s="378"/>
      <c r="AE953" s="378"/>
      <c r="AF953" s="378"/>
      <c r="AG953" s="378"/>
      <c r="AH953" s="378"/>
      <c r="AI953" s="378"/>
      <c r="AJ953" s="378"/>
      <c r="AK953" s="378"/>
      <c r="AL953" s="378"/>
      <c r="AM953" s="378"/>
      <c r="AN953" s="378"/>
      <c r="AO953" s="378"/>
      <c r="AP953" s="378"/>
      <c r="AQ953" s="378"/>
      <c r="AR953" s="378"/>
      <c r="AS953" s="378"/>
    </row>
    <row r="954" spans="1:45" ht="11.25" customHeight="1">
      <c r="A954" s="378"/>
      <c r="B954" s="378"/>
      <c r="C954" s="378"/>
      <c r="D954" s="378"/>
      <c r="E954" s="378"/>
      <c r="F954" s="378"/>
      <c r="G954" s="378"/>
      <c r="H954" s="378"/>
      <c r="I954" s="378"/>
      <c r="J954" s="378"/>
      <c r="K954" s="378"/>
      <c r="L954" s="378"/>
      <c r="M954" s="378"/>
      <c r="N954" s="378"/>
      <c r="O954" s="378"/>
      <c r="P954" s="378"/>
      <c r="Q954" s="378"/>
      <c r="R954" s="378"/>
      <c r="S954" s="378"/>
      <c r="T954" s="378"/>
      <c r="U954" s="378"/>
      <c r="V954" s="378"/>
      <c r="W954" s="378"/>
      <c r="X954" s="378"/>
      <c r="Y954" s="378"/>
      <c r="Z954" s="378"/>
      <c r="AA954" s="378"/>
      <c r="AB954" s="378"/>
      <c r="AC954" s="378"/>
      <c r="AD954" s="378"/>
      <c r="AE954" s="378"/>
      <c r="AF954" s="378"/>
      <c r="AG954" s="378"/>
      <c r="AH954" s="378"/>
      <c r="AI954" s="378"/>
      <c r="AJ954" s="378"/>
      <c r="AK954" s="378"/>
      <c r="AL954" s="378"/>
      <c r="AM954" s="378"/>
      <c r="AN954" s="378"/>
      <c r="AO954" s="378"/>
      <c r="AP954" s="378"/>
      <c r="AQ954" s="378"/>
      <c r="AR954" s="378"/>
      <c r="AS954" s="378"/>
    </row>
    <row r="955" spans="1:45" ht="11.25" customHeight="1">
      <c r="A955" s="378"/>
      <c r="B955" s="378"/>
      <c r="C955" s="378"/>
      <c r="D955" s="378"/>
      <c r="E955" s="378"/>
      <c r="F955" s="378"/>
      <c r="G955" s="378"/>
      <c r="H955" s="378"/>
      <c r="I955" s="378"/>
      <c r="J955" s="378"/>
      <c r="K955" s="378"/>
      <c r="L955" s="378"/>
      <c r="M955" s="378"/>
      <c r="N955" s="378"/>
      <c r="O955" s="378"/>
      <c r="P955" s="378"/>
      <c r="Q955" s="378"/>
      <c r="R955" s="378"/>
      <c r="S955" s="378"/>
      <c r="T955" s="378"/>
      <c r="U955" s="378"/>
      <c r="V955" s="378"/>
      <c r="W955" s="378"/>
      <c r="X955" s="378"/>
      <c r="Y955" s="378"/>
      <c r="Z955" s="378"/>
      <c r="AA955" s="378"/>
      <c r="AB955" s="378"/>
      <c r="AC955" s="378"/>
      <c r="AD955" s="378"/>
      <c r="AE955" s="378"/>
      <c r="AF955" s="378"/>
      <c r="AG955" s="378"/>
      <c r="AH955" s="378"/>
      <c r="AI955" s="378"/>
      <c r="AJ955" s="378"/>
      <c r="AK955" s="378"/>
      <c r="AL955" s="378"/>
      <c r="AM955" s="378"/>
      <c r="AN955" s="378"/>
      <c r="AO955" s="378"/>
      <c r="AP955" s="378"/>
      <c r="AQ955" s="378"/>
      <c r="AR955" s="378"/>
      <c r="AS955" s="378"/>
    </row>
    <row r="956" spans="1:45" ht="11.25" customHeight="1">
      <c r="A956" s="378"/>
      <c r="B956" s="378"/>
      <c r="C956" s="378"/>
      <c r="D956" s="378"/>
      <c r="E956" s="378"/>
      <c r="F956" s="378"/>
      <c r="G956" s="378"/>
      <c r="H956" s="378"/>
      <c r="I956" s="378"/>
      <c r="J956" s="378"/>
      <c r="K956" s="378"/>
      <c r="L956" s="378"/>
      <c r="M956" s="378"/>
      <c r="N956" s="378"/>
      <c r="O956" s="378"/>
      <c r="P956" s="378"/>
      <c r="Q956" s="378"/>
      <c r="R956" s="378"/>
      <c r="S956" s="378"/>
      <c r="T956" s="378"/>
      <c r="U956" s="378"/>
      <c r="V956" s="378"/>
      <c r="W956" s="378"/>
      <c r="X956" s="378"/>
      <c r="Y956" s="378"/>
      <c r="Z956" s="378"/>
      <c r="AA956" s="378"/>
      <c r="AB956" s="378"/>
      <c r="AC956" s="378"/>
      <c r="AD956" s="378"/>
      <c r="AE956" s="378"/>
      <c r="AF956" s="378"/>
      <c r="AG956" s="378"/>
      <c r="AH956" s="378"/>
      <c r="AI956" s="378"/>
      <c r="AJ956" s="378"/>
      <c r="AK956" s="378"/>
      <c r="AL956" s="378"/>
      <c r="AM956" s="378"/>
      <c r="AN956" s="378"/>
      <c r="AO956" s="378"/>
      <c r="AP956" s="378"/>
      <c r="AQ956" s="378"/>
      <c r="AR956" s="378"/>
      <c r="AS956" s="378"/>
    </row>
    <row r="957" spans="1:45" ht="11.25" customHeight="1">
      <c r="A957" s="378"/>
      <c r="B957" s="378"/>
      <c r="C957" s="378"/>
      <c r="D957" s="378"/>
      <c r="E957" s="378"/>
      <c r="F957" s="378"/>
      <c r="G957" s="378"/>
      <c r="H957" s="378"/>
      <c r="I957" s="378"/>
      <c r="J957" s="378"/>
      <c r="K957" s="378"/>
      <c r="L957" s="378"/>
      <c r="M957" s="378"/>
      <c r="N957" s="378"/>
      <c r="O957" s="378"/>
      <c r="P957" s="378"/>
      <c r="Q957" s="378"/>
      <c r="R957" s="378"/>
      <c r="S957" s="378"/>
      <c r="T957" s="378"/>
      <c r="U957" s="378"/>
      <c r="V957" s="378"/>
      <c r="W957" s="378"/>
      <c r="X957" s="378"/>
      <c r="Y957" s="378"/>
      <c r="Z957" s="378"/>
      <c r="AA957" s="378"/>
      <c r="AB957" s="378"/>
      <c r="AC957" s="378"/>
      <c r="AD957" s="378"/>
      <c r="AE957" s="378"/>
      <c r="AF957" s="378"/>
      <c r="AG957" s="378"/>
      <c r="AH957" s="378"/>
      <c r="AI957" s="378"/>
      <c r="AJ957" s="378"/>
      <c r="AK957" s="378"/>
      <c r="AL957" s="378"/>
      <c r="AM957" s="378"/>
      <c r="AN957" s="378"/>
      <c r="AO957" s="378"/>
      <c r="AP957" s="378"/>
      <c r="AQ957" s="378"/>
      <c r="AR957" s="378"/>
      <c r="AS957" s="378"/>
    </row>
    <row r="958" spans="1:45" ht="11.25" customHeight="1">
      <c r="A958" s="378"/>
      <c r="B958" s="378"/>
      <c r="C958" s="378"/>
      <c r="D958" s="378"/>
      <c r="E958" s="378"/>
      <c r="F958" s="378"/>
      <c r="G958" s="378"/>
      <c r="H958" s="378"/>
      <c r="I958" s="378"/>
      <c r="J958" s="378"/>
      <c r="K958" s="378"/>
      <c r="L958" s="378"/>
      <c r="M958" s="378"/>
      <c r="N958" s="378"/>
      <c r="O958" s="378"/>
      <c r="P958" s="378"/>
      <c r="Q958" s="378"/>
      <c r="R958" s="378"/>
      <c r="S958" s="378"/>
      <c r="T958" s="378"/>
      <c r="U958" s="378"/>
      <c r="V958" s="378"/>
      <c r="W958" s="378"/>
      <c r="X958" s="378"/>
      <c r="Y958" s="378"/>
      <c r="Z958" s="378"/>
      <c r="AA958" s="378"/>
      <c r="AB958" s="378"/>
      <c r="AC958" s="378"/>
      <c r="AD958" s="378"/>
      <c r="AE958" s="378"/>
      <c r="AF958" s="378"/>
      <c r="AG958" s="378"/>
      <c r="AH958" s="378"/>
      <c r="AI958" s="378"/>
      <c r="AJ958" s="378"/>
      <c r="AK958" s="378"/>
      <c r="AL958" s="378"/>
      <c r="AM958" s="378"/>
      <c r="AN958" s="378"/>
      <c r="AO958" s="378"/>
      <c r="AP958" s="378"/>
      <c r="AQ958" s="378"/>
      <c r="AR958" s="378"/>
      <c r="AS958" s="378"/>
    </row>
    <row r="959" spans="1:45" ht="11.25" customHeight="1">
      <c r="A959" s="378"/>
      <c r="B959" s="378"/>
      <c r="C959" s="378"/>
      <c r="D959" s="378"/>
      <c r="E959" s="378"/>
      <c r="F959" s="378"/>
      <c r="G959" s="378"/>
      <c r="H959" s="378"/>
      <c r="I959" s="378"/>
      <c r="J959" s="378"/>
      <c r="K959" s="378"/>
      <c r="L959" s="378"/>
      <c r="M959" s="378"/>
      <c r="N959" s="378"/>
      <c r="O959" s="378"/>
      <c r="P959" s="378"/>
      <c r="Q959" s="378"/>
      <c r="R959" s="378"/>
      <c r="S959" s="378"/>
      <c r="T959" s="378"/>
      <c r="U959" s="378"/>
      <c r="V959" s="378"/>
      <c r="W959" s="378"/>
      <c r="X959" s="378"/>
      <c r="Y959" s="378"/>
      <c r="Z959" s="378"/>
      <c r="AA959" s="378"/>
      <c r="AB959" s="378"/>
      <c r="AC959" s="378"/>
      <c r="AD959" s="378"/>
      <c r="AE959" s="378"/>
      <c r="AF959" s="378"/>
      <c r="AG959" s="378"/>
      <c r="AH959" s="378"/>
      <c r="AI959" s="378"/>
      <c r="AJ959" s="378"/>
      <c r="AK959" s="378"/>
      <c r="AL959" s="378"/>
      <c r="AM959" s="378"/>
      <c r="AN959" s="378"/>
      <c r="AO959" s="378"/>
      <c r="AP959" s="378"/>
      <c r="AQ959" s="378"/>
      <c r="AR959" s="378"/>
      <c r="AS959" s="378"/>
    </row>
    <row r="960" spans="1:45" ht="11.25" customHeight="1">
      <c r="A960" s="378"/>
      <c r="B960" s="378"/>
      <c r="C960" s="378"/>
      <c r="D960" s="378"/>
      <c r="E960" s="378"/>
      <c r="F960" s="378"/>
      <c r="G960" s="378"/>
      <c r="H960" s="378"/>
      <c r="I960" s="378"/>
      <c r="J960" s="378"/>
      <c r="K960" s="378"/>
      <c r="L960" s="378"/>
      <c r="M960" s="378"/>
      <c r="N960" s="378"/>
      <c r="O960" s="378"/>
      <c r="P960" s="378"/>
      <c r="Q960" s="378"/>
      <c r="R960" s="378"/>
      <c r="S960" s="378"/>
      <c r="T960" s="378"/>
      <c r="U960" s="378"/>
      <c r="V960" s="378"/>
      <c r="W960" s="378"/>
      <c r="X960" s="378"/>
      <c r="Y960" s="378"/>
      <c r="Z960" s="378"/>
      <c r="AA960" s="378"/>
      <c r="AB960" s="378"/>
      <c r="AC960" s="378"/>
      <c r="AD960" s="378"/>
      <c r="AE960" s="378"/>
      <c r="AF960" s="378"/>
      <c r="AG960" s="378"/>
      <c r="AH960" s="378"/>
      <c r="AI960" s="378"/>
      <c r="AJ960" s="378"/>
      <c r="AK960" s="378"/>
      <c r="AL960" s="378"/>
      <c r="AM960" s="378"/>
      <c r="AN960" s="378"/>
      <c r="AO960" s="378"/>
      <c r="AP960" s="378"/>
      <c r="AQ960" s="378"/>
      <c r="AR960" s="378"/>
      <c r="AS960" s="378"/>
    </row>
    <row r="961" spans="1:45" ht="11.25" customHeight="1">
      <c r="A961" s="378"/>
      <c r="B961" s="378"/>
      <c r="C961" s="378"/>
      <c r="D961" s="378"/>
      <c r="E961" s="378"/>
      <c r="F961" s="378"/>
      <c r="G961" s="378"/>
      <c r="H961" s="378"/>
      <c r="I961" s="378"/>
      <c r="J961" s="378"/>
      <c r="K961" s="378"/>
      <c r="L961" s="378"/>
      <c r="M961" s="378"/>
      <c r="N961" s="378"/>
      <c r="O961" s="378"/>
      <c r="P961" s="378"/>
      <c r="Q961" s="378"/>
      <c r="R961" s="378"/>
      <c r="S961" s="378"/>
      <c r="T961" s="378"/>
      <c r="U961" s="378"/>
      <c r="V961" s="378"/>
      <c r="W961" s="378"/>
      <c r="X961" s="378"/>
      <c r="Y961" s="378"/>
      <c r="Z961" s="378"/>
      <c r="AA961" s="378"/>
      <c r="AB961" s="378"/>
      <c r="AC961" s="378"/>
      <c r="AD961" s="378"/>
      <c r="AE961" s="378"/>
      <c r="AF961" s="378"/>
      <c r="AG961" s="378"/>
      <c r="AH961" s="378"/>
      <c r="AI961" s="378"/>
      <c r="AJ961" s="378"/>
      <c r="AK961" s="378"/>
      <c r="AL961" s="378"/>
      <c r="AM961" s="378"/>
      <c r="AN961" s="378"/>
      <c r="AO961" s="378"/>
      <c r="AP961" s="378"/>
      <c r="AQ961" s="378"/>
      <c r="AR961" s="378"/>
      <c r="AS961" s="378"/>
    </row>
    <row r="962" spans="1:45" ht="11.25" customHeight="1">
      <c r="A962" s="378"/>
      <c r="B962" s="378"/>
      <c r="C962" s="378"/>
      <c r="D962" s="378"/>
      <c r="E962" s="378"/>
      <c r="F962" s="378"/>
      <c r="G962" s="378"/>
      <c r="H962" s="378"/>
      <c r="I962" s="378"/>
      <c r="J962" s="378"/>
      <c r="K962" s="378"/>
      <c r="L962" s="378"/>
      <c r="M962" s="378"/>
      <c r="N962" s="378"/>
      <c r="O962" s="378"/>
      <c r="P962" s="378"/>
      <c r="Q962" s="378"/>
      <c r="R962" s="378"/>
      <c r="S962" s="378"/>
      <c r="T962" s="378"/>
      <c r="U962" s="378"/>
      <c r="V962" s="378"/>
      <c r="W962" s="378"/>
      <c r="X962" s="378"/>
      <c r="Y962" s="378"/>
      <c r="Z962" s="378"/>
      <c r="AA962" s="378"/>
      <c r="AB962" s="378"/>
      <c r="AC962" s="378"/>
      <c r="AD962" s="378"/>
      <c r="AE962" s="378"/>
      <c r="AF962" s="378"/>
      <c r="AG962" s="378"/>
      <c r="AH962" s="378"/>
      <c r="AI962" s="378"/>
      <c r="AJ962" s="378"/>
      <c r="AK962" s="378"/>
      <c r="AL962" s="378"/>
      <c r="AM962" s="378"/>
      <c r="AN962" s="378"/>
      <c r="AO962" s="378"/>
      <c r="AP962" s="378"/>
      <c r="AQ962" s="378"/>
      <c r="AR962" s="378"/>
      <c r="AS962" s="378"/>
    </row>
    <row r="963" spans="1:45" ht="11.25" customHeight="1">
      <c r="A963" s="378"/>
      <c r="B963" s="378"/>
      <c r="C963" s="378"/>
      <c r="D963" s="378"/>
      <c r="E963" s="378"/>
      <c r="F963" s="378"/>
      <c r="G963" s="378"/>
      <c r="H963" s="378"/>
      <c r="I963" s="378"/>
      <c r="J963" s="378"/>
      <c r="K963" s="378"/>
      <c r="L963" s="378"/>
      <c r="M963" s="378"/>
      <c r="N963" s="378"/>
      <c r="O963" s="378"/>
      <c r="P963" s="378"/>
      <c r="Q963" s="378"/>
      <c r="R963" s="378"/>
      <c r="S963" s="378"/>
      <c r="T963" s="378"/>
      <c r="U963" s="378"/>
      <c r="V963" s="378"/>
      <c r="W963" s="378"/>
      <c r="X963" s="378"/>
      <c r="Y963" s="378"/>
      <c r="Z963" s="378"/>
      <c r="AA963" s="378"/>
      <c r="AB963" s="378"/>
      <c r="AC963" s="378"/>
      <c r="AD963" s="378"/>
      <c r="AE963" s="378"/>
      <c r="AF963" s="378"/>
      <c r="AG963" s="378"/>
      <c r="AH963" s="378"/>
      <c r="AI963" s="378"/>
      <c r="AJ963" s="378"/>
      <c r="AK963" s="378"/>
      <c r="AL963" s="378"/>
      <c r="AM963" s="378"/>
      <c r="AN963" s="378"/>
      <c r="AO963" s="378"/>
      <c r="AP963" s="378"/>
      <c r="AQ963" s="378"/>
      <c r="AR963" s="378"/>
      <c r="AS963" s="378"/>
    </row>
    <row r="964" spans="1:45" ht="11.25" customHeight="1">
      <c r="A964" s="378"/>
      <c r="B964" s="378"/>
      <c r="C964" s="378"/>
      <c r="D964" s="378"/>
      <c r="E964" s="378"/>
      <c r="F964" s="378"/>
      <c r="G964" s="378"/>
      <c r="H964" s="378"/>
      <c r="I964" s="378"/>
      <c r="J964" s="378"/>
      <c r="K964" s="378"/>
      <c r="L964" s="378"/>
      <c r="M964" s="378"/>
      <c r="N964" s="378"/>
      <c r="O964" s="378"/>
      <c r="P964" s="378"/>
      <c r="Q964" s="378"/>
      <c r="R964" s="378"/>
      <c r="S964" s="378"/>
      <c r="T964" s="378"/>
      <c r="U964" s="378"/>
      <c r="V964" s="378"/>
      <c r="W964" s="378"/>
      <c r="X964" s="378"/>
      <c r="Y964" s="378"/>
      <c r="Z964" s="378"/>
      <c r="AA964" s="378"/>
      <c r="AB964" s="378"/>
      <c r="AC964" s="378"/>
      <c r="AD964" s="378"/>
      <c r="AE964" s="378"/>
      <c r="AF964" s="378"/>
      <c r="AG964" s="378"/>
      <c r="AH964" s="378"/>
      <c r="AI964" s="378"/>
      <c r="AJ964" s="378"/>
      <c r="AK964" s="378"/>
      <c r="AL964" s="378"/>
      <c r="AM964" s="378"/>
      <c r="AN964" s="378"/>
      <c r="AO964" s="378"/>
      <c r="AP964" s="378"/>
      <c r="AQ964" s="378"/>
      <c r="AR964" s="378"/>
      <c r="AS964" s="378"/>
    </row>
    <row r="965" spans="1:45" ht="11.25" customHeight="1">
      <c r="A965" s="378"/>
      <c r="B965" s="378"/>
      <c r="C965" s="378"/>
      <c r="D965" s="378"/>
      <c r="E965" s="378"/>
      <c r="F965" s="378"/>
      <c r="G965" s="378"/>
      <c r="H965" s="378"/>
      <c r="I965" s="378"/>
      <c r="J965" s="378"/>
      <c r="K965" s="378"/>
      <c r="L965" s="378"/>
      <c r="M965" s="378"/>
      <c r="N965" s="378"/>
      <c r="O965" s="378"/>
      <c r="P965" s="378"/>
      <c r="Q965" s="378"/>
      <c r="R965" s="378"/>
      <c r="S965" s="378"/>
      <c r="T965" s="378"/>
      <c r="U965" s="378"/>
      <c r="V965" s="378"/>
      <c r="W965" s="378"/>
      <c r="X965" s="378"/>
      <c r="Y965" s="378"/>
      <c r="Z965" s="378"/>
      <c r="AA965" s="378"/>
      <c r="AB965" s="378"/>
      <c r="AC965" s="378"/>
      <c r="AD965" s="378"/>
      <c r="AE965" s="378"/>
      <c r="AF965" s="378"/>
      <c r="AG965" s="378"/>
      <c r="AH965" s="378"/>
      <c r="AI965" s="378"/>
      <c r="AJ965" s="378"/>
      <c r="AK965" s="378"/>
      <c r="AL965" s="378"/>
      <c r="AM965" s="378"/>
      <c r="AN965" s="378"/>
      <c r="AO965" s="378"/>
      <c r="AP965" s="378"/>
      <c r="AQ965" s="378"/>
      <c r="AR965" s="378"/>
      <c r="AS965" s="378"/>
    </row>
    <row r="966" spans="1:45" ht="11.25" customHeight="1">
      <c r="A966" s="378"/>
      <c r="B966" s="378"/>
      <c r="C966" s="378"/>
      <c r="D966" s="378"/>
      <c r="E966" s="378"/>
      <c r="F966" s="378"/>
      <c r="G966" s="378"/>
      <c r="H966" s="378"/>
      <c r="I966" s="378"/>
      <c r="J966" s="378"/>
      <c r="K966" s="378"/>
      <c r="L966" s="378"/>
      <c r="M966" s="378"/>
      <c r="N966" s="378"/>
      <c r="O966" s="378"/>
      <c r="P966" s="378"/>
      <c r="Q966" s="378"/>
      <c r="R966" s="378"/>
      <c r="S966" s="378"/>
      <c r="T966" s="378"/>
      <c r="U966" s="378"/>
      <c r="V966" s="378"/>
      <c r="W966" s="378"/>
      <c r="X966" s="378"/>
      <c r="Y966" s="378"/>
      <c r="Z966" s="378"/>
      <c r="AA966" s="378"/>
      <c r="AB966" s="378"/>
      <c r="AC966" s="378"/>
      <c r="AD966" s="378"/>
      <c r="AE966" s="378"/>
      <c r="AF966" s="378"/>
      <c r="AG966" s="378"/>
      <c r="AH966" s="378"/>
      <c r="AI966" s="378"/>
      <c r="AJ966" s="378"/>
      <c r="AK966" s="378"/>
      <c r="AL966" s="378"/>
      <c r="AM966" s="378"/>
      <c r="AN966" s="378"/>
      <c r="AO966" s="378"/>
      <c r="AP966" s="378"/>
      <c r="AQ966" s="378"/>
      <c r="AR966" s="378"/>
      <c r="AS966" s="378"/>
    </row>
    <row r="967" spans="1:45" ht="11.25" customHeight="1">
      <c r="A967" s="378"/>
      <c r="B967" s="378"/>
      <c r="C967" s="378"/>
      <c r="D967" s="378"/>
      <c r="E967" s="378"/>
      <c r="F967" s="378"/>
      <c r="G967" s="378"/>
      <c r="H967" s="378"/>
      <c r="I967" s="378"/>
      <c r="J967" s="378"/>
      <c r="K967" s="378"/>
      <c r="L967" s="378"/>
      <c r="M967" s="378"/>
      <c r="N967" s="378"/>
      <c r="O967" s="378"/>
      <c r="P967" s="378"/>
      <c r="Q967" s="378"/>
      <c r="R967" s="378"/>
      <c r="S967" s="378"/>
      <c r="T967" s="378"/>
      <c r="U967" s="378"/>
      <c r="V967" s="378"/>
      <c r="W967" s="378"/>
      <c r="X967" s="378"/>
      <c r="Y967" s="378"/>
      <c r="Z967" s="378"/>
      <c r="AA967" s="378"/>
      <c r="AB967" s="378"/>
      <c r="AC967" s="378"/>
      <c r="AD967" s="378"/>
      <c r="AE967" s="378"/>
      <c r="AF967" s="378"/>
      <c r="AG967" s="378"/>
      <c r="AH967" s="378"/>
      <c r="AI967" s="378"/>
      <c r="AJ967" s="378"/>
      <c r="AK967" s="378"/>
      <c r="AL967" s="378"/>
      <c r="AM967" s="378"/>
      <c r="AN967" s="378"/>
      <c r="AO967" s="378"/>
      <c r="AP967" s="378"/>
      <c r="AQ967" s="378"/>
      <c r="AR967" s="378"/>
      <c r="AS967" s="378"/>
    </row>
    <row r="968" spans="1:45" ht="11.25" customHeight="1">
      <c r="A968" s="378"/>
      <c r="B968" s="378"/>
      <c r="C968" s="378"/>
      <c r="D968" s="378"/>
      <c r="E968" s="378"/>
      <c r="F968" s="378"/>
      <c r="G968" s="378"/>
      <c r="H968" s="378"/>
      <c r="I968" s="378"/>
      <c r="J968" s="378"/>
      <c r="K968" s="378"/>
      <c r="L968" s="378"/>
      <c r="M968" s="378"/>
      <c r="N968" s="378"/>
      <c r="O968" s="378"/>
      <c r="P968" s="378"/>
      <c r="Q968" s="378"/>
      <c r="R968" s="378"/>
      <c r="S968" s="378"/>
      <c r="T968" s="378"/>
      <c r="U968" s="378"/>
      <c r="V968" s="378"/>
      <c r="W968" s="378"/>
      <c r="X968" s="378"/>
      <c r="Y968" s="378"/>
      <c r="Z968" s="378"/>
      <c r="AA968" s="378"/>
      <c r="AB968" s="378"/>
      <c r="AC968" s="378"/>
      <c r="AD968" s="378"/>
      <c r="AE968" s="378"/>
      <c r="AF968" s="378"/>
      <c r="AG968" s="378"/>
      <c r="AH968" s="378"/>
      <c r="AI968" s="378"/>
      <c r="AJ968" s="378"/>
      <c r="AK968" s="378"/>
      <c r="AL968" s="378"/>
      <c r="AM968" s="378"/>
      <c r="AN968" s="378"/>
      <c r="AO968" s="378"/>
      <c r="AP968" s="378"/>
      <c r="AQ968" s="378"/>
      <c r="AR968" s="378"/>
      <c r="AS968" s="378"/>
    </row>
    <row r="969" spans="1:45" ht="11.25" customHeight="1">
      <c r="A969" s="378"/>
      <c r="B969" s="378"/>
      <c r="C969" s="378"/>
      <c r="D969" s="378"/>
      <c r="E969" s="378"/>
      <c r="F969" s="378"/>
      <c r="G969" s="378"/>
      <c r="H969" s="378"/>
      <c r="I969" s="378"/>
      <c r="J969" s="378"/>
      <c r="K969" s="378"/>
      <c r="L969" s="378"/>
      <c r="M969" s="378"/>
      <c r="N969" s="378"/>
      <c r="O969" s="378"/>
      <c r="P969" s="378"/>
      <c r="Q969" s="378"/>
      <c r="R969" s="378"/>
      <c r="S969" s="378"/>
      <c r="T969" s="378"/>
      <c r="U969" s="378"/>
      <c r="V969" s="378"/>
      <c r="W969" s="378"/>
      <c r="X969" s="378"/>
      <c r="Y969" s="378"/>
      <c r="Z969" s="378"/>
      <c r="AA969" s="378"/>
      <c r="AB969" s="378"/>
      <c r="AC969" s="378"/>
      <c r="AD969" s="378"/>
      <c r="AE969" s="378"/>
      <c r="AF969" s="378"/>
      <c r="AG969" s="378"/>
      <c r="AH969" s="378"/>
      <c r="AI969" s="378"/>
      <c r="AJ969" s="378"/>
      <c r="AK969" s="378"/>
      <c r="AL969" s="378"/>
      <c r="AM969" s="378"/>
      <c r="AN969" s="378"/>
      <c r="AO969" s="378"/>
      <c r="AP969" s="378"/>
      <c r="AQ969" s="378"/>
      <c r="AR969" s="378"/>
      <c r="AS969" s="378"/>
    </row>
    <row r="970" spans="1:45" ht="11.25" customHeight="1">
      <c r="A970" s="378"/>
      <c r="B970" s="378"/>
      <c r="C970" s="378"/>
      <c r="D970" s="378"/>
      <c r="E970" s="378"/>
      <c r="F970" s="378"/>
      <c r="G970" s="378"/>
      <c r="H970" s="378"/>
      <c r="I970" s="378"/>
      <c r="J970" s="378"/>
      <c r="K970" s="378"/>
      <c r="L970" s="378"/>
      <c r="M970" s="378"/>
      <c r="N970" s="378"/>
      <c r="O970" s="378"/>
      <c r="P970" s="378"/>
      <c r="Q970" s="378"/>
      <c r="R970" s="378"/>
      <c r="S970" s="378"/>
      <c r="T970" s="378"/>
      <c r="U970" s="378"/>
      <c r="V970" s="378"/>
      <c r="W970" s="378"/>
      <c r="X970" s="378"/>
      <c r="Y970" s="378"/>
      <c r="Z970" s="378"/>
      <c r="AA970" s="378"/>
      <c r="AB970" s="378"/>
      <c r="AC970" s="378"/>
      <c r="AD970" s="378"/>
      <c r="AE970" s="378"/>
      <c r="AF970" s="378"/>
      <c r="AG970" s="378"/>
      <c r="AH970" s="378"/>
      <c r="AI970" s="378"/>
      <c r="AJ970" s="378"/>
      <c r="AK970" s="378"/>
      <c r="AL970" s="378"/>
      <c r="AM970" s="378"/>
      <c r="AN970" s="378"/>
      <c r="AO970" s="378"/>
      <c r="AP970" s="378"/>
      <c r="AQ970" s="378"/>
      <c r="AR970" s="378"/>
      <c r="AS970" s="378"/>
    </row>
    <row r="971" spans="1:45" ht="11.25" customHeight="1">
      <c r="A971" s="378"/>
      <c r="B971" s="378"/>
      <c r="C971" s="378"/>
      <c r="D971" s="378"/>
      <c r="E971" s="378"/>
      <c r="F971" s="378"/>
      <c r="G971" s="378"/>
      <c r="H971" s="378"/>
      <c r="I971" s="378"/>
      <c r="J971" s="378"/>
      <c r="K971" s="378"/>
      <c r="L971" s="378"/>
      <c r="M971" s="378"/>
      <c r="N971" s="378"/>
      <c r="O971" s="378"/>
      <c r="P971" s="378"/>
      <c r="Q971" s="378"/>
      <c r="R971" s="378"/>
      <c r="S971" s="378"/>
      <c r="T971" s="378"/>
      <c r="U971" s="378"/>
      <c r="V971" s="378"/>
      <c r="W971" s="378"/>
      <c r="X971" s="378"/>
      <c r="Y971" s="378"/>
      <c r="Z971" s="378"/>
      <c r="AA971" s="378"/>
      <c r="AB971" s="378"/>
      <c r="AC971" s="378"/>
      <c r="AD971" s="378"/>
      <c r="AE971" s="378"/>
      <c r="AF971" s="378"/>
      <c r="AG971" s="378"/>
      <c r="AH971" s="378"/>
      <c r="AI971" s="378"/>
      <c r="AJ971" s="378"/>
      <c r="AK971" s="378"/>
      <c r="AL971" s="378"/>
      <c r="AM971" s="378"/>
      <c r="AN971" s="378"/>
      <c r="AO971" s="378"/>
      <c r="AP971" s="378"/>
      <c r="AQ971" s="378"/>
      <c r="AR971" s="378"/>
      <c r="AS971" s="378"/>
    </row>
    <row r="972" spans="1:45" ht="11.25" customHeight="1">
      <c r="A972" s="378"/>
      <c r="B972" s="378"/>
      <c r="C972" s="378"/>
      <c r="D972" s="378"/>
      <c r="E972" s="378"/>
      <c r="F972" s="378"/>
      <c r="G972" s="378"/>
      <c r="H972" s="378"/>
      <c r="I972" s="378"/>
      <c r="J972" s="378"/>
      <c r="K972" s="378"/>
      <c r="L972" s="378"/>
      <c r="M972" s="378"/>
      <c r="N972" s="378"/>
      <c r="O972" s="378"/>
      <c r="P972" s="378"/>
      <c r="Q972" s="378"/>
      <c r="R972" s="378"/>
      <c r="S972" s="378"/>
      <c r="T972" s="378"/>
      <c r="U972" s="378"/>
      <c r="V972" s="378"/>
      <c r="W972" s="378"/>
      <c r="X972" s="378"/>
      <c r="Y972" s="378"/>
      <c r="Z972" s="378"/>
      <c r="AA972" s="378"/>
      <c r="AB972" s="378"/>
      <c r="AC972" s="378"/>
      <c r="AD972" s="378"/>
      <c r="AE972" s="378"/>
      <c r="AF972" s="378"/>
      <c r="AG972" s="378"/>
      <c r="AH972" s="378"/>
      <c r="AI972" s="378"/>
      <c r="AJ972" s="378"/>
      <c r="AK972" s="378"/>
      <c r="AL972" s="378"/>
      <c r="AM972" s="378"/>
      <c r="AN972" s="378"/>
      <c r="AO972" s="378"/>
      <c r="AP972" s="378"/>
      <c r="AQ972" s="378"/>
      <c r="AR972" s="378"/>
      <c r="AS972" s="378"/>
    </row>
    <row r="973" spans="1:45" ht="11.25" customHeight="1">
      <c r="A973" s="378"/>
      <c r="B973" s="378"/>
      <c r="C973" s="378"/>
      <c r="D973" s="378"/>
      <c r="E973" s="378"/>
      <c r="F973" s="378"/>
      <c r="G973" s="378"/>
      <c r="H973" s="378"/>
      <c r="I973" s="378"/>
      <c r="J973" s="378"/>
      <c r="K973" s="378"/>
      <c r="L973" s="378"/>
      <c r="M973" s="378"/>
      <c r="N973" s="378"/>
      <c r="O973" s="378"/>
      <c r="P973" s="378"/>
      <c r="Q973" s="378"/>
      <c r="R973" s="378"/>
      <c r="S973" s="378"/>
      <c r="T973" s="378"/>
      <c r="U973" s="378"/>
      <c r="V973" s="378"/>
      <c r="W973" s="378"/>
      <c r="X973" s="378"/>
      <c r="Y973" s="378"/>
      <c r="Z973" s="378"/>
      <c r="AA973" s="378"/>
      <c r="AB973" s="378"/>
      <c r="AC973" s="378"/>
      <c r="AD973" s="378"/>
      <c r="AE973" s="378"/>
      <c r="AF973" s="378"/>
      <c r="AG973" s="378"/>
      <c r="AH973" s="378"/>
      <c r="AI973" s="378"/>
      <c r="AJ973" s="378"/>
      <c r="AK973" s="378"/>
      <c r="AL973" s="378"/>
      <c r="AM973" s="378"/>
      <c r="AN973" s="378"/>
      <c r="AO973" s="378"/>
      <c r="AP973" s="378"/>
      <c r="AQ973" s="378"/>
      <c r="AR973" s="378"/>
      <c r="AS973" s="378"/>
    </row>
    <row r="974" spans="1:45" ht="11.25" customHeight="1">
      <c r="A974" s="378"/>
      <c r="B974" s="378"/>
      <c r="C974" s="378"/>
      <c r="D974" s="378"/>
      <c r="E974" s="378"/>
      <c r="F974" s="378"/>
      <c r="G974" s="378"/>
      <c r="H974" s="378"/>
      <c r="I974" s="378"/>
      <c r="J974" s="378"/>
      <c r="K974" s="378"/>
      <c r="L974" s="378"/>
      <c r="M974" s="378"/>
      <c r="N974" s="378"/>
      <c r="O974" s="378"/>
      <c r="P974" s="378"/>
      <c r="Q974" s="378"/>
      <c r="R974" s="378"/>
      <c r="S974" s="378"/>
      <c r="T974" s="378"/>
      <c r="U974" s="378"/>
      <c r="V974" s="378"/>
      <c r="W974" s="378"/>
      <c r="X974" s="378"/>
      <c r="Y974" s="378"/>
      <c r="Z974" s="378"/>
      <c r="AA974" s="378"/>
      <c r="AB974" s="378"/>
      <c r="AC974" s="378"/>
      <c r="AD974" s="378"/>
      <c r="AE974" s="378"/>
      <c r="AF974" s="378"/>
      <c r="AG974" s="378"/>
      <c r="AH974" s="378"/>
      <c r="AI974" s="378"/>
      <c r="AJ974" s="378"/>
      <c r="AK974" s="378"/>
      <c r="AL974" s="378"/>
      <c r="AM974" s="378"/>
      <c r="AN974" s="378"/>
      <c r="AO974" s="378"/>
      <c r="AP974" s="378"/>
      <c r="AQ974" s="378"/>
      <c r="AR974" s="378"/>
      <c r="AS974" s="378"/>
    </row>
    <row r="975" spans="1:45" ht="11.25" customHeight="1">
      <c r="A975" s="378"/>
      <c r="B975" s="378"/>
      <c r="C975" s="378"/>
      <c r="D975" s="378"/>
      <c r="E975" s="378"/>
      <c r="F975" s="378"/>
      <c r="G975" s="378"/>
      <c r="H975" s="378"/>
      <c r="I975" s="378"/>
      <c r="J975" s="378"/>
      <c r="K975" s="378"/>
      <c r="L975" s="378"/>
      <c r="M975" s="378"/>
      <c r="N975" s="378"/>
      <c r="O975" s="378"/>
      <c r="P975" s="378"/>
      <c r="Q975" s="378"/>
      <c r="R975" s="378"/>
      <c r="S975" s="378"/>
      <c r="T975" s="378"/>
      <c r="U975" s="378"/>
      <c r="V975" s="378"/>
      <c r="W975" s="378"/>
      <c r="X975" s="378"/>
      <c r="Y975" s="378"/>
      <c r="Z975" s="378"/>
      <c r="AA975" s="378"/>
      <c r="AB975" s="378"/>
      <c r="AC975" s="378"/>
      <c r="AD975" s="378"/>
      <c r="AE975" s="378"/>
      <c r="AF975" s="378"/>
      <c r="AG975" s="378"/>
      <c r="AH975" s="378"/>
      <c r="AI975" s="378"/>
      <c r="AJ975" s="378"/>
      <c r="AK975" s="378"/>
      <c r="AL975" s="378"/>
      <c r="AM975" s="378"/>
      <c r="AN975" s="378"/>
      <c r="AO975" s="378"/>
      <c r="AP975" s="378"/>
      <c r="AQ975" s="378"/>
      <c r="AR975" s="378"/>
      <c r="AS975" s="378"/>
    </row>
    <row r="976" spans="1:45" ht="11.25" customHeight="1">
      <c r="A976" s="378"/>
      <c r="B976" s="378"/>
      <c r="C976" s="378"/>
      <c r="D976" s="378"/>
      <c r="E976" s="378"/>
      <c r="F976" s="378"/>
      <c r="G976" s="378"/>
      <c r="H976" s="378"/>
      <c r="I976" s="378"/>
      <c r="J976" s="378"/>
      <c r="K976" s="378"/>
      <c r="L976" s="378"/>
      <c r="M976" s="378"/>
      <c r="N976" s="378"/>
      <c r="O976" s="378"/>
      <c r="P976" s="378"/>
      <c r="Q976" s="378"/>
      <c r="R976" s="378"/>
      <c r="S976" s="378"/>
      <c r="T976" s="378"/>
      <c r="U976" s="378"/>
      <c r="V976" s="378"/>
      <c r="W976" s="378"/>
      <c r="X976" s="378"/>
      <c r="Y976" s="378"/>
      <c r="Z976" s="378"/>
      <c r="AA976" s="378"/>
      <c r="AB976" s="378"/>
      <c r="AC976" s="378"/>
      <c r="AD976" s="378"/>
      <c r="AE976" s="378"/>
      <c r="AF976" s="378"/>
      <c r="AG976" s="378"/>
      <c r="AH976" s="378"/>
      <c r="AI976" s="378"/>
      <c r="AJ976" s="378"/>
      <c r="AK976" s="378"/>
      <c r="AL976" s="378"/>
      <c r="AM976" s="378"/>
      <c r="AN976" s="378"/>
      <c r="AO976" s="378"/>
      <c r="AP976" s="378"/>
      <c r="AQ976" s="378"/>
      <c r="AR976" s="378"/>
      <c r="AS976" s="378"/>
    </row>
    <row r="977" spans="1:45" ht="11.25" customHeight="1">
      <c r="A977" s="378"/>
      <c r="B977" s="378"/>
      <c r="C977" s="378"/>
      <c r="D977" s="378"/>
      <c r="E977" s="378"/>
      <c r="F977" s="378"/>
      <c r="G977" s="378"/>
      <c r="H977" s="378"/>
      <c r="I977" s="378"/>
      <c r="J977" s="378"/>
      <c r="K977" s="378"/>
      <c r="L977" s="378"/>
      <c r="M977" s="378"/>
      <c r="N977" s="378"/>
      <c r="O977" s="378"/>
      <c r="P977" s="378"/>
      <c r="Q977" s="378"/>
      <c r="R977" s="378"/>
      <c r="S977" s="378"/>
      <c r="T977" s="378"/>
      <c r="U977" s="378"/>
      <c r="V977" s="378"/>
      <c r="W977" s="378"/>
      <c r="X977" s="378"/>
      <c r="Y977" s="378"/>
      <c r="Z977" s="378"/>
      <c r="AA977" s="378"/>
      <c r="AB977" s="378"/>
      <c r="AC977" s="378"/>
      <c r="AD977" s="378"/>
      <c r="AE977" s="378"/>
      <c r="AF977" s="378"/>
      <c r="AG977" s="378"/>
      <c r="AH977" s="378"/>
      <c r="AI977" s="378"/>
      <c r="AJ977" s="378"/>
      <c r="AK977" s="378"/>
      <c r="AL977" s="378"/>
      <c r="AM977" s="378"/>
      <c r="AN977" s="378"/>
      <c r="AO977" s="378"/>
      <c r="AP977" s="378"/>
      <c r="AQ977" s="378"/>
      <c r="AR977" s="378"/>
      <c r="AS977" s="378"/>
    </row>
    <row r="978" spans="1:45" ht="11.25" customHeight="1">
      <c r="A978" s="378"/>
      <c r="B978" s="378"/>
      <c r="C978" s="378"/>
      <c r="D978" s="378"/>
      <c r="E978" s="378"/>
      <c r="F978" s="378"/>
      <c r="G978" s="378"/>
      <c r="H978" s="378"/>
      <c r="I978" s="378"/>
      <c r="J978" s="378"/>
      <c r="K978" s="378"/>
      <c r="L978" s="378"/>
      <c r="M978" s="378"/>
      <c r="N978" s="378"/>
      <c r="O978" s="378"/>
      <c r="P978" s="378"/>
      <c r="Q978" s="378"/>
      <c r="R978" s="378"/>
      <c r="S978" s="378"/>
      <c r="T978" s="378"/>
      <c r="U978" s="378"/>
      <c r="V978" s="378"/>
      <c r="W978" s="378"/>
      <c r="X978" s="378"/>
      <c r="Y978" s="378"/>
      <c r="Z978" s="378"/>
      <c r="AA978" s="378"/>
      <c r="AB978" s="378"/>
      <c r="AC978" s="378"/>
      <c r="AD978" s="378"/>
      <c r="AE978" s="378"/>
      <c r="AF978" s="378"/>
      <c r="AG978" s="378"/>
      <c r="AH978" s="378"/>
      <c r="AI978" s="378"/>
      <c r="AJ978" s="378"/>
      <c r="AK978" s="378"/>
      <c r="AL978" s="378"/>
      <c r="AM978" s="378"/>
      <c r="AN978" s="378"/>
      <c r="AO978" s="378"/>
      <c r="AP978" s="378"/>
      <c r="AQ978" s="378"/>
      <c r="AR978" s="378"/>
      <c r="AS978" s="378"/>
    </row>
    <row r="979" spans="1:45" ht="11.25" customHeight="1">
      <c r="A979" s="378"/>
      <c r="B979" s="378"/>
      <c r="C979" s="378"/>
      <c r="D979" s="378"/>
      <c r="E979" s="378"/>
      <c r="F979" s="378"/>
      <c r="G979" s="378"/>
      <c r="H979" s="378"/>
      <c r="I979" s="378"/>
      <c r="J979" s="378"/>
      <c r="K979" s="378"/>
      <c r="L979" s="378"/>
      <c r="M979" s="378"/>
      <c r="N979" s="378"/>
      <c r="O979" s="378"/>
      <c r="P979" s="378"/>
      <c r="Q979" s="378"/>
      <c r="R979" s="378"/>
      <c r="S979" s="378"/>
      <c r="T979" s="378"/>
      <c r="U979" s="378"/>
      <c r="V979" s="378"/>
      <c r="W979" s="378"/>
      <c r="X979" s="378"/>
      <c r="Y979" s="378"/>
      <c r="Z979" s="378"/>
      <c r="AA979" s="378"/>
      <c r="AB979" s="378"/>
      <c r="AC979" s="378"/>
      <c r="AD979" s="378"/>
      <c r="AE979" s="378"/>
      <c r="AF979" s="378"/>
      <c r="AG979" s="378"/>
      <c r="AH979" s="378"/>
      <c r="AI979" s="378"/>
      <c r="AJ979" s="378"/>
      <c r="AK979" s="378"/>
      <c r="AL979" s="378"/>
      <c r="AM979" s="378"/>
      <c r="AN979" s="378"/>
      <c r="AO979" s="378"/>
      <c r="AP979" s="378"/>
      <c r="AQ979" s="378"/>
      <c r="AR979" s="378"/>
      <c r="AS979" s="378"/>
    </row>
    <row r="980" spans="1:45" ht="11.25" customHeight="1">
      <c r="A980" s="378"/>
      <c r="B980" s="378"/>
      <c r="C980" s="378"/>
      <c r="D980" s="378"/>
      <c r="E980" s="378"/>
      <c r="F980" s="378"/>
      <c r="G980" s="378"/>
      <c r="H980" s="378"/>
      <c r="I980" s="378"/>
      <c r="J980" s="378"/>
      <c r="K980" s="378"/>
      <c r="L980" s="378"/>
      <c r="M980" s="378"/>
      <c r="N980" s="378"/>
      <c r="O980" s="378"/>
      <c r="P980" s="378"/>
      <c r="Q980" s="378"/>
      <c r="R980" s="378"/>
      <c r="S980" s="378"/>
      <c r="T980" s="378"/>
      <c r="U980" s="378"/>
      <c r="V980" s="378"/>
      <c r="W980" s="378"/>
      <c r="X980" s="378"/>
      <c r="Y980" s="378"/>
      <c r="Z980" s="378"/>
      <c r="AA980" s="378"/>
      <c r="AB980" s="378"/>
      <c r="AC980" s="378"/>
      <c r="AD980" s="378"/>
      <c r="AE980" s="378"/>
      <c r="AF980" s="378"/>
      <c r="AG980" s="378"/>
      <c r="AH980" s="378"/>
      <c r="AI980" s="378"/>
      <c r="AJ980" s="378"/>
      <c r="AK980" s="378"/>
      <c r="AL980" s="378"/>
      <c r="AM980" s="378"/>
      <c r="AN980" s="378"/>
      <c r="AO980" s="378"/>
      <c r="AP980" s="378"/>
      <c r="AQ980" s="378"/>
      <c r="AR980" s="378"/>
      <c r="AS980" s="378"/>
    </row>
    <row r="981" spans="1:45" ht="11.25" customHeight="1">
      <c r="A981" s="378"/>
      <c r="B981" s="378"/>
      <c r="C981" s="378"/>
      <c r="D981" s="378"/>
      <c r="E981" s="378"/>
      <c r="F981" s="378"/>
      <c r="G981" s="378"/>
      <c r="H981" s="378"/>
      <c r="I981" s="378"/>
      <c r="J981" s="378"/>
      <c r="K981" s="378"/>
      <c r="L981" s="378"/>
      <c r="M981" s="378"/>
      <c r="N981" s="378"/>
      <c r="O981" s="378"/>
      <c r="P981" s="378"/>
      <c r="Q981" s="378"/>
      <c r="R981" s="378"/>
      <c r="S981" s="378"/>
      <c r="T981" s="378"/>
      <c r="U981" s="378"/>
      <c r="V981" s="378"/>
      <c r="W981" s="378"/>
      <c r="X981" s="378"/>
      <c r="Y981" s="378"/>
      <c r="Z981" s="378"/>
      <c r="AA981" s="378"/>
      <c r="AB981" s="378"/>
      <c r="AC981" s="378"/>
      <c r="AD981" s="378"/>
      <c r="AE981" s="378"/>
      <c r="AF981" s="378"/>
      <c r="AG981" s="378"/>
      <c r="AH981" s="378"/>
      <c r="AI981" s="378"/>
      <c r="AJ981" s="378"/>
      <c r="AK981" s="378"/>
      <c r="AL981" s="378"/>
      <c r="AM981" s="378"/>
      <c r="AN981" s="378"/>
      <c r="AO981" s="378"/>
      <c r="AP981" s="378"/>
      <c r="AQ981" s="378"/>
      <c r="AR981" s="378"/>
      <c r="AS981" s="378"/>
    </row>
    <row r="982" spans="1:45" ht="11.25" customHeight="1">
      <c r="A982" s="378"/>
      <c r="B982" s="378"/>
      <c r="C982" s="378"/>
      <c r="D982" s="378"/>
      <c r="E982" s="378"/>
      <c r="F982" s="378"/>
      <c r="G982" s="378"/>
      <c r="H982" s="378"/>
      <c r="I982" s="378"/>
      <c r="J982" s="378"/>
      <c r="K982" s="378"/>
      <c r="L982" s="378"/>
      <c r="M982" s="378"/>
      <c r="N982" s="378"/>
      <c r="O982" s="378"/>
      <c r="P982" s="378"/>
      <c r="Q982" s="378"/>
      <c r="R982" s="378"/>
      <c r="S982" s="378"/>
      <c r="T982" s="378"/>
      <c r="U982" s="378"/>
      <c r="V982" s="378"/>
      <c r="W982" s="378"/>
      <c r="X982" s="378"/>
      <c r="Y982" s="378"/>
      <c r="Z982" s="378"/>
      <c r="AA982" s="378"/>
      <c r="AB982" s="378"/>
      <c r="AC982" s="378"/>
      <c r="AD982" s="378"/>
      <c r="AE982" s="378"/>
      <c r="AF982" s="378"/>
      <c r="AG982" s="378"/>
      <c r="AH982" s="378"/>
      <c r="AI982" s="378"/>
      <c r="AJ982" s="378"/>
      <c r="AK982" s="378"/>
      <c r="AL982" s="378"/>
      <c r="AM982" s="378"/>
      <c r="AN982" s="378"/>
      <c r="AO982" s="378"/>
      <c r="AP982" s="378"/>
      <c r="AQ982" s="378"/>
      <c r="AR982" s="378"/>
      <c r="AS982" s="378"/>
    </row>
    <row r="983" spans="1:45" ht="11.25" customHeight="1">
      <c r="A983" s="378"/>
      <c r="B983" s="378"/>
      <c r="C983" s="378"/>
      <c r="D983" s="378"/>
      <c r="E983" s="378"/>
      <c r="F983" s="378"/>
      <c r="G983" s="378"/>
      <c r="H983" s="378"/>
      <c r="I983" s="378"/>
      <c r="J983" s="378"/>
      <c r="K983" s="378"/>
      <c r="L983" s="378"/>
      <c r="M983" s="378"/>
      <c r="N983" s="378"/>
      <c r="O983" s="378"/>
      <c r="P983" s="378"/>
      <c r="Q983" s="378"/>
      <c r="R983" s="378"/>
      <c r="S983" s="378"/>
      <c r="T983" s="378"/>
      <c r="U983" s="378"/>
      <c r="V983" s="378"/>
      <c r="W983" s="378"/>
      <c r="X983" s="378"/>
      <c r="Y983" s="378"/>
      <c r="Z983" s="378"/>
      <c r="AA983" s="378"/>
      <c r="AB983" s="378"/>
      <c r="AC983" s="378"/>
      <c r="AD983" s="378"/>
      <c r="AE983" s="378"/>
      <c r="AF983" s="378"/>
      <c r="AG983" s="378"/>
      <c r="AH983" s="378"/>
      <c r="AI983" s="378"/>
      <c r="AJ983" s="378"/>
      <c r="AK983" s="378"/>
      <c r="AL983" s="378"/>
      <c r="AM983" s="378"/>
      <c r="AN983" s="378"/>
      <c r="AO983" s="378"/>
      <c r="AP983" s="378"/>
      <c r="AQ983" s="378"/>
      <c r="AR983" s="378"/>
      <c r="AS983" s="378"/>
    </row>
    <row r="984" spans="1:45" ht="11.25" customHeight="1">
      <c r="A984" s="378"/>
      <c r="B984" s="378"/>
      <c r="C984" s="378"/>
      <c r="D984" s="378"/>
      <c r="E984" s="378"/>
      <c r="F984" s="378"/>
      <c r="G984" s="378"/>
      <c r="H984" s="378"/>
      <c r="I984" s="378"/>
      <c r="J984" s="378"/>
      <c r="K984" s="378"/>
      <c r="L984" s="378"/>
      <c r="M984" s="378"/>
      <c r="N984" s="378"/>
      <c r="O984" s="378"/>
      <c r="P984" s="378"/>
      <c r="Q984" s="378"/>
      <c r="R984" s="378"/>
      <c r="S984" s="378"/>
      <c r="T984" s="378"/>
      <c r="U984" s="378"/>
      <c r="V984" s="378"/>
      <c r="W984" s="378"/>
      <c r="X984" s="378"/>
      <c r="Y984" s="378"/>
      <c r="Z984" s="378"/>
      <c r="AA984" s="378"/>
      <c r="AB984" s="378"/>
      <c r="AC984" s="378"/>
      <c r="AD984" s="378"/>
      <c r="AE984" s="378"/>
      <c r="AF984" s="378"/>
      <c r="AG984" s="378"/>
      <c r="AH984" s="378"/>
      <c r="AI984" s="378"/>
      <c r="AJ984" s="378"/>
      <c r="AK984" s="378"/>
      <c r="AL984" s="378"/>
      <c r="AM984" s="378"/>
      <c r="AN984" s="378"/>
      <c r="AO984" s="378"/>
      <c r="AP984" s="378"/>
      <c r="AQ984" s="378"/>
      <c r="AR984" s="378"/>
      <c r="AS984" s="378"/>
    </row>
    <row r="985" spans="1:45" ht="11.25" customHeight="1">
      <c r="A985" s="378"/>
      <c r="B985" s="378"/>
      <c r="C985" s="378"/>
      <c r="D985" s="378"/>
      <c r="E985" s="378"/>
      <c r="F985" s="378"/>
      <c r="G985" s="378"/>
      <c r="H985" s="378"/>
      <c r="I985" s="378"/>
      <c r="J985" s="378"/>
      <c r="K985" s="378"/>
      <c r="L985" s="378"/>
      <c r="M985" s="378"/>
      <c r="N985" s="378"/>
      <c r="O985" s="378"/>
      <c r="P985" s="378"/>
      <c r="Q985" s="378"/>
      <c r="R985" s="378"/>
      <c r="S985" s="378"/>
      <c r="T985" s="378"/>
      <c r="U985" s="378"/>
      <c r="V985" s="378"/>
      <c r="W985" s="378"/>
      <c r="X985" s="378"/>
      <c r="Y985" s="378"/>
      <c r="Z985" s="378"/>
      <c r="AA985" s="378"/>
      <c r="AB985" s="378"/>
      <c r="AC985" s="378"/>
      <c r="AD985" s="378"/>
      <c r="AE985" s="378"/>
      <c r="AF985" s="378"/>
      <c r="AG985" s="378"/>
      <c r="AH985" s="378"/>
      <c r="AI985" s="378"/>
      <c r="AJ985" s="378"/>
      <c r="AK985" s="378"/>
      <c r="AL985" s="378"/>
      <c r="AM985" s="378"/>
      <c r="AN985" s="378"/>
      <c r="AO985" s="378"/>
      <c r="AP985" s="378"/>
      <c r="AQ985" s="378"/>
      <c r="AR985" s="378"/>
      <c r="AS985" s="378"/>
    </row>
    <row r="986" spans="1:45" ht="11.25" customHeight="1">
      <c r="A986" s="378"/>
      <c r="B986" s="378"/>
      <c r="C986" s="378"/>
      <c r="D986" s="378"/>
      <c r="E986" s="378"/>
      <c r="F986" s="378"/>
      <c r="G986" s="378"/>
      <c r="H986" s="378"/>
      <c r="I986" s="378"/>
      <c r="J986" s="378"/>
      <c r="K986" s="378"/>
      <c r="L986" s="378"/>
      <c r="M986" s="378"/>
      <c r="N986" s="378"/>
      <c r="O986" s="378"/>
      <c r="P986" s="378"/>
      <c r="Q986" s="378"/>
      <c r="R986" s="378"/>
      <c r="S986" s="378"/>
      <c r="T986" s="378"/>
      <c r="U986" s="378"/>
      <c r="V986" s="378"/>
      <c r="W986" s="378"/>
      <c r="X986" s="378"/>
      <c r="Y986" s="378"/>
      <c r="Z986" s="378"/>
      <c r="AA986" s="378"/>
      <c r="AB986" s="378"/>
      <c r="AC986" s="378"/>
      <c r="AD986" s="378"/>
      <c r="AE986" s="378"/>
      <c r="AF986" s="378"/>
      <c r="AG986" s="378"/>
      <c r="AH986" s="378"/>
      <c r="AI986" s="378"/>
      <c r="AJ986" s="378"/>
      <c r="AK986" s="378"/>
      <c r="AL986" s="378"/>
      <c r="AM986" s="378"/>
      <c r="AN986" s="378"/>
      <c r="AO986" s="378"/>
      <c r="AP986" s="378"/>
      <c r="AQ986" s="378"/>
      <c r="AR986" s="378"/>
      <c r="AS986" s="378"/>
    </row>
    <row r="987" spans="1:45" ht="11.25" customHeight="1">
      <c r="A987" s="378"/>
      <c r="B987" s="378"/>
      <c r="C987" s="378"/>
      <c r="D987" s="378"/>
      <c r="E987" s="378"/>
      <c r="F987" s="378"/>
      <c r="G987" s="378"/>
      <c r="H987" s="378"/>
      <c r="I987" s="378"/>
      <c r="J987" s="378"/>
      <c r="K987" s="378"/>
      <c r="L987" s="378"/>
      <c r="M987" s="378"/>
      <c r="N987" s="378"/>
      <c r="O987" s="378"/>
      <c r="P987" s="378"/>
      <c r="Q987" s="378"/>
      <c r="R987" s="378"/>
      <c r="S987" s="378"/>
      <c r="T987" s="378"/>
      <c r="U987" s="378"/>
      <c r="V987" s="378"/>
      <c r="W987" s="378"/>
      <c r="X987" s="378"/>
      <c r="Y987" s="378"/>
      <c r="Z987" s="378"/>
      <c r="AA987" s="378"/>
      <c r="AB987" s="378"/>
      <c r="AC987" s="378"/>
      <c r="AD987" s="378"/>
      <c r="AE987" s="378"/>
      <c r="AF987" s="378"/>
      <c r="AG987" s="378"/>
      <c r="AH987" s="378"/>
      <c r="AI987" s="378"/>
      <c r="AJ987" s="378"/>
      <c r="AK987" s="378"/>
      <c r="AL987" s="378"/>
      <c r="AM987" s="378"/>
      <c r="AN987" s="378"/>
      <c r="AO987" s="378"/>
      <c r="AP987" s="378"/>
      <c r="AQ987" s="378"/>
      <c r="AR987" s="378"/>
      <c r="AS987" s="378"/>
    </row>
    <row r="988" spans="1:45" ht="11.25" customHeight="1">
      <c r="A988" s="378"/>
      <c r="B988" s="378"/>
      <c r="C988" s="378"/>
      <c r="D988" s="378"/>
      <c r="E988" s="378"/>
      <c r="F988" s="378"/>
      <c r="G988" s="378"/>
      <c r="H988" s="378"/>
      <c r="I988" s="378"/>
      <c r="J988" s="378"/>
      <c r="K988" s="378"/>
      <c r="L988" s="378"/>
      <c r="M988" s="378"/>
      <c r="N988" s="378"/>
      <c r="O988" s="378"/>
      <c r="P988" s="378"/>
      <c r="Q988" s="378"/>
      <c r="R988" s="378"/>
      <c r="S988" s="378"/>
      <c r="T988" s="378"/>
      <c r="U988" s="378"/>
      <c r="V988" s="378"/>
      <c r="W988" s="378"/>
      <c r="X988" s="378"/>
      <c r="Y988" s="378"/>
      <c r="Z988" s="378"/>
      <c r="AA988" s="378"/>
      <c r="AB988" s="378"/>
      <c r="AC988" s="378"/>
      <c r="AD988" s="378"/>
      <c r="AE988" s="378"/>
      <c r="AF988" s="378"/>
      <c r="AG988" s="378"/>
      <c r="AH988" s="378"/>
      <c r="AI988" s="378"/>
      <c r="AJ988" s="378"/>
      <c r="AK988" s="378"/>
      <c r="AL988" s="378"/>
      <c r="AM988" s="378"/>
      <c r="AN988" s="378"/>
      <c r="AO988" s="378"/>
      <c r="AP988" s="378"/>
      <c r="AQ988" s="378"/>
      <c r="AR988" s="378"/>
      <c r="AS988" s="378"/>
    </row>
    <row r="989" spans="1:45" ht="11.25" customHeight="1">
      <c r="A989" s="378"/>
      <c r="B989" s="378"/>
      <c r="C989" s="378"/>
      <c r="D989" s="378"/>
      <c r="E989" s="378"/>
      <c r="F989" s="378"/>
      <c r="G989" s="378"/>
      <c r="H989" s="378"/>
      <c r="I989" s="378"/>
      <c r="J989" s="378"/>
      <c r="K989" s="378"/>
      <c r="L989" s="378"/>
      <c r="M989" s="378"/>
      <c r="N989" s="378"/>
      <c r="O989" s="378"/>
      <c r="P989" s="378"/>
      <c r="Q989" s="378"/>
      <c r="R989" s="378"/>
      <c r="S989" s="378"/>
      <c r="T989" s="378"/>
      <c r="U989" s="378"/>
      <c r="V989" s="378"/>
      <c r="W989" s="378"/>
      <c r="X989" s="378"/>
      <c r="Y989" s="378"/>
      <c r="Z989" s="378"/>
      <c r="AA989" s="378"/>
      <c r="AB989" s="378"/>
      <c r="AC989" s="378"/>
      <c r="AD989" s="378"/>
      <c r="AE989" s="378"/>
      <c r="AF989" s="378"/>
      <c r="AG989" s="378"/>
      <c r="AH989" s="378"/>
      <c r="AI989" s="378"/>
      <c r="AJ989" s="378"/>
      <c r="AK989" s="378"/>
      <c r="AL989" s="378"/>
      <c r="AM989" s="378"/>
      <c r="AN989" s="378"/>
      <c r="AO989" s="378"/>
      <c r="AP989" s="378"/>
      <c r="AQ989" s="378"/>
      <c r="AR989" s="378"/>
      <c r="AS989" s="378"/>
    </row>
    <row r="990" spans="1:45" ht="11.25" customHeight="1">
      <c r="A990" s="378"/>
      <c r="B990" s="378"/>
      <c r="C990" s="378"/>
      <c r="D990" s="378"/>
      <c r="E990" s="378"/>
      <c r="F990" s="378"/>
      <c r="G990" s="378"/>
      <c r="H990" s="378"/>
      <c r="I990" s="378"/>
      <c r="J990" s="378"/>
      <c r="K990" s="378"/>
      <c r="L990" s="378"/>
      <c r="M990" s="378"/>
      <c r="N990" s="378"/>
      <c r="O990" s="378"/>
      <c r="P990" s="378"/>
      <c r="Q990" s="378"/>
      <c r="R990" s="378"/>
      <c r="S990" s="378"/>
      <c r="T990" s="378"/>
      <c r="U990" s="378"/>
      <c r="V990" s="378"/>
      <c r="W990" s="378"/>
      <c r="X990" s="378"/>
      <c r="Y990" s="378"/>
      <c r="Z990" s="378"/>
      <c r="AA990" s="378"/>
      <c r="AB990" s="378"/>
      <c r="AC990" s="378"/>
      <c r="AD990" s="378"/>
      <c r="AE990" s="378"/>
      <c r="AF990" s="378"/>
      <c r="AG990" s="378"/>
      <c r="AH990" s="378"/>
      <c r="AI990" s="378"/>
      <c r="AJ990" s="378"/>
      <c r="AK990" s="378"/>
      <c r="AL990" s="378"/>
      <c r="AM990" s="378"/>
      <c r="AN990" s="378"/>
      <c r="AO990" s="378"/>
      <c r="AP990" s="378"/>
      <c r="AQ990" s="378"/>
      <c r="AR990" s="378"/>
      <c r="AS990" s="378"/>
    </row>
    <row r="991" spans="1:45" ht="11.25" customHeight="1">
      <c r="A991" s="378"/>
      <c r="B991" s="378"/>
      <c r="C991" s="378"/>
      <c r="D991" s="378"/>
      <c r="E991" s="378"/>
      <c r="F991" s="378"/>
      <c r="G991" s="378"/>
      <c r="H991" s="378"/>
      <c r="I991" s="378"/>
      <c r="J991" s="378"/>
      <c r="K991" s="378"/>
      <c r="L991" s="378"/>
      <c r="M991" s="378"/>
      <c r="N991" s="378"/>
      <c r="O991" s="378"/>
      <c r="P991" s="378"/>
      <c r="Q991" s="378"/>
      <c r="R991" s="378"/>
      <c r="S991" s="378"/>
      <c r="T991" s="378"/>
      <c r="U991" s="378"/>
      <c r="V991" s="378"/>
      <c r="W991" s="378"/>
      <c r="X991" s="378"/>
      <c r="Y991" s="378"/>
      <c r="Z991" s="378"/>
      <c r="AA991" s="378"/>
      <c r="AB991" s="378"/>
      <c r="AC991" s="378"/>
      <c r="AD991" s="378"/>
      <c r="AE991" s="378"/>
      <c r="AF991" s="378"/>
      <c r="AG991" s="378"/>
      <c r="AH991" s="378"/>
      <c r="AI991" s="378"/>
      <c r="AJ991" s="378"/>
      <c r="AK991" s="378"/>
      <c r="AL991" s="378"/>
      <c r="AM991" s="378"/>
      <c r="AN991" s="378"/>
      <c r="AO991" s="378"/>
      <c r="AP991" s="378"/>
      <c r="AQ991" s="378"/>
      <c r="AR991" s="378"/>
      <c r="AS991" s="378"/>
    </row>
    <row r="992" spans="1:45" ht="11.25" customHeight="1">
      <c r="A992" s="378"/>
      <c r="B992" s="378"/>
      <c r="C992" s="378"/>
      <c r="D992" s="378"/>
      <c r="E992" s="378"/>
      <c r="F992" s="378"/>
      <c r="G992" s="378"/>
      <c r="H992" s="378"/>
      <c r="I992" s="378"/>
      <c r="J992" s="378"/>
      <c r="K992" s="378"/>
      <c r="L992" s="378"/>
      <c r="M992" s="378"/>
      <c r="N992" s="378"/>
      <c r="O992" s="378"/>
      <c r="P992" s="378"/>
      <c r="Q992" s="378"/>
      <c r="R992" s="378"/>
      <c r="S992" s="378"/>
      <c r="T992" s="378"/>
      <c r="U992" s="378"/>
      <c r="V992" s="378"/>
      <c r="W992" s="378"/>
      <c r="X992" s="378"/>
      <c r="Y992" s="378"/>
      <c r="Z992" s="378"/>
      <c r="AA992" s="378"/>
      <c r="AB992" s="378"/>
      <c r="AC992" s="378"/>
      <c r="AD992" s="378"/>
      <c r="AE992" s="378"/>
      <c r="AF992" s="378"/>
      <c r="AG992" s="378"/>
      <c r="AH992" s="378"/>
      <c r="AI992" s="378"/>
      <c r="AJ992" s="378"/>
      <c r="AK992" s="378"/>
      <c r="AL992" s="378"/>
      <c r="AM992" s="378"/>
      <c r="AN992" s="378"/>
      <c r="AO992" s="378"/>
      <c r="AP992" s="378"/>
      <c r="AQ992" s="378"/>
      <c r="AR992" s="378"/>
      <c r="AS992" s="378"/>
    </row>
    <row r="993" spans="1:45" ht="11.25" customHeight="1">
      <c r="A993" s="378"/>
      <c r="B993" s="378"/>
      <c r="C993" s="378"/>
      <c r="D993" s="378"/>
      <c r="E993" s="378"/>
      <c r="F993" s="378"/>
      <c r="G993" s="378"/>
      <c r="H993" s="378"/>
      <c r="I993" s="378"/>
      <c r="J993" s="378"/>
      <c r="K993" s="378"/>
      <c r="L993" s="378"/>
      <c r="M993" s="378"/>
      <c r="N993" s="378"/>
      <c r="O993" s="378"/>
      <c r="P993" s="378"/>
      <c r="Q993" s="378"/>
      <c r="R993" s="378"/>
      <c r="S993" s="378"/>
      <c r="T993" s="378"/>
      <c r="U993" s="378"/>
      <c r="V993" s="378"/>
      <c r="W993" s="378"/>
      <c r="X993" s="378"/>
      <c r="Y993" s="378"/>
      <c r="Z993" s="378"/>
      <c r="AA993" s="378"/>
      <c r="AB993" s="378"/>
      <c r="AC993" s="378"/>
      <c r="AD993" s="378"/>
      <c r="AE993" s="378"/>
      <c r="AF993" s="378"/>
      <c r="AG993" s="378"/>
      <c r="AH993" s="378"/>
      <c r="AI993" s="378"/>
      <c r="AJ993" s="378"/>
      <c r="AK993" s="378"/>
      <c r="AL993" s="378"/>
      <c r="AM993" s="378"/>
      <c r="AN993" s="378"/>
      <c r="AO993" s="378"/>
      <c r="AP993" s="378"/>
      <c r="AQ993" s="378"/>
      <c r="AR993" s="378"/>
      <c r="AS993" s="378"/>
    </row>
    <row r="994" spans="1:45" ht="11.25" customHeight="1">
      <c r="A994" s="378"/>
      <c r="B994" s="378"/>
      <c r="C994" s="378"/>
      <c r="D994" s="378"/>
      <c r="E994" s="378"/>
      <c r="F994" s="378"/>
      <c r="G994" s="378"/>
      <c r="H994" s="378"/>
      <c r="I994" s="378"/>
      <c r="J994" s="378"/>
      <c r="K994" s="378"/>
      <c r="L994" s="378"/>
      <c r="M994" s="378"/>
      <c r="N994" s="378"/>
      <c r="O994" s="378"/>
      <c r="P994" s="378"/>
      <c r="Q994" s="378"/>
      <c r="R994" s="378"/>
      <c r="S994" s="378"/>
      <c r="T994" s="378"/>
      <c r="U994" s="378"/>
      <c r="V994" s="378"/>
      <c r="W994" s="378"/>
      <c r="X994" s="378"/>
      <c r="Y994" s="378"/>
      <c r="Z994" s="378"/>
      <c r="AA994" s="378"/>
      <c r="AB994" s="378"/>
      <c r="AC994" s="378"/>
      <c r="AD994" s="378"/>
      <c r="AE994" s="378"/>
      <c r="AF994" s="378"/>
      <c r="AG994" s="378"/>
      <c r="AH994" s="378"/>
      <c r="AI994" s="378"/>
      <c r="AJ994" s="378"/>
      <c r="AK994" s="378"/>
      <c r="AL994" s="378"/>
      <c r="AM994" s="378"/>
      <c r="AN994" s="378"/>
      <c r="AO994" s="378"/>
      <c r="AP994" s="378"/>
      <c r="AQ994" s="378"/>
      <c r="AR994" s="378"/>
      <c r="AS994" s="378"/>
    </row>
    <row r="995" spans="1:45" ht="11.25" customHeight="1">
      <c r="A995" s="378"/>
      <c r="B995" s="378"/>
      <c r="C995" s="378"/>
      <c r="D995" s="378"/>
      <c r="E995" s="378"/>
      <c r="F995" s="378"/>
      <c r="G995" s="378"/>
      <c r="H995" s="378"/>
      <c r="I995" s="378"/>
      <c r="J995" s="378"/>
      <c r="K995" s="378"/>
      <c r="L995" s="378"/>
      <c r="M995" s="378"/>
      <c r="N995" s="378"/>
      <c r="O995" s="378"/>
      <c r="P995" s="378"/>
      <c r="Q995" s="378"/>
      <c r="R995" s="378"/>
      <c r="S995" s="378"/>
      <c r="T995" s="378"/>
      <c r="U995" s="378"/>
      <c r="V995" s="378"/>
      <c r="W995" s="378"/>
      <c r="X995" s="378"/>
      <c r="Y995" s="378"/>
      <c r="Z995" s="378"/>
      <c r="AA995" s="378"/>
      <c r="AB995" s="378"/>
      <c r="AC995" s="378"/>
      <c r="AD995" s="378"/>
      <c r="AE995" s="378"/>
      <c r="AF995" s="378"/>
      <c r="AG995" s="378"/>
      <c r="AH995" s="378"/>
      <c r="AI995" s="378"/>
      <c r="AJ995" s="378"/>
      <c r="AK995" s="378"/>
      <c r="AL995" s="378"/>
      <c r="AM995" s="378"/>
      <c r="AN995" s="378"/>
      <c r="AO995" s="378"/>
      <c r="AP995" s="378"/>
      <c r="AQ995" s="378"/>
      <c r="AR995" s="378"/>
      <c r="AS995" s="378"/>
    </row>
    <row r="996" spans="1:45" ht="11.25" customHeight="1">
      <c r="A996" s="378"/>
      <c r="B996" s="378"/>
      <c r="C996" s="378"/>
      <c r="D996" s="378"/>
      <c r="E996" s="378"/>
      <c r="F996" s="378"/>
      <c r="G996" s="378"/>
      <c r="H996" s="378"/>
      <c r="I996" s="378"/>
      <c r="J996" s="378"/>
      <c r="K996" s="378"/>
      <c r="L996" s="378"/>
      <c r="M996" s="378"/>
      <c r="N996" s="378"/>
      <c r="O996" s="378"/>
      <c r="P996" s="378"/>
      <c r="Q996" s="378"/>
      <c r="R996" s="378"/>
      <c r="S996" s="378"/>
      <c r="T996" s="378"/>
      <c r="U996" s="378"/>
      <c r="V996" s="378"/>
      <c r="W996" s="378"/>
      <c r="X996" s="378"/>
      <c r="Y996" s="378"/>
      <c r="Z996" s="378"/>
      <c r="AA996" s="378"/>
      <c r="AB996" s="378"/>
      <c r="AC996" s="378"/>
      <c r="AD996" s="378"/>
      <c r="AE996" s="378"/>
      <c r="AF996" s="378"/>
      <c r="AG996" s="378"/>
      <c r="AH996" s="378"/>
      <c r="AI996" s="378"/>
      <c r="AJ996" s="378"/>
      <c r="AK996" s="378"/>
      <c r="AL996" s="378"/>
      <c r="AM996" s="378"/>
      <c r="AN996" s="378"/>
      <c r="AO996" s="378"/>
      <c r="AP996" s="378"/>
      <c r="AQ996" s="378"/>
      <c r="AR996" s="378"/>
      <c r="AS996" s="378"/>
    </row>
    <row r="997" spans="1:45" ht="11.25" customHeight="1">
      <c r="A997" s="378"/>
      <c r="B997" s="378"/>
      <c r="C997" s="378"/>
      <c r="D997" s="378"/>
      <c r="E997" s="378"/>
      <c r="F997" s="378"/>
      <c r="G997" s="378"/>
      <c r="H997" s="378"/>
      <c r="I997" s="378"/>
      <c r="J997" s="378"/>
      <c r="K997" s="378"/>
      <c r="L997" s="378"/>
      <c r="M997" s="378"/>
      <c r="N997" s="378"/>
      <c r="O997" s="378"/>
      <c r="P997" s="378"/>
      <c r="Q997" s="378"/>
      <c r="R997" s="378"/>
      <c r="S997" s="378"/>
      <c r="T997" s="378"/>
      <c r="U997" s="378"/>
      <c r="V997" s="378"/>
      <c r="W997" s="378"/>
      <c r="X997" s="378"/>
      <c r="Y997" s="378"/>
      <c r="Z997" s="378"/>
      <c r="AA997" s="378"/>
      <c r="AB997" s="378"/>
      <c r="AC997" s="378"/>
      <c r="AD997" s="378"/>
      <c r="AE997" s="378"/>
      <c r="AF997" s="378"/>
      <c r="AG997" s="378"/>
      <c r="AH997" s="378"/>
      <c r="AI997" s="378"/>
      <c r="AJ997" s="378"/>
      <c r="AK997" s="378"/>
      <c r="AL997" s="378"/>
      <c r="AM997" s="378"/>
      <c r="AN997" s="378"/>
      <c r="AO997" s="378"/>
      <c r="AP997" s="378"/>
      <c r="AQ997" s="378"/>
      <c r="AR997" s="378"/>
      <c r="AS997" s="378"/>
    </row>
    <row r="998" spans="1:45" ht="11.25" customHeight="1">
      <c r="A998" s="378"/>
      <c r="B998" s="378"/>
      <c r="C998" s="378"/>
      <c r="D998" s="378"/>
      <c r="E998" s="378"/>
      <c r="F998" s="378"/>
      <c r="G998" s="378"/>
      <c r="H998" s="378"/>
      <c r="I998" s="378"/>
      <c r="J998" s="378"/>
      <c r="K998" s="378"/>
      <c r="L998" s="378"/>
      <c r="M998" s="378"/>
      <c r="N998" s="378"/>
      <c r="O998" s="378"/>
      <c r="P998" s="378"/>
      <c r="Q998" s="378"/>
      <c r="R998" s="378"/>
      <c r="S998" s="378"/>
      <c r="T998" s="378"/>
      <c r="U998" s="378"/>
      <c r="V998" s="378"/>
      <c r="W998" s="378"/>
      <c r="X998" s="378"/>
      <c r="Y998" s="378"/>
      <c r="Z998" s="378"/>
      <c r="AA998" s="378"/>
      <c r="AB998" s="378"/>
      <c r="AC998" s="378"/>
      <c r="AD998" s="378"/>
      <c r="AE998" s="378"/>
      <c r="AF998" s="378"/>
      <c r="AG998" s="378"/>
      <c r="AH998" s="378"/>
      <c r="AI998" s="378"/>
      <c r="AJ998" s="378"/>
      <c r="AK998" s="378"/>
      <c r="AL998" s="378"/>
      <c r="AM998" s="378"/>
      <c r="AN998" s="378"/>
      <c r="AO998" s="378"/>
      <c r="AP998" s="378"/>
      <c r="AQ998" s="378"/>
      <c r="AR998" s="378"/>
      <c r="AS998" s="378"/>
    </row>
    <row r="999" spans="1:45" ht="11.25" customHeight="1">
      <c r="A999" s="378"/>
      <c r="B999" s="378"/>
      <c r="C999" s="378"/>
      <c r="D999" s="378"/>
      <c r="E999" s="378"/>
      <c r="F999" s="378"/>
      <c r="G999" s="378"/>
      <c r="H999" s="378"/>
      <c r="I999" s="378"/>
      <c r="J999" s="378"/>
      <c r="K999" s="378"/>
      <c r="L999" s="378"/>
      <c r="M999" s="378"/>
      <c r="N999" s="378"/>
      <c r="O999" s="378"/>
      <c r="P999" s="378"/>
      <c r="Q999" s="378"/>
      <c r="R999" s="378"/>
      <c r="S999" s="378"/>
      <c r="T999" s="378"/>
      <c r="U999" s="378"/>
      <c r="V999" s="378"/>
      <c r="W999" s="378"/>
      <c r="X999" s="378"/>
      <c r="Y999" s="378"/>
      <c r="Z999" s="378"/>
      <c r="AA999" s="378"/>
      <c r="AB999" s="378"/>
      <c r="AC999" s="378"/>
      <c r="AD999" s="378"/>
      <c r="AE999" s="378"/>
      <c r="AF999" s="378"/>
      <c r="AG999" s="378"/>
      <c r="AH999" s="378"/>
      <c r="AI999" s="378"/>
      <c r="AJ999" s="378"/>
      <c r="AK999" s="378"/>
      <c r="AL999" s="378"/>
      <c r="AM999" s="378"/>
      <c r="AN999" s="378"/>
      <c r="AO999" s="378"/>
      <c r="AP999" s="378"/>
      <c r="AQ999" s="378"/>
      <c r="AR999" s="378"/>
      <c r="AS999" s="378"/>
    </row>
    <row r="1000" spans="1:45" ht="11.25" customHeight="1">
      <c r="A1000" s="378"/>
      <c r="B1000" s="378"/>
      <c r="C1000" s="378"/>
      <c r="D1000" s="378"/>
      <c r="E1000" s="378"/>
      <c r="F1000" s="378"/>
      <c r="G1000" s="378"/>
      <c r="H1000" s="378"/>
      <c r="I1000" s="378"/>
      <c r="J1000" s="378"/>
      <c r="K1000" s="378"/>
      <c r="L1000" s="378"/>
      <c r="M1000" s="378"/>
      <c r="N1000" s="378"/>
      <c r="O1000" s="378"/>
      <c r="P1000" s="378"/>
      <c r="Q1000" s="378"/>
      <c r="R1000" s="378"/>
      <c r="S1000" s="378"/>
      <c r="T1000" s="378"/>
      <c r="U1000" s="378"/>
      <c r="V1000" s="378"/>
      <c r="W1000" s="378"/>
      <c r="X1000" s="378"/>
      <c r="Y1000" s="378"/>
      <c r="Z1000" s="378"/>
      <c r="AA1000" s="378"/>
      <c r="AB1000" s="378"/>
      <c r="AC1000" s="378"/>
      <c r="AD1000" s="378"/>
      <c r="AE1000" s="378"/>
      <c r="AF1000" s="378"/>
      <c r="AG1000" s="378"/>
      <c r="AH1000" s="378"/>
      <c r="AI1000" s="378"/>
      <c r="AJ1000" s="378"/>
      <c r="AK1000" s="378"/>
      <c r="AL1000" s="378"/>
      <c r="AM1000" s="378"/>
      <c r="AN1000" s="378"/>
      <c r="AO1000" s="378"/>
      <c r="AP1000" s="378"/>
      <c r="AQ1000" s="378"/>
      <c r="AR1000" s="378"/>
      <c r="AS1000" s="378"/>
    </row>
  </sheetData>
  <hyperlinks>
    <hyperlink ref="K1" location="Índice!A1" display="(Voltar ao índice)"/>
  </hyperlinks>
  <pageMargins left="0.511811024" right="0.511811024" top="0.78740157499999996" bottom="0.78740157499999996" header="0" footer="0"/>
  <pageSetup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1"/>
  <sheetViews>
    <sheetView zoomScaleNormal="100" workbookViewId="0">
      <selection activeCell="G2" sqref="G2"/>
    </sheetView>
  </sheetViews>
  <sheetFormatPr defaultColWidth="14.42578125" defaultRowHeight="15" customHeight="1"/>
  <cols>
    <col min="1" max="1" width="15.85546875" style="380" customWidth="1"/>
    <col min="2" max="3" width="9.28515625" style="380" customWidth="1"/>
    <col min="4" max="5" width="9.140625" style="380" customWidth="1"/>
    <col min="6" max="6" width="9.28515625" style="380" customWidth="1"/>
    <col min="7" max="12" width="9.140625" style="380" customWidth="1"/>
    <col min="13" max="16384" width="14.42578125" style="380"/>
  </cols>
  <sheetData>
    <row r="1" spans="1:17" ht="11.25" customHeight="1">
      <c r="A1" s="475" t="s">
        <v>540</v>
      </c>
      <c r="B1" s="376"/>
      <c r="C1" s="376"/>
      <c r="D1" s="376"/>
      <c r="E1" s="376"/>
      <c r="F1" s="376"/>
      <c r="G1" s="376"/>
      <c r="H1" s="376"/>
      <c r="I1" s="376"/>
      <c r="J1" s="376"/>
      <c r="K1" s="155" t="s">
        <v>226</v>
      </c>
      <c r="L1" s="379"/>
    </row>
    <row r="2" spans="1:17" ht="11.25" customHeight="1">
      <c r="A2" s="434" t="s">
        <v>539</v>
      </c>
      <c r="B2" s="376"/>
      <c r="C2" s="376"/>
      <c r="D2" s="376"/>
      <c r="E2" s="376"/>
      <c r="F2" s="376"/>
      <c r="G2" s="376"/>
      <c r="H2" s="376"/>
      <c r="I2" s="376"/>
      <c r="J2" s="376"/>
      <c r="K2" s="376"/>
      <c r="L2" s="376"/>
    </row>
    <row r="3" spans="1:17" ht="11.25" customHeight="1">
      <c r="A3" s="376" t="s">
        <v>264</v>
      </c>
      <c r="B3" s="376"/>
      <c r="C3" s="376"/>
      <c r="D3" s="376"/>
      <c r="E3" s="376"/>
      <c r="F3" s="376"/>
      <c r="G3" s="376"/>
      <c r="H3" s="376"/>
      <c r="I3" s="376"/>
      <c r="J3" s="376"/>
      <c r="K3" s="376"/>
      <c r="L3" s="376"/>
    </row>
    <row r="4" spans="1:17" ht="11.25" customHeight="1">
      <c r="A4" s="376"/>
      <c r="B4" s="376"/>
      <c r="C4" s="376"/>
      <c r="D4" s="376"/>
      <c r="E4" s="376"/>
      <c r="F4" s="376"/>
      <c r="G4" s="376"/>
      <c r="H4" s="376"/>
      <c r="I4" s="376"/>
      <c r="J4" s="376"/>
      <c r="K4" s="376"/>
      <c r="L4" s="376"/>
    </row>
    <row r="5" spans="1:17" ht="16.5" customHeight="1">
      <c r="A5" s="1440" t="s">
        <v>265</v>
      </c>
      <c r="B5" s="1470" t="s">
        <v>517</v>
      </c>
      <c r="C5" s="1465"/>
      <c r="D5" s="1465"/>
      <c r="E5" s="1465"/>
      <c r="F5" s="1443"/>
      <c r="G5" s="1470" t="s">
        <v>518</v>
      </c>
      <c r="H5" s="1465"/>
      <c r="I5" s="1465"/>
      <c r="J5" s="1465"/>
      <c r="K5" s="1443"/>
      <c r="L5" s="1349"/>
    </row>
    <row r="6" spans="1:17" ht="17.25" customHeight="1">
      <c r="A6" s="1445"/>
      <c r="B6" s="1442" t="s">
        <v>10</v>
      </c>
      <c r="C6" s="1443"/>
      <c r="D6" s="1442" t="s">
        <v>519</v>
      </c>
      <c r="E6" s="1443"/>
      <c r="F6" s="1464" t="s">
        <v>11</v>
      </c>
      <c r="G6" s="1442" t="s">
        <v>10</v>
      </c>
      <c r="H6" s="1443"/>
      <c r="I6" s="1442" t="s">
        <v>519</v>
      </c>
      <c r="J6" s="1443"/>
      <c r="K6" s="1464" t="s">
        <v>11</v>
      </c>
      <c r="L6" s="435"/>
    </row>
    <row r="7" spans="1:17" ht="15" customHeight="1">
      <c r="A7" s="1441"/>
      <c r="B7" s="436">
        <v>2018</v>
      </c>
      <c r="C7" s="436">
        <v>2019</v>
      </c>
      <c r="D7" s="436">
        <v>2018</v>
      </c>
      <c r="E7" s="436">
        <v>2019</v>
      </c>
      <c r="F7" s="1441"/>
      <c r="G7" s="436">
        <v>2018</v>
      </c>
      <c r="H7" s="436">
        <v>2019</v>
      </c>
      <c r="I7" s="436">
        <v>2018</v>
      </c>
      <c r="J7" s="436">
        <v>2019</v>
      </c>
      <c r="K7" s="1441"/>
      <c r="L7" s="1349"/>
    </row>
    <row r="8" spans="1:17" ht="11.25" customHeight="1">
      <c r="A8" s="437"/>
      <c r="B8" s="437"/>
      <c r="C8" s="437"/>
      <c r="D8" s="437"/>
      <c r="E8" s="437"/>
      <c r="F8" s="437"/>
      <c r="G8" s="376"/>
      <c r="H8" s="376"/>
      <c r="I8" s="376"/>
      <c r="J8" s="376"/>
      <c r="K8" s="376"/>
      <c r="L8" s="376"/>
    </row>
    <row r="9" spans="1:17" ht="11.25" customHeight="1">
      <c r="A9" s="389" t="s">
        <v>13</v>
      </c>
      <c r="B9" s="1359">
        <v>4235</v>
      </c>
      <c r="C9" s="1359">
        <v>4568</v>
      </c>
      <c r="D9" s="1360">
        <v>3.0198441122955026</v>
      </c>
      <c r="E9" s="1360">
        <v>3.2305996971836133</v>
      </c>
      <c r="F9" s="1361">
        <v>6.9790219975264467</v>
      </c>
      <c r="G9" s="1359">
        <v>1352</v>
      </c>
      <c r="H9" s="1359">
        <v>8153</v>
      </c>
      <c r="I9" s="1365">
        <v>1.5268966170713252</v>
      </c>
      <c r="J9" s="1365">
        <v>6.4940807167158372</v>
      </c>
      <c r="K9" s="1365">
        <v>325.31240452754781</v>
      </c>
      <c r="L9" s="377"/>
      <c r="M9" s="376"/>
      <c r="N9" s="376"/>
      <c r="P9" s="376"/>
      <c r="Q9" s="376"/>
    </row>
    <row r="10" spans="1:17" ht="11.25" customHeight="1">
      <c r="A10" s="395"/>
      <c r="B10" s="460"/>
      <c r="C10" s="460"/>
      <c r="D10" s="385"/>
      <c r="E10" s="385"/>
      <c r="F10" s="398"/>
      <c r="G10" s="476"/>
      <c r="H10" s="476"/>
      <c r="I10" s="398"/>
      <c r="J10" s="398"/>
      <c r="K10" s="398"/>
      <c r="L10" s="377"/>
      <c r="M10" s="376"/>
      <c r="P10" s="376"/>
    </row>
    <row r="11" spans="1:17" ht="11.25" customHeight="1">
      <c r="A11" s="440" t="s">
        <v>72</v>
      </c>
      <c r="B11" s="441" t="s">
        <v>24</v>
      </c>
      <c r="C11" s="441" t="s">
        <v>24</v>
      </c>
      <c r="D11" s="441" t="s">
        <v>24</v>
      </c>
      <c r="E11" s="441" t="s">
        <v>24</v>
      </c>
      <c r="F11" s="441" t="s">
        <v>24</v>
      </c>
      <c r="G11" s="477" t="s">
        <v>24</v>
      </c>
      <c r="H11" s="477" t="s">
        <v>24</v>
      </c>
      <c r="I11" s="443" t="s">
        <v>24</v>
      </c>
      <c r="J11" s="443" t="s">
        <v>24</v>
      </c>
      <c r="K11" s="443" t="s">
        <v>24</v>
      </c>
      <c r="L11" s="438"/>
      <c r="M11" s="376"/>
      <c r="P11" s="376"/>
    </row>
    <row r="12" spans="1:17" ht="11.25" customHeight="1">
      <c r="A12" s="447" t="s">
        <v>16</v>
      </c>
      <c r="B12" s="445">
        <v>20</v>
      </c>
      <c r="C12" s="445">
        <v>32</v>
      </c>
      <c r="D12" s="1364">
        <v>0.60189838751421987</v>
      </c>
      <c r="E12" s="1364">
        <v>0.95884258112032972</v>
      </c>
      <c r="F12" s="1364">
        <v>59.303065269912693</v>
      </c>
      <c r="G12" s="445">
        <v>11</v>
      </c>
      <c r="H12" s="445">
        <v>85</v>
      </c>
      <c r="I12" s="446">
        <v>0.33104411313282089</v>
      </c>
      <c r="J12" s="446">
        <v>2.5469256061008756</v>
      </c>
      <c r="K12" s="446">
        <v>669.36139476946471</v>
      </c>
      <c r="L12" s="438"/>
      <c r="M12" s="376"/>
      <c r="P12" s="376"/>
    </row>
    <row r="13" spans="1:17" ht="11.25" customHeight="1">
      <c r="A13" s="444" t="s">
        <v>17</v>
      </c>
      <c r="B13" s="445">
        <v>36</v>
      </c>
      <c r="C13" s="445">
        <v>46</v>
      </c>
      <c r="D13" s="409">
        <v>4.339995226005251</v>
      </c>
      <c r="E13" s="409">
        <v>5.4390816938246322</v>
      </c>
      <c r="F13" s="412">
        <v>25.324600848260289</v>
      </c>
      <c r="G13" s="478">
        <v>4</v>
      </c>
      <c r="H13" s="478">
        <v>87</v>
      </c>
      <c r="I13" s="412">
        <v>0.48222169177836127</v>
      </c>
      <c r="J13" s="412">
        <v>10.286958855711804</v>
      </c>
      <c r="K13" s="412">
        <v>2033.2426622649518</v>
      </c>
      <c r="L13" s="377"/>
      <c r="M13" s="376"/>
      <c r="P13" s="376"/>
    </row>
    <row r="14" spans="1:17" ht="11.25" customHeight="1">
      <c r="A14" s="444" t="s">
        <v>18</v>
      </c>
      <c r="B14" s="445">
        <v>56</v>
      </c>
      <c r="C14" s="445">
        <v>49</v>
      </c>
      <c r="D14" s="409">
        <v>1.3723435044408792</v>
      </c>
      <c r="E14" s="409">
        <v>1.1822621113705387</v>
      </c>
      <c r="F14" s="412">
        <v>-13.85086113318134</v>
      </c>
      <c r="G14" s="478">
        <v>70</v>
      </c>
      <c r="H14" s="478">
        <v>301</v>
      </c>
      <c r="I14" s="412">
        <v>1.7154293805510989</v>
      </c>
      <c r="J14" s="412">
        <v>7.2624672555618792</v>
      </c>
      <c r="K14" s="412">
        <v>323.36148243122307</v>
      </c>
      <c r="L14" s="377"/>
      <c r="M14" s="376"/>
      <c r="P14" s="376"/>
    </row>
    <row r="15" spans="1:17" ht="11.25" customHeight="1">
      <c r="A15" s="444" t="s">
        <v>19</v>
      </c>
      <c r="B15" s="445" t="s">
        <v>24</v>
      </c>
      <c r="C15" s="445" t="s">
        <v>24</v>
      </c>
      <c r="D15" s="445" t="s">
        <v>24</v>
      </c>
      <c r="E15" s="445" t="s">
        <v>24</v>
      </c>
      <c r="F15" s="445" t="s">
        <v>24</v>
      </c>
      <c r="G15" s="478" t="s">
        <v>24</v>
      </c>
      <c r="H15" s="478">
        <v>617</v>
      </c>
      <c r="I15" s="446" t="s">
        <v>24</v>
      </c>
      <c r="J15" s="446">
        <v>4.1484390842398042</v>
      </c>
      <c r="K15" s="446" t="s">
        <v>24</v>
      </c>
      <c r="L15" s="438"/>
      <c r="M15" s="376"/>
      <c r="P15" s="376"/>
    </row>
    <row r="16" spans="1:17" ht="11.25" customHeight="1">
      <c r="A16" s="444" t="s">
        <v>20</v>
      </c>
      <c r="B16" s="445">
        <v>1</v>
      </c>
      <c r="C16" s="445">
        <v>1</v>
      </c>
      <c r="D16" s="409">
        <v>1.1018495757162931E-2</v>
      </c>
      <c r="E16" s="409">
        <v>1.095041019141536E-2</v>
      </c>
      <c r="F16" s="412">
        <v>-0.61792069669137106</v>
      </c>
      <c r="G16" s="478">
        <v>9</v>
      </c>
      <c r="H16" s="478">
        <v>26</v>
      </c>
      <c r="I16" s="412">
        <v>9.9166461814466381E-2</v>
      </c>
      <c r="J16" s="412">
        <v>0.28471066497679937</v>
      </c>
      <c r="K16" s="412">
        <v>187.10378465400265</v>
      </c>
      <c r="L16" s="377"/>
      <c r="M16" s="376"/>
      <c r="P16" s="376"/>
    </row>
    <row r="17" spans="1:16" ht="11.25" customHeight="1">
      <c r="A17" s="444" t="s">
        <v>21</v>
      </c>
      <c r="B17" s="445">
        <v>57</v>
      </c>
      <c r="C17" s="445">
        <v>56</v>
      </c>
      <c r="D17" s="409">
        <v>1.9161576802793423</v>
      </c>
      <c r="E17" s="409">
        <v>1.8572146820780111</v>
      </c>
      <c r="F17" s="412">
        <v>-3.0761037469911372</v>
      </c>
      <c r="G17" s="478">
        <v>53</v>
      </c>
      <c r="H17" s="478">
        <v>371</v>
      </c>
      <c r="I17" s="412">
        <v>1.7816904746457041</v>
      </c>
      <c r="J17" s="412">
        <v>12.304047268766825</v>
      </c>
      <c r="K17" s="412">
        <v>590.58276080268831</v>
      </c>
      <c r="L17" s="377"/>
      <c r="M17" s="376"/>
      <c r="P17" s="376"/>
    </row>
    <row r="18" spans="1:16" ht="11.25" customHeight="1">
      <c r="A18" s="444" t="s">
        <v>22</v>
      </c>
      <c r="B18" s="445">
        <v>347</v>
      </c>
      <c r="C18" s="445">
        <v>437</v>
      </c>
      <c r="D18" s="409">
        <v>8.735299774342284</v>
      </c>
      <c r="E18" s="409">
        <v>10.874298582857428</v>
      </c>
      <c r="F18" s="412">
        <v>24.48683919008603</v>
      </c>
      <c r="G18" s="478">
        <v>75</v>
      </c>
      <c r="H18" s="478">
        <v>113</v>
      </c>
      <c r="I18" s="412">
        <v>1.8880330924370934</v>
      </c>
      <c r="J18" s="412">
        <v>2.8118895649036371</v>
      </c>
      <c r="K18" s="412">
        <v>48.932218199312359</v>
      </c>
      <c r="L18" s="377"/>
      <c r="M18" s="376"/>
      <c r="P18" s="376"/>
    </row>
    <row r="19" spans="1:16" ht="11.25" customHeight="1">
      <c r="A19" s="444" t="s">
        <v>57</v>
      </c>
      <c r="B19" s="445">
        <v>120</v>
      </c>
      <c r="C19" s="445">
        <v>133</v>
      </c>
      <c r="D19" s="409">
        <v>1.7338131564920971</v>
      </c>
      <c r="E19" s="409">
        <v>1.8950312281198696</v>
      </c>
      <c r="F19" s="412">
        <v>9.2984685820445492</v>
      </c>
      <c r="G19" s="478">
        <v>22</v>
      </c>
      <c r="H19" s="478">
        <v>606</v>
      </c>
      <c r="I19" s="412">
        <v>0.3178657453568845</v>
      </c>
      <c r="J19" s="412">
        <v>8.6345031897792559</v>
      </c>
      <c r="K19" s="412">
        <v>2616.3993968852628</v>
      </c>
      <c r="L19" s="377"/>
      <c r="M19" s="376"/>
      <c r="P19" s="376"/>
    </row>
    <row r="20" spans="1:16" ht="11.25" customHeight="1">
      <c r="A20" s="447" t="s">
        <v>25</v>
      </c>
      <c r="B20" s="445" t="s">
        <v>24</v>
      </c>
      <c r="C20" s="445" t="s">
        <v>24</v>
      </c>
      <c r="D20" s="445" t="s">
        <v>24</v>
      </c>
      <c r="E20" s="445" t="s">
        <v>24</v>
      </c>
      <c r="F20" s="445" t="s">
        <v>24</v>
      </c>
      <c r="G20" s="445" t="s">
        <v>24</v>
      </c>
      <c r="H20" s="445" t="s">
        <v>24</v>
      </c>
      <c r="I20" s="446" t="s">
        <v>24</v>
      </c>
      <c r="J20" s="446" t="s">
        <v>24</v>
      </c>
      <c r="K20" s="446" t="s">
        <v>24</v>
      </c>
      <c r="L20" s="438"/>
      <c r="M20" s="376"/>
      <c r="P20" s="376"/>
    </row>
    <row r="21" spans="1:16" ht="11.25" customHeight="1">
      <c r="A21" s="447" t="s">
        <v>76</v>
      </c>
      <c r="B21" s="445">
        <v>320</v>
      </c>
      <c r="C21" s="445">
        <v>365</v>
      </c>
      <c r="D21" s="409">
        <v>9.2969257971678072</v>
      </c>
      <c r="E21" s="409">
        <v>10.475062749930693</v>
      </c>
      <c r="F21" s="412">
        <v>12.672328234799849</v>
      </c>
      <c r="G21" s="478" t="s">
        <v>15</v>
      </c>
      <c r="H21" s="478">
        <v>1</v>
      </c>
      <c r="I21" s="412" t="s">
        <v>15</v>
      </c>
      <c r="J21" s="412">
        <v>2.8698802054604639E-2</v>
      </c>
      <c r="K21" s="412" t="s">
        <v>24</v>
      </c>
      <c r="L21" s="377"/>
      <c r="M21" s="376"/>
      <c r="P21" s="376"/>
    </row>
    <row r="22" spans="1:16" ht="11.25" customHeight="1">
      <c r="A22" s="444" t="s">
        <v>77</v>
      </c>
      <c r="B22" s="445">
        <v>41</v>
      </c>
      <c r="C22" s="445">
        <v>41</v>
      </c>
      <c r="D22" s="409">
        <v>1.4919816901095806</v>
      </c>
      <c r="E22" s="409">
        <v>1.4753582781633301</v>
      </c>
      <c r="F22" s="412">
        <v>-1.1141833747992962</v>
      </c>
      <c r="G22" s="478">
        <v>132</v>
      </c>
      <c r="H22" s="478">
        <v>433</v>
      </c>
      <c r="I22" s="412">
        <v>4.8034532462064545</v>
      </c>
      <c r="J22" s="412">
        <v>15.581222791334682</v>
      </c>
      <c r="K22" s="412">
        <v>224.37544392963565</v>
      </c>
      <c r="L22" s="377"/>
      <c r="M22" s="376"/>
      <c r="P22" s="376"/>
    </row>
    <row r="23" spans="1:16" ht="11.25" customHeight="1">
      <c r="A23" s="444" t="s">
        <v>78</v>
      </c>
      <c r="B23" s="445">
        <v>648</v>
      </c>
      <c r="C23" s="445">
        <v>663</v>
      </c>
      <c r="D23" s="409">
        <v>3.0797510078342589</v>
      </c>
      <c r="E23" s="409">
        <v>3.131969133239588</v>
      </c>
      <c r="F23" s="412">
        <v>1.6955307514307805</v>
      </c>
      <c r="G23" s="478" t="s">
        <v>24</v>
      </c>
      <c r="H23" s="478" t="s">
        <v>24</v>
      </c>
      <c r="I23" s="446" t="s">
        <v>24</v>
      </c>
      <c r="J23" s="446" t="s">
        <v>24</v>
      </c>
      <c r="K23" s="446" t="s">
        <v>24</v>
      </c>
      <c r="L23" s="438"/>
      <c r="M23" s="376"/>
      <c r="P23" s="376"/>
    </row>
    <row r="24" spans="1:16" ht="11.25" customHeight="1">
      <c r="A24" s="444" t="s">
        <v>29</v>
      </c>
      <c r="B24" s="445">
        <v>155</v>
      </c>
      <c r="C24" s="445">
        <v>206</v>
      </c>
      <c r="D24" s="409">
        <v>1.8206384520955372</v>
      </c>
      <c r="E24" s="409">
        <v>2.3945511175637417</v>
      </c>
      <c r="F24" s="412">
        <v>31.522604875648796</v>
      </c>
      <c r="G24" s="478">
        <v>382</v>
      </c>
      <c r="H24" s="478">
        <v>678</v>
      </c>
      <c r="I24" s="412">
        <v>4.486992830325776</v>
      </c>
      <c r="J24" s="412">
        <v>7.8810954257680441</v>
      </c>
      <c r="K24" s="412">
        <v>75.643147287931839</v>
      </c>
      <c r="L24" s="377"/>
      <c r="M24" s="376"/>
      <c r="P24" s="376"/>
    </row>
    <row r="25" spans="1:16" ht="11.25" customHeight="1">
      <c r="A25" s="444" t="s">
        <v>79</v>
      </c>
      <c r="B25" s="445">
        <v>20</v>
      </c>
      <c r="C25" s="445">
        <v>22</v>
      </c>
      <c r="D25" s="409">
        <v>0.50043838402440532</v>
      </c>
      <c r="E25" s="409">
        <v>0.54751878176075575</v>
      </c>
      <c r="F25" s="412">
        <v>9.4078310615866769</v>
      </c>
      <c r="G25" s="478" t="s">
        <v>24</v>
      </c>
      <c r="H25" s="478">
        <v>11</v>
      </c>
      <c r="I25" s="446" t="s">
        <v>24</v>
      </c>
      <c r="J25" s="412">
        <v>0.27375939088037787</v>
      </c>
      <c r="K25" s="446" t="s">
        <v>24</v>
      </c>
      <c r="L25" s="438"/>
      <c r="M25" s="376"/>
      <c r="P25" s="376"/>
    </row>
    <row r="26" spans="1:16" ht="11.25" customHeight="1">
      <c r="A26" s="444" t="s">
        <v>31</v>
      </c>
      <c r="B26" s="445">
        <v>707</v>
      </c>
      <c r="C26" s="445">
        <v>757</v>
      </c>
      <c r="D26" s="409">
        <v>6.2296583371640883</v>
      </c>
      <c r="E26" s="409">
        <v>6.6206301108181531</v>
      </c>
      <c r="F26" s="412">
        <v>6.2759745798843483</v>
      </c>
      <c r="G26" s="478">
        <v>120</v>
      </c>
      <c r="H26" s="478">
        <v>1098</v>
      </c>
      <c r="I26" s="412">
        <v>1.0573677517110194</v>
      </c>
      <c r="J26" s="412">
        <v>9.6029747182012315</v>
      </c>
      <c r="K26" s="412">
        <v>808.19629241215432</v>
      </c>
      <c r="L26" s="377"/>
      <c r="M26" s="376"/>
      <c r="P26" s="376"/>
    </row>
    <row r="27" spans="1:16" ht="11.25" customHeight="1">
      <c r="A27" s="444" t="s">
        <v>80</v>
      </c>
      <c r="B27" s="445">
        <v>151</v>
      </c>
      <c r="C27" s="445">
        <v>122</v>
      </c>
      <c r="D27" s="409">
        <v>1.5900939882442562</v>
      </c>
      <c r="E27" s="409">
        <v>1.276541735433377</v>
      </c>
      <c r="F27" s="412">
        <v>-19.719101834797584</v>
      </c>
      <c r="G27" s="478" t="s">
        <v>24</v>
      </c>
      <c r="H27" s="478" t="s">
        <v>24</v>
      </c>
      <c r="I27" s="446" t="s">
        <v>24</v>
      </c>
      <c r="J27" s="446" t="s">
        <v>24</v>
      </c>
      <c r="K27" s="446" t="s">
        <v>24</v>
      </c>
      <c r="L27" s="438"/>
      <c r="M27" s="376"/>
      <c r="P27" s="376"/>
    </row>
    <row r="28" spans="1:16" ht="11.25" customHeight="1">
      <c r="A28" s="444" t="s">
        <v>81</v>
      </c>
      <c r="B28" s="445">
        <v>116</v>
      </c>
      <c r="C28" s="445">
        <v>136</v>
      </c>
      <c r="D28" s="409">
        <v>3.553343497121026</v>
      </c>
      <c r="E28" s="409">
        <v>4.1549211221830928</v>
      </c>
      <c r="F28" s="412">
        <v>16.929903499323217</v>
      </c>
      <c r="G28" s="478">
        <v>29</v>
      </c>
      <c r="H28" s="478">
        <v>209</v>
      </c>
      <c r="I28" s="412">
        <v>0.88833587428025651</v>
      </c>
      <c r="J28" s="412">
        <v>6.3851361362960777</v>
      </c>
      <c r="K28" s="412">
        <v>618.77499503995762</v>
      </c>
      <c r="L28" s="377"/>
      <c r="M28" s="376"/>
      <c r="P28" s="376"/>
    </row>
    <row r="29" spans="1:16" ht="11.25" customHeight="1">
      <c r="A29" s="444" t="s">
        <v>34</v>
      </c>
      <c r="B29" s="445">
        <v>151</v>
      </c>
      <c r="C29" s="445">
        <v>181</v>
      </c>
      <c r="D29" s="409">
        <v>0.87995543113154118</v>
      </c>
      <c r="E29" s="409">
        <v>1.0483672028340898</v>
      </c>
      <c r="F29" s="412">
        <v>19.138670635396466</v>
      </c>
      <c r="G29" s="478" t="s">
        <v>24</v>
      </c>
      <c r="H29" s="445">
        <v>1140</v>
      </c>
      <c r="I29" s="446" t="s">
        <v>24</v>
      </c>
      <c r="J29" s="412">
        <v>6.6029757526566986</v>
      </c>
      <c r="K29" s="446" t="s">
        <v>24</v>
      </c>
      <c r="L29" s="438"/>
      <c r="M29" s="376"/>
      <c r="P29" s="376"/>
    </row>
    <row r="30" spans="1:16" ht="11.25" customHeight="1">
      <c r="A30" s="444" t="s">
        <v>35</v>
      </c>
      <c r="B30" s="445">
        <v>47</v>
      </c>
      <c r="C30" s="445">
        <v>77</v>
      </c>
      <c r="D30" s="409">
        <v>1.3509590371973637</v>
      </c>
      <c r="E30" s="409">
        <v>2.19570081779875</v>
      </c>
      <c r="F30" s="412">
        <v>62.529044726170838</v>
      </c>
      <c r="G30" s="478" t="s">
        <v>15</v>
      </c>
      <c r="H30" s="478">
        <v>27</v>
      </c>
      <c r="I30" s="412" t="s">
        <v>15</v>
      </c>
      <c r="J30" s="412">
        <v>0.76992106598137988</v>
      </c>
      <c r="K30" s="412">
        <v>100</v>
      </c>
      <c r="L30" s="377"/>
      <c r="M30" s="376"/>
      <c r="P30" s="376"/>
    </row>
    <row r="31" spans="1:16" ht="11.25" customHeight="1">
      <c r="A31" s="444" t="s">
        <v>82</v>
      </c>
      <c r="B31" s="445">
        <v>446</v>
      </c>
      <c r="C31" s="445">
        <v>409</v>
      </c>
      <c r="D31" s="409">
        <v>3.9365891396919839</v>
      </c>
      <c r="E31" s="409">
        <v>3.5948967935014817</v>
      </c>
      <c r="F31" s="412">
        <v>-8.6799087754745443</v>
      </c>
      <c r="G31" s="478">
        <v>210</v>
      </c>
      <c r="H31" s="445">
        <v>1080</v>
      </c>
      <c r="I31" s="412">
        <v>1.8535509402137145</v>
      </c>
      <c r="J31" s="412">
        <v>9.4926370097349615</v>
      </c>
      <c r="K31" s="412">
        <v>412.13251299370609</v>
      </c>
      <c r="L31" s="377"/>
      <c r="M31" s="376"/>
      <c r="P31" s="376"/>
    </row>
    <row r="32" spans="1:16" ht="11.25" customHeight="1">
      <c r="A32" s="444" t="s">
        <v>83</v>
      </c>
      <c r="B32" s="445" t="s">
        <v>15</v>
      </c>
      <c r="C32" s="445" t="s">
        <v>15</v>
      </c>
      <c r="D32" s="409" t="s">
        <v>15</v>
      </c>
      <c r="E32" s="409" t="s">
        <v>15</v>
      </c>
      <c r="F32" s="412" t="s">
        <v>15</v>
      </c>
      <c r="G32" s="478">
        <v>42</v>
      </c>
      <c r="H32" s="478">
        <v>30</v>
      </c>
      <c r="I32" s="412">
        <v>2.3896371677337536</v>
      </c>
      <c r="J32" s="412">
        <v>1.688024870233088</v>
      </c>
      <c r="K32" s="412">
        <v>-29.36062038933089</v>
      </c>
      <c r="L32" s="377"/>
      <c r="M32" s="376"/>
      <c r="P32" s="376"/>
    </row>
    <row r="33" spans="1:16" ht="11.25" customHeight="1">
      <c r="A33" s="444" t="s">
        <v>38</v>
      </c>
      <c r="B33" s="445">
        <v>32</v>
      </c>
      <c r="C33" s="445">
        <v>45</v>
      </c>
      <c r="D33" s="409">
        <v>5.550082557478043</v>
      </c>
      <c r="E33" s="409">
        <v>7.4286723641832344</v>
      </c>
      <c r="F33" s="412">
        <v>33.84796148976244</v>
      </c>
      <c r="G33" s="478">
        <v>2</v>
      </c>
      <c r="H33" s="478">
        <v>18</v>
      </c>
      <c r="I33" s="412">
        <v>0.34688015984237769</v>
      </c>
      <c r="J33" s="412">
        <v>2.9714689456732937</v>
      </c>
      <c r="K33" s="412">
        <v>756.62695353447964</v>
      </c>
      <c r="L33" s="377"/>
      <c r="M33" s="376"/>
      <c r="P33" s="376"/>
    </row>
    <row r="34" spans="1:16" ht="11.25" customHeight="1">
      <c r="A34" s="444" t="s">
        <v>39</v>
      </c>
      <c r="B34" s="445">
        <v>697</v>
      </c>
      <c r="C34" s="445">
        <v>633</v>
      </c>
      <c r="D34" s="409">
        <v>9.8509022832893365</v>
      </c>
      <c r="E34" s="409">
        <v>8.8348741093246588</v>
      </c>
      <c r="F34" s="412">
        <v>-10.314062049810659</v>
      </c>
      <c r="G34" s="478">
        <v>162</v>
      </c>
      <c r="H34" s="478">
        <v>974</v>
      </c>
      <c r="I34" s="412">
        <v>2.2895927832035472</v>
      </c>
      <c r="J34" s="412">
        <v>13.594261267744418</v>
      </c>
      <c r="K34" s="412">
        <v>493.74144465653103</v>
      </c>
      <c r="L34" s="377"/>
      <c r="M34" s="376"/>
      <c r="P34" s="376"/>
    </row>
    <row r="35" spans="1:16" ht="11.25" customHeight="1">
      <c r="A35" s="444" t="s">
        <v>67</v>
      </c>
      <c r="B35" s="445" t="s">
        <v>24</v>
      </c>
      <c r="C35" s="445" t="s">
        <v>24</v>
      </c>
      <c r="D35" s="445" t="s">
        <v>24</v>
      </c>
      <c r="E35" s="445" t="s">
        <v>24</v>
      </c>
      <c r="F35" s="445" t="s">
        <v>24</v>
      </c>
      <c r="G35" s="445" t="s">
        <v>24</v>
      </c>
      <c r="H35" s="445" t="s">
        <v>24</v>
      </c>
      <c r="I35" s="446" t="s">
        <v>24</v>
      </c>
      <c r="J35" s="446" t="s">
        <v>24</v>
      </c>
      <c r="K35" s="446" t="s">
        <v>24</v>
      </c>
      <c r="L35" s="438"/>
      <c r="M35" s="376"/>
      <c r="P35" s="376"/>
    </row>
    <row r="36" spans="1:16" ht="11.25" customHeight="1">
      <c r="A36" s="444" t="s">
        <v>41</v>
      </c>
      <c r="B36" s="445">
        <v>35</v>
      </c>
      <c r="C36" s="445">
        <v>114</v>
      </c>
      <c r="D36" s="409">
        <v>1.5362277620058395</v>
      </c>
      <c r="E36" s="409">
        <v>4.9593334655822261</v>
      </c>
      <c r="F36" s="412">
        <v>222.82540312296317</v>
      </c>
      <c r="G36" s="478">
        <v>8</v>
      </c>
      <c r="H36" s="478">
        <v>120</v>
      </c>
      <c r="I36" s="412">
        <v>0.35113777417276332</v>
      </c>
      <c r="J36" s="412">
        <v>5.2203510164023426</v>
      </c>
      <c r="K36" s="412">
        <v>1386.6959354346986</v>
      </c>
      <c r="L36" s="377"/>
      <c r="M36" s="376"/>
      <c r="P36" s="376"/>
    </row>
    <row r="37" spans="1:16" ht="11.25" customHeight="1">
      <c r="A37" s="448" t="s">
        <v>42</v>
      </c>
      <c r="B37" s="449">
        <v>32</v>
      </c>
      <c r="C37" s="449">
        <v>43</v>
      </c>
      <c r="D37" s="421">
        <v>2.0575748008814134</v>
      </c>
      <c r="E37" s="421">
        <v>2.7338628974114769</v>
      </c>
      <c r="F37" s="424">
        <v>32.868214377448595</v>
      </c>
      <c r="G37" s="479">
        <v>21</v>
      </c>
      <c r="H37" s="479">
        <v>128</v>
      </c>
      <c r="I37" s="424">
        <v>1.3502834630784277</v>
      </c>
      <c r="J37" s="424">
        <v>8.138010485317885</v>
      </c>
      <c r="K37" s="424">
        <v>502.68904328906899</v>
      </c>
      <c r="L37" s="377"/>
      <c r="M37" s="376"/>
      <c r="P37" s="376"/>
    </row>
    <row r="38" spans="1:16" ht="11.25" customHeight="1">
      <c r="A38" s="376"/>
      <c r="B38" s="452"/>
      <c r="C38" s="452"/>
      <c r="D38" s="452"/>
      <c r="E38" s="452"/>
      <c r="F38" s="398"/>
      <c r="G38" s="476"/>
      <c r="H38" s="476"/>
      <c r="I38" s="476"/>
      <c r="J38" s="476"/>
      <c r="K38" s="476"/>
      <c r="L38" s="476"/>
    </row>
    <row r="39" spans="1:16" ht="21.6" customHeight="1">
      <c r="A39" s="1459" t="s">
        <v>520</v>
      </c>
      <c r="B39" s="1460"/>
      <c r="C39" s="1460"/>
      <c r="D39" s="1460"/>
      <c r="E39" s="1460"/>
      <c r="F39" s="1460"/>
      <c r="G39" s="1460"/>
      <c r="H39" s="1460"/>
      <c r="I39" s="1460"/>
      <c r="J39" s="1460"/>
      <c r="K39" s="1460"/>
    </row>
    <row r="40" spans="1:16" ht="11.25" customHeight="1">
      <c r="A40" s="376" t="s">
        <v>45</v>
      </c>
      <c r="B40" s="453"/>
      <c r="C40" s="453"/>
      <c r="D40" s="453"/>
      <c r="E40" s="453"/>
      <c r="F40" s="453"/>
      <c r="G40" s="376"/>
      <c r="H40" s="376"/>
      <c r="I40" s="376"/>
      <c r="J40" s="376"/>
      <c r="K40" s="376"/>
      <c r="L40" s="376"/>
    </row>
    <row r="41" spans="1:16" ht="11.25" customHeight="1">
      <c r="A41" s="378" t="s">
        <v>44</v>
      </c>
      <c r="B41" s="376"/>
      <c r="C41" s="376"/>
      <c r="D41" s="376"/>
      <c r="E41" s="376"/>
      <c r="F41" s="376"/>
      <c r="G41" s="376"/>
      <c r="H41" s="376"/>
      <c r="I41" s="376"/>
      <c r="J41" s="376"/>
      <c r="K41" s="376"/>
      <c r="L41" s="376"/>
    </row>
    <row r="42" spans="1:16" ht="33.6" customHeight="1">
      <c r="A42" s="1482" t="s">
        <v>521</v>
      </c>
      <c r="B42" s="1482"/>
      <c r="C42" s="1482"/>
      <c r="D42" s="1482"/>
      <c r="E42" s="1482"/>
      <c r="F42" s="1482"/>
      <c r="G42" s="1482"/>
      <c r="H42" s="1482"/>
      <c r="I42" s="1482"/>
      <c r="J42" s="1482"/>
      <c r="K42" s="1482"/>
      <c r="L42" s="376"/>
    </row>
    <row r="43" spans="1:16" ht="11.25">
      <c r="A43" s="480" t="s">
        <v>522</v>
      </c>
      <c r="B43" s="481"/>
      <c r="C43" s="481"/>
      <c r="D43" s="481"/>
      <c r="E43" s="481"/>
      <c r="F43" s="481"/>
      <c r="G43" s="481"/>
      <c r="H43" s="481"/>
      <c r="I43" s="481"/>
      <c r="J43" s="481"/>
      <c r="K43" s="481"/>
      <c r="L43" s="376"/>
    </row>
    <row r="44" spans="1:16" ht="11.25" customHeight="1">
      <c r="A44" s="434" t="s">
        <v>1978</v>
      </c>
      <c r="B44" s="376"/>
      <c r="C44" s="376"/>
      <c r="D44" s="376"/>
      <c r="E44" s="376"/>
      <c r="F44" s="376"/>
      <c r="G44" s="376"/>
      <c r="H44" s="376"/>
      <c r="I44" s="376"/>
      <c r="J44" s="376"/>
      <c r="K44" s="376"/>
      <c r="L44" s="376"/>
    </row>
    <row r="45" spans="1:16" ht="11.25" customHeight="1">
      <c r="A45" s="1466" t="s">
        <v>2011</v>
      </c>
      <c r="B45" s="1466"/>
      <c r="C45" s="1466"/>
      <c r="D45" s="1466"/>
      <c r="E45" s="1466"/>
      <c r="F45" s="1466"/>
      <c r="G45" s="1466"/>
      <c r="H45" s="1466"/>
      <c r="I45" s="1466"/>
      <c r="J45" s="1466"/>
      <c r="K45" s="1466"/>
      <c r="L45" s="376"/>
    </row>
    <row r="46" spans="1:16" ht="11.25" customHeight="1">
      <c r="A46" s="1466"/>
      <c r="B46" s="1466"/>
      <c r="C46" s="1466"/>
      <c r="D46" s="1466"/>
      <c r="E46" s="1466"/>
      <c r="F46" s="1466"/>
      <c r="G46" s="1466"/>
      <c r="H46" s="1466"/>
      <c r="I46" s="1466"/>
      <c r="J46" s="1466"/>
      <c r="K46" s="1466"/>
      <c r="L46" s="376"/>
    </row>
    <row r="47" spans="1:16" ht="11.25" customHeight="1">
      <c r="A47" s="376"/>
      <c r="B47" s="376"/>
      <c r="C47" s="376"/>
      <c r="D47" s="376"/>
      <c r="E47" s="376"/>
      <c r="F47" s="376"/>
      <c r="G47" s="376"/>
      <c r="H47" s="376"/>
      <c r="I47" s="376"/>
      <c r="J47" s="376"/>
      <c r="K47" s="376"/>
      <c r="L47" s="376"/>
    </row>
    <row r="48" spans="1:16" ht="11.25" customHeight="1">
      <c r="A48" s="376"/>
      <c r="B48" s="376"/>
      <c r="C48" s="376"/>
      <c r="D48" s="376"/>
      <c r="E48" s="376"/>
      <c r="F48" s="376"/>
      <c r="G48" s="376"/>
      <c r="H48" s="376"/>
      <c r="I48" s="376"/>
      <c r="J48" s="376"/>
      <c r="K48" s="376"/>
      <c r="L48" s="376"/>
    </row>
    <row r="49" spans="1:12" ht="11.25" customHeight="1">
      <c r="A49" s="376"/>
      <c r="B49" s="376"/>
      <c r="C49" s="376"/>
      <c r="D49" s="376"/>
      <c r="E49" s="376"/>
      <c r="F49" s="376"/>
      <c r="G49" s="376"/>
      <c r="H49" s="376"/>
      <c r="I49" s="376"/>
      <c r="J49" s="376"/>
      <c r="K49" s="376"/>
      <c r="L49" s="376"/>
    </row>
    <row r="50" spans="1:12" ht="11.25" customHeight="1">
      <c r="A50" s="376"/>
      <c r="B50" s="376"/>
      <c r="C50" s="376"/>
      <c r="D50" s="376"/>
      <c r="E50" s="376"/>
      <c r="F50" s="376"/>
      <c r="G50" s="376"/>
      <c r="H50" s="376"/>
      <c r="I50" s="376"/>
      <c r="J50" s="376"/>
      <c r="K50" s="376"/>
      <c r="L50" s="376"/>
    </row>
    <row r="51" spans="1:12" ht="11.25" customHeight="1">
      <c r="A51" s="376"/>
      <c r="B51" s="376"/>
      <c r="C51" s="376"/>
      <c r="D51" s="376"/>
      <c r="E51" s="376"/>
      <c r="F51" s="376"/>
      <c r="G51" s="376"/>
      <c r="H51" s="376"/>
      <c r="I51" s="376"/>
      <c r="J51" s="376"/>
      <c r="K51" s="376"/>
      <c r="L51" s="376"/>
    </row>
    <row r="52" spans="1:12" ht="11.25" customHeight="1">
      <c r="A52" s="376"/>
      <c r="B52" s="376"/>
      <c r="C52" s="376"/>
      <c r="D52" s="376"/>
      <c r="E52" s="376"/>
      <c r="F52" s="376"/>
      <c r="G52" s="376"/>
      <c r="H52" s="376"/>
      <c r="I52" s="376"/>
      <c r="J52" s="376"/>
      <c r="K52" s="376"/>
      <c r="L52" s="376"/>
    </row>
    <row r="53" spans="1:12" ht="11.25" customHeight="1">
      <c r="A53" s="376"/>
      <c r="B53" s="376"/>
      <c r="C53" s="376"/>
      <c r="D53" s="376"/>
      <c r="E53" s="376"/>
      <c r="F53" s="376"/>
      <c r="G53" s="376"/>
      <c r="H53" s="376"/>
      <c r="I53" s="376"/>
      <c r="J53" s="376"/>
      <c r="K53" s="376"/>
      <c r="L53" s="376"/>
    </row>
    <row r="54" spans="1:12" ht="11.25" customHeight="1">
      <c r="A54" s="376"/>
      <c r="B54" s="376"/>
      <c r="C54" s="376"/>
      <c r="D54" s="376"/>
      <c r="E54" s="376"/>
      <c r="F54" s="376"/>
      <c r="G54" s="376"/>
      <c r="H54" s="376"/>
      <c r="I54" s="376"/>
      <c r="J54" s="376"/>
      <c r="K54" s="376"/>
      <c r="L54" s="376"/>
    </row>
    <row r="55" spans="1:12" ht="11.25" customHeight="1">
      <c r="A55" s="376"/>
      <c r="B55" s="376"/>
      <c r="C55" s="376"/>
      <c r="D55" s="376"/>
      <c r="E55" s="376"/>
      <c r="F55" s="376"/>
      <c r="G55" s="376"/>
      <c r="H55" s="376"/>
      <c r="I55" s="376"/>
      <c r="J55" s="376"/>
      <c r="K55" s="376"/>
      <c r="L55" s="376"/>
    </row>
    <row r="56" spans="1:12" ht="11.25" customHeight="1">
      <c r="A56" s="376"/>
      <c r="B56" s="376"/>
      <c r="C56" s="376"/>
      <c r="D56" s="376"/>
      <c r="E56" s="376"/>
      <c r="F56" s="376"/>
      <c r="G56" s="376"/>
      <c r="H56" s="376"/>
      <c r="I56" s="376"/>
      <c r="J56" s="376"/>
      <c r="K56" s="376"/>
      <c r="L56" s="376"/>
    </row>
    <row r="57" spans="1:12" ht="11.25" customHeight="1">
      <c r="A57" s="376"/>
      <c r="B57" s="376"/>
      <c r="C57" s="376"/>
      <c r="D57" s="376"/>
      <c r="E57" s="376"/>
      <c r="F57" s="376"/>
      <c r="G57" s="376"/>
      <c r="H57" s="376"/>
      <c r="I57" s="376"/>
      <c r="J57" s="376"/>
      <c r="K57" s="376"/>
      <c r="L57" s="376"/>
    </row>
    <row r="58" spans="1:12" ht="11.25" customHeight="1">
      <c r="A58" s="376"/>
      <c r="B58" s="376"/>
      <c r="C58" s="376"/>
      <c r="D58" s="376"/>
      <c r="E58" s="376"/>
      <c r="F58" s="376"/>
      <c r="G58" s="376"/>
      <c r="H58" s="376"/>
      <c r="I58" s="376"/>
      <c r="J58" s="376"/>
      <c r="K58" s="376"/>
      <c r="L58" s="376"/>
    </row>
    <row r="59" spans="1:12" ht="11.25" customHeight="1">
      <c r="A59" s="376"/>
      <c r="B59" s="376"/>
      <c r="C59" s="376"/>
      <c r="D59" s="376"/>
      <c r="E59" s="376"/>
      <c r="F59" s="376"/>
      <c r="G59" s="376"/>
      <c r="H59" s="376"/>
      <c r="I59" s="376"/>
      <c r="J59" s="376"/>
      <c r="K59" s="376"/>
      <c r="L59" s="376"/>
    </row>
    <row r="60" spans="1:12" ht="11.25" customHeight="1">
      <c r="A60" s="376"/>
      <c r="B60" s="376"/>
      <c r="C60" s="376"/>
      <c r="D60" s="376"/>
      <c r="E60" s="376"/>
      <c r="F60" s="376"/>
      <c r="G60" s="376"/>
      <c r="H60" s="376"/>
      <c r="I60" s="376"/>
      <c r="J60" s="376"/>
      <c r="K60" s="376"/>
      <c r="L60" s="376"/>
    </row>
    <row r="61" spans="1:12" ht="11.25" customHeight="1">
      <c r="A61" s="376"/>
      <c r="B61" s="376"/>
      <c r="C61" s="376"/>
      <c r="D61" s="376"/>
      <c r="E61" s="376"/>
      <c r="F61" s="376"/>
      <c r="G61" s="376"/>
      <c r="H61" s="376"/>
      <c r="I61" s="376"/>
      <c r="J61" s="376"/>
      <c r="K61" s="376"/>
      <c r="L61" s="376"/>
    </row>
    <row r="62" spans="1:12" ht="11.25" customHeight="1">
      <c r="A62" s="376"/>
      <c r="B62" s="376"/>
      <c r="C62" s="376"/>
      <c r="D62" s="376"/>
      <c r="E62" s="376"/>
      <c r="F62" s="376"/>
      <c r="G62" s="376"/>
      <c r="H62" s="376"/>
      <c r="I62" s="376"/>
      <c r="J62" s="376"/>
      <c r="K62" s="376"/>
      <c r="L62" s="376"/>
    </row>
    <row r="63" spans="1:12" ht="11.25" customHeight="1">
      <c r="A63" s="376"/>
      <c r="B63" s="376"/>
      <c r="C63" s="376"/>
      <c r="D63" s="376"/>
      <c r="E63" s="376"/>
      <c r="F63" s="376"/>
      <c r="G63" s="376"/>
      <c r="H63" s="376"/>
      <c r="I63" s="376"/>
      <c r="J63" s="376"/>
      <c r="K63" s="376"/>
      <c r="L63" s="376"/>
    </row>
    <row r="64" spans="1:12" ht="11.25" customHeight="1">
      <c r="A64" s="376"/>
      <c r="B64" s="376"/>
      <c r="C64" s="376"/>
      <c r="D64" s="376"/>
      <c r="E64" s="376"/>
      <c r="F64" s="376"/>
      <c r="G64" s="376"/>
      <c r="H64" s="376"/>
      <c r="I64" s="376"/>
      <c r="J64" s="376"/>
      <c r="K64" s="376"/>
      <c r="L64" s="376"/>
    </row>
    <row r="65" spans="1:12" ht="11.25" customHeight="1">
      <c r="A65" s="376"/>
      <c r="B65" s="376"/>
      <c r="C65" s="376"/>
      <c r="D65" s="376"/>
      <c r="E65" s="376"/>
      <c r="F65" s="376"/>
      <c r="G65" s="376"/>
      <c r="H65" s="376"/>
      <c r="I65" s="376"/>
      <c r="J65" s="376"/>
      <c r="K65" s="376"/>
      <c r="L65" s="376"/>
    </row>
    <row r="66" spans="1:12" ht="11.25" customHeight="1">
      <c r="A66" s="376"/>
      <c r="B66" s="376"/>
      <c r="C66" s="376"/>
      <c r="D66" s="376"/>
      <c r="E66" s="376"/>
      <c r="F66" s="376"/>
      <c r="G66" s="376"/>
      <c r="H66" s="376"/>
      <c r="I66" s="376"/>
      <c r="J66" s="376"/>
      <c r="K66" s="376"/>
      <c r="L66" s="376"/>
    </row>
    <row r="67" spans="1:12" ht="11.25" customHeight="1">
      <c r="A67" s="376"/>
      <c r="B67" s="376"/>
      <c r="C67" s="376"/>
      <c r="D67" s="376"/>
      <c r="E67" s="376"/>
      <c r="F67" s="376"/>
      <c r="G67" s="376"/>
      <c r="H67" s="376"/>
      <c r="I67" s="376"/>
      <c r="J67" s="376"/>
      <c r="K67" s="376"/>
      <c r="L67" s="376"/>
    </row>
    <row r="68" spans="1:12" ht="11.25" customHeight="1">
      <c r="A68" s="376"/>
      <c r="B68" s="376"/>
      <c r="C68" s="376"/>
      <c r="D68" s="376"/>
      <c r="E68" s="376"/>
      <c r="F68" s="376"/>
      <c r="G68" s="376"/>
      <c r="H68" s="376"/>
      <c r="I68" s="376"/>
      <c r="J68" s="376"/>
      <c r="K68" s="376"/>
      <c r="L68" s="376"/>
    </row>
    <row r="69" spans="1:12" ht="11.25" customHeight="1">
      <c r="A69" s="376"/>
      <c r="B69" s="376"/>
      <c r="C69" s="376"/>
      <c r="D69" s="376"/>
      <c r="E69" s="376"/>
      <c r="F69" s="376"/>
      <c r="G69" s="376"/>
      <c r="H69" s="376"/>
      <c r="I69" s="376"/>
      <c r="J69" s="376"/>
      <c r="K69" s="376"/>
      <c r="L69" s="376"/>
    </row>
    <row r="70" spans="1:12" ht="11.25" customHeight="1">
      <c r="A70" s="376"/>
      <c r="B70" s="376"/>
      <c r="C70" s="376"/>
      <c r="D70" s="376"/>
      <c r="E70" s="376"/>
      <c r="F70" s="376"/>
      <c r="G70" s="376"/>
      <c r="H70" s="376"/>
      <c r="I70" s="376"/>
      <c r="J70" s="376"/>
      <c r="K70" s="376"/>
      <c r="L70" s="376"/>
    </row>
    <row r="71" spans="1:12" ht="11.25" customHeight="1">
      <c r="A71" s="376"/>
      <c r="B71" s="376"/>
      <c r="C71" s="376"/>
      <c r="D71" s="376"/>
      <c r="E71" s="376"/>
      <c r="F71" s="376"/>
      <c r="G71" s="376"/>
      <c r="H71" s="376"/>
      <c r="I71" s="376"/>
      <c r="J71" s="376"/>
      <c r="K71" s="376"/>
      <c r="L71" s="376"/>
    </row>
    <row r="72" spans="1:12" ht="11.25" customHeight="1">
      <c r="A72" s="376"/>
      <c r="B72" s="376"/>
      <c r="C72" s="376"/>
      <c r="D72" s="376"/>
      <c r="E72" s="376"/>
      <c r="F72" s="376"/>
      <c r="G72" s="376"/>
      <c r="H72" s="376"/>
      <c r="I72" s="376"/>
      <c r="J72" s="376"/>
      <c r="K72" s="376"/>
      <c r="L72" s="376"/>
    </row>
    <row r="73" spans="1:12" ht="11.25" customHeight="1">
      <c r="A73" s="376"/>
      <c r="B73" s="376"/>
      <c r="C73" s="376"/>
      <c r="D73" s="376"/>
      <c r="E73" s="376"/>
      <c r="F73" s="376"/>
      <c r="G73" s="376"/>
      <c r="H73" s="376"/>
      <c r="I73" s="376"/>
      <c r="J73" s="376"/>
      <c r="K73" s="376"/>
      <c r="L73" s="376"/>
    </row>
    <row r="74" spans="1:12" ht="11.25" customHeight="1">
      <c r="A74" s="376"/>
      <c r="B74" s="376"/>
      <c r="C74" s="376"/>
      <c r="D74" s="376"/>
      <c r="E74" s="376"/>
      <c r="F74" s="376"/>
      <c r="G74" s="376"/>
      <c r="H74" s="376"/>
      <c r="I74" s="376"/>
      <c r="J74" s="376"/>
      <c r="K74" s="376"/>
      <c r="L74" s="376"/>
    </row>
    <row r="75" spans="1:12" ht="11.25" customHeight="1">
      <c r="A75" s="376"/>
      <c r="B75" s="376"/>
      <c r="C75" s="376"/>
      <c r="D75" s="376"/>
      <c r="E75" s="376"/>
      <c r="F75" s="376"/>
      <c r="G75" s="376"/>
      <c r="H75" s="376"/>
      <c r="I75" s="376"/>
      <c r="J75" s="376"/>
      <c r="K75" s="376"/>
      <c r="L75" s="376"/>
    </row>
    <row r="76" spans="1:12" ht="11.25" customHeight="1">
      <c r="A76" s="376"/>
      <c r="B76" s="376"/>
      <c r="C76" s="376"/>
      <c r="D76" s="376"/>
      <c r="E76" s="376"/>
      <c r="F76" s="376"/>
      <c r="G76" s="376"/>
      <c r="H76" s="376"/>
      <c r="I76" s="376"/>
      <c r="J76" s="376"/>
      <c r="K76" s="376"/>
      <c r="L76" s="376"/>
    </row>
    <row r="77" spans="1:12" ht="11.25" customHeight="1">
      <c r="A77" s="376"/>
      <c r="B77" s="376"/>
      <c r="C77" s="376"/>
      <c r="D77" s="376"/>
      <c r="E77" s="376"/>
      <c r="F77" s="376"/>
      <c r="G77" s="376"/>
      <c r="H77" s="376"/>
      <c r="I77" s="376"/>
      <c r="J77" s="376"/>
      <c r="K77" s="376"/>
      <c r="L77" s="376"/>
    </row>
    <row r="78" spans="1:12" ht="11.25" customHeight="1">
      <c r="A78" s="376"/>
      <c r="B78" s="376"/>
      <c r="C78" s="376"/>
      <c r="D78" s="376"/>
      <c r="E78" s="376"/>
      <c r="F78" s="376"/>
      <c r="G78" s="376"/>
      <c r="H78" s="376"/>
      <c r="I78" s="376"/>
      <c r="J78" s="376"/>
      <c r="K78" s="376"/>
      <c r="L78" s="376"/>
    </row>
    <row r="79" spans="1:12" ht="11.25" customHeight="1">
      <c r="A79" s="376"/>
      <c r="B79" s="376"/>
      <c r="C79" s="376"/>
      <c r="D79" s="376"/>
      <c r="E79" s="376"/>
      <c r="F79" s="376"/>
      <c r="G79" s="376"/>
      <c r="H79" s="376"/>
      <c r="I79" s="376"/>
      <c r="J79" s="376"/>
      <c r="K79" s="376"/>
      <c r="L79" s="376"/>
    </row>
    <row r="80" spans="1:12" ht="11.25" customHeight="1">
      <c r="A80" s="376"/>
      <c r="B80" s="376"/>
      <c r="C80" s="376"/>
      <c r="D80" s="376"/>
      <c r="E80" s="376"/>
      <c r="F80" s="376"/>
      <c r="G80" s="376"/>
      <c r="H80" s="376"/>
      <c r="I80" s="376"/>
      <c r="J80" s="376"/>
      <c r="K80" s="376"/>
      <c r="L80" s="376"/>
    </row>
    <row r="81" spans="1:12" ht="11.25" customHeight="1">
      <c r="A81" s="376"/>
      <c r="B81" s="376"/>
      <c r="C81" s="376"/>
      <c r="D81" s="376"/>
      <c r="E81" s="376"/>
      <c r="F81" s="376"/>
      <c r="G81" s="376"/>
      <c r="H81" s="376"/>
      <c r="I81" s="376"/>
      <c r="J81" s="376"/>
      <c r="K81" s="376"/>
      <c r="L81" s="376"/>
    </row>
    <row r="82" spans="1:12" ht="11.25" customHeight="1">
      <c r="A82" s="376"/>
      <c r="B82" s="376"/>
      <c r="C82" s="376"/>
      <c r="D82" s="376"/>
      <c r="E82" s="376"/>
      <c r="F82" s="376"/>
      <c r="G82" s="376"/>
      <c r="H82" s="376"/>
      <c r="I82" s="376"/>
      <c r="J82" s="376"/>
      <c r="K82" s="376"/>
      <c r="L82" s="376"/>
    </row>
    <row r="83" spans="1:12" ht="11.25" customHeight="1">
      <c r="A83" s="376"/>
      <c r="B83" s="376"/>
      <c r="C83" s="376"/>
      <c r="D83" s="376"/>
      <c r="E83" s="376"/>
      <c r="F83" s="376"/>
      <c r="G83" s="376"/>
      <c r="H83" s="376"/>
      <c r="I83" s="376"/>
      <c r="J83" s="376"/>
      <c r="K83" s="376"/>
      <c r="L83" s="376"/>
    </row>
    <row r="84" spans="1:12" ht="11.25" customHeight="1">
      <c r="A84" s="376"/>
      <c r="B84" s="376"/>
      <c r="C84" s="376"/>
      <c r="D84" s="376"/>
      <c r="E84" s="376"/>
      <c r="F84" s="376"/>
      <c r="G84" s="376"/>
      <c r="H84" s="376"/>
      <c r="I84" s="376"/>
      <c r="J84" s="376"/>
      <c r="K84" s="376"/>
      <c r="L84" s="376"/>
    </row>
    <row r="85" spans="1:12" ht="11.25" customHeight="1">
      <c r="A85" s="376"/>
      <c r="B85" s="376"/>
      <c r="C85" s="376"/>
      <c r="D85" s="376"/>
      <c r="E85" s="376"/>
      <c r="F85" s="376"/>
      <c r="G85" s="376"/>
      <c r="H85" s="376"/>
      <c r="I85" s="376"/>
      <c r="J85" s="376"/>
      <c r="K85" s="376"/>
      <c r="L85" s="376"/>
    </row>
    <row r="86" spans="1:12" ht="11.25" customHeight="1">
      <c r="A86" s="376"/>
      <c r="B86" s="376"/>
      <c r="C86" s="376"/>
      <c r="D86" s="376"/>
      <c r="E86" s="376"/>
      <c r="F86" s="376"/>
      <c r="G86" s="376"/>
      <c r="H86" s="376"/>
      <c r="I86" s="376"/>
      <c r="J86" s="376"/>
      <c r="K86" s="376"/>
      <c r="L86" s="376"/>
    </row>
    <row r="87" spans="1:12" ht="11.25" customHeight="1">
      <c r="A87" s="376"/>
      <c r="B87" s="376"/>
      <c r="C87" s="376"/>
      <c r="D87" s="376"/>
      <c r="E87" s="376"/>
      <c r="F87" s="376"/>
      <c r="G87" s="376"/>
      <c r="H87" s="376"/>
      <c r="I87" s="376"/>
      <c r="J87" s="376"/>
      <c r="K87" s="376"/>
      <c r="L87" s="376"/>
    </row>
    <row r="88" spans="1:12" ht="11.25" customHeight="1">
      <c r="A88" s="376"/>
      <c r="B88" s="376"/>
      <c r="C88" s="376"/>
      <c r="D88" s="376"/>
      <c r="E88" s="376"/>
      <c r="F88" s="376"/>
      <c r="G88" s="376"/>
      <c r="H88" s="376"/>
      <c r="I88" s="376"/>
      <c r="J88" s="376"/>
      <c r="K88" s="376"/>
      <c r="L88" s="376"/>
    </row>
    <row r="89" spans="1:12" ht="11.25" customHeight="1">
      <c r="A89" s="376"/>
      <c r="B89" s="376"/>
      <c r="C89" s="376"/>
      <c r="D89" s="376"/>
      <c r="E89" s="376"/>
      <c r="F89" s="376"/>
      <c r="G89" s="376"/>
      <c r="H89" s="376"/>
      <c r="I89" s="376"/>
      <c r="J89" s="376"/>
      <c r="K89" s="376"/>
      <c r="L89" s="376"/>
    </row>
    <row r="90" spans="1:12" ht="11.25" customHeight="1">
      <c r="A90" s="376"/>
      <c r="B90" s="376"/>
      <c r="C90" s="376"/>
      <c r="D90" s="376"/>
      <c r="E90" s="376"/>
      <c r="F90" s="376"/>
      <c r="G90" s="376"/>
      <c r="H90" s="376"/>
      <c r="I90" s="376"/>
      <c r="J90" s="376"/>
      <c r="K90" s="376"/>
      <c r="L90" s="376"/>
    </row>
    <row r="91" spans="1:12" ht="11.25" customHeight="1">
      <c r="A91" s="376"/>
      <c r="B91" s="376"/>
      <c r="C91" s="376"/>
      <c r="D91" s="376"/>
      <c r="E91" s="376"/>
      <c r="F91" s="376"/>
      <c r="G91" s="376"/>
      <c r="H91" s="376"/>
      <c r="I91" s="376"/>
      <c r="J91" s="376"/>
      <c r="K91" s="376"/>
      <c r="L91" s="376"/>
    </row>
    <row r="92" spans="1:12" ht="11.25" customHeight="1">
      <c r="A92" s="376"/>
      <c r="B92" s="376"/>
      <c r="C92" s="376"/>
      <c r="D92" s="376"/>
      <c r="E92" s="376"/>
      <c r="F92" s="376"/>
      <c r="G92" s="376"/>
      <c r="H92" s="376"/>
      <c r="I92" s="376"/>
      <c r="J92" s="376"/>
      <c r="K92" s="376"/>
      <c r="L92" s="376"/>
    </row>
    <row r="93" spans="1:12" ht="11.25" customHeight="1">
      <c r="A93" s="376"/>
      <c r="B93" s="376"/>
      <c r="C93" s="376"/>
      <c r="D93" s="376"/>
      <c r="E93" s="376"/>
      <c r="F93" s="376"/>
      <c r="G93" s="376"/>
      <c r="H93" s="376"/>
      <c r="I93" s="376"/>
      <c r="J93" s="376"/>
      <c r="K93" s="376"/>
      <c r="L93" s="376"/>
    </row>
    <row r="94" spans="1:12" ht="11.25" customHeight="1">
      <c r="A94" s="376"/>
      <c r="B94" s="376"/>
      <c r="C94" s="376"/>
      <c r="D94" s="376"/>
      <c r="E94" s="376"/>
      <c r="F94" s="376"/>
      <c r="G94" s="376"/>
      <c r="H94" s="376"/>
      <c r="I94" s="376"/>
      <c r="J94" s="376"/>
      <c r="K94" s="376"/>
      <c r="L94" s="376"/>
    </row>
    <row r="95" spans="1:12" ht="11.25" customHeight="1">
      <c r="A95" s="376"/>
      <c r="B95" s="376"/>
      <c r="C95" s="376"/>
      <c r="D95" s="376"/>
      <c r="E95" s="376"/>
      <c r="F95" s="376"/>
      <c r="G95" s="376"/>
      <c r="H95" s="376"/>
      <c r="I95" s="376"/>
      <c r="J95" s="376"/>
      <c r="K95" s="376"/>
      <c r="L95" s="376"/>
    </row>
    <row r="96" spans="1:12" ht="11.25" customHeight="1">
      <c r="A96" s="376"/>
      <c r="B96" s="376"/>
      <c r="C96" s="376"/>
      <c r="D96" s="376"/>
      <c r="E96" s="376"/>
      <c r="F96" s="376"/>
      <c r="G96" s="376"/>
      <c r="H96" s="376"/>
      <c r="I96" s="376"/>
      <c r="J96" s="376"/>
      <c r="K96" s="376"/>
      <c r="L96" s="376"/>
    </row>
    <row r="97" spans="1:12" ht="11.25" customHeight="1">
      <c r="A97" s="376"/>
      <c r="B97" s="376"/>
      <c r="C97" s="376"/>
      <c r="D97" s="376"/>
      <c r="E97" s="376"/>
      <c r="F97" s="376"/>
      <c r="G97" s="376"/>
      <c r="H97" s="376"/>
      <c r="I97" s="376"/>
      <c r="J97" s="376"/>
      <c r="K97" s="376"/>
      <c r="L97" s="376"/>
    </row>
    <row r="98" spans="1:12" ht="11.25" customHeight="1">
      <c r="A98" s="376"/>
      <c r="B98" s="376"/>
      <c r="C98" s="376"/>
      <c r="D98" s="376"/>
      <c r="E98" s="376"/>
      <c r="F98" s="376"/>
      <c r="G98" s="376"/>
      <c r="H98" s="376"/>
      <c r="I98" s="376"/>
      <c r="J98" s="376"/>
      <c r="K98" s="376"/>
      <c r="L98" s="376"/>
    </row>
    <row r="99" spans="1:12" ht="11.25" customHeight="1">
      <c r="A99" s="376"/>
      <c r="B99" s="376"/>
      <c r="C99" s="376"/>
      <c r="D99" s="376"/>
      <c r="E99" s="376"/>
      <c r="F99" s="376"/>
      <c r="G99" s="376"/>
      <c r="H99" s="376"/>
      <c r="I99" s="376"/>
      <c r="J99" s="376"/>
      <c r="K99" s="376"/>
      <c r="L99" s="376"/>
    </row>
    <row r="100" spans="1:12" ht="11.25" customHeight="1">
      <c r="A100" s="376"/>
      <c r="B100" s="376"/>
      <c r="C100" s="376"/>
      <c r="D100" s="376"/>
      <c r="E100" s="376"/>
      <c r="F100" s="376"/>
      <c r="G100" s="376"/>
      <c r="H100" s="376"/>
      <c r="I100" s="376"/>
      <c r="J100" s="376"/>
      <c r="K100" s="376"/>
      <c r="L100" s="376"/>
    </row>
    <row r="101" spans="1:12" ht="11.25" customHeight="1">
      <c r="A101" s="376"/>
      <c r="B101" s="376"/>
      <c r="C101" s="376"/>
      <c r="D101" s="376"/>
      <c r="E101" s="376"/>
      <c r="F101" s="376"/>
      <c r="G101" s="376"/>
      <c r="H101" s="376"/>
      <c r="I101" s="376"/>
      <c r="J101" s="376"/>
      <c r="K101" s="376"/>
      <c r="L101" s="376"/>
    </row>
    <row r="102" spans="1:12" ht="11.25" customHeight="1">
      <c r="A102" s="376"/>
      <c r="B102" s="376"/>
      <c r="C102" s="376"/>
      <c r="D102" s="376"/>
      <c r="E102" s="376"/>
      <c r="F102" s="376"/>
      <c r="G102" s="376"/>
      <c r="H102" s="376"/>
      <c r="I102" s="376"/>
      <c r="J102" s="376"/>
      <c r="K102" s="376"/>
      <c r="L102" s="376"/>
    </row>
    <row r="103" spans="1:12" ht="11.25" customHeight="1">
      <c r="A103" s="376"/>
      <c r="B103" s="376"/>
      <c r="C103" s="376"/>
      <c r="D103" s="376"/>
      <c r="E103" s="376"/>
      <c r="F103" s="376"/>
      <c r="G103" s="376"/>
      <c r="H103" s="376"/>
      <c r="I103" s="376"/>
      <c r="J103" s="376"/>
      <c r="K103" s="376"/>
      <c r="L103" s="376"/>
    </row>
    <row r="104" spans="1:12" ht="11.25" customHeight="1">
      <c r="A104" s="376"/>
      <c r="B104" s="376"/>
      <c r="C104" s="376"/>
      <c r="D104" s="376"/>
      <c r="E104" s="376"/>
      <c r="F104" s="376"/>
      <c r="G104" s="376"/>
      <c r="H104" s="376"/>
      <c r="I104" s="376"/>
      <c r="J104" s="376"/>
      <c r="K104" s="376"/>
      <c r="L104" s="376"/>
    </row>
    <row r="105" spans="1:12" ht="11.25" customHeight="1">
      <c r="A105" s="376"/>
      <c r="B105" s="376"/>
      <c r="C105" s="376"/>
      <c r="D105" s="376"/>
      <c r="E105" s="376"/>
      <c r="F105" s="376"/>
      <c r="G105" s="376"/>
      <c r="H105" s="376"/>
      <c r="I105" s="376"/>
      <c r="J105" s="376"/>
      <c r="K105" s="376"/>
      <c r="L105" s="376"/>
    </row>
    <row r="106" spans="1:12" ht="11.25" customHeight="1">
      <c r="A106" s="376"/>
      <c r="B106" s="376"/>
      <c r="C106" s="376"/>
      <c r="D106" s="376"/>
      <c r="E106" s="376"/>
      <c r="F106" s="376"/>
      <c r="G106" s="376"/>
      <c r="H106" s="376"/>
      <c r="I106" s="376"/>
      <c r="J106" s="376"/>
      <c r="K106" s="376"/>
      <c r="L106" s="376"/>
    </row>
    <row r="107" spans="1:12" ht="11.25" customHeight="1">
      <c r="A107" s="376"/>
      <c r="B107" s="376"/>
      <c r="C107" s="376"/>
      <c r="D107" s="376"/>
      <c r="E107" s="376"/>
      <c r="F107" s="376"/>
      <c r="G107" s="376"/>
      <c r="H107" s="376"/>
      <c r="I107" s="376"/>
      <c r="J107" s="376"/>
      <c r="K107" s="376"/>
      <c r="L107" s="376"/>
    </row>
    <row r="108" spans="1:12" ht="11.25" customHeight="1">
      <c r="A108" s="376"/>
      <c r="B108" s="376"/>
      <c r="C108" s="376"/>
      <c r="D108" s="376"/>
      <c r="E108" s="376"/>
      <c r="F108" s="376"/>
      <c r="G108" s="376"/>
      <c r="H108" s="376"/>
      <c r="I108" s="376"/>
      <c r="J108" s="376"/>
      <c r="K108" s="376"/>
      <c r="L108" s="376"/>
    </row>
    <row r="109" spans="1:12" ht="11.25" customHeight="1">
      <c r="A109" s="376"/>
      <c r="B109" s="376"/>
      <c r="C109" s="376"/>
      <c r="D109" s="376"/>
      <c r="E109" s="376"/>
      <c r="F109" s="376"/>
      <c r="G109" s="376"/>
      <c r="H109" s="376"/>
      <c r="I109" s="376"/>
      <c r="J109" s="376"/>
      <c r="K109" s="376"/>
      <c r="L109" s="376"/>
    </row>
    <row r="110" spans="1:12" ht="11.25" customHeight="1">
      <c r="A110" s="376"/>
      <c r="B110" s="376"/>
      <c r="C110" s="376"/>
      <c r="D110" s="376"/>
      <c r="E110" s="376"/>
      <c r="F110" s="376"/>
      <c r="G110" s="376"/>
      <c r="H110" s="376"/>
      <c r="I110" s="376"/>
      <c r="J110" s="376"/>
      <c r="K110" s="376"/>
      <c r="L110" s="376"/>
    </row>
    <row r="111" spans="1:12" ht="11.25" customHeight="1">
      <c r="A111" s="376"/>
      <c r="B111" s="376"/>
      <c r="C111" s="376"/>
      <c r="D111" s="376"/>
      <c r="E111" s="376"/>
      <c r="F111" s="376"/>
      <c r="G111" s="376"/>
      <c r="H111" s="376"/>
      <c r="I111" s="376"/>
      <c r="J111" s="376"/>
      <c r="K111" s="376"/>
      <c r="L111" s="376"/>
    </row>
    <row r="112" spans="1:12" ht="11.25" customHeight="1">
      <c r="A112" s="376"/>
      <c r="B112" s="376"/>
      <c r="C112" s="376"/>
      <c r="D112" s="376"/>
      <c r="E112" s="376"/>
      <c r="F112" s="376"/>
      <c r="G112" s="376"/>
      <c r="H112" s="376"/>
      <c r="I112" s="376"/>
      <c r="J112" s="376"/>
      <c r="K112" s="376"/>
      <c r="L112" s="376"/>
    </row>
    <row r="113" spans="1:12" ht="11.25" customHeight="1">
      <c r="A113" s="376"/>
      <c r="B113" s="376"/>
      <c r="C113" s="376"/>
      <c r="D113" s="376"/>
      <c r="E113" s="376"/>
      <c r="F113" s="376"/>
      <c r="G113" s="376"/>
      <c r="H113" s="376"/>
      <c r="I113" s="376"/>
      <c r="J113" s="376"/>
      <c r="K113" s="376"/>
      <c r="L113" s="376"/>
    </row>
    <row r="114" spans="1:12" ht="11.25" customHeight="1">
      <c r="A114" s="376"/>
      <c r="B114" s="376"/>
      <c r="C114" s="376"/>
      <c r="D114" s="376"/>
      <c r="E114" s="376"/>
      <c r="F114" s="376"/>
      <c r="G114" s="376"/>
      <c r="H114" s="376"/>
      <c r="I114" s="376"/>
      <c r="J114" s="376"/>
      <c r="K114" s="376"/>
      <c r="L114" s="376"/>
    </row>
    <row r="115" spans="1:12" ht="11.25" customHeight="1">
      <c r="A115" s="376"/>
      <c r="B115" s="376"/>
      <c r="C115" s="376"/>
      <c r="D115" s="376"/>
      <c r="E115" s="376"/>
      <c r="F115" s="376"/>
      <c r="G115" s="376"/>
      <c r="H115" s="376"/>
      <c r="I115" s="376"/>
      <c r="J115" s="376"/>
      <c r="K115" s="376"/>
      <c r="L115" s="376"/>
    </row>
    <row r="116" spans="1:12" ht="11.25" customHeight="1">
      <c r="A116" s="376"/>
      <c r="B116" s="376"/>
      <c r="C116" s="376"/>
      <c r="D116" s="376"/>
      <c r="E116" s="376"/>
      <c r="F116" s="376"/>
      <c r="G116" s="376"/>
      <c r="H116" s="376"/>
      <c r="I116" s="376"/>
      <c r="J116" s="376"/>
      <c r="K116" s="376"/>
      <c r="L116" s="376"/>
    </row>
    <row r="117" spans="1:12" ht="11.25" customHeight="1">
      <c r="A117" s="376"/>
      <c r="B117" s="376"/>
      <c r="C117" s="376"/>
      <c r="D117" s="376"/>
      <c r="E117" s="376"/>
      <c r="F117" s="376"/>
      <c r="G117" s="376"/>
      <c r="H117" s="376"/>
      <c r="I117" s="376"/>
      <c r="J117" s="376"/>
      <c r="K117" s="376"/>
      <c r="L117" s="376"/>
    </row>
    <row r="118" spans="1:12" ht="11.25" customHeight="1">
      <c r="A118" s="376"/>
      <c r="B118" s="376"/>
      <c r="C118" s="376"/>
      <c r="D118" s="376"/>
      <c r="E118" s="376"/>
      <c r="F118" s="376"/>
      <c r="G118" s="376"/>
      <c r="H118" s="376"/>
      <c r="I118" s="376"/>
      <c r="J118" s="376"/>
      <c r="K118" s="376"/>
      <c r="L118" s="376"/>
    </row>
    <row r="119" spans="1:12" ht="11.25" customHeight="1">
      <c r="A119" s="376"/>
      <c r="B119" s="376"/>
      <c r="C119" s="376"/>
      <c r="D119" s="376"/>
      <c r="E119" s="376"/>
      <c r="F119" s="376"/>
      <c r="G119" s="376"/>
      <c r="H119" s="376"/>
      <c r="I119" s="376"/>
      <c r="J119" s="376"/>
      <c r="K119" s="376"/>
      <c r="L119" s="376"/>
    </row>
    <row r="120" spans="1:12" ht="11.25" customHeight="1">
      <c r="A120" s="376"/>
      <c r="B120" s="376"/>
      <c r="C120" s="376"/>
      <c r="D120" s="376"/>
      <c r="E120" s="376"/>
      <c r="F120" s="376"/>
      <c r="G120" s="376"/>
      <c r="H120" s="376"/>
      <c r="I120" s="376"/>
      <c r="J120" s="376"/>
      <c r="K120" s="376"/>
      <c r="L120" s="376"/>
    </row>
    <row r="121" spans="1:12" ht="11.25" customHeight="1">
      <c r="A121" s="376"/>
      <c r="B121" s="376"/>
      <c r="C121" s="376"/>
      <c r="D121" s="376"/>
      <c r="E121" s="376"/>
      <c r="F121" s="376"/>
      <c r="G121" s="376"/>
      <c r="H121" s="376"/>
      <c r="I121" s="376"/>
      <c r="J121" s="376"/>
      <c r="K121" s="376"/>
      <c r="L121" s="376"/>
    </row>
    <row r="122" spans="1:12" ht="11.25" customHeight="1">
      <c r="A122" s="376"/>
      <c r="B122" s="376"/>
      <c r="C122" s="376"/>
      <c r="D122" s="376"/>
      <c r="E122" s="376"/>
      <c r="F122" s="376"/>
      <c r="G122" s="376"/>
      <c r="H122" s="376"/>
      <c r="I122" s="376"/>
      <c r="J122" s="376"/>
      <c r="K122" s="376"/>
      <c r="L122" s="376"/>
    </row>
    <row r="123" spans="1:12" ht="11.25" customHeight="1">
      <c r="A123" s="376"/>
      <c r="B123" s="376"/>
      <c r="C123" s="376"/>
      <c r="D123" s="376"/>
      <c r="E123" s="376"/>
      <c r="F123" s="376"/>
      <c r="G123" s="376"/>
      <c r="H123" s="376"/>
      <c r="I123" s="376"/>
      <c r="J123" s="376"/>
      <c r="K123" s="376"/>
      <c r="L123" s="376"/>
    </row>
    <row r="124" spans="1:12" ht="11.25" customHeight="1">
      <c r="A124" s="376"/>
      <c r="B124" s="376"/>
      <c r="C124" s="376"/>
      <c r="D124" s="376"/>
      <c r="E124" s="376"/>
      <c r="F124" s="376"/>
      <c r="G124" s="376"/>
      <c r="H124" s="376"/>
      <c r="I124" s="376"/>
      <c r="J124" s="376"/>
      <c r="K124" s="376"/>
      <c r="L124" s="376"/>
    </row>
    <row r="125" spans="1:12" ht="11.25" customHeight="1">
      <c r="A125" s="376"/>
      <c r="B125" s="376"/>
      <c r="C125" s="376"/>
      <c r="D125" s="376"/>
      <c r="E125" s="376"/>
      <c r="F125" s="376"/>
      <c r="G125" s="376"/>
      <c r="H125" s="376"/>
      <c r="I125" s="376"/>
      <c r="J125" s="376"/>
      <c r="K125" s="376"/>
      <c r="L125" s="376"/>
    </row>
    <row r="126" spans="1:12" ht="11.25" customHeight="1">
      <c r="A126" s="376"/>
      <c r="B126" s="376"/>
      <c r="C126" s="376"/>
      <c r="D126" s="376"/>
      <c r="E126" s="376"/>
      <c r="F126" s="376"/>
      <c r="G126" s="376"/>
      <c r="H126" s="376"/>
      <c r="I126" s="376"/>
      <c r="J126" s="376"/>
      <c r="K126" s="376"/>
      <c r="L126" s="376"/>
    </row>
    <row r="127" spans="1:12" ht="11.25" customHeight="1">
      <c r="A127" s="376"/>
      <c r="B127" s="376"/>
      <c r="C127" s="376"/>
      <c r="D127" s="376"/>
      <c r="E127" s="376"/>
      <c r="F127" s="376"/>
      <c r="G127" s="376"/>
      <c r="H127" s="376"/>
      <c r="I127" s="376"/>
      <c r="J127" s="376"/>
      <c r="K127" s="376"/>
      <c r="L127" s="376"/>
    </row>
    <row r="128" spans="1:12" ht="11.25" customHeight="1">
      <c r="A128" s="376"/>
      <c r="B128" s="376"/>
      <c r="C128" s="376"/>
      <c r="D128" s="376"/>
      <c r="E128" s="376"/>
      <c r="F128" s="376"/>
      <c r="G128" s="376"/>
      <c r="H128" s="376"/>
      <c r="I128" s="376"/>
      <c r="J128" s="376"/>
      <c r="K128" s="376"/>
      <c r="L128" s="376"/>
    </row>
    <row r="129" spans="1:12" ht="11.25" customHeight="1">
      <c r="A129" s="376"/>
      <c r="B129" s="376"/>
      <c r="C129" s="376"/>
      <c r="D129" s="376"/>
      <c r="E129" s="376"/>
      <c r="F129" s="376"/>
      <c r="G129" s="376"/>
      <c r="H129" s="376"/>
      <c r="I129" s="376"/>
      <c r="J129" s="376"/>
      <c r="K129" s="376"/>
      <c r="L129" s="376"/>
    </row>
    <row r="130" spans="1:12" ht="11.25" customHeight="1">
      <c r="A130" s="376"/>
      <c r="B130" s="376"/>
      <c r="C130" s="376"/>
      <c r="D130" s="376"/>
      <c r="E130" s="376"/>
      <c r="F130" s="376"/>
      <c r="G130" s="376"/>
      <c r="H130" s="376"/>
      <c r="I130" s="376"/>
      <c r="J130" s="376"/>
      <c r="K130" s="376"/>
      <c r="L130" s="376"/>
    </row>
    <row r="131" spans="1:12" ht="11.25" customHeight="1">
      <c r="A131" s="376"/>
      <c r="B131" s="376"/>
      <c r="C131" s="376"/>
      <c r="D131" s="376"/>
      <c r="E131" s="376"/>
      <c r="F131" s="376"/>
      <c r="G131" s="376"/>
      <c r="H131" s="376"/>
      <c r="I131" s="376"/>
      <c r="J131" s="376"/>
      <c r="K131" s="376"/>
      <c r="L131" s="376"/>
    </row>
    <row r="132" spans="1:12" ht="11.25" customHeight="1">
      <c r="A132" s="376"/>
      <c r="B132" s="376"/>
      <c r="C132" s="376"/>
      <c r="D132" s="376"/>
      <c r="E132" s="376"/>
      <c r="F132" s="376"/>
      <c r="G132" s="376"/>
      <c r="H132" s="376"/>
      <c r="I132" s="376"/>
      <c r="J132" s="376"/>
      <c r="K132" s="376"/>
      <c r="L132" s="376"/>
    </row>
    <row r="133" spans="1:12" ht="11.25" customHeight="1">
      <c r="A133" s="376"/>
      <c r="B133" s="376"/>
      <c r="C133" s="376"/>
      <c r="D133" s="376"/>
      <c r="E133" s="376"/>
      <c r="F133" s="376"/>
      <c r="G133" s="376"/>
      <c r="H133" s="376"/>
      <c r="I133" s="376"/>
      <c r="J133" s="376"/>
      <c r="K133" s="376"/>
      <c r="L133" s="376"/>
    </row>
    <row r="134" spans="1:12" ht="11.25" customHeight="1">
      <c r="A134" s="376"/>
      <c r="B134" s="376"/>
      <c r="C134" s="376"/>
      <c r="D134" s="376"/>
      <c r="E134" s="376"/>
      <c r="F134" s="376"/>
      <c r="G134" s="376"/>
      <c r="H134" s="376"/>
      <c r="I134" s="376"/>
      <c r="J134" s="376"/>
      <c r="K134" s="376"/>
      <c r="L134" s="376"/>
    </row>
    <row r="135" spans="1:12" ht="11.25" customHeight="1">
      <c r="A135" s="376"/>
      <c r="B135" s="376"/>
      <c r="C135" s="376"/>
      <c r="D135" s="376"/>
      <c r="E135" s="376"/>
      <c r="F135" s="376"/>
      <c r="G135" s="376"/>
      <c r="H135" s="376"/>
      <c r="I135" s="376"/>
      <c r="J135" s="376"/>
      <c r="K135" s="376"/>
      <c r="L135" s="376"/>
    </row>
    <row r="136" spans="1:12" ht="11.25" customHeight="1">
      <c r="A136" s="376"/>
      <c r="B136" s="376"/>
      <c r="C136" s="376"/>
      <c r="D136" s="376"/>
      <c r="E136" s="376"/>
      <c r="F136" s="376"/>
      <c r="G136" s="376"/>
      <c r="H136" s="376"/>
      <c r="I136" s="376"/>
      <c r="J136" s="376"/>
      <c r="K136" s="376"/>
      <c r="L136" s="376"/>
    </row>
    <row r="137" spans="1:12" ht="11.25" customHeight="1">
      <c r="A137" s="376"/>
      <c r="B137" s="376"/>
      <c r="C137" s="376"/>
      <c r="D137" s="376"/>
      <c r="E137" s="376"/>
      <c r="F137" s="376"/>
      <c r="G137" s="376"/>
      <c r="H137" s="376"/>
      <c r="I137" s="376"/>
      <c r="J137" s="376"/>
      <c r="K137" s="376"/>
      <c r="L137" s="376"/>
    </row>
    <row r="138" spans="1:12" ht="11.25" customHeight="1">
      <c r="A138" s="376"/>
      <c r="B138" s="376"/>
      <c r="C138" s="376"/>
      <c r="D138" s="376"/>
      <c r="E138" s="376"/>
      <c r="F138" s="376"/>
      <c r="G138" s="376"/>
      <c r="H138" s="376"/>
      <c r="I138" s="376"/>
      <c r="J138" s="376"/>
      <c r="K138" s="376"/>
      <c r="L138" s="376"/>
    </row>
    <row r="139" spans="1:12" ht="11.25" customHeight="1">
      <c r="A139" s="376"/>
      <c r="B139" s="376"/>
      <c r="C139" s="376"/>
      <c r="D139" s="376"/>
      <c r="E139" s="376"/>
      <c r="F139" s="376"/>
      <c r="G139" s="376"/>
      <c r="H139" s="376"/>
      <c r="I139" s="376"/>
      <c r="J139" s="376"/>
      <c r="K139" s="376"/>
      <c r="L139" s="376"/>
    </row>
    <row r="140" spans="1:12" ht="11.25" customHeight="1">
      <c r="A140" s="376"/>
      <c r="B140" s="376"/>
      <c r="C140" s="376"/>
      <c r="D140" s="376"/>
      <c r="E140" s="376"/>
      <c r="F140" s="376"/>
      <c r="G140" s="376"/>
      <c r="H140" s="376"/>
      <c r="I140" s="376"/>
      <c r="J140" s="376"/>
      <c r="K140" s="376"/>
      <c r="L140" s="376"/>
    </row>
    <row r="141" spans="1:12" ht="11.25" customHeight="1">
      <c r="A141" s="376"/>
      <c r="B141" s="376"/>
      <c r="C141" s="376"/>
      <c r="D141" s="376"/>
      <c r="E141" s="376"/>
      <c r="F141" s="376"/>
      <c r="G141" s="376"/>
      <c r="H141" s="376"/>
      <c r="I141" s="376"/>
      <c r="J141" s="376"/>
      <c r="K141" s="376"/>
      <c r="L141" s="376"/>
    </row>
    <row r="142" spans="1:12" ht="11.25" customHeight="1">
      <c r="A142" s="376"/>
      <c r="B142" s="376"/>
      <c r="C142" s="376"/>
      <c r="D142" s="376"/>
      <c r="E142" s="376"/>
      <c r="F142" s="376"/>
      <c r="G142" s="376"/>
      <c r="H142" s="376"/>
      <c r="I142" s="376"/>
      <c r="J142" s="376"/>
      <c r="K142" s="376"/>
      <c r="L142" s="376"/>
    </row>
    <row r="143" spans="1:12" ht="11.25" customHeight="1">
      <c r="A143" s="376"/>
      <c r="B143" s="376"/>
      <c r="C143" s="376"/>
      <c r="D143" s="376"/>
      <c r="E143" s="376"/>
      <c r="F143" s="376"/>
      <c r="G143" s="376"/>
      <c r="H143" s="376"/>
      <c r="I143" s="376"/>
      <c r="J143" s="376"/>
      <c r="K143" s="376"/>
      <c r="L143" s="376"/>
    </row>
    <row r="144" spans="1:12" ht="11.25" customHeight="1">
      <c r="A144" s="376"/>
      <c r="B144" s="376"/>
      <c r="C144" s="376"/>
      <c r="D144" s="376"/>
      <c r="E144" s="376"/>
      <c r="F144" s="376"/>
      <c r="G144" s="376"/>
      <c r="H144" s="376"/>
      <c r="I144" s="376"/>
      <c r="J144" s="376"/>
      <c r="K144" s="376"/>
      <c r="L144" s="376"/>
    </row>
    <row r="145" spans="1:12" ht="11.25" customHeight="1">
      <c r="A145" s="376"/>
      <c r="B145" s="376"/>
      <c r="C145" s="376"/>
      <c r="D145" s="376"/>
      <c r="E145" s="376"/>
      <c r="F145" s="376"/>
      <c r="G145" s="376"/>
      <c r="H145" s="376"/>
      <c r="I145" s="376"/>
      <c r="J145" s="376"/>
      <c r="K145" s="376"/>
      <c r="L145" s="376"/>
    </row>
    <row r="146" spans="1:12" ht="11.25" customHeight="1">
      <c r="A146" s="376"/>
      <c r="B146" s="376"/>
      <c r="C146" s="376"/>
      <c r="D146" s="376"/>
      <c r="E146" s="376"/>
      <c r="F146" s="376"/>
      <c r="G146" s="376"/>
      <c r="H146" s="376"/>
      <c r="I146" s="376"/>
      <c r="J146" s="376"/>
      <c r="K146" s="376"/>
      <c r="L146" s="376"/>
    </row>
    <row r="147" spans="1:12" ht="11.25" customHeight="1">
      <c r="A147" s="376"/>
      <c r="B147" s="376"/>
      <c r="C147" s="376"/>
      <c r="D147" s="376"/>
      <c r="E147" s="376"/>
      <c r="F147" s="376"/>
      <c r="G147" s="376"/>
      <c r="H147" s="376"/>
      <c r="I147" s="376"/>
      <c r="J147" s="376"/>
      <c r="K147" s="376"/>
      <c r="L147" s="376"/>
    </row>
    <row r="148" spans="1:12" ht="11.25" customHeight="1">
      <c r="A148" s="376"/>
      <c r="B148" s="376"/>
      <c r="C148" s="376"/>
      <c r="D148" s="376"/>
      <c r="E148" s="376"/>
      <c r="F148" s="376"/>
      <c r="G148" s="376"/>
      <c r="H148" s="376"/>
      <c r="I148" s="376"/>
      <c r="J148" s="376"/>
      <c r="K148" s="376"/>
      <c r="L148" s="376"/>
    </row>
    <row r="149" spans="1:12" ht="11.25" customHeight="1">
      <c r="A149" s="376"/>
      <c r="B149" s="376"/>
      <c r="C149" s="376"/>
      <c r="D149" s="376"/>
      <c r="E149" s="376"/>
      <c r="F149" s="376"/>
      <c r="G149" s="376"/>
      <c r="H149" s="376"/>
      <c r="I149" s="376"/>
      <c r="J149" s="376"/>
      <c r="K149" s="376"/>
      <c r="L149" s="376"/>
    </row>
    <row r="150" spans="1:12" ht="11.25" customHeight="1">
      <c r="A150" s="376"/>
      <c r="B150" s="376"/>
      <c r="C150" s="376"/>
      <c r="D150" s="376"/>
      <c r="E150" s="376"/>
      <c r="F150" s="376"/>
      <c r="G150" s="376"/>
      <c r="H150" s="376"/>
      <c r="I150" s="376"/>
      <c r="J150" s="376"/>
      <c r="K150" s="376"/>
      <c r="L150" s="376"/>
    </row>
    <row r="151" spans="1:12" ht="11.25" customHeight="1">
      <c r="A151" s="376"/>
      <c r="B151" s="376"/>
      <c r="C151" s="376"/>
      <c r="D151" s="376"/>
      <c r="E151" s="376"/>
      <c r="F151" s="376"/>
      <c r="G151" s="376"/>
      <c r="H151" s="376"/>
      <c r="I151" s="376"/>
      <c r="J151" s="376"/>
      <c r="K151" s="376"/>
      <c r="L151" s="376"/>
    </row>
    <row r="152" spans="1:12" ht="11.25" customHeight="1">
      <c r="A152" s="376"/>
      <c r="B152" s="376"/>
      <c r="C152" s="376"/>
      <c r="D152" s="376"/>
      <c r="E152" s="376"/>
      <c r="F152" s="376"/>
      <c r="G152" s="376"/>
      <c r="H152" s="376"/>
      <c r="I152" s="376"/>
      <c r="J152" s="376"/>
      <c r="K152" s="376"/>
      <c r="L152" s="376"/>
    </row>
    <row r="153" spans="1:12" ht="11.25" customHeight="1">
      <c r="A153" s="376"/>
      <c r="B153" s="376"/>
      <c r="C153" s="376"/>
      <c r="D153" s="376"/>
      <c r="E153" s="376"/>
      <c r="F153" s="376"/>
      <c r="G153" s="376"/>
      <c r="H153" s="376"/>
      <c r="I153" s="376"/>
      <c r="J153" s="376"/>
      <c r="K153" s="376"/>
      <c r="L153" s="376"/>
    </row>
    <row r="154" spans="1:12" ht="11.25" customHeight="1">
      <c r="A154" s="376"/>
      <c r="B154" s="376"/>
      <c r="C154" s="376"/>
      <c r="D154" s="376"/>
      <c r="E154" s="376"/>
      <c r="F154" s="376"/>
      <c r="G154" s="376"/>
      <c r="H154" s="376"/>
      <c r="I154" s="376"/>
      <c r="J154" s="376"/>
      <c r="K154" s="376"/>
      <c r="L154" s="376"/>
    </row>
    <row r="155" spans="1:12" ht="11.25" customHeight="1">
      <c r="A155" s="376"/>
      <c r="B155" s="376"/>
      <c r="C155" s="376"/>
      <c r="D155" s="376"/>
      <c r="E155" s="376"/>
      <c r="F155" s="376"/>
      <c r="G155" s="376"/>
      <c r="H155" s="376"/>
      <c r="I155" s="376"/>
      <c r="J155" s="376"/>
      <c r="K155" s="376"/>
      <c r="L155" s="376"/>
    </row>
    <row r="156" spans="1:12" ht="11.25" customHeight="1">
      <c r="A156" s="376"/>
      <c r="B156" s="376"/>
      <c r="C156" s="376"/>
      <c r="D156" s="376"/>
      <c r="E156" s="376"/>
      <c r="F156" s="376"/>
      <c r="G156" s="376"/>
      <c r="H156" s="376"/>
      <c r="I156" s="376"/>
      <c r="J156" s="376"/>
      <c r="K156" s="376"/>
      <c r="L156" s="376"/>
    </row>
    <row r="157" spans="1:12" ht="11.25" customHeight="1">
      <c r="A157" s="376"/>
      <c r="B157" s="376"/>
      <c r="C157" s="376"/>
      <c r="D157" s="376"/>
      <c r="E157" s="376"/>
      <c r="F157" s="376"/>
      <c r="G157" s="376"/>
      <c r="H157" s="376"/>
      <c r="I157" s="376"/>
      <c r="J157" s="376"/>
      <c r="K157" s="376"/>
      <c r="L157" s="376"/>
    </row>
    <row r="158" spans="1:12" ht="11.25" customHeight="1">
      <c r="A158" s="376"/>
      <c r="B158" s="376"/>
      <c r="C158" s="376"/>
      <c r="D158" s="376"/>
      <c r="E158" s="376"/>
      <c r="F158" s="376"/>
      <c r="G158" s="376"/>
      <c r="H158" s="376"/>
      <c r="I158" s="376"/>
      <c r="J158" s="376"/>
      <c r="K158" s="376"/>
      <c r="L158" s="376"/>
    </row>
    <row r="159" spans="1:12" ht="11.25" customHeight="1">
      <c r="A159" s="376"/>
      <c r="B159" s="376"/>
      <c r="C159" s="376"/>
      <c r="D159" s="376"/>
      <c r="E159" s="376"/>
      <c r="F159" s="376"/>
      <c r="G159" s="376"/>
      <c r="H159" s="376"/>
      <c r="I159" s="376"/>
      <c r="J159" s="376"/>
      <c r="K159" s="376"/>
      <c r="L159" s="376"/>
    </row>
    <row r="160" spans="1:12" ht="11.25" customHeight="1">
      <c r="A160" s="376"/>
      <c r="B160" s="376"/>
      <c r="C160" s="376"/>
      <c r="D160" s="376"/>
      <c r="E160" s="376"/>
      <c r="F160" s="376"/>
      <c r="G160" s="376"/>
      <c r="H160" s="376"/>
      <c r="I160" s="376"/>
      <c r="J160" s="376"/>
      <c r="K160" s="376"/>
      <c r="L160" s="376"/>
    </row>
    <row r="161" spans="1:12" ht="11.25" customHeight="1">
      <c r="A161" s="376"/>
      <c r="B161" s="376"/>
      <c r="C161" s="376"/>
      <c r="D161" s="376"/>
      <c r="E161" s="376"/>
      <c r="F161" s="376"/>
      <c r="G161" s="376"/>
      <c r="H161" s="376"/>
      <c r="I161" s="376"/>
      <c r="J161" s="376"/>
      <c r="K161" s="376"/>
      <c r="L161" s="376"/>
    </row>
    <row r="162" spans="1:12" ht="11.25" customHeight="1">
      <c r="A162" s="376"/>
      <c r="B162" s="376"/>
      <c r="C162" s="376"/>
      <c r="D162" s="376"/>
      <c r="E162" s="376"/>
      <c r="F162" s="376"/>
      <c r="G162" s="376"/>
      <c r="H162" s="376"/>
      <c r="I162" s="376"/>
      <c r="J162" s="376"/>
      <c r="K162" s="376"/>
      <c r="L162" s="376"/>
    </row>
    <row r="163" spans="1:12" ht="11.25" customHeight="1">
      <c r="A163" s="376"/>
      <c r="B163" s="376"/>
      <c r="C163" s="376"/>
      <c r="D163" s="376"/>
      <c r="E163" s="376"/>
      <c r="F163" s="376"/>
      <c r="G163" s="376"/>
      <c r="H163" s="376"/>
      <c r="I163" s="376"/>
      <c r="J163" s="376"/>
      <c r="K163" s="376"/>
      <c r="L163" s="376"/>
    </row>
    <row r="164" spans="1:12" ht="11.25" customHeight="1">
      <c r="A164" s="376"/>
      <c r="B164" s="376"/>
      <c r="C164" s="376"/>
      <c r="D164" s="376"/>
      <c r="E164" s="376"/>
      <c r="F164" s="376"/>
      <c r="G164" s="376"/>
      <c r="H164" s="376"/>
      <c r="I164" s="376"/>
      <c r="J164" s="376"/>
      <c r="K164" s="376"/>
      <c r="L164" s="376"/>
    </row>
    <row r="165" spans="1:12" ht="11.25" customHeight="1">
      <c r="A165" s="376"/>
      <c r="B165" s="376"/>
      <c r="C165" s="376"/>
      <c r="D165" s="376"/>
      <c r="E165" s="376"/>
      <c r="F165" s="376"/>
      <c r="G165" s="376"/>
      <c r="H165" s="376"/>
      <c r="I165" s="376"/>
      <c r="J165" s="376"/>
      <c r="K165" s="376"/>
      <c r="L165" s="376"/>
    </row>
    <row r="166" spans="1:12" ht="11.25" customHeight="1">
      <c r="A166" s="376"/>
      <c r="B166" s="376"/>
      <c r="C166" s="376"/>
      <c r="D166" s="376"/>
      <c r="E166" s="376"/>
      <c r="F166" s="376"/>
      <c r="G166" s="376"/>
      <c r="H166" s="376"/>
      <c r="I166" s="376"/>
      <c r="J166" s="376"/>
      <c r="K166" s="376"/>
      <c r="L166" s="376"/>
    </row>
    <row r="167" spans="1:12" ht="11.25" customHeight="1">
      <c r="A167" s="376"/>
      <c r="B167" s="376"/>
      <c r="C167" s="376"/>
      <c r="D167" s="376"/>
      <c r="E167" s="376"/>
      <c r="F167" s="376"/>
      <c r="G167" s="376"/>
      <c r="H167" s="376"/>
      <c r="I167" s="376"/>
      <c r="J167" s="376"/>
      <c r="K167" s="376"/>
      <c r="L167" s="376"/>
    </row>
    <row r="168" spans="1:12" ht="11.25" customHeight="1">
      <c r="A168" s="376"/>
      <c r="B168" s="376"/>
      <c r="C168" s="376"/>
      <c r="D168" s="376"/>
      <c r="E168" s="376"/>
      <c r="F168" s="376"/>
      <c r="G168" s="376"/>
      <c r="H168" s="376"/>
      <c r="I168" s="376"/>
      <c r="J168" s="376"/>
      <c r="K168" s="376"/>
      <c r="L168" s="376"/>
    </row>
    <row r="169" spans="1:12" ht="11.25" customHeight="1">
      <c r="A169" s="376"/>
      <c r="B169" s="376"/>
      <c r="C169" s="376"/>
      <c r="D169" s="376"/>
      <c r="E169" s="376"/>
      <c r="F169" s="376"/>
      <c r="G169" s="376"/>
      <c r="H169" s="376"/>
      <c r="I169" s="376"/>
      <c r="J169" s="376"/>
      <c r="K169" s="376"/>
      <c r="L169" s="376"/>
    </row>
    <row r="170" spans="1:12" ht="11.25" customHeight="1">
      <c r="A170" s="376"/>
      <c r="B170" s="376"/>
      <c r="C170" s="376"/>
      <c r="D170" s="376"/>
      <c r="E170" s="376"/>
      <c r="F170" s="376"/>
      <c r="G170" s="376"/>
      <c r="H170" s="376"/>
      <c r="I170" s="376"/>
      <c r="J170" s="376"/>
      <c r="K170" s="376"/>
      <c r="L170" s="376"/>
    </row>
    <row r="171" spans="1:12" ht="11.25" customHeight="1">
      <c r="A171" s="376"/>
      <c r="B171" s="376"/>
      <c r="C171" s="376"/>
      <c r="D171" s="376"/>
      <c r="E171" s="376"/>
      <c r="F171" s="376"/>
      <c r="G171" s="376"/>
      <c r="H171" s="376"/>
      <c r="I171" s="376"/>
      <c r="J171" s="376"/>
      <c r="K171" s="376"/>
      <c r="L171" s="376"/>
    </row>
    <row r="172" spans="1:12" ht="11.25" customHeight="1">
      <c r="A172" s="376"/>
      <c r="B172" s="376"/>
      <c r="C172" s="376"/>
      <c r="D172" s="376"/>
      <c r="E172" s="376"/>
      <c r="F172" s="376"/>
      <c r="G172" s="376"/>
      <c r="H172" s="376"/>
      <c r="I172" s="376"/>
      <c r="J172" s="376"/>
      <c r="K172" s="376"/>
      <c r="L172" s="376"/>
    </row>
    <row r="173" spans="1:12" ht="11.25" customHeight="1">
      <c r="A173" s="376"/>
      <c r="B173" s="376"/>
      <c r="C173" s="376"/>
      <c r="D173" s="376"/>
      <c r="E173" s="376"/>
      <c r="F173" s="376"/>
      <c r="G173" s="376"/>
      <c r="H173" s="376"/>
      <c r="I173" s="376"/>
      <c r="J173" s="376"/>
      <c r="K173" s="376"/>
      <c r="L173" s="376"/>
    </row>
    <row r="174" spans="1:12" ht="11.25" customHeight="1">
      <c r="A174" s="376"/>
      <c r="B174" s="376"/>
      <c r="C174" s="376"/>
      <c r="D174" s="376"/>
      <c r="E174" s="376"/>
      <c r="F174" s="376"/>
      <c r="G174" s="376"/>
      <c r="H174" s="376"/>
      <c r="I174" s="376"/>
      <c r="J174" s="376"/>
      <c r="K174" s="376"/>
      <c r="L174" s="376"/>
    </row>
    <row r="175" spans="1:12" ht="11.25" customHeight="1">
      <c r="A175" s="376"/>
      <c r="B175" s="376"/>
      <c r="C175" s="376"/>
      <c r="D175" s="376"/>
      <c r="E175" s="376"/>
      <c r="F175" s="376"/>
      <c r="G175" s="376"/>
      <c r="H175" s="376"/>
      <c r="I175" s="376"/>
      <c r="J175" s="376"/>
      <c r="K175" s="376"/>
      <c r="L175" s="376"/>
    </row>
    <row r="176" spans="1:12" ht="11.25" customHeight="1">
      <c r="A176" s="376"/>
      <c r="B176" s="376"/>
      <c r="C176" s="376"/>
      <c r="D176" s="376"/>
      <c r="E176" s="376"/>
      <c r="F176" s="376"/>
      <c r="G176" s="376"/>
      <c r="H176" s="376"/>
      <c r="I176" s="376"/>
      <c r="J176" s="376"/>
      <c r="K176" s="376"/>
      <c r="L176" s="376"/>
    </row>
    <row r="177" spans="1:12" ht="11.25" customHeight="1">
      <c r="A177" s="376"/>
      <c r="B177" s="376"/>
      <c r="C177" s="376"/>
      <c r="D177" s="376"/>
      <c r="E177" s="376"/>
      <c r="F177" s="376"/>
      <c r="G177" s="376"/>
      <c r="H177" s="376"/>
      <c r="I177" s="376"/>
      <c r="J177" s="376"/>
      <c r="K177" s="376"/>
      <c r="L177" s="376"/>
    </row>
    <row r="178" spans="1:12" ht="11.25" customHeight="1">
      <c r="A178" s="376"/>
      <c r="B178" s="376"/>
      <c r="C178" s="376"/>
      <c r="D178" s="376"/>
      <c r="E178" s="376"/>
      <c r="F178" s="376"/>
      <c r="G178" s="376"/>
      <c r="H178" s="376"/>
      <c r="I178" s="376"/>
      <c r="J178" s="376"/>
      <c r="K178" s="376"/>
      <c r="L178" s="376"/>
    </row>
    <row r="179" spans="1:12" ht="11.25" customHeight="1">
      <c r="A179" s="376"/>
      <c r="B179" s="376"/>
      <c r="C179" s="376"/>
      <c r="D179" s="376"/>
      <c r="E179" s="376"/>
      <c r="F179" s="376"/>
      <c r="G179" s="376"/>
      <c r="H179" s="376"/>
      <c r="I179" s="376"/>
      <c r="J179" s="376"/>
      <c r="K179" s="376"/>
      <c r="L179" s="376"/>
    </row>
    <row r="180" spans="1:12" ht="11.25" customHeight="1">
      <c r="A180" s="376"/>
      <c r="B180" s="376"/>
      <c r="C180" s="376"/>
      <c r="D180" s="376"/>
      <c r="E180" s="376"/>
      <c r="F180" s="376"/>
      <c r="G180" s="376"/>
      <c r="H180" s="376"/>
      <c r="I180" s="376"/>
      <c r="J180" s="376"/>
      <c r="K180" s="376"/>
      <c r="L180" s="376"/>
    </row>
    <row r="181" spans="1:12" ht="11.25" customHeight="1">
      <c r="A181" s="376"/>
      <c r="B181" s="376"/>
      <c r="C181" s="376"/>
      <c r="D181" s="376"/>
      <c r="E181" s="376"/>
      <c r="F181" s="376"/>
      <c r="G181" s="376"/>
      <c r="H181" s="376"/>
      <c r="I181" s="376"/>
      <c r="J181" s="376"/>
      <c r="K181" s="376"/>
      <c r="L181" s="376"/>
    </row>
    <row r="182" spans="1:12" ht="11.25" customHeight="1">
      <c r="A182" s="376"/>
      <c r="B182" s="376"/>
      <c r="C182" s="376"/>
      <c r="D182" s="376"/>
      <c r="E182" s="376"/>
      <c r="F182" s="376"/>
      <c r="G182" s="376"/>
      <c r="H182" s="376"/>
      <c r="I182" s="376"/>
      <c r="J182" s="376"/>
      <c r="K182" s="376"/>
      <c r="L182" s="376"/>
    </row>
    <row r="183" spans="1:12" ht="11.25" customHeight="1">
      <c r="A183" s="376"/>
      <c r="B183" s="376"/>
      <c r="C183" s="376"/>
      <c r="D183" s="376"/>
      <c r="E183" s="376"/>
      <c r="F183" s="376"/>
      <c r="G183" s="376"/>
      <c r="H183" s="376"/>
      <c r="I183" s="376"/>
      <c r="J183" s="376"/>
      <c r="K183" s="376"/>
      <c r="L183" s="376"/>
    </row>
    <row r="184" spans="1:12" ht="11.25" customHeight="1">
      <c r="A184" s="376"/>
      <c r="B184" s="376"/>
      <c r="C184" s="376"/>
      <c r="D184" s="376"/>
      <c r="E184" s="376"/>
      <c r="F184" s="376"/>
      <c r="G184" s="376"/>
      <c r="H184" s="376"/>
      <c r="I184" s="376"/>
      <c r="J184" s="376"/>
      <c r="K184" s="376"/>
      <c r="L184" s="376"/>
    </row>
    <row r="185" spans="1:12" ht="11.25" customHeight="1">
      <c r="A185" s="376"/>
      <c r="B185" s="376"/>
      <c r="C185" s="376"/>
      <c r="D185" s="376"/>
      <c r="E185" s="376"/>
      <c r="F185" s="376"/>
      <c r="G185" s="376"/>
      <c r="H185" s="376"/>
      <c r="I185" s="376"/>
      <c r="J185" s="376"/>
      <c r="K185" s="376"/>
      <c r="L185" s="376"/>
    </row>
    <row r="186" spans="1:12" ht="11.25" customHeight="1">
      <c r="A186" s="376"/>
      <c r="B186" s="376"/>
      <c r="C186" s="376"/>
      <c r="D186" s="376"/>
      <c r="E186" s="376"/>
      <c r="F186" s="376"/>
      <c r="G186" s="376"/>
      <c r="H186" s="376"/>
      <c r="I186" s="376"/>
      <c r="J186" s="376"/>
      <c r="K186" s="376"/>
      <c r="L186" s="376"/>
    </row>
    <row r="187" spans="1:12" ht="11.25" customHeight="1">
      <c r="A187" s="376"/>
      <c r="B187" s="376"/>
      <c r="C187" s="376"/>
      <c r="D187" s="376"/>
      <c r="E187" s="376"/>
      <c r="F187" s="376"/>
      <c r="G187" s="376"/>
      <c r="H187" s="376"/>
      <c r="I187" s="376"/>
      <c r="J187" s="376"/>
      <c r="K187" s="376"/>
      <c r="L187" s="376"/>
    </row>
    <row r="188" spans="1:12" ht="11.25" customHeight="1">
      <c r="A188" s="376"/>
      <c r="B188" s="376"/>
      <c r="C188" s="376"/>
      <c r="D188" s="376"/>
      <c r="E188" s="376"/>
      <c r="F188" s="376"/>
      <c r="G188" s="376"/>
      <c r="H188" s="376"/>
      <c r="I188" s="376"/>
      <c r="J188" s="376"/>
      <c r="K188" s="376"/>
      <c r="L188" s="376"/>
    </row>
    <row r="189" spans="1:12" ht="11.25" customHeight="1">
      <c r="A189" s="376"/>
      <c r="B189" s="376"/>
      <c r="C189" s="376"/>
      <c r="D189" s="376"/>
      <c r="E189" s="376"/>
      <c r="F189" s="376"/>
      <c r="G189" s="376"/>
      <c r="H189" s="376"/>
      <c r="I189" s="376"/>
      <c r="J189" s="376"/>
      <c r="K189" s="376"/>
      <c r="L189" s="376"/>
    </row>
    <row r="190" spans="1:12" ht="11.25" customHeight="1">
      <c r="A190" s="376"/>
      <c r="B190" s="376"/>
      <c r="C190" s="376"/>
      <c r="D190" s="376"/>
      <c r="E190" s="376"/>
      <c r="F190" s="376"/>
      <c r="G190" s="376"/>
      <c r="H190" s="376"/>
      <c r="I190" s="376"/>
      <c r="J190" s="376"/>
      <c r="K190" s="376"/>
      <c r="L190" s="376"/>
    </row>
    <row r="191" spans="1:12" ht="11.25" customHeight="1">
      <c r="A191" s="376"/>
      <c r="B191" s="376"/>
      <c r="C191" s="376"/>
      <c r="D191" s="376"/>
      <c r="E191" s="376"/>
      <c r="F191" s="376"/>
      <c r="G191" s="376"/>
      <c r="H191" s="376"/>
      <c r="I191" s="376"/>
      <c r="J191" s="376"/>
      <c r="K191" s="376"/>
      <c r="L191" s="376"/>
    </row>
    <row r="192" spans="1:12" ht="11.25" customHeight="1">
      <c r="A192" s="376"/>
      <c r="B192" s="376"/>
      <c r="C192" s="376"/>
      <c r="D192" s="376"/>
      <c r="E192" s="376"/>
      <c r="F192" s="376"/>
      <c r="G192" s="376"/>
      <c r="H192" s="376"/>
      <c r="I192" s="376"/>
      <c r="J192" s="376"/>
      <c r="K192" s="376"/>
      <c r="L192" s="376"/>
    </row>
    <row r="193" spans="1:12" ht="11.25" customHeight="1">
      <c r="A193" s="376"/>
      <c r="B193" s="376"/>
      <c r="C193" s="376"/>
      <c r="D193" s="376"/>
      <c r="E193" s="376"/>
      <c r="F193" s="376"/>
      <c r="G193" s="376"/>
      <c r="H193" s="376"/>
      <c r="I193" s="376"/>
      <c r="J193" s="376"/>
      <c r="K193" s="376"/>
      <c r="L193" s="376"/>
    </row>
    <row r="194" spans="1:12" ht="11.25" customHeight="1">
      <c r="A194" s="376"/>
      <c r="B194" s="376"/>
      <c r="C194" s="376"/>
      <c r="D194" s="376"/>
      <c r="E194" s="376"/>
      <c r="F194" s="376"/>
      <c r="G194" s="376"/>
      <c r="H194" s="376"/>
      <c r="I194" s="376"/>
      <c r="J194" s="376"/>
      <c r="K194" s="376"/>
      <c r="L194" s="376"/>
    </row>
    <row r="195" spans="1:12" ht="11.25" customHeight="1">
      <c r="A195" s="376"/>
      <c r="B195" s="376"/>
      <c r="C195" s="376"/>
      <c r="D195" s="376"/>
      <c r="E195" s="376"/>
      <c r="F195" s="376"/>
      <c r="G195" s="376"/>
      <c r="H195" s="376"/>
      <c r="I195" s="376"/>
      <c r="J195" s="376"/>
      <c r="K195" s="376"/>
      <c r="L195" s="376"/>
    </row>
    <row r="196" spans="1:12" ht="11.25" customHeight="1">
      <c r="A196" s="376"/>
      <c r="B196" s="376"/>
      <c r="C196" s="376"/>
      <c r="D196" s="376"/>
      <c r="E196" s="376"/>
      <c r="F196" s="376"/>
      <c r="G196" s="376"/>
      <c r="H196" s="376"/>
      <c r="I196" s="376"/>
      <c r="J196" s="376"/>
      <c r="K196" s="376"/>
      <c r="L196" s="376"/>
    </row>
    <row r="197" spans="1:12" ht="11.25" customHeight="1">
      <c r="A197" s="376"/>
      <c r="B197" s="376"/>
      <c r="C197" s="376"/>
      <c r="D197" s="376"/>
      <c r="E197" s="376"/>
      <c r="F197" s="376"/>
      <c r="G197" s="376"/>
      <c r="H197" s="376"/>
      <c r="I197" s="376"/>
      <c r="J197" s="376"/>
      <c r="K197" s="376"/>
      <c r="L197" s="376"/>
    </row>
    <row r="198" spans="1:12" ht="11.25" customHeight="1">
      <c r="A198" s="376"/>
      <c r="B198" s="376"/>
      <c r="C198" s="376"/>
      <c r="D198" s="376"/>
      <c r="E198" s="376"/>
      <c r="F198" s="376"/>
      <c r="G198" s="376"/>
      <c r="H198" s="376"/>
      <c r="I198" s="376"/>
      <c r="J198" s="376"/>
      <c r="K198" s="376"/>
      <c r="L198" s="376"/>
    </row>
    <row r="199" spans="1:12" ht="11.25" customHeight="1">
      <c r="A199" s="376"/>
      <c r="B199" s="376"/>
      <c r="C199" s="376"/>
      <c r="D199" s="376"/>
      <c r="E199" s="376"/>
      <c r="F199" s="376"/>
      <c r="G199" s="376"/>
      <c r="H199" s="376"/>
      <c r="I199" s="376"/>
      <c r="J199" s="376"/>
      <c r="K199" s="376"/>
      <c r="L199" s="376"/>
    </row>
    <row r="200" spans="1:12" ht="11.25" customHeight="1">
      <c r="A200" s="376"/>
      <c r="B200" s="376"/>
      <c r="C200" s="376"/>
      <c r="D200" s="376"/>
      <c r="E200" s="376"/>
      <c r="F200" s="376"/>
      <c r="G200" s="376"/>
      <c r="H200" s="376"/>
      <c r="I200" s="376"/>
      <c r="J200" s="376"/>
      <c r="K200" s="376"/>
      <c r="L200" s="376"/>
    </row>
    <row r="201" spans="1:12" ht="11.25" customHeight="1">
      <c r="A201" s="376"/>
      <c r="B201" s="376"/>
      <c r="C201" s="376"/>
      <c r="D201" s="376"/>
      <c r="E201" s="376"/>
      <c r="F201" s="376"/>
      <c r="G201" s="376"/>
      <c r="H201" s="376"/>
      <c r="I201" s="376"/>
      <c r="J201" s="376"/>
      <c r="K201" s="376"/>
      <c r="L201" s="376"/>
    </row>
    <row r="202" spans="1:12" ht="11.25" customHeight="1">
      <c r="A202" s="376"/>
      <c r="B202" s="376"/>
      <c r="C202" s="376"/>
      <c r="D202" s="376"/>
      <c r="E202" s="376"/>
      <c r="F202" s="376"/>
      <c r="G202" s="376"/>
      <c r="H202" s="376"/>
      <c r="I202" s="376"/>
      <c r="J202" s="376"/>
      <c r="K202" s="376"/>
      <c r="L202" s="376"/>
    </row>
    <row r="203" spans="1:12" ht="11.25" customHeight="1">
      <c r="A203" s="376"/>
      <c r="B203" s="376"/>
      <c r="C203" s="376"/>
      <c r="D203" s="376"/>
      <c r="E203" s="376"/>
      <c r="F203" s="376"/>
      <c r="G203" s="376"/>
      <c r="H203" s="376"/>
      <c r="I203" s="376"/>
      <c r="J203" s="376"/>
      <c r="K203" s="376"/>
      <c r="L203" s="376"/>
    </row>
    <row r="204" spans="1:12" ht="11.25" customHeight="1">
      <c r="A204" s="376"/>
      <c r="B204" s="376"/>
      <c r="C204" s="376"/>
      <c r="D204" s="376"/>
      <c r="E204" s="376"/>
      <c r="F204" s="376"/>
      <c r="G204" s="376"/>
      <c r="H204" s="376"/>
      <c r="I204" s="376"/>
      <c r="J204" s="376"/>
      <c r="K204" s="376"/>
      <c r="L204" s="376"/>
    </row>
    <row r="205" spans="1:12" ht="11.25" customHeight="1">
      <c r="A205" s="376"/>
      <c r="B205" s="376"/>
      <c r="C205" s="376"/>
      <c r="D205" s="376"/>
      <c r="E205" s="376"/>
      <c r="F205" s="376"/>
      <c r="G205" s="376"/>
      <c r="H205" s="376"/>
      <c r="I205" s="376"/>
      <c r="J205" s="376"/>
      <c r="K205" s="376"/>
      <c r="L205" s="376"/>
    </row>
    <row r="206" spans="1:12" ht="11.25" customHeight="1">
      <c r="A206" s="376"/>
      <c r="B206" s="376"/>
      <c r="C206" s="376"/>
      <c r="D206" s="376"/>
      <c r="E206" s="376"/>
      <c r="F206" s="376"/>
      <c r="G206" s="376"/>
      <c r="H206" s="376"/>
      <c r="I206" s="376"/>
      <c r="J206" s="376"/>
      <c r="K206" s="376"/>
      <c r="L206" s="376"/>
    </row>
    <row r="207" spans="1:12" ht="11.25" customHeight="1">
      <c r="A207" s="376"/>
      <c r="B207" s="376"/>
      <c r="C207" s="376"/>
      <c r="D207" s="376"/>
      <c r="E207" s="376"/>
      <c r="F207" s="376"/>
      <c r="G207" s="376"/>
      <c r="H207" s="376"/>
      <c r="I207" s="376"/>
      <c r="J207" s="376"/>
      <c r="K207" s="376"/>
      <c r="L207" s="376"/>
    </row>
    <row r="208" spans="1:12" ht="11.25" customHeight="1">
      <c r="A208" s="376"/>
      <c r="B208" s="376"/>
      <c r="C208" s="376"/>
      <c r="D208" s="376"/>
      <c r="E208" s="376"/>
      <c r="F208" s="376"/>
      <c r="G208" s="376"/>
      <c r="H208" s="376"/>
      <c r="I208" s="376"/>
      <c r="J208" s="376"/>
      <c r="K208" s="376"/>
      <c r="L208" s="376"/>
    </row>
    <row r="209" spans="1:12" ht="11.25" customHeight="1">
      <c r="A209" s="376"/>
      <c r="B209" s="376"/>
      <c r="C209" s="376"/>
      <c r="D209" s="376"/>
      <c r="E209" s="376"/>
      <c r="F209" s="376"/>
      <c r="G209" s="376"/>
      <c r="H209" s="376"/>
      <c r="I209" s="376"/>
      <c r="J209" s="376"/>
      <c r="K209" s="376"/>
      <c r="L209" s="376"/>
    </row>
    <row r="210" spans="1:12" ht="11.25" customHeight="1">
      <c r="A210" s="376"/>
      <c r="B210" s="376"/>
      <c r="C210" s="376"/>
      <c r="D210" s="376"/>
      <c r="E210" s="376"/>
      <c r="F210" s="376"/>
      <c r="G210" s="376"/>
      <c r="H210" s="376"/>
      <c r="I210" s="376"/>
      <c r="J210" s="376"/>
      <c r="K210" s="376"/>
      <c r="L210" s="376"/>
    </row>
    <row r="211" spans="1:12" ht="11.25" customHeight="1">
      <c r="A211" s="376"/>
      <c r="B211" s="376"/>
      <c r="C211" s="376"/>
      <c r="D211" s="376"/>
      <c r="E211" s="376"/>
      <c r="F211" s="376"/>
      <c r="G211" s="376"/>
      <c r="H211" s="376"/>
      <c r="I211" s="376"/>
      <c r="J211" s="376"/>
      <c r="K211" s="376"/>
      <c r="L211" s="376"/>
    </row>
    <row r="212" spans="1:12" ht="11.25" customHeight="1">
      <c r="A212" s="376"/>
      <c r="B212" s="376"/>
      <c r="C212" s="376"/>
      <c r="D212" s="376"/>
      <c r="E212" s="376"/>
      <c r="F212" s="376"/>
      <c r="G212" s="376"/>
      <c r="H212" s="376"/>
      <c r="I212" s="376"/>
      <c r="J212" s="376"/>
      <c r="K212" s="376"/>
      <c r="L212" s="376"/>
    </row>
    <row r="213" spans="1:12" ht="11.25" customHeight="1">
      <c r="A213" s="376"/>
      <c r="B213" s="376"/>
      <c r="C213" s="376"/>
      <c r="D213" s="376"/>
      <c r="E213" s="376"/>
      <c r="F213" s="376"/>
      <c r="G213" s="376"/>
      <c r="H213" s="376"/>
      <c r="I213" s="376"/>
      <c r="J213" s="376"/>
      <c r="K213" s="376"/>
      <c r="L213" s="376"/>
    </row>
    <row r="214" spans="1:12" ht="11.25" customHeight="1">
      <c r="A214" s="376"/>
      <c r="B214" s="376"/>
      <c r="C214" s="376"/>
      <c r="D214" s="376"/>
      <c r="E214" s="376"/>
      <c r="F214" s="376"/>
      <c r="G214" s="376"/>
      <c r="H214" s="376"/>
      <c r="I214" s="376"/>
      <c r="J214" s="376"/>
      <c r="K214" s="376"/>
      <c r="L214" s="376"/>
    </row>
    <row r="215" spans="1:12" ht="11.25" customHeight="1">
      <c r="A215" s="376"/>
      <c r="B215" s="376"/>
      <c r="C215" s="376"/>
      <c r="D215" s="376"/>
      <c r="E215" s="376"/>
      <c r="F215" s="376"/>
      <c r="G215" s="376"/>
      <c r="H215" s="376"/>
      <c r="I215" s="376"/>
      <c r="J215" s="376"/>
      <c r="K215" s="376"/>
      <c r="L215" s="376"/>
    </row>
    <row r="216" spans="1:12" ht="11.25" customHeight="1">
      <c r="A216" s="376"/>
      <c r="B216" s="376"/>
      <c r="C216" s="376"/>
      <c r="D216" s="376"/>
      <c r="E216" s="376"/>
      <c r="F216" s="376"/>
      <c r="G216" s="376"/>
      <c r="H216" s="376"/>
      <c r="I216" s="376"/>
      <c r="J216" s="376"/>
      <c r="K216" s="376"/>
      <c r="L216" s="376"/>
    </row>
    <row r="217" spans="1:12" ht="11.25" customHeight="1">
      <c r="A217" s="376"/>
      <c r="B217" s="376"/>
      <c r="C217" s="376"/>
      <c r="D217" s="376"/>
      <c r="E217" s="376"/>
      <c r="F217" s="376"/>
      <c r="G217" s="376"/>
      <c r="H217" s="376"/>
      <c r="I217" s="376"/>
      <c r="J217" s="376"/>
      <c r="K217" s="376"/>
      <c r="L217" s="376"/>
    </row>
    <row r="218" spans="1:12" ht="11.25" customHeight="1">
      <c r="A218" s="376"/>
      <c r="B218" s="376"/>
      <c r="C218" s="376"/>
      <c r="D218" s="376"/>
      <c r="E218" s="376"/>
      <c r="F218" s="376"/>
      <c r="G218" s="376"/>
      <c r="H218" s="376"/>
      <c r="I218" s="376"/>
      <c r="J218" s="376"/>
      <c r="K218" s="376"/>
      <c r="L218" s="376"/>
    </row>
    <row r="219" spans="1:12" ht="11.25" customHeight="1">
      <c r="A219" s="376"/>
      <c r="B219" s="376"/>
      <c r="C219" s="376"/>
      <c r="D219" s="376"/>
      <c r="E219" s="376"/>
      <c r="F219" s="376"/>
      <c r="G219" s="376"/>
      <c r="H219" s="376"/>
      <c r="I219" s="376"/>
      <c r="J219" s="376"/>
      <c r="K219" s="376"/>
      <c r="L219" s="376"/>
    </row>
    <row r="220" spans="1:12" ht="11.25" customHeight="1">
      <c r="A220" s="376"/>
      <c r="B220" s="376"/>
      <c r="C220" s="376"/>
      <c r="D220" s="376"/>
      <c r="E220" s="376"/>
      <c r="F220" s="376"/>
      <c r="G220" s="376"/>
      <c r="H220" s="376"/>
      <c r="I220" s="376"/>
      <c r="J220" s="376"/>
      <c r="K220" s="376"/>
      <c r="L220" s="376"/>
    </row>
    <row r="221" spans="1:12" ht="11.25" customHeight="1">
      <c r="A221" s="376"/>
      <c r="B221" s="376"/>
      <c r="C221" s="376"/>
      <c r="D221" s="376"/>
      <c r="E221" s="376"/>
      <c r="F221" s="376"/>
      <c r="G221" s="376"/>
      <c r="H221" s="376"/>
      <c r="I221" s="376"/>
      <c r="J221" s="376"/>
      <c r="K221" s="376"/>
      <c r="L221" s="376"/>
    </row>
    <row r="222" spans="1:12" ht="11.25" customHeight="1">
      <c r="A222" s="376"/>
      <c r="B222" s="376"/>
      <c r="C222" s="376"/>
      <c r="D222" s="376"/>
      <c r="E222" s="376"/>
      <c r="F222" s="376"/>
      <c r="G222" s="376"/>
      <c r="H222" s="376"/>
      <c r="I222" s="376"/>
      <c r="J222" s="376"/>
      <c r="K222" s="376"/>
      <c r="L222" s="376"/>
    </row>
    <row r="223" spans="1:12" ht="11.25" customHeight="1">
      <c r="A223" s="376"/>
      <c r="B223" s="376"/>
      <c r="C223" s="376"/>
      <c r="D223" s="376"/>
      <c r="E223" s="376"/>
      <c r="F223" s="376"/>
      <c r="G223" s="376"/>
      <c r="H223" s="376"/>
      <c r="I223" s="376"/>
      <c r="J223" s="376"/>
      <c r="K223" s="376"/>
      <c r="L223" s="376"/>
    </row>
    <row r="224" spans="1:12" ht="11.25" customHeight="1">
      <c r="A224" s="376"/>
      <c r="B224" s="376"/>
      <c r="C224" s="376"/>
      <c r="D224" s="376"/>
      <c r="E224" s="376"/>
      <c r="F224" s="376"/>
      <c r="G224" s="376"/>
      <c r="H224" s="376"/>
      <c r="I224" s="376"/>
      <c r="J224" s="376"/>
      <c r="K224" s="376"/>
      <c r="L224" s="376"/>
    </row>
    <row r="225" spans="1:12" ht="11.25" customHeight="1">
      <c r="A225" s="376"/>
      <c r="B225" s="376"/>
      <c r="C225" s="376"/>
      <c r="D225" s="376"/>
      <c r="E225" s="376"/>
      <c r="F225" s="376"/>
      <c r="G225" s="376"/>
      <c r="H225" s="376"/>
      <c r="I225" s="376"/>
      <c r="J225" s="376"/>
      <c r="K225" s="376"/>
      <c r="L225" s="376"/>
    </row>
    <row r="226" spans="1:12" ht="11.25" customHeight="1">
      <c r="A226" s="376"/>
      <c r="B226" s="376"/>
      <c r="C226" s="376"/>
      <c r="D226" s="376"/>
      <c r="E226" s="376"/>
      <c r="F226" s="376"/>
      <c r="G226" s="376"/>
      <c r="H226" s="376"/>
      <c r="I226" s="376"/>
      <c r="J226" s="376"/>
      <c r="K226" s="376"/>
      <c r="L226" s="376"/>
    </row>
    <row r="227" spans="1:12" ht="11.25" customHeight="1">
      <c r="A227" s="376"/>
      <c r="B227" s="376"/>
      <c r="C227" s="376"/>
      <c r="D227" s="376"/>
      <c r="E227" s="376"/>
      <c r="F227" s="376"/>
      <c r="G227" s="376"/>
      <c r="H227" s="376"/>
      <c r="I227" s="376"/>
      <c r="J227" s="376"/>
      <c r="K227" s="376"/>
      <c r="L227" s="376"/>
    </row>
    <row r="228" spans="1:12" ht="11.25" customHeight="1">
      <c r="A228" s="376"/>
      <c r="B228" s="376"/>
      <c r="C228" s="376"/>
      <c r="D228" s="376"/>
      <c r="E228" s="376"/>
      <c r="F228" s="376"/>
      <c r="G228" s="376"/>
      <c r="H228" s="376"/>
      <c r="I228" s="376"/>
      <c r="J228" s="376"/>
      <c r="K228" s="376"/>
      <c r="L228" s="376"/>
    </row>
    <row r="229" spans="1:12" ht="11.25" customHeight="1">
      <c r="A229" s="376"/>
      <c r="B229" s="376"/>
      <c r="C229" s="376"/>
      <c r="D229" s="376"/>
      <c r="E229" s="376"/>
      <c r="F229" s="376"/>
      <c r="G229" s="376"/>
      <c r="H229" s="376"/>
      <c r="I229" s="376"/>
      <c r="J229" s="376"/>
      <c r="K229" s="376"/>
      <c r="L229" s="376"/>
    </row>
    <row r="230" spans="1:12" ht="11.25" customHeight="1">
      <c r="A230" s="376"/>
      <c r="B230" s="376"/>
      <c r="C230" s="376"/>
      <c r="D230" s="376"/>
      <c r="E230" s="376"/>
      <c r="F230" s="376"/>
      <c r="G230" s="376"/>
      <c r="H230" s="376"/>
      <c r="I230" s="376"/>
      <c r="J230" s="376"/>
      <c r="K230" s="376"/>
      <c r="L230" s="376"/>
    </row>
    <row r="231" spans="1:12" ht="11.25" customHeight="1">
      <c r="A231" s="376"/>
      <c r="B231" s="376"/>
      <c r="C231" s="376"/>
      <c r="D231" s="376"/>
      <c r="E231" s="376"/>
      <c r="F231" s="376"/>
      <c r="G231" s="376"/>
      <c r="H231" s="376"/>
      <c r="I231" s="376"/>
      <c r="J231" s="376"/>
      <c r="K231" s="376"/>
      <c r="L231" s="376"/>
    </row>
    <row r="232" spans="1:12" ht="11.25" customHeight="1">
      <c r="A232" s="376"/>
      <c r="B232" s="376"/>
      <c r="C232" s="376"/>
      <c r="D232" s="376"/>
      <c r="E232" s="376"/>
      <c r="F232" s="376"/>
      <c r="G232" s="376"/>
      <c r="H232" s="376"/>
      <c r="I232" s="376"/>
      <c r="J232" s="376"/>
      <c r="K232" s="376"/>
      <c r="L232" s="376"/>
    </row>
    <row r="233" spans="1:12" ht="11.25" customHeight="1">
      <c r="A233" s="376"/>
      <c r="B233" s="376"/>
      <c r="C233" s="376"/>
      <c r="D233" s="376"/>
      <c r="E233" s="376"/>
      <c r="F233" s="376"/>
      <c r="G233" s="376"/>
      <c r="H233" s="376"/>
      <c r="I233" s="376"/>
      <c r="J233" s="376"/>
      <c r="K233" s="376"/>
      <c r="L233" s="376"/>
    </row>
    <row r="234" spans="1:12" ht="11.25" customHeight="1">
      <c r="A234" s="376"/>
      <c r="B234" s="376"/>
      <c r="C234" s="376"/>
      <c r="D234" s="376"/>
      <c r="E234" s="376"/>
      <c r="F234" s="376"/>
      <c r="G234" s="376"/>
      <c r="H234" s="376"/>
      <c r="I234" s="376"/>
      <c r="J234" s="376"/>
      <c r="K234" s="376"/>
      <c r="L234" s="376"/>
    </row>
    <row r="235" spans="1:12" ht="11.25" customHeight="1">
      <c r="A235" s="376"/>
      <c r="B235" s="376"/>
      <c r="C235" s="376"/>
      <c r="D235" s="376"/>
      <c r="E235" s="376"/>
      <c r="F235" s="376"/>
      <c r="G235" s="376"/>
      <c r="H235" s="376"/>
      <c r="I235" s="376"/>
      <c r="J235" s="376"/>
      <c r="K235" s="376"/>
      <c r="L235" s="376"/>
    </row>
    <row r="236" spans="1:12" ht="11.25" customHeight="1">
      <c r="A236" s="376"/>
      <c r="B236" s="376"/>
      <c r="C236" s="376"/>
      <c r="D236" s="376"/>
      <c r="E236" s="376"/>
      <c r="F236" s="376"/>
      <c r="G236" s="376"/>
      <c r="H236" s="376"/>
      <c r="I236" s="376"/>
      <c r="J236" s="376"/>
      <c r="K236" s="376"/>
      <c r="L236" s="376"/>
    </row>
    <row r="237" spans="1:12" ht="11.25" customHeight="1">
      <c r="A237" s="376"/>
      <c r="B237" s="376"/>
      <c r="C237" s="376"/>
      <c r="D237" s="376"/>
      <c r="E237" s="376"/>
      <c r="F237" s="376"/>
      <c r="G237" s="376"/>
      <c r="H237" s="376"/>
      <c r="I237" s="376"/>
      <c r="J237" s="376"/>
      <c r="K237" s="376"/>
      <c r="L237" s="376"/>
    </row>
    <row r="238" spans="1:12" ht="11.25" customHeight="1">
      <c r="A238" s="376"/>
      <c r="B238" s="376"/>
      <c r="C238" s="376"/>
      <c r="D238" s="376"/>
      <c r="E238" s="376"/>
      <c r="F238" s="376"/>
      <c r="G238" s="376"/>
      <c r="H238" s="376"/>
      <c r="I238" s="376"/>
      <c r="J238" s="376"/>
      <c r="K238" s="376"/>
      <c r="L238" s="376"/>
    </row>
    <row r="239" spans="1:12" ht="11.25" customHeight="1">
      <c r="A239" s="376"/>
      <c r="B239" s="376"/>
      <c r="C239" s="376"/>
      <c r="D239" s="376"/>
      <c r="E239" s="376"/>
      <c r="F239" s="376"/>
      <c r="G239" s="376"/>
      <c r="H239" s="376"/>
      <c r="I239" s="376"/>
      <c r="J239" s="376"/>
      <c r="K239" s="376"/>
      <c r="L239" s="376"/>
    </row>
    <row r="240" spans="1:12" ht="11.25" customHeight="1">
      <c r="A240" s="376"/>
      <c r="B240" s="376"/>
      <c r="C240" s="376"/>
      <c r="D240" s="376"/>
      <c r="E240" s="376"/>
      <c r="F240" s="376"/>
      <c r="G240" s="376"/>
      <c r="H240" s="376"/>
      <c r="I240" s="376"/>
      <c r="J240" s="376"/>
      <c r="K240" s="376"/>
      <c r="L240" s="376"/>
    </row>
    <row r="241" spans="1:12" ht="11.25" customHeight="1">
      <c r="A241" s="376"/>
      <c r="B241" s="376"/>
      <c r="C241" s="376"/>
      <c r="D241" s="376"/>
      <c r="E241" s="376"/>
      <c r="F241" s="376"/>
      <c r="G241" s="376"/>
      <c r="H241" s="376"/>
      <c r="I241" s="376"/>
      <c r="J241" s="376"/>
      <c r="K241" s="376"/>
      <c r="L241" s="376"/>
    </row>
    <row r="242" spans="1:12" ht="11.25" customHeight="1">
      <c r="A242" s="376"/>
      <c r="B242" s="376"/>
      <c r="C242" s="376"/>
      <c r="D242" s="376"/>
      <c r="E242" s="376"/>
      <c r="F242" s="376"/>
      <c r="G242" s="376"/>
      <c r="H242" s="376"/>
      <c r="I242" s="376"/>
      <c r="J242" s="376"/>
      <c r="K242" s="376"/>
      <c r="L242" s="376"/>
    </row>
    <row r="243" spans="1:12" ht="11.25" customHeight="1">
      <c r="A243" s="376"/>
      <c r="B243" s="376"/>
      <c r="C243" s="376"/>
      <c r="D243" s="376"/>
      <c r="E243" s="376"/>
      <c r="F243" s="376"/>
      <c r="G243" s="376"/>
      <c r="H243" s="376"/>
      <c r="I243" s="376"/>
      <c r="J243" s="376"/>
      <c r="K243" s="376"/>
      <c r="L243" s="376"/>
    </row>
    <row r="244" spans="1:12" ht="11.25" customHeight="1">
      <c r="A244" s="376"/>
      <c r="B244" s="376"/>
      <c r="C244" s="376"/>
      <c r="D244" s="376"/>
      <c r="E244" s="376"/>
      <c r="F244" s="376"/>
      <c r="G244" s="376"/>
      <c r="H244" s="376"/>
      <c r="I244" s="376"/>
      <c r="J244" s="376"/>
      <c r="K244" s="376"/>
      <c r="L244" s="376"/>
    </row>
    <row r="245" spans="1:12" ht="11.25" customHeight="1">
      <c r="A245" s="376"/>
      <c r="B245" s="376"/>
      <c r="C245" s="376"/>
      <c r="D245" s="376"/>
      <c r="E245" s="376"/>
      <c r="F245" s="376"/>
      <c r="G245" s="376"/>
      <c r="H245" s="376"/>
      <c r="I245" s="376"/>
      <c r="J245" s="376"/>
      <c r="K245" s="376"/>
      <c r="L245" s="376"/>
    </row>
    <row r="246" spans="1:12" ht="11.25" customHeight="1">
      <c r="A246" s="376"/>
      <c r="B246" s="376"/>
      <c r="C246" s="376"/>
      <c r="D246" s="376"/>
      <c r="E246" s="376"/>
      <c r="F246" s="376"/>
      <c r="G246" s="376"/>
      <c r="H246" s="376"/>
      <c r="I246" s="376"/>
      <c r="J246" s="376"/>
      <c r="K246" s="376"/>
      <c r="L246" s="376"/>
    </row>
    <row r="247" spans="1:12" ht="11.25" customHeight="1">
      <c r="A247" s="376"/>
      <c r="B247" s="376"/>
      <c r="C247" s="376"/>
      <c r="D247" s="376"/>
      <c r="E247" s="376"/>
      <c r="F247" s="376"/>
      <c r="G247" s="376"/>
      <c r="H247" s="376"/>
      <c r="I247" s="376"/>
      <c r="J247" s="376"/>
      <c r="K247" s="376"/>
      <c r="L247" s="376"/>
    </row>
    <row r="248" spans="1:12" ht="11.25" customHeight="1">
      <c r="A248" s="376"/>
      <c r="B248" s="376"/>
      <c r="C248" s="376"/>
      <c r="D248" s="376"/>
      <c r="E248" s="376"/>
      <c r="F248" s="376"/>
      <c r="G248" s="376"/>
      <c r="H248" s="376"/>
      <c r="I248" s="376"/>
      <c r="J248" s="376"/>
      <c r="K248" s="376"/>
      <c r="L248" s="376"/>
    </row>
    <row r="249" spans="1:12" ht="11.25" customHeight="1">
      <c r="A249" s="376"/>
      <c r="B249" s="376"/>
      <c r="C249" s="376"/>
      <c r="D249" s="376"/>
      <c r="E249" s="376"/>
      <c r="F249" s="376"/>
      <c r="G249" s="376"/>
      <c r="H249" s="376"/>
      <c r="I249" s="376"/>
      <c r="J249" s="376"/>
      <c r="K249" s="376"/>
      <c r="L249" s="376"/>
    </row>
    <row r="250" spans="1:12" ht="11.25" customHeight="1">
      <c r="A250" s="376"/>
      <c r="B250" s="376"/>
      <c r="C250" s="376"/>
      <c r="D250" s="376"/>
      <c r="E250" s="376"/>
      <c r="F250" s="376"/>
      <c r="G250" s="376"/>
      <c r="H250" s="376"/>
      <c r="I250" s="376"/>
      <c r="J250" s="376"/>
      <c r="K250" s="376"/>
      <c r="L250" s="376"/>
    </row>
    <row r="251" spans="1:12" ht="11.25" customHeight="1">
      <c r="A251" s="376"/>
      <c r="B251" s="376"/>
      <c r="C251" s="376"/>
      <c r="D251" s="376"/>
      <c r="E251" s="376"/>
      <c r="F251" s="376"/>
      <c r="G251" s="376"/>
      <c r="H251" s="376"/>
      <c r="I251" s="376"/>
      <c r="J251" s="376"/>
      <c r="K251" s="376"/>
      <c r="L251" s="376"/>
    </row>
    <row r="252" spans="1:12" ht="11.25" customHeight="1">
      <c r="A252" s="376"/>
      <c r="B252" s="376"/>
      <c r="C252" s="376"/>
      <c r="D252" s="376"/>
      <c r="E252" s="376"/>
      <c r="F252" s="376"/>
      <c r="G252" s="376"/>
      <c r="H252" s="376"/>
      <c r="I252" s="376"/>
      <c r="J252" s="376"/>
      <c r="K252" s="376"/>
      <c r="L252" s="376"/>
    </row>
    <row r="253" spans="1:12" ht="11.25" customHeight="1">
      <c r="A253" s="376"/>
      <c r="B253" s="376"/>
      <c r="C253" s="376"/>
      <c r="D253" s="376"/>
      <c r="E253" s="376"/>
      <c r="F253" s="376"/>
      <c r="G253" s="376"/>
      <c r="H253" s="376"/>
      <c r="I253" s="376"/>
      <c r="J253" s="376"/>
      <c r="K253" s="376"/>
      <c r="L253" s="376"/>
    </row>
    <row r="254" spans="1:12" ht="11.25" customHeight="1">
      <c r="A254" s="376"/>
      <c r="B254" s="376"/>
      <c r="C254" s="376"/>
      <c r="D254" s="376"/>
      <c r="E254" s="376"/>
      <c r="F254" s="376"/>
      <c r="G254" s="376"/>
      <c r="H254" s="376"/>
      <c r="I254" s="376"/>
      <c r="J254" s="376"/>
      <c r="K254" s="376"/>
      <c r="L254" s="376"/>
    </row>
    <row r="255" spans="1:12" ht="11.25" customHeight="1">
      <c r="A255" s="376"/>
      <c r="B255" s="376"/>
      <c r="C255" s="376"/>
      <c r="D255" s="376"/>
      <c r="E255" s="376"/>
      <c r="F255" s="376"/>
      <c r="G255" s="376"/>
      <c r="H255" s="376"/>
      <c r="I255" s="376"/>
      <c r="J255" s="376"/>
      <c r="K255" s="376"/>
      <c r="L255" s="376"/>
    </row>
    <row r="256" spans="1:12" ht="11.25" customHeight="1">
      <c r="A256" s="376"/>
      <c r="B256" s="376"/>
      <c r="C256" s="376"/>
      <c r="D256" s="376"/>
      <c r="E256" s="376"/>
      <c r="F256" s="376"/>
      <c r="G256" s="376"/>
      <c r="H256" s="376"/>
      <c r="I256" s="376"/>
      <c r="J256" s="376"/>
      <c r="K256" s="376"/>
      <c r="L256" s="376"/>
    </row>
    <row r="257" spans="1:12" ht="11.25" customHeight="1">
      <c r="A257" s="376"/>
      <c r="B257" s="376"/>
      <c r="C257" s="376"/>
      <c r="D257" s="376"/>
      <c r="E257" s="376"/>
      <c r="F257" s="376"/>
      <c r="G257" s="376"/>
      <c r="H257" s="376"/>
      <c r="I257" s="376"/>
      <c r="J257" s="376"/>
      <c r="K257" s="376"/>
      <c r="L257" s="376"/>
    </row>
    <row r="258" spans="1:12" ht="11.25" customHeight="1">
      <c r="A258" s="376"/>
      <c r="B258" s="376"/>
      <c r="C258" s="376"/>
      <c r="D258" s="376"/>
      <c r="E258" s="376"/>
      <c r="F258" s="376"/>
      <c r="G258" s="376"/>
      <c r="H258" s="376"/>
      <c r="I258" s="376"/>
      <c r="J258" s="376"/>
      <c r="K258" s="376"/>
      <c r="L258" s="376"/>
    </row>
    <row r="259" spans="1:12" ht="11.25" customHeight="1">
      <c r="A259" s="376"/>
      <c r="B259" s="376"/>
      <c r="C259" s="376"/>
      <c r="D259" s="376"/>
      <c r="E259" s="376"/>
      <c r="F259" s="376"/>
      <c r="G259" s="376"/>
      <c r="H259" s="376"/>
      <c r="I259" s="376"/>
      <c r="J259" s="376"/>
      <c r="K259" s="376"/>
      <c r="L259" s="376"/>
    </row>
    <row r="260" spans="1:12" ht="11.25" customHeight="1">
      <c r="A260" s="376"/>
      <c r="B260" s="376"/>
      <c r="C260" s="376"/>
      <c r="D260" s="376"/>
      <c r="E260" s="376"/>
      <c r="F260" s="376"/>
      <c r="G260" s="376"/>
      <c r="H260" s="376"/>
      <c r="I260" s="376"/>
      <c r="J260" s="376"/>
      <c r="K260" s="376"/>
      <c r="L260" s="376"/>
    </row>
    <row r="261" spans="1:12" ht="11.25" customHeight="1">
      <c r="A261" s="376"/>
      <c r="B261" s="376"/>
      <c r="C261" s="376"/>
      <c r="D261" s="376"/>
      <c r="E261" s="376"/>
      <c r="F261" s="376"/>
      <c r="G261" s="376"/>
      <c r="H261" s="376"/>
      <c r="I261" s="376"/>
      <c r="J261" s="376"/>
      <c r="K261" s="376"/>
      <c r="L261" s="376"/>
    </row>
    <row r="262" spans="1:12" ht="11.25" customHeight="1">
      <c r="A262" s="376"/>
      <c r="B262" s="376"/>
      <c r="C262" s="376"/>
      <c r="D262" s="376"/>
      <c r="E262" s="376"/>
      <c r="F262" s="376"/>
      <c r="G262" s="376"/>
      <c r="H262" s="376"/>
      <c r="I262" s="376"/>
      <c r="J262" s="376"/>
      <c r="K262" s="376"/>
      <c r="L262" s="376"/>
    </row>
    <row r="263" spans="1:12" ht="11.25" customHeight="1">
      <c r="A263" s="376"/>
      <c r="B263" s="376"/>
      <c r="C263" s="376"/>
      <c r="D263" s="376"/>
      <c r="E263" s="376"/>
      <c r="F263" s="376"/>
      <c r="G263" s="376"/>
      <c r="H263" s="376"/>
      <c r="I263" s="376"/>
      <c r="J263" s="376"/>
      <c r="K263" s="376"/>
      <c r="L263" s="376"/>
    </row>
    <row r="264" spans="1:12" ht="11.25" customHeight="1">
      <c r="A264" s="376"/>
      <c r="B264" s="376"/>
      <c r="C264" s="376"/>
      <c r="D264" s="376"/>
      <c r="E264" s="376"/>
      <c r="F264" s="376"/>
      <c r="G264" s="376"/>
      <c r="H264" s="376"/>
      <c r="I264" s="376"/>
      <c r="J264" s="376"/>
      <c r="K264" s="376"/>
      <c r="L264" s="376"/>
    </row>
    <row r="265" spans="1:12" ht="11.25" customHeight="1">
      <c r="A265" s="376"/>
      <c r="B265" s="376"/>
      <c r="C265" s="376"/>
      <c r="D265" s="376"/>
      <c r="E265" s="376"/>
      <c r="F265" s="376"/>
      <c r="G265" s="376"/>
      <c r="H265" s="376"/>
      <c r="I265" s="376"/>
      <c r="J265" s="376"/>
      <c r="K265" s="376"/>
      <c r="L265" s="376"/>
    </row>
    <row r="266" spans="1:12" ht="11.25" customHeight="1">
      <c r="A266" s="376"/>
      <c r="B266" s="376"/>
      <c r="C266" s="376"/>
      <c r="D266" s="376"/>
      <c r="E266" s="376"/>
      <c r="F266" s="376"/>
      <c r="G266" s="376"/>
      <c r="H266" s="376"/>
      <c r="I266" s="376"/>
      <c r="J266" s="376"/>
      <c r="K266" s="376"/>
      <c r="L266" s="376"/>
    </row>
    <row r="267" spans="1:12" ht="11.25" customHeight="1">
      <c r="A267" s="376"/>
      <c r="B267" s="376"/>
      <c r="C267" s="376"/>
      <c r="D267" s="376"/>
      <c r="E267" s="376"/>
      <c r="F267" s="376"/>
      <c r="G267" s="376"/>
      <c r="H267" s="376"/>
      <c r="I267" s="376"/>
      <c r="J267" s="376"/>
      <c r="K267" s="376"/>
      <c r="L267" s="376"/>
    </row>
    <row r="268" spans="1:12" ht="11.25" customHeight="1">
      <c r="A268" s="376"/>
      <c r="B268" s="376"/>
      <c r="C268" s="376"/>
      <c r="D268" s="376"/>
      <c r="E268" s="376"/>
      <c r="F268" s="376"/>
      <c r="G268" s="376"/>
      <c r="H268" s="376"/>
      <c r="I268" s="376"/>
      <c r="J268" s="376"/>
      <c r="K268" s="376"/>
      <c r="L268" s="376"/>
    </row>
    <row r="269" spans="1:12" ht="11.25" customHeight="1">
      <c r="A269" s="376"/>
      <c r="B269" s="376"/>
      <c r="C269" s="376"/>
      <c r="D269" s="376"/>
      <c r="E269" s="376"/>
      <c r="F269" s="376"/>
      <c r="G269" s="376"/>
      <c r="H269" s="376"/>
      <c r="I269" s="376"/>
      <c r="J269" s="376"/>
      <c r="K269" s="376"/>
      <c r="L269" s="376"/>
    </row>
    <row r="270" spans="1:12" ht="11.25" customHeight="1">
      <c r="A270" s="376"/>
      <c r="B270" s="376"/>
      <c r="C270" s="376"/>
      <c r="D270" s="376"/>
      <c r="E270" s="376"/>
      <c r="F270" s="376"/>
      <c r="G270" s="376"/>
      <c r="H270" s="376"/>
      <c r="I270" s="376"/>
      <c r="J270" s="376"/>
      <c r="K270" s="376"/>
      <c r="L270" s="376"/>
    </row>
    <row r="271" spans="1:12" ht="11.25" customHeight="1">
      <c r="A271" s="376"/>
      <c r="B271" s="376"/>
      <c r="C271" s="376"/>
      <c r="D271" s="376"/>
      <c r="E271" s="376"/>
      <c r="F271" s="376"/>
      <c r="G271" s="376"/>
      <c r="H271" s="376"/>
      <c r="I271" s="376"/>
      <c r="J271" s="376"/>
      <c r="K271" s="376"/>
      <c r="L271" s="376"/>
    </row>
    <row r="272" spans="1:12" ht="11.25" customHeight="1">
      <c r="A272" s="376"/>
      <c r="B272" s="376"/>
      <c r="C272" s="376"/>
      <c r="D272" s="376"/>
      <c r="E272" s="376"/>
      <c r="F272" s="376"/>
      <c r="G272" s="376"/>
      <c r="H272" s="376"/>
      <c r="I272" s="376"/>
      <c r="J272" s="376"/>
      <c r="K272" s="376"/>
      <c r="L272" s="376"/>
    </row>
    <row r="273" spans="1:12" ht="11.25" customHeight="1">
      <c r="A273" s="376"/>
      <c r="B273" s="376"/>
      <c r="C273" s="376"/>
      <c r="D273" s="376"/>
      <c r="E273" s="376"/>
      <c r="F273" s="376"/>
      <c r="G273" s="376"/>
      <c r="H273" s="376"/>
      <c r="I273" s="376"/>
      <c r="J273" s="376"/>
      <c r="K273" s="376"/>
      <c r="L273" s="376"/>
    </row>
    <row r="274" spans="1:12" ht="11.25" customHeight="1">
      <c r="A274" s="376"/>
      <c r="B274" s="376"/>
      <c r="C274" s="376"/>
      <c r="D274" s="376"/>
      <c r="E274" s="376"/>
      <c r="F274" s="376"/>
      <c r="G274" s="376"/>
      <c r="H274" s="376"/>
      <c r="I274" s="376"/>
      <c r="J274" s="376"/>
      <c r="K274" s="376"/>
      <c r="L274" s="376"/>
    </row>
    <row r="275" spans="1:12" ht="11.25" customHeight="1">
      <c r="A275" s="376"/>
      <c r="B275" s="376"/>
      <c r="C275" s="376"/>
      <c r="D275" s="376"/>
      <c r="E275" s="376"/>
      <c r="F275" s="376"/>
      <c r="G275" s="376"/>
      <c r="H275" s="376"/>
      <c r="I275" s="376"/>
      <c r="J275" s="376"/>
      <c r="K275" s="376"/>
      <c r="L275" s="376"/>
    </row>
    <row r="276" spans="1:12" ht="11.25" customHeight="1">
      <c r="A276" s="376"/>
      <c r="B276" s="376"/>
      <c r="C276" s="376"/>
      <c r="D276" s="376"/>
      <c r="E276" s="376"/>
      <c r="F276" s="376"/>
      <c r="G276" s="376"/>
      <c r="H276" s="376"/>
      <c r="I276" s="376"/>
      <c r="J276" s="376"/>
      <c r="K276" s="376"/>
      <c r="L276" s="376"/>
    </row>
    <row r="277" spans="1:12" ht="11.25" customHeight="1">
      <c r="A277" s="376"/>
      <c r="B277" s="376"/>
      <c r="C277" s="376"/>
      <c r="D277" s="376"/>
      <c r="E277" s="376"/>
      <c r="F277" s="376"/>
      <c r="G277" s="376"/>
      <c r="H277" s="376"/>
      <c r="I277" s="376"/>
      <c r="J277" s="376"/>
      <c r="K277" s="376"/>
      <c r="L277" s="376"/>
    </row>
    <row r="278" spans="1:12" ht="11.25" customHeight="1">
      <c r="A278" s="376"/>
      <c r="B278" s="376"/>
      <c r="C278" s="376"/>
      <c r="D278" s="376"/>
      <c r="E278" s="376"/>
      <c r="F278" s="376"/>
      <c r="G278" s="376"/>
      <c r="H278" s="376"/>
      <c r="I278" s="376"/>
      <c r="J278" s="376"/>
      <c r="K278" s="376"/>
      <c r="L278" s="376"/>
    </row>
    <row r="279" spans="1:12" ht="11.25" customHeight="1">
      <c r="A279" s="376"/>
      <c r="B279" s="376"/>
      <c r="C279" s="376"/>
      <c r="D279" s="376"/>
      <c r="E279" s="376"/>
      <c r="F279" s="376"/>
      <c r="G279" s="376"/>
      <c r="H279" s="376"/>
      <c r="I279" s="376"/>
      <c r="J279" s="376"/>
      <c r="K279" s="376"/>
      <c r="L279" s="376"/>
    </row>
    <row r="280" spans="1:12" ht="11.25" customHeight="1">
      <c r="A280" s="376"/>
      <c r="B280" s="376"/>
      <c r="C280" s="376"/>
      <c r="D280" s="376"/>
      <c r="E280" s="376"/>
      <c r="F280" s="376"/>
      <c r="G280" s="376"/>
      <c r="H280" s="376"/>
      <c r="I280" s="376"/>
      <c r="J280" s="376"/>
      <c r="K280" s="376"/>
      <c r="L280" s="376"/>
    </row>
    <row r="281" spans="1:12" ht="11.25" customHeight="1">
      <c r="A281" s="376"/>
      <c r="B281" s="376"/>
      <c r="C281" s="376"/>
      <c r="D281" s="376"/>
      <c r="E281" s="376"/>
      <c r="F281" s="376"/>
      <c r="G281" s="376"/>
      <c r="H281" s="376"/>
      <c r="I281" s="376"/>
      <c r="J281" s="376"/>
      <c r="K281" s="376"/>
      <c r="L281" s="376"/>
    </row>
    <row r="282" spans="1:12" ht="11.25" customHeight="1">
      <c r="A282" s="376"/>
      <c r="B282" s="376"/>
      <c r="C282" s="376"/>
      <c r="D282" s="376"/>
      <c r="E282" s="376"/>
      <c r="F282" s="376"/>
      <c r="G282" s="376"/>
      <c r="H282" s="376"/>
      <c r="I282" s="376"/>
      <c r="J282" s="376"/>
      <c r="K282" s="376"/>
      <c r="L282" s="376"/>
    </row>
    <row r="283" spans="1:12" ht="11.25" customHeight="1">
      <c r="A283" s="376"/>
      <c r="B283" s="376"/>
      <c r="C283" s="376"/>
      <c r="D283" s="376"/>
      <c r="E283" s="376"/>
      <c r="F283" s="376"/>
      <c r="G283" s="376"/>
      <c r="H283" s="376"/>
      <c r="I283" s="376"/>
      <c r="J283" s="376"/>
      <c r="K283" s="376"/>
      <c r="L283" s="376"/>
    </row>
    <row r="284" spans="1:12" ht="11.25" customHeight="1">
      <c r="A284" s="376"/>
      <c r="B284" s="376"/>
      <c r="C284" s="376"/>
      <c r="D284" s="376"/>
      <c r="E284" s="376"/>
      <c r="F284" s="376"/>
      <c r="G284" s="376"/>
      <c r="H284" s="376"/>
      <c r="I284" s="376"/>
      <c r="J284" s="376"/>
      <c r="K284" s="376"/>
      <c r="L284" s="376"/>
    </row>
    <row r="285" spans="1:12" ht="11.25" customHeight="1">
      <c r="A285" s="376"/>
      <c r="B285" s="376"/>
      <c r="C285" s="376"/>
      <c r="D285" s="376"/>
      <c r="E285" s="376"/>
      <c r="F285" s="376"/>
      <c r="G285" s="376"/>
      <c r="H285" s="376"/>
      <c r="I285" s="376"/>
      <c r="J285" s="376"/>
      <c r="K285" s="376"/>
      <c r="L285" s="376"/>
    </row>
    <row r="286" spans="1:12" ht="11.25" customHeight="1">
      <c r="A286" s="376"/>
      <c r="B286" s="376"/>
      <c r="C286" s="376"/>
      <c r="D286" s="376"/>
      <c r="E286" s="376"/>
      <c r="F286" s="376"/>
      <c r="G286" s="376"/>
      <c r="H286" s="376"/>
      <c r="I286" s="376"/>
      <c r="J286" s="376"/>
      <c r="K286" s="376"/>
      <c r="L286" s="376"/>
    </row>
    <row r="287" spans="1:12" ht="11.25" customHeight="1">
      <c r="A287" s="376"/>
      <c r="B287" s="376"/>
      <c r="C287" s="376"/>
      <c r="D287" s="376"/>
      <c r="E287" s="376"/>
      <c r="F287" s="376"/>
      <c r="G287" s="376"/>
      <c r="H287" s="376"/>
      <c r="I287" s="376"/>
      <c r="J287" s="376"/>
      <c r="K287" s="376"/>
      <c r="L287" s="376"/>
    </row>
    <row r="288" spans="1:12" ht="11.25" customHeight="1">
      <c r="A288" s="376"/>
      <c r="B288" s="376"/>
      <c r="C288" s="376"/>
      <c r="D288" s="376"/>
      <c r="E288" s="376"/>
      <c r="F288" s="376"/>
      <c r="G288" s="376"/>
      <c r="H288" s="376"/>
      <c r="I288" s="376"/>
      <c r="J288" s="376"/>
      <c r="K288" s="376"/>
      <c r="L288" s="376"/>
    </row>
    <row r="289" spans="1:12" ht="11.25" customHeight="1">
      <c r="A289" s="376"/>
      <c r="B289" s="376"/>
      <c r="C289" s="376"/>
      <c r="D289" s="376"/>
      <c r="E289" s="376"/>
      <c r="F289" s="376"/>
      <c r="G289" s="376"/>
      <c r="H289" s="376"/>
      <c r="I289" s="376"/>
      <c r="J289" s="376"/>
      <c r="K289" s="376"/>
      <c r="L289" s="376"/>
    </row>
    <row r="290" spans="1:12" ht="11.25" customHeight="1">
      <c r="A290" s="376"/>
      <c r="B290" s="376"/>
      <c r="C290" s="376"/>
      <c r="D290" s="376"/>
      <c r="E290" s="376"/>
      <c r="F290" s="376"/>
      <c r="G290" s="376"/>
      <c r="H290" s="376"/>
      <c r="I290" s="376"/>
      <c r="J290" s="376"/>
      <c r="K290" s="376"/>
      <c r="L290" s="376"/>
    </row>
    <row r="291" spans="1:12" ht="11.25" customHeight="1">
      <c r="A291" s="376"/>
      <c r="B291" s="376"/>
      <c r="C291" s="376"/>
      <c r="D291" s="376"/>
      <c r="E291" s="376"/>
      <c r="F291" s="376"/>
      <c r="G291" s="376"/>
      <c r="H291" s="376"/>
      <c r="I291" s="376"/>
      <c r="J291" s="376"/>
      <c r="K291" s="376"/>
      <c r="L291" s="376"/>
    </row>
    <row r="292" spans="1:12" ht="11.25" customHeight="1">
      <c r="A292" s="376"/>
      <c r="B292" s="376"/>
      <c r="C292" s="376"/>
      <c r="D292" s="376"/>
      <c r="E292" s="376"/>
      <c r="F292" s="376"/>
      <c r="G292" s="376"/>
      <c r="H292" s="376"/>
      <c r="I292" s="376"/>
      <c r="J292" s="376"/>
      <c r="K292" s="376"/>
      <c r="L292" s="376"/>
    </row>
    <row r="293" spans="1:12" ht="11.25" customHeight="1">
      <c r="A293" s="376"/>
      <c r="B293" s="376"/>
      <c r="C293" s="376"/>
      <c r="D293" s="376"/>
      <c r="E293" s="376"/>
      <c r="F293" s="376"/>
      <c r="G293" s="376"/>
      <c r="H293" s="376"/>
      <c r="I293" s="376"/>
      <c r="J293" s="376"/>
      <c r="K293" s="376"/>
      <c r="L293" s="376"/>
    </row>
    <row r="294" spans="1:12" ht="11.25" customHeight="1">
      <c r="A294" s="376"/>
      <c r="B294" s="376"/>
      <c r="C294" s="376"/>
      <c r="D294" s="376"/>
      <c r="E294" s="376"/>
      <c r="F294" s="376"/>
      <c r="G294" s="376"/>
      <c r="H294" s="376"/>
      <c r="I294" s="376"/>
      <c r="J294" s="376"/>
      <c r="K294" s="376"/>
      <c r="L294" s="376"/>
    </row>
    <row r="295" spans="1:12" ht="11.25" customHeight="1">
      <c r="A295" s="376"/>
      <c r="B295" s="376"/>
      <c r="C295" s="376"/>
      <c r="D295" s="376"/>
      <c r="E295" s="376"/>
      <c r="F295" s="376"/>
      <c r="G295" s="376"/>
      <c r="H295" s="376"/>
      <c r="I295" s="376"/>
      <c r="J295" s="376"/>
      <c r="K295" s="376"/>
      <c r="L295" s="376"/>
    </row>
    <row r="296" spans="1:12" ht="11.25" customHeight="1">
      <c r="A296" s="376"/>
      <c r="B296" s="376"/>
      <c r="C296" s="376"/>
      <c r="D296" s="376"/>
      <c r="E296" s="376"/>
      <c r="F296" s="376"/>
      <c r="G296" s="376"/>
      <c r="H296" s="376"/>
      <c r="I296" s="376"/>
      <c r="J296" s="376"/>
      <c r="K296" s="376"/>
      <c r="L296" s="376"/>
    </row>
    <row r="297" spans="1:12" ht="11.25" customHeight="1">
      <c r="A297" s="376"/>
      <c r="B297" s="376"/>
      <c r="C297" s="376"/>
      <c r="D297" s="376"/>
      <c r="E297" s="376"/>
      <c r="F297" s="376"/>
      <c r="G297" s="376"/>
      <c r="H297" s="376"/>
      <c r="I297" s="376"/>
      <c r="J297" s="376"/>
      <c r="K297" s="376"/>
      <c r="L297" s="376"/>
    </row>
    <row r="298" spans="1:12" ht="11.25" customHeight="1">
      <c r="A298" s="376"/>
      <c r="B298" s="376"/>
      <c r="C298" s="376"/>
      <c r="D298" s="376"/>
      <c r="E298" s="376"/>
      <c r="F298" s="376"/>
      <c r="G298" s="376"/>
      <c r="H298" s="376"/>
      <c r="I298" s="376"/>
      <c r="J298" s="376"/>
      <c r="K298" s="376"/>
      <c r="L298" s="376"/>
    </row>
    <row r="299" spans="1:12" ht="11.25" customHeight="1">
      <c r="A299" s="376"/>
      <c r="B299" s="376"/>
      <c r="C299" s="376"/>
      <c r="D299" s="376"/>
      <c r="E299" s="376"/>
      <c r="F299" s="376"/>
      <c r="G299" s="376"/>
      <c r="H299" s="376"/>
      <c r="I299" s="376"/>
      <c r="J299" s="376"/>
      <c r="K299" s="376"/>
      <c r="L299" s="376"/>
    </row>
    <row r="300" spans="1:12" ht="11.25" customHeight="1">
      <c r="A300" s="376"/>
      <c r="B300" s="376"/>
      <c r="C300" s="376"/>
      <c r="D300" s="376"/>
      <c r="E300" s="376"/>
      <c r="F300" s="376"/>
      <c r="G300" s="376"/>
      <c r="H300" s="376"/>
      <c r="I300" s="376"/>
      <c r="J300" s="376"/>
      <c r="K300" s="376"/>
      <c r="L300" s="376"/>
    </row>
    <row r="301" spans="1:12" ht="11.25" customHeight="1">
      <c r="A301" s="376"/>
      <c r="B301" s="376"/>
      <c r="C301" s="376"/>
      <c r="D301" s="376"/>
      <c r="E301" s="376"/>
      <c r="F301" s="376"/>
      <c r="G301" s="376"/>
      <c r="H301" s="376"/>
      <c r="I301" s="376"/>
      <c r="J301" s="376"/>
      <c r="K301" s="376"/>
      <c r="L301" s="376"/>
    </row>
    <row r="302" spans="1:12" ht="11.25" customHeight="1">
      <c r="A302" s="376"/>
      <c r="B302" s="376"/>
      <c r="C302" s="376"/>
      <c r="D302" s="376"/>
      <c r="E302" s="376"/>
      <c r="F302" s="376"/>
      <c r="G302" s="376"/>
      <c r="H302" s="376"/>
      <c r="I302" s="376"/>
      <c r="J302" s="376"/>
      <c r="K302" s="376"/>
      <c r="L302" s="376"/>
    </row>
    <row r="303" spans="1:12" ht="11.25" customHeight="1">
      <c r="A303" s="376"/>
      <c r="B303" s="376"/>
      <c r="C303" s="376"/>
      <c r="D303" s="376"/>
      <c r="E303" s="376"/>
      <c r="F303" s="376"/>
      <c r="G303" s="376"/>
      <c r="H303" s="376"/>
      <c r="I303" s="376"/>
      <c r="J303" s="376"/>
      <c r="K303" s="376"/>
      <c r="L303" s="376"/>
    </row>
    <row r="304" spans="1:12" ht="11.25" customHeight="1">
      <c r="A304" s="376"/>
      <c r="B304" s="376"/>
      <c r="C304" s="376"/>
      <c r="D304" s="376"/>
      <c r="E304" s="376"/>
      <c r="F304" s="376"/>
      <c r="G304" s="376"/>
      <c r="H304" s="376"/>
      <c r="I304" s="376"/>
      <c r="J304" s="376"/>
      <c r="K304" s="376"/>
      <c r="L304" s="376"/>
    </row>
    <row r="305" spans="1:12" ht="11.25" customHeight="1">
      <c r="A305" s="376"/>
      <c r="B305" s="376"/>
      <c r="C305" s="376"/>
      <c r="D305" s="376"/>
      <c r="E305" s="376"/>
      <c r="F305" s="376"/>
      <c r="G305" s="376"/>
      <c r="H305" s="376"/>
      <c r="I305" s="376"/>
      <c r="J305" s="376"/>
      <c r="K305" s="376"/>
      <c r="L305" s="376"/>
    </row>
    <row r="306" spans="1:12" ht="11.25" customHeight="1">
      <c r="A306" s="376"/>
      <c r="B306" s="376"/>
      <c r="C306" s="376"/>
      <c r="D306" s="376"/>
      <c r="E306" s="376"/>
      <c r="F306" s="376"/>
      <c r="G306" s="376"/>
      <c r="H306" s="376"/>
      <c r="I306" s="376"/>
      <c r="J306" s="376"/>
      <c r="K306" s="376"/>
      <c r="L306" s="376"/>
    </row>
    <row r="307" spans="1:12" ht="11.25" customHeight="1">
      <c r="A307" s="376"/>
      <c r="B307" s="376"/>
      <c r="C307" s="376"/>
      <c r="D307" s="376"/>
      <c r="E307" s="376"/>
      <c r="F307" s="376"/>
      <c r="G307" s="376"/>
      <c r="H307" s="376"/>
      <c r="I307" s="376"/>
      <c r="J307" s="376"/>
      <c r="K307" s="376"/>
      <c r="L307" s="376"/>
    </row>
    <row r="308" spans="1:12" ht="11.25" customHeight="1">
      <c r="A308" s="376"/>
      <c r="B308" s="376"/>
      <c r="C308" s="376"/>
      <c r="D308" s="376"/>
      <c r="E308" s="376"/>
      <c r="F308" s="376"/>
      <c r="G308" s="376"/>
      <c r="H308" s="376"/>
      <c r="I308" s="376"/>
      <c r="J308" s="376"/>
      <c r="K308" s="376"/>
      <c r="L308" s="376"/>
    </row>
    <row r="309" spans="1:12" ht="11.25" customHeight="1">
      <c r="A309" s="376"/>
      <c r="B309" s="376"/>
      <c r="C309" s="376"/>
      <c r="D309" s="376"/>
      <c r="E309" s="376"/>
      <c r="F309" s="376"/>
      <c r="G309" s="376"/>
      <c r="H309" s="376"/>
      <c r="I309" s="376"/>
      <c r="J309" s="376"/>
      <c r="K309" s="376"/>
      <c r="L309" s="376"/>
    </row>
    <row r="310" spans="1:12" ht="11.25" customHeight="1">
      <c r="A310" s="376"/>
      <c r="B310" s="376"/>
      <c r="C310" s="376"/>
      <c r="D310" s="376"/>
      <c r="E310" s="376"/>
      <c r="F310" s="376"/>
      <c r="G310" s="376"/>
      <c r="H310" s="376"/>
      <c r="I310" s="376"/>
      <c r="J310" s="376"/>
      <c r="K310" s="376"/>
      <c r="L310" s="376"/>
    </row>
    <row r="311" spans="1:12" ht="11.25" customHeight="1">
      <c r="A311" s="376"/>
      <c r="B311" s="376"/>
      <c r="C311" s="376"/>
      <c r="D311" s="376"/>
      <c r="E311" s="376"/>
      <c r="F311" s="376"/>
      <c r="G311" s="376"/>
      <c r="H311" s="376"/>
      <c r="I311" s="376"/>
      <c r="J311" s="376"/>
      <c r="K311" s="376"/>
      <c r="L311" s="376"/>
    </row>
    <row r="312" spans="1:12" ht="11.25" customHeight="1">
      <c r="A312" s="376"/>
      <c r="B312" s="376"/>
      <c r="C312" s="376"/>
      <c r="D312" s="376"/>
      <c r="E312" s="376"/>
      <c r="F312" s="376"/>
      <c r="G312" s="376"/>
      <c r="H312" s="376"/>
      <c r="I312" s="376"/>
      <c r="J312" s="376"/>
      <c r="K312" s="376"/>
      <c r="L312" s="376"/>
    </row>
    <row r="313" spans="1:12" ht="11.25" customHeight="1">
      <c r="A313" s="376"/>
      <c r="B313" s="376"/>
      <c r="C313" s="376"/>
      <c r="D313" s="376"/>
      <c r="E313" s="376"/>
      <c r="F313" s="376"/>
      <c r="G313" s="376"/>
      <c r="H313" s="376"/>
      <c r="I313" s="376"/>
      <c r="J313" s="376"/>
      <c r="K313" s="376"/>
      <c r="L313" s="376"/>
    </row>
    <row r="314" spans="1:12" ht="11.25" customHeight="1">
      <c r="A314" s="376"/>
      <c r="B314" s="376"/>
      <c r="C314" s="376"/>
      <c r="D314" s="376"/>
      <c r="E314" s="376"/>
      <c r="F314" s="376"/>
      <c r="G314" s="376"/>
      <c r="H314" s="376"/>
      <c r="I314" s="376"/>
      <c r="J314" s="376"/>
      <c r="K314" s="376"/>
      <c r="L314" s="376"/>
    </row>
    <row r="315" spans="1:12" ht="11.25" customHeight="1">
      <c r="A315" s="376"/>
      <c r="B315" s="376"/>
      <c r="C315" s="376"/>
      <c r="D315" s="376"/>
      <c r="E315" s="376"/>
      <c r="F315" s="376"/>
      <c r="G315" s="376"/>
      <c r="H315" s="376"/>
      <c r="I315" s="376"/>
      <c r="J315" s="376"/>
      <c r="K315" s="376"/>
      <c r="L315" s="376"/>
    </row>
    <row r="316" spans="1:12" ht="11.25" customHeight="1">
      <c r="A316" s="376"/>
      <c r="B316" s="376"/>
      <c r="C316" s="376"/>
      <c r="D316" s="376"/>
      <c r="E316" s="376"/>
      <c r="F316" s="376"/>
      <c r="G316" s="376"/>
      <c r="H316" s="376"/>
      <c r="I316" s="376"/>
      <c r="J316" s="376"/>
      <c r="K316" s="376"/>
      <c r="L316" s="376"/>
    </row>
    <row r="317" spans="1:12" ht="11.25" customHeight="1">
      <c r="A317" s="376"/>
      <c r="B317" s="376"/>
      <c r="C317" s="376"/>
      <c r="D317" s="376"/>
      <c r="E317" s="376"/>
      <c r="F317" s="376"/>
      <c r="G317" s="376"/>
      <c r="H317" s="376"/>
      <c r="I317" s="376"/>
      <c r="J317" s="376"/>
      <c r="K317" s="376"/>
      <c r="L317" s="376"/>
    </row>
    <row r="318" spans="1:12" ht="11.25" customHeight="1">
      <c r="A318" s="376"/>
      <c r="B318" s="376"/>
      <c r="C318" s="376"/>
      <c r="D318" s="376"/>
      <c r="E318" s="376"/>
      <c r="F318" s="376"/>
      <c r="G318" s="376"/>
      <c r="H318" s="376"/>
      <c r="I318" s="376"/>
      <c r="J318" s="376"/>
      <c r="K318" s="376"/>
      <c r="L318" s="376"/>
    </row>
    <row r="319" spans="1:12" ht="11.25" customHeight="1">
      <c r="A319" s="376"/>
      <c r="B319" s="376"/>
      <c r="C319" s="376"/>
      <c r="D319" s="376"/>
      <c r="E319" s="376"/>
      <c r="F319" s="376"/>
      <c r="G319" s="376"/>
      <c r="H319" s="376"/>
      <c r="I319" s="376"/>
      <c r="J319" s="376"/>
      <c r="K319" s="376"/>
      <c r="L319" s="376"/>
    </row>
    <row r="320" spans="1:12" ht="11.25" customHeight="1">
      <c r="A320" s="376"/>
      <c r="B320" s="376"/>
      <c r="C320" s="376"/>
      <c r="D320" s="376"/>
      <c r="E320" s="376"/>
      <c r="F320" s="376"/>
      <c r="G320" s="376"/>
      <c r="H320" s="376"/>
      <c r="I320" s="376"/>
      <c r="J320" s="376"/>
      <c r="K320" s="376"/>
      <c r="L320" s="376"/>
    </row>
    <row r="321" spans="1:12" ht="11.25" customHeight="1">
      <c r="A321" s="376"/>
      <c r="B321" s="376"/>
      <c r="C321" s="376"/>
      <c r="D321" s="376"/>
      <c r="E321" s="376"/>
      <c r="F321" s="376"/>
      <c r="G321" s="376"/>
      <c r="H321" s="376"/>
      <c r="I321" s="376"/>
      <c r="J321" s="376"/>
      <c r="K321" s="376"/>
      <c r="L321" s="376"/>
    </row>
    <row r="322" spans="1:12" ht="11.25" customHeight="1">
      <c r="A322" s="376"/>
      <c r="B322" s="376"/>
      <c r="C322" s="376"/>
      <c r="D322" s="376"/>
      <c r="E322" s="376"/>
      <c r="F322" s="376"/>
      <c r="G322" s="376"/>
      <c r="H322" s="376"/>
      <c r="I322" s="376"/>
      <c r="J322" s="376"/>
      <c r="K322" s="376"/>
      <c r="L322" s="376"/>
    </row>
    <row r="323" spans="1:12" ht="11.25" customHeight="1">
      <c r="A323" s="376"/>
      <c r="B323" s="376"/>
      <c r="C323" s="376"/>
      <c r="D323" s="376"/>
      <c r="E323" s="376"/>
      <c r="F323" s="376"/>
      <c r="G323" s="376"/>
      <c r="H323" s="376"/>
      <c r="I323" s="376"/>
      <c r="J323" s="376"/>
      <c r="K323" s="376"/>
      <c r="L323" s="376"/>
    </row>
    <row r="324" spans="1:12" ht="11.25" customHeight="1">
      <c r="A324" s="376"/>
      <c r="B324" s="376"/>
      <c r="C324" s="376"/>
      <c r="D324" s="376"/>
      <c r="E324" s="376"/>
      <c r="F324" s="376"/>
      <c r="G324" s="376"/>
      <c r="H324" s="376"/>
      <c r="I324" s="376"/>
      <c r="J324" s="376"/>
      <c r="K324" s="376"/>
      <c r="L324" s="376"/>
    </row>
    <row r="325" spans="1:12" ht="11.25" customHeight="1">
      <c r="A325" s="376"/>
      <c r="B325" s="376"/>
      <c r="C325" s="376"/>
      <c r="D325" s="376"/>
      <c r="E325" s="376"/>
      <c r="F325" s="376"/>
      <c r="G325" s="376"/>
      <c r="H325" s="376"/>
      <c r="I325" s="376"/>
      <c r="J325" s="376"/>
      <c r="K325" s="376"/>
      <c r="L325" s="376"/>
    </row>
    <row r="326" spans="1:12" ht="11.25" customHeight="1">
      <c r="A326" s="376"/>
      <c r="B326" s="376"/>
      <c r="C326" s="376"/>
      <c r="D326" s="376"/>
      <c r="E326" s="376"/>
      <c r="F326" s="376"/>
      <c r="G326" s="376"/>
      <c r="H326" s="376"/>
      <c r="I326" s="376"/>
      <c r="J326" s="376"/>
      <c r="K326" s="376"/>
      <c r="L326" s="376"/>
    </row>
    <row r="327" spans="1:12" ht="11.25" customHeight="1">
      <c r="A327" s="376"/>
      <c r="B327" s="376"/>
      <c r="C327" s="376"/>
      <c r="D327" s="376"/>
      <c r="E327" s="376"/>
      <c r="F327" s="376"/>
      <c r="G327" s="376"/>
      <c r="H327" s="376"/>
      <c r="I327" s="376"/>
      <c r="J327" s="376"/>
      <c r="K327" s="376"/>
      <c r="L327" s="376"/>
    </row>
    <row r="328" spans="1:12" ht="11.25" customHeight="1">
      <c r="A328" s="376"/>
      <c r="B328" s="376"/>
      <c r="C328" s="376"/>
      <c r="D328" s="376"/>
      <c r="E328" s="376"/>
      <c r="F328" s="376"/>
      <c r="G328" s="376"/>
      <c r="H328" s="376"/>
      <c r="I328" s="376"/>
      <c r="J328" s="376"/>
      <c r="K328" s="376"/>
      <c r="L328" s="376"/>
    </row>
    <row r="329" spans="1:12" ht="11.25" customHeight="1">
      <c r="A329" s="376"/>
      <c r="B329" s="376"/>
      <c r="C329" s="376"/>
      <c r="D329" s="376"/>
      <c r="E329" s="376"/>
      <c r="F329" s="376"/>
      <c r="G329" s="376"/>
      <c r="H329" s="376"/>
      <c r="I329" s="376"/>
      <c r="J329" s="376"/>
      <c r="K329" s="376"/>
      <c r="L329" s="376"/>
    </row>
    <row r="330" spans="1:12" ht="11.25" customHeight="1">
      <c r="A330" s="376"/>
      <c r="B330" s="376"/>
      <c r="C330" s="376"/>
      <c r="D330" s="376"/>
      <c r="E330" s="376"/>
      <c r="F330" s="376"/>
      <c r="G330" s="376"/>
      <c r="H330" s="376"/>
      <c r="I330" s="376"/>
      <c r="J330" s="376"/>
      <c r="K330" s="376"/>
      <c r="L330" s="376"/>
    </row>
    <row r="331" spans="1:12" ht="11.25" customHeight="1">
      <c r="A331" s="376"/>
      <c r="B331" s="376"/>
      <c r="C331" s="376"/>
      <c r="D331" s="376"/>
      <c r="E331" s="376"/>
      <c r="F331" s="376"/>
      <c r="G331" s="376"/>
      <c r="H331" s="376"/>
      <c r="I331" s="376"/>
      <c r="J331" s="376"/>
      <c r="K331" s="376"/>
      <c r="L331" s="376"/>
    </row>
    <row r="332" spans="1:12" ht="11.25" customHeight="1">
      <c r="A332" s="376"/>
      <c r="B332" s="376"/>
      <c r="C332" s="376"/>
      <c r="D332" s="376"/>
      <c r="E332" s="376"/>
      <c r="F332" s="376"/>
      <c r="G332" s="376"/>
      <c r="H332" s="376"/>
      <c r="I332" s="376"/>
      <c r="J332" s="376"/>
      <c r="K332" s="376"/>
      <c r="L332" s="376"/>
    </row>
    <row r="333" spans="1:12" ht="11.25" customHeight="1">
      <c r="A333" s="376"/>
      <c r="B333" s="376"/>
      <c r="C333" s="376"/>
      <c r="D333" s="376"/>
      <c r="E333" s="376"/>
      <c r="F333" s="376"/>
      <c r="G333" s="376"/>
      <c r="H333" s="376"/>
      <c r="I333" s="376"/>
      <c r="J333" s="376"/>
      <c r="K333" s="376"/>
      <c r="L333" s="376"/>
    </row>
    <row r="334" spans="1:12" ht="11.25" customHeight="1">
      <c r="A334" s="376"/>
      <c r="B334" s="376"/>
      <c r="C334" s="376"/>
      <c r="D334" s="376"/>
      <c r="E334" s="376"/>
      <c r="F334" s="376"/>
      <c r="G334" s="376"/>
      <c r="H334" s="376"/>
      <c r="I334" s="376"/>
      <c r="J334" s="376"/>
      <c r="K334" s="376"/>
      <c r="L334" s="376"/>
    </row>
    <row r="335" spans="1:12" ht="11.25" customHeight="1">
      <c r="A335" s="376"/>
      <c r="B335" s="376"/>
      <c r="C335" s="376"/>
      <c r="D335" s="376"/>
      <c r="E335" s="376"/>
      <c r="F335" s="376"/>
      <c r="G335" s="376"/>
      <c r="H335" s="376"/>
      <c r="I335" s="376"/>
      <c r="J335" s="376"/>
      <c r="K335" s="376"/>
      <c r="L335" s="376"/>
    </row>
    <row r="336" spans="1:12" ht="11.25" customHeight="1">
      <c r="A336" s="376"/>
      <c r="B336" s="376"/>
      <c r="C336" s="376"/>
      <c r="D336" s="376"/>
      <c r="E336" s="376"/>
      <c r="F336" s="376"/>
      <c r="G336" s="376"/>
      <c r="H336" s="376"/>
      <c r="I336" s="376"/>
      <c r="J336" s="376"/>
      <c r="K336" s="376"/>
      <c r="L336" s="376"/>
    </row>
    <row r="337" spans="1:12" ht="11.25" customHeight="1">
      <c r="A337" s="376"/>
      <c r="B337" s="376"/>
      <c r="C337" s="376"/>
      <c r="D337" s="376"/>
      <c r="E337" s="376"/>
      <c r="F337" s="376"/>
      <c r="G337" s="376"/>
      <c r="H337" s="376"/>
      <c r="I337" s="376"/>
      <c r="J337" s="376"/>
      <c r="K337" s="376"/>
      <c r="L337" s="376"/>
    </row>
    <row r="338" spans="1:12" ht="11.25" customHeight="1">
      <c r="A338" s="376"/>
      <c r="B338" s="376"/>
      <c r="C338" s="376"/>
      <c r="D338" s="376"/>
      <c r="E338" s="376"/>
      <c r="F338" s="376"/>
      <c r="G338" s="376"/>
      <c r="H338" s="376"/>
      <c r="I338" s="376"/>
      <c r="J338" s="376"/>
      <c r="K338" s="376"/>
      <c r="L338" s="376"/>
    </row>
    <row r="339" spans="1:12" ht="11.25" customHeight="1">
      <c r="A339" s="376"/>
      <c r="B339" s="376"/>
      <c r="C339" s="376"/>
      <c r="D339" s="376"/>
      <c r="E339" s="376"/>
      <c r="F339" s="376"/>
      <c r="G339" s="376"/>
      <c r="H339" s="376"/>
      <c r="I339" s="376"/>
      <c r="J339" s="376"/>
      <c r="K339" s="376"/>
      <c r="L339" s="376"/>
    </row>
    <row r="340" spans="1:12" ht="11.25" customHeight="1">
      <c r="A340" s="376"/>
      <c r="B340" s="376"/>
      <c r="C340" s="376"/>
      <c r="D340" s="376"/>
      <c r="E340" s="376"/>
      <c r="F340" s="376"/>
      <c r="G340" s="376"/>
      <c r="H340" s="376"/>
      <c r="I340" s="376"/>
      <c r="J340" s="376"/>
      <c r="K340" s="376"/>
      <c r="L340" s="376"/>
    </row>
    <row r="341" spans="1:12" ht="11.25" customHeight="1">
      <c r="A341" s="376"/>
      <c r="B341" s="376"/>
      <c r="C341" s="376"/>
      <c r="D341" s="376"/>
      <c r="E341" s="376"/>
      <c r="F341" s="376"/>
      <c r="G341" s="376"/>
      <c r="H341" s="376"/>
      <c r="I341" s="376"/>
      <c r="J341" s="376"/>
      <c r="K341" s="376"/>
      <c r="L341" s="376"/>
    </row>
    <row r="342" spans="1:12" ht="11.25" customHeight="1">
      <c r="A342" s="376"/>
      <c r="B342" s="376"/>
      <c r="C342" s="376"/>
      <c r="D342" s="376"/>
      <c r="E342" s="376"/>
      <c r="F342" s="376"/>
      <c r="G342" s="376"/>
      <c r="H342" s="376"/>
      <c r="I342" s="376"/>
      <c r="J342" s="376"/>
      <c r="K342" s="376"/>
      <c r="L342" s="376"/>
    </row>
    <row r="343" spans="1:12" ht="11.25" customHeight="1">
      <c r="A343" s="376"/>
      <c r="B343" s="376"/>
      <c r="C343" s="376"/>
      <c r="D343" s="376"/>
      <c r="E343" s="376"/>
      <c r="F343" s="376"/>
      <c r="G343" s="376"/>
      <c r="H343" s="376"/>
      <c r="I343" s="376"/>
      <c r="J343" s="376"/>
      <c r="K343" s="376"/>
      <c r="L343" s="376"/>
    </row>
    <row r="344" spans="1:12" ht="11.25" customHeight="1">
      <c r="A344" s="376"/>
      <c r="B344" s="376"/>
      <c r="C344" s="376"/>
      <c r="D344" s="376"/>
      <c r="E344" s="376"/>
      <c r="F344" s="376"/>
      <c r="G344" s="376"/>
      <c r="H344" s="376"/>
      <c r="I344" s="376"/>
      <c r="J344" s="376"/>
      <c r="K344" s="376"/>
      <c r="L344" s="376"/>
    </row>
    <row r="345" spans="1:12" ht="11.25" customHeight="1">
      <c r="A345" s="376"/>
      <c r="B345" s="376"/>
      <c r="C345" s="376"/>
      <c r="D345" s="376"/>
      <c r="E345" s="376"/>
      <c r="F345" s="376"/>
      <c r="G345" s="376"/>
      <c r="H345" s="376"/>
      <c r="I345" s="376"/>
      <c r="J345" s="376"/>
      <c r="K345" s="376"/>
      <c r="L345" s="376"/>
    </row>
    <row r="346" spans="1:12" ht="11.25" customHeight="1">
      <c r="A346" s="376"/>
      <c r="B346" s="376"/>
      <c r="C346" s="376"/>
      <c r="D346" s="376"/>
      <c r="E346" s="376"/>
      <c r="F346" s="376"/>
      <c r="G346" s="376"/>
      <c r="H346" s="376"/>
      <c r="I346" s="376"/>
      <c r="J346" s="376"/>
      <c r="K346" s="376"/>
      <c r="L346" s="376"/>
    </row>
    <row r="347" spans="1:12" ht="11.25" customHeight="1">
      <c r="A347" s="376"/>
      <c r="B347" s="376"/>
      <c r="C347" s="376"/>
      <c r="D347" s="376"/>
      <c r="E347" s="376"/>
      <c r="F347" s="376"/>
      <c r="G347" s="376"/>
      <c r="H347" s="376"/>
      <c r="I347" s="376"/>
      <c r="J347" s="376"/>
      <c r="K347" s="376"/>
      <c r="L347" s="376"/>
    </row>
    <row r="348" spans="1:12" ht="11.25" customHeight="1">
      <c r="A348" s="376"/>
      <c r="B348" s="376"/>
      <c r="C348" s="376"/>
      <c r="D348" s="376"/>
      <c r="E348" s="376"/>
      <c r="F348" s="376"/>
      <c r="G348" s="376"/>
      <c r="H348" s="376"/>
      <c r="I348" s="376"/>
      <c r="J348" s="376"/>
      <c r="K348" s="376"/>
      <c r="L348" s="376"/>
    </row>
    <row r="349" spans="1:12" ht="11.25" customHeight="1">
      <c r="A349" s="376"/>
      <c r="B349" s="376"/>
      <c r="C349" s="376"/>
      <c r="D349" s="376"/>
      <c r="E349" s="376"/>
      <c r="F349" s="376"/>
      <c r="G349" s="376"/>
      <c r="H349" s="376"/>
      <c r="I349" s="376"/>
      <c r="J349" s="376"/>
      <c r="K349" s="376"/>
      <c r="L349" s="376"/>
    </row>
    <row r="350" spans="1:12" ht="11.25" customHeight="1">
      <c r="A350" s="376"/>
      <c r="B350" s="376"/>
      <c r="C350" s="376"/>
      <c r="D350" s="376"/>
      <c r="E350" s="376"/>
      <c r="F350" s="376"/>
      <c r="G350" s="376"/>
      <c r="H350" s="376"/>
      <c r="I350" s="376"/>
      <c r="J350" s="376"/>
      <c r="K350" s="376"/>
      <c r="L350" s="376"/>
    </row>
    <row r="351" spans="1:12" ht="11.25" customHeight="1">
      <c r="A351" s="376"/>
      <c r="B351" s="376"/>
      <c r="C351" s="376"/>
      <c r="D351" s="376"/>
      <c r="E351" s="376"/>
      <c r="F351" s="376"/>
      <c r="G351" s="376"/>
      <c r="H351" s="376"/>
      <c r="I351" s="376"/>
      <c r="J351" s="376"/>
      <c r="K351" s="376"/>
      <c r="L351" s="376"/>
    </row>
    <row r="352" spans="1:12" ht="11.25" customHeight="1">
      <c r="A352" s="376"/>
      <c r="B352" s="376"/>
      <c r="C352" s="376"/>
      <c r="D352" s="376"/>
      <c r="E352" s="376"/>
      <c r="F352" s="376"/>
      <c r="G352" s="376"/>
      <c r="H352" s="376"/>
      <c r="I352" s="376"/>
      <c r="J352" s="376"/>
      <c r="K352" s="376"/>
      <c r="L352" s="376"/>
    </row>
    <row r="353" spans="1:12" ht="11.25" customHeight="1">
      <c r="A353" s="376"/>
      <c r="B353" s="376"/>
      <c r="C353" s="376"/>
      <c r="D353" s="376"/>
      <c r="E353" s="376"/>
      <c r="F353" s="376"/>
      <c r="G353" s="376"/>
      <c r="H353" s="376"/>
      <c r="I353" s="376"/>
      <c r="J353" s="376"/>
      <c r="K353" s="376"/>
      <c r="L353" s="376"/>
    </row>
    <row r="354" spans="1:12" ht="11.25" customHeight="1">
      <c r="A354" s="376"/>
      <c r="B354" s="376"/>
      <c r="C354" s="376"/>
      <c r="D354" s="376"/>
      <c r="E354" s="376"/>
      <c r="F354" s="376"/>
      <c r="G354" s="376"/>
      <c r="H354" s="376"/>
      <c r="I354" s="376"/>
      <c r="J354" s="376"/>
      <c r="K354" s="376"/>
      <c r="L354" s="376"/>
    </row>
    <row r="355" spans="1:12" ht="11.25" customHeight="1">
      <c r="A355" s="376"/>
      <c r="B355" s="376"/>
      <c r="C355" s="376"/>
      <c r="D355" s="376"/>
      <c r="E355" s="376"/>
      <c r="F355" s="376"/>
      <c r="G355" s="376"/>
      <c r="H355" s="376"/>
      <c r="I355" s="376"/>
      <c r="J355" s="376"/>
      <c r="K355" s="376"/>
      <c r="L355" s="376"/>
    </row>
    <row r="356" spans="1:12" ht="11.25" customHeight="1">
      <c r="A356" s="376"/>
      <c r="B356" s="376"/>
      <c r="C356" s="376"/>
      <c r="D356" s="376"/>
      <c r="E356" s="376"/>
      <c r="F356" s="376"/>
      <c r="G356" s="376"/>
      <c r="H356" s="376"/>
      <c r="I356" s="376"/>
      <c r="J356" s="376"/>
      <c r="K356" s="376"/>
      <c r="L356" s="376"/>
    </row>
    <row r="357" spans="1:12" ht="11.25" customHeight="1">
      <c r="A357" s="376"/>
      <c r="B357" s="376"/>
      <c r="C357" s="376"/>
      <c r="D357" s="376"/>
      <c r="E357" s="376"/>
      <c r="F357" s="376"/>
      <c r="G357" s="376"/>
      <c r="H357" s="376"/>
      <c r="I357" s="376"/>
      <c r="J357" s="376"/>
      <c r="K357" s="376"/>
      <c r="L357" s="376"/>
    </row>
    <row r="358" spans="1:12" ht="11.25" customHeight="1">
      <c r="A358" s="376"/>
      <c r="B358" s="376"/>
      <c r="C358" s="376"/>
      <c r="D358" s="376"/>
      <c r="E358" s="376"/>
      <c r="F358" s="376"/>
      <c r="G358" s="376"/>
      <c r="H358" s="376"/>
      <c r="I358" s="376"/>
      <c r="J358" s="376"/>
      <c r="K358" s="376"/>
      <c r="L358" s="376"/>
    </row>
    <row r="359" spans="1:12" ht="11.25" customHeight="1">
      <c r="A359" s="376"/>
      <c r="B359" s="376"/>
      <c r="C359" s="376"/>
      <c r="D359" s="376"/>
      <c r="E359" s="376"/>
      <c r="F359" s="376"/>
      <c r="G359" s="376"/>
      <c r="H359" s="376"/>
      <c r="I359" s="376"/>
      <c r="J359" s="376"/>
      <c r="K359" s="376"/>
      <c r="L359" s="376"/>
    </row>
    <row r="360" spans="1:12" ht="11.25" customHeight="1">
      <c r="A360" s="376"/>
      <c r="B360" s="376"/>
      <c r="C360" s="376"/>
      <c r="D360" s="376"/>
      <c r="E360" s="376"/>
      <c r="F360" s="376"/>
      <c r="G360" s="376"/>
      <c r="H360" s="376"/>
      <c r="I360" s="376"/>
      <c r="J360" s="376"/>
      <c r="K360" s="376"/>
      <c r="L360" s="376"/>
    </row>
    <row r="361" spans="1:12" ht="11.25" customHeight="1">
      <c r="A361" s="376"/>
      <c r="B361" s="376"/>
      <c r="C361" s="376"/>
      <c r="D361" s="376"/>
      <c r="E361" s="376"/>
      <c r="F361" s="376"/>
      <c r="G361" s="376"/>
      <c r="H361" s="376"/>
      <c r="I361" s="376"/>
      <c r="J361" s="376"/>
      <c r="K361" s="376"/>
      <c r="L361" s="376"/>
    </row>
    <row r="362" spans="1:12" ht="11.25" customHeight="1">
      <c r="A362" s="376"/>
      <c r="B362" s="376"/>
      <c r="C362" s="376"/>
      <c r="D362" s="376"/>
      <c r="E362" s="376"/>
      <c r="F362" s="376"/>
      <c r="G362" s="376"/>
      <c r="H362" s="376"/>
      <c r="I362" s="376"/>
      <c r="J362" s="376"/>
      <c r="K362" s="376"/>
      <c r="L362" s="376"/>
    </row>
    <row r="363" spans="1:12" ht="11.25" customHeight="1">
      <c r="A363" s="376"/>
      <c r="B363" s="376"/>
      <c r="C363" s="376"/>
      <c r="D363" s="376"/>
      <c r="E363" s="376"/>
      <c r="F363" s="376"/>
      <c r="G363" s="376"/>
      <c r="H363" s="376"/>
      <c r="I363" s="376"/>
      <c r="J363" s="376"/>
      <c r="K363" s="376"/>
      <c r="L363" s="376"/>
    </row>
    <row r="364" spans="1:12" ht="11.25" customHeight="1">
      <c r="A364" s="376"/>
      <c r="B364" s="376"/>
      <c r="C364" s="376"/>
      <c r="D364" s="376"/>
      <c r="E364" s="376"/>
      <c r="F364" s="376"/>
      <c r="G364" s="376"/>
      <c r="H364" s="376"/>
      <c r="I364" s="376"/>
      <c r="J364" s="376"/>
      <c r="K364" s="376"/>
      <c r="L364" s="376"/>
    </row>
    <row r="365" spans="1:12" ht="11.25" customHeight="1">
      <c r="A365" s="376"/>
      <c r="B365" s="376"/>
      <c r="C365" s="376"/>
      <c r="D365" s="376"/>
      <c r="E365" s="376"/>
      <c r="F365" s="376"/>
      <c r="G365" s="376"/>
      <c r="H365" s="376"/>
      <c r="I365" s="376"/>
      <c r="J365" s="376"/>
      <c r="K365" s="376"/>
      <c r="L365" s="376"/>
    </row>
    <row r="366" spans="1:12" ht="11.25" customHeight="1">
      <c r="A366" s="376"/>
      <c r="B366" s="376"/>
      <c r="C366" s="376"/>
      <c r="D366" s="376"/>
      <c r="E366" s="376"/>
      <c r="F366" s="376"/>
      <c r="G366" s="376"/>
      <c r="H366" s="376"/>
      <c r="I366" s="376"/>
      <c r="J366" s="376"/>
      <c r="K366" s="376"/>
      <c r="L366" s="376"/>
    </row>
    <row r="367" spans="1:12" ht="11.25" customHeight="1">
      <c r="A367" s="376"/>
      <c r="B367" s="376"/>
      <c r="C367" s="376"/>
      <c r="D367" s="376"/>
      <c r="E367" s="376"/>
      <c r="F367" s="376"/>
      <c r="G367" s="376"/>
      <c r="H367" s="376"/>
      <c r="I367" s="376"/>
      <c r="J367" s="376"/>
      <c r="K367" s="376"/>
      <c r="L367" s="376"/>
    </row>
    <row r="368" spans="1:12" ht="11.25" customHeight="1">
      <c r="A368" s="376"/>
      <c r="B368" s="376"/>
      <c r="C368" s="376"/>
      <c r="D368" s="376"/>
      <c r="E368" s="376"/>
      <c r="F368" s="376"/>
      <c r="G368" s="376"/>
      <c r="H368" s="376"/>
      <c r="I368" s="376"/>
      <c r="J368" s="376"/>
      <c r="K368" s="376"/>
      <c r="L368" s="376"/>
    </row>
    <row r="369" spans="1:12" ht="11.25" customHeight="1">
      <c r="A369" s="376"/>
      <c r="B369" s="376"/>
      <c r="C369" s="376"/>
      <c r="D369" s="376"/>
      <c r="E369" s="376"/>
      <c r="F369" s="376"/>
      <c r="G369" s="376"/>
      <c r="H369" s="376"/>
      <c r="I369" s="376"/>
      <c r="J369" s="376"/>
      <c r="K369" s="376"/>
      <c r="L369" s="376"/>
    </row>
    <row r="370" spans="1:12" ht="11.25" customHeight="1">
      <c r="A370" s="376"/>
      <c r="B370" s="376"/>
      <c r="C370" s="376"/>
      <c r="D370" s="376"/>
      <c r="E370" s="376"/>
      <c r="F370" s="376"/>
      <c r="G370" s="376"/>
      <c r="H370" s="376"/>
      <c r="I370" s="376"/>
      <c r="J370" s="376"/>
      <c r="K370" s="376"/>
      <c r="L370" s="376"/>
    </row>
    <row r="371" spans="1:12" ht="11.25" customHeight="1">
      <c r="A371" s="376"/>
      <c r="B371" s="376"/>
      <c r="C371" s="376"/>
      <c r="D371" s="376"/>
      <c r="E371" s="376"/>
      <c r="F371" s="376"/>
      <c r="G371" s="376"/>
      <c r="H371" s="376"/>
      <c r="I371" s="376"/>
      <c r="J371" s="376"/>
      <c r="K371" s="376"/>
      <c r="L371" s="376"/>
    </row>
    <row r="372" spans="1:12" ht="11.25" customHeight="1">
      <c r="A372" s="376"/>
      <c r="B372" s="376"/>
      <c r="C372" s="376"/>
      <c r="D372" s="376"/>
      <c r="E372" s="376"/>
      <c r="F372" s="376"/>
      <c r="G372" s="376"/>
      <c r="H372" s="376"/>
      <c r="I372" s="376"/>
      <c r="J372" s="376"/>
      <c r="K372" s="376"/>
      <c r="L372" s="376"/>
    </row>
    <row r="373" spans="1:12" ht="11.25" customHeight="1">
      <c r="A373" s="376"/>
      <c r="B373" s="376"/>
      <c r="C373" s="376"/>
      <c r="D373" s="376"/>
      <c r="E373" s="376"/>
      <c r="F373" s="376"/>
      <c r="G373" s="376"/>
      <c r="H373" s="376"/>
      <c r="I373" s="376"/>
      <c r="J373" s="376"/>
      <c r="K373" s="376"/>
      <c r="L373" s="376"/>
    </row>
    <row r="374" spans="1:12" ht="11.25" customHeight="1">
      <c r="A374" s="376"/>
      <c r="B374" s="376"/>
      <c r="C374" s="376"/>
      <c r="D374" s="376"/>
      <c r="E374" s="376"/>
      <c r="F374" s="376"/>
      <c r="G374" s="376"/>
      <c r="H374" s="376"/>
      <c r="I374" s="376"/>
      <c r="J374" s="376"/>
      <c r="K374" s="376"/>
      <c r="L374" s="376"/>
    </row>
    <row r="375" spans="1:12" ht="11.25" customHeight="1">
      <c r="A375" s="376"/>
      <c r="B375" s="376"/>
      <c r="C375" s="376"/>
      <c r="D375" s="376"/>
      <c r="E375" s="376"/>
      <c r="F375" s="376"/>
      <c r="G375" s="376"/>
      <c r="H375" s="376"/>
      <c r="I375" s="376"/>
      <c r="J375" s="376"/>
      <c r="K375" s="376"/>
      <c r="L375" s="376"/>
    </row>
    <row r="376" spans="1:12" ht="11.25" customHeight="1">
      <c r="A376" s="376"/>
      <c r="B376" s="376"/>
      <c r="C376" s="376"/>
      <c r="D376" s="376"/>
      <c r="E376" s="376"/>
      <c r="F376" s="376"/>
      <c r="G376" s="376"/>
      <c r="H376" s="376"/>
      <c r="I376" s="376"/>
      <c r="J376" s="376"/>
      <c r="K376" s="376"/>
      <c r="L376" s="376"/>
    </row>
    <row r="377" spans="1:12" ht="11.25" customHeight="1">
      <c r="A377" s="376"/>
      <c r="B377" s="376"/>
      <c r="C377" s="376"/>
      <c r="D377" s="376"/>
      <c r="E377" s="376"/>
      <c r="F377" s="376"/>
      <c r="G377" s="376"/>
      <c r="H377" s="376"/>
      <c r="I377" s="376"/>
      <c r="J377" s="376"/>
      <c r="K377" s="376"/>
      <c r="L377" s="376"/>
    </row>
    <row r="378" spans="1:12" ht="11.25" customHeight="1">
      <c r="A378" s="376"/>
      <c r="B378" s="376"/>
      <c r="C378" s="376"/>
      <c r="D378" s="376"/>
      <c r="E378" s="376"/>
      <c r="F378" s="376"/>
      <c r="G378" s="376"/>
      <c r="H378" s="376"/>
      <c r="I378" s="376"/>
      <c r="J378" s="376"/>
      <c r="K378" s="376"/>
      <c r="L378" s="376"/>
    </row>
    <row r="379" spans="1:12" ht="11.25" customHeight="1">
      <c r="A379" s="376"/>
      <c r="B379" s="376"/>
      <c r="C379" s="376"/>
      <c r="D379" s="376"/>
      <c r="E379" s="376"/>
      <c r="F379" s="376"/>
      <c r="G379" s="376"/>
      <c r="H379" s="376"/>
      <c r="I379" s="376"/>
      <c r="J379" s="376"/>
      <c r="K379" s="376"/>
      <c r="L379" s="376"/>
    </row>
    <row r="380" spans="1:12" ht="11.25" customHeight="1">
      <c r="A380" s="376"/>
      <c r="B380" s="376"/>
      <c r="C380" s="376"/>
      <c r="D380" s="376"/>
      <c r="E380" s="376"/>
      <c r="F380" s="376"/>
      <c r="G380" s="376"/>
      <c r="H380" s="376"/>
      <c r="I380" s="376"/>
      <c r="J380" s="376"/>
      <c r="K380" s="376"/>
      <c r="L380" s="376"/>
    </row>
    <row r="381" spans="1:12" ht="11.25" customHeight="1">
      <c r="A381" s="376"/>
      <c r="B381" s="376"/>
      <c r="C381" s="376"/>
      <c r="D381" s="376"/>
      <c r="E381" s="376"/>
      <c r="F381" s="376"/>
      <c r="G381" s="376"/>
      <c r="H381" s="376"/>
      <c r="I381" s="376"/>
      <c r="J381" s="376"/>
      <c r="K381" s="376"/>
      <c r="L381" s="376"/>
    </row>
    <row r="382" spans="1:12" ht="11.25" customHeight="1">
      <c r="A382" s="376"/>
      <c r="B382" s="376"/>
      <c r="C382" s="376"/>
      <c r="D382" s="376"/>
      <c r="E382" s="376"/>
      <c r="F382" s="376"/>
      <c r="G382" s="376"/>
      <c r="H382" s="376"/>
      <c r="I382" s="376"/>
      <c r="J382" s="376"/>
      <c r="K382" s="376"/>
      <c r="L382" s="376"/>
    </row>
    <row r="383" spans="1:12" ht="11.25" customHeight="1">
      <c r="A383" s="376"/>
      <c r="B383" s="376"/>
      <c r="C383" s="376"/>
      <c r="D383" s="376"/>
      <c r="E383" s="376"/>
      <c r="F383" s="376"/>
      <c r="G383" s="376"/>
      <c r="H383" s="376"/>
      <c r="I383" s="376"/>
      <c r="J383" s="376"/>
      <c r="K383" s="376"/>
      <c r="L383" s="376"/>
    </row>
    <row r="384" spans="1:12" ht="11.25" customHeight="1">
      <c r="A384" s="376"/>
      <c r="B384" s="376"/>
      <c r="C384" s="376"/>
      <c r="D384" s="376"/>
      <c r="E384" s="376"/>
      <c r="F384" s="376"/>
      <c r="G384" s="376"/>
      <c r="H384" s="376"/>
      <c r="I384" s="376"/>
      <c r="J384" s="376"/>
      <c r="K384" s="376"/>
      <c r="L384" s="376"/>
    </row>
    <row r="385" spans="1:12" ht="11.25" customHeight="1">
      <c r="A385" s="376"/>
      <c r="B385" s="376"/>
      <c r="C385" s="376"/>
      <c r="D385" s="376"/>
      <c r="E385" s="376"/>
      <c r="F385" s="376"/>
      <c r="G385" s="376"/>
      <c r="H385" s="376"/>
      <c r="I385" s="376"/>
      <c r="J385" s="376"/>
      <c r="K385" s="376"/>
      <c r="L385" s="376"/>
    </row>
    <row r="386" spans="1:12" ht="11.25" customHeight="1">
      <c r="A386" s="376"/>
      <c r="B386" s="376"/>
      <c r="C386" s="376"/>
      <c r="D386" s="376"/>
      <c r="E386" s="376"/>
      <c r="F386" s="376"/>
      <c r="G386" s="376"/>
      <c r="H386" s="376"/>
      <c r="I386" s="376"/>
      <c r="J386" s="376"/>
      <c r="K386" s="376"/>
      <c r="L386" s="376"/>
    </row>
    <row r="387" spans="1:12" ht="11.25" customHeight="1">
      <c r="A387" s="376"/>
      <c r="B387" s="376"/>
      <c r="C387" s="376"/>
      <c r="D387" s="376"/>
      <c r="E387" s="376"/>
      <c r="F387" s="376"/>
      <c r="G387" s="376"/>
      <c r="H387" s="376"/>
      <c r="I387" s="376"/>
      <c r="J387" s="376"/>
      <c r="K387" s="376"/>
      <c r="L387" s="376"/>
    </row>
    <row r="388" spans="1:12" ht="11.25" customHeight="1">
      <c r="A388" s="376"/>
      <c r="B388" s="376"/>
      <c r="C388" s="376"/>
      <c r="D388" s="376"/>
      <c r="E388" s="376"/>
      <c r="F388" s="376"/>
      <c r="G388" s="376"/>
      <c r="H388" s="376"/>
      <c r="I388" s="376"/>
      <c r="J388" s="376"/>
      <c r="K388" s="376"/>
      <c r="L388" s="376"/>
    </row>
    <row r="389" spans="1:12" ht="11.25" customHeight="1">
      <c r="A389" s="376"/>
      <c r="B389" s="376"/>
      <c r="C389" s="376"/>
      <c r="D389" s="376"/>
      <c r="E389" s="376"/>
      <c r="F389" s="376"/>
      <c r="G389" s="376"/>
      <c r="H389" s="376"/>
      <c r="I389" s="376"/>
      <c r="J389" s="376"/>
      <c r="K389" s="376"/>
      <c r="L389" s="376"/>
    </row>
    <row r="390" spans="1:12" ht="11.25" customHeight="1">
      <c r="A390" s="376"/>
      <c r="B390" s="376"/>
      <c r="C390" s="376"/>
      <c r="D390" s="376"/>
      <c r="E390" s="376"/>
      <c r="F390" s="376"/>
      <c r="G390" s="376"/>
      <c r="H390" s="376"/>
      <c r="I390" s="376"/>
      <c r="J390" s="376"/>
      <c r="K390" s="376"/>
      <c r="L390" s="376"/>
    </row>
    <row r="391" spans="1:12" ht="11.25" customHeight="1">
      <c r="A391" s="376"/>
      <c r="B391" s="376"/>
      <c r="C391" s="376"/>
      <c r="D391" s="376"/>
      <c r="E391" s="376"/>
      <c r="F391" s="376"/>
      <c r="G391" s="376"/>
      <c r="H391" s="376"/>
      <c r="I391" s="376"/>
      <c r="J391" s="376"/>
      <c r="K391" s="376"/>
      <c r="L391" s="376"/>
    </row>
    <row r="392" spans="1:12" ht="11.25" customHeight="1">
      <c r="A392" s="376"/>
      <c r="B392" s="376"/>
      <c r="C392" s="376"/>
      <c r="D392" s="376"/>
      <c r="E392" s="376"/>
      <c r="F392" s="376"/>
      <c r="G392" s="376"/>
      <c r="H392" s="376"/>
      <c r="I392" s="376"/>
      <c r="J392" s="376"/>
      <c r="K392" s="376"/>
      <c r="L392" s="376"/>
    </row>
    <row r="393" spans="1:12" ht="11.25" customHeight="1">
      <c r="A393" s="376"/>
      <c r="B393" s="376"/>
      <c r="C393" s="376"/>
      <c r="D393" s="376"/>
      <c r="E393" s="376"/>
      <c r="F393" s="376"/>
      <c r="G393" s="376"/>
      <c r="H393" s="376"/>
      <c r="I393" s="376"/>
      <c r="J393" s="376"/>
      <c r="K393" s="376"/>
      <c r="L393" s="376"/>
    </row>
    <row r="394" spans="1:12" ht="11.25" customHeight="1">
      <c r="A394" s="376"/>
      <c r="B394" s="376"/>
      <c r="C394" s="376"/>
      <c r="D394" s="376"/>
      <c r="E394" s="376"/>
      <c r="F394" s="376"/>
      <c r="G394" s="376"/>
      <c r="H394" s="376"/>
      <c r="I394" s="376"/>
      <c r="J394" s="376"/>
      <c r="K394" s="376"/>
      <c r="L394" s="376"/>
    </row>
    <row r="395" spans="1:12" ht="11.25" customHeight="1">
      <c r="A395" s="376"/>
      <c r="B395" s="376"/>
      <c r="C395" s="376"/>
      <c r="D395" s="376"/>
      <c r="E395" s="376"/>
      <c r="F395" s="376"/>
      <c r="G395" s="376"/>
      <c r="H395" s="376"/>
      <c r="I395" s="376"/>
      <c r="J395" s="376"/>
      <c r="K395" s="376"/>
      <c r="L395" s="376"/>
    </row>
    <row r="396" spans="1:12" ht="11.25" customHeight="1">
      <c r="A396" s="376"/>
      <c r="B396" s="376"/>
      <c r="C396" s="376"/>
      <c r="D396" s="376"/>
      <c r="E396" s="376"/>
      <c r="F396" s="376"/>
      <c r="G396" s="376"/>
      <c r="H396" s="376"/>
      <c r="I396" s="376"/>
      <c r="J396" s="376"/>
      <c r="K396" s="376"/>
      <c r="L396" s="376"/>
    </row>
    <row r="397" spans="1:12" ht="11.25" customHeight="1">
      <c r="A397" s="376"/>
      <c r="B397" s="376"/>
      <c r="C397" s="376"/>
      <c r="D397" s="376"/>
      <c r="E397" s="376"/>
      <c r="F397" s="376"/>
      <c r="G397" s="376"/>
      <c r="H397" s="376"/>
      <c r="I397" s="376"/>
      <c r="J397" s="376"/>
      <c r="K397" s="376"/>
      <c r="L397" s="376"/>
    </row>
    <row r="398" spans="1:12" ht="11.25" customHeight="1">
      <c r="A398" s="376"/>
      <c r="B398" s="376"/>
      <c r="C398" s="376"/>
      <c r="D398" s="376"/>
      <c r="E398" s="376"/>
      <c r="F398" s="376"/>
      <c r="G398" s="376"/>
      <c r="H398" s="376"/>
      <c r="I398" s="376"/>
      <c r="J398" s="376"/>
      <c r="K398" s="376"/>
      <c r="L398" s="376"/>
    </row>
    <row r="399" spans="1:12" ht="11.25" customHeight="1">
      <c r="A399" s="376"/>
      <c r="B399" s="376"/>
      <c r="C399" s="376"/>
      <c r="D399" s="376"/>
      <c r="E399" s="376"/>
      <c r="F399" s="376"/>
      <c r="G399" s="376"/>
      <c r="H399" s="376"/>
      <c r="I399" s="376"/>
      <c r="J399" s="376"/>
      <c r="K399" s="376"/>
      <c r="L399" s="376"/>
    </row>
    <row r="400" spans="1:12" ht="11.25" customHeight="1">
      <c r="A400" s="376"/>
      <c r="B400" s="376"/>
      <c r="C400" s="376"/>
      <c r="D400" s="376"/>
      <c r="E400" s="376"/>
      <c r="F400" s="376"/>
      <c r="G400" s="376"/>
      <c r="H400" s="376"/>
      <c r="I400" s="376"/>
      <c r="J400" s="376"/>
      <c r="K400" s="376"/>
      <c r="L400" s="376"/>
    </row>
    <row r="401" spans="1:12" ht="11.25" customHeight="1">
      <c r="A401" s="376"/>
      <c r="B401" s="376"/>
      <c r="C401" s="376"/>
      <c r="D401" s="376"/>
      <c r="E401" s="376"/>
      <c r="F401" s="376"/>
      <c r="G401" s="376"/>
      <c r="H401" s="376"/>
      <c r="I401" s="376"/>
      <c r="J401" s="376"/>
      <c r="K401" s="376"/>
      <c r="L401" s="376"/>
    </row>
    <row r="402" spans="1:12" ht="11.25" customHeight="1">
      <c r="A402" s="376"/>
      <c r="B402" s="376"/>
      <c r="C402" s="376"/>
      <c r="D402" s="376"/>
      <c r="E402" s="376"/>
      <c r="F402" s="376"/>
      <c r="G402" s="376"/>
      <c r="H402" s="376"/>
      <c r="I402" s="376"/>
      <c r="J402" s="376"/>
      <c r="K402" s="376"/>
      <c r="L402" s="376"/>
    </row>
    <row r="403" spans="1:12" ht="11.25" customHeight="1">
      <c r="A403" s="376"/>
      <c r="B403" s="376"/>
      <c r="C403" s="376"/>
      <c r="D403" s="376"/>
      <c r="E403" s="376"/>
      <c r="F403" s="376"/>
      <c r="G403" s="376"/>
      <c r="H403" s="376"/>
      <c r="I403" s="376"/>
      <c r="J403" s="376"/>
      <c r="K403" s="376"/>
      <c r="L403" s="376"/>
    </row>
    <row r="404" spans="1:12" ht="11.25" customHeight="1">
      <c r="A404" s="376"/>
      <c r="B404" s="376"/>
      <c r="C404" s="376"/>
      <c r="D404" s="376"/>
      <c r="E404" s="376"/>
      <c r="F404" s="376"/>
      <c r="G404" s="376"/>
      <c r="H404" s="376"/>
      <c r="I404" s="376"/>
      <c r="J404" s="376"/>
      <c r="K404" s="376"/>
      <c r="L404" s="376"/>
    </row>
    <row r="405" spans="1:12" ht="11.25" customHeight="1">
      <c r="A405" s="376"/>
      <c r="B405" s="376"/>
      <c r="C405" s="376"/>
      <c r="D405" s="376"/>
      <c r="E405" s="376"/>
      <c r="F405" s="376"/>
      <c r="G405" s="376"/>
      <c r="H405" s="376"/>
      <c r="I405" s="376"/>
      <c r="J405" s="376"/>
      <c r="K405" s="376"/>
      <c r="L405" s="376"/>
    </row>
    <row r="406" spans="1:12" ht="11.25" customHeight="1">
      <c r="A406" s="376"/>
      <c r="B406" s="376"/>
      <c r="C406" s="376"/>
      <c r="D406" s="376"/>
      <c r="E406" s="376"/>
      <c r="F406" s="376"/>
      <c r="G406" s="376"/>
      <c r="H406" s="376"/>
      <c r="I406" s="376"/>
      <c r="J406" s="376"/>
      <c r="K406" s="376"/>
      <c r="L406" s="376"/>
    </row>
    <row r="407" spans="1:12" ht="11.25" customHeight="1">
      <c r="A407" s="376"/>
      <c r="B407" s="376"/>
      <c r="C407" s="376"/>
      <c r="D407" s="376"/>
      <c r="E407" s="376"/>
      <c r="F407" s="376"/>
      <c r="G407" s="376"/>
      <c r="H407" s="376"/>
      <c r="I407" s="376"/>
      <c r="J407" s="376"/>
      <c r="K407" s="376"/>
      <c r="L407" s="376"/>
    </row>
    <row r="408" spans="1:12" ht="11.25" customHeight="1">
      <c r="A408" s="376"/>
      <c r="B408" s="376"/>
      <c r="C408" s="376"/>
      <c r="D408" s="376"/>
      <c r="E408" s="376"/>
      <c r="F408" s="376"/>
      <c r="G408" s="376"/>
      <c r="H408" s="376"/>
      <c r="I408" s="376"/>
      <c r="J408" s="376"/>
      <c r="K408" s="376"/>
      <c r="L408" s="376"/>
    </row>
    <row r="409" spans="1:12" ht="11.25" customHeight="1">
      <c r="A409" s="376"/>
      <c r="B409" s="376"/>
      <c r="C409" s="376"/>
      <c r="D409" s="376"/>
      <c r="E409" s="376"/>
      <c r="F409" s="376"/>
      <c r="G409" s="376"/>
      <c r="H409" s="376"/>
      <c r="I409" s="376"/>
      <c r="J409" s="376"/>
      <c r="K409" s="376"/>
      <c r="L409" s="376"/>
    </row>
    <row r="410" spans="1:12" ht="11.25" customHeight="1">
      <c r="A410" s="376"/>
      <c r="B410" s="376"/>
      <c r="C410" s="376"/>
      <c r="D410" s="376"/>
      <c r="E410" s="376"/>
      <c r="F410" s="376"/>
      <c r="G410" s="376"/>
      <c r="H410" s="376"/>
      <c r="I410" s="376"/>
      <c r="J410" s="376"/>
      <c r="K410" s="376"/>
      <c r="L410" s="376"/>
    </row>
    <row r="411" spans="1:12" ht="11.25" customHeight="1">
      <c r="A411" s="376"/>
      <c r="B411" s="376"/>
      <c r="C411" s="376"/>
      <c r="D411" s="376"/>
      <c r="E411" s="376"/>
      <c r="F411" s="376"/>
      <c r="G411" s="376"/>
      <c r="H411" s="376"/>
      <c r="I411" s="376"/>
      <c r="J411" s="376"/>
      <c r="K411" s="376"/>
      <c r="L411" s="376"/>
    </row>
    <row r="412" spans="1:12" ht="11.25" customHeight="1">
      <c r="A412" s="376"/>
      <c r="B412" s="376"/>
      <c r="C412" s="376"/>
      <c r="D412" s="376"/>
      <c r="E412" s="376"/>
      <c r="F412" s="376"/>
      <c r="G412" s="376"/>
      <c r="H412" s="376"/>
      <c r="I412" s="376"/>
      <c r="J412" s="376"/>
      <c r="K412" s="376"/>
      <c r="L412" s="376"/>
    </row>
    <row r="413" spans="1:12" ht="11.25" customHeight="1">
      <c r="A413" s="376"/>
      <c r="B413" s="376"/>
      <c r="C413" s="376"/>
      <c r="D413" s="376"/>
      <c r="E413" s="376"/>
      <c r="F413" s="376"/>
      <c r="G413" s="376"/>
      <c r="H413" s="376"/>
      <c r="I413" s="376"/>
      <c r="J413" s="376"/>
      <c r="K413" s="376"/>
      <c r="L413" s="376"/>
    </row>
    <row r="414" spans="1:12" ht="11.25" customHeight="1">
      <c r="A414" s="376"/>
      <c r="B414" s="376"/>
      <c r="C414" s="376"/>
      <c r="D414" s="376"/>
      <c r="E414" s="376"/>
      <c r="F414" s="376"/>
      <c r="G414" s="376"/>
      <c r="H414" s="376"/>
      <c r="I414" s="376"/>
      <c r="J414" s="376"/>
      <c r="K414" s="376"/>
      <c r="L414" s="376"/>
    </row>
    <row r="415" spans="1:12" ht="11.25" customHeight="1">
      <c r="A415" s="376"/>
      <c r="B415" s="376"/>
      <c r="C415" s="376"/>
      <c r="D415" s="376"/>
      <c r="E415" s="376"/>
      <c r="F415" s="376"/>
      <c r="G415" s="376"/>
      <c r="H415" s="376"/>
      <c r="I415" s="376"/>
      <c r="J415" s="376"/>
      <c r="K415" s="376"/>
      <c r="L415" s="376"/>
    </row>
    <row r="416" spans="1:12" ht="11.25" customHeight="1">
      <c r="A416" s="376"/>
      <c r="B416" s="376"/>
      <c r="C416" s="376"/>
      <c r="D416" s="376"/>
      <c r="E416" s="376"/>
      <c r="F416" s="376"/>
      <c r="G416" s="376"/>
      <c r="H416" s="376"/>
      <c r="I416" s="376"/>
      <c r="J416" s="376"/>
      <c r="K416" s="376"/>
      <c r="L416" s="376"/>
    </row>
    <row r="417" spans="1:12" ht="11.25" customHeight="1">
      <c r="A417" s="376"/>
      <c r="B417" s="376"/>
      <c r="C417" s="376"/>
      <c r="D417" s="376"/>
      <c r="E417" s="376"/>
      <c r="F417" s="376"/>
      <c r="G417" s="376"/>
      <c r="H417" s="376"/>
      <c r="I417" s="376"/>
      <c r="J417" s="376"/>
      <c r="K417" s="376"/>
      <c r="L417" s="376"/>
    </row>
    <row r="418" spans="1:12" ht="11.25" customHeight="1">
      <c r="A418" s="376"/>
      <c r="B418" s="376"/>
      <c r="C418" s="376"/>
      <c r="D418" s="376"/>
      <c r="E418" s="376"/>
      <c r="F418" s="376"/>
      <c r="G418" s="376"/>
      <c r="H418" s="376"/>
      <c r="I418" s="376"/>
      <c r="J418" s="376"/>
      <c r="K418" s="376"/>
      <c r="L418" s="376"/>
    </row>
    <row r="419" spans="1:12" ht="11.25" customHeight="1">
      <c r="A419" s="376"/>
      <c r="B419" s="376"/>
      <c r="C419" s="376"/>
      <c r="D419" s="376"/>
      <c r="E419" s="376"/>
      <c r="F419" s="376"/>
      <c r="G419" s="376"/>
      <c r="H419" s="376"/>
      <c r="I419" s="376"/>
      <c r="J419" s="376"/>
      <c r="K419" s="376"/>
      <c r="L419" s="376"/>
    </row>
    <row r="420" spans="1:12" ht="11.25" customHeight="1">
      <c r="A420" s="376"/>
      <c r="B420" s="376"/>
      <c r="C420" s="376"/>
      <c r="D420" s="376"/>
      <c r="E420" s="376"/>
      <c r="F420" s="376"/>
      <c r="G420" s="376"/>
      <c r="H420" s="376"/>
      <c r="I420" s="376"/>
      <c r="J420" s="376"/>
      <c r="K420" s="376"/>
      <c r="L420" s="376"/>
    </row>
    <row r="421" spans="1:12" ht="11.25" customHeight="1">
      <c r="A421" s="376"/>
      <c r="B421" s="376"/>
      <c r="C421" s="376"/>
      <c r="D421" s="376"/>
      <c r="E421" s="376"/>
      <c r="F421" s="376"/>
      <c r="G421" s="376"/>
      <c r="H421" s="376"/>
      <c r="I421" s="376"/>
      <c r="J421" s="376"/>
      <c r="K421" s="376"/>
      <c r="L421" s="376"/>
    </row>
    <row r="422" spans="1:12" ht="11.25" customHeight="1">
      <c r="A422" s="376"/>
      <c r="B422" s="376"/>
      <c r="C422" s="376"/>
      <c r="D422" s="376"/>
      <c r="E422" s="376"/>
      <c r="F422" s="376"/>
      <c r="G422" s="376"/>
      <c r="H422" s="376"/>
      <c r="I422" s="376"/>
      <c r="J422" s="376"/>
      <c r="K422" s="376"/>
      <c r="L422" s="376"/>
    </row>
    <row r="423" spans="1:12" ht="11.25" customHeight="1">
      <c r="A423" s="376"/>
      <c r="B423" s="376"/>
      <c r="C423" s="376"/>
      <c r="D423" s="376"/>
      <c r="E423" s="376"/>
      <c r="F423" s="376"/>
      <c r="G423" s="376"/>
      <c r="H423" s="376"/>
      <c r="I423" s="376"/>
      <c r="J423" s="376"/>
      <c r="K423" s="376"/>
      <c r="L423" s="376"/>
    </row>
    <row r="424" spans="1:12" ht="11.25" customHeight="1">
      <c r="A424" s="376"/>
      <c r="B424" s="376"/>
      <c r="C424" s="376"/>
      <c r="D424" s="376"/>
      <c r="E424" s="376"/>
      <c r="F424" s="376"/>
      <c r="G424" s="376"/>
      <c r="H424" s="376"/>
      <c r="I424" s="376"/>
      <c r="J424" s="376"/>
      <c r="K424" s="376"/>
      <c r="L424" s="376"/>
    </row>
    <row r="425" spans="1:12" ht="11.25" customHeight="1">
      <c r="A425" s="376"/>
      <c r="B425" s="376"/>
      <c r="C425" s="376"/>
      <c r="D425" s="376"/>
      <c r="E425" s="376"/>
      <c r="F425" s="376"/>
      <c r="G425" s="376"/>
      <c r="H425" s="376"/>
      <c r="I425" s="376"/>
      <c r="J425" s="376"/>
      <c r="K425" s="376"/>
      <c r="L425" s="376"/>
    </row>
    <row r="426" spans="1:12" ht="11.25" customHeight="1">
      <c r="A426" s="376"/>
      <c r="B426" s="376"/>
      <c r="C426" s="376"/>
      <c r="D426" s="376"/>
      <c r="E426" s="376"/>
      <c r="F426" s="376"/>
      <c r="G426" s="376"/>
      <c r="H426" s="376"/>
      <c r="I426" s="376"/>
      <c r="J426" s="376"/>
      <c r="K426" s="376"/>
      <c r="L426" s="376"/>
    </row>
    <row r="427" spans="1:12" ht="11.25" customHeight="1">
      <c r="A427" s="376"/>
      <c r="B427" s="376"/>
      <c r="C427" s="376"/>
      <c r="D427" s="376"/>
      <c r="E427" s="376"/>
      <c r="F427" s="376"/>
      <c r="G427" s="376"/>
      <c r="H427" s="376"/>
      <c r="I427" s="376"/>
      <c r="J427" s="376"/>
      <c r="K427" s="376"/>
      <c r="L427" s="376"/>
    </row>
    <row r="428" spans="1:12" ht="11.25" customHeight="1">
      <c r="A428" s="376"/>
      <c r="B428" s="376"/>
      <c r="C428" s="376"/>
      <c r="D428" s="376"/>
      <c r="E428" s="376"/>
      <c r="F428" s="376"/>
      <c r="G428" s="376"/>
      <c r="H428" s="376"/>
      <c r="I428" s="376"/>
      <c r="J428" s="376"/>
      <c r="K428" s="376"/>
      <c r="L428" s="376"/>
    </row>
    <row r="429" spans="1:12" ht="11.25" customHeight="1">
      <c r="A429" s="376"/>
      <c r="B429" s="376"/>
      <c r="C429" s="376"/>
      <c r="D429" s="376"/>
      <c r="E429" s="376"/>
      <c r="F429" s="376"/>
      <c r="G429" s="376"/>
      <c r="H429" s="376"/>
      <c r="I429" s="376"/>
      <c r="J429" s="376"/>
      <c r="K429" s="376"/>
      <c r="L429" s="376"/>
    </row>
    <row r="430" spans="1:12" ht="11.25" customHeight="1">
      <c r="A430" s="376"/>
      <c r="B430" s="376"/>
      <c r="C430" s="376"/>
      <c r="D430" s="376"/>
      <c r="E430" s="376"/>
      <c r="F430" s="376"/>
      <c r="G430" s="376"/>
      <c r="H430" s="376"/>
      <c r="I430" s="376"/>
      <c r="J430" s="376"/>
      <c r="K430" s="376"/>
      <c r="L430" s="376"/>
    </row>
    <row r="431" spans="1:12" ht="11.25" customHeight="1">
      <c r="A431" s="376"/>
      <c r="B431" s="376"/>
      <c r="C431" s="376"/>
      <c r="D431" s="376"/>
      <c r="E431" s="376"/>
      <c r="F431" s="376"/>
      <c r="G431" s="376"/>
      <c r="H431" s="376"/>
      <c r="I431" s="376"/>
      <c r="J431" s="376"/>
      <c r="K431" s="376"/>
      <c r="L431" s="376"/>
    </row>
    <row r="432" spans="1:12" ht="11.25" customHeight="1">
      <c r="A432" s="376"/>
      <c r="B432" s="376"/>
      <c r="C432" s="376"/>
      <c r="D432" s="376"/>
      <c r="E432" s="376"/>
      <c r="F432" s="376"/>
      <c r="G432" s="376"/>
      <c r="H432" s="376"/>
      <c r="I432" s="376"/>
      <c r="J432" s="376"/>
      <c r="K432" s="376"/>
      <c r="L432" s="376"/>
    </row>
    <row r="433" spans="1:12" ht="11.25" customHeight="1">
      <c r="A433" s="376"/>
      <c r="B433" s="376"/>
      <c r="C433" s="376"/>
      <c r="D433" s="376"/>
      <c r="E433" s="376"/>
      <c r="F433" s="376"/>
      <c r="G433" s="376"/>
      <c r="H433" s="376"/>
      <c r="I433" s="376"/>
      <c r="J433" s="376"/>
      <c r="K433" s="376"/>
      <c r="L433" s="376"/>
    </row>
    <row r="434" spans="1:12" ht="11.25" customHeight="1">
      <c r="A434" s="376"/>
      <c r="B434" s="376"/>
      <c r="C434" s="376"/>
      <c r="D434" s="376"/>
      <c r="E434" s="376"/>
      <c r="F434" s="376"/>
      <c r="G434" s="376"/>
      <c r="H434" s="376"/>
      <c r="I434" s="376"/>
      <c r="J434" s="376"/>
      <c r="K434" s="376"/>
      <c r="L434" s="376"/>
    </row>
    <row r="435" spans="1:12" ht="11.25" customHeight="1">
      <c r="A435" s="376"/>
      <c r="B435" s="376"/>
      <c r="C435" s="376"/>
      <c r="D435" s="376"/>
      <c r="E435" s="376"/>
      <c r="F435" s="376"/>
      <c r="G435" s="376"/>
      <c r="H435" s="376"/>
      <c r="I435" s="376"/>
      <c r="J435" s="376"/>
      <c r="K435" s="376"/>
      <c r="L435" s="376"/>
    </row>
    <row r="436" spans="1:12" ht="11.25" customHeight="1">
      <c r="A436" s="376"/>
      <c r="B436" s="376"/>
      <c r="C436" s="376"/>
      <c r="D436" s="376"/>
      <c r="E436" s="376"/>
      <c r="F436" s="376"/>
      <c r="G436" s="376"/>
      <c r="H436" s="376"/>
      <c r="I436" s="376"/>
      <c r="J436" s="376"/>
      <c r="K436" s="376"/>
      <c r="L436" s="376"/>
    </row>
    <row r="437" spans="1:12" ht="11.25" customHeight="1">
      <c r="A437" s="376"/>
      <c r="B437" s="376"/>
      <c r="C437" s="376"/>
      <c r="D437" s="376"/>
      <c r="E437" s="376"/>
      <c r="F437" s="376"/>
      <c r="G437" s="376"/>
      <c r="H437" s="376"/>
      <c r="I437" s="376"/>
      <c r="J437" s="376"/>
      <c r="K437" s="376"/>
      <c r="L437" s="376"/>
    </row>
    <row r="438" spans="1:12" ht="11.25" customHeight="1">
      <c r="A438" s="376"/>
      <c r="B438" s="376"/>
      <c r="C438" s="376"/>
      <c r="D438" s="376"/>
      <c r="E438" s="376"/>
      <c r="F438" s="376"/>
      <c r="G438" s="376"/>
      <c r="H438" s="376"/>
      <c r="I438" s="376"/>
      <c r="J438" s="376"/>
      <c r="K438" s="376"/>
      <c r="L438" s="376"/>
    </row>
    <row r="439" spans="1:12" ht="11.25" customHeight="1">
      <c r="A439" s="376"/>
      <c r="B439" s="376"/>
      <c r="C439" s="376"/>
      <c r="D439" s="376"/>
      <c r="E439" s="376"/>
      <c r="F439" s="376"/>
      <c r="G439" s="376"/>
      <c r="H439" s="376"/>
      <c r="I439" s="376"/>
      <c r="J439" s="376"/>
      <c r="K439" s="376"/>
      <c r="L439" s="376"/>
    </row>
    <row r="440" spans="1:12" ht="11.25" customHeight="1">
      <c r="A440" s="376"/>
      <c r="B440" s="376"/>
      <c r="C440" s="376"/>
      <c r="D440" s="376"/>
      <c r="E440" s="376"/>
      <c r="F440" s="376"/>
      <c r="G440" s="376"/>
      <c r="H440" s="376"/>
      <c r="I440" s="376"/>
      <c r="J440" s="376"/>
      <c r="K440" s="376"/>
      <c r="L440" s="376"/>
    </row>
    <row r="441" spans="1:12" ht="11.25" customHeight="1">
      <c r="A441" s="376"/>
      <c r="B441" s="376"/>
      <c r="C441" s="376"/>
      <c r="D441" s="376"/>
      <c r="E441" s="376"/>
      <c r="F441" s="376"/>
      <c r="G441" s="376"/>
      <c r="H441" s="376"/>
      <c r="I441" s="376"/>
      <c r="J441" s="376"/>
      <c r="K441" s="376"/>
      <c r="L441" s="376"/>
    </row>
    <row r="442" spans="1:12" ht="11.25" customHeight="1">
      <c r="A442" s="376"/>
      <c r="B442" s="376"/>
      <c r="C442" s="376"/>
      <c r="D442" s="376"/>
      <c r="E442" s="376"/>
      <c r="F442" s="376"/>
      <c r="G442" s="376"/>
      <c r="H442" s="376"/>
      <c r="I442" s="376"/>
      <c r="J442" s="376"/>
      <c r="K442" s="376"/>
      <c r="L442" s="376"/>
    </row>
    <row r="443" spans="1:12" ht="11.25" customHeight="1">
      <c r="A443" s="376"/>
      <c r="B443" s="376"/>
      <c r="C443" s="376"/>
      <c r="D443" s="376"/>
      <c r="E443" s="376"/>
      <c r="F443" s="376"/>
      <c r="G443" s="376"/>
      <c r="H443" s="376"/>
      <c r="I443" s="376"/>
      <c r="J443" s="376"/>
      <c r="K443" s="376"/>
      <c r="L443" s="376"/>
    </row>
    <row r="444" spans="1:12" ht="11.25" customHeight="1">
      <c r="A444" s="376"/>
      <c r="B444" s="376"/>
      <c r="C444" s="376"/>
      <c r="D444" s="376"/>
      <c r="E444" s="376"/>
      <c r="F444" s="376"/>
      <c r="G444" s="376"/>
      <c r="H444" s="376"/>
      <c r="I444" s="376"/>
      <c r="J444" s="376"/>
      <c r="K444" s="376"/>
      <c r="L444" s="376"/>
    </row>
    <row r="445" spans="1:12" ht="11.25" customHeight="1">
      <c r="A445" s="376"/>
      <c r="B445" s="376"/>
      <c r="C445" s="376"/>
      <c r="D445" s="376"/>
      <c r="E445" s="376"/>
      <c r="F445" s="376"/>
      <c r="G445" s="376"/>
      <c r="H445" s="376"/>
      <c r="I445" s="376"/>
      <c r="J445" s="376"/>
      <c r="K445" s="376"/>
      <c r="L445" s="376"/>
    </row>
    <row r="446" spans="1:12" ht="11.25" customHeight="1">
      <c r="A446" s="376"/>
      <c r="B446" s="376"/>
      <c r="C446" s="376"/>
      <c r="D446" s="376"/>
      <c r="E446" s="376"/>
      <c r="F446" s="376"/>
      <c r="G446" s="376"/>
      <c r="H446" s="376"/>
      <c r="I446" s="376"/>
      <c r="J446" s="376"/>
      <c r="K446" s="376"/>
      <c r="L446" s="376"/>
    </row>
    <row r="447" spans="1:12" ht="11.25" customHeight="1">
      <c r="A447" s="376"/>
      <c r="B447" s="376"/>
      <c r="C447" s="376"/>
      <c r="D447" s="376"/>
      <c r="E447" s="376"/>
      <c r="F447" s="376"/>
      <c r="G447" s="376"/>
      <c r="H447" s="376"/>
      <c r="I447" s="376"/>
      <c r="J447" s="376"/>
      <c r="K447" s="376"/>
      <c r="L447" s="376"/>
    </row>
    <row r="448" spans="1:12" ht="11.25" customHeight="1">
      <c r="A448" s="376"/>
      <c r="B448" s="376"/>
      <c r="C448" s="376"/>
      <c r="D448" s="376"/>
      <c r="E448" s="376"/>
      <c r="F448" s="376"/>
      <c r="G448" s="376"/>
      <c r="H448" s="376"/>
      <c r="I448" s="376"/>
      <c r="J448" s="376"/>
      <c r="K448" s="376"/>
      <c r="L448" s="376"/>
    </row>
    <row r="449" spans="1:12" ht="11.25" customHeight="1">
      <c r="A449" s="376"/>
      <c r="B449" s="376"/>
      <c r="C449" s="376"/>
      <c r="D449" s="376"/>
      <c r="E449" s="376"/>
      <c r="F449" s="376"/>
      <c r="G449" s="376"/>
      <c r="H449" s="376"/>
      <c r="I449" s="376"/>
      <c r="J449" s="376"/>
      <c r="K449" s="376"/>
      <c r="L449" s="376"/>
    </row>
    <row r="450" spans="1:12" ht="11.25" customHeight="1">
      <c r="A450" s="376"/>
      <c r="B450" s="376"/>
      <c r="C450" s="376"/>
      <c r="D450" s="376"/>
      <c r="E450" s="376"/>
      <c r="F450" s="376"/>
      <c r="G450" s="376"/>
      <c r="H450" s="376"/>
      <c r="I450" s="376"/>
      <c r="J450" s="376"/>
      <c r="K450" s="376"/>
      <c r="L450" s="376"/>
    </row>
    <row r="451" spans="1:12" ht="11.25" customHeight="1">
      <c r="A451" s="376"/>
      <c r="B451" s="376"/>
      <c r="C451" s="376"/>
      <c r="D451" s="376"/>
      <c r="E451" s="376"/>
      <c r="F451" s="376"/>
      <c r="G451" s="376"/>
      <c r="H451" s="376"/>
      <c r="I451" s="376"/>
      <c r="J451" s="376"/>
      <c r="K451" s="376"/>
      <c r="L451" s="376"/>
    </row>
    <row r="452" spans="1:12" ht="11.25" customHeight="1">
      <c r="A452" s="376"/>
      <c r="B452" s="376"/>
      <c r="C452" s="376"/>
      <c r="D452" s="376"/>
      <c r="E452" s="376"/>
      <c r="F452" s="376"/>
      <c r="G452" s="376"/>
      <c r="H452" s="376"/>
      <c r="I452" s="376"/>
      <c r="J452" s="376"/>
      <c r="K452" s="376"/>
      <c r="L452" s="376"/>
    </row>
    <row r="453" spans="1:12" ht="11.25" customHeight="1">
      <c r="A453" s="376"/>
      <c r="B453" s="376"/>
      <c r="C453" s="376"/>
      <c r="D453" s="376"/>
      <c r="E453" s="376"/>
      <c r="F453" s="376"/>
      <c r="G453" s="376"/>
      <c r="H453" s="376"/>
      <c r="I453" s="376"/>
      <c r="J453" s="376"/>
      <c r="K453" s="376"/>
      <c r="L453" s="376"/>
    </row>
    <row r="454" spans="1:12" ht="11.25" customHeight="1">
      <c r="A454" s="376"/>
      <c r="B454" s="376"/>
      <c r="C454" s="376"/>
      <c r="D454" s="376"/>
      <c r="E454" s="376"/>
      <c r="F454" s="376"/>
      <c r="G454" s="376"/>
      <c r="H454" s="376"/>
      <c r="I454" s="376"/>
      <c r="J454" s="376"/>
      <c r="K454" s="376"/>
      <c r="L454" s="376"/>
    </row>
    <row r="455" spans="1:12" ht="11.25" customHeight="1">
      <c r="A455" s="376"/>
      <c r="B455" s="376"/>
      <c r="C455" s="376"/>
      <c r="D455" s="376"/>
      <c r="E455" s="376"/>
      <c r="F455" s="376"/>
      <c r="G455" s="376"/>
      <c r="H455" s="376"/>
      <c r="I455" s="376"/>
      <c r="J455" s="376"/>
      <c r="K455" s="376"/>
      <c r="L455" s="376"/>
    </row>
    <row r="456" spans="1:12" ht="11.25" customHeight="1">
      <c r="A456" s="376"/>
      <c r="B456" s="376"/>
      <c r="C456" s="376"/>
      <c r="D456" s="376"/>
      <c r="E456" s="376"/>
      <c r="F456" s="376"/>
      <c r="G456" s="376"/>
      <c r="H456" s="376"/>
      <c r="I456" s="376"/>
      <c r="J456" s="376"/>
      <c r="K456" s="376"/>
      <c r="L456" s="376"/>
    </row>
    <row r="457" spans="1:12" ht="11.25" customHeight="1">
      <c r="A457" s="376"/>
      <c r="B457" s="376"/>
      <c r="C457" s="376"/>
      <c r="D457" s="376"/>
      <c r="E457" s="376"/>
      <c r="F457" s="376"/>
      <c r="G457" s="376"/>
      <c r="H457" s="376"/>
      <c r="I457" s="376"/>
      <c r="J457" s="376"/>
      <c r="K457" s="376"/>
      <c r="L457" s="376"/>
    </row>
    <row r="458" spans="1:12" ht="11.25" customHeight="1">
      <c r="A458" s="376"/>
      <c r="B458" s="376"/>
      <c r="C458" s="376"/>
      <c r="D458" s="376"/>
      <c r="E458" s="376"/>
      <c r="F458" s="376"/>
      <c r="G458" s="376"/>
      <c r="H458" s="376"/>
      <c r="I458" s="376"/>
      <c r="J458" s="376"/>
      <c r="K458" s="376"/>
      <c r="L458" s="376"/>
    </row>
    <row r="459" spans="1:12" ht="11.25" customHeight="1">
      <c r="A459" s="376"/>
      <c r="B459" s="376"/>
      <c r="C459" s="376"/>
      <c r="D459" s="376"/>
      <c r="E459" s="376"/>
      <c r="F459" s="376"/>
      <c r="G459" s="376"/>
      <c r="H459" s="376"/>
      <c r="I459" s="376"/>
      <c r="J459" s="376"/>
      <c r="K459" s="376"/>
      <c r="L459" s="376"/>
    </row>
    <row r="460" spans="1:12" ht="11.25" customHeight="1">
      <c r="A460" s="376"/>
      <c r="B460" s="376"/>
      <c r="C460" s="376"/>
      <c r="D460" s="376"/>
      <c r="E460" s="376"/>
      <c r="F460" s="376"/>
      <c r="G460" s="376"/>
      <c r="H460" s="376"/>
      <c r="I460" s="376"/>
      <c r="J460" s="376"/>
      <c r="K460" s="376"/>
      <c r="L460" s="376"/>
    </row>
    <row r="461" spans="1:12" ht="11.25" customHeight="1">
      <c r="A461" s="376"/>
      <c r="B461" s="376"/>
      <c r="C461" s="376"/>
      <c r="D461" s="376"/>
      <c r="E461" s="376"/>
      <c r="F461" s="376"/>
      <c r="G461" s="376"/>
      <c r="H461" s="376"/>
      <c r="I461" s="376"/>
      <c r="J461" s="376"/>
      <c r="K461" s="376"/>
      <c r="L461" s="376"/>
    </row>
    <row r="462" spans="1:12" ht="11.25" customHeight="1">
      <c r="A462" s="376"/>
      <c r="B462" s="376"/>
      <c r="C462" s="376"/>
      <c r="D462" s="376"/>
      <c r="E462" s="376"/>
      <c r="F462" s="376"/>
      <c r="G462" s="376"/>
      <c r="H462" s="376"/>
      <c r="I462" s="376"/>
      <c r="J462" s="376"/>
      <c r="K462" s="376"/>
      <c r="L462" s="376"/>
    </row>
    <row r="463" spans="1:12" ht="11.25" customHeight="1">
      <c r="A463" s="376"/>
      <c r="B463" s="376"/>
      <c r="C463" s="376"/>
      <c r="D463" s="376"/>
      <c r="E463" s="376"/>
      <c r="F463" s="376"/>
      <c r="G463" s="376"/>
      <c r="H463" s="376"/>
      <c r="I463" s="376"/>
      <c r="J463" s="376"/>
      <c r="K463" s="376"/>
      <c r="L463" s="376"/>
    </row>
    <row r="464" spans="1:12" ht="11.25" customHeight="1">
      <c r="A464" s="376"/>
      <c r="B464" s="376"/>
      <c r="C464" s="376"/>
      <c r="D464" s="376"/>
      <c r="E464" s="376"/>
      <c r="F464" s="376"/>
      <c r="G464" s="376"/>
      <c r="H464" s="376"/>
      <c r="I464" s="376"/>
      <c r="J464" s="376"/>
      <c r="K464" s="376"/>
      <c r="L464" s="376"/>
    </row>
    <row r="465" spans="1:12" ht="11.25" customHeight="1">
      <c r="A465" s="376"/>
      <c r="B465" s="376"/>
      <c r="C465" s="376"/>
      <c r="D465" s="376"/>
      <c r="E465" s="376"/>
      <c r="F465" s="376"/>
      <c r="G465" s="376"/>
      <c r="H465" s="376"/>
      <c r="I465" s="376"/>
      <c r="J465" s="376"/>
      <c r="K465" s="376"/>
      <c r="L465" s="376"/>
    </row>
    <row r="466" spans="1:12" ht="11.25" customHeight="1">
      <c r="A466" s="376"/>
      <c r="B466" s="376"/>
      <c r="C466" s="376"/>
      <c r="D466" s="376"/>
      <c r="E466" s="376"/>
      <c r="F466" s="376"/>
      <c r="G466" s="376"/>
      <c r="H466" s="376"/>
      <c r="I466" s="376"/>
      <c r="J466" s="376"/>
      <c r="K466" s="376"/>
      <c r="L466" s="376"/>
    </row>
    <row r="467" spans="1:12" ht="11.25" customHeight="1">
      <c r="A467" s="376"/>
      <c r="B467" s="376"/>
      <c r="C467" s="376"/>
      <c r="D467" s="376"/>
      <c r="E467" s="376"/>
      <c r="F467" s="376"/>
      <c r="G467" s="376"/>
      <c r="H467" s="376"/>
      <c r="I467" s="376"/>
      <c r="J467" s="376"/>
      <c r="K467" s="376"/>
      <c r="L467" s="376"/>
    </row>
    <row r="468" spans="1:12" ht="11.25" customHeight="1">
      <c r="A468" s="376"/>
      <c r="B468" s="376"/>
      <c r="C468" s="376"/>
      <c r="D468" s="376"/>
      <c r="E468" s="376"/>
      <c r="F468" s="376"/>
      <c r="G468" s="376"/>
      <c r="H468" s="376"/>
      <c r="I468" s="376"/>
      <c r="J468" s="376"/>
      <c r="K468" s="376"/>
      <c r="L468" s="376"/>
    </row>
    <row r="469" spans="1:12" ht="11.25" customHeight="1">
      <c r="A469" s="376"/>
      <c r="B469" s="376"/>
      <c r="C469" s="376"/>
      <c r="D469" s="376"/>
      <c r="E469" s="376"/>
      <c r="F469" s="376"/>
      <c r="G469" s="376"/>
      <c r="H469" s="376"/>
      <c r="I469" s="376"/>
      <c r="J469" s="376"/>
      <c r="K469" s="376"/>
      <c r="L469" s="376"/>
    </row>
    <row r="470" spans="1:12" ht="11.25" customHeight="1">
      <c r="A470" s="376"/>
      <c r="B470" s="376"/>
      <c r="C470" s="376"/>
      <c r="D470" s="376"/>
      <c r="E470" s="376"/>
      <c r="F470" s="376"/>
      <c r="G470" s="376"/>
      <c r="H470" s="376"/>
      <c r="I470" s="376"/>
      <c r="J470" s="376"/>
      <c r="K470" s="376"/>
      <c r="L470" s="376"/>
    </row>
    <row r="471" spans="1:12" ht="11.25" customHeight="1">
      <c r="A471" s="376"/>
      <c r="B471" s="376"/>
      <c r="C471" s="376"/>
      <c r="D471" s="376"/>
      <c r="E471" s="376"/>
      <c r="F471" s="376"/>
      <c r="G471" s="376"/>
      <c r="H471" s="376"/>
      <c r="I471" s="376"/>
      <c r="J471" s="376"/>
      <c r="K471" s="376"/>
      <c r="L471" s="376"/>
    </row>
    <row r="472" spans="1:12" ht="11.25" customHeight="1">
      <c r="A472" s="376"/>
      <c r="B472" s="376"/>
      <c r="C472" s="376"/>
      <c r="D472" s="376"/>
      <c r="E472" s="376"/>
      <c r="F472" s="376"/>
      <c r="G472" s="376"/>
      <c r="H472" s="376"/>
      <c r="I472" s="376"/>
      <c r="J472" s="376"/>
      <c r="K472" s="376"/>
      <c r="L472" s="376"/>
    </row>
    <row r="473" spans="1:12" ht="11.25" customHeight="1">
      <c r="A473" s="376"/>
      <c r="B473" s="376"/>
      <c r="C473" s="376"/>
      <c r="D473" s="376"/>
      <c r="E473" s="376"/>
      <c r="F473" s="376"/>
      <c r="G473" s="376"/>
      <c r="H473" s="376"/>
      <c r="I473" s="376"/>
      <c r="J473" s="376"/>
      <c r="K473" s="376"/>
      <c r="L473" s="376"/>
    </row>
    <row r="474" spans="1:12" ht="11.25" customHeight="1">
      <c r="A474" s="376"/>
      <c r="B474" s="376"/>
      <c r="C474" s="376"/>
      <c r="D474" s="376"/>
      <c r="E474" s="376"/>
      <c r="F474" s="376"/>
      <c r="G474" s="376"/>
      <c r="H474" s="376"/>
      <c r="I474" s="376"/>
      <c r="J474" s="376"/>
      <c r="K474" s="376"/>
      <c r="L474" s="376"/>
    </row>
    <row r="475" spans="1:12" ht="11.25" customHeight="1">
      <c r="A475" s="376"/>
      <c r="B475" s="376"/>
      <c r="C475" s="376"/>
      <c r="D475" s="376"/>
      <c r="E475" s="376"/>
      <c r="F475" s="376"/>
      <c r="G475" s="376"/>
      <c r="H475" s="376"/>
      <c r="I475" s="376"/>
      <c r="J475" s="376"/>
      <c r="K475" s="376"/>
      <c r="L475" s="376"/>
    </row>
    <row r="476" spans="1:12" ht="11.25" customHeight="1">
      <c r="A476" s="376"/>
      <c r="B476" s="376"/>
      <c r="C476" s="376"/>
      <c r="D476" s="376"/>
      <c r="E476" s="376"/>
      <c r="F476" s="376"/>
      <c r="G476" s="376"/>
      <c r="H476" s="376"/>
      <c r="I476" s="376"/>
      <c r="J476" s="376"/>
      <c r="K476" s="376"/>
      <c r="L476" s="376"/>
    </row>
    <row r="477" spans="1:12" ht="11.25" customHeight="1">
      <c r="A477" s="376"/>
      <c r="B477" s="376"/>
      <c r="C477" s="376"/>
      <c r="D477" s="376"/>
      <c r="E477" s="376"/>
      <c r="F477" s="376"/>
      <c r="G477" s="376"/>
      <c r="H477" s="376"/>
      <c r="I477" s="376"/>
      <c r="J477" s="376"/>
      <c r="K477" s="376"/>
      <c r="L477" s="376"/>
    </row>
    <row r="478" spans="1:12" ht="11.25" customHeight="1">
      <c r="A478" s="376"/>
      <c r="B478" s="376"/>
      <c r="C478" s="376"/>
      <c r="D478" s="376"/>
      <c r="E478" s="376"/>
      <c r="F478" s="376"/>
      <c r="G478" s="376"/>
      <c r="H478" s="376"/>
      <c r="I478" s="376"/>
      <c r="J478" s="376"/>
      <c r="K478" s="376"/>
      <c r="L478" s="376"/>
    </row>
    <row r="479" spans="1:12" ht="11.25" customHeight="1">
      <c r="A479" s="376"/>
      <c r="B479" s="376"/>
      <c r="C479" s="376"/>
      <c r="D479" s="376"/>
      <c r="E479" s="376"/>
      <c r="F479" s="376"/>
      <c r="G479" s="376"/>
      <c r="H479" s="376"/>
      <c r="I479" s="376"/>
      <c r="J479" s="376"/>
      <c r="K479" s="376"/>
      <c r="L479" s="376"/>
    </row>
    <row r="480" spans="1:12" ht="11.25" customHeight="1">
      <c r="A480" s="376"/>
      <c r="B480" s="376"/>
      <c r="C480" s="376"/>
      <c r="D480" s="376"/>
      <c r="E480" s="376"/>
      <c r="F480" s="376"/>
      <c r="G480" s="376"/>
      <c r="H480" s="376"/>
      <c r="I480" s="376"/>
      <c r="J480" s="376"/>
      <c r="K480" s="376"/>
      <c r="L480" s="376"/>
    </row>
    <row r="481" spans="1:12" ht="11.25" customHeight="1">
      <c r="A481" s="376"/>
      <c r="B481" s="376"/>
      <c r="C481" s="376"/>
      <c r="D481" s="376"/>
      <c r="E481" s="376"/>
      <c r="F481" s="376"/>
      <c r="G481" s="376"/>
      <c r="H481" s="376"/>
      <c r="I481" s="376"/>
      <c r="J481" s="376"/>
      <c r="K481" s="376"/>
      <c r="L481" s="376"/>
    </row>
    <row r="482" spans="1:12" ht="11.25" customHeight="1">
      <c r="A482" s="376"/>
      <c r="B482" s="376"/>
      <c r="C482" s="376"/>
      <c r="D482" s="376"/>
      <c r="E482" s="376"/>
      <c r="F482" s="376"/>
      <c r="G482" s="376"/>
      <c r="H482" s="376"/>
      <c r="I482" s="376"/>
      <c r="J482" s="376"/>
      <c r="K482" s="376"/>
      <c r="L482" s="376"/>
    </row>
    <row r="483" spans="1:12" ht="11.25" customHeight="1">
      <c r="A483" s="376"/>
      <c r="B483" s="376"/>
      <c r="C483" s="376"/>
      <c r="D483" s="376"/>
      <c r="E483" s="376"/>
      <c r="F483" s="376"/>
      <c r="G483" s="376"/>
      <c r="H483" s="376"/>
      <c r="I483" s="376"/>
      <c r="J483" s="376"/>
      <c r="K483" s="376"/>
      <c r="L483" s="376"/>
    </row>
    <row r="484" spans="1:12" ht="11.25" customHeight="1">
      <c r="A484" s="376"/>
      <c r="B484" s="376"/>
      <c r="C484" s="376"/>
      <c r="D484" s="376"/>
      <c r="E484" s="376"/>
      <c r="F484" s="376"/>
      <c r="G484" s="376"/>
      <c r="H484" s="376"/>
      <c r="I484" s="376"/>
      <c r="J484" s="376"/>
      <c r="K484" s="376"/>
      <c r="L484" s="376"/>
    </row>
    <row r="485" spans="1:12" ht="11.25" customHeight="1">
      <c r="A485" s="376"/>
      <c r="B485" s="376"/>
      <c r="C485" s="376"/>
      <c r="D485" s="376"/>
      <c r="E485" s="376"/>
      <c r="F485" s="376"/>
      <c r="G485" s="376"/>
      <c r="H485" s="376"/>
      <c r="I485" s="376"/>
      <c r="J485" s="376"/>
      <c r="K485" s="376"/>
      <c r="L485" s="376"/>
    </row>
    <row r="486" spans="1:12" ht="11.25" customHeight="1">
      <c r="A486" s="376"/>
      <c r="B486" s="376"/>
      <c r="C486" s="376"/>
      <c r="D486" s="376"/>
      <c r="E486" s="376"/>
      <c r="F486" s="376"/>
      <c r="G486" s="376"/>
      <c r="H486" s="376"/>
      <c r="I486" s="376"/>
      <c r="J486" s="376"/>
      <c r="K486" s="376"/>
      <c r="L486" s="376"/>
    </row>
    <row r="487" spans="1:12" ht="11.25" customHeight="1">
      <c r="A487" s="376"/>
      <c r="B487" s="376"/>
      <c r="C487" s="376"/>
      <c r="D487" s="376"/>
      <c r="E487" s="376"/>
      <c r="F487" s="376"/>
      <c r="G487" s="376"/>
      <c r="H487" s="376"/>
      <c r="I487" s="376"/>
      <c r="J487" s="376"/>
      <c r="K487" s="376"/>
      <c r="L487" s="376"/>
    </row>
    <row r="488" spans="1:12" ht="11.25" customHeight="1">
      <c r="A488" s="376"/>
      <c r="B488" s="376"/>
      <c r="C488" s="376"/>
      <c r="D488" s="376"/>
      <c r="E488" s="376"/>
      <c r="F488" s="376"/>
      <c r="G488" s="376"/>
      <c r="H488" s="376"/>
      <c r="I488" s="376"/>
      <c r="J488" s="376"/>
      <c r="K488" s="376"/>
      <c r="L488" s="376"/>
    </row>
    <row r="489" spans="1:12" ht="11.25" customHeight="1">
      <c r="A489" s="376"/>
      <c r="B489" s="376"/>
      <c r="C489" s="376"/>
      <c r="D489" s="376"/>
      <c r="E489" s="376"/>
      <c r="F489" s="376"/>
      <c r="G489" s="376"/>
      <c r="H489" s="376"/>
      <c r="I489" s="376"/>
      <c r="J489" s="376"/>
      <c r="K489" s="376"/>
      <c r="L489" s="376"/>
    </row>
    <row r="490" spans="1:12" ht="11.25" customHeight="1">
      <c r="A490" s="376"/>
      <c r="B490" s="376"/>
      <c r="C490" s="376"/>
      <c r="D490" s="376"/>
      <c r="E490" s="376"/>
      <c r="F490" s="376"/>
      <c r="G490" s="376"/>
      <c r="H490" s="376"/>
      <c r="I490" s="376"/>
      <c r="J490" s="376"/>
      <c r="K490" s="376"/>
      <c r="L490" s="376"/>
    </row>
    <row r="491" spans="1:12" ht="11.25" customHeight="1">
      <c r="A491" s="376"/>
      <c r="B491" s="376"/>
      <c r="C491" s="376"/>
      <c r="D491" s="376"/>
      <c r="E491" s="376"/>
      <c r="F491" s="376"/>
      <c r="G491" s="376"/>
      <c r="H491" s="376"/>
      <c r="I491" s="376"/>
      <c r="J491" s="376"/>
      <c r="K491" s="376"/>
      <c r="L491" s="376"/>
    </row>
    <row r="492" spans="1:12" ht="11.25" customHeight="1">
      <c r="A492" s="376"/>
      <c r="B492" s="376"/>
      <c r="C492" s="376"/>
      <c r="D492" s="376"/>
      <c r="E492" s="376"/>
      <c r="F492" s="376"/>
      <c r="G492" s="376"/>
      <c r="H492" s="376"/>
      <c r="I492" s="376"/>
      <c r="J492" s="376"/>
      <c r="K492" s="376"/>
      <c r="L492" s="376"/>
    </row>
    <row r="493" spans="1:12" ht="11.25" customHeight="1">
      <c r="A493" s="376"/>
      <c r="B493" s="376"/>
      <c r="C493" s="376"/>
      <c r="D493" s="376"/>
      <c r="E493" s="376"/>
      <c r="F493" s="376"/>
      <c r="G493" s="376"/>
      <c r="H493" s="376"/>
      <c r="I493" s="376"/>
      <c r="J493" s="376"/>
      <c r="K493" s="376"/>
      <c r="L493" s="376"/>
    </row>
    <row r="494" spans="1:12" ht="11.25" customHeight="1">
      <c r="A494" s="376"/>
      <c r="B494" s="376"/>
      <c r="C494" s="376"/>
      <c r="D494" s="376"/>
      <c r="E494" s="376"/>
      <c r="F494" s="376"/>
      <c r="G494" s="376"/>
      <c r="H494" s="376"/>
      <c r="I494" s="376"/>
      <c r="J494" s="376"/>
      <c r="K494" s="376"/>
      <c r="L494" s="376"/>
    </row>
    <row r="495" spans="1:12" ht="11.25" customHeight="1">
      <c r="A495" s="376"/>
      <c r="B495" s="376"/>
      <c r="C495" s="376"/>
      <c r="D495" s="376"/>
      <c r="E495" s="376"/>
      <c r="F495" s="376"/>
      <c r="G495" s="376"/>
      <c r="H495" s="376"/>
      <c r="I495" s="376"/>
      <c r="J495" s="376"/>
      <c r="K495" s="376"/>
      <c r="L495" s="376"/>
    </row>
    <row r="496" spans="1:12" ht="11.25" customHeight="1">
      <c r="A496" s="376"/>
      <c r="B496" s="376"/>
      <c r="C496" s="376"/>
      <c r="D496" s="376"/>
      <c r="E496" s="376"/>
      <c r="F496" s="376"/>
      <c r="G496" s="376"/>
      <c r="H496" s="376"/>
      <c r="I496" s="376"/>
      <c r="J496" s="376"/>
      <c r="K496" s="376"/>
      <c r="L496" s="376"/>
    </row>
    <row r="497" spans="1:12" ht="11.25" customHeight="1">
      <c r="A497" s="376"/>
      <c r="B497" s="376"/>
      <c r="C497" s="376"/>
      <c r="D497" s="376"/>
      <c r="E497" s="376"/>
      <c r="F497" s="376"/>
      <c r="G497" s="376"/>
      <c r="H497" s="376"/>
      <c r="I497" s="376"/>
      <c r="J497" s="376"/>
      <c r="K497" s="376"/>
      <c r="L497" s="376"/>
    </row>
    <row r="498" spans="1:12" ht="11.25" customHeight="1">
      <c r="A498" s="376"/>
      <c r="B498" s="376"/>
      <c r="C498" s="376"/>
      <c r="D498" s="376"/>
      <c r="E498" s="376"/>
      <c r="F498" s="376"/>
      <c r="G498" s="376"/>
      <c r="H498" s="376"/>
      <c r="I498" s="376"/>
      <c r="J498" s="376"/>
      <c r="K498" s="376"/>
      <c r="L498" s="376"/>
    </row>
    <row r="499" spans="1:12" ht="11.25" customHeight="1">
      <c r="A499" s="376"/>
      <c r="B499" s="376"/>
      <c r="C499" s="376"/>
      <c r="D499" s="376"/>
      <c r="E499" s="376"/>
      <c r="F499" s="376"/>
      <c r="G499" s="376"/>
      <c r="H499" s="376"/>
      <c r="I499" s="376"/>
      <c r="J499" s="376"/>
      <c r="K499" s="376"/>
      <c r="L499" s="376"/>
    </row>
    <row r="500" spans="1:12" ht="11.25" customHeight="1">
      <c r="A500" s="376"/>
      <c r="B500" s="376"/>
      <c r="C500" s="376"/>
      <c r="D500" s="376"/>
      <c r="E500" s="376"/>
      <c r="F500" s="376"/>
      <c r="G500" s="376"/>
      <c r="H500" s="376"/>
      <c r="I500" s="376"/>
      <c r="J500" s="376"/>
      <c r="K500" s="376"/>
      <c r="L500" s="376"/>
    </row>
    <row r="501" spans="1:12" ht="11.25" customHeight="1">
      <c r="A501" s="376"/>
      <c r="B501" s="376"/>
      <c r="C501" s="376"/>
      <c r="D501" s="376"/>
      <c r="E501" s="376"/>
      <c r="F501" s="376"/>
      <c r="G501" s="376"/>
      <c r="H501" s="376"/>
      <c r="I501" s="376"/>
      <c r="J501" s="376"/>
      <c r="K501" s="376"/>
      <c r="L501" s="376"/>
    </row>
    <row r="502" spans="1:12" ht="11.25" customHeight="1">
      <c r="A502" s="376"/>
      <c r="B502" s="376"/>
      <c r="C502" s="376"/>
      <c r="D502" s="376"/>
      <c r="E502" s="376"/>
      <c r="F502" s="376"/>
      <c r="G502" s="376"/>
      <c r="H502" s="376"/>
      <c r="I502" s="376"/>
      <c r="J502" s="376"/>
      <c r="K502" s="376"/>
      <c r="L502" s="376"/>
    </row>
    <row r="503" spans="1:12" ht="11.25" customHeight="1">
      <c r="A503" s="376"/>
      <c r="B503" s="376"/>
      <c r="C503" s="376"/>
      <c r="D503" s="376"/>
      <c r="E503" s="376"/>
      <c r="F503" s="376"/>
      <c r="G503" s="376"/>
      <c r="H503" s="376"/>
      <c r="I503" s="376"/>
      <c r="J503" s="376"/>
      <c r="K503" s="376"/>
      <c r="L503" s="376"/>
    </row>
    <row r="504" spans="1:12" ht="11.25" customHeight="1">
      <c r="A504" s="376"/>
      <c r="B504" s="376"/>
      <c r="C504" s="376"/>
      <c r="D504" s="376"/>
      <c r="E504" s="376"/>
      <c r="F504" s="376"/>
      <c r="G504" s="376"/>
      <c r="H504" s="376"/>
      <c r="I504" s="376"/>
      <c r="J504" s="376"/>
      <c r="K504" s="376"/>
      <c r="L504" s="376"/>
    </row>
    <row r="505" spans="1:12" ht="11.25" customHeight="1">
      <c r="A505" s="376"/>
      <c r="B505" s="376"/>
      <c r="C505" s="376"/>
      <c r="D505" s="376"/>
      <c r="E505" s="376"/>
      <c r="F505" s="376"/>
      <c r="G505" s="376"/>
      <c r="H505" s="376"/>
      <c r="I505" s="376"/>
      <c r="J505" s="376"/>
      <c r="K505" s="376"/>
      <c r="L505" s="376"/>
    </row>
    <row r="506" spans="1:12" ht="11.25" customHeight="1">
      <c r="A506" s="376"/>
      <c r="B506" s="376"/>
      <c r="C506" s="376"/>
      <c r="D506" s="376"/>
      <c r="E506" s="376"/>
      <c r="F506" s="376"/>
      <c r="G506" s="376"/>
      <c r="H506" s="376"/>
      <c r="I506" s="376"/>
      <c r="J506" s="376"/>
      <c r="K506" s="376"/>
      <c r="L506" s="376"/>
    </row>
    <row r="507" spans="1:12" ht="11.25" customHeight="1">
      <c r="A507" s="376"/>
      <c r="B507" s="376"/>
      <c r="C507" s="376"/>
      <c r="D507" s="376"/>
      <c r="E507" s="376"/>
      <c r="F507" s="376"/>
      <c r="G507" s="376"/>
      <c r="H507" s="376"/>
      <c r="I507" s="376"/>
      <c r="J507" s="376"/>
      <c r="K507" s="376"/>
      <c r="L507" s="376"/>
    </row>
    <row r="508" spans="1:12" ht="11.25" customHeight="1">
      <c r="A508" s="376"/>
      <c r="B508" s="376"/>
      <c r="C508" s="376"/>
      <c r="D508" s="376"/>
      <c r="E508" s="376"/>
      <c r="F508" s="376"/>
      <c r="G508" s="376"/>
      <c r="H508" s="376"/>
      <c r="I508" s="376"/>
      <c r="J508" s="376"/>
      <c r="K508" s="376"/>
      <c r="L508" s="376"/>
    </row>
    <row r="509" spans="1:12" ht="11.25" customHeight="1">
      <c r="A509" s="376"/>
      <c r="B509" s="376"/>
      <c r="C509" s="376"/>
      <c r="D509" s="376"/>
      <c r="E509" s="376"/>
      <c r="F509" s="376"/>
      <c r="G509" s="376"/>
      <c r="H509" s="376"/>
      <c r="I509" s="376"/>
      <c r="J509" s="376"/>
      <c r="K509" s="376"/>
      <c r="L509" s="376"/>
    </row>
    <row r="510" spans="1:12" ht="11.25" customHeight="1">
      <c r="A510" s="376"/>
      <c r="B510" s="376"/>
      <c r="C510" s="376"/>
      <c r="D510" s="376"/>
      <c r="E510" s="376"/>
      <c r="F510" s="376"/>
      <c r="G510" s="376"/>
      <c r="H510" s="376"/>
      <c r="I510" s="376"/>
      <c r="J510" s="376"/>
      <c r="K510" s="376"/>
      <c r="L510" s="376"/>
    </row>
    <row r="511" spans="1:12" ht="11.25" customHeight="1">
      <c r="A511" s="376"/>
      <c r="B511" s="376"/>
      <c r="C511" s="376"/>
      <c r="D511" s="376"/>
      <c r="E511" s="376"/>
      <c r="F511" s="376"/>
      <c r="G511" s="376"/>
      <c r="H511" s="376"/>
      <c r="I511" s="376"/>
      <c r="J511" s="376"/>
      <c r="K511" s="376"/>
      <c r="L511" s="376"/>
    </row>
    <row r="512" spans="1:12" ht="11.25" customHeight="1">
      <c r="A512" s="376"/>
      <c r="B512" s="376"/>
      <c r="C512" s="376"/>
      <c r="D512" s="376"/>
      <c r="E512" s="376"/>
      <c r="F512" s="376"/>
      <c r="G512" s="376"/>
      <c r="H512" s="376"/>
      <c r="I512" s="376"/>
      <c r="J512" s="376"/>
      <c r="K512" s="376"/>
      <c r="L512" s="376"/>
    </row>
    <row r="513" spans="1:12" ht="11.25" customHeight="1">
      <c r="A513" s="376"/>
      <c r="B513" s="376"/>
      <c r="C513" s="376"/>
      <c r="D513" s="376"/>
      <c r="E513" s="376"/>
      <c r="F513" s="376"/>
      <c r="G513" s="376"/>
      <c r="H513" s="376"/>
      <c r="I513" s="376"/>
      <c r="J513" s="376"/>
      <c r="K513" s="376"/>
      <c r="L513" s="376"/>
    </row>
    <row r="514" spans="1:12" ht="11.25" customHeight="1">
      <c r="A514" s="376"/>
      <c r="B514" s="376"/>
      <c r="C514" s="376"/>
      <c r="D514" s="376"/>
      <c r="E514" s="376"/>
      <c r="F514" s="376"/>
      <c r="G514" s="376"/>
      <c r="H514" s="376"/>
      <c r="I514" s="376"/>
      <c r="J514" s="376"/>
      <c r="K514" s="376"/>
      <c r="L514" s="376"/>
    </row>
    <row r="515" spans="1:12" ht="11.25" customHeight="1">
      <c r="A515" s="376"/>
      <c r="B515" s="376"/>
      <c r="C515" s="376"/>
      <c r="D515" s="376"/>
      <c r="E515" s="376"/>
      <c r="F515" s="376"/>
      <c r="G515" s="376"/>
      <c r="H515" s="376"/>
      <c r="I515" s="376"/>
      <c r="J515" s="376"/>
      <c r="K515" s="376"/>
      <c r="L515" s="376"/>
    </row>
    <row r="516" spans="1:12" ht="11.25" customHeight="1">
      <c r="A516" s="376"/>
      <c r="B516" s="376"/>
      <c r="C516" s="376"/>
      <c r="D516" s="376"/>
      <c r="E516" s="376"/>
      <c r="F516" s="376"/>
      <c r="G516" s="376"/>
      <c r="H516" s="376"/>
      <c r="I516" s="376"/>
      <c r="J516" s="376"/>
      <c r="K516" s="376"/>
      <c r="L516" s="376"/>
    </row>
    <row r="517" spans="1:12" ht="11.25" customHeight="1">
      <c r="A517" s="376"/>
      <c r="B517" s="376"/>
      <c r="C517" s="376"/>
      <c r="D517" s="376"/>
      <c r="E517" s="376"/>
      <c r="F517" s="376"/>
      <c r="G517" s="376"/>
      <c r="H517" s="376"/>
      <c r="I517" s="376"/>
      <c r="J517" s="376"/>
      <c r="K517" s="376"/>
      <c r="L517" s="376"/>
    </row>
    <row r="518" spans="1:12" ht="11.25" customHeight="1">
      <c r="A518" s="376"/>
      <c r="B518" s="376"/>
      <c r="C518" s="376"/>
      <c r="D518" s="376"/>
      <c r="E518" s="376"/>
      <c r="F518" s="376"/>
      <c r="G518" s="376"/>
      <c r="H518" s="376"/>
      <c r="I518" s="376"/>
      <c r="J518" s="376"/>
      <c r="K518" s="376"/>
      <c r="L518" s="376"/>
    </row>
    <row r="519" spans="1:12" ht="11.25" customHeight="1">
      <c r="A519" s="376"/>
      <c r="B519" s="376"/>
      <c r="C519" s="376"/>
      <c r="D519" s="376"/>
      <c r="E519" s="376"/>
      <c r="F519" s="376"/>
      <c r="G519" s="376"/>
      <c r="H519" s="376"/>
      <c r="I519" s="376"/>
      <c r="J519" s="376"/>
      <c r="K519" s="376"/>
      <c r="L519" s="376"/>
    </row>
    <row r="520" spans="1:12" ht="11.25" customHeight="1">
      <c r="A520" s="376"/>
      <c r="B520" s="376"/>
      <c r="C520" s="376"/>
      <c r="D520" s="376"/>
      <c r="E520" s="376"/>
      <c r="F520" s="376"/>
      <c r="G520" s="376"/>
      <c r="H520" s="376"/>
      <c r="I520" s="376"/>
      <c r="J520" s="376"/>
      <c r="K520" s="376"/>
      <c r="L520" s="376"/>
    </row>
    <row r="521" spans="1:12" ht="11.25" customHeight="1">
      <c r="A521" s="376"/>
      <c r="B521" s="376"/>
      <c r="C521" s="376"/>
      <c r="D521" s="376"/>
      <c r="E521" s="376"/>
      <c r="F521" s="376"/>
      <c r="G521" s="376"/>
      <c r="H521" s="376"/>
      <c r="I521" s="376"/>
      <c r="J521" s="376"/>
      <c r="K521" s="376"/>
      <c r="L521" s="376"/>
    </row>
    <row r="522" spans="1:12" ht="11.25" customHeight="1">
      <c r="A522" s="376"/>
      <c r="B522" s="376"/>
      <c r="C522" s="376"/>
      <c r="D522" s="376"/>
      <c r="E522" s="376"/>
      <c r="F522" s="376"/>
      <c r="G522" s="376"/>
      <c r="H522" s="376"/>
      <c r="I522" s="376"/>
      <c r="J522" s="376"/>
      <c r="K522" s="376"/>
      <c r="L522" s="376"/>
    </row>
    <row r="523" spans="1:12" ht="11.25" customHeight="1">
      <c r="A523" s="376"/>
      <c r="B523" s="376"/>
      <c r="C523" s="376"/>
      <c r="D523" s="376"/>
      <c r="E523" s="376"/>
      <c r="F523" s="376"/>
      <c r="G523" s="376"/>
      <c r="H523" s="376"/>
      <c r="I523" s="376"/>
      <c r="J523" s="376"/>
      <c r="K523" s="376"/>
      <c r="L523" s="376"/>
    </row>
    <row r="524" spans="1:12" ht="11.25" customHeight="1">
      <c r="A524" s="376"/>
      <c r="B524" s="376"/>
      <c r="C524" s="376"/>
      <c r="D524" s="376"/>
      <c r="E524" s="376"/>
      <c r="F524" s="376"/>
      <c r="G524" s="376"/>
      <c r="H524" s="376"/>
      <c r="I524" s="376"/>
      <c r="J524" s="376"/>
      <c r="K524" s="376"/>
      <c r="L524" s="376"/>
    </row>
    <row r="525" spans="1:12" ht="11.25" customHeight="1">
      <c r="A525" s="376"/>
      <c r="B525" s="376"/>
      <c r="C525" s="376"/>
      <c r="D525" s="376"/>
      <c r="E525" s="376"/>
      <c r="F525" s="376"/>
      <c r="G525" s="376"/>
      <c r="H525" s="376"/>
      <c r="I525" s="376"/>
      <c r="J525" s="376"/>
      <c r="K525" s="376"/>
      <c r="L525" s="376"/>
    </row>
    <row r="526" spans="1:12" ht="11.25" customHeight="1">
      <c r="A526" s="376"/>
      <c r="B526" s="376"/>
      <c r="C526" s="376"/>
      <c r="D526" s="376"/>
      <c r="E526" s="376"/>
      <c r="F526" s="376"/>
      <c r="G526" s="376"/>
      <c r="H526" s="376"/>
      <c r="I526" s="376"/>
      <c r="J526" s="376"/>
      <c r="K526" s="376"/>
      <c r="L526" s="376"/>
    </row>
    <row r="527" spans="1:12" ht="11.25" customHeight="1">
      <c r="A527" s="376"/>
      <c r="B527" s="376"/>
      <c r="C527" s="376"/>
      <c r="D527" s="376"/>
      <c r="E527" s="376"/>
      <c r="F527" s="376"/>
      <c r="G527" s="376"/>
      <c r="H527" s="376"/>
      <c r="I527" s="376"/>
      <c r="J527" s="376"/>
      <c r="K527" s="376"/>
      <c r="L527" s="376"/>
    </row>
    <row r="528" spans="1:12" ht="11.25" customHeight="1">
      <c r="A528" s="376"/>
      <c r="B528" s="376"/>
      <c r="C528" s="376"/>
      <c r="D528" s="376"/>
      <c r="E528" s="376"/>
      <c r="F528" s="376"/>
      <c r="G528" s="376"/>
      <c r="H528" s="376"/>
      <c r="I528" s="376"/>
      <c r="J528" s="376"/>
      <c r="K528" s="376"/>
      <c r="L528" s="376"/>
    </row>
    <row r="529" spans="1:12" ht="11.25" customHeight="1">
      <c r="A529" s="376"/>
      <c r="B529" s="376"/>
      <c r="C529" s="376"/>
      <c r="D529" s="376"/>
      <c r="E529" s="376"/>
      <c r="F529" s="376"/>
      <c r="G529" s="376"/>
      <c r="H529" s="376"/>
      <c r="I529" s="376"/>
      <c r="J529" s="376"/>
      <c r="K529" s="376"/>
      <c r="L529" s="376"/>
    </row>
    <row r="530" spans="1:12" ht="11.25" customHeight="1">
      <c r="A530" s="376"/>
      <c r="B530" s="376"/>
      <c r="C530" s="376"/>
      <c r="D530" s="376"/>
      <c r="E530" s="376"/>
      <c r="F530" s="376"/>
      <c r="G530" s="376"/>
      <c r="H530" s="376"/>
      <c r="I530" s="376"/>
      <c r="J530" s="376"/>
      <c r="K530" s="376"/>
      <c r="L530" s="376"/>
    </row>
    <row r="531" spans="1:12" ht="11.25" customHeight="1">
      <c r="A531" s="376"/>
      <c r="B531" s="376"/>
      <c r="C531" s="376"/>
      <c r="D531" s="376"/>
      <c r="E531" s="376"/>
      <c r="F531" s="376"/>
      <c r="G531" s="376"/>
      <c r="H531" s="376"/>
      <c r="I531" s="376"/>
      <c r="J531" s="376"/>
      <c r="K531" s="376"/>
      <c r="L531" s="376"/>
    </row>
    <row r="532" spans="1:12" ht="11.25" customHeight="1">
      <c r="A532" s="376"/>
      <c r="B532" s="376"/>
      <c r="C532" s="376"/>
      <c r="D532" s="376"/>
      <c r="E532" s="376"/>
      <c r="F532" s="376"/>
      <c r="G532" s="376"/>
      <c r="H532" s="376"/>
      <c r="I532" s="376"/>
      <c r="J532" s="376"/>
      <c r="K532" s="376"/>
      <c r="L532" s="376"/>
    </row>
    <row r="533" spans="1:12" ht="11.25" customHeight="1">
      <c r="A533" s="376"/>
      <c r="B533" s="376"/>
      <c r="C533" s="376"/>
      <c r="D533" s="376"/>
      <c r="E533" s="376"/>
      <c r="F533" s="376"/>
      <c r="G533" s="376"/>
      <c r="H533" s="376"/>
      <c r="I533" s="376"/>
      <c r="J533" s="376"/>
      <c r="K533" s="376"/>
      <c r="L533" s="376"/>
    </row>
    <row r="534" spans="1:12" ht="11.25" customHeight="1">
      <c r="A534" s="376"/>
      <c r="B534" s="376"/>
      <c r="C534" s="376"/>
      <c r="D534" s="376"/>
      <c r="E534" s="376"/>
      <c r="F534" s="376"/>
      <c r="G534" s="376"/>
      <c r="H534" s="376"/>
      <c r="I534" s="376"/>
      <c r="J534" s="376"/>
      <c r="K534" s="376"/>
      <c r="L534" s="376"/>
    </row>
    <row r="535" spans="1:12" ht="11.25" customHeight="1">
      <c r="A535" s="376"/>
      <c r="B535" s="376"/>
      <c r="C535" s="376"/>
      <c r="D535" s="376"/>
      <c r="E535" s="376"/>
      <c r="F535" s="376"/>
      <c r="G535" s="376"/>
      <c r="H535" s="376"/>
      <c r="I535" s="376"/>
      <c r="J535" s="376"/>
      <c r="K535" s="376"/>
      <c r="L535" s="376"/>
    </row>
    <row r="536" spans="1:12" ht="11.25" customHeight="1">
      <c r="A536" s="376"/>
      <c r="B536" s="376"/>
      <c r="C536" s="376"/>
      <c r="D536" s="376"/>
      <c r="E536" s="376"/>
      <c r="F536" s="376"/>
      <c r="G536" s="376"/>
      <c r="H536" s="376"/>
      <c r="I536" s="376"/>
      <c r="J536" s="376"/>
      <c r="K536" s="376"/>
      <c r="L536" s="376"/>
    </row>
    <row r="537" spans="1:12" ht="11.25" customHeight="1">
      <c r="A537" s="376"/>
      <c r="B537" s="376"/>
      <c r="C537" s="376"/>
      <c r="D537" s="376"/>
      <c r="E537" s="376"/>
      <c r="F537" s="376"/>
      <c r="G537" s="376"/>
      <c r="H537" s="376"/>
      <c r="I537" s="376"/>
      <c r="J537" s="376"/>
      <c r="K537" s="376"/>
      <c r="L537" s="376"/>
    </row>
    <row r="538" spans="1:12" ht="11.25" customHeight="1">
      <c r="A538" s="376"/>
      <c r="B538" s="376"/>
      <c r="C538" s="376"/>
      <c r="D538" s="376"/>
      <c r="E538" s="376"/>
      <c r="F538" s="376"/>
      <c r="G538" s="376"/>
      <c r="H538" s="376"/>
      <c r="I538" s="376"/>
      <c r="J538" s="376"/>
      <c r="K538" s="376"/>
      <c r="L538" s="376"/>
    </row>
    <row r="539" spans="1:12" ht="11.25" customHeight="1">
      <c r="A539" s="376"/>
      <c r="B539" s="376"/>
      <c r="C539" s="376"/>
      <c r="D539" s="376"/>
      <c r="E539" s="376"/>
      <c r="F539" s="376"/>
      <c r="G539" s="376"/>
      <c r="H539" s="376"/>
      <c r="I539" s="376"/>
      <c r="J539" s="376"/>
      <c r="K539" s="376"/>
      <c r="L539" s="376"/>
    </row>
    <row r="540" spans="1:12" ht="11.25" customHeight="1">
      <c r="A540" s="376"/>
      <c r="B540" s="376"/>
      <c r="C540" s="376"/>
      <c r="D540" s="376"/>
      <c r="E540" s="376"/>
      <c r="F540" s="376"/>
      <c r="G540" s="376"/>
      <c r="H540" s="376"/>
      <c r="I540" s="376"/>
      <c r="J540" s="376"/>
      <c r="K540" s="376"/>
      <c r="L540" s="376"/>
    </row>
    <row r="541" spans="1:12" ht="11.25" customHeight="1">
      <c r="A541" s="376"/>
      <c r="B541" s="376"/>
      <c r="C541" s="376"/>
      <c r="D541" s="376"/>
      <c r="E541" s="376"/>
      <c r="F541" s="376"/>
      <c r="G541" s="376"/>
      <c r="H541" s="376"/>
      <c r="I541" s="376"/>
      <c r="J541" s="376"/>
      <c r="K541" s="376"/>
      <c r="L541" s="376"/>
    </row>
    <row r="542" spans="1:12" ht="11.25" customHeight="1">
      <c r="A542" s="376"/>
      <c r="B542" s="376"/>
      <c r="C542" s="376"/>
      <c r="D542" s="376"/>
      <c r="E542" s="376"/>
      <c r="F542" s="376"/>
      <c r="G542" s="376"/>
      <c r="H542" s="376"/>
      <c r="I542" s="376"/>
      <c r="J542" s="376"/>
      <c r="K542" s="376"/>
      <c r="L542" s="376"/>
    </row>
    <row r="543" spans="1:12" ht="11.25" customHeight="1">
      <c r="A543" s="376"/>
      <c r="B543" s="376"/>
      <c r="C543" s="376"/>
      <c r="D543" s="376"/>
      <c r="E543" s="376"/>
      <c r="F543" s="376"/>
      <c r="G543" s="376"/>
      <c r="H543" s="376"/>
      <c r="I543" s="376"/>
      <c r="J543" s="376"/>
      <c r="K543" s="376"/>
      <c r="L543" s="376"/>
    </row>
    <row r="544" spans="1:12" ht="11.25" customHeight="1">
      <c r="A544" s="376"/>
      <c r="B544" s="376"/>
      <c r="C544" s="376"/>
      <c r="D544" s="376"/>
      <c r="E544" s="376"/>
      <c r="F544" s="376"/>
      <c r="G544" s="376"/>
      <c r="H544" s="376"/>
      <c r="I544" s="376"/>
      <c r="J544" s="376"/>
      <c r="K544" s="376"/>
      <c r="L544" s="376"/>
    </row>
    <row r="545" spans="1:12" ht="11.25" customHeight="1">
      <c r="A545" s="376"/>
      <c r="B545" s="376"/>
      <c r="C545" s="376"/>
      <c r="D545" s="376"/>
      <c r="E545" s="376"/>
      <c r="F545" s="376"/>
      <c r="G545" s="376"/>
      <c r="H545" s="376"/>
      <c r="I545" s="376"/>
      <c r="J545" s="376"/>
      <c r="K545" s="376"/>
      <c r="L545" s="376"/>
    </row>
    <row r="546" spans="1:12" ht="11.25" customHeight="1">
      <c r="A546" s="376"/>
      <c r="B546" s="376"/>
      <c r="C546" s="376"/>
      <c r="D546" s="376"/>
      <c r="E546" s="376"/>
      <c r="F546" s="376"/>
      <c r="G546" s="376"/>
      <c r="H546" s="376"/>
      <c r="I546" s="376"/>
      <c r="J546" s="376"/>
      <c r="K546" s="376"/>
      <c r="L546" s="376"/>
    </row>
    <row r="547" spans="1:12" ht="11.25" customHeight="1">
      <c r="A547" s="376"/>
      <c r="B547" s="376"/>
      <c r="C547" s="376"/>
      <c r="D547" s="376"/>
      <c r="E547" s="376"/>
      <c r="F547" s="376"/>
      <c r="G547" s="376"/>
      <c r="H547" s="376"/>
      <c r="I547" s="376"/>
      <c r="J547" s="376"/>
      <c r="K547" s="376"/>
      <c r="L547" s="376"/>
    </row>
    <row r="548" spans="1:12" ht="11.25" customHeight="1">
      <c r="A548" s="376"/>
      <c r="B548" s="376"/>
      <c r="C548" s="376"/>
      <c r="D548" s="376"/>
      <c r="E548" s="376"/>
      <c r="F548" s="376"/>
      <c r="G548" s="376"/>
      <c r="H548" s="376"/>
      <c r="I548" s="376"/>
      <c r="J548" s="376"/>
      <c r="K548" s="376"/>
      <c r="L548" s="376"/>
    </row>
    <row r="549" spans="1:12" ht="11.25" customHeight="1">
      <c r="A549" s="376"/>
      <c r="B549" s="376"/>
      <c r="C549" s="376"/>
      <c r="D549" s="376"/>
      <c r="E549" s="376"/>
      <c r="F549" s="376"/>
      <c r="G549" s="376"/>
      <c r="H549" s="376"/>
      <c r="I549" s="376"/>
      <c r="J549" s="376"/>
      <c r="K549" s="376"/>
      <c r="L549" s="376"/>
    </row>
    <row r="550" spans="1:12" ht="11.25" customHeight="1">
      <c r="A550" s="376"/>
      <c r="B550" s="376"/>
      <c r="C550" s="376"/>
      <c r="D550" s="376"/>
      <c r="E550" s="376"/>
      <c r="F550" s="376"/>
      <c r="G550" s="376"/>
      <c r="H550" s="376"/>
      <c r="I550" s="376"/>
      <c r="J550" s="376"/>
      <c r="K550" s="376"/>
      <c r="L550" s="376"/>
    </row>
    <row r="551" spans="1:12" ht="11.25" customHeight="1">
      <c r="A551" s="376"/>
      <c r="B551" s="376"/>
      <c r="C551" s="376"/>
      <c r="D551" s="376"/>
      <c r="E551" s="376"/>
      <c r="F551" s="376"/>
      <c r="G551" s="376"/>
      <c r="H551" s="376"/>
      <c r="I551" s="376"/>
      <c r="J551" s="376"/>
      <c r="K551" s="376"/>
      <c r="L551" s="376"/>
    </row>
    <row r="552" spans="1:12" ht="11.25" customHeight="1">
      <c r="A552" s="376"/>
      <c r="B552" s="376"/>
      <c r="C552" s="376"/>
      <c r="D552" s="376"/>
      <c r="E552" s="376"/>
      <c r="F552" s="376"/>
      <c r="G552" s="376"/>
      <c r="H552" s="376"/>
      <c r="I552" s="376"/>
      <c r="J552" s="376"/>
      <c r="K552" s="376"/>
      <c r="L552" s="376"/>
    </row>
    <row r="553" spans="1:12" ht="11.25" customHeight="1">
      <c r="A553" s="376"/>
      <c r="B553" s="376"/>
      <c r="C553" s="376"/>
      <c r="D553" s="376"/>
      <c r="E553" s="376"/>
      <c r="F553" s="376"/>
      <c r="G553" s="376"/>
      <c r="H553" s="376"/>
      <c r="I553" s="376"/>
      <c r="J553" s="376"/>
      <c r="K553" s="376"/>
      <c r="L553" s="376"/>
    </row>
    <row r="554" spans="1:12" ht="11.25" customHeight="1">
      <c r="A554" s="376"/>
      <c r="B554" s="376"/>
      <c r="C554" s="376"/>
      <c r="D554" s="376"/>
      <c r="E554" s="376"/>
      <c r="F554" s="376"/>
      <c r="G554" s="376"/>
      <c r="H554" s="376"/>
      <c r="I554" s="376"/>
      <c r="J554" s="376"/>
      <c r="K554" s="376"/>
      <c r="L554" s="376"/>
    </row>
    <row r="555" spans="1:12" ht="11.25" customHeight="1">
      <c r="A555" s="376"/>
      <c r="B555" s="376"/>
      <c r="C555" s="376"/>
      <c r="D555" s="376"/>
      <c r="E555" s="376"/>
      <c r="F555" s="376"/>
      <c r="G555" s="376"/>
      <c r="H555" s="376"/>
      <c r="I555" s="376"/>
      <c r="J555" s="376"/>
      <c r="K555" s="376"/>
      <c r="L555" s="376"/>
    </row>
    <row r="556" spans="1:12" ht="11.25" customHeight="1">
      <c r="A556" s="376"/>
      <c r="B556" s="376"/>
      <c r="C556" s="376"/>
      <c r="D556" s="376"/>
      <c r="E556" s="376"/>
      <c r="F556" s="376"/>
      <c r="G556" s="376"/>
      <c r="H556" s="376"/>
      <c r="I556" s="376"/>
      <c r="J556" s="376"/>
      <c r="K556" s="376"/>
      <c r="L556" s="376"/>
    </row>
    <row r="557" spans="1:12" ht="11.25" customHeight="1">
      <c r="A557" s="376"/>
      <c r="B557" s="376"/>
      <c r="C557" s="376"/>
      <c r="D557" s="376"/>
      <c r="E557" s="376"/>
      <c r="F557" s="376"/>
      <c r="G557" s="376"/>
      <c r="H557" s="376"/>
      <c r="I557" s="376"/>
      <c r="J557" s="376"/>
      <c r="K557" s="376"/>
      <c r="L557" s="376"/>
    </row>
    <row r="558" spans="1:12" ht="11.25" customHeight="1">
      <c r="A558" s="376"/>
      <c r="B558" s="376"/>
      <c r="C558" s="376"/>
      <c r="D558" s="376"/>
      <c r="E558" s="376"/>
      <c r="F558" s="376"/>
      <c r="G558" s="376"/>
      <c r="H558" s="376"/>
      <c r="I558" s="376"/>
      <c r="J558" s="376"/>
      <c r="K558" s="376"/>
      <c r="L558" s="376"/>
    </row>
    <row r="559" spans="1:12" ht="11.25" customHeight="1">
      <c r="A559" s="376"/>
      <c r="B559" s="376"/>
      <c r="C559" s="376"/>
      <c r="D559" s="376"/>
      <c r="E559" s="376"/>
      <c r="F559" s="376"/>
      <c r="G559" s="376"/>
      <c r="H559" s="376"/>
      <c r="I559" s="376"/>
      <c r="J559" s="376"/>
      <c r="K559" s="376"/>
      <c r="L559" s="376"/>
    </row>
    <row r="560" spans="1:12" ht="11.25" customHeight="1">
      <c r="A560" s="376"/>
      <c r="B560" s="376"/>
      <c r="C560" s="376"/>
      <c r="D560" s="376"/>
      <c r="E560" s="376"/>
      <c r="F560" s="376"/>
      <c r="G560" s="376"/>
      <c r="H560" s="376"/>
      <c r="I560" s="376"/>
      <c r="J560" s="376"/>
      <c r="K560" s="376"/>
      <c r="L560" s="376"/>
    </row>
    <row r="561" spans="1:12" ht="11.25" customHeight="1">
      <c r="A561" s="376"/>
      <c r="B561" s="376"/>
      <c r="C561" s="376"/>
      <c r="D561" s="376"/>
      <c r="E561" s="376"/>
      <c r="F561" s="376"/>
      <c r="G561" s="376"/>
      <c r="H561" s="376"/>
      <c r="I561" s="376"/>
      <c r="J561" s="376"/>
      <c r="K561" s="376"/>
      <c r="L561" s="376"/>
    </row>
    <row r="562" spans="1:12" ht="11.25" customHeight="1">
      <c r="A562" s="376"/>
      <c r="B562" s="376"/>
      <c r="C562" s="376"/>
      <c r="D562" s="376"/>
      <c r="E562" s="376"/>
      <c r="F562" s="376"/>
      <c r="G562" s="376"/>
      <c r="H562" s="376"/>
      <c r="I562" s="376"/>
      <c r="J562" s="376"/>
      <c r="K562" s="376"/>
      <c r="L562" s="376"/>
    </row>
    <row r="563" spans="1:12" ht="11.25" customHeight="1">
      <c r="A563" s="376"/>
      <c r="B563" s="376"/>
      <c r="C563" s="376"/>
      <c r="D563" s="376"/>
      <c r="E563" s="376"/>
      <c r="F563" s="376"/>
      <c r="G563" s="376"/>
      <c r="H563" s="376"/>
      <c r="I563" s="376"/>
      <c r="J563" s="376"/>
      <c r="K563" s="376"/>
      <c r="L563" s="376"/>
    </row>
    <row r="564" spans="1:12" ht="11.25" customHeight="1">
      <c r="A564" s="376"/>
      <c r="B564" s="376"/>
      <c r="C564" s="376"/>
      <c r="D564" s="376"/>
      <c r="E564" s="376"/>
      <c r="F564" s="376"/>
      <c r="G564" s="376"/>
      <c r="H564" s="376"/>
      <c r="I564" s="376"/>
      <c r="J564" s="376"/>
      <c r="K564" s="376"/>
      <c r="L564" s="376"/>
    </row>
    <row r="565" spans="1:12" ht="11.25" customHeight="1">
      <c r="A565" s="376"/>
      <c r="B565" s="376"/>
      <c r="C565" s="376"/>
      <c r="D565" s="376"/>
      <c r="E565" s="376"/>
      <c r="F565" s="376"/>
      <c r="G565" s="376"/>
      <c r="H565" s="376"/>
      <c r="I565" s="376"/>
      <c r="J565" s="376"/>
      <c r="K565" s="376"/>
      <c r="L565" s="376"/>
    </row>
    <row r="566" spans="1:12" ht="11.25" customHeight="1">
      <c r="A566" s="376"/>
      <c r="B566" s="376"/>
      <c r="C566" s="376"/>
      <c r="D566" s="376"/>
      <c r="E566" s="376"/>
      <c r="F566" s="376"/>
      <c r="G566" s="376"/>
      <c r="H566" s="376"/>
      <c r="I566" s="376"/>
      <c r="J566" s="376"/>
      <c r="K566" s="376"/>
      <c r="L566" s="376"/>
    </row>
    <row r="567" spans="1:12" ht="11.25" customHeight="1">
      <c r="A567" s="376"/>
      <c r="B567" s="376"/>
      <c r="C567" s="376"/>
      <c r="D567" s="376"/>
      <c r="E567" s="376"/>
      <c r="F567" s="376"/>
      <c r="G567" s="376"/>
      <c r="H567" s="376"/>
      <c r="I567" s="376"/>
      <c r="J567" s="376"/>
      <c r="K567" s="376"/>
      <c r="L567" s="376"/>
    </row>
    <row r="568" spans="1:12" ht="11.25" customHeight="1">
      <c r="A568" s="376"/>
      <c r="B568" s="376"/>
      <c r="C568" s="376"/>
      <c r="D568" s="376"/>
      <c r="E568" s="376"/>
      <c r="F568" s="376"/>
      <c r="G568" s="376"/>
      <c r="H568" s="376"/>
      <c r="I568" s="376"/>
      <c r="J568" s="376"/>
      <c r="K568" s="376"/>
      <c r="L568" s="376"/>
    </row>
    <row r="569" spans="1:12" ht="11.25" customHeight="1">
      <c r="A569" s="376"/>
      <c r="B569" s="376"/>
      <c r="C569" s="376"/>
      <c r="D569" s="376"/>
      <c r="E569" s="376"/>
      <c r="F569" s="376"/>
      <c r="G569" s="376"/>
      <c r="H569" s="376"/>
      <c r="I569" s="376"/>
      <c r="J569" s="376"/>
      <c r="K569" s="376"/>
      <c r="L569" s="376"/>
    </row>
    <row r="570" spans="1:12" ht="11.25" customHeight="1">
      <c r="A570" s="376"/>
      <c r="B570" s="376"/>
      <c r="C570" s="376"/>
      <c r="D570" s="376"/>
      <c r="E570" s="376"/>
      <c r="F570" s="376"/>
      <c r="G570" s="376"/>
      <c r="H570" s="376"/>
      <c r="I570" s="376"/>
      <c r="J570" s="376"/>
      <c r="K570" s="376"/>
      <c r="L570" s="376"/>
    </row>
    <row r="571" spans="1:12" ht="11.25" customHeight="1">
      <c r="A571" s="376"/>
      <c r="B571" s="376"/>
      <c r="C571" s="376"/>
      <c r="D571" s="376"/>
      <c r="E571" s="376"/>
      <c r="F571" s="376"/>
      <c r="G571" s="376"/>
      <c r="H571" s="376"/>
      <c r="I571" s="376"/>
      <c r="J571" s="376"/>
      <c r="K571" s="376"/>
      <c r="L571" s="376"/>
    </row>
    <row r="572" spans="1:12" ht="11.25" customHeight="1">
      <c r="A572" s="376"/>
      <c r="B572" s="376"/>
      <c r="C572" s="376"/>
      <c r="D572" s="376"/>
      <c r="E572" s="376"/>
      <c r="F572" s="376"/>
      <c r="G572" s="376"/>
      <c r="H572" s="376"/>
      <c r="I572" s="376"/>
      <c r="J572" s="376"/>
      <c r="K572" s="376"/>
      <c r="L572" s="376"/>
    </row>
    <row r="573" spans="1:12" ht="11.25" customHeight="1">
      <c r="A573" s="376"/>
      <c r="B573" s="376"/>
      <c r="C573" s="376"/>
      <c r="D573" s="376"/>
      <c r="E573" s="376"/>
      <c r="F573" s="376"/>
      <c r="G573" s="376"/>
      <c r="H573" s="376"/>
      <c r="I573" s="376"/>
      <c r="J573" s="376"/>
      <c r="K573" s="376"/>
      <c r="L573" s="376"/>
    </row>
    <row r="574" spans="1:12" ht="11.25" customHeight="1">
      <c r="A574" s="376"/>
      <c r="B574" s="376"/>
      <c r="C574" s="376"/>
      <c r="D574" s="376"/>
      <c r="E574" s="376"/>
      <c r="F574" s="376"/>
      <c r="G574" s="376"/>
      <c r="H574" s="376"/>
      <c r="I574" s="376"/>
      <c r="J574" s="376"/>
      <c r="K574" s="376"/>
      <c r="L574" s="376"/>
    </row>
    <row r="575" spans="1:12" ht="11.25" customHeight="1">
      <c r="A575" s="376"/>
      <c r="B575" s="376"/>
      <c r="C575" s="376"/>
      <c r="D575" s="376"/>
      <c r="E575" s="376"/>
      <c r="F575" s="376"/>
      <c r="G575" s="376"/>
      <c r="H575" s="376"/>
      <c r="I575" s="376"/>
      <c r="J575" s="376"/>
      <c r="K575" s="376"/>
      <c r="L575" s="376"/>
    </row>
    <row r="576" spans="1:12" ht="11.25" customHeight="1">
      <c r="A576" s="376"/>
      <c r="B576" s="376"/>
      <c r="C576" s="376"/>
      <c r="D576" s="376"/>
      <c r="E576" s="376"/>
      <c r="F576" s="376"/>
      <c r="G576" s="376"/>
      <c r="H576" s="376"/>
      <c r="I576" s="376"/>
      <c r="J576" s="376"/>
      <c r="K576" s="376"/>
      <c r="L576" s="376"/>
    </row>
    <row r="577" spans="1:12" ht="11.25" customHeight="1">
      <c r="A577" s="376"/>
      <c r="B577" s="376"/>
      <c r="C577" s="376"/>
      <c r="D577" s="376"/>
      <c r="E577" s="376"/>
      <c r="F577" s="376"/>
      <c r="G577" s="376"/>
      <c r="H577" s="376"/>
      <c r="I577" s="376"/>
      <c r="J577" s="376"/>
      <c r="K577" s="376"/>
      <c r="L577" s="376"/>
    </row>
    <row r="578" spans="1:12" ht="11.25" customHeight="1">
      <c r="A578" s="376"/>
      <c r="B578" s="376"/>
      <c r="C578" s="376"/>
      <c r="D578" s="376"/>
      <c r="E578" s="376"/>
      <c r="F578" s="376"/>
      <c r="G578" s="376"/>
      <c r="H578" s="376"/>
      <c r="I578" s="376"/>
      <c r="J578" s="376"/>
      <c r="K578" s="376"/>
      <c r="L578" s="376"/>
    </row>
    <row r="579" spans="1:12" ht="11.25" customHeight="1">
      <c r="A579" s="376"/>
      <c r="B579" s="376"/>
      <c r="C579" s="376"/>
      <c r="D579" s="376"/>
      <c r="E579" s="376"/>
      <c r="F579" s="376"/>
      <c r="G579" s="376"/>
      <c r="H579" s="376"/>
      <c r="I579" s="376"/>
      <c r="J579" s="376"/>
      <c r="K579" s="376"/>
      <c r="L579" s="376"/>
    </row>
    <row r="580" spans="1:12" ht="11.25" customHeight="1">
      <c r="A580" s="376"/>
      <c r="B580" s="376"/>
      <c r="C580" s="376"/>
      <c r="D580" s="376"/>
      <c r="E580" s="376"/>
      <c r="F580" s="376"/>
      <c r="G580" s="376"/>
      <c r="H580" s="376"/>
      <c r="I580" s="376"/>
      <c r="J580" s="376"/>
      <c r="K580" s="376"/>
      <c r="L580" s="376"/>
    </row>
    <row r="581" spans="1:12" ht="11.25" customHeight="1">
      <c r="A581" s="376"/>
      <c r="B581" s="376"/>
      <c r="C581" s="376"/>
      <c r="D581" s="376"/>
      <c r="E581" s="376"/>
      <c r="F581" s="376"/>
      <c r="G581" s="376"/>
      <c r="H581" s="376"/>
      <c r="I581" s="376"/>
      <c r="J581" s="376"/>
      <c r="K581" s="376"/>
      <c r="L581" s="376"/>
    </row>
    <row r="582" spans="1:12" ht="11.25" customHeight="1">
      <c r="A582" s="376"/>
      <c r="B582" s="376"/>
      <c r="C582" s="376"/>
      <c r="D582" s="376"/>
      <c r="E582" s="376"/>
      <c r="F582" s="376"/>
      <c r="G582" s="376"/>
      <c r="H582" s="376"/>
      <c r="I582" s="376"/>
      <c r="J582" s="376"/>
      <c r="K582" s="376"/>
      <c r="L582" s="376"/>
    </row>
    <row r="583" spans="1:12" ht="11.25" customHeight="1">
      <c r="A583" s="376"/>
      <c r="B583" s="376"/>
      <c r="C583" s="376"/>
      <c r="D583" s="376"/>
      <c r="E583" s="376"/>
      <c r="F583" s="376"/>
      <c r="G583" s="376"/>
      <c r="H583" s="376"/>
      <c r="I583" s="376"/>
      <c r="J583" s="376"/>
      <c r="K583" s="376"/>
      <c r="L583" s="376"/>
    </row>
    <row r="584" spans="1:12" ht="11.25" customHeight="1">
      <c r="A584" s="376"/>
      <c r="B584" s="376"/>
      <c r="C584" s="376"/>
      <c r="D584" s="376"/>
      <c r="E584" s="376"/>
      <c r="F584" s="376"/>
      <c r="G584" s="376"/>
      <c r="H584" s="376"/>
      <c r="I584" s="376"/>
      <c r="J584" s="376"/>
      <c r="K584" s="376"/>
      <c r="L584" s="376"/>
    </row>
    <row r="585" spans="1:12" ht="11.25" customHeight="1">
      <c r="A585" s="376"/>
      <c r="B585" s="376"/>
      <c r="C585" s="376"/>
      <c r="D585" s="376"/>
      <c r="E585" s="376"/>
      <c r="F585" s="376"/>
      <c r="G585" s="376"/>
      <c r="H585" s="376"/>
      <c r="I585" s="376"/>
      <c r="J585" s="376"/>
      <c r="K585" s="376"/>
      <c r="L585" s="376"/>
    </row>
    <row r="586" spans="1:12" ht="11.25" customHeight="1">
      <c r="A586" s="376"/>
      <c r="B586" s="376"/>
      <c r="C586" s="376"/>
      <c r="D586" s="376"/>
      <c r="E586" s="376"/>
      <c r="F586" s="376"/>
      <c r="G586" s="376"/>
      <c r="H586" s="376"/>
      <c r="I586" s="376"/>
      <c r="J586" s="376"/>
      <c r="K586" s="376"/>
      <c r="L586" s="376"/>
    </row>
    <row r="587" spans="1:12" ht="11.25" customHeight="1">
      <c r="A587" s="376"/>
      <c r="B587" s="376"/>
      <c r="C587" s="376"/>
      <c r="D587" s="376"/>
      <c r="E587" s="376"/>
      <c r="F587" s="376"/>
      <c r="G587" s="376"/>
      <c r="H587" s="376"/>
      <c r="I587" s="376"/>
      <c r="J587" s="376"/>
      <c r="K587" s="376"/>
      <c r="L587" s="376"/>
    </row>
    <row r="588" spans="1:12" ht="11.25" customHeight="1">
      <c r="A588" s="376"/>
      <c r="B588" s="376"/>
      <c r="C588" s="376"/>
      <c r="D588" s="376"/>
      <c r="E588" s="376"/>
      <c r="F588" s="376"/>
      <c r="G588" s="376"/>
      <c r="H588" s="376"/>
      <c r="I588" s="376"/>
      <c r="J588" s="376"/>
      <c r="K588" s="376"/>
      <c r="L588" s="376"/>
    </row>
    <row r="589" spans="1:12" ht="11.25" customHeight="1">
      <c r="A589" s="376"/>
      <c r="B589" s="376"/>
      <c r="C589" s="376"/>
      <c r="D589" s="376"/>
      <c r="E589" s="376"/>
      <c r="F589" s="376"/>
      <c r="G589" s="376"/>
      <c r="H589" s="376"/>
      <c r="I589" s="376"/>
      <c r="J589" s="376"/>
      <c r="K589" s="376"/>
      <c r="L589" s="376"/>
    </row>
    <row r="590" spans="1:12" ht="11.25" customHeight="1">
      <c r="A590" s="376"/>
      <c r="B590" s="376"/>
      <c r="C590" s="376"/>
      <c r="D590" s="376"/>
      <c r="E590" s="376"/>
      <c r="F590" s="376"/>
      <c r="G590" s="376"/>
      <c r="H590" s="376"/>
      <c r="I590" s="376"/>
      <c r="J590" s="376"/>
      <c r="K590" s="376"/>
      <c r="L590" s="376"/>
    </row>
    <row r="591" spans="1:12" ht="11.25" customHeight="1">
      <c r="A591" s="376"/>
      <c r="B591" s="376"/>
      <c r="C591" s="376"/>
      <c r="D591" s="376"/>
      <c r="E591" s="376"/>
      <c r="F591" s="376"/>
      <c r="G591" s="376"/>
      <c r="H591" s="376"/>
      <c r="I591" s="376"/>
      <c r="J591" s="376"/>
      <c r="K591" s="376"/>
      <c r="L591" s="376"/>
    </row>
    <row r="592" spans="1:12" ht="11.25" customHeight="1">
      <c r="A592" s="376"/>
      <c r="B592" s="376"/>
      <c r="C592" s="376"/>
      <c r="D592" s="376"/>
      <c r="E592" s="376"/>
      <c r="F592" s="376"/>
      <c r="G592" s="376"/>
      <c r="H592" s="376"/>
      <c r="I592" s="376"/>
      <c r="J592" s="376"/>
      <c r="K592" s="376"/>
      <c r="L592" s="376"/>
    </row>
    <row r="593" spans="1:12" ht="11.25" customHeight="1">
      <c r="A593" s="376"/>
      <c r="B593" s="376"/>
      <c r="C593" s="376"/>
      <c r="D593" s="376"/>
      <c r="E593" s="376"/>
      <c r="F593" s="376"/>
      <c r="G593" s="376"/>
      <c r="H593" s="376"/>
      <c r="I593" s="376"/>
      <c r="J593" s="376"/>
      <c r="K593" s="376"/>
      <c r="L593" s="376"/>
    </row>
    <row r="594" spans="1:12" ht="11.25" customHeight="1">
      <c r="A594" s="376"/>
      <c r="B594" s="376"/>
      <c r="C594" s="376"/>
      <c r="D594" s="376"/>
      <c r="E594" s="376"/>
      <c r="F594" s="376"/>
      <c r="G594" s="376"/>
      <c r="H594" s="376"/>
      <c r="I594" s="376"/>
      <c r="J594" s="376"/>
      <c r="K594" s="376"/>
      <c r="L594" s="376"/>
    </row>
    <row r="595" spans="1:12" ht="11.25" customHeight="1">
      <c r="A595" s="376"/>
      <c r="B595" s="376"/>
      <c r="C595" s="376"/>
      <c r="D595" s="376"/>
      <c r="E595" s="376"/>
      <c r="F595" s="376"/>
      <c r="G595" s="376"/>
      <c r="H595" s="376"/>
      <c r="I595" s="376"/>
      <c r="J595" s="376"/>
      <c r="K595" s="376"/>
      <c r="L595" s="376"/>
    </row>
    <row r="596" spans="1:12" ht="11.25" customHeight="1">
      <c r="A596" s="376"/>
      <c r="B596" s="376"/>
      <c r="C596" s="376"/>
      <c r="D596" s="376"/>
      <c r="E596" s="376"/>
      <c r="F596" s="376"/>
      <c r="G596" s="376"/>
      <c r="H596" s="376"/>
      <c r="I596" s="376"/>
      <c r="J596" s="376"/>
      <c r="K596" s="376"/>
      <c r="L596" s="376"/>
    </row>
    <row r="597" spans="1:12" ht="11.25" customHeight="1">
      <c r="A597" s="376"/>
      <c r="B597" s="376"/>
      <c r="C597" s="376"/>
      <c r="D597" s="376"/>
      <c r="E597" s="376"/>
      <c r="F597" s="376"/>
      <c r="G597" s="376"/>
      <c r="H597" s="376"/>
      <c r="I597" s="376"/>
      <c r="J597" s="376"/>
      <c r="K597" s="376"/>
      <c r="L597" s="376"/>
    </row>
    <row r="598" spans="1:12" ht="11.25" customHeight="1">
      <c r="A598" s="376"/>
      <c r="B598" s="376"/>
      <c r="C598" s="376"/>
      <c r="D598" s="376"/>
      <c r="E598" s="376"/>
      <c r="F598" s="376"/>
      <c r="G598" s="376"/>
      <c r="H598" s="376"/>
      <c r="I598" s="376"/>
      <c r="J598" s="376"/>
      <c r="K598" s="376"/>
      <c r="L598" s="376"/>
    </row>
    <row r="599" spans="1:12" ht="11.25" customHeight="1">
      <c r="A599" s="376"/>
      <c r="B599" s="376"/>
      <c r="C599" s="376"/>
      <c r="D599" s="376"/>
      <c r="E599" s="376"/>
      <c r="F599" s="376"/>
      <c r="G599" s="376"/>
      <c r="H599" s="376"/>
      <c r="I599" s="376"/>
      <c r="J599" s="376"/>
      <c r="K599" s="376"/>
      <c r="L599" s="376"/>
    </row>
    <row r="600" spans="1:12" ht="11.25" customHeight="1">
      <c r="A600" s="376"/>
      <c r="B600" s="376"/>
      <c r="C600" s="376"/>
      <c r="D600" s="376"/>
      <c r="E600" s="376"/>
      <c r="F600" s="376"/>
      <c r="G600" s="376"/>
      <c r="H600" s="376"/>
      <c r="I600" s="376"/>
      <c r="J600" s="376"/>
      <c r="K600" s="376"/>
      <c r="L600" s="376"/>
    </row>
    <row r="601" spans="1:12" ht="11.25" customHeight="1">
      <c r="A601" s="376"/>
      <c r="B601" s="376"/>
      <c r="C601" s="376"/>
      <c r="D601" s="376"/>
      <c r="E601" s="376"/>
      <c r="F601" s="376"/>
      <c r="G601" s="376"/>
      <c r="H601" s="376"/>
      <c r="I601" s="376"/>
      <c r="J601" s="376"/>
      <c r="K601" s="376"/>
      <c r="L601" s="376"/>
    </row>
    <row r="602" spans="1:12" ht="11.25" customHeight="1">
      <c r="A602" s="376"/>
      <c r="B602" s="376"/>
      <c r="C602" s="376"/>
      <c r="D602" s="376"/>
      <c r="E602" s="376"/>
      <c r="F602" s="376"/>
      <c r="G602" s="376"/>
      <c r="H602" s="376"/>
      <c r="I602" s="376"/>
      <c r="J602" s="376"/>
      <c r="K602" s="376"/>
      <c r="L602" s="376"/>
    </row>
    <row r="603" spans="1:12" ht="11.25" customHeight="1">
      <c r="A603" s="376"/>
      <c r="B603" s="376"/>
      <c r="C603" s="376"/>
      <c r="D603" s="376"/>
      <c r="E603" s="376"/>
      <c r="F603" s="376"/>
      <c r="G603" s="376"/>
      <c r="H603" s="376"/>
      <c r="I603" s="376"/>
      <c r="J603" s="376"/>
      <c r="K603" s="376"/>
      <c r="L603" s="376"/>
    </row>
    <row r="604" spans="1:12" ht="11.25" customHeight="1">
      <c r="A604" s="376"/>
      <c r="B604" s="376"/>
      <c r="C604" s="376"/>
      <c r="D604" s="376"/>
      <c r="E604" s="376"/>
      <c r="F604" s="376"/>
      <c r="G604" s="376"/>
      <c r="H604" s="376"/>
      <c r="I604" s="376"/>
      <c r="J604" s="376"/>
      <c r="K604" s="376"/>
      <c r="L604" s="376"/>
    </row>
    <row r="605" spans="1:12" ht="11.25" customHeight="1">
      <c r="A605" s="376"/>
      <c r="B605" s="376"/>
      <c r="C605" s="376"/>
      <c r="D605" s="376"/>
      <c r="E605" s="376"/>
      <c r="F605" s="376"/>
      <c r="G605" s="376"/>
      <c r="H605" s="376"/>
      <c r="I605" s="376"/>
      <c r="J605" s="376"/>
      <c r="K605" s="376"/>
      <c r="L605" s="376"/>
    </row>
    <row r="606" spans="1:12" ht="11.25" customHeight="1">
      <c r="A606" s="376"/>
      <c r="B606" s="376"/>
      <c r="C606" s="376"/>
      <c r="D606" s="376"/>
      <c r="E606" s="376"/>
      <c r="F606" s="376"/>
      <c r="G606" s="376"/>
      <c r="H606" s="376"/>
      <c r="I606" s="376"/>
      <c r="J606" s="376"/>
      <c r="K606" s="376"/>
      <c r="L606" s="376"/>
    </row>
    <row r="607" spans="1:12" ht="11.25" customHeight="1">
      <c r="A607" s="376"/>
      <c r="B607" s="376"/>
      <c r="C607" s="376"/>
      <c r="D607" s="376"/>
      <c r="E607" s="376"/>
      <c r="F607" s="376"/>
      <c r="G607" s="376"/>
      <c r="H607" s="376"/>
      <c r="I607" s="376"/>
      <c r="J607" s="376"/>
      <c r="K607" s="376"/>
      <c r="L607" s="376"/>
    </row>
    <row r="608" spans="1:12" ht="11.25" customHeight="1">
      <c r="A608" s="376"/>
      <c r="B608" s="376"/>
      <c r="C608" s="376"/>
      <c r="D608" s="376"/>
      <c r="E608" s="376"/>
      <c r="F608" s="376"/>
      <c r="G608" s="376"/>
      <c r="H608" s="376"/>
      <c r="I608" s="376"/>
      <c r="J608" s="376"/>
      <c r="K608" s="376"/>
      <c r="L608" s="376"/>
    </row>
    <row r="609" spans="1:12" ht="11.25" customHeight="1">
      <c r="A609" s="376"/>
      <c r="B609" s="376"/>
      <c r="C609" s="376"/>
      <c r="D609" s="376"/>
      <c r="E609" s="376"/>
      <c r="F609" s="376"/>
      <c r="G609" s="376"/>
      <c r="H609" s="376"/>
      <c r="I609" s="376"/>
      <c r="J609" s="376"/>
      <c r="K609" s="376"/>
      <c r="L609" s="376"/>
    </row>
    <row r="610" spans="1:12" ht="11.25" customHeight="1">
      <c r="A610" s="376"/>
      <c r="B610" s="376"/>
      <c r="C610" s="376"/>
      <c r="D610" s="376"/>
      <c r="E610" s="376"/>
      <c r="F610" s="376"/>
      <c r="G610" s="376"/>
      <c r="H610" s="376"/>
      <c r="I610" s="376"/>
      <c r="J610" s="376"/>
      <c r="K610" s="376"/>
      <c r="L610" s="376"/>
    </row>
    <row r="611" spans="1:12" ht="11.25" customHeight="1">
      <c r="A611" s="376"/>
      <c r="B611" s="376"/>
      <c r="C611" s="376"/>
      <c r="D611" s="376"/>
      <c r="E611" s="376"/>
      <c r="F611" s="376"/>
      <c r="G611" s="376"/>
      <c r="H611" s="376"/>
      <c r="I611" s="376"/>
      <c r="J611" s="376"/>
      <c r="K611" s="376"/>
      <c r="L611" s="376"/>
    </row>
    <row r="612" spans="1:12" ht="11.25" customHeight="1">
      <c r="A612" s="376"/>
      <c r="B612" s="376"/>
      <c r="C612" s="376"/>
      <c r="D612" s="376"/>
      <c r="E612" s="376"/>
      <c r="F612" s="376"/>
      <c r="G612" s="376"/>
      <c r="H612" s="376"/>
      <c r="I612" s="376"/>
      <c r="J612" s="376"/>
      <c r="K612" s="376"/>
      <c r="L612" s="376"/>
    </row>
    <row r="613" spans="1:12" ht="11.25" customHeight="1">
      <c r="A613" s="376"/>
      <c r="B613" s="376"/>
      <c r="C613" s="376"/>
      <c r="D613" s="376"/>
      <c r="E613" s="376"/>
      <c r="F613" s="376"/>
      <c r="G613" s="376"/>
      <c r="H613" s="376"/>
      <c r="I613" s="376"/>
      <c r="J613" s="376"/>
      <c r="K613" s="376"/>
      <c r="L613" s="376"/>
    </row>
    <row r="614" spans="1:12" ht="11.25" customHeight="1">
      <c r="A614" s="376"/>
      <c r="B614" s="376"/>
      <c r="C614" s="376"/>
      <c r="D614" s="376"/>
      <c r="E614" s="376"/>
      <c r="F614" s="376"/>
      <c r="G614" s="376"/>
      <c r="H614" s="376"/>
      <c r="I614" s="376"/>
      <c r="J614" s="376"/>
      <c r="K614" s="376"/>
      <c r="L614" s="376"/>
    </row>
    <row r="615" spans="1:12" ht="11.25" customHeight="1">
      <c r="A615" s="376"/>
      <c r="B615" s="376"/>
      <c r="C615" s="376"/>
      <c r="D615" s="376"/>
      <c r="E615" s="376"/>
      <c r="F615" s="376"/>
      <c r="G615" s="376"/>
      <c r="H615" s="376"/>
      <c r="I615" s="376"/>
      <c r="J615" s="376"/>
      <c r="K615" s="376"/>
      <c r="L615" s="376"/>
    </row>
    <row r="616" spans="1:12" ht="11.25" customHeight="1">
      <c r="A616" s="376"/>
      <c r="B616" s="376"/>
      <c r="C616" s="376"/>
      <c r="D616" s="376"/>
      <c r="E616" s="376"/>
      <c r="F616" s="376"/>
      <c r="G616" s="376"/>
      <c r="H616" s="376"/>
      <c r="I616" s="376"/>
      <c r="J616" s="376"/>
      <c r="K616" s="376"/>
      <c r="L616" s="376"/>
    </row>
    <row r="617" spans="1:12" ht="11.25" customHeight="1">
      <c r="A617" s="376"/>
      <c r="B617" s="376"/>
      <c r="C617" s="376"/>
      <c r="D617" s="376"/>
      <c r="E617" s="376"/>
      <c r="F617" s="376"/>
      <c r="G617" s="376"/>
      <c r="H617" s="376"/>
      <c r="I617" s="376"/>
      <c r="J617" s="376"/>
      <c r="K617" s="376"/>
      <c r="L617" s="376"/>
    </row>
    <row r="618" spans="1:12" ht="11.25" customHeight="1">
      <c r="A618" s="376"/>
      <c r="B618" s="376"/>
      <c r="C618" s="376"/>
      <c r="D618" s="376"/>
      <c r="E618" s="376"/>
      <c r="F618" s="376"/>
      <c r="G618" s="376"/>
      <c r="H618" s="376"/>
      <c r="I618" s="376"/>
      <c r="J618" s="376"/>
      <c r="K618" s="376"/>
      <c r="L618" s="376"/>
    </row>
    <row r="619" spans="1:12" ht="11.25" customHeight="1">
      <c r="A619" s="376"/>
      <c r="B619" s="376"/>
      <c r="C619" s="376"/>
      <c r="D619" s="376"/>
      <c r="E619" s="376"/>
      <c r="F619" s="376"/>
      <c r="G619" s="376"/>
      <c r="H619" s="376"/>
      <c r="I619" s="376"/>
      <c r="J619" s="376"/>
      <c r="K619" s="376"/>
      <c r="L619" s="376"/>
    </row>
    <row r="620" spans="1:12" ht="11.25" customHeight="1">
      <c r="A620" s="376"/>
      <c r="B620" s="376"/>
      <c r="C620" s="376"/>
      <c r="D620" s="376"/>
      <c r="E620" s="376"/>
      <c r="F620" s="376"/>
      <c r="G620" s="376"/>
      <c r="H620" s="376"/>
      <c r="I620" s="376"/>
      <c r="J620" s="376"/>
      <c r="K620" s="376"/>
      <c r="L620" s="376"/>
    </row>
    <row r="621" spans="1:12" ht="11.25" customHeight="1">
      <c r="A621" s="376"/>
      <c r="B621" s="376"/>
      <c r="C621" s="376"/>
      <c r="D621" s="376"/>
      <c r="E621" s="376"/>
      <c r="F621" s="376"/>
      <c r="G621" s="376"/>
      <c r="H621" s="376"/>
      <c r="I621" s="376"/>
      <c r="J621" s="376"/>
      <c r="K621" s="376"/>
      <c r="L621" s="376"/>
    </row>
    <row r="622" spans="1:12" ht="11.25" customHeight="1">
      <c r="A622" s="376"/>
      <c r="B622" s="376"/>
      <c r="C622" s="376"/>
      <c r="D622" s="376"/>
      <c r="E622" s="376"/>
      <c r="F622" s="376"/>
      <c r="G622" s="376"/>
      <c r="H622" s="376"/>
      <c r="I622" s="376"/>
      <c r="J622" s="376"/>
      <c r="K622" s="376"/>
      <c r="L622" s="376"/>
    </row>
    <row r="623" spans="1:12" ht="11.25" customHeight="1">
      <c r="A623" s="376"/>
      <c r="B623" s="376"/>
      <c r="C623" s="376"/>
      <c r="D623" s="376"/>
      <c r="E623" s="376"/>
      <c r="F623" s="376"/>
      <c r="G623" s="376"/>
      <c r="H623" s="376"/>
      <c r="I623" s="376"/>
      <c r="J623" s="376"/>
      <c r="K623" s="376"/>
      <c r="L623" s="376"/>
    </row>
    <row r="624" spans="1:12" ht="11.25" customHeight="1">
      <c r="A624" s="376"/>
      <c r="B624" s="376"/>
      <c r="C624" s="376"/>
      <c r="D624" s="376"/>
      <c r="E624" s="376"/>
      <c r="F624" s="376"/>
      <c r="G624" s="376"/>
      <c r="H624" s="376"/>
      <c r="I624" s="376"/>
      <c r="J624" s="376"/>
      <c r="K624" s="376"/>
      <c r="L624" s="376"/>
    </row>
    <row r="625" spans="1:12" ht="11.25" customHeight="1">
      <c r="A625" s="376"/>
      <c r="B625" s="376"/>
      <c r="C625" s="376"/>
      <c r="D625" s="376"/>
      <c r="E625" s="376"/>
      <c r="F625" s="376"/>
      <c r="G625" s="376"/>
      <c r="H625" s="376"/>
      <c r="I625" s="376"/>
      <c r="J625" s="376"/>
      <c r="K625" s="376"/>
      <c r="L625" s="376"/>
    </row>
    <row r="626" spans="1:12" ht="11.25" customHeight="1">
      <c r="A626" s="376"/>
      <c r="B626" s="376"/>
      <c r="C626" s="376"/>
      <c r="D626" s="376"/>
      <c r="E626" s="376"/>
      <c r="F626" s="376"/>
      <c r="G626" s="376"/>
      <c r="H626" s="376"/>
      <c r="I626" s="376"/>
      <c r="J626" s="376"/>
      <c r="K626" s="376"/>
      <c r="L626" s="376"/>
    </row>
    <row r="627" spans="1:12" ht="11.25" customHeight="1">
      <c r="A627" s="376"/>
      <c r="B627" s="376"/>
      <c r="C627" s="376"/>
      <c r="D627" s="376"/>
      <c r="E627" s="376"/>
      <c r="F627" s="376"/>
      <c r="G627" s="376"/>
      <c r="H627" s="376"/>
      <c r="I627" s="376"/>
      <c r="J627" s="376"/>
      <c r="K627" s="376"/>
      <c r="L627" s="376"/>
    </row>
    <row r="628" spans="1:12" ht="11.25" customHeight="1">
      <c r="A628" s="376"/>
      <c r="B628" s="376"/>
      <c r="C628" s="376"/>
      <c r="D628" s="376"/>
      <c r="E628" s="376"/>
      <c r="F628" s="376"/>
      <c r="G628" s="376"/>
      <c r="H628" s="376"/>
      <c r="I628" s="376"/>
      <c r="J628" s="376"/>
      <c r="K628" s="376"/>
      <c r="L628" s="376"/>
    </row>
    <row r="629" spans="1:12" ht="11.25" customHeight="1">
      <c r="A629" s="376"/>
      <c r="B629" s="376"/>
      <c r="C629" s="376"/>
      <c r="D629" s="376"/>
      <c r="E629" s="376"/>
      <c r="F629" s="376"/>
      <c r="G629" s="376"/>
      <c r="H629" s="376"/>
      <c r="I629" s="376"/>
      <c r="J629" s="376"/>
      <c r="K629" s="376"/>
      <c r="L629" s="376"/>
    </row>
    <row r="630" spans="1:12" ht="11.25" customHeight="1">
      <c r="A630" s="376"/>
      <c r="B630" s="376"/>
      <c r="C630" s="376"/>
      <c r="D630" s="376"/>
      <c r="E630" s="376"/>
      <c r="F630" s="376"/>
      <c r="G630" s="376"/>
      <c r="H630" s="376"/>
      <c r="I630" s="376"/>
      <c r="J630" s="376"/>
      <c r="K630" s="376"/>
      <c r="L630" s="376"/>
    </row>
    <row r="631" spans="1:12" ht="11.25" customHeight="1">
      <c r="A631" s="376"/>
      <c r="B631" s="376"/>
      <c r="C631" s="376"/>
      <c r="D631" s="376"/>
      <c r="E631" s="376"/>
      <c r="F631" s="376"/>
      <c r="G631" s="376"/>
      <c r="H631" s="376"/>
      <c r="I631" s="376"/>
      <c r="J631" s="376"/>
      <c r="K631" s="376"/>
      <c r="L631" s="376"/>
    </row>
    <row r="632" spans="1:12" ht="11.25" customHeight="1">
      <c r="A632" s="376"/>
      <c r="B632" s="376"/>
      <c r="C632" s="376"/>
      <c r="D632" s="376"/>
      <c r="E632" s="376"/>
      <c r="F632" s="376"/>
      <c r="G632" s="376"/>
      <c r="H632" s="376"/>
      <c r="I632" s="376"/>
      <c r="J632" s="376"/>
      <c r="K632" s="376"/>
      <c r="L632" s="376"/>
    </row>
    <row r="633" spans="1:12" ht="11.25" customHeight="1">
      <c r="A633" s="376"/>
      <c r="B633" s="376"/>
      <c r="C633" s="376"/>
      <c r="D633" s="376"/>
      <c r="E633" s="376"/>
      <c r="F633" s="376"/>
      <c r="G633" s="376"/>
      <c r="H633" s="376"/>
      <c r="I633" s="376"/>
      <c r="J633" s="376"/>
      <c r="K633" s="376"/>
      <c r="L633" s="376"/>
    </row>
    <row r="634" spans="1:12" ht="11.25" customHeight="1">
      <c r="A634" s="376"/>
      <c r="B634" s="376"/>
      <c r="C634" s="376"/>
      <c r="D634" s="376"/>
      <c r="E634" s="376"/>
      <c r="F634" s="376"/>
      <c r="G634" s="376"/>
      <c r="H634" s="376"/>
      <c r="I634" s="376"/>
      <c r="J634" s="376"/>
      <c r="K634" s="376"/>
      <c r="L634" s="376"/>
    </row>
    <row r="635" spans="1:12" ht="11.25" customHeight="1">
      <c r="A635" s="376"/>
      <c r="B635" s="376"/>
      <c r="C635" s="376"/>
      <c r="D635" s="376"/>
      <c r="E635" s="376"/>
      <c r="F635" s="376"/>
      <c r="G635" s="376"/>
      <c r="H635" s="376"/>
      <c r="I635" s="376"/>
      <c r="J635" s="376"/>
      <c r="K635" s="376"/>
      <c r="L635" s="376"/>
    </row>
    <row r="636" spans="1:12" ht="11.25" customHeight="1">
      <c r="A636" s="376"/>
      <c r="B636" s="376"/>
      <c r="C636" s="376"/>
      <c r="D636" s="376"/>
      <c r="E636" s="376"/>
      <c r="F636" s="376"/>
      <c r="G636" s="376"/>
      <c r="H636" s="376"/>
      <c r="I636" s="376"/>
      <c r="J636" s="376"/>
      <c r="K636" s="376"/>
      <c r="L636" s="376"/>
    </row>
    <row r="637" spans="1:12" ht="11.25" customHeight="1">
      <c r="A637" s="376"/>
      <c r="B637" s="376"/>
      <c r="C637" s="376"/>
      <c r="D637" s="376"/>
      <c r="E637" s="376"/>
      <c r="F637" s="376"/>
      <c r="G637" s="376"/>
      <c r="H637" s="376"/>
      <c r="I637" s="376"/>
      <c r="J637" s="376"/>
      <c r="K637" s="376"/>
      <c r="L637" s="376"/>
    </row>
    <row r="638" spans="1:12" ht="11.25" customHeight="1">
      <c r="A638" s="376"/>
      <c r="B638" s="376"/>
      <c r="C638" s="376"/>
      <c r="D638" s="376"/>
      <c r="E638" s="376"/>
      <c r="F638" s="376"/>
      <c r="G638" s="376"/>
      <c r="H638" s="376"/>
      <c r="I638" s="376"/>
      <c r="J638" s="376"/>
      <c r="K638" s="376"/>
      <c r="L638" s="376"/>
    </row>
    <row r="639" spans="1:12" ht="11.25" customHeight="1">
      <c r="A639" s="376"/>
      <c r="B639" s="376"/>
      <c r="C639" s="376"/>
      <c r="D639" s="376"/>
      <c r="E639" s="376"/>
      <c r="F639" s="376"/>
      <c r="G639" s="376"/>
      <c r="H639" s="376"/>
      <c r="I639" s="376"/>
      <c r="J639" s="376"/>
      <c r="K639" s="376"/>
      <c r="L639" s="376"/>
    </row>
    <row r="640" spans="1:12" ht="11.25" customHeight="1">
      <c r="A640" s="376"/>
      <c r="B640" s="376"/>
      <c r="C640" s="376"/>
      <c r="D640" s="376"/>
      <c r="E640" s="376"/>
      <c r="F640" s="376"/>
      <c r="G640" s="376"/>
      <c r="H640" s="376"/>
      <c r="I640" s="376"/>
      <c r="J640" s="376"/>
      <c r="K640" s="376"/>
      <c r="L640" s="376"/>
    </row>
    <row r="641" spans="1:12" ht="11.25" customHeight="1">
      <c r="A641" s="376"/>
      <c r="B641" s="376"/>
      <c r="C641" s="376"/>
      <c r="D641" s="376"/>
      <c r="E641" s="376"/>
      <c r="F641" s="376"/>
      <c r="G641" s="376"/>
      <c r="H641" s="376"/>
      <c r="I641" s="376"/>
      <c r="J641" s="376"/>
      <c r="K641" s="376"/>
      <c r="L641" s="376"/>
    </row>
    <row r="642" spans="1:12" ht="11.25" customHeight="1">
      <c r="A642" s="376"/>
      <c r="B642" s="376"/>
      <c r="C642" s="376"/>
      <c r="D642" s="376"/>
      <c r="E642" s="376"/>
      <c r="F642" s="376"/>
      <c r="G642" s="376"/>
      <c r="H642" s="376"/>
      <c r="I642" s="376"/>
      <c r="J642" s="376"/>
      <c r="K642" s="376"/>
      <c r="L642" s="376"/>
    </row>
    <row r="643" spans="1:12" ht="11.25" customHeight="1">
      <c r="A643" s="376"/>
      <c r="B643" s="376"/>
      <c r="C643" s="376"/>
      <c r="D643" s="376"/>
      <c r="E643" s="376"/>
      <c r="F643" s="376"/>
      <c r="G643" s="376"/>
      <c r="H643" s="376"/>
      <c r="I643" s="376"/>
      <c r="J643" s="376"/>
      <c r="K643" s="376"/>
      <c r="L643" s="376"/>
    </row>
    <row r="644" spans="1:12" ht="11.25" customHeight="1">
      <c r="A644" s="376"/>
      <c r="B644" s="376"/>
      <c r="C644" s="376"/>
      <c r="D644" s="376"/>
      <c r="E644" s="376"/>
      <c r="F644" s="376"/>
      <c r="G644" s="376"/>
      <c r="H644" s="376"/>
      <c r="I644" s="376"/>
      <c r="J644" s="376"/>
      <c r="K644" s="376"/>
      <c r="L644" s="376"/>
    </row>
    <row r="645" spans="1:12" ht="11.25" customHeight="1">
      <c r="A645" s="376"/>
      <c r="B645" s="376"/>
      <c r="C645" s="376"/>
      <c r="D645" s="376"/>
      <c r="E645" s="376"/>
      <c r="F645" s="376"/>
      <c r="G645" s="376"/>
      <c r="H645" s="376"/>
      <c r="I645" s="376"/>
      <c r="J645" s="376"/>
      <c r="K645" s="376"/>
      <c r="L645" s="376"/>
    </row>
    <row r="646" spans="1:12" ht="11.25" customHeight="1">
      <c r="A646" s="376"/>
      <c r="B646" s="376"/>
      <c r="C646" s="376"/>
      <c r="D646" s="376"/>
      <c r="E646" s="376"/>
      <c r="F646" s="376"/>
      <c r="G646" s="376"/>
      <c r="H646" s="376"/>
      <c r="I646" s="376"/>
      <c r="J646" s="376"/>
      <c r="K646" s="376"/>
      <c r="L646" s="376"/>
    </row>
    <row r="647" spans="1:12" ht="11.25" customHeight="1">
      <c r="A647" s="376"/>
      <c r="B647" s="376"/>
      <c r="C647" s="376"/>
      <c r="D647" s="376"/>
      <c r="E647" s="376"/>
      <c r="F647" s="376"/>
      <c r="G647" s="376"/>
      <c r="H647" s="376"/>
      <c r="I647" s="376"/>
      <c r="J647" s="376"/>
      <c r="K647" s="376"/>
      <c r="L647" s="376"/>
    </row>
    <row r="648" spans="1:12" ht="11.25" customHeight="1">
      <c r="A648" s="376"/>
      <c r="B648" s="376"/>
      <c r="C648" s="376"/>
      <c r="D648" s="376"/>
      <c r="E648" s="376"/>
      <c r="F648" s="376"/>
      <c r="G648" s="376"/>
      <c r="H648" s="376"/>
      <c r="I648" s="376"/>
      <c r="J648" s="376"/>
      <c r="K648" s="376"/>
      <c r="L648" s="376"/>
    </row>
    <row r="649" spans="1:12" ht="11.25" customHeight="1">
      <c r="A649" s="376"/>
      <c r="B649" s="376"/>
      <c r="C649" s="376"/>
      <c r="D649" s="376"/>
      <c r="E649" s="376"/>
      <c r="F649" s="376"/>
      <c r="G649" s="376"/>
      <c r="H649" s="376"/>
      <c r="I649" s="376"/>
      <c r="J649" s="376"/>
      <c r="K649" s="376"/>
      <c r="L649" s="376"/>
    </row>
    <row r="650" spans="1:12" ht="11.25" customHeight="1">
      <c r="A650" s="376"/>
      <c r="B650" s="376"/>
      <c r="C650" s="376"/>
      <c r="D650" s="376"/>
      <c r="E650" s="376"/>
      <c r="F650" s="376"/>
      <c r="G650" s="376"/>
      <c r="H650" s="376"/>
      <c r="I650" s="376"/>
      <c r="J650" s="376"/>
      <c r="K650" s="376"/>
      <c r="L650" s="376"/>
    </row>
    <row r="651" spans="1:12" ht="11.25" customHeight="1">
      <c r="A651" s="376"/>
      <c r="B651" s="376"/>
      <c r="C651" s="376"/>
      <c r="D651" s="376"/>
      <c r="E651" s="376"/>
      <c r="F651" s="376"/>
      <c r="G651" s="376"/>
      <c r="H651" s="376"/>
      <c r="I651" s="376"/>
      <c r="J651" s="376"/>
      <c r="K651" s="376"/>
      <c r="L651" s="376"/>
    </row>
    <row r="652" spans="1:12" ht="11.25" customHeight="1">
      <c r="A652" s="376"/>
      <c r="B652" s="376"/>
      <c r="C652" s="376"/>
      <c r="D652" s="376"/>
      <c r="E652" s="376"/>
      <c r="F652" s="376"/>
      <c r="G652" s="376"/>
      <c r="H652" s="376"/>
      <c r="I652" s="376"/>
      <c r="J652" s="376"/>
      <c r="K652" s="376"/>
      <c r="L652" s="376"/>
    </row>
    <row r="653" spans="1:12" ht="11.25" customHeight="1">
      <c r="A653" s="376"/>
      <c r="B653" s="376"/>
      <c r="C653" s="376"/>
      <c r="D653" s="376"/>
      <c r="E653" s="376"/>
      <c r="F653" s="376"/>
      <c r="G653" s="376"/>
      <c r="H653" s="376"/>
      <c r="I653" s="376"/>
      <c r="J653" s="376"/>
      <c r="K653" s="376"/>
      <c r="L653" s="376"/>
    </row>
    <row r="654" spans="1:12" ht="11.25" customHeight="1">
      <c r="A654" s="376"/>
      <c r="B654" s="376"/>
      <c r="C654" s="376"/>
      <c r="D654" s="376"/>
      <c r="E654" s="376"/>
      <c r="F654" s="376"/>
      <c r="G654" s="376"/>
      <c r="H654" s="376"/>
      <c r="I654" s="376"/>
      <c r="J654" s="376"/>
      <c r="K654" s="376"/>
      <c r="L654" s="376"/>
    </row>
    <row r="655" spans="1:12" ht="11.25" customHeight="1">
      <c r="A655" s="376"/>
      <c r="B655" s="376"/>
      <c r="C655" s="376"/>
      <c r="D655" s="376"/>
      <c r="E655" s="376"/>
      <c r="F655" s="376"/>
      <c r="G655" s="376"/>
      <c r="H655" s="376"/>
      <c r="I655" s="376"/>
      <c r="J655" s="376"/>
      <c r="K655" s="376"/>
      <c r="L655" s="376"/>
    </row>
    <row r="656" spans="1:12" ht="11.25" customHeight="1">
      <c r="A656" s="376"/>
      <c r="B656" s="376"/>
      <c r="C656" s="376"/>
      <c r="D656" s="376"/>
      <c r="E656" s="376"/>
      <c r="F656" s="376"/>
      <c r="G656" s="376"/>
      <c r="H656" s="376"/>
      <c r="I656" s="376"/>
      <c r="J656" s="376"/>
      <c r="K656" s="376"/>
      <c r="L656" s="376"/>
    </row>
    <row r="657" spans="1:12" ht="11.25" customHeight="1">
      <c r="A657" s="376"/>
      <c r="B657" s="376"/>
      <c r="C657" s="376"/>
      <c r="D657" s="376"/>
      <c r="E657" s="376"/>
      <c r="F657" s="376"/>
      <c r="G657" s="376"/>
      <c r="H657" s="376"/>
      <c r="I657" s="376"/>
      <c r="J657" s="376"/>
      <c r="K657" s="376"/>
      <c r="L657" s="376"/>
    </row>
    <row r="658" spans="1:12" ht="11.25" customHeight="1">
      <c r="A658" s="376"/>
      <c r="B658" s="376"/>
      <c r="C658" s="376"/>
      <c r="D658" s="376"/>
      <c r="E658" s="376"/>
      <c r="F658" s="376"/>
      <c r="G658" s="376"/>
      <c r="H658" s="376"/>
      <c r="I658" s="376"/>
      <c r="J658" s="376"/>
      <c r="K658" s="376"/>
      <c r="L658" s="376"/>
    </row>
    <row r="659" spans="1:12" ht="11.25" customHeight="1">
      <c r="A659" s="376"/>
      <c r="B659" s="376"/>
      <c r="C659" s="376"/>
      <c r="D659" s="376"/>
      <c r="E659" s="376"/>
      <c r="F659" s="376"/>
      <c r="G659" s="376"/>
      <c r="H659" s="376"/>
      <c r="I659" s="376"/>
      <c r="J659" s="376"/>
      <c r="K659" s="376"/>
      <c r="L659" s="376"/>
    </row>
    <row r="660" spans="1:12" ht="11.25" customHeight="1">
      <c r="A660" s="376"/>
      <c r="B660" s="376"/>
      <c r="C660" s="376"/>
      <c r="D660" s="376"/>
      <c r="E660" s="376"/>
      <c r="F660" s="376"/>
      <c r="G660" s="376"/>
      <c r="H660" s="376"/>
      <c r="I660" s="376"/>
      <c r="J660" s="376"/>
      <c r="K660" s="376"/>
      <c r="L660" s="376"/>
    </row>
    <row r="661" spans="1:12" ht="11.25" customHeight="1">
      <c r="A661" s="376"/>
      <c r="B661" s="376"/>
      <c r="C661" s="376"/>
      <c r="D661" s="376"/>
      <c r="E661" s="376"/>
      <c r="F661" s="376"/>
      <c r="G661" s="376"/>
      <c r="H661" s="376"/>
      <c r="I661" s="376"/>
      <c r="J661" s="376"/>
      <c r="K661" s="376"/>
      <c r="L661" s="376"/>
    </row>
    <row r="662" spans="1:12" ht="11.25" customHeight="1">
      <c r="A662" s="376"/>
      <c r="B662" s="376"/>
      <c r="C662" s="376"/>
      <c r="D662" s="376"/>
      <c r="E662" s="376"/>
      <c r="F662" s="376"/>
      <c r="G662" s="376"/>
      <c r="H662" s="376"/>
      <c r="I662" s="376"/>
      <c r="J662" s="376"/>
      <c r="K662" s="376"/>
      <c r="L662" s="376"/>
    </row>
    <row r="663" spans="1:12" ht="11.25" customHeight="1">
      <c r="A663" s="376"/>
      <c r="B663" s="376"/>
      <c r="C663" s="376"/>
      <c r="D663" s="376"/>
      <c r="E663" s="376"/>
      <c r="F663" s="376"/>
      <c r="G663" s="376"/>
      <c r="H663" s="376"/>
      <c r="I663" s="376"/>
      <c r="J663" s="376"/>
      <c r="K663" s="376"/>
      <c r="L663" s="376"/>
    </row>
    <row r="664" spans="1:12" ht="11.25" customHeight="1">
      <c r="A664" s="376"/>
      <c r="B664" s="376"/>
      <c r="C664" s="376"/>
      <c r="D664" s="376"/>
      <c r="E664" s="376"/>
      <c r="F664" s="376"/>
      <c r="G664" s="376"/>
      <c r="H664" s="376"/>
      <c r="I664" s="376"/>
      <c r="J664" s="376"/>
      <c r="K664" s="376"/>
      <c r="L664" s="376"/>
    </row>
    <row r="665" spans="1:12" ht="11.25" customHeight="1">
      <c r="A665" s="376"/>
      <c r="B665" s="376"/>
      <c r="C665" s="376"/>
      <c r="D665" s="376"/>
      <c r="E665" s="376"/>
      <c r="F665" s="376"/>
      <c r="G665" s="376"/>
      <c r="H665" s="376"/>
      <c r="I665" s="376"/>
      <c r="J665" s="376"/>
      <c r="K665" s="376"/>
      <c r="L665" s="376"/>
    </row>
    <row r="666" spans="1:12" ht="11.25" customHeight="1">
      <c r="A666" s="376"/>
      <c r="B666" s="376"/>
      <c r="C666" s="376"/>
      <c r="D666" s="376"/>
      <c r="E666" s="376"/>
      <c r="F666" s="376"/>
      <c r="G666" s="376"/>
      <c r="H666" s="376"/>
      <c r="I666" s="376"/>
      <c r="J666" s="376"/>
      <c r="K666" s="376"/>
      <c r="L666" s="376"/>
    </row>
    <row r="667" spans="1:12" ht="11.25" customHeight="1">
      <c r="A667" s="376"/>
      <c r="B667" s="376"/>
      <c r="C667" s="376"/>
      <c r="D667" s="376"/>
      <c r="E667" s="376"/>
      <c r="F667" s="376"/>
      <c r="G667" s="376"/>
      <c r="H667" s="376"/>
      <c r="I667" s="376"/>
      <c r="J667" s="376"/>
      <c r="K667" s="376"/>
      <c r="L667" s="376"/>
    </row>
    <row r="668" spans="1:12" ht="11.25" customHeight="1">
      <c r="A668" s="376"/>
      <c r="B668" s="376"/>
      <c r="C668" s="376"/>
      <c r="D668" s="376"/>
      <c r="E668" s="376"/>
      <c r="F668" s="376"/>
      <c r="G668" s="376"/>
      <c r="H668" s="376"/>
      <c r="I668" s="376"/>
      <c r="J668" s="376"/>
      <c r="K668" s="376"/>
      <c r="L668" s="376"/>
    </row>
    <row r="669" spans="1:12" ht="11.25" customHeight="1">
      <c r="A669" s="376"/>
      <c r="B669" s="376"/>
      <c r="C669" s="376"/>
      <c r="D669" s="376"/>
      <c r="E669" s="376"/>
      <c r="F669" s="376"/>
      <c r="G669" s="376"/>
      <c r="H669" s="376"/>
      <c r="I669" s="376"/>
      <c r="J669" s="376"/>
      <c r="K669" s="376"/>
      <c r="L669" s="376"/>
    </row>
    <row r="670" spans="1:12" ht="11.25" customHeight="1">
      <c r="A670" s="376"/>
      <c r="B670" s="376"/>
      <c r="C670" s="376"/>
      <c r="D670" s="376"/>
      <c r="E670" s="376"/>
      <c r="F670" s="376"/>
      <c r="G670" s="376"/>
      <c r="H670" s="376"/>
      <c r="I670" s="376"/>
      <c r="J670" s="376"/>
      <c r="K670" s="376"/>
      <c r="L670" s="376"/>
    </row>
    <row r="671" spans="1:12" ht="11.25" customHeight="1">
      <c r="A671" s="376"/>
      <c r="B671" s="376"/>
      <c r="C671" s="376"/>
      <c r="D671" s="376"/>
      <c r="E671" s="376"/>
      <c r="F671" s="376"/>
      <c r="G671" s="376"/>
      <c r="H671" s="376"/>
      <c r="I671" s="376"/>
      <c r="J671" s="376"/>
      <c r="K671" s="376"/>
      <c r="L671" s="376"/>
    </row>
    <row r="672" spans="1:12" ht="11.25" customHeight="1">
      <c r="A672" s="376"/>
      <c r="B672" s="376"/>
      <c r="C672" s="376"/>
      <c r="D672" s="376"/>
      <c r="E672" s="376"/>
      <c r="F672" s="376"/>
      <c r="G672" s="376"/>
      <c r="H672" s="376"/>
      <c r="I672" s="376"/>
      <c r="J672" s="376"/>
      <c r="K672" s="376"/>
      <c r="L672" s="376"/>
    </row>
    <row r="673" spans="1:12" ht="11.25" customHeight="1">
      <c r="A673" s="376"/>
      <c r="B673" s="376"/>
      <c r="C673" s="376"/>
      <c r="D673" s="376"/>
      <c r="E673" s="376"/>
      <c r="F673" s="376"/>
      <c r="G673" s="376"/>
      <c r="H673" s="376"/>
      <c r="I673" s="376"/>
      <c r="J673" s="376"/>
      <c r="K673" s="376"/>
      <c r="L673" s="376"/>
    </row>
    <row r="674" spans="1:12" ht="11.25" customHeight="1">
      <c r="A674" s="376"/>
      <c r="B674" s="376"/>
      <c r="C674" s="376"/>
      <c r="D674" s="376"/>
      <c r="E674" s="376"/>
      <c r="F674" s="376"/>
      <c r="G674" s="376"/>
      <c r="H674" s="376"/>
      <c r="I674" s="376"/>
      <c r="J674" s="376"/>
      <c r="K674" s="376"/>
      <c r="L674" s="376"/>
    </row>
    <row r="675" spans="1:12" ht="11.25" customHeight="1">
      <c r="A675" s="376"/>
      <c r="B675" s="376"/>
      <c r="C675" s="376"/>
      <c r="D675" s="376"/>
      <c r="E675" s="376"/>
      <c r="F675" s="376"/>
      <c r="G675" s="376"/>
      <c r="H675" s="376"/>
      <c r="I675" s="376"/>
      <c r="J675" s="376"/>
      <c r="K675" s="376"/>
      <c r="L675" s="376"/>
    </row>
    <row r="676" spans="1:12" ht="11.25" customHeight="1">
      <c r="A676" s="376"/>
      <c r="B676" s="376"/>
      <c r="C676" s="376"/>
      <c r="D676" s="376"/>
      <c r="E676" s="376"/>
      <c r="F676" s="376"/>
      <c r="G676" s="376"/>
      <c r="H676" s="376"/>
      <c r="I676" s="376"/>
      <c r="J676" s="376"/>
      <c r="K676" s="376"/>
      <c r="L676" s="376"/>
    </row>
    <row r="677" spans="1:12" ht="11.25" customHeight="1">
      <c r="A677" s="376"/>
      <c r="B677" s="376"/>
      <c r="C677" s="376"/>
      <c r="D677" s="376"/>
      <c r="E677" s="376"/>
      <c r="F677" s="376"/>
      <c r="G677" s="376"/>
      <c r="H677" s="376"/>
      <c r="I677" s="376"/>
      <c r="J677" s="376"/>
      <c r="K677" s="376"/>
      <c r="L677" s="376"/>
    </row>
    <row r="678" spans="1:12" ht="11.25" customHeight="1">
      <c r="A678" s="376"/>
      <c r="B678" s="376"/>
      <c r="C678" s="376"/>
      <c r="D678" s="376"/>
      <c r="E678" s="376"/>
      <c r="F678" s="376"/>
      <c r="G678" s="376"/>
      <c r="H678" s="376"/>
      <c r="I678" s="376"/>
      <c r="J678" s="376"/>
      <c r="K678" s="376"/>
      <c r="L678" s="376"/>
    </row>
    <row r="679" spans="1:12" ht="11.25" customHeight="1">
      <c r="A679" s="376"/>
      <c r="B679" s="376"/>
      <c r="C679" s="376"/>
      <c r="D679" s="376"/>
      <c r="E679" s="376"/>
      <c r="F679" s="376"/>
      <c r="G679" s="376"/>
      <c r="H679" s="376"/>
      <c r="I679" s="376"/>
      <c r="J679" s="376"/>
      <c r="K679" s="376"/>
      <c r="L679" s="376"/>
    </row>
    <row r="680" spans="1:12" ht="11.25" customHeight="1">
      <c r="A680" s="376"/>
      <c r="B680" s="376"/>
      <c r="C680" s="376"/>
      <c r="D680" s="376"/>
      <c r="E680" s="376"/>
      <c r="F680" s="376"/>
      <c r="G680" s="376"/>
      <c r="H680" s="376"/>
      <c r="I680" s="376"/>
      <c r="J680" s="376"/>
      <c r="K680" s="376"/>
      <c r="L680" s="376"/>
    </row>
    <row r="681" spans="1:12" ht="11.25" customHeight="1">
      <c r="A681" s="376"/>
      <c r="B681" s="376"/>
      <c r="C681" s="376"/>
      <c r="D681" s="376"/>
      <c r="E681" s="376"/>
      <c r="F681" s="376"/>
      <c r="G681" s="376"/>
      <c r="H681" s="376"/>
      <c r="I681" s="376"/>
      <c r="J681" s="376"/>
      <c r="K681" s="376"/>
      <c r="L681" s="376"/>
    </row>
    <row r="682" spans="1:12" ht="11.25" customHeight="1">
      <c r="A682" s="376"/>
      <c r="B682" s="376"/>
      <c r="C682" s="376"/>
      <c r="D682" s="376"/>
      <c r="E682" s="376"/>
      <c r="F682" s="376"/>
      <c r="G682" s="376"/>
      <c r="H682" s="376"/>
      <c r="I682" s="376"/>
      <c r="J682" s="376"/>
      <c r="K682" s="376"/>
      <c r="L682" s="376"/>
    </row>
    <row r="683" spans="1:12" ht="11.25" customHeight="1">
      <c r="A683" s="376"/>
      <c r="B683" s="376"/>
      <c r="C683" s="376"/>
      <c r="D683" s="376"/>
      <c r="E683" s="376"/>
      <c r="F683" s="376"/>
      <c r="G683" s="376"/>
      <c r="H683" s="376"/>
      <c r="I683" s="376"/>
      <c r="J683" s="376"/>
      <c r="K683" s="376"/>
      <c r="L683" s="376"/>
    </row>
    <row r="684" spans="1:12" ht="11.25" customHeight="1">
      <c r="A684" s="376"/>
      <c r="B684" s="376"/>
      <c r="C684" s="376"/>
      <c r="D684" s="376"/>
      <c r="E684" s="376"/>
      <c r="F684" s="376"/>
      <c r="G684" s="376"/>
      <c r="H684" s="376"/>
      <c r="I684" s="376"/>
      <c r="J684" s="376"/>
      <c r="K684" s="376"/>
      <c r="L684" s="376"/>
    </row>
    <row r="685" spans="1:12" ht="11.25" customHeight="1">
      <c r="A685" s="376"/>
      <c r="B685" s="376"/>
      <c r="C685" s="376"/>
      <c r="D685" s="376"/>
      <c r="E685" s="376"/>
      <c r="F685" s="376"/>
      <c r="G685" s="376"/>
      <c r="H685" s="376"/>
      <c r="I685" s="376"/>
      <c r="J685" s="376"/>
      <c r="K685" s="376"/>
      <c r="L685" s="376"/>
    </row>
    <row r="686" spans="1:12" ht="11.25" customHeight="1">
      <c r="A686" s="376"/>
      <c r="B686" s="376"/>
      <c r="C686" s="376"/>
      <c r="D686" s="376"/>
      <c r="E686" s="376"/>
      <c r="F686" s="376"/>
      <c r="G686" s="376"/>
      <c r="H686" s="376"/>
      <c r="I686" s="376"/>
      <c r="J686" s="376"/>
      <c r="K686" s="376"/>
      <c r="L686" s="376"/>
    </row>
    <row r="687" spans="1:12" ht="11.25" customHeight="1">
      <c r="A687" s="376"/>
      <c r="B687" s="376"/>
      <c r="C687" s="376"/>
      <c r="D687" s="376"/>
      <c r="E687" s="376"/>
      <c r="F687" s="376"/>
      <c r="G687" s="376"/>
      <c r="H687" s="376"/>
      <c r="I687" s="376"/>
      <c r="J687" s="376"/>
      <c r="K687" s="376"/>
      <c r="L687" s="376"/>
    </row>
    <row r="688" spans="1:12" ht="11.25" customHeight="1">
      <c r="A688" s="376"/>
      <c r="B688" s="376"/>
      <c r="C688" s="376"/>
      <c r="D688" s="376"/>
      <c r="E688" s="376"/>
      <c r="F688" s="376"/>
      <c r="G688" s="376"/>
      <c r="H688" s="376"/>
      <c r="I688" s="376"/>
      <c r="J688" s="376"/>
      <c r="K688" s="376"/>
      <c r="L688" s="376"/>
    </row>
    <row r="689" spans="1:12" ht="11.25" customHeight="1">
      <c r="A689" s="376"/>
      <c r="B689" s="376"/>
      <c r="C689" s="376"/>
      <c r="D689" s="376"/>
      <c r="E689" s="376"/>
      <c r="F689" s="376"/>
      <c r="G689" s="376"/>
      <c r="H689" s="376"/>
      <c r="I689" s="376"/>
      <c r="J689" s="376"/>
      <c r="K689" s="376"/>
      <c r="L689" s="376"/>
    </row>
    <row r="690" spans="1:12" ht="11.25" customHeight="1">
      <c r="A690" s="376"/>
      <c r="B690" s="376"/>
      <c r="C690" s="376"/>
      <c r="D690" s="376"/>
      <c r="E690" s="376"/>
      <c r="F690" s="376"/>
      <c r="G690" s="376"/>
      <c r="H690" s="376"/>
      <c r="I690" s="376"/>
      <c r="J690" s="376"/>
      <c r="K690" s="376"/>
      <c r="L690" s="376"/>
    </row>
    <row r="691" spans="1:12" ht="11.25" customHeight="1">
      <c r="A691" s="376"/>
      <c r="B691" s="376"/>
      <c r="C691" s="376"/>
      <c r="D691" s="376"/>
      <c r="E691" s="376"/>
      <c r="F691" s="376"/>
      <c r="G691" s="376"/>
      <c r="H691" s="376"/>
      <c r="I691" s="376"/>
      <c r="J691" s="376"/>
      <c r="K691" s="376"/>
      <c r="L691" s="376"/>
    </row>
    <row r="692" spans="1:12" ht="11.25" customHeight="1">
      <c r="A692" s="376"/>
      <c r="B692" s="376"/>
      <c r="C692" s="376"/>
      <c r="D692" s="376"/>
      <c r="E692" s="376"/>
      <c r="F692" s="376"/>
      <c r="G692" s="376"/>
      <c r="H692" s="376"/>
      <c r="I692" s="376"/>
      <c r="J692" s="376"/>
      <c r="K692" s="376"/>
      <c r="L692" s="376"/>
    </row>
    <row r="693" spans="1:12" ht="11.25" customHeight="1">
      <c r="A693" s="376"/>
      <c r="B693" s="376"/>
      <c r="C693" s="376"/>
      <c r="D693" s="376"/>
      <c r="E693" s="376"/>
      <c r="F693" s="376"/>
      <c r="G693" s="376"/>
      <c r="H693" s="376"/>
      <c r="I693" s="376"/>
      <c r="J693" s="376"/>
      <c r="K693" s="376"/>
      <c r="L693" s="376"/>
    </row>
    <row r="694" spans="1:12" ht="11.25" customHeight="1">
      <c r="A694" s="376"/>
      <c r="B694" s="376"/>
      <c r="C694" s="376"/>
      <c r="D694" s="376"/>
      <c r="E694" s="376"/>
      <c r="F694" s="376"/>
      <c r="G694" s="376"/>
      <c r="H694" s="376"/>
      <c r="I694" s="376"/>
      <c r="J694" s="376"/>
      <c r="K694" s="376"/>
      <c r="L694" s="376"/>
    </row>
    <row r="695" spans="1:12" ht="11.25" customHeight="1">
      <c r="A695" s="376"/>
      <c r="B695" s="376"/>
      <c r="C695" s="376"/>
      <c r="D695" s="376"/>
      <c r="E695" s="376"/>
      <c r="F695" s="376"/>
      <c r="G695" s="376"/>
      <c r="H695" s="376"/>
      <c r="I695" s="376"/>
      <c r="J695" s="376"/>
      <c r="K695" s="376"/>
      <c r="L695" s="376"/>
    </row>
    <row r="696" spans="1:12" ht="11.25" customHeight="1">
      <c r="A696" s="376"/>
      <c r="B696" s="376"/>
      <c r="C696" s="376"/>
      <c r="D696" s="376"/>
      <c r="E696" s="376"/>
      <c r="F696" s="376"/>
      <c r="G696" s="376"/>
      <c r="H696" s="376"/>
      <c r="I696" s="376"/>
      <c r="J696" s="376"/>
      <c r="K696" s="376"/>
      <c r="L696" s="376"/>
    </row>
    <row r="697" spans="1:12" ht="11.25" customHeight="1">
      <c r="A697" s="376"/>
      <c r="B697" s="376"/>
      <c r="C697" s="376"/>
      <c r="D697" s="376"/>
      <c r="E697" s="376"/>
      <c r="F697" s="376"/>
      <c r="G697" s="376"/>
      <c r="H697" s="376"/>
      <c r="I697" s="376"/>
      <c r="J697" s="376"/>
      <c r="K697" s="376"/>
      <c r="L697" s="376"/>
    </row>
    <row r="698" spans="1:12" ht="11.25" customHeight="1">
      <c r="A698" s="376"/>
      <c r="B698" s="376"/>
      <c r="C698" s="376"/>
      <c r="D698" s="376"/>
      <c r="E698" s="376"/>
      <c r="F698" s="376"/>
      <c r="G698" s="376"/>
      <c r="H698" s="376"/>
      <c r="I698" s="376"/>
      <c r="J698" s="376"/>
      <c r="K698" s="376"/>
      <c r="L698" s="376"/>
    </row>
    <row r="699" spans="1:12" ht="11.25" customHeight="1">
      <c r="A699" s="376"/>
      <c r="B699" s="376"/>
      <c r="C699" s="376"/>
      <c r="D699" s="376"/>
      <c r="E699" s="376"/>
      <c r="F699" s="376"/>
      <c r="G699" s="376"/>
      <c r="H699" s="376"/>
      <c r="I699" s="376"/>
      <c r="J699" s="376"/>
      <c r="K699" s="376"/>
      <c r="L699" s="376"/>
    </row>
    <row r="700" spans="1:12" ht="11.25" customHeight="1">
      <c r="A700" s="376"/>
      <c r="B700" s="376"/>
      <c r="C700" s="376"/>
      <c r="D700" s="376"/>
      <c r="E700" s="376"/>
      <c r="F700" s="376"/>
      <c r="G700" s="376"/>
      <c r="H700" s="376"/>
      <c r="I700" s="376"/>
      <c r="J700" s="376"/>
      <c r="K700" s="376"/>
      <c r="L700" s="376"/>
    </row>
    <row r="701" spans="1:12" ht="11.25" customHeight="1">
      <c r="A701" s="376"/>
      <c r="B701" s="376"/>
      <c r="C701" s="376"/>
      <c r="D701" s="376"/>
      <c r="E701" s="376"/>
      <c r="F701" s="376"/>
      <c r="G701" s="376"/>
      <c r="H701" s="376"/>
      <c r="I701" s="376"/>
      <c r="J701" s="376"/>
      <c r="K701" s="376"/>
      <c r="L701" s="376"/>
    </row>
    <row r="702" spans="1:12" ht="11.25" customHeight="1">
      <c r="A702" s="376"/>
      <c r="B702" s="376"/>
      <c r="C702" s="376"/>
      <c r="D702" s="376"/>
      <c r="E702" s="376"/>
      <c r="F702" s="376"/>
      <c r="G702" s="376"/>
      <c r="H702" s="376"/>
      <c r="I702" s="376"/>
      <c r="J702" s="376"/>
      <c r="K702" s="376"/>
      <c r="L702" s="376"/>
    </row>
    <row r="703" spans="1:12" ht="11.25" customHeight="1">
      <c r="A703" s="376"/>
      <c r="B703" s="376"/>
      <c r="C703" s="376"/>
      <c r="D703" s="376"/>
      <c r="E703" s="376"/>
      <c r="F703" s="376"/>
      <c r="G703" s="376"/>
      <c r="H703" s="376"/>
      <c r="I703" s="376"/>
      <c r="J703" s="376"/>
      <c r="K703" s="376"/>
      <c r="L703" s="376"/>
    </row>
    <row r="704" spans="1:12" ht="11.25" customHeight="1">
      <c r="A704" s="376"/>
      <c r="B704" s="376"/>
      <c r="C704" s="376"/>
      <c r="D704" s="376"/>
      <c r="E704" s="376"/>
      <c r="F704" s="376"/>
      <c r="G704" s="376"/>
      <c r="H704" s="376"/>
      <c r="I704" s="376"/>
      <c r="J704" s="376"/>
      <c r="K704" s="376"/>
      <c r="L704" s="376"/>
    </row>
    <row r="705" spans="1:12" ht="11.25" customHeight="1">
      <c r="A705" s="376"/>
      <c r="B705" s="376"/>
      <c r="C705" s="376"/>
      <c r="D705" s="376"/>
      <c r="E705" s="376"/>
      <c r="F705" s="376"/>
      <c r="G705" s="376"/>
      <c r="H705" s="376"/>
      <c r="I705" s="376"/>
      <c r="J705" s="376"/>
      <c r="K705" s="376"/>
      <c r="L705" s="376"/>
    </row>
    <row r="706" spans="1:12" ht="11.25" customHeight="1">
      <c r="A706" s="376"/>
      <c r="B706" s="376"/>
      <c r="C706" s="376"/>
      <c r="D706" s="376"/>
      <c r="E706" s="376"/>
      <c r="F706" s="376"/>
      <c r="G706" s="376"/>
      <c r="H706" s="376"/>
      <c r="I706" s="376"/>
      <c r="J706" s="376"/>
      <c r="K706" s="376"/>
      <c r="L706" s="376"/>
    </row>
    <row r="707" spans="1:12" ht="11.25" customHeight="1">
      <c r="A707" s="376"/>
      <c r="B707" s="376"/>
      <c r="C707" s="376"/>
      <c r="D707" s="376"/>
      <c r="E707" s="376"/>
      <c r="F707" s="376"/>
      <c r="G707" s="376"/>
      <c r="H707" s="376"/>
      <c r="I707" s="376"/>
      <c r="J707" s="376"/>
      <c r="K707" s="376"/>
      <c r="L707" s="376"/>
    </row>
    <row r="708" spans="1:12" ht="11.25" customHeight="1">
      <c r="A708" s="376"/>
      <c r="B708" s="376"/>
      <c r="C708" s="376"/>
      <c r="D708" s="376"/>
      <c r="E708" s="376"/>
      <c r="F708" s="376"/>
      <c r="G708" s="376"/>
      <c r="H708" s="376"/>
      <c r="I708" s="376"/>
      <c r="J708" s="376"/>
      <c r="K708" s="376"/>
      <c r="L708" s="376"/>
    </row>
    <row r="709" spans="1:12" ht="11.25" customHeight="1">
      <c r="A709" s="376"/>
      <c r="B709" s="376"/>
      <c r="C709" s="376"/>
      <c r="D709" s="376"/>
      <c r="E709" s="376"/>
      <c r="F709" s="376"/>
      <c r="G709" s="376"/>
      <c r="H709" s="376"/>
      <c r="I709" s="376"/>
      <c r="J709" s="376"/>
      <c r="K709" s="376"/>
      <c r="L709" s="376"/>
    </row>
    <row r="710" spans="1:12" ht="11.25" customHeight="1">
      <c r="A710" s="376"/>
      <c r="B710" s="376"/>
      <c r="C710" s="376"/>
      <c r="D710" s="376"/>
      <c r="E710" s="376"/>
      <c r="F710" s="376"/>
      <c r="G710" s="376"/>
      <c r="H710" s="376"/>
      <c r="I710" s="376"/>
      <c r="J710" s="376"/>
      <c r="K710" s="376"/>
      <c r="L710" s="376"/>
    </row>
    <row r="711" spans="1:12" ht="11.25" customHeight="1">
      <c r="A711" s="376"/>
      <c r="B711" s="376"/>
      <c r="C711" s="376"/>
      <c r="D711" s="376"/>
      <c r="E711" s="376"/>
      <c r="F711" s="376"/>
      <c r="G711" s="376"/>
      <c r="H711" s="376"/>
      <c r="I711" s="376"/>
      <c r="J711" s="376"/>
      <c r="K711" s="376"/>
      <c r="L711" s="376"/>
    </row>
    <row r="712" spans="1:12" ht="11.25" customHeight="1">
      <c r="A712" s="376"/>
      <c r="B712" s="376"/>
      <c r="C712" s="376"/>
      <c r="D712" s="376"/>
      <c r="E712" s="376"/>
      <c r="F712" s="376"/>
      <c r="G712" s="376"/>
      <c r="H712" s="376"/>
      <c r="I712" s="376"/>
      <c r="J712" s="376"/>
      <c r="K712" s="376"/>
      <c r="L712" s="376"/>
    </row>
    <row r="713" spans="1:12" ht="11.25" customHeight="1">
      <c r="A713" s="376"/>
      <c r="B713" s="376"/>
      <c r="C713" s="376"/>
      <c r="D713" s="376"/>
      <c r="E713" s="376"/>
      <c r="F713" s="376"/>
      <c r="G713" s="376"/>
      <c r="H713" s="376"/>
      <c r="I713" s="376"/>
      <c r="J713" s="376"/>
      <c r="K713" s="376"/>
      <c r="L713" s="376"/>
    </row>
    <row r="714" spans="1:12" ht="11.25" customHeight="1">
      <c r="A714" s="376"/>
      <c r="B714" s="376"/>
      <c r="C714" s="376"/>
      <c r="D714" s="376"/>
      <c r="E714" s="376"/>
      <c r="F714" s="376"/>
      <c r="G714" s="376"/>
      <c r="H714" s="376"/>
      <c r="I714" s="376"/>
      <c r="J714" s="376"/>
      <c r="K714" s="376"/>
      <c r="L714" s="376"/>
    </row>
    <row r="715" spans="1:12" ht="11.25" customHeight="1">
      <c r="A715" s="376"/>
      <c r="B715" s="376"/>
      <c r="C715" s="376"/>
      <c r="D715" s="376"/>
      <c r="E715" s="376"/>
      <c r="F715" s="376"/>
      <c r="G715" s="376"/>
      <c r="H715" s="376"/>
      <c r="I715" s="376"/>
      <c r="J715" s="376"/>
      <c r="K715" s="376"/>
      <c r="L715" s="376"/>
    </row>
    <row r="716" spans="1:12" ht="11.25" customHeight="1">
      <c r="A716" s="376"/>
      <c r="B716" s="376"/>
      <c r="C716" s="376"/>
      <c r="D716" s="376"/>
      <c r="E716" s="376"/>
      <c r="F716" s="376"/>
      <c r="G716" s="376"/>
      <c r="H716" s="376"/>
      <c r="I716" s="376"/>
      <c r="J716" s="376"/>
      <c r="K716" s="376"/>
      <c r="L716" s="376"/>
    </row>
    <row r="717" spans="1:12" ht="11.25" customHeight="1">
      <c r="A717" s="376"/>
      <c r="B717" s="376"/>
      <c r="C717" s="376"/>
      <c r="D717" s="376"/>
      <c r="E717" s="376"/>
      <c r="F717" s="376"/>
      <c r="G717" s="376"/>
      <c r="H717" s="376"/>
      <c r="I717" s="376"/>
      <c r="J717" s="376"/>
      <c r="K717" s="376"/>
      <c r="L717" s="376"/>
    </row>
    <row r="718" spans="1:12" ht="11.25" customHeight="1">
      <c r="A718" s="376"/>
      <c r="B718" s="376"/>
      <c r="C718" s="376"/>
      <c r="D718" s="376"/>
      <c r="E718" s="376"/>
      <c r="F718" s="376"/>
      <c r="G718" s="376"/>
      <c r="H718" s="376"/>
      <c r="I718" s="376"/>
      <c r="J718" s="376"/>
      <c r="K718" s="376"/>
      <c r="L718" s="376"/>
    </row>
    <row r="719" spans="1:12" ht="11.25" customHeight="1">
      <c r="A719" s="376"/>
      <c r="B719" s="376"/>
      <c r="C719" s="376"/>
      <c r="D719" s="376"/>
      <c r="E719" s="376"/>
      <c r="F719" s="376"/>
      <c r="G719" s="376"/>
      <c r="H719" s="376"/>
      <c r="I719" s="376"/>
      <c r="J719" s="376"/>
      <c r="K719" s="376"/>
      <c r="L719" s="376"/>
    </row>
    <row r="720" spans="1:12" ht="11.25" customHeight="1">
      <c r="A720" s="376"/>
      <c r="B720" s="376"/>
      <c r="C720" s="376"/>
      <c r="D720" s="376"/>
      <c r="E720" s="376"/>
      <c r="F720" s="376"/>
      <c r="G720" s="376"/>
      <c r="H720" s="376"/>
      <c r="I720" s="376"/>
      <c r="J720" s="376"/>
      <c r="K720" s="376"/>
      <c r="L720" s="376"/>
    </row>
    <row r="721" spans="1:12" ht="11.25" customHeight="1">
      <c r="A721" s="376"/>
      <c r="B721" s="376"/>
      <c r="C721" s="376"/>
      <c r="D721" s="376"/>
      <c r="E721" s="376"/>
      <c r="F721" s="376"/>
      <c r="G721" s="376"/>
      <c r="H721" s="376"/>
      <c r="I721" s="376"/>
      <c r="J721" s="376"/>
      <c r="K721" s="376"/>
      <c r="L721" s="376"/>
    </row>
    <row r="722" spans="1:12" ht="11.25" customHeight="1">
      <c r="A722" s="376"/>
      <c r="B722" s="376"/>
      <c r="C722" s="376"/>
      <c r="D722" s="376"/>
      <c r="E722" s="376"/>
      <c r="F722" s="376"/>
      <c r="G722" s="376"/>
      <c r="H722" s="376"/>
      <c r="I722" s="376"/>
      <c r="J722" s="376"/>
      <c r="K722" s="376"/>
      <c r="L722" s="376"/>
    </row>
    <row r="723" spans="1:12" ht="11.25" customHeight="1">
      <c r="A723" s="376"/>
      <c r="B723" s="376"/>
      <c r="C723" s="376"/>
      <c r="D723" s="376"/>
      <c r="E723" s="376"/>
      <c r="F723" s="376"/>
      <c r="G723" s="376"/>
      <c r="H723" s="376"/>
      <c r="I723" s="376"/>
      <c r="J723" s="376"/>
      <c r="K723" s="376"/>
      <c r="L723" s="376"/>
    </row>
    <row r="724" spans="1:12" ht="11.25" customHeight="1">
      <c r="A724" s="376"/>
      <c r="B724" s="376"/>
      <c r="C724" s="376"/>
      <c r="D724" s="376"/>
      <c r="E724" s="376"/>
      <c r="F724" s="376"/>
      <c r="G724" s="376"/>
      <c r="H724" s="376"/>
      <c r="I724" s="376"/>
      <c r="J724" s="376"/>
      <c r="K724" s="376"/>
      <c r="L724" s="376"/>
    </row>
    <row r="725" spans="1:12" ht="11.25" customHeight="1">
      <c r="A725" s="376"/>
      <c r="B725" s="376"/>
      <c r="C725" s="376"/>
      <c r="D725" s="376"/>
      <c r="E725" s="376"/>
      <c r="F725" s="376"/>
      <c r="G725" s="376"/>
      <c r="H725" s="376"/>
      <c r="I725" s="376"/>
      <c r="J725" s="376"/>
      <c r="K725" s="376"/>
      <c r="L725" s="376"/>
    </row>
    <row r="726" spans="1:12" ht="11.25" customHeight="1">
      <c r="A726" s="376"/>
      <c r="B726" s="376"/>
      <c r="C726" s="376"/>
      <c r="D726" s="376"/>
      <c r="E726" s="376"/>
      <c r="F726" s="376"/>
      <c r="G726" s="376"/>
      <c r="H726" s="376"/>
      <c r="I726" s="376"/>
      <c r="J726" s="376"/>
      <c r="K726" s="376"/>
      <c r="L726" s="376"/>
    </row>
    <row r="727" spans="1:12" ht="11.25" customHeight="1">
      <c r="A727" s="376"/>
      <c r="B727" s="376"/>
      <c r="C727" s="376"/>
      <c r="D727" s="376"/>
      <c r="E727" s="376"/>
      <c r="F727" s="376"/>
      <c r="G727" s="376"/>
      <c r="H727" s="376"/>
      <c r="I727" s="376"/>
      <c r="J727" s="376"/>
      <c r="K727" s="376"/>
      <c r="L727" s="376"/>
    </row>
    <row r="728" spans="1:12" ht="11.25" customHeight="1">
      <c r="A728" s="376"/>
      <c r="B728" s="376"/>
      <c r="C728" s="376"/>
      <c r="D728" s="376"/>
      <c r="E728" s="376"/>
      <c r="F728" s="376"/>
      <c r="G728" s="376"/>
      <c r="H728" s="376"/>
      <c r="I728" s="376"/>
      <c r="J728" s="376"/>
      <c r="K728" s="376"/>
      <c r="L728" s="376"/>
    </row>
    <row r="729" spans="1:12" ht="11.25" customHeight="1">
      <c r="A729" s="376"/>
      <c r="B729" s="376"/>
      <c r="C729" s="376"/>
      <c r="D729" s="376"/>
      <c r="E729" s="376"/>
      <c r="F729" s="376"/>
      <c r="G729" s="376"/>
      <c r="H729" s="376"/>
      <c r="I729" s="376"/>
      <c r="J729" s="376"/>
      <c r="K729" s="376"/>
      <c r="L729" s="376"/>
    </row>
    <row r="730" spans="1:12" ht="11.25" customHeight="1">
      <c r="A730" s="376"/>
      <c r="B730" s="376"/>
      <c r="C730" s="376"/>
      <c r="D730" s="376"/>
      <c r="E730" s="376"/>
      <c r="F730" s="376"/>
      <c r="G730" s="376"/>
      <c r="H730" s="376"/>
      <c r="I730" s="376"/>
      <c r="J730" s="376"/>
      <c r="K730" s="376"/>
      <c r="L730" s="376"/>
    </row>
    <row r="731" spans="1:12" ht="11.25" customHeight="1">
      <c r="A731" s="376"/>
      <c r="B731" s="376"/>
      <c r="C731" s="376"/>
      <c r="D731" s="376"/>
      <c r="E731" s="376"/>
      <c r="F731" s="376"/>
      <c r="G731" s="376"/>
      <c r="H731" s="376"/>
      <c r="I731" s="376"/>
      <c r="J731" s="376"/>
      <c r="K731" s="376"/>
      <c r="L731" s="376"/>
    </row>
    <row r="732" spans="1:12" ht="11.25" customHeight="1">
      <c r="A732" s="376"/>
      <c r="B732" s="376"/>
      <c r="C732" s="376"/>
      <c r="D732" s="376"/>
      <c r="E732" s="376"/>
      <c r="F732" s="376"/>
      <c r="G732" s="376"/>
      <c r="H732" s="376"/>
      <c r="I732" s="376"/>
      <c r="J732" s="376"/>
      <c r="K732" s="376"/>
      <c r="L732" s="376"/>
    </row>
    <row r="733" spans="1:12" ht="11.25" customHeight="1">
      <c r="A733" s="376"/>
      <c r="B733" s="376"/>
      <c r="C733" s="376"/>
      <c r="D733" s="376"/>
      <c r="E733" s="376"/>
      <c r="F733" s="376"/>
      <c r="G733" s="376"/>
      <c r="H733" s="376"/>
      <c r="I733" s="376"/>
      <c r="J733" s="376"/>
      <c r="K733" s="376"/>
      <c r="L733" s="376"/>
    </row>
    <row r="734" spans="1:12" ht="11.25" customHeight="1">
      <c r="A734" s="376"/>
      <c r="B734" s="376"/>
      <c r="C734" s="376"/>
      <c r="D734" s="376"/>
      <c r="E734" s="376"/>
      <c r="F734" s="376"/>
      <c r="G734" s="376"/>
      <c r="H734" s="376"/>
      <c r="I734" s="376"/>
      <c r="J734" s="376"/>
      <c r="K734" s="376"/>
      <c r="L734" s="376"/>
    </row>
    <row r="735" spans="1:12" ht="11.25" customHeight="1">
      <c r="A735" s="376"/>
      <c r="B735" s="376"/>
      <c r="C735" s="376"/>
      <c r="D735" s="376"/>
      <c r="E735" s="376"/>
      <c r="F735" s="376"/>
      <c r="G735" s="376"/>
      <c r="H735" s="376"/>
      <c r="I735" s="376"/>
      <c r="J735" s="376"/>
      <c r="K735" s="376"/>
      <c r="L735" s="376"/>
    </row>
    <row r="736" spans="1:12" ht="11.25" customHeight="1">
      <c r="A736" s="376"/>
      <c r="B736" s="376"/>
      <c r="C736" s="376"/>
      <c r="D736" s="376"/>
      <c r="E736" s="376"/>
      <c r="F736" s="376"/>
      <c r="G736" s="376"/>
      <c r="H736" s="376"/>
      <c r="I736" s="376"/>
      <c r="J736" s="376"/>
      <c r="K736" s="376"/>
      <c r="L736" s="376"/>
    </row>
    <row r="737" spans="1:12" ht="11.25" customHeight="1">
      <c r="A737" s="376"/>
      <c r="B737" s="376"/>
      <c r="C737" s="376"/>
      <c r="D737" s="376"/>
      <c r="E737" s="376"/>
      <c r="F737" s="376"/>
      <c r="G737" s="376"/>
      <c r="H737" s="376"/>
      <c r="I737" s="376"/>
      <c r="J737" s="376"/>
      <c r="K737" s="376"/>
      <c r="L737" s="376"/>
    </row>
    <row r="738" spans="1:12" ht="11.25" customHeight="1">
      <c r="A738" s="376"/>
      <c r="B738" s="376"/>
      <c r="C738" s="376"/>
      <c r="D738" s="376"/>
      <c r="E738" s="376"/>
      <c r="F738" s="376"/>
      <c r="G738" s="376"/>
      <c r="H738" s="376"/>
      <c r="I738" s="376"/>
      <c r="J738" s="376"/>
      <c r="K738" s="376"/>
      <c r="L738" s="376"/>
    </row>
    <row r="739" spans="1:12" ht="11.25" customHeight="1">
      <c r="A739" s="376"/>
      <c r="B739" s="376"/>
      <c r="C739" s="376"/>
      <c r="D739" s="376"/>
      <c r="E739" s="376"/>
      <c r="F739" s="376"/>
      <c r="G739" s="376"/>
      <c r="H739" s="376"/>
      <c r="I739" s="376"/>
      <c r="J739" s="376"/>
      <c r="K739" s="376"/>
      <c r="L739" s="376"/>
    </row>
    <row r="740" spans="1:12" ht="11.25" customHeight="1">
      <c r="A740" s="376"/>
      <c r="B740" s="376"/>
      <c r="C740" s="376"/>
      <c r="D740" s="376"/>
      <c r="E740" s="376"/>
      <c r="F740" s="376"/>
      <c r="G740" s="376"/>
      <c r="H740" s="376"/>
      <c r="I740" s="376"/>
      <c r="J740" s="376"/>
      <c r="K740" s="376"/>
      <c r="L740" s="376"/>
    </row>
    <row r="741" spans="1:12" ht="11.25" customHeight="1">
      <c r="A741" s="376"/>
      <c r="B741" s="376"/>
      <c r="C741" s="376"/>
      <c r="D741" s="376"/>
      <c r="E741" s="376"/>
      <c r="F741" s="376"/>
      <c r="G741" s="376"/>
      <c r="H741" s="376"/>
      <c r="I741" s="376"/>
      <c r="J741" s="376"/>
      <c r="K741" s="376"/>
      <c r="L741" s="376"/>
    </row>
    <row r="742" spans="1:12" ht="11.25" customHeight="1">
      <c r="A742" s="376"/>
      <c r="B742" s="376"/>
      <c r="C742" s="376"/>
      <c r="D742" s="376"/>
      <c r="E742" s="376"/>
      <c r="F742" s="376"/>
      <c r="G742" s="376"/>
      <c r="H742" s="376"/>
      <c r="I742" s="376"/>
      <c r="J742" s="376"/>
      <c r="K742" s="376"/>
      <c r="L742" s="376"/>
    </row>
    <row r="743" spans="1:12" ht="11.25" customHeight="1">
      <c r="A743" s="376"/>
      <c r="B743" s="376"/>
      <c r="C743" s="376"/>
      <c r="D743" s="376"/>
      <c r="E743" s="376"/>
      <c r="F743" s="376"/>
      <c r="G743" s="376"/>
      <c r="H743" s="376"/>
      <c r="I743" s="376"/>
      <c r="J743" s="376"/>
      <c r="K743" s="376"/>
      <c r="L743" s="376"/>
    </row>
    <row r="744" spans="1:12" ht="11.25" customHeight="1">
      <c r="A744" s="376"/>
      <c r="B744" s="376"/>
      <c r="C744" s="376"/>
      <c r="D744" s="376"/>
      <c r="E744" s="376"/>
      <c r="F744" s="376"/>
      <c r="G744" s="376"/>
      <c r="H744" s="376"/>
      <c r="I744" s="376"/>
      <c r="J744" s="376"/>
      <c r="K744" s="376"/>
      <c r="L744" s="376"/>
    </row>
    <row r="745" spans="1:12" ht="11.25" customHeight="1">
      <c r="A745" s="376"/>
      <c r="B745" s="376"/>
      <c r="C745" s="376"/>
      <c r="D745" s="376"/>
      <c r="E745" s="376"/>
      <c r="F745" s="376"/>
      <c r="G745" s="376"/>
      <c r="H745" s="376"/>
      <c r="I745" s="376"/>
      <c r="J745" s="376"/>
      <c r="K745" s="376"/>
      <c r="L745" s="376"/>
    </row>
    <row r="746" spans="1:12" ht="11.25" customHeight="1">
      <c r="A746" s="376"/>
      <c r="B746" s="376"/>
      <c r="C746" s="376"/>
      <c r="D746" s="376"/>
      <c r="E746" s="376"/>
      <c r="F746" s="376"/>
      <c r="G746" s="376"/>
      <c r="H746" s="376"/>
      <c r="I746" s="376"/>
      <c r="J746" s="376"/>
      <c r="K746" s="376"/>
      <c r="L746" s="376"/>
    </row>
    <row r="747" spans="1:12" ht="11.25" customHeight="1">
      <c r="A747" s="376"/>
      <c r="B747" s="376"/>
      <c r="C747" s="376"/>
      <c r="D747" s="376"/>
      <c r="E747" s="376"/>
      <c r="F747" s="376"/>
      <c r="G747" s="376"/>
      <c r="H747" s="376"/>
      <c r="I747" s="376"/>
      <c r="J747" s="376"/>
      <c r="K747" s="376"/>
      <c r="L747" s="376"/>
    </row>
    <row r="748" spans="1:12" ht="11.25" customHeight="1">
      <c r="A748" s="376"/>
      <c r="B748" s="376"/>
      <c r="C748" s="376"/>
      <c r="D748" s="376"/>
      <c r="E748" s="376"/>
      <c r="F748" s="376"/>
      <c r="G748" s="376"/>
      <c r="H748" s="376"/>
      <c r="I748" s="376"/>
      <c r="J748" s="376"/>
      <c r="K748" s="376"/>
      <c r="L748" s="376"/>
    </row>
    <row r="749" spans="1:12" ht="11.25" customHeight="1">
      <c r="A749" s="376"/>
      <c r="B749" s="376"/>
      <c r="C749" s="376"/>
      <c r="D749" s="376"/>
      <c r="E749" s="376"/>
      <c r="F749" s="376"/>
      <c r="G749" s="376"/>
      <c r="H749" s="376"/>
      <c r="I749" s="376"/>
      <c r="J749" s="376"/>
      <c r="K749" s="376"/>
      <c r="L749" s="376"/>
    </row>
    <row r="750" spans="1:12" ht="11.25" customHeight="1">
      <c r="A750" s="376"/>
      <c r="B750" s="376"/>
      <c r="C750" s="376"/>
      <c r="D750" s="376"/>
      <c r="E750" s="376"/>
      <c r="F750" s="376"/>
      <c r="G750" s="376"/>
      <c r="H750" s="376"/>
      <c r="I750" s="376"/>
      <c r="J750" s="376"/>
      <c r="K750" s="376"/>
      <c r="L750" s="376"/>
    </row>
    <row r="751" spans="1:12" ht="11.25" customHeight="1">
      <c r="A751" s="376"/>
      <c r="B751" s="376"/>
      <c r="C751" s="376"/>
      <c r="D751" s="376"/>
      <c r="E751" s="376"/>
      <c r="F751" s="376"/>
      <c r="G751" s="376"/>
      <c r="H751" s="376"/>
      <c r="I751" s="376"/>
      <c r="J751" s="376"/>
      <c r="K751" s="376"/>
      <c r="L751" s="376"/>
    </row>
    <row r="752" spans="1:12" ht="11.25" customHeight="1">
      <c r="A752" s="376"/>
      <c r="B752" s="376"/>
      <c r="C752" s="376"/>
      <c r="D752" s="376"/>
      <c r="E752" s="376"/>
      <c r="F752" s="376"/>
      <c r="G752" s="376"/>
      <c r="H752" s="376"/>
      <c r="I752" s="376"/>
      <c r="J752" s="376"/>
      <c r="K752" s="376"/>
      <c r="L752" s="376"/>
    </row>
    <row r="753" spans="1:12" ht="11.25" customHeight="1">
      <c r="A753" s="376"/>
      <c r="B753" s="376"/>
      <c r="C753" s="376"/>
      <c r="D753" s="376"/>
      <c r="E753" s="376"/>
      <c r="F753" s="376"/>
      <c r="G753" s="376"/>
      <c r="H753" s="376"/>
      <c r="I753" s="376"/>
      <c r="J753" s="376"/>
      <c r="K753" s="376"/>
      <c r="L753" s="376"/>
    </row>
    <row r="754" spans="1:12" ht="11.25" customHeight="1">
      <c r="A754" s="376"/>
      <c r="B754" s="376"/>
      <c r="C754" s="376"/>
      <c r="D754" s="376"/>
      <c r="E754" s="376"/>
      <c r="F754" s="376"/>
      <c r="G754" s="376"/>
      <c r="H754" s="376"/>
      <c r="I754" s="376"/>
      <c r="J754" s="376"/>
      <c r="K754" s="376"/>
      <c r="L754" s="376"/>
    </row>
    <row r="755" spans="1:12" ht="11.25" customHeight="1">
      <c r="A755" s="376"/>
      <c r="B755" s="376"/>
      <c r="C755" s="376"/>
      <c r="D755" s="376"/>
      <c r="E755" s="376"/>
      <c r="F755" s="376"/>
      <c r="G755" s="376"/>
      <c r="H755" s="376"/>
      <c r="I755" s="376"/>
      <c r="J755" s="376"/>
      <c r="K755" s="376"/>
      <c r="L755" s="376"/>
    </row>
    <row r="756" spans="1:12" ht="11.25" customHeight="1">
      <c r="A756" s="376"/>
      <c r="B756" s="376"/>
      <c r="C756" s="376"/>
      <c r="D756" s="376"/>
      <c r="E756" s="376"/>
      <c r="F756" s="376"/>
      <c r="G756" s="376"/>
      <c r="H756" s="376"/>
      <c r="I756" s="376"/>
      <c r="J756" s="376"/>
      <c r="K756" s="376"/>
      <c r="L756" s="376"/>
    </row>
    <row r="757" spans="1:12" ht="11.25" customHeight="1">
      <c r="A757" s="376"/>
      <c r="B757" s="376"/>
      <c r="C757" s="376"/>
      <c r="D757" s="376"/>
      <c r="E757" s="376"/>
      <c r="F757" s="376"/>
      <c r="G757" s="376"/>
      <c r="H757" s="376"/>
      <c r="I757" s="376"/>
      <c r="J757" s="376"/>
      <c r="K757" s="376"/>
      <c r="L757" s="376"/>
    </row>
    <row r="758" spans="1:12" ht="11.25" customHeight="1">
      <c r="A758" s="376"/>
      <c r="B758" s="376"/>
      <c r="C758" s="376"/>
      <c r="D758" s="376"/>
      <c r="E758" s="376"/>
      <c r="F758" s="376"/>
      <c r="G758" s="376"/>
      <c r="H758" s="376"/>
      <c r="I758" s="376"/>
      <c r="J758" s="376"/>
      <c r="K758" s="376"/>
      <c r="L758" s="376"/>
    </row>
    <row r="759" spans="1:12" ht="11.25" customHeight="1">
      <c r="A759" s="376"/>
      <c r="B759" s="376"/>
      <c r="C759" s="376"/>
      <c r="D759" s="376"/>
      <c r="E759" s="376"/>
      <c r="F759" s="376"/>
      <c r="G759" s="376"/>
      <c r="H759" s="376"/>
      <c r="I759" s="376"/>
      <c r="J759" s="376"/>
      <c r="K759" s="376"/>
      <c r="L759" s="376"/>
    </row>
    <row r="760" spans="1:12" ht="11.25" customHeight="1">
      <c r="A760" s="376"/>
      <c r="B760" s="376"/>
      <c r="C760" s="376"/>
      <c r="D760" s="376"/>
      <c r="E760" s="376"/>
      <c r="F760" s="376"/>
      <c r="G760" s="376"/>
      <c r="H760" s="376"/>
      <c r="I760" s="376"/>
      <c r="J760" s="376"/>
      <c r="K760" s="376"/>
      <c r="L760" s="376"/>
    </row>
    <row r="761" spans="1:12" ht="11.25" customHeight="1">
      <c r="A761" s="376"/>
      <c r="B761" s="376"/>
      <c r="C761" s="376"/>
      <c r="D761" s="376"/>
      <c r="E761" s="376"/>
      <c r="F761" s="376"/>
      <c r="G761" s="376"/>
      <c r="H761" s="376"/>
      <c r="I761" s="376"/>
      <c r="J761" s="376"/>
      <c r="K761" s="376"/>
      <c r="L761" s="376"/>
    </row>
    <row r="762" spans="1:12" ht="11.25" customHeight="1">
      <c r="A762" s="376"/>
      <c r="B762" s="376"/>
      <c r="C762" s="376"/>
      <c r="D762" s="376"/>
      <c r="E762" s="376"/>
      <c r="F762" s="376"/>
      <c r="G762" s="376"/>
      <c r="H762" s="376"/>
      <c r="I762" s="376"/>
      <c r="J762" s="376"/>
      <c r="K762" s="376"/>
      <c r="L762" s="376"/>
    </row>
    <row r="763" spans="1:12" ht="11.25" customHeight="1">
      <c r="A763" s="376"/>
      <c r="B763" s="376"/>
      <c r="C763" s="376"/>
      <c r="D763" s="376"/>
      <c r="E763" s="376"/>
      <c r="F763" s="376"/>
      <c r="G763" s="376"/>
      <c r="H763" s="376"/>
      <c r="I763" s="376"/>
      <c r="J763" s="376"/>
      <c r="K763" s="376"/>
      <c r="L763" s="376"/>
    </row>
    <row r="764" spans="1:12" ht="11.25" customHeight="1">
      <c r="A764" s="376"/>
      <c r="B764" s="376"/>
      <c r="C764" s="376"/>
      <c r="D764" s="376"/>
      <c r="E764" s="376"/>
      <c r="F764" s="376"/>
      <c r="G764" s="376"/>
      <c r="H764" s="376"/>
      <c r="I764" s="376"/>
      <c r="J764" s="376"/>
      <c r="K764" s="376"/>
      <c r="L764" s="376"/>
    </row>
    <row r="765" spans="1:12" ht="11.25" customHeight="1">
      <c r="A765" s="376"/>
      <c r="B765" s="376"/>
      <c r="C765" s="376"/>
      <c r="D765" s="376"/>
      <c r="E765" s="376"/>
      <c r="F765" s="376"/>
      <c r="G765" s="376"/>
      <c r="H765" s="376"/>
      <c r="I765" s="376"/>
      <c r="J765" s="376"/>
      <c r="K765" s="376"/>
      <c r="L765" s="376"/>
    </row>
    <row r="766" spans="1:12" ht="11.25" customHeight="1">
      <c r="A766" s="376"/>
      <c r="B766" s="376"/>
      <c r="C766" s="376"/>
      <c r="D766" s="376"/>
      <c r="E766" s="376"/>
      <c r="F766" s="376"/>
      <c r="G766" s="376"/>
      <c r="H766" s="376"/>
      <c r="I766" s="376"/>
      <c r="J766" s="376"/>
      <c r="K766" s="376"/>
      <c r="L766" s="376"/>
    </row>
    <row r="767" spans="1:12" ht="11.25" customHeight="1">
      <c r="A767" s="376"/>
      <c r="B767" s="376"/>
      <c r="C767" s="376"/>
      <c r="D767" s="376"/>
      <c r="E767" s="376"/>
      <c r="F767" s="376"/>
      <c r="G767" s="376"/>
      <c r="H767" s="376"/>
      <c r="I767" s="376"/>
      <c r="J767" s="376"/>
      <c r="K767" s="376"/>
      <c r="L767" s="376"/>
    </row>
    <row r="768" spans="1:12" ht="11.25" customHeight="1">
      <c r="A768" s="376"/>
      <c r="B768" s="376"/>
      <c r="C768" s="376"/>
      <c r="D768" s="376"/>
      <c r="E768" s="376"/>
      <c r="F768" s="376"/>
      <c r="G768" s="376"/>
      <c r="H768" s="376"/>
      <c r="I768" s="376"/>
      <c r="J768" s="376"/>
      <c r="K768" s="376"/>
      <c r="L768" s="376"/>
    </row>
    <row r="769" spans="1:12" ht="11.25" customHeight="1">
      <c r="A769" s="376"/>
      <c r="B769" s="376"/>
      <c r="C769" s="376"/>
      <c r="D769" s="376"/>
      <c r="E769" s="376"/>
      <c r="F769" s="376"/>
      <c r="G769" s="376"/>
      <c r="H769" s="376"/>
      <c r="I769" s="376"/>
      <c r="J769" s="376"/>
      <c r="K769" s="376"/>
      <c r="L769" s="376"/>
    </row>
    <row r="770" spans="1:12" ht="11.25" customHeight="1">
      <c r="A770" s="376"/>
      <c r="B770" s="376"/>
      <c r="C770" s="376"/>
      <c r="D770" s="376"/>
      <c r="E770" s="376"/>
      <c r="F770" s="376"/>
      <c r="G770" s="376"/>
      <c r="H770" s="376"/>
      <c r="I770" s="376"/>
      <c r="J770" s="376"/>
      <c r="K770" s="376"/>
      <c r="L770" s="376"/>
    </row>
    <row r="771" spans="1:12" ht="11.25" customHeight="1">
      <c r="A771" s="376"/>
      <c r="B771" s="376"/>
      <c r="C771" s="376"/>
      <c r="D771" s="376"/>
      <c r="E771" s="376"/>
      <c r="F771" s="376"/>
      <c r="G771" s="376"/>
      <c r="H771" s="376"/>
      <c r="I771" s="376"/>
      <c r="J771" s="376"/>
      <c r="K771" s="376"/>
      <c r="L771" s="376"/>
    </row>
    <row r="772" spans="1:12" ht="11.25" customHeight="1">
      <c r="A772" s="376"/>
      <c r="B772" s="376"/>
      <c r="C772" s="376"/>
      <c r="D772" s="376"/>
      <c r="E772" s="376"/>
      <c r="F772" s="376"/>
      <c r="G772" s="376"/>
      <c r="H772" s="376"/>
      <c r="I772" s="376"/>
      <c r="J772" s="376"/>
      <c r="K772" s="376"/>
      <c r="L772" s="376"/>
    </row>
    <row r="773" spans="1:12" ht="11.25" customHeight="1">
      <c r="A773" s="376"/>
      <c r="B773" s="376"/>
      <c r="C773" s="376"/>
      <c r="D773" s="376"/>
      <c r="E773" s="376"/>
      <c r="F773" s="376"/>
      <c r="G773" s="376"/>
      <c r="H773" s="376"/>
      <c r="I773" s="376"/>
      <c r="J773" s="376"/>
      <c r="K773" s="376"/>
      <c r="L773" s="376"/>
    </row>
    <row r="774" spans="1:12" ht="11.25" customHeight="1">
      <c r="A774" s="376"/>
      <c r="B774" s="376"/>
      <c r="C774" s="376"/>
      <c r="D774" s="376"/>
      <c r="E774" s="376"/>
      <c r="F774" s="376"/>
      <c r="G774" s="376"/>
      <c r="H774" s="376"/>
      <c r="I774" s="376"/>
      <c r="J774" s="376"/>
      <c r="K774" s="376"/>
      <c r="L774" s="376"/>
    </row>
    <row r="775" spans="1:12" ht="11.25" customHeight="1">
      <c r="A775" s="376"/>
      <c r="B775" s="376"/>
      <c r="C775" s="376"/>
      <c r="D775" s="376"/>
      <c r="E775" s="376"/>
      <c r="F775" s="376"/>
      <c r="G775" s="376"/>
      <c r="H775" s="376"/>
      <c r="I775" s="376"/>
      <c r="J775" s="376"/>
      <c r="K775" s="376"/>
      <c r="L775" s="376"/>
    </row>
    <row r="776" spans="1:12" ht="11.25" customHeight="1">
      <c r="A776" s="376"/>
      <c r="B776" s="376"/>
      <c r="C776" s="376"/>
      <c r="D776" s="376"/>
      <c r="E776" s="376"/>
      <c r="F776" s="376"/>
      <c r="G776" s="376"/>
      <c r="H776" s="376"/>
      <c r="I776" s="376"/>
      <c r="J776" s="376"/>
      <c r="K776" s="376"/>
      <c r="L776" s="376"/>
    </row>
    <row r="777" spans="1:12" ht="11.25" customHeight="1">
      <c r="A777" s="376"/>
      <c r="B777" s="376"/>
      <c r="C777" s="376"/>
      <c r="D777" s="376"/>
      <c r="E777" s="376"/>
      <c r="F777" s="376"/>
      <c r="G777" s="376"/>
      <c r="H777" s="376"/>
      <c r="I777" s="376"/>
      <c r="J777" s="376"/>
      <c r="K777" s="376"/>
      <c r="L777" s="376"/>
    </row>
    <row r="778" spans="1:12" ht="11.25" customHeight="1">
      <c r="A778" s="376"/>
      <c r="B778" s="376"/>
      <c r="C778" s="376"/>
      <c r="D778" s="376"/>
      <c r="E778" s="376"/>
      <c r="F778" s="376"/>
      <c r="G778" s="376"/>
      <c r="H778" s="376"/>
      <c r="I778" s="376"/>
      <c r="J778" s="376"/>
      <c r="K778" s="376"/>
      <c r="L778" s="376"/>
    </row>
    <row r="779" spans="1:12" ht="11.25" customHeight="1">
      <c r="A779" s="376"/>
      <c r="B779" s="376"/>
      <c r="C779" s="376"/>
      <c r="D779" s="376"/>
      <c r="E779" s="376"/>
      <c r="F779" s="376"/>
      <c r="G779" s="376"/>
      <c r="H779" s="376"/>
      <c r="I779" s="376"/>
      <c r="J779" s="376"/>
      <c r="K779" s="376"/>
      <c r="L779" s="376"/>
    </row>
    <row r="780" spans="1:12" ht="11.25" customHeight="1">
      <c r="A780" s="376"/>
      <c r="B780" s="376"/>
      <c r="C780" s="376"/>
      <c r="D780" s="376"/>
      <c r="E780" s="376"/>
      <c r="F780" s="376"/>
      <c r="G780" s="376"/>
      <c r="H780" s="376"/>
      <c r="I780" s="376"/>
      <c r="J780" s="376"/>
      <c r="K780" s="376"/>
      <c r="L780" s="376"/>
    </row>
    <row r="781" spans="1:12" ht="11.25" customHeight="1">
      <c r="A781" s="376"/>
      <c r="B781" s="376"/>
      <c r="C781" s="376"/>
      <c r="D781" s="376"/>
      <c r="E781" s="376"/>
      <c r="F781" s="376"/>
      <c r="G781" s="376"/>
      <c r="H781" s="376"/>
      <c r="I781" s="376"/>
      <c r="J781" s="376"/>
      <c r="K781" s="376"/>
      <c r="L781" s="376"/>
    </row>
    <row r="782" spans="1:12" ht="11.25" customHeight="1">
      <c r="A782" s="376"/>
      <c r="B782" s="376"/>
      <c r="C782" s="376"/>
      <c r="D782" s="376"/>
      <c r="E782" s="376"/>
      <c r="F782" s="376"/>
      <c r="G782" s="376"/>
      <c r="H782" s="376"/>
      <c r="I782" s="376"/>
      <c r="J782" s="376"/>
      <c r="K782" s="376"/>
      <c r="L782" s="376"/>
    </row>
    <row r="783" spans="1:12" ht="11.25" customHeight="1">
      <c r="A783" s="376"/>
      <c r="B783" s="376"/>
      <c r="C783" s="376"/>
      <c r="D783" s="376"/>
      <c r="E783" s="376"/>
      <c r="F783" s="376"/>
      <c r="G783" s="376"/>
      <c r="H783" s="376"/>
      <c r="I783" s="376"/>
      <c r="J783" s="376"/>
      <c r="K783" s="376"/>
      <c r="L783" s="376"/>
    </row>
    <row r="784" spans="1:12" ht="11.25" customHeight="1">
      <c r="A784" s="376"/>
      <c r="B784" s="376"/>
      <c r="C784" s="376"/>
      <c r="D784" s="376"/>
      <c r="E784" s="376"/>
      <c r="F784" s="376"/>
      <c r="G784" s="376"/>
      <c r="H784" s="376"/>
      <c r="I784" s="376"/>
      <c r="J784" s="376"/>
      <c r="K784" s="376"/>
      <c r="L784" s="376"/>
    </row>
    <row r="785" spans="1:12" ht="11.25" customHeight="1">
      <c r="A785" s="376"/>
      <c r="B785" s="376"/>
      <c r="C785" s="376"/>
      <c r="D785" s="376"/>
      <c r="E785" s="376"/>
      <c r="F785" s="376"/>
      <c r="G785" s="376"/>
      <c r="H785" s="376"/>
      <c r="I785" s="376"/>
      <c r="J785" s="376"/>
      <c r="K785" s="376"/>
      <c r="L785" s="376"/>
    </row>
    <row r="786" spans="1:12" ht="11.25" customHeight="1">
      <c r="A786" s="376"/>
      <c r="B786" s="376"/>
      <c r="C786" s="376"/>
      <c r="D786" s="376"/>
      <c r="E786" s="376"/>
      <c r="F786" s="376"/>
      <c r="G786" s="376"/>
      <c r="H786" s="376"/>
      <c r="I786" s="376"/>
      <c r="J786" s="376"/>
      <c r="K786" s="376"/>
      <c r="L786" s="376"/>
    </row>
    <row r="787" spans="1:12" ht="11.25" customHeight="1">
      <c r="A787" s="376"/>
      <c r="B787" s="376"/>
      <c r="C787" s="376"/>
      <c r="D787" s="376"/>
      <c r="E787" s="376"/>
      <c r="F787" s="376"/>
      <c r="G787" s="376"/>
      <c r="H787" s="376"/>
      <c r="I787" s="376"/>
      <c r="J787" s="376"/>
      <c r="K787" s="376"/>
      <c r="L787" s="376"/>
    </row>
    <row r="788" spans="1:12" ht="11.25" customHeight="1">
      <c r="A788" s="376"/>
      <c r="B788" s="376"/>
      <c r="C788" s="376"/>
      <c r="D788" s="376"/>
      <c r="E788" s="376"/>
      <c r="F788" s="376"/>
      <c r="G788" s="376"/>
      <c r="H788" s="376"/>
      <c r="I788" s="376"/>
      <c r="J788" s="376"/>
      <c r="K788" s="376"/>
      <c r="L788" s="376"/>
    </row>
    <row r="789" spans="1:12" ht="11.25" customHeight="1">
      <c r="A789" s="376"/>
      <c r="B789" s="376"/>
      <c r="C789" s="376"/>
      <c r="D789" s="376"/>
      <c r="E789" s="376"/>
      <c r="F789" s="376"/>
      <c r="G789" s="376"/>
      <c r="H789" s="376"/>
      <c r="I789" s="376"/>
      <c r="J789" s="376"/>
      <c r="K789" s="376"/>
      <c r="L789" s="376"/>
    </row>
    <row r="790" spans="1:12" ht="11.25" customHeight="1">
      <c r="A790" s="376"/>
      <c r="B790" s="376"/>
      <c r="C790" s="376"/>
      <c r="D790" s="376"/>
      <c r="E790" s="376"/>
      <c r="F790" s="376"/>
      <c r="G790" s="376"/>
      <c r="H790" s="376"/>
      <c r="I790" s="376"/>
      <c r="J790" s="376"/>
      <c r="K790" s="376"/>
      <c r="L790" s="376"/>
    </row>
    <row r="791" spans="1:12" ht="11.25" customHeight="1">
      <c r="A791" s="376"/>
      <c r="B791" s="376"/>
      <c r="C791" s="376"/>
      <c r="D791" s="376"/>
      <c r="E791" s="376"/>
      <c r="F791" s="376"/>
      <c r="G791" s="376"/>
      <c r="H791" s="376"/>
      <c r="I791" s="376"/>
      <c r="J791" s="376"/>
      <c r="K791" s="376"/>
      <c r="L791" s="376"/>
    </row>
    <row r="792" spans="1:12" ht="11.25" customHeight="1">
      <c r="A792" s="376"/>
      <c r="B792" s="376"/>
      <c r="C792" s="376"/>
      <c r="D792" s="376"/>
      <c r="E792" s="376"/>
      <c r="F792" s="376"/>
      <c r="G792" s="376"/>
      <c r="H792" s="376"/>
      <c r="I792" s="376"/>
      <c r="J792" s="376"/>
      <c r="K792" s="376"/>
      <c r="L792" s="376"/>
    </row>
    <row r="793" spans="1:12" ht="11.25" customHeight="1">
      <c r="A793" s="376"/>
      <c r="B793" s="376"/>
      <c r="C793" s="376"/>
      <c r="D793" s="376"/>
      <c r="E793" s="376"/>
      <c r="F793" s="376"/>
      <c r="G793" s="376"/>
      <c r="H793" s="376"/>
      <c r="I793" s="376"/>
      <c r="J793" s="376"/>
      <c r="K793" s="376"/>
      <c r="L793" s="376"/>
    </row>
    <row r="794" spans="1:12" ht="11.25" customHeight="1">
      <c r="A794" s="376"/>
      <c r="B794" s="376"/>
      <c r="C794" s="376"/>
      <c r="D794" s="376"/>
      <c r="E794" s="376"/>
      <c r="F794" s="376"/>
      <c r="G794" s="376"/>
      <c r="H794" s="376"/>
      <c r="I794" s="376"/>
      <c r="J794" s="376"/>
      <c r="K794" s="376"/>
      <c r="L794" s="376"/>
    </row>
    <row r="795" spans="1:12" ht="11.25" customHeight="1">
      <c r="A795" s="376"/>
      <c r="B795" s="376"/>
      <c r="C795" s="376"/>
      <c r="D795" s="376"/>
      <c r="E795" s="376"/>
      <c r="F795" s="376"/>
      <c r="G795" s="376"/>
      <c r="H795" s="376"/>
      <c r="I795" s="376"/>
      <c r="J795" s="376"/>
      <c r="K795" s="376"/>
      <c r="L795" s="376"/>
    </row>
    <row r="796" spans="1:12" ht="11.25" customHeight="1">
      <c r="A796" s="376"/>
      <c r="B796" s="376"/>
      <c r="C796" s="376"/>
      <c r="D796" s="376"/>
      <c r="E796" s="376"/>
      <c r="F796" s="376"/>
      <c r="G796" s="376"/>
      <c r="H796" s="376"/>
      <c r="I796" s="376"/>
      <c r="J796" s="376"/>
      <c r="K796" s="376"/>
      <c r="L796" s="376"/>
    </row>
    <row r="797" spans="1:12" ht="11.25" customHeight="1">
      <c r="A797" s="376"/>
      <c r="B797" s="376"/>
      <c r="C797" s="376"/>
      <c r="D797" s="376"/>
      <c r="E797" s="376"/>
      <c r="F797" s="376"/>
      <c r="G797" s="376"/>
      <c r="H797" s="376"/>
      <c r="I797" s="376"/>
      <c r="J797" s="376"/>
      <c r="K797" s="376"/>
      <c r="L797" s="376"/>
    </row>
    <row r="798" spans="1:12" ht="11.25" customHeight="1">
      <c r="A798" s="376"/>
      <c r="B798" s="376"/>
      <c r="C798" s="376"/>
      <c r="D798" s="376"/>
      <c r="E798" s="376"/>
      <c r="F798" s="376"/>
      <c r="G798" s="376"/>
      <c r="H798" s="376"/>
      <c r="I798" s="376"/>
      <c r="J798" s="376"/>
      <c r="K798" s="376"/>
      <c r="L798" s="376"/>
    </row>
    <row r="799" spans="1:12" ht="11.25" customHeight="1">
      <c r="A799" s="376"/>
      <c r="B799" s="376"/>
      <c r="C799" s="376"/>
      <c r="D799" s="376"/>
      <c r="E799" s="376"/>
      <c r="F799" s="376"/>
      <c r="G799" s="376"/>
      <c r="H799" s="376"/>
      <c r="I799" s="376"/>
      <c r="J799" s="376"/>
      <c r="K799" s="376"/>
      <c r="L799" s="376"/>
    </row>
    <row r="800" spans="1:12" ht="11.25" customHeight="1">
      <c r="A800" s="376"/>
      <c r="B800" s="376"/>
      <c r="C800" s="376"/>
      <c r="D800" s="376"/>
      <c r="E800" s="376"/>
      <c r="F800" s="376"/>
      <c r="G800" s="376"/>
      <c r="H800" s="376"/>
      <c r="I800" s="376"/>
      <c r="J800" s="376"/>
      <c r="K800" s="376"/>
      <c r="L800" s="376"/>
    </row>
    <row r="801" spans="1:12" ht="11.25" customHeight="1">
      <c r="A801" s="376"/>
      <c r="B801" s="376"/>
      <c r="C801" s="376"/>
      <c r="D801" s="376"/>
      <c r="E801" s="376"/>
      <c r="F801" s="376"/>
      <c r="G801" s="376"/>
      <c r="H801" s="376"/>
      <c r="I801" s="376"/>
      <c r="J801" s="376"/>
      <c r="K801" s="376"/>
      <c r="L801" s="376"/>
    </row>
    <row r="802" spans="1:12" ht="11.25" customHeight="1">
      <c r="A802" s="376"/>
      <c r="B802" s="376"/>
      <c r="C802" s="376"/>
      <c r="D802" s="376"/>
      <c r="E802" s="376"/>
      <c r="F802" s="376"/>
      <c r="G802" s="376"/>
      <c r="H802" s="376"/>
      <c r="I802" s="376"/>
      <c r="J802" s="376"/>
      <c r="K802" s="376"/>
      <c r="L802" s="376"/>
    </row>
    <row r="803" spans="1:12" ht="11.25" customHeight="1">
      <c r="A803" s="376"/>
      <c r="B803" s="376"/>
      <c r="C803" s="376"/>
      <c r="D803" s="376"/>
      <c r="E803" s="376"/>
      <c r="F803" s="376"/>
      <c r="G803" s="376"/>
      <c r="H803" s="376"/>
      <c r="I803" s="376"/>
      <c r="J803" s="376"/>
      <c r="K803" s="376"/>
      <c r="L803" s="376"/>
    </row>
    <row r="804" spans="1:12" ht="11.25" customHeight="1">
      <c r="A804" s="376"/>
      <c r="B804" s="376"/>
      <c r="C804" s="376"/>
      <c r="D804" s="376"/>
      <c r="E804" s="376"/>
      <c r="F804" s="376"/>
      <c r="G804" s="376"/>
      <c r="H804" s="376"/>
      <c r="I804" s="376"/>
      <c r="J804" s="376"/>
      <c r="K804" s="376"/>
      <c r="L804" s="376"/>
    </row>
    <row r="805" spans="1:12" ht="11.25" customHeight="1">
      <c r="A805" s="376"/>
      <c r="B805" s="376"/>
      <c r="C805" s="376"/>
      <c r="D805" s="376"/>
      <c r="E805" s="376"/>
      <c r="F805" s="376"/>
      <c r="G805" s="376"/>
      <c r="H805" s="376"/>
      <c r="I805" s="376"/>
      <c r="J805" s="376"/>
      <c r="K805" s="376"/>
      <c r="L805" s="376"/>
    </row>
    <row r="806" spans="1:12" ht="11.25" customHeight="1">
      <c r="A806" s="376"/>
      <c r="B806" s="376"/>
      <c r="C806" s="376"/>
      <c r="D806" s="376"/>
      <c r="E806" s="376"/>
      <c r="F806" s="376"/>
      <c r="G806" s="376"/>
      <c r="H806" s="376"/>
      <c r="I806" s="376"/>
      <c r="J806" s="376"/>
      <c r="K806" s="376"/>
      <c r="L806" s="376"/>
    </row>
    <row r="807" spans="1:12" ht="11.25" customHeight="1">
      <c r="A807" s="376"/>
      <c r="B807" s="376"/>
      <c r="C807" s="376"/>
      <c r="D807" s="376"/>
      <c r="E807" s="376"/>
      <c r="F807" s="376"/>
      <c r="G807" s="376"/>
      <c r="H807" s="376"/>
      <c r="I807" s="376"/>
      <c r="J807" s="376"/>
      <c r="K807" s="376"/>
      <c r="L807" s="376"/>
    </row>
    <row r="808" spans="1:12" ht="11.25" customHeight="1">
      <c r="A808" s="376"/>
      <c r="B808" s="376"/>
      <c r="C808" s="376"/>
      <c r="D808" s="376"/>
      <c r="E808" s="376"/>
      <c r="F808" s="376"/>
      <c r="G808" s="376"/>
      <c r="H808" s="376"/>
      <c r="I808" s="376"/>
      <c r="J808" s="376"/>
      <c r="K808" s="376"/>
      <c r="L808" s="376"/>
    </row>
    <row r="809" spans="1:12" ht="11.25" customHeight="1">
      <c r="A809" s="376"/>
      <c r="B809" s="376"/>
      <c r="C809" s="376"/>
      <c r="D809" s="376"/>
      <c r="E809" s="376"/>
      <c r="F809" s="376"/>
      <c r="G809" s="376"/>
      <c r="H809" s="376"/>
      <c r="I809" s="376"/>
      <c r="J809" s="376"/>
      <c r="K809" s="376"/>
      <c r="L809" s="376"/>
    </row>
    <row r="810" spans="1:12" ht="11.25" customHeight="1">
      <c r="A810" s="376"/>
      <c r="B810" s="376"/>
      <c r="C810" s="376"/>
      <c r="D810" s="376"/>
      <c r="E810" s="376"/>
      <c r="F810" s="376"/>
      <c r="G810" s="376"/>
      <c r="H810" s="376"/>
      <c r="I810" s="376"/>
      <c r="J810" s="376"/>
      <c r="K810" s="376"/>
      <c r="L810" s="376"/>
    </row>
    <row r="811" spans="1:12" ht="11.25" customHeight="1">
      <c r="A811" s="376"/>
      <c r="B811" s="376"/>
      <c r="C811" s="376"/>
      <c r="D811" s="376"/>
      <c r="E811" s="376"/>
      <c r="F811" s="376"/>
      <c r="G811" s="376"/>
      <c r="H811" s="376"/>
      <c r="I811" s="376"/>
      <c r="J811" s="376"/>
      <c r="K811" s="376"/>
      <c r="L811" s="376"/>
    </row>
    <row r="812" spans="1:12" ht="11.25" customHeight="1">
      <c r="A812" s="376"/>
      <c r="B812" s="376"/>
      <c r="C812" s="376"/>
      <c r="D812" s="376"/>
      <c r="E812" s="376"/>
      <c r="F812" s="376"/>
      <c r="G812" s="376"/>
      <c r="H812" s="376"/>
      <c r="I812" s="376"/>
      <c r="J812" s="376"/>
      <c r="K812" s="376"/>
      <c r="L812" s="376"/>
    </row>
    <row r="813" spans="1:12" ht="11.25" customHeight="1">
      <c r="A813" s="376"/>
      <c r="B813" s="376"/>
      <c r="C813" s="376"/>
      <c r="D813" s="376"/>
      <c r="E813" s="376"/>
      <c r="F813" s="376"/>
      <c r="G813" s="376"/>
      <c r="H813" s="376"/>
      <c r="I813" s="376"/>
      <c r="J813" s="376"/>
      <c r="K813" s="376"/>
      <c r="L813" s="376"/>
    </row>
    <row r="814" spans="1:12" ht="11.25" customHeight="1">
      <c r="A814" s="376"/>
      <c r="B814" s="376"/>
      <c r="C814" s="376"/>
      <c r="D814" s="376"/>
      <c r="E814" s="376"/>
      <c r="F814" s="376"/>
      <c r="G814" s="376"/>
      <c r="H814" s="376"/>
      <c r="I814" s="376"/>
      <c r="J814" s="376"/>
      <c r="K814" s="376"/>
      <c r="L814" s="376"/>
    </row>
    <row r="815" spans="1:12" ht="11.25" customHeight="1">
      <c r="A815" s="376"/>
      <c r="B815" s="376"/>
      <c r="C815" s="376"/>
      <c r="D815" s="376"/>
      <c r="E815" s="376"/>
      <c r="F815" s="376"/>
      <c r="G815" s="376"/>
      <c r="H815" s="376"/>
      <c r="I815" s="376"/>
      <c r="J815" s="376"/>
      <c r="K815" s="376"/>
      <c r="L815" s="376"/>
    </row>
    <row r="816" spans="1:12" ht="11.25" customHeight="1">
      <c r="A816" s="376"/>
      <c r="B816" s="376"/>
      <c r="C816" s="376"/>
      <c r="D816" s="376"/>
      <c r="E816" s="376"/>
      <c r="F816" s="376"/>
      <c r="G816" s="376"/>
      <c r="H816" s="376"/>
      <c r="I816" s="376"/>
      <c r="J816" s="376"/>
      <c r="K816" s="376"/>
      <c r="L816" s="376"/>
    </row>
    <row r="817" spans="1:12" ht="11.25" customHeight="1">
      <c r="A817" s="376"/>
      <c r="B817" s="376"/>
      <c r="C817" s="376"/>
      <c r="D817" s="376"/>
      <c r="E817" s="376"/>
      <c r="F817" s="376"/>
      <c r="G817" s="376"/>
      <c r="H817" s="376"/>
      <c r="I817" s="376"/>
      <c r="J817" s="376"/>
      <c r="K817" s="376"/>
      <c r="L817" s="376"/>
    </row>
    <row r="818" spans="1:12" ht="11.25" customHeight="1">
      <c r="A818" s="376"/>
      <c r="B818" s="376"/>
      <c r="C818" s="376"/>
      <c r="D818" s="376"/>
      <c r="E818" s="376"/>
      <c r="F818" s="376"/>
      <c r="G818" s="376"/>
      <c r="H818" s="376"/>
      <c r="I818" s="376"/>
      <c r="J818" s="376"/>
      <c r="K818" s="376"/>
      <c r="L818" s="376"/>
    </row>
    <row r="819" spans="1:12" ht="11.25" customHeight="1">
      <c r="A819" s="376"/>
      <c r="B819" s="376"/>
      <c r="C819" s="376"/>
      <c r="D819" s="376"/>
      <c r="E819" s="376"/>
      <c r="F819" s="376"/>
      <c r="G819" s="376"/>
      <c r="H819" s="376"/>
      <c r="I819" s="376"/>
      <c r="J819" s="376"/>
      <c r="K819" s="376"/>
      <c r="L819" s="376"/>
    </row>
    <row r="820" spans="1:12" ht="11.25" customHeight="1">
      <c r="A820" s="376"/>
      <c r="B820" s="376"/>
      <c r="C820" s="376"/>
      <c r="D820" s="376"/>
      <c r="E820" s="376"/>
      <c r="F820" s="376"/>
      <c r="G820" s="376"/>
      <c r="H820" s="376"/>
      <c r="I820" s="376"/>
      <c r="J820" s="376"/>
      <c r="K820" s="376"/>
      <c r="L820" s="376"/>
    </row>
    <row r="821" spans="1:12" ht="11.25" customHeight="1">
      <c r="A821" s="376"/>
      <c r="B821" s="376"/>
      <c r="C821" s="376"/>
      <c r="D821" s="376"/>
      <c r="E821" s="376"/>
      <c r="F821" s="376"/>
      <c r="G821" s="376"/>
      <c r="H821" s="376"/>
      <c r="I821" s="376"/>
      <c r="J821" s="376"/>
      <c r="K821" s="376"/>
      <c r="L821" s="376"/>
    </row>
    <row r="822" spans="1:12" ht="11.25" customHeight="1">
      <c r="A822" s="376"/>
      <c r="B822" s="376"/>
      <c r="C822" s="376"/>
      <c r="D822" s="376"/>
      <c r="E822" s="376"/>
      <c r="F822" s="376"/>
      <c r="G822" s="376"/>
      <c r="H822" s="376"/>
      <c r="I822" s="376"/>
      <c r="J822" s="376"/>
      <c r="K822" s="376"/>
      <c r="L822" s="376"/>
    </row>
    <row r="823" spans="1:12" ht="11.25" customHeight="1">
      <c r="A823" s="376"/>
      <c r="B823" s="376"/>
      <c r="C823" s="376"/>
      <c r="D823" s="376"/>
      <c r="E823" s="376"/>
      <c r="F823" s="376"/>
      <c r="G823" s="376"/>
      <c r="H823" s="376"/>
      <c r="I823" s="376"/>
      <c r="J823" s="376"/>
      <c r="K823" s="376"/>
      <c r="L823" s="376"/>
    </row>
    <row r="824" spans="1:12" ht="11.25" customHeight="1">
      <c r="A824" s="376"/>
      <c r="B824" s="376"/>
      <c r="C824" s="376"/>
      <c r="D824" s="376"/>
      <c r="E824" s="376"/>
      <c r="F824" s="376"/>
      <c r="G824" s="376"/>
      <c r="H824" s="376"/>
      <c r="I824" s="376"/>
      <c r="J824" s="376"/>
      <c r="K824" s="376"/>
      <c r="L824" s="376"/>
    </row>
    <row r="825" spans="1:12" ht="11.25" customHeight="1">
      <c r="A825" s="376"/>
      <c r="B825" s="376"/>
      <c r="C825" s="376"/>
      <c r="D825" s="376"/>
      <c r="E825" s="376"/>
      <c r="F825" s="376"/>
      <c r="G825" s="376"/>
      <c r="H825" s="376"/>
      <c r="I825" s="376"/>
      <c r="J825" s="376"/>
      <c r="K825" s="376"/>
      <c r="L825" s="376"/>
    </row>
    <row r="826" spans="1:12" ht="11.25" customHeight="1">
      <c r="A826" s="376"/>
      <c r="B826" s="376"/>
      <c r="C826" s="376"/>
      <c r="D826" s="376"/>
      <c r="E826" s="376"/>
      <c r="F826" s="376"/>
      <c r="G826" s="376"/>
      <c r="H826" s="376"/>
      <c r="I826" s="376"/>
      <c r="J826" s="376"/>
      <c r="K826" s="376"/>
      <c r="L826" s="376"/>
    </row>
    <row r="827" spans="1:12" ht="11.25" customHeight="1">
      <c r="A827" s="376"/>
      <c r="B827" s="376"/>
      <c r="C827" s="376"/>
      <c r="D827" s="376"/>
      <c r="E827" s="376"/>
      <c r="F827" s="376"/>
      <c r="G827" s="376"/>
      <c r="H827" s="376"/>
      <c r="I827" s="376"/>
      <c r="J827" s="376"/>
      <c r="K827" s="376"/>
      <c r="L827" s="376"/>
    </row>
    <row r="828" spans="1:12" ht="11.25" customHeight="1">
      <c r="A828" s="376"/>
      <c r="B828" s="376"/>
      <c r="C828" s="376"/>
      <c r="D828" s="376"/>
      <c r="E828" s="376"/>
      <c r="F828" s="376"/>
      <c r="G828" s="376"/>
      <c r="H828" s="376"/>
      <c r="I828" s="376"/>
      <c r="J828" s="376"/>
      <c r="K828" s="376"/>
      <c r="L828" s="376"/>
    </row>
    <row r="829" spans="1:12" ht="11.25" customHeight="1">
      <c r="A829" s="376"/>
      <c r="B829" s="376"/>
      <c r="C829" s="376"/>
      <c r="D829" s="376"/>
      <c r="E829" s="376"/>
      <c r="F829" s="376"/>
      <c r="G829" s="376"/>
      <c r="H829" s="376"/>
      <c r="I829" s="376"/>
      <c r="J829" s="376"/>
      <c r="K829" s="376"/>
      <c r="L829" s="376"/>
    </row>
    <row r="830" spans="1:12" ht="11.25" customHeight="1">
      <c r="A830" s="376"/>
      <c r="B830" s="376"/>
      <c r="C830" s="376"/>
      <c r="D830" s="376"/>
      <c r="E830" s="376"/>
      <c r="F830" s="376"/>
      <c r="G830" s="376"/>
      <c r="H830" s="376"/>
      <c r="I830" s="376"/>
      <c r="J830" s="376"/>
      <c r="K830" s="376"/>
      <c r="L830" s="376"/>
    </row>
    <row r="831" spans="1:12" ht="11.25" customHeight="1">
      <c r="A831" s="376"/>
      <c r="B831" s="376"/>
      <c r="C831" s="376"/>
      <c r="D831" s="376"/>
      <c r="E831" s="376"/>
      <c r="F831" s="376"/>
      <c r="G831" s="376"/>
      <c r="H831" s="376"/>
      <c r="I831" s="376"/>
      <c r="J831" s="376"/>
      <c r="K831" s="376"/>
      <c r="L831" s="376"/>
    </row>
    <row r="832" spans="1:12" ht="11.25" customHeight="1">
      <c r="A832" s="376"/>
      <c r="B832" s="376"/>
      <c r="C832" s="376"/>
      <c r="D832" s="376"/>
      <c r="E832" s="376"/>
      <c r="F832" s="376"/>
      <c r="G832" s="376"/>
      <c r="H832" s="376"/>
      <c r="I832" s="376"/>
      <c r="J832" s="376"/>
      <c r="K832" s="376"/>
      <c r="L832" s="376"/>
    </row>
    <row r="833" spans="1:12" ht="11.25" customHeight="1">
      <c r="A833" s="376"/>
      <c r="B833" s="376"/>
      <c r="C833" s="376"/>
      <c r="D833" s="376"/>
      <c r="E833" s="376"/>
      <c r="F833" s="376"/>
      <c r="G833" s="376"/>
      <c r="H833" s="376"/>
      <c r="I833" s="376"/>
      <c r="J833" s="376"/>
      <c r="K833" s="376"/>
      <c r="L833" s="376"/>
    </row>
    <row r="834" spans="1:12" ht="11.25" customHeight="1">
      <c r="A834" s="376"/>
      <c r="B834" s="376"/>
      <c r="C834" s="376"/>
      <c r="D834" s="376"/>
      <c r="E834" s="376"/>
      <c r="F834" s="376"/>
      <c r="G834" s="376"/>
      <c r="H834" s="376"/>
      <c r="I834" s="376"/>
      <c r="J834" s="376"/>
      <c r="K834" s="376"/>
      <c r="L834" s="376"/>
    </row>
    <row r="835" spans="1:12" ht="11.25" customHeight="1">
      <c r="A835" s="376"/>
      <c r="B835" s="376"/>
      <c r="C835" s="376"/>
      <c r="D835" s="376"/>
      <c r="E835" s="376"/>
      <c r="F835" s="376"/>
      <c r="G835" s="376"/>
      <c r="H835" s="376"/>
      <c r="I835" s="376"/>
      <c r="J835" s="376"/>
      <c r="K835" s="376"/>
      <c r="L835" s="376"/>
    </row>
    <row r="836" spans="1:12" ht="11.25" customHeight="1">
      <c r="A836" s="376"/>
      <c r="B836" s="376"/>
      <c r="C836" s="376"/>
      <c r="D836" s="376"/>
      <c r="E836" s="376"/>
      <c r="F836" s="376"/>
      <c r="G836" s="376"/>
      <c r="H836" s="376"/>
      <c r="I836" s="376"/>
      <c r="J836" s="376"/>
      <c r="K836" s="376"/>
      <c r="L836" s="376"/>
    </row>
    <row r="837" spans="1:12" ht="11.25" customHeight="1">
      <c r="A837" s="376"/>
      <c r="B837" s="376"/>
      <c r="C837" s="376"/>
      <c r="D837" s="376"/>
      <c r="E837" s="376"/>
      <c r="F837" s="376"/>
      <c r="G837" s="376"/>
      <c r="H837" s="376"/>
      <c r="I837" s="376"/>
      <c r="J837" s="376"/>
      <c r="K837" s="376"/>
      <c r="L837" s="376"/>
    </row>
    <row r="838" spans="1:12" ht="11.25" customHeight="1">
      <c r="A838" s="376"/>
      <c r="B838" s="376"/>
      <c r="C838" s="376"/>
      <c r="D838" s="376"/>
      <c r="E838" s="376"/>
      <c r="F838" s="376"/>
      <c r="G838" s="376"/>
      <c r="H838" s="376"/>
      <c r="I838" s="376"/>
      <c r="J838" s="376"/>
      <c r="K838" s="376"/>
      <c r="L838" s="376"/>
    </row>
    <row r="839" spans="1:12" ht="11.25" customHeight="1">
      <c r="A839" s="376"/>
      <c r="B839" s="376"/>
      <c r="C839" s="376"/>
      <c r="D839" s="376"/>
      <c r="E839" s="376"/>
      <c r="F839" s="376"/>
      <c r="G839" s="376"/>
      <c r="H839" s="376"/>
      <c r="I839" s="376"/>
      <c r="J839" s="376"/>
      <c r="K839" s="376"/>
      <c r="L839" s="376"/>
    </row>
    <row r="840" spans="1:12" ht="11.25" customHeight="1">
      <c r="A840" s="376"/>
      <c r="B840" s="376"/>
      <c r="C840" s="376"/>
      <c r="D840" s="376"/>
      <c r="E840" s="376"/>
      <c r="F840" s="376"/>
      <c r="G840" s="376"/>
      <c r="H840" s="376"/>
      <c r="I840" s="376"/>
      <c r="J840" s="376"/>
      <c r="K840" s="376"/>
      <c r="L840" s="376"/>
    </row>
    <row r="841" spans="1:12" ht="11.25" customHeight="1">
      <c r="A841" s="376"/>
      <c r="B841" s="376"/>
      <c r="C841" s="376"/>
      <c r="D841" s="376"/>
      <c r="E841" s="376"/>
      <c r="F841" s="376"/>
      <c r="G841" s="376"/>
      <c r="H841" s="376"/>
      <c r="I841" s="376"/>
      <c r="J841" s="376"/>
      <c r="K841" s="376"/>
      <c r="L841" s="376"/>
    </row>
    <row r="842" spans="1:12" ht="11.25" customHeight="1">
      <c r="A842" s="376"/>
      <c r="B842" s="376"/>
      <c r="C842" s="376"/>
      <c r="D842" s="376"/>
      <c r="E842" s="376"/>
      <c r="F842" s="376"/>
      <c r="G842" s="376"/>
      <c r="H842" s="376"/>
      <c r="I842" s="376"/>
      <c r="J842" s="376"/>
      <c r="K842" s="376"/>
      <c r="L842" s="376"/>
    </row>
    <row r="843" spans="1:12" ht="11.25" customHeight="1">
      <c r="A843" s="376"/>
      <c r="B843" s="376"/>
      <c r="C843" s="376"/>
      <c r="D843" s="376"/>
      <c r="E843" s="376"/>
      <c r="F843" s="376"/>
      <c r="G843" s="376"/>
      <c r="H843" s="376"/>
      <c r="I843" s="376"/>
      <c r="J843" s="376"/>
      <c r="K843" s="376"/>
      <c r="L843" s="376"/>
    </row>
    <row r="844" spans="1:12" ht="11.25" customHeight="1">
      <c r="A844" s="376"/>
      <c r="B844" s="376"/>
      <c r="C844" s="376"/>
      <c r="D844" s="376"/>
      <c r="E844" s="376"/>
      <c r="F844" s="376"/>
      <c r="G844" s="376"/>
      <c r="H844" s="376"/>
      <c r="I844" s="376"/>
      <c r="J844" s="376"/>
      <c r="K844" s="376"/>
      <c r="L844" s="376"/>
    </row>
    <row r="845" spans="1:12" ht="11.25" customHeight="1">
      <c r="A845" s="376"/>
      <c r="B845" s="376"/>
      <c r="C845" s="376"/>
      <c r="D845" s="376"/>
      <c r="E845" s="376"/>
      <c r="F845" s="376"/>
      <c r="G845" s="376"/>
      <c r="H845" s="376"/>
      <c r="I845" s="376"/>
      <c r="J845" s="376"/>
      <c r="K845" s="376"/>
      <c r="L845" s="376"/>
    </row>
    <row r="846" spans="1:12" ht="11.25" customHeight="1">
      <c r="A846" s="376"/>
      <c r="B846" s="376"/>
      <c r="C846" s="376"/>
      <c r="D846" s="376"/>
      <c r="E846" s="376"/>
      <c r="F846" s="376"/>
      <c r="G846" s="376"/>
      <c r="H846" s="376"/>
      <c r="I846" s="376"/>
      <c r="J846" s="376"/>
      <c r="K846" s="376"/>
      <c r="L846" s="376"/>
    </row>
    <row r="847" spans="1:12" ht="11.25" customHeight="1">
      <c r="A847" s="376"/>
      <c r="B847" s="376"/>
      <c r="C847" s="376"/>
      <c r="D847" s="376"/>
      <c r="E847" s="376"/>
      <c r="F847" s="376"/>
      <c r="G847" s="376"/>
      <c r="H847" s="376"/>
      <c r="I847" s="376"/>
      <c r="J847" s="376"/>
      <c r="K847" s="376"/>
      <c r="L847" s="376"/>
    </row>
    <row r="848" spans="1:12" ht="11.25" customHeight="1">
      <c r="A848" s="376"/>
      <c r="B848" s="376"/>
      <c r="C848" s="376"/>
      <c r="D848" s="376"/>
      <c r="E848" s="376"/>
      <c r="F848" s="376"/>
      <c r="G848" s="376"/>
      <c r="H848" s="376"/>
      <c r="I848" s="376"/>
      <c r="J848" s="376"/>
      <c r="K848" s="376"/>
      <c r="L848" s="376"/>
    </row>
    <row r="849" spans="1:12" ht="11.25" customHeight="1">
      <c r="A849" s="376"/>
      <c r="B849" s="376"/>
      <c r="C849" s="376"/>
      <c r="D849" s="376"/>
      <c r="E849" s="376"/>
      <c r="F849" s="376"/>
      <c r="G849" s="376"/>
      <c r="H849" s="376"/>
      <c r="I849" s="376"/>
      <c r="J849" s="376"/>
      <c r="K849" s="376"/>
      <c r="L849" s="376"/>
    </row>
    <row r="850" spans="1:12" ht="11.25" customHeight="1">
      <c r="A850" s="376"/>
      <c r="B850" s="376"/>
      <c r="C850" s="376"/>
      <c r="D850" s="376"/>
      <c r="E850" s="376"/>
      <c r="F850" s="376"/>
      <c r="G850" s="376"/>
      <c r="H850" s="376"/>
      <c r="I850" s="376"/>
      <c r="J850" s="376"/>
      <c r="K850" s="376"/>
      <c r="L850" s="376"/>
    </row>
    <row r="851" spans="1:12" ht="11.25" customHeight="1">
      <c r="A851" s="376"/>
      <c r="B851" s="376"/>
      <c r="C851" s="376"/>
      <c r="D851" s="376"/>
      <c r="E851" s="376"/>
      <c r="F851" s="376"/>
      <c r="G851" s="376"/>
      <c r="H851" s="376"/>
      <c r="I851" s="376"/>
      <c r="J851" s="376"/>
      <c r="K851" s="376"/>
      <c r="L851" s="376"/>
    </row>
    <row r="852" spans="1:12" ht="11.25" customHeight="1">
      <c r="A852" s="376"/>
      <c r="B852" s="376"/>
      <c r="C852" s="376"/>
      <c r="D852" s="376"/>
      <c r="E852" s="376"/>
      <c r="F852" s="376"/>
      <c r="G852" s="376"/>
      <c r="H852" s="376"/>
      <c r="I852" s="376"/>
      <c r="J852" s="376"/>
      <c r="K852" s="376"/>
      <c r="L852" s="376"/>
    </row>
    <row r="853" spans="1:12" ht="11.25" customHeight="1">
      <c r="A853" s="376"/>
      <c r="B853" s="376"/>
      <c r="C853" s="376"/>
      <c r="D853" s="376"/>
      <c r="E853" s="376"/>
      <c r="F853" s="376"/>
      <c r="G853" s="376"/>
      <c r="H853" s="376"/>
      <c r="I853" s="376"/>
      <c r="J853" s="376"/>
      <c r="K853" s="376"/>
      <c r="L853" s="376"/>
    </row>
    <row r="854" spans="1:12" ht="11.25" customHeight="1">
      <c r="A854" s="376"/>
      <c r="B854" s="376"/>
      <c r="C854" s="376"/>
      <c r="D854" s="376"/>
      <c r="E854" s="376"/>
      <c r="F854" s="376"/>
      <c r="G854" s="376"/>
      <c r="H854" s="376"/>
      <c r="I854" s="376"/>
      <c r="J854" s="376"/>
      <c r="K854" s="376"/>
      <c r="L854" s="376"/>
    </row>
    <row r="855" spans="1:12" ht="11.25" customHeight="1">
      <c r="A855" s="376"/>
      <c r="B855" s="376"/>
      <c r="C855" s="376"/>
      <c r="D855" s="376"/>
      <c r="E855" s="376"/>
      <c r="F855" s="376"/>
      <c r="G855" s="376"/>
      <c r="H855" s="376"/>
      <c r="I855" s="376"/>
      <c r="J855" s="376"/>
      <c r="K855" s="376"/>
      <c r="L855" s="376"/>
    </row>
    <row r="856" spans="1:12" ht="11.25" customHeight="1">
      <c r="A856" s="376"/>
      <c r="B856" s="376"/>
      <c r="C856" s="376"/>
      <c r="D856" s="376"/>
      <c r="E856" s="376"/>
      <c r="F856" s="376"/>
      <c r="G856" s="376"/>
      <c r="H856" s="376"/>
      <c r="I856" s="376"/>
      <c r="J856" s="376"/>
      <c r="K856" s="376"/>
      <c r="L856" s="376"/>
    </row>
    <row r="857" spans="1:12" ht="11.25" customHeight="1">
      <c r="A857" s="376"/>
      <c r="B857" s="376"/>
      <c r="C857" s="376"/>
      <c r="D857" s="376"/>
      <c r="E857" s="376"/>
      <c r="F857" s="376"/>
      <c r="G857" s="376"/>
      <c r="H857" s="376"/>
      <c r="I857" s="376"/>
      <c r="J857" s="376"/>
      <c r="K857" s="376"/>
      <c r="L857" s="376"/>
    </row>
    <row r="858" spans="1:12" ht="11.25" customHeight="1">
      <c r="A858" s="376"/>
      <c r="B858" s="376"/>
      <c r="C858" s="376"/>
      <c r="D858" s="376"/>
      <c r="E858" s="376"/>
      <c r="F858" s="376"/>
      <c r="G858" s="376"/>
      <c r="H858" s="376"/>
      <c r="I858" s="376"/>
      <c r="J858" s="376"/>
      <c r="K858" s="376"/>
      <c r="L858" s="376"/>
    </row>
    <row r="859" spans="1:12" ht="11.25" customHeight="1">
      <c r="A859" s="376"/>
      <c r="B859" s="376"/>
      <c r="C859" s="376"/>
      <c r="D859" s="376"/>
      <c r="E859" s="376"/>
      <c r="F859" s="376"/>
      <c r="G859" s="376"/>
      <c r="H859" s="376"/>
      <c r="I859" s="376"/>
      <c r="J859" s="376"/>
      <c r="K859" s="376"/>
      <c r="L859" s="376"/>
    </row>
    <row r="860" spans="1:12" ht="11.25" customHeight="1">
      <c r="A860" s="376"/>
      <c r="B860" s="376"/>
      <c r="C860" s="376"/>
      <c r="D860" s="376"/>
      <c r="E860" s="376"/>
      <c r="F860" s="376"/>
      <c r="G860" s="376"/>
      <c r="H860" s="376"/>
      <c r="I860" s="376"/>
      <c r="J860" s="376"/>
      <c r="K860" s="376"/>
      <c r="L860" s="376"/>
    </row>
    <row r="861" spans="1:12" ht="11.25" customHeight="1">
      <c r="A861" s="376"/>
      <c r="B861" s="376"/>
      <c r="C861" s="376"/>
      <c r="D861" s="376"/>
      <c r="E861" s="376"/>
      <c r="F861" s="376"/>
      <c r="G861" s="376"/>
      <c r="H861" s="376"/>
      <c r="I861" s="376"/>
      <c r="J861" s="376"/>
      <c r="K861" s="376"/>
      <c r="L861" s="376"/>
    </row>
    <row r="862" spans="1:12" ht="11.25" customHeight="1">
      <c r="A862" s="376"/>
      <c r="B862" s="376"/>
      <c r="C862" s="376"/>
      <c r="D862" s="376"/>
      <c r="E862" s="376"/>
      <c r="F862" s="376"/>
      <c r="G862" s="376"/>
      <c r="H862" s="376"/>
      <c r="I862" s="376"/>
      <c r="J862" s="376"/>
      <c r="K862" s="376"/>
      <c r="L862" s="376"/>
    </row>
    <row r="863" spans="1:12" ht="11.25" customHeight="1">
      <c r="A863" s="376"/>
      <c r="B863" s="376"/>
      <c r="C863" s="376"/>
      <c r="D863" s="376"/>
      <c r="E863" s="376"/>
      <c r="F863" s="376"/>
      <c r="G863" s="376"/>
      <c r="H863" s="376"/>
      <c r="I863" s="376"/>
      <c r="J863" s="376"/>
      <c r="K863" s="376"/>
      <c r="L863" s="376"/>
    </row>
    <row r="864" spans="1:12" ht="11.25" customHeight="1">
      <c r="A864" s="376"/>
      <c r="B864" s="376"/>
      <c r="C864" s="376"/>
      <c r="D864" s="376"/>
      <c r="E864" s="376"/>
      <c r="F864" s="376"/>
      <c r="G864" s="376"/>
      <c r="H864" s="376"/>
      <c r="I864" s="376"/>
      <c r="J864" s="376"/>
      <c r="K864" s="376"/>
      <c r="L864" s="376"/>
    </row>
    <row r="865" spans="1:12" ht="11.25" customHeight="1">
      <c r="A865" s="376"/>
      <c r="B865" s="376"/>
      <c r="C865" s="376"/>
      <c r="D865" s="376"/>
      <c r="E865" s="376"/>
      <c r="F865" s="376"/>
      <c r="G865" s="376"/>
      <c r="H865" s="376"/>
      <c r="I865" s="376"/>
      <c r="J865" s="376"/>
      <c r="K865" s="376"/>
      <c r="L865" s="376"/>
    </row>
    <row r="866" spans="1:12" ht="11.25" customHeight="1">
      <c r="A866" s="376"/>
      <c r="B866" s="376"/>
      <c r="C866" s="376"/>
      <c r="D866" s="376"/>
      <c r="E866" s="376"/>
      <c r="F866" s="376"/>
      <c r="G866" s="376"/>
      <c r="H866" s="376"/>
      <c r="I866" s="376"/>
      <c r="J866" s="376"/>
      <c r="K866" s="376"/>
      <c r="L866" s="376"/>
    </row>
    <row r="867" spans="1:12" ht="11.25" customHeight="1">
      <c r="A867" s="376"/>
      <c r="B867" s="376"/>
      <c r="C867" s="376"/>
      <c r="D867" s="376"/>
      <c r="E867" s="376"/>
      <c r="F867" s="376"/>
      <c r="G867" s="376"/>
      <c r="H867" s="376"/>
      <c r="I867" s="376"/>
      <c r="J867" s="376"/>
      <c r="K867" s="376"/>
      <c r="L867" s="376"/>
    </row>
    <row r="868" spans="1:12" ht="11.25" customHeight="1">
      <c r="A868" s="376"/>
      <c r="B868" s="376"/>
      <c r="C868" s="376"/>
      <c r="D868" s="376"/>
      <c r="E868" s="376"/>
      <c r="F868" s="376"/>
      <c r="G868" s="376"/>
      <c r="H868" s="376"/>
      <c r="I868" s="376"/>
      <c r="J868" s="376"/>
      <c r="K868" s="376"/>
      <c r="L868" s="376"/>
    </row>
    <row r="869" spans="1:12" ht="11.25" customHeight="1">
      <c r="A869" s="376"/>
      <c r="B869" s="376"/>
      <c r="C869" s="376"/>
      <c r="D869" s="376"/>
      <c r="E869" s="376"/>
      <c r="F869" s="376"/>
      <c r="G869" s="376"/>
      <c r="H869" s="376"/>
      <c r="I869" s="376"/>
      <c r="J869" s="376"/>
      <c r="K869" s="376"/>
      <c r="L869" s="376"/>
    </row>
    <row r="870" spans="1:12" ht="11.25" customHeight="1">
      <c r="A870" s="376"/>
      <c r="B870" s="376"/>
      <c r="C870" s="376"/>
      <c r="D870" s="376"/>
      <c r="E870" s="376"/>
      <c r="F870" s="376"/>
      <c r="G870" s="376"/>
      <c r="H870" s="376"/>
      <c r="I870" s="376"/>
      <c r="J870" s="376"/>
      <c r="K870" s="376"/>
      <c r="L870" s="376"/>
    </row>
    <row r="871" spans="1:12" ht="11.25" customHeight="1">
      <c r="A871" s="376"/>
      <c r="B871" s="376"/>
      <c r="C871" s="376"/>
      <c r="D871" s="376"/>
      <c r="E871" s="376"/>
      <c r="F871" s="376"/>
      <c r="G871" s="376"/>
      <c r="H871" s="376"/>
      <c r="I871" s="376"/>
      <c r="J871" s="376"/>
      <c r="K871" s="376"/>
      <c r="L871" s="376"/>
    </row>
    <row r="872" spans="1:12" ht="11.25" customHeight="1">
      <c r="A872" s="376"/>
      <c r="B872" s="376"/>
      <c r="C872" s="376"/>
      <c r="D872" s="376"/>
      <c r="E872" s="376"/>
      <c r="F872" s="376"/>
      <c r="G872" s="376"/>
      <c r="H872" s="376"/>
      <c r="I872" s="376"/>
      <c r="J872" s="376"/>
      <c r="K872" s="376"/>
      <c r="L872" s="376"/>
    </row>
    <row r="873" spans="1:12" ht="11.25" customHeight="1">
      <c r="A873" s="376"/>
      <c r="B873" s="376"/>
      <c r="C873" s="376"/>
      <c r="D873" s="376"/>
      <c r="E873" s="376"/>
      <c r="F873" s="376"/>
      <c r="G873" s="376"/>
      <c r="H873" s="376"/>
      <c r="I873" s="376"/>
      <c r="J873" s="376"/>
      <c r="K873" s="376"/>
      <c r="L873" s="376"/>
    </row>
    <row r="874" spans="1:12" ht="11.25" customHeight="1">
      <c r="A874" s="376"/>
      <c r="B874" s="376"/>
      <c r="C874" s="376"/>
      <c r="D874" s="376"/>
      <c r="E874" s="376"/>
      <c r="F874" s="376"/>
      <c r="G874" s="376"/>
      <c r="H874" s="376"/>
      <c r="I874" s="376"/>
      <c r="J874" s="376"/>
      <c r="K874" s="376"/>
      <c r="L874" s="376"/>
    </row>
    <row r="875" spans="1:12" ht="11.25" customHeight="1">
      <c r="A875" s="376"/>
      <c r="B875" s="376"/>
      <c r="C875" s="376"/>
      <c r="D875" s="376"/>
      <c r="E875" s="376"/>
      <c r="F875" s="376"/>
      <c r="G875" s="376"/>
      <c r="H875" s="376"/>
      <c r="I875" s="376"/>
      <c r="J875" s="376"/>
      <c r="K875" s="376"/>
      <c r="L875" s="376"/>
    </row>
    <row r="876" spans="1:12" ht="11.25" customHeight="1">
      <c r="A876" s="376"/>
      <c r="B876" s="376"/>
      <c r="C876" s="376"/>
      <c r="D876" s="376"/>
      <c r="E876" s="376"/>
      <c r="F876" s="376"/>
      <c r="G876" s="376"/>
      <c r="H876" s="376"/>
      <c r="I876" s="376"/>
      <c r="J876" s="376"/>
      <c r="K876" s="376"/>
      <c r="L876" s="376"/>
    </row>
    <row r="877" spans="1:12" ht="11.25" customHeight="1">
      <c r="A877" s="376"/>
      <c r="B877" s="376"/>
      <c r="C877" s="376"/>
      <c r="D877" s="376"/>
      <c r="E877" s="376"/>
      <c r="F877" s="376"/>
      <c r="G877" s="376"/>
      <c r="H877" s="376"/>
      <c r="I877" s="376"/>
      <c r="J877" s="376"/>
      <c r="K877" s="376"/>
      <c r="L877" s="376"/>
    </row>
    <row r="878" spans="1:12" ht="11.25" customHeight="1">
      <c r="A878" s="376"/>
      <c r="B878" s="376"/>
      <c r="C878" s="376"/>
      <c r="D878" s="376"/>
      <c r="E878" s="376"/>
      <c r="F878" s="376"/>
      <c r="G878" s="376"/>
      <c r="H878" s="376"/>
      <c r="I878" s="376"/>
      <c r="J878" s="376"/>
      <c r="K878" s="376"/>
      <c r="L878" s="376"/>
    </row>
    <row r="879" spans="1:12" ht="11.25" customHeight="1">
      <c r="A879" s="376"/>
      <c r="B879" s="376"/>
      <c r="C879" s="376"/>
      <c r="D879" s="376"/>
      <c r="E879" s="376"/>
      <c r="F879" s="376"/>
      <c r="G879" s="376"/>
      <c r="H879" s="376"/>
      <c r="I879" s="376"/>
      <c r="J879" s="376"/>
      <c r="K879" s="376"/>
      <c r="L879" s="376"/>
    </row>
    <row r="880" spans="1:12" ht="11.25" customHeight="1">
      <c r="A880" s="376"/>
      <c r="B880" s="376"/>
      <c r="C880" s="376"/>
      <c r="D880" s="376"/>
      <c r="E880" s="376"/>
      <c r="F880" s="376"/>
      <c r="G880" s="376"/>
      <c r="H880" s="376"/>
      <c r="I880" s="376"/>
      <c r="J880" s="376"/>
      <c r="K880" s="376"/>
      <c r="L880" s="376"/>
    </row>
    <row r="881" spans="1:12" ht="11.25" customHeight="1">
      <c r="A881" s="376"/>
      <c r="B881" s="376"/>
      <c r="C881" s="376"/>
      <c r="D881" s="376"/>
      <c r="E881" s="376"/>
      <c r="F881" s="376"/>
      <c r="G881" s="376"/>
      <c r="H881" s="376"/>
      <c r="I881" s="376"/>
      <c r="J881" s="376"/>
      <c r="K881" s="376"/>
      <c r="L881" s="376"/>
    </row>
    <row r="882" spans="1:12" ht="11.25" customHeight="1">
      <c r="A882" s="376"/>
      <c r="B882" s="376"/>
      <c r="C882" s="376"/>
      <c r="D882" s="376"/>
      <c r="E882" s="376"/>
      <c r="F882" s="376"/>
      <c r="G882" s="376"/>
      <c r="H882" s="376"/>
      <c r="I882" s="376"/>
      <c r="J882" s="376"/>
      <c r="K882" s="376"/>
      <c r="L882" s="376"/>
    </row>
    <row r="883" spans="1:12" ht="11.25" customHeight="1">
      <c r="A883" s="376"/>
      <c r="B883" s="376"/>
      <c r="C883" s="376"/>
      <c r="D883" s="376"/>
      <c r="E883" s="376"/>
      <c r="F883" s="376"/>
      <c r="G883" s="376"/>
      <c r="H883" s="376"/>
      <c r="I883" s="376"/>
      <c r="J883" s="376"/>
      <c r="K883" s="376"/>
      <c r="L883" s="376"/>
    </row>
    <row r="884" spans="1:12" ht="11.25" customHeight="1">
      <c r="A884" s="376"/>
      <c r="B884" s="376"/>
      <c r="C884" s="376"/>
      <c r="D884" s="376"/>
      <c r="E884" s="376"/>
      <c r="F884" s="376"/>
      <c r="G884" s="376"/>
      <c r="H884" s="376"/>
      <c r="I884" s="376"/>
      <c r="J884" s="376"/>
      <c r="K884" s="376"/>
      <c r="L884" s="376"/>
    </row>
    <row r="885" spans="1:12" ht="11.25" customHeight="1">
      <c r="A885" s="376"/>
      <c r="B885" s="376"/>
      <c r="C885" s="376"/>
      <c r="D885" s="376"/>
      <c r="E885" s="376"/>
      <c r="F885" s="376"/>
      <c r="G885" s="376"/>
      <c r="H885" s="376"/>
      <c r="I885" s="376"/>
      <c r="J885" s="376"/>
      <c r="K885" s="376"/>
      <c r="L885" s="376"/>
    </row>
    <row r="886" spans="1:12" ht="11.25" customHeight="1">
      <c r="A886" s="376"/>
      <c r="B886" s="376"/>
      <c r="C886" s="376"/>
      <c r="D886" s="376"/>
      <c r="E886" s="376"/>
      <c r="F886" s="376"/>
      <c r="G886" s="376"/>
      <c r="H886" s="376"/>
      <c r="I886" s="376"/>
      <c r="J886" s="376"/>
      <c r="K886" s="376"/>
      <c r="L886" s="376"/>
    </row>
    <row r="887" spans="1:12" ht="11.25" customHeight="1">
      <c r="A887" s="376"/>
      <c r="B887" s="376"/>
      <c r="C887" s="376"/>
      <c r="D887" s="376"/>
      <c r="E887" s="376"/>
      <c r="F887" s="376"/>
      <c r="G887" s="376"/>
      <c r="H887" s="376"/>
      <c r="I887" s="376"/>
      <c r="J887" s="376"/>
      <c r="K887" s="376"/>
      <c r="L887" s="376"/>
    </row>
    <row r="888" spans="1:12" ht="11.25" customHeight="1">
      <c r="A888" s="376"/>
      <c r="B888" s="376"/>
      <c r="C888" s="376"/>
      <c r="D888" s="376"/>
      <c r="E888" s="376"/>
      <c r="F888" s="376"/>
      <c r="G888" s="376"/>
      <c r="H888" s="376"/>
      <c r="I888" s="376"/>
      <c r="J888" s="376"/>
      <c r="K888" s="376"/>
      <c r="L888" s="376"/>
    </row>
    <row r="889" spans="1:12" ht="11.25" customHeight="1">
      <c r="A889" s="376"/>
      <c r="B889" s="376"/>
      <c r="C889" s="376"/>
      <c r="D889" s="376"/>
      <c r="E889" s="376"/>
      <c r="F889" s="376"/>
      <c r="G889" s="376"/>
      <c r="H889" s="376"/>
      <c r="I889" s="376"/>
      <c r="J889" s="376"/>
      <c r="K889" s="376"/>
      <c r="L889" s="376"/>
    </row>
    <row r="890" spans="1:12" ht="11.25" customHeight="1">
      <c r="A890" s="376"/>
      <c r="B890" s="376"/>
      <c r="C890" s="376"/>
      <c r="D890" s="376"/>
      <c r="E890" s="376"/>
      <c r="F890" s="376"/>
      <c r="G890" s="376"/>
      <c r="H890" s="376"/>
      <c r="I890" s="376"/>
      <c r="J890" s="376"/>
      <c r="K890" s="376"/>
      <c r="L890" s="376"/>
    </row>
    <row r="891" spans="1:12" ht="11.25" customHeight="1">
      <c r="A891" s="376"/>
      <c r="B891" s="376"/>
      <c r="C891" s="376"/>
      <c r="D891" s="376"/>
      <c r="E891" s="376"/>
      <c r="F891" s="376"/>
      <c r="G891" s="376"/>
      <c r="H891" s="376"/>
      <c r="I891" s="376"/>
      <c r="J891" s="376"/>
      <c r="K891" s="376"/>
      <c r="L891" s="376"/>
    </row>
    <row r="892" spans="1:12" ht="11.25" customHeight="1">
      <c r="A892" s="376"/>
      <c r="B892" s="376"/>
      <c r="C892" s="376"/>
      <c r="D892" s="376"/>
      <c r="E892" s="376"/>
      <c r="F892" s="376"/>
      <c r="G892" s="376"/>
      <c r="H892" s="376"/>
      <c r="I892" s="376"/>
      <c r="J892" s="376"/>
      <c r="K892" s="376"/>
      <c r="L892" s="376"/>
    </row>
    <row r="893" spans="1:12" ht="11.25" customHeight="1">
      <c r="A893" s="376"/>
      <c r="B893" s="376"/>
      <c r="C893" s="376"/>
      <c r="D893" s="376"/>
      <c r="E893" s="376"/>
      <c r="F893" s="376"/>
      <c r="G893" s="376"/>
      <c r="H893" s="376"/>
      <c r="I893" s="376"/>
      <c r="J893" s="376"/>
      <c r="K893" s="376"/>
      <c r="L893" s="376"/>
    </row>
    <row r="894" spans="1:12" ht="11.25" customHeight="1">
      <c r="A894" s="376"/>
      <c r="B894" s="376"/>
      <c r="C894" s="376"/>
      <c r="D894" s="376"/>
      <c r="E894" s="376"/>
      <c r="F894" s="376"/>
      <c r="G894" s="376"/>
      <c r="H894" s="376"/>
      <c r="I894" s="376"/>
      <c r="J894" s="376"/>
      <c r="K894" s="376"/>
      <c r="L894" s="376"/>
    </row>
    <row r="895" spans="1:12" ht="11.25" customHeight="1">
      <c r="A895" s="376"/>
      <c r="B895" s="376"/>
      <c r="C895" s="376"/>
      <c r="D895" s="376"/>
      <c r="E895" s="376"/>
      <c r="F895" s="376"/>
      <c r="G895" s="376"/>
      <c r="H895" s="376"/>
      <c r="I895" s="376"/>
      <c r="J895" s="376"/>
      <c r="K895" s="376"/>
      <c r="L895" s="376"/>
    </row>
    <row r="896" spans="1:12" ht="11.25" customHeight="1">
      <c r="A896" s="376"/>
      <c r="B896" s="376"/>
      <c r="C896" s="376"/>
      <c r="D896" s="376"/>
      <c r="E896" s="376"/>
      <c r="F896" s="376"/>
      <c r="G896" s="376"/>
      <c r="H896" s="376"/>
      <c r="I896" s="376"/>
      <c r="J896" s="376"/>
      <c r="K896" s="376"/>
      <c r="L896" s="376"/>
    </row>
    <row r="897" spans="1:12" ht="11.25" customHeight="1">
      <c r="A897" s="376"/>
      <c r="B897" s="376"/>
      <c r="C897" s="376"/>
      <c r="D897" s="376"/>
      <c r="E897" s="376"/>
      <c r="F897" s="376"/>
      <c r="G897" s="376"/>
      <c r="H897" s="376"/>
      <c r="I897" s="376"/>
      <c r="J897" s="376"/>
      <c r="K897" s="376"/>
      <c r="L897" s="376"/>
    </row>
    <row r="898" spans="1:12" ht="11.25" customHeight="1">
      <c r="A898" s="376"/>
      <c r="B898" s="376"/>
      <c r="C898" s="376"/>
      <c r="D898" s="376"/>
      <c r="E898" s="376"/>
      <c r="F898" s="376"/>
      <c r="G898" s="376"/>
      <c r="H898" s="376"/>
      <c r="I898" s="376"/>
      <c r="J898" s="376"/>
      <c r="K898" s="376"/>
      <c r="L898" s="376"/>
    </row>
    <row r="899" spans="1:12" ht="11.25" customHeight="1">
      <c r="A899" s="376"/>
      <c r="B899" s="376"/>
      <c r="C899" s="376"/>
      <c r="D899" s="376"/>
      <c r="E899" s="376"/>
      <c r="F899" s="376"/>
      <c r="G899" s="376"/>
      <c r="H899" s="376"/>
      <c r="I899" s="376"/>
      <c r="J899" s="376"/>
      <c r="K899" s="376"/>
      <c r="L899" s="376"/>
    </row>
    <row r="900" spans="1:12" ht="11.25" customHeight="1">
      <c r="A900" s="376"/>
      <c r="B900" s="376"/>
      <c r="C900" s="376"/>
      <c r="D900" s="376"/>
      <c r="E900" s="376"/>
      <c r="F900" s="376"/>
      <c r="G900" s="376"/>
      <c r="H900" s="376"/>
      <c r="I900" s="376"/>
      <c r="J900" s="376"/>
      <c r="K900" s="376"/>
      <c r="L900" s="376"/>
    </row>
    <row r="901" spans="1:12" ht="11.25" customHeight="1">
      <c r="A901" s="376"/>
      <c r="B901" s="376"/>
      <c r="C901" s="376"/>
      <c r="D901" s="376"/>
      <c r="E901" s="376"/>
      <c r="F901" s="376"/>
      <c r="G901" s="376"/>
      <c r="H901" s="376"/>
      <c r="I901" s="376"/>
      <c r="J901" s="376"/>
      <c r="K901" s="376"/>
      <c r="L901" s="376"/>
    </row>
    <row r="902" spans="1:12" ht="11.25" customHeight="1">
      <c r="A902" s="376"/>
      <c r="B902" s="376"/>
      <c r="C902" s="376"/>
      <c r="D902" s="376"/>
      <c r="E902" s="376"/>
      <c r="F902" s="376"/>
      <c r="G902" s="376"/>
      <c r="H902" s="376"/>
      <c r="I902" s="376"/>
      <c r="J902" s="376"/>
      <c r="K902" s="376"/>
      <c r="L902" s="376"/>
    </row>
    <row r="903" spans="1:12" ht="11.25" customHeight="1">
      <c r="A903" s="376"/>
      <c r="B903" s="376"/>
      <c r="C903" s="376"/>
      <c r="D903" s="376"/>
      <c r="E903" s="376"/>
      <c r="F903" s="376"/>
      <c r="G903" s="376"/>
      <c r="H903" s="376"/>
      <c r="I903" s="376"/>
      <c r="J903" s="376"/>
      <c r="K903" s="376"/>
      <c r="L903" s="376"/>
    </row>
    <row r="904" spans="1:12" ht="11.25" customHeight="1">
      <c r="A904" s="376"/>
      <c r="B904" s="376"/>
      <c r="C904" s="376"/>
      <c r="D904" s="376"/>
      <c r="E904" s="376"/>
      <c r="F904" s="376"/>
      <c r="G904" s="376"/>
      <c r="H904" s="376"/>
      <c r="I904" s="376"/>
      <c r="J904" s="376"/>
      <c r="K904" s="376"/>
      <c r="L904" s="376"/>
    </row>
    <row r="905" spans="1:12" ht="11.25" customHeight="1">
      <c r="A905" s="376"/>
      <c r="B905" s="376"/>
      <c r="C905" s="376"/>
      <c r="D905" s="376"/>
      <c r="E905" s="376"/>
      <c r="F905" s="376"/>
      <c r="G905" s="376"/>
      <c r="H905" s="376"/>
      <c r="I905" s="376"/>
      <c r="J905" s="376"/>
      <c r="K905" s="376"/>
      <c r="L905" s="376"/>
    </row>
    <row r="906" spans="1:12" ht="11.25" customHeight="1">
      <c r="A906" s="376"/>
      <c r="B906" s="376"/>
      <c r="C906" s="376"/>
      <c r="D906" s="376"/>
      <c r="E906" s="376"/>
      <c r="F906" s="376"/>
      <c r="G906" s="376"/>
      <c r="H906" s="376"/>
      <c r="I906" s="376"/>
      <c r="J906" s="376"/>
      <c r="K906" s="376"/>
      <c r="L906" s="376"/>
    </row>
    <row r="907" spans="1:12" ht="11.25" customHeight="1">
      <c r="A907" s="376"/>
      <c r="B907" s="376"/>
      <c r="C907" s="376"/>
      <c r="D907" s="376"/>
      <c r="E907" s="376"/>
      <c r="F907" s="376"/>
      <c r="G907" s="376"/>
      <c r="H907" s="376"/>
      <c r="I907" s="376"/>
      <c r="J907" s="376"/>
      <c r="K907" s="376"/>
      <c r="L907" s="376"/>
    </row>
    <row r="908" spans="1:12" ht="11.25" customHeight="1">
      <c r="A908" s="376"/>
      <c r="B908" s="376"/>
      <c r="C908" s="376"/>
      <c r="D908" s="376"/>
      <c r="E908" s="376"/>
      <c r="F908" s="376"/>
      <c r="G908" s="376"/>
      <c r="H908" s="376"/>
      <c r="I908" s="376"/>
      <c r="J908" s="376"/>
      <c r="K908" s="376"/>
      <c r="L908" s="376"/>
    </row>
    <row r="909" spans="1:12" ht="11.25" customHeight="1">
      <c r="A909" s="376"/>
      <c r="B909" s="376"/>
      <c r="C909" s="376"/>
      <c r="D909" s="376"/>
      <c r="E909" s="376"/>
      <c r="F909" s="376"/>
      <c r="G909" s="376"/>
      <c r="H909" s="376"/>
      <c r="I909" s="376"/>
      <c r="J909" s="376"/>
      <c r="K909" s="376"/>
      <c r="L909" s="376"/>
    </row>
    <row r="910" spans="1:12" ht="11.25" customHeight="1">
      <c r="A910" s="376"/>
      <c r="B910" s="376"/>
      <c r="C910" s="376"/>
      <c r="D910" s="376"/>
      <c r="E910" s="376"/>
      <c r="F910" s="376"/>
      <c r="G910" s="376"/>
      <c r="H910" s="376"/>
      <c r="I910" s="376"/>
      <c r="J910" s="376"/>
      <c r="K910" s="376"/>
      <c r="L910" s="376"/>
    </row>
    <row r="911" spans="1:12" ht="11.25" customHeight="1">
      <c r="A911" s="376"/>
      <c r="B911" s="376"/>
      <c r="C911" s="376"/>
      <c r="D911" s="376"/>
      <c r="E911" s="376"/>
      <c r="F911" s="376"/>
      <c r="G911" s="376"/>
      <c r="H911" s="376"/>
      <c r="I911" s="376"/>
      <c r="J911" s="376"/>
      <c r="K911" s="376"/>
      <c r="L911" s="376"/>
    </row>
    <row r="912" spans="1:12" ht="11.25" customHeight="1">
      <c r="A912" s="376"/>
      <c r="B912" s="376"/>
      <c r="C912" s="376"/>
      <c r="D912" s="376"/>
      <c r="E912" s="376"/>
      <c r="F912" s="376"/>
      <c r="G912" s="376"/>
      <c r="H912" s="376"/>
      <c r="I912" s="376"/>
      <c r="J912" s="376"/>
      <c r="K912" s="376"/>
      <c r="L912" s="376"/>
    </row>
    <row r="913" spans="1:12" ht="11.25" customHeight="1">
      <c r="A913" s="376"/>
      <c r="B913" s="376"/>
      <c r="C913" s="376"/>
      <c r="D913" s="376"/>
      <c r="E913" s="376"/>
      <c r="F913" s="376"/>
      <c r="G913" s="376"/>
      <c r="H913" s="376"/>
      <c r="I913" s="376"/>
      <c r="J913" s="376"/>
      <c r="K913" s="376"/>
      <c r="L913" s="376"/>
    </row>
    <row r="914" spans="1:12" ht="11.25" customHeight="1">
      <c r="A914" s="376"/>
      <c r="B914" s="376"/>
      <c r="C914" s="376"/>
      <c r="D914" s="376"/>
      <c r="E914" s="376"/>
      <c r="F914" s="376"/>
      <c r="G914" s="376"/>
      <c r="H914" s="376"/>
      <c r="I914" s="376"/>
      <c r="J914" s="376"/>
      <c r="K914" s="376"/>
      <c r="L914" s="376"/>
    </row>
    <row r="915" spans="1:12" ht="11.25" customHeight="1">
      <c r="A915" s="376"/>
      <c r="B915" s="376"/>
      <c r="C915" s="376"/>
      <c r="D915" s="376"/>
      <c r="E915" s="376"/>
      <c r="F915" s="376"/>
      <c r="G915" s="376"/>
      <c r="H915" s="376"/>
      <c r="I915" s="376"/>
      <c r="J915" s="376"/>
      <c r="K915" s="376"/>
      <c r="L915" s="376"/>
    </row>
    <row r="916" spans="1:12" ht="11.25" customHeight="1">
      <c r="A916" s="376"/>
      <c r="B916" s="376"/>
      <c r="C916" s="376"/>
      <c r="D916" s="376"/>
      <c r="E916" s="376"/>
      <c r="F916" s="376"/>
      <c r="G916" s="376"/>
      <c r="H916" s="376"/>
      <c r="I916" s="376"/>
      <c r="J916" s="376"/>
      <c r="K916" s="376"/>
      <c r="L916" s="376"/>
    </row>
    <row r="917" spans="1:12" ht="11.25" customHeight="1">
      <c r="A917" s="376"/>
      <c r="B917" s="376"/>
      <c r="C917" s="376"/>
      <c r="D917" s="376"/>
      <c r="E917" s="376"/>
      <c r="F917" s="376"/>
      <c r="G917" s="376"/>
      <c r="H917" s="376"/>
      <c r="I917" s="376"/>
      <c r="J917" s="376"/>
      <c r="K917" s="376"/>
      <c r="L917" s="376"/>
    </row>
    <row r="918" spans="1:12" ht="11.25" customHeight="1">
      <c r="A918" s="376"/>
      <c r="B918" s="376"/>
      <c r="C918" s="376"/>
      <c r="D918" s="376"/>
      <c r="E918" s="376"/>
      <c r="F918" s="376"/>
      <c r="G918" s="376"/>
      <c r="H918" s="376"/>
      <c r="I918" s="376"/>
      <c r="J918" s="376"/>
      <c r="K918" s="376"/>
      <c r="L918" s="376"/>
    </row>
    <row r="919" spans="1:12" ht="11.25" customHeight="1">
      <c r="A919" s="376"/>
      <c r="B919" s="376"/>
      <c r="C919" s="376"/>
      <c r="D919" s="376"/>
      <c r="E919" s="376"/>
      <c r="F919" s="376"/>
      <c r="G919" s="376"/>
      <c r="H919" s="376"/>
      <c r="I919" s="376"/>
      <c r="J919" s="376"/>
      <c r="K919" s="376"/>
      <c r="L919" s="376"/>
    </row>
    <row r="920" spans="1:12" ht="11.25" customHeight="1">
      <c r="A920" s="376"/>
      <c r="B920" s="376"/>
      <c r="C920" s="376"/>
      <c r="D920" s="376"/>
      <c r="E920" s="376"/>
      <c r="F920" s="376"/>
      <c r="G920" s="376"/>
      <c r="H920" s="376"/>
      <c r="I920" s="376"/>
      <c r="J920" s="376"/>
      <c r="K920" s="376"/>
      <c r="L920" s="376"/>
    </row>
    <row r="921" spans="1:12" ht="11.25" customHeight="1">
      <c r="A921" s="376"/>
      <c r="B921" s="376"/>
      <c r="C921" s="376"/>
      <c r="D921" s="376"/>
      <c r="E921" s="376"/>
      <c r="F921" s="376"/>
      <c r="G921" s="376"/>
      <c r="H921" s="376"/>
      <c r="I921" s="376"/>
      <c r="J921" s="376"/>
      <c r="K921" s="376"/>
      <c r="L921" s="376"/>
    </row>
    <row r="922" spans="1:12" ht="11.25" customHeight="1">
      <c r="A922" s="376"/>
      <c r="B922" s="376"/>
      <c r="C922" s="376"/>
      <c r="D922" s="376"/>
      <c r="E922" s="376"/>
      <c r="F922" s="376"/>
      <c r="G922" s="376"/>
      <c r="H922" s="376"/>
      <c r="I922" s="376"/>
      <c r="J922" s="376"/>
      <c r="K922" s="376"/>
      <c r="L922" s="376"/>
    </row>
    <row r="923" spans="1:12" ht="11.25" customHeight="1">
      <c r="A923" s="376"/>
      <c r="B923" s="376"/>
      <c r="C923" s="376"/>
      <c r="D923" s="376"/>
      <c r="E923" s="376"/>
      <c r="F923" s="376"/>
      <c r="G923" s="376"/>
      <c r="H923" s="376"/>
      <c r="I923" s="376"/>
      <c r="J923" s="376"/>
      <c r="K923" s="376"/>
      <c r="L923" s="376"/>
    </row>
    <row r="924" spans="1:12" ht="11.25" customHeight="1">
      <c r="A924" s="376"/>
      <c r="B924" s="376"/>
      <c r="C924" s="376"/>
      <c r="D924" s="376"/>
      <c r="E924" s="376"/>
      <c r="F924" s="376"/>
      <c r="G924" s="376"/>
      <c r="H924" s="376"/>
      <c r="I924" s="376"/>
      <c r="J924" s="376"/>
      <c r="K924" s="376"/>
      <c r="L924" s="376"/>
    </row>
    <row r="925" spans="1:12" ht="11.25" customHeight="1">
      <c r="A925" s="376"/>
      <c r="B925" s="376"/>
      <c r="C925" s="376"/>
      <c r="D925" s="376"/>
      <c r="E925" s="376"/>
      <c r="F925" s="376"/>
      <c r="G925" s="376"/>
      <c r="H925" s="376"/>
      <c r="I925" s="376"/>
      <c r="J925" s="376"/>
      <c r="K925" s="376"/>
      <c r="L925" s="376"/>
    </row>
    <row r="926" spans="1:12" ht="11.25" customHeight="1">
      <c r="A926" s="376"/>
      <c r="B926" s="376"/>
      <c r="C926" s="376"/>
      <c r="D926" s="376"/>
      <c r="E926" s="376"/>
      <c r="F926" s="376"/>
      <c r="G926" s="376"/>
      <c r="H926" s="376"/>
      <c r="I926" s="376"/>
      <c r="J926" s="376"/>
      <c r="K926" s="376"/>
      <c r="L926" s="376"/>
    </row>
    <row r="927" spans="1:12" ht="11.25" customHeight="1">
      <c r="A927" s="376"/>
      <c r="B927" s="376"/>
      <c r="C927" s="376"/>
      <c r="D927" s="376"/>
      <c r="E927" s="376"/>
      <c r="F927" s="376"/>
      <c r="G927" s="376"/>
      <c r="H927" s="376"/>
      <c r="I927" s="376"/>
      <c r="J927" s="376"/>
      <c r="K927" s="376"/>
      <c r="L927" s="376"/>
    </row>
    <row r="928" spans="1:12" ht="11.25" customHeight="1">
      <c r="A928" s="376"/>
      <c r="B928" s="376"/>
      <c r="C928" s="376"/>
      <c r="D928" s="376"/>
      <c r="E928" s="376"/>
      <c r="F928" s="376"/>
      <c r="G928" s="376"/>
      <c r="H928" s="376"/>
      <c r="I928" s="376"/>
      <c r="J928" s="376"/>
      <c r="K928" s="376"/>
      <c r="L928" s="376"/>
    </row>
    <row r="929" spans="1:12" ht="11.25" customHeight="1">
      <c r="A929" s="376"/>
      <c r="B929" s="376"/>
      <c r="C929" s="376"/>
      <c r="D929" s="376"/>
      <c r="E929" s="376"/>
      <c r="F929" s="376"/>
      <c r="G929" s="376"/>
      <c r="H929" s="376"/>
      <c r="I929" s="376"/>
      <c r="J929" s="376"/>
      <c r="K929" s="376"/>
      <c r="L929" s="376"/>
    </row>
    <row r="930" spans="1:12" ht="11.25" customHeight="1">
      <c r="A930" s="376"/>
      <c r="B930" s="376"/>
      <c r="C930" s="376"/>
      <c r="D930" s="376"/>
      <c r="E930" s="376"/>
      <c r="F930" s="376"/>
      <c r="G930" s="376"/>
      <c r="H930" s="376"/>
      <c r="I930" s="376"/>
      <c r="J930" s="376"/>
      <c r="K930" s="376"/>
      <c r="L930" s="376"/>
    </row>
    <row r="931" spans="1:12" ht="11.25" customHeight="1">
      <c r="A931" s="376"/>
      <c r="B931" s="376"/>
      <c r="C931" s="376"/>
      <c r="D931" s="376"/>
      <c r="E931" s="376"/>
      <c r="F931" s="376"/>
      <c r="G931" s="376"/>
      <c r="H931" s="376"/>
      <c r="I931" s="376"/>
      <c r="J931" s="376"/>
      <c r="K931" s="376"/>
      <c r="L931" s="376"/>
    </row>
    <row r="932" spans="1:12" ht="11.25" customHeight="1">
      <c r="A932" s="376"/>
      <c r="B932" s="376"/>
      <c r="C932" s="376"/>
      <c r="D932" s="376"/>
      <c r="E932" s="376"/>
      <c r="F932" s="376"/>
      <c r="G932" s="376"/>
      <c r="H932" s="376"/>
      <c r="I932" s="376"/>
      <c r="J932" s="376"/>
      <c r="K932" s="376"/>
      <c r="L932" s="376"/>
    </row>
    <row r="933" spans="1:12" ht="11.25" customHeight="1">
      <c r="A933" s="376"/>
      <c r="B933" s="376"/>
      <c r="C933" s="376"/>
      <c r="D933" s="376"/>
      <c r="E933" s="376"/>
      <c r="F933" s="376"/>
      <c r="G933" s="376"/>
      <c r="H933" s="376"/>
      <c r="I933" s="376"/>
      <c r="J933" s="376"/>
      <c r="K933" s="376"/>
      <c r="L933" s="376"/>
    </row>
    <row r="934" spans="1:12" ht="11.25" customHeight="1">
      <c r="A934" s="376"/>
      <c r="B934" s="376"/>
      <c r="C934" s="376"/>
      <c r="D934" s="376"/>
      <c r="E934" s="376"/>
      <c r="F934" s="376"/>
      <c r="G934" s="376"/>
      <c r="H934" s="376"/>
      <c r="I934" s="376"/>
      <c r="J934" s="376"/>
      <c r="K934" s="376"/>
      <c r="L934" s="376"/>
    </row>
    <row r="935" spans="1:12" ht="11.25" customHeight="1">
      <c r="A935" s="376"/>
      <c r="B935" s="376"/>
      <c r="C935" s="376"/>
      <c r="D935" s="376"/>
      <c r="E935" s="376"/>
      <c r="F935" s="376"/>
      <c r="G935" s="376"/>
      <c r="H935" s="376"/>
      <c r="I935" s="376"/>
      <c r="J935" s="376"/>
      <c r="K935" s="376"/>
      <c r="L935" s="376"/>
    </row>
    <row r="936" spans="1:12" ht="11.25" customHeight="1">
      <c r="A936" s="376"/>
      <c r="B936" s="376"/>
      <c r="C936" s="376"/>
      <c r="D936" s="376"/>
      <c r="E936" s="376"/>
      <c r="F936" s="376"/>
      <c r="G936" s="376"/>
      <c r="H936" s="376"/>
      <c r="I936" s="376"/>
      <c r="J936" s="376"/>
      <c r="K936" s="376"/>
      <c r="L936" s="376"/>
    </row>
    <row r="937" spans="1:12" ht="11.25" customHeight="1">
      <c r="A937" s="376"/>
      <c r="B937" s="376"/>
      <c r="C937" s="376"/>
      <c r="D937" s="376"/>
      <c r="E937" s="376"/>
      <c r="F937" s="376"/>
      <c r="G937" s="376"/>
      <c r="H937" s="376"/>
      <c r="I937" s="376"/>
      <c r="J937" s="376"/>
      <c r="K937" s="376"/>
      <c r="L937" s="376"/>
    </row>
    <row r="938" spans="1:12" ht="11.25" customHeight="1">
      <c r="A938" s="376"/>
      <c r="B938" s="376"/>
      <c r="C938" s="376"/>
      <c r="D938" s="376"/>
      <c r="E938" s="376"/>
      <c r="F938" s="376"/>
      <c r="G938" s="376"/>
      <c r="H938" s="376"/>
      <c r="I938" s="376"/>
      <c r="J938" s="376"/>
      <c r="K938" s="376"/>
      <c r="L938" s="376"/>
    </row>
    <row r="939" spans="1:12" ht="11.25" customHeight="1">
      <c r="A939" s="376"/>
      <c r="B939" s="376"/>
      <c r="C939" s="376"/>
      <c r="D939" s="376"/>
      <c r="E939" s="376"/>
      <c r="F939" s="376"/>
      <c r="G939" s="376"/>
      <c r="H939" s="376"/>
      <c r="I939" s="376"/>
      <c r="J939" s="376"/>
      <c r="K939" s="376"/>
      <c r="L939" s="376"/>
    </row>
    <row r="940" spans="1:12" ht="11.25" customHeight="1">
      <c r="A940" s="376"/>
      <c r="B940" s="376"/>
      <c r="C940" s="376"/>
      <c r="D940" s="376"/>
      <c r="E940" s="376"/>
      <c r="F940" s="376"/>
      <c r="G940" s="376"/>
      <c r="H940" s="376"/>
      <c r="I940" s="376"/>
      <c r="J940" s="376"/>
      <c r="K940" s="376"/>
      <c r="L940" s="376"/>
    </row>
    <row r="941" spans="1:12" ht="11.25" customHeight="1">
      <c r="A941" s="376"/>
      <c r="B941" s="376"/>
      <c r="C941" s="376"/>
      <c r="D941" s="376"/>
      <c r="E941" s="376"/>
      <c r="F941" s="376"/>
      <c r="G941" s="376"/>
      <c r="H941" s="376"/>
      <c r="I941" s="376"/>
      <c r="J941" s="376"/>
      <c r="K941" s="376"/>
      <c r="L941" s="376"/>
    </row>
    <row r="942" spans="1:12" ht="11.25" customHeight="1">
      <c r="A942" s="376"/>
      <c r="B942" s="376"/>
      <c r="C942" s="376"/>
      <c r="D942" s="376"/>
      <c r="E942" s="376"/>
      <c r="F942" s="376"/>
      <c r="G942" s="376"/>
      <c r="H942" s="376"/>
      <c r="I942" s="376"/>
      <c r="J942" s="376"/>
      <c r="K942" s="376"/>
      <c r="L942" s="376"/>
    </row>
    <row r="943" spans="1:12" ht="11.25" customHeight="1">
      <c r="A943" s="376"/>
      <c r="B943" s="376"/>
      <c r="C943" s="376"/>
      <c r="D943" s="376"/>
      <c r="E943" s="376"/>
      <c r="F943" s="376"/>
      <c r="G943" s="376"/>
      <c r="H943" s="376"/>
      <c r="I943" s="376"/>
      <c r="J943" s="376"/>
      <c r="K943" s="376"/>
      <c r="L943" s="376"/>
    </row>
    <row r="944" spans="1:12" ht="11.25" customHeight="1">
      <c r="A944" s="376"/>
      <c r="B944" s="376"/>
      <c r="C944" s="376"/>
      <c r="D944" s="376"/>
      <c r="E944" s="376"/>
      <c r="F944" s="376"/>
      <c r="G944" s="376"/>
      <c r="H944" s="376"/>
      <c r="I944" s="376"/>
      <c r="J944" s="376"/>
      <c r="K944" s="376"/>
      <c r="L944" s="376"/>
    </row>
    <row r="945" spans="1:12" ht="11.25" customHeight="1">
      <c r="A945" s="376"/>
      <c r="B945" s="376"/>
      <c r="C945" s="376"/>
      <c r="D945" s="376"/>
      <c r="E945" s="376"/>
      <c r="F945" s="376"/>
      <c r="G945" s="376"/>
      <c r="H945" s="376"/>
      <c r="I945" s="376"/>
      <c r="J945" s="376"/>
      <c r="K945" s="376"/>
      <c r="L945" s="376"/>
    </row>
    <row r="946" spans="1:12" ht="11.25" customHeight="1">
      <c r="A946" s="376"/>
      <c r="B946" s="376"/>
      <c r="C946" s="376"/>
      <c r="D946" s="376"/>
      <c r="E946" s="376"/>
      <c r="F946" s="376"/>
      <c r="G946" s="376"/>
      <c r="H946" s="376"/>
      <c r="I946" s="376"/>
      <c r="J946" s="376"/>
      <c r="K946" s="376"/>
      <c r="L946" s="376"/>
    </row>
    <row r="947" spans="1:12" ht="11.25" customHeight="1">
      <c r="A947" s="376"/>
      <c r="B947" s="376"/>
      <c r="C947" s="376"/>
      <c r="D947" s="376"/>
      <c r="E947" s="376"/>
      <c r="F947" s="376"/>
      <c r="G947" s="376"/>
      <c r="H947" s="376"/>
      <c r="I947" s="376"/>
      <c r="J947" s="376"/>
      <c r="K947" s="376"/>
      <c r="L947" s="376"/>
    </row>
    <row r="948" spans="1:12" ht="11.25" customHeight="1">
      <c r="A948" s="376"/>
      <c r="B948" s="376"/>
      <c r="C948" s="376"/>
      <c r="D948" s="376"/>
      <c r="E948" s="376"/>
      <c r="F948" s="376"/>
      <c r="G948" s="376"/>
      <c r="H948" s="376"/>
      <c r="I948" s="376"/>
      <c r="J948" s="376"/>
      <c r="K948" s="376"/>
      <c r="L948" s="376"/>
    </row>
    <row r="949" spans="1:12" ht="11.25" customHeight="1">
      <c r="A949" s="376"/>
      <c r="B949" s="376"/>
      <c r="C949" s="376"/>
      <c r="D949" s="376"/>
      <c r="E949" s="376"/>
      <c r="F949" s="376"/>
      <c r="G949" s="376"/>
      <c r="H949" s="376"/>
      <c r="I949" s="376"/>
      <c r="J949" s="376"/>
      <c r="K949" s="376"/>
      <c r="L949" s="376"/>
    </row>
    <row r="950" spans="1:12" ht="11.25" customHeight="1">
      <c r="A950" s="376"/>
      <c r="B950" s="376"/>
      <c r="C950" s="376"/>
      <c r="D950" s="376"/>
      <c r="E950" s="376"/>
      <c r="F950" s="376"/>
      <c r="G950" s="376"/>
      <c r="H950" s="376"/>
      <c r="I950" s="376"/>
      <c r="J950" s="376"/>
      <c r="K950" s="376"/>
      <c r="L950" s="376"/>
    </row>
    <row r="951" spans="1:12" ht="11.25" customHeight="1">
      <c r="A951" s="376"/>
      <c r="B951" s="376"/>
      <c r="C951" s="376"/>
      <c r="D951" s="376"/>
      <c r="E951" s="376"/>
      <c r="F951" s="376"/>
      <c r="G951" s="376"/>
      <c r="H951" s="376"/>
      <c r="I951" s="376"/>
      <c r="J951" s="376"/>
      <c r="K951" s="376"/>
      <c r="L951" s="376"/>
    </row>
    <row r="952" spans="1:12" ht="11.25" customHeight="1">
      <c r="A952" s="376"/>
      <c r="B952" s="376"/>
      <c r="C952" s="376"/>
      <c r="D952" s="376"/>
      <c r="E952" s="376"/>
      <c r="F952" s="376"/>
      <c r="G952" s="376"/>
      <c r="H952" s="376"/>
      <c r="I952" s="376"/>
      <c r="J952" s="376"/>
      <c r="K952" s="376"/>
      <c r="L952" s="376"/>
    </row>
    <row r="953" spans="1:12" ht="11.25" customHeight="1">
      <c r="A953" s="376"/>
      <c r="B953" s="376"/>
      <c r="C953" s="376"/>
      <c r="D953" s="376"/>
      <c r="E953" s="376"/>
      <c r="F953" s="376"/>
      <c r="G953" s="376"/>
      <c r="H953" s="376"/>
      <c r="I953" s="376"/>
      <c r="J953" s="376"/>
      <c r="K953" s="376"/>
      <c r="L953" s="376"/>
    </row>
    <row r="954" spans="1:12" ht="11.25" customHeight="1">
      <c r="A954" s="376"/>
      <c r="B954" s="376"/>
      <c r="C954" s="376"/>
      <c r="D954" s="376"/>
      <c r="E954" s="376"/>
      <c r="F954" s="376"/>
      <c r="G954" s="376"/>
      <c r="H954" s="376"/>
      <c r="I954" s="376"/>
      <c r="J954" s="376"/>
      <c r="K954" s="376"/>
      <c r="L954" s="376"/>
    </row>
    <row r="955" spans="1:12" ht="11.25" customHeight="1">
      <c r="A955" s="376"/>
      <c r="B955" s="376"/>
      <c r="C955" s="376"/>
      <c r="D955" s="376"/>
      <c r="E955" s="376"/>
      <c r="F955" s="376"/>
      <c r="G955" s="376"/>
      <c r="H955" s="376"/>
      <c r="I955" s="376"/>
      <c r="J955" s="376"/>
      <c r="K955" s="376"/>
      <c r="L955" s="376"/>
    </row>
    <row r="956" spans="1:12" ht="11.25" customHeight="1">
      <c r="A956" s="376"/>
      <c r="B956" s="376"/>
      <c r="C956" s="376"/>
      <c r="D956" s="376"/>
      <c r="E956" s="376"/>
      <c r="F956" s="376"/>
      <c r="G956" s="376"/>
      <c r="H956" s="376"/>
      <c r="I956" s="376"/>
      <c r="J956" s="376"/>
      <c r="K956" s="376"/>
      <c r="L956" s="376"/>
    </row>
    <row r="957" spans="1:12" ht="11.25" customHeight="1">
      <c r="A957" s="376"/>
      <c r="B957" s="376"/>
      <c r="C957" s="376"/>
      <c r="D957" s="376"/>
      <c r="E957" s="376"/>
      <c r="F957" s="376"/>
      <c r="G957" s="376"/>
      <c r="H957" s="376"/>
      <c r="I957" s="376"/>
      <c r="J957" s="376"/>
      <c r="K957" s="376"/>
      <c r="L957" s="376"/>
    </row>
    <row r="958" spans="1:12" ht="11.25" customHeight="1">
      <c r="A958" s="376"/>
      <c r="B958" s="376"/>
      <c r="C958" s="376"/>
      <c r="D958" s="376"/>
      <c r="E958" s="376"/>
      <c r="F958" s="376"/>
      <c r="G958" s="376"/>
      <c r="H958" s="376"/>
      <c r="I958" s="376"/>
      <c r="J958" s="376"/>
      <c r="K958" s="376"/>
      <c r="L958" s="376"/>
    </row>
    <row r="959" spans="1:12" ht="11.25" customHeight="1">
      <c r="A959" s="376"/>
      <c r="B959" s="376"/>
      <c r="C959" s="376"/>
      <c r="D959" s="376"/>
      <c r="E959" s="376"/>
      <c r="F959" s="376"/>
      <c r="G959" s="376"/>
      <c r="H959" s="376"/>
      <c r="I959" s="376"/>
      <c r="J959" s="376"/>
      <c r="K959" s="376"/>
      <c r="L959" s="376"/>
    </row>
    <row r="960" spans="1:12" ht="11.25" customHeight="1">
      <c r="A960" s="376"/>
      <c r="B960" s="376"/>
      <c r="C960" s="376"/>
      <c r="D960" s="376"/>
      <c r="E960" s="376"/>
      <c r="F960" s="376"/>
      <c r="G960" s="376"/>
      <c r="H960" s="376"/>
      <c r="I960" s="376"/>
      <c r="J960" s="376"/>
      <c r="K960" s="376"/>
      <c r="L960" s="376"/>
    </row>
    <row r="961" spans="1:12" ht="11.25" customHeight="1">
      <c r="A961" s="376"/>
      <c r="B961" s="376"/>
      <c r="C961" s="376"/>
      <c r="D961" s="376"/>
      <c r="E961" s="376"/>
      <c r="F961" s="376"/>
      <c r="G961" s="376"/>
      <c r="H961" s="376"/>
      <c r="I961" s="376"/>
      <c r="J961" s="376"/>
      <c r="K961" s="376"/>
      <c r="L961" s="376"/>
    </row>
    <row r="962" spans="1:12" ht="11.25" customHeight="1">
      <c r="A962" s="376"/>
      <c r="B962" s="376"/>
      <c r="C962" s="376"/>
      <c r="D962" s="376"/>
      <c r="E962" s="376"/>
      <c r="F962" s="376"/>
      <c r="G962" s="376"/>
      <c r="H962" s="376"/>
      <c r="I962" s="376"/>
      <c r="J962" s="376"/>
      <c r="K962" s="376"/>
      <c r="L962" s="376"/>
    </row>
    <row r="963" spans="1:12" ht="11.25" customHeight="1">
      <c r="A963" s="376"/>
      <c r="B963" s="376"/>
      <c r="C963" s="376"/>
      <c r="D963" s="376"/>
      <c r="E963" s="376"/>
      <c r="F963" s="376"/>
      <c r="G963" s="376"/>
      <c r="H963" s="376"/>
      <c r="I963" s="376"/>
      <c r="J963" s="376"/>
      <c r="K963" s="376"/>
      <c r="L963" s="376"/>
    </row>
    <row r="964" spans="1:12" ht="11.25" customHeight="1">
      <c r="A964" s="376"/>
      <c r="B964" s="376"/>
      <c r="C964" s="376"/>
      <c r="D964" s="376"/>
      <c r="E964" s="376"/>
      <c r="F964" s="376"/>
      <c r="G964" s="376"/>
      <c r="H964" s="376"/>
      <c r="I964" s="376"/>
      <c r="J964" s="376"/>
      <c r="K964" s="376"/>
      <c r="L964" s="376"/>
    </row>
    <row r="965" spans="1:12" ht="11.25" customHeight="1">
      <c r="A965" s="376"/>
      <c r="B965" s="376"/>
      <c r="C965" s="376"/>
      <c r="D965" s="376"/>
      <c r="E965" s="376"/>
      <c r="F965" s="376"/>
      <c r="G965" s="376"/>
      <c r="H965" s="376"/>
      <c r="I965" s="376"/>
      <c r="J965" s="376"/>
      <c r="K965" s="376"/>
      <c r="L965" s="376"/>
    </row>
    <row r="966" spans="1:12" ht="11.25" customHeight="1">
      <c r="A966" s="376"/>
      <c r="B966" s="376"/>
      <c r="C966" s="376"/>
      <c r="D966" s="376"/>
      <c r="E966" s="376"/>
      <c r="F966" s="376"/>
      <c r="G966" s="376"/>
      <c r="H966" s="376"/>
      <c r="I966" s="376"/>
      <c r="J966" s="376"/>
      <c r="K966" s="376"/>
      <c r="L966" s="376"/>
    </row>
    <row r="967" spans="1:12" ht="11.25" customHeight="1">
      <c r="A967" s="376"/>
      <c r="B967" s="376"/>
      <c r="C967" s="376"/>
      <c r="D967" s="376"/>
      <c r="E967" s="376"/>
      <c r="F967" s="376"/>
      <c r="G967" s="376"/>
      <c r="H967" s="376"/>
      <c r="I967" s="376"/>
      <c r="J967" s="376"/>
      <c r="K967" s="376"/>
      <c r="L967" s="376"/>
    </row>
    <row r="968" spans="1:12" ht="11.25" customHeight="1">
      <c r="A968" s="376"/>
      <c r="B968" s="376"/>
      <c r="C968" s="376"/>
      <c r="D968" s="376"/>
      <c r="E968" s="376"/>
      <c r="F968" s="376"/>
      <c r="G968" s="376"/>
      <c r="H968" s="376"/>
      <c r="I968" s="376"/>
      <c r="J968" s="376"/>
      <c r="K968" s="376"/>
      <c r="L968" s="376"/>
    </row>
    <row r="969" spans="1:12" ht="11.25" customHeight="1">
      <c r="A969" s="376"/>
      <c r="B969" s="376"/>
      <c r="C969" s="376"/>
      <c r="D969" s="376"/>
      <c r="E969" s="376"/>
      <c r="F969" s="376"/>
      <c r="G969" s="376"/>
      <c r="H969" s="376"/>
      <c r="I969" s="376"/>
      <c r="J969" s="376"/>
      <c r="K969" s="376"/>
      <c r="L969" s="376"/>
    </row>
    <row r="970" spans="1:12" ht="11.25" customHeight="1">
      <c r="A970" s="376"/>
      <c r="B970" s="376"/>
      <c r="C970" s="376"/>
      <c r="D970" s="376"/>
      <c r="E970" s="376"/>
      <c r="F970" s="376"/>
      <c r="G970" s="376"/>
      <c r="H970" s="376"/>
      <c r="I970" s="376"/>
      <c r="J970" s="376"/>
      <c r="K970" s="376"/>
      <c r="L970" s="376"/>
    </row>
    <row r="971" spans="1:12" ht="11.25" customHeight="1">
      <c r="A971" s="376"/>
      <c r="B971" s="376"/>
      <c r="C971" s="376"/>
      <c r="D971" s="376"/>
      <c r="E971" s="376"/>
      <c r="F971" s="376"/>
      <c r="G971" s="376"/>
      <c r="H971" s="376"/>
      <c r="I971" s="376"/>
      <c r="J971" s="376"/>
      <c r="K971" s="376"/>
      <c r="L971" s="376"/>
    </row>
    <row r="972" spans="1:12" ht="11.25" customHeight="1">
      <c r="A972" s="376"/>
      <c r="B972" s="376"/>
      <c r="C972" s="376"/>
      <c r="D972" s="376"/>
      <c r="E972" s="376"/>
      <c r="F972" s="376"/>
      <c r="G972" s="376"/>
      <c r="H972" s="376"/>
      <c r="I972" s="376"/>
      <c r="J972" s="376"/>
      <c r="K972" s="376"/>
      <c r="L972" s="376"/>
    </row>
    <row r="973" spans="1:12" ht="11.25" customHeight="1">
      <c r="A973" s="376"/>
      <c r="B973" s="376"/>
      <c r="C973" s="376"/>
      <c r="D973" s="376"/>
      <c r="E973" s="376"/>
      <c r="F973" s="376"/>
      <c r="G973" s="376"/>
      <c r="H973" s="376"/>
      <c r="I973" s="376"/>
      <c r="J973" s="376"/>
      <c r="K973" s="376"/>
      <c r="L973" s="376"/>
    </row>
    <row r="974" spans="1:12" ht="11.25" customHeight="1">
      <c r="A974" s="376"/>
      <c r="B974" s="376"/>
      <c r="C974" s="376"/>
      <c r="D974" s="376"/>
      <c r="E974" s="376"/>
      <c r="F974" s="376"/>
      <c r="G974" s="376"/>
      <c r="H974" s="376"/>
      <c r="I974" s="376"/>
      <c r="J974" s="376"/>
      <c r="K974" s="376"/>
      <c r="L974" s="376"/>
    </row>
    <row r="975" spans="1:12" ht="11.25" customHeight="1">
      <c r="A975" s="376"/>
      <c r="B975" s="376"/>
      <c r="C975" s="376"/>
      <c r="D975" s="376"/>
      <c r="E975" s="376"/>
      <c r="F975" s="376"/>
      <c r="G975" s="376"/>
      <c r="H975" s="376"/>
      <c r="I975" s="376"/>
      <c r="J975" s="376"/>
      <c r="K975" s="376"/>
      <c r="L975" s="376"/>
    </row>
    <row r="976" spans="1:12" ht="11.25" customHeight="1">
      <c r="A976" s="376"/>
      <c r="B976" s="376"/>
      <c r="C976" s="376"/>
      <c r="D976" s="376"/>
      <c r="E976" s="376"/>
      <c r="F976" s="376"/>
      <c r="G976" s="376"/>
      <c r="H976" s="376"/>
      <c r="I976" s="376"/>
      <c r="J976" s="376"/>
      <c r="K976" s="376"/>
      <c r="L976" s="376"/>
    </row>
    <row r="977" spans="1:12" ht="11.25" customHeight="1">
      <c r="A977" s="376"/>
      <c r="B977" s="376"/>
      <c r="C977" s="376"/>
      <c r="D977" s="376"/>
      <c r="E977" s="376"/>
      <c r="F977" s="376"/>
      <c r="G977" s="376"/>
      <c r="H977" s="376"/>
      <c r="I977" s="376"/>
      <c r="J977" s="376"/>
      <c r="K977" s="376"/>
      <c r="L977" s="376"/>
    </row>
    <row r="978" spans="1:12" ht="11.25" customHeight="1">
      <c r="A978" s="376"/>
      <c r="B978" s="376"/>
      <c r="C978" s="376"/>
      <c r="D978" s="376"/>
      <c r="E978" s="376"/>
      <c r="F978" s="376"/>
      <c r="G978" s="376"/>
      <c r="H978" s="376"/>
      <c r="I978" s="376"/>
      <c r="J978" s="376"/>
      <c r="K978" s="376"/>
      <c r="L978" s="376"/>
    </row>
    <row r="979" spans="1:12" ht="11.25" customHeight="1">
      <c r="A979" s="376"/>
      <c r="B979" s="376"/>
      <c r="C979" s="376"/>
      <c r="D979" s="376"/>
      <c r="E979" s="376"/>
      <c r="F979" s="376"/>
      <c r="G979" s="376"/>
      <c r="H979" s="376"/>
      <c r="I979" s="376"/>
      <c r="J979" s="376"/>
      <c r="K979" s="376"/>
      <c r="L979" s="376"/>
    </row>
    <row r="980" spans="1:12" ht="11.25" customHeight="1">
      <c r="A980" s="376"/>
      <c r="B980" s="376"/>
      <c r="C980" s="376"/>
      <c r="D980" s="376"/>
      <c r="E980" s="376"/>
      <c r="F980" s="376"/>
      <c r="G980" s="376"/>
      <c r="H980" s="376"/>
      <c r="I980" s="376"/>
      <c r="J980" s="376"/>
      <c r="K980" s="376"/>
      <c r="L980" s="376"/>
    </row>
    <row r="981" spans="1:12" ht="11.25" customHeight="1">
      <c r="A981" s="376"/>
      <c r="B981" s="376"/>
      <c r="C981" s="376"/>
      <c r="D981" s="376"/>
      <c r="E981" s="376"/>
      <c r="F981" s="376"/>
      <c r="G981" s="376"/>
      <c r="H981" s="376"/>
      <c r="I981" s="376"/>
      <c r="J981" s="376"/>
      <c r="K981" s="376"/>
      <c r="L981" s="376"/>
    </row>
    <row r="982" spans="1:12" ht="11.25" customHeight="1">
      <c r="A982" s="376"/>
      <c r="B982" s="376"/>
      <c r="C982" s="376"/>
      <c r="D982" s="376"/>
      <c r="E982" s="376"/>
      <c r="F982" s="376"/>
      <c r="G982" s="376"/>
      <c r="H982" s="376"/>
      <c r="I982" s="376"/>
      <c r="J982" s="376"/>
      <c r="K982" s="376"/>
      <c r="L982" s="376"/>
    </row>
    <row r="983" spans="1:12" ht="11.25" customHeight="1">
      <c r="A983" s="376"/>
      <c r="B983" s="376"/>
      <c r="C983" s="376"/>
      <c r="D983" s="376"/>
      <c r="E983" s="376"/>
      <c r="F983" s="376"/>
      <c r="G983" s="376"/>
      <c r="H983" s="376"/>
      <c r="I983" s="376"/>
      <c r="J983" s="376"/>
      <c r="K983" s="376"/>
      <c r="L983" s="376"/>
    </row>
    <row r="984" spans="1:12" ht="11.25" customHeight="1">
      <c r="A984" s="376"/>
      <c r="B984" s="376"/>
      <c r="C984" s="376"/>
      <c r="D984" s="376"/>
      <c r="E984" s="376"/>
      <c r="F984" s="376"/>
      <c r="G984" s="376"/>
      <c r="H984" s="376"/>
      <c r="I984" s="376"/>
      <c r="J984" s="376"/>
      <c r="K984" s="376"/>
      <c r="L984" s="376"/>
    </row>
    <row r="985" spans="1:12" ht="11.25" customHeight="1">
      <c r="A985" s="376"/>
      <c r="B985" s="376"/>
      <c r="C985" s="376"/>
      <c r="D985" s="376"/>
      <c r="E985" s="376"/>
      <c r="F985" s="376"/>
      <c r="G985" s="376"/>
      <c r="H985" s="376"/>
      <c r="I985" s="376"/>
      <c r="J985" s="376"/>
      <c r="K985" s="376"/>
      <c r="L985" s="376"/>
    </row>
    <row r="986" spans="1:12" ht="11.25" customHeight="1">
      <c r="A986" s="376"/>
      <c r="B986" s="376"/>
      <c r="C986" s="376"/>
      <c r="D986" s="376"/>
      <c r="E986" s="376"/>
      <c r="F986" s="376"/>
      <c r="G986" s="376"/>
      <c r="H986" s="376"/>
      <c r="I986" s="376"/>
      <c r="J986" s="376"/>
      <c r="K986" s="376"/>
      <c r="L986" s="376"/>
    </row>
    <row r="987" spans="1:12" ht="11.25" customHeight="1">
      <c r="A987" s="376"/>
      <c r="B987" s="376"/>
      <c r="C987" s="376"/>
      <c r="D987" s="376"/>
      <c r="E987" s="376"/>
      <c r="F987" s="376"/>
      <c r="G987" s="376"/>
      <c r="H987" s="376"/>
      <c r="I987" s="376"/>
      <c r="J987" s="376"/>
      <c r="K987" s="376"/>
      <c r="L987" s="376"/>
    </row>
    <row r="988" spans="1:12" ht="11.25" customHeight="1">
      <c r="A988" s="376"/>
      <c r="B988" s="376"/>
      <c r="C988" s="376"/>
      <c r="D988" s="376"/>
      <c r="E988" s="376"/>
      <c r="F988" s="376"/>
      <c r="G988" s="376"/>
      <c r="H988" s="376"/>
      <c r="I988" s="376"/>
      <c r="J988" s="376"/>
      <c r="K988" s="376"/>
      <c r="L988" s="376"/>
    </row>
    <row r="989" spans="1:12" ht="11.25" customHeight="1">
      <c r="A989" s="376"/>
      <c r="B989" s="376"/>
      <c r="C989" s="376"/>
      <c r="D989" s="376"/>
      <c r="E989" s="376"/>
      <c r="F989" s="376"/>
      <c r="G989" s="376"/>
      <c r="H989" s="376"/>
      <c r="I989" s="376"/>
      <c r="J989" s="376"/>
      <c r="K989" s="376"/>
      <c r="L989" s="376"/>
    </row>
    <row r="990" spans="1:12" ht="11.25" customHeight="1">
      <c r="A990" s="376"/>
      <c r="B990" s="376"/>
      <c r="C990" s="376"/>
      <c r="D990" s="376"/>
      <c r="E990" s="376"/>
      <c r="F990" s="376"/>
      <c r="G990" s="376"/>
      <c r="H990" s="376"/>
      <c r="I990" s="376"/>
      <c r="J990" s="376"/>
      <c r="K990" s="376"/>
      <c r="L990" s="376"/>
    </row>
    <row r="991" spans="1:12" ht="11.25" customHeight="1">
      <c r="A991" s="376"/>
      <c r="B991" s="376"/>
      <c r="C991" s="376"/>
      <c r="D991" s="376"/>
      <c r="E991" s="376"/>
      <c r="F991" s="376"/>
      <c r="G991" s="376"/>
      <c r="H991" s="376"/>
      <c r="I991" s="376"/>
      <c r="J991" s="376"/>
      <c r="K991" s="376"/>
      <c r="L991" s="376"/>
    </row>
    <row r="992" spans="1:12" ht="11.25" customHeight="1">
      <c r="A992" s="376"/>
      <c r="B992" s="376"/>
      <c r="C992" s="376"/>
      <c r="D992" s="376"/>
      <c r="E992" s="376"/>
      <c r="F992" s="376"/>
      <c r="G992" s="376"/>
      <c r="H992" s="376"/>
      <c r="I992" s="376"/>
      <c r="J992" s="376"/>
      <c r="K992" s="376"/>
      <c r="L992" s="376"/>
    </row>
    <row r="993" spans="1:12" ht="11.25" customHeight="1">
      <c r="A993" s="376"/>
      <c r="B993" s="376"/>
      <c r="C993" s="376"/>
      <c r="D993" s="376"/>
      <c r="E993" s="376"/>
      <c r="F993" s="376"/>
      <c r="G993" s="376"/>
      <c r="H993" s="376"/>
      <c r="I993" s="376"/>
      <c r="J993" s="376"/>
      <c r="K993" s="376"/>
      <c r="L993" s="376"/>
    </row>
    <row r="994" spans="1:12" ht="11.25" customHeight="1">
      <c r="A994" s="376"/>
      <c r="B994" s="376"/>
      <c r="C994" s="376"/>
      <c r="D994" s="376"/>
      <c r="E994" s="376"/>
      <c r="F994" s="376"/>
      <c r="G994" s="376"/>
      <c r="H994" s="376"/>
      <c r="I994" s="376"/>
      <c r="J994" s="376"/>
      <c r="K994" s="376"/>
      <c r="L994" s="376"/>
    </row>
    <row r="995" spans="1:12" ht="11.25" customHeight="1">
      <c r="A995" s="376"/>
      <c r="B995" s="376"/>
      <c r="C995" s="376"/>
      <c r="D995" s="376"/>
      <c r="E995" s="376"/>
      <c r="F995" s="376"/>
      <c r="G995" s="376"/>
      <c r="H995" s="376"/>
      <c r="I995" s="376"/>
      <c r="J995" s="376"/>
      <c r="K995" s="376"/>
      <c r="L995" s="376"/>
    </row>
    <row r="996" spans="1:12" ht="11.25" customHeight="1">
      <c r="A996" s="376"/>
      <c r="B996" s="376"/>
      <c r="C996" s="376"/>
      <c r="D996" s="376"/>
      <c r="E996" s="376"/>
      <c r="F996" s="376"/>
      <c r="G996" s="376"/>
      <c r="H996" s="376"/>
      <c r="I996" s="376"/>
      <c r="J996" s="376"/>
      <c r="K996" s="376"/>
      <c r="L996" s="376"/>
    </row>
    <row r="997" spans="1:12" ht="11.25" customHeight="1">
      <c r="A997" s="376"/>
      <c r="B997" s="376"/>
      <c r="C997" s="376"/>
      <c r="D997" s="376"/>
      <c r="E997" s="376"/>
      <c r="F997" s="376"/>
      <c r="G997" s="376"/>
      <c r="H997" s="376"/>
      <c r="I997" s="376"/>
      <c r="J997" s="376"/>
      <c r="K997" s="376"/>
      <c r="L997" s="376"/>
    </row>
    <row r="998" spans="1:12" ht="11.25" customHeight="1">
      <c r="A998" s="376"/>
      <c r="B998" s="376"/>
      <c r="C998" s="376"/>
      <c r="D998" s="376"/>
      <c r="E998" s="376"/>
      <c r="F998" s="376"/>
      <c r="G998" s="376"/>
      <c r="H998" s="376"/>
      <c r="I998" s="376"/>
      <c r="J998" s="376"/>
      <c r="K998" s="376"/>
      <c r="L998" s="376"/>
    </row>
    <row r="999" spans="1:12" ht="11.25" customHeight="1">
      <c r="A999" s="376"/>
      <c r="B999" s="376"/>
      <c r="C999" s="376"/>
      <c r="D999" s="376"/>
      <c r="E999" s="376"/>
      <c r="F999" s="376"/>
      <c r="G999" s="376"/>
      <c r="H999" s="376"/>
      <c r="I999" s="376"/>
      <c r="J999" s="376"/>
      <c r="K999" s="376"/>
      <c r="L999" s="376"/>
    </row>
    <row r="1000" spans="1:12" ht="11.25" customHeight="1">
      <c r="A1000" s="376"/>
      <c r="B1000" s="376"/>
      <c r="C1000" s="376"/>
      <c r="D1000" s="376"/>
      <c r="E1000" s="376"/>
      <c r="F1000" s="376"/>
      <c r="G1000" s="376"/>
      <c r="H1000" s="376"/>
      <c r="I1000" s="376"/>
      <c r="J1000" s="376"/>
      <c r="K1000" s="376"/>
      <c r="L1000" s="376"/>
    </row>
    <row r="1001" spans="1:12" ht="11.25" customHeight="1">
      <c r="A1001" s="376"/>
      <c r="B1001" s="376"/>
      <c r="C1001" s="376"/>
      <c r="D1001" s="376"/>
      <c r="E1001" s="376"/>
      <c r="F1001" s="376"/>
      <c r="G1001" s="376"/>
      <c r="H1001" s="376"/>
      <c r="I1001" s="376"/>
      <c r="J1001" s="376"/>
      <c r="K1001" s="376"/>
      <c r="L1001" s="376"/>
    </row>
  </sheetData>
  <mergeCells count="12">
    <mergeCell ref="A45:K46"/>
    <mergeCell ref="A39:K39"/>
    <mergeCell ref="A42:K42"/>
    <mergeCell ref="A5:A7"/>
    <mergeCell ref="B5:F5"/>
    <mergeCell ref="G5:K5"/>
    <mergeCell ref="B6:C6"/>
    <mergeCell ref="D6:E6"/>
    <mergeCell ref="F6:F7"/>
    <mergeCell ref="G6:H6"/>
    <mergeCell ref="I6:J6"/>
    <mergeCell ref="K6:K7"/>
  </mergeCells>
  <conditionalFormatting sqref="B38:E38">
    <cfRule type="cellIs" dxfId="2" priority="1" operator="equal">
      <formula>""""""</formula>
    </cfRule>
  </conditionalFormatting>
  <conditionalFormatting sqref="B38:E38">
    <cfRule type="cellIs" dxfId="1" priority="2" operator="equal">
      <formula>""" """</formula>
    </cfRule>
  </conditionalFormatting>
  <conditionalFormatting sqref="B38:E38">
    <cfRule type="cellIs" dxfId="0" priority="3" operator="equal">
      <formula>""""""</formula>
    </cfRule>
  </conditionalFormatting>
  <hyperlinks>
    <hyperlink ref="K1" location="Índice!A1" display="(Voltar ao índice)"/>
  </hyperlinks>
  <pageMargins left="0.511811024" right="0.511811024" top="0.78740157499999996" bottom="0.78740157499999996" header="0" footer="0"/>
  <pageSetup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8"/>
  <sheetViews>
    <sheetView zoomScaleNormal="100" workbookViewId="0">
      <selection activeCell="E126" sqref="E126"/>
    </sheetView>
  </sheetViews>
  <sheetFormatPr defaultColWidth="9.140625" defaultRowHeight="11.25"/>
  <cols>
    <col min="1" max="16384" width="9.140625" style="2"/>
  </cols>
  <sheetData>
    <row r="1" spans="1:24">
      <c r="A1" s="1" t="s">
        <v>1057</v>
      </c>
      <c r="X1" s="155" t="s">
        <v>226</v>
      </c>
    </row>
    <row r="2" spans="1:24">
      <c r="A2" s="2" t="s">
        <v>1573</v>
      </c>
    </row>
    <row r="3" spans="1:24">
      <c r="A3" s="2" t="s">
        <v>677</v>
      </c>
    </row>
    <row r="6" spans="1:24">
      <c r="J6" s="2" t="s">
        <v>1059</v>
      </c>
      <c r="S6" s="2" t="s">
        <v>1064</v>
      </c>
      <c r="T6" s="2" t="s">
        <v>683</v>
      </c>
    </row>
    <row r="7" spans="1:24">
      <c r="A7" s="2" t="s">
        <v>1058</v>
      </c>
      <c r="B7" s="2" t="s">
        <v>944</v>
      </c>
      <c r="I7" s="2" t="s">
        <v>1047</v>
      </c>
      <c r="J7" s="549">
        <v>0.1104199066874028</v>
      </c>
      <c r="S7" s="2" t="s">
        <v>686</v>
      </c>
      <c r="T7" s="549">
        <v>0.85688446755595749</v>
      </c>
    </row>
    <row r="8" spans="1:24">
      <c r="A8" s="2" t="s">
        <v>129</v>
      </c>
      <c r="B8" s="549">
        <v>0.2947823956887401</v>
      </c>
      <c r="I8" s="2" t="s">
        <v>1048</v>
      </c>
      <c r="J8" s="549">
        <v>0.18865168009802535</v>
      </c>
      <c r="S8" s="2" t="s">
        <v>685</v>
      </c>
      <c r="T8" s="549">
        <v>0.14311553244404251</v>
      </c>
    </row>
    <row r="9" spans="1:24">
      <c r="A9" s="2" t="s">
        <v>130</v>
      </c>
      <c r="B9" s="549">
        <v>0.7052176043112599</v>
      </c>
      <c r="I9" s="2" t="s">
        <v>1060</v>
      </c>
      <c r="J9" s="549">
        <v>0.28872708421697535</v>
      </c>
    </row>
    <row r="10" spans="1:24">
      <c r="I10" s="2" t="s">
        <v>1061</v>
      </c>
      <c r="J10" s="549">
        <v>0.16793911117394789</v>
      </c>
    </row>
    <row r="11" spans="1:24">
      <c r="I11" s="2" t="s">
        <v>1062</v>
      </c>
      <c r="J11" s="549">
        <v>6.6119986804279191E-2</v>
      </c>
    </row>
    <row r="12" spans="1:24">
      <c r="I12" s="2" t="s">
        <v>1063</v>
      </c>
      <c r="J12" s="549">
        <v>3.1646166171827139E-2</v>
      </c>
    </row>
    <row r="13" spans="1:24">
      <c r="I13" s="2" t="s">
        <v>1027</v>
      </c>
      <c r="J13" s="549">
        <v>3.5793392714077006E-2</v>
      </c>
    </row>
    <row r="14" spans="1:24">
      <c r="I14" s="2" t="s">
        <v>701</v>
      </c>
      <c r="J14" s="549">
        <v>2.8488618690795983E-2</v>
      </c>
    </row>
    <row r="15" spans="1:24">
      <c r="I15" s="2" t="s">
        <v>702</v>
      </c>
      <c r="J15" s="549">
        <v>2.6768462227249164E-2</v>
      </c>
    </row>
    <row r="16" spans="1:24">
      <c r="I16" s="2" t="s">
        <v>703</v>
      </c>
      <c r="J16" s="549">
        <v>1.8167679909515056E-2</v>
      </c>
    </row>
    <row r="17" spans="9:10">
      <c r="I17" s="2" t="s">
        <v>704</v>
      </c>
      <c r="J17" s="549">
        <v>1.3572741410999576E-2</v>
      </c>
    </row>
    <row r="18" spans="9:10">
      <c r="I18" s="2" t="s">
        <v>705</v>
      </c>
      <c r="J18" s="549">
        <v>8.5065271690466099E-3</v>
      </c>
    </row>
    <row r="19" spans="9:10">
      <c r="I19" s="2" t="s">
        <v>706</v>
      </c>
      <c r="J19" s="549">
        <v>5.7731278571091947E-3</v>
      </c>
    </row>
    <row r="20" spans="9:10">
      <c r="I20" s="2" t="s">
        <v>707</v>
      </c>
      <c r="J20" s="549">
        <v>9.4255148687497053E-3</v>
      </c>
    </row>
    <row r="60" spans="2:19">
      <c r="B60" s="2" t="s">
        <v>1066</v>
      </c>
      <c r="C60" s="2" t="s">
        <v>683</v>
      </c>
    </row>
    <row r="61" spans="2:19">
      <c r="B61" s="2" t="s">
        <v>1067</v>
      </c>
      <c r="C61" s="549">
        <v>0.84092895492570863</v>
      </c>
      <c r="J61" s="2" t="s">
        <v>1046</v>
      </c>
      <c r="Q61" s="2" t="s">
        <v>1069</v>
      </c>
      <c r="R61" s="2" t="s">
        <v>129</v>
      </c>
      <c r="S61" s="2" t="s">
        <v>130</v>
      </c>
    </row>
    <row r="62" spans="2:19">
      <c r="B62" s="2" t="s">
        <v>1068</v>
      </c>
      <c r="C62" s="549">
        <v>0.15907104507429143</v>
      </c>
      <c r="I62" s="2" t="s">
        <v>691</v>
      </c>
      <c r="J62" s="549">
        <v>0.54872873800948541</v>
      </c>
      <c r="Q62" s="2" t="s">
        <v>1033</v>
      </c>
      <c r="R62" s="551">
        <v>0.19589564750855076</v>
      </c>
      <c r="S62" s="551">
        <v>0.28581403467939021</v>
      </c>
    </row>
    <row r="63" spans="2:19">
      <c r="I63" s="2" t="s">
        <v>690</v>
      </c>
      <c r="J63" s="549">
        <v>0.44645722640231073</v>
      </c>
      <c r="Q63" s="2" t="s">
        <v>1034</v>
      </c>
      <c r="R63" s="551">
        <v>0.24103011199785393</v>
      </c>
      <c r="S63" s="551">
        <v>0.35447457232631208</v>
      </c>
    </row>
    <row r="64" spans="2:19">
      <c r="I64" s="2" t="s">
        <v>692</v>
      </c>
      <c r="J64" s="549">
        <v>4.2791427450700713E-3</v>
      </c>
      <c r="Q64" s="2" t="s">
        <v>1035</v>
      </c>
      <c r="R64" s="551">
        <v>0.30407082019985243</v>
      </c>
      <c r="S64" s="551">
        <v>0.24549051553590134</v>
      </c>
    </row>
    <row r="65" spans="9:19">
      <c r="I65" s="2" t="s">
        <v>693</v>
      </c>
      <c r="J65" s="549">
        <v>5.3489284313375891E-4</v>
      </c>
      <c r="Q65" s="2" t="s">
        <v>1036</v>
      </c>
      <c r="R65" s="551">
        <v>0.25900342029374285</v>
      </c>
      <c r="S65" s="551">
        <v>0.11422087745839637</v>
      </c>
    </row>
    <row r="86" spans="2:17">
      <c r="C86" s="2" t="s">
        <v>129</v>
      </c>
      <c r="D86" s="2" t="s">
        <v>130</v>
      </c>
    </row>
    <row r="87" spans="2:17">
      <c r="B87" s="550">
        <v>0.25</v>
      </c>
      <c r="C87" s="548">
        <v>2.7898866608544029E-2</v>
      </c>
      <c r="D87" s="548">
        <v>1.009542650994996E-2</v>
      </c>
    </row>
    <row r="88" spans="2:17">
      <c r="B88" s="550">
        <v>0.29166666666666669</v>
      </c>
      <c r="C88" s="548">
        <v>2.6423445778284489E-2</v>
      </c>
      <c r="D88" s="548">
        <v>1.6903293378331199E-2</v>
      </c>
    </row>
    <row r="89" spans="2:17">
      <c r="B89" s="550">
        <v>0.33333333333333331</v>
      </c>
      <c r="C89" s="548">
        <v>4.4463818657367045E-2</v>
      </c>
      <c r="D89" s="548">
        <v>6.4383800768067032E-2</v>
      </c>
    </row>
    <row r="90" spans="2:17">
      <c r="B90" s="550">
        <v>0.375</v>
      </c>
      <c r="C90" s="548">
        <v>3.9501039501039503E-2</v>
      </c>
      <c r="D90" s="548">
        <v>6.4296520423600609E-2</v>
      </c>
      <c r="O90" s="2" t="s">
        <v>1070</v>
      </c>
      <c r="P90" s="2" t="s">
        <v>129</v>
      </c>
      <c r="Q90" s="2" t="s">
        <v>130</v>
      </c>
    </row>
    <row r="91" spans="2:17">
      <c r="B91" s="550">
        <v>0.41666666666666669</v>
      </c>
      <c r="C91" s="548">
        <v>5.2377439474213666E-2</v>
      </c>
      <c r="D91" s="548">
        <v>9.8975910624927263E-2</v>
      </c>
      <c r="O91" s="2" t="s">
        <v>670</v>
      </c>
      <c r="P91" s="551">
        <v>0.16963049138551881</v>
      </c>
      <c r="Q91" s="551">
        <v>0.12386532048907002</v>
      </c>
    </row>
    <row r="92" spans="2:17">
      <c r="B92" s="550">
        <v>0.45833333333333331</v>
      </c>
      <c r="C92" s="548">
        <v>3.3129904097646032E-2</v>
      </c>
      <c r="D92" s="548">
        <v>4.1254509484464096E-2</v>
      </c>
      <c r="O92" s="2" t="s">
        <v>671</v>
      </c>
      <c r="P92" s="551">
        <v>0.14215278931915129</v>
      </c>
      <c r="Q92" s="551">
        <v>0.1575583549462764</v>
      </c>
    </row>
    <row r="93" spans="2:17">
      <c r="B93" s="550">
        <v>0.5</v>
      </c>
      <c r="C93" s="548">
        <v>3.9501039501039503E-2</v>
      </c>
      <c r="D93" s="548">
        <v>5.4375654602583499E-2</v>
      </c>
      <c r="O93" s="2" t="s">
        <v>672</v>
      </c>
      <c r="P93" s="551">
        <v>0.12863553265747049</v>
      </c>
      <c r="Q93" s="551">
        <v>0.15559003334568358</v>
      </c>
    </row>
    <row r="94" spans="2:17">
      <c r="B94" s="550">
        <v>0.54166666666666663</v>
      </c>
      <c r="C94" s="548">
        <v>3.1520354100999265E-2</v>
      </c>
      <c r="D94" s="548">
        <v>4.2476434306994063E-2</v>
      </c>
      <c r="O94" s="2" t="s">
        <v>673</v>
      </c>
      <c r="P94" s="551">
        <v>0.1291895185862279</v>
      </c>
      <c r="Q94" s="551">
        <v>0.1447526861800667</v>
      </c>
    </row>
    <row r="95" spans="2:17">
      <c r="B95" s="550">
        <v>0.58333333333333337</v>
      </c>
      <c r="C95" s="548">
        <v>4.553685198846489E-2</v>
      </c>
      <c r="D95" s="548">
        <v>6.6274874898172936E-2</v>
      </c>
      <c r="O95" s="2" t="s">
        <v>674</v>
      </c>
      <c r="P95" s="551">
        <v>0.13406459475929311</v>
      </c>
      <c r="Q95" s="551">
        <v>0.14290014820303817</v>
      </c>
    </row>
    <row r="96" spans="2:17">
      <c r="B96" s="550">
        <v>0.625</v>
      </c>
      <c r="C96" s="548">
        <v>4.728053115149889E-2</v>
      </c>
      <c r="D96" s="548">
        <v>7.6981263819387871E-2</v>
      </c>
      <c r="O96" s="2" t="s">
        <v>675</v>
      </c>
      <c r="P96" s="551">
        <v>0.13733311173896184</v>
      </c>
      <c r="Q96" s="551">
        <v>0.15389959244164506</v>
      </c>
    </row>
    <row r="97" spans="2:17">
      <c r="B97" s="550">
        <v>0.66666666666666663</v>
      </c>
      <c r="C97" s="548">
        <v>3.8428006169941652E-2</v>
      </c>
      <c r="D97" s="548">
        <v>6.0165250785523101E-2</v>
      </c>
      <c r="O97" s="2" t="s">
        <v>676</v>
      </c>
      <c r="P97" s="551">
        <v>0.15899396155337656</v>
      </c>
      <c r="Q97" s="551">
        <v>0.12143386439422008</v>
      </c>
    </row>
    <row r="98" spans="2:17">
      <c r="B98" s="550">
        <v>0.70833333333333337</v>
      </c>
      <c r="C98" s="548">
        <v>3.876332908590973E-2</v>
      </c>
      <c r="D98" s="548">
        <v>5.4201093913650647E-2</v>
      </c>
    </row>
    <row r="99" spans="2:17">
      <c r="B99" s="550">
        <v>0.75</v>
      </c>
      <c r="C99" s="548">
        <v>4.3256656159881966E-2</v>
      </c>
      <c r="D99" s="548">
        <v>5.1117188409170254E-2</v>
      </c>
    </row>
    <row r="100" spans="2:17">
      <c r="B100" s="550">
        <v>0.79166666666666663</v>
      </c>
      <c r="C100" s="548">
        <v>4.8420629065790359E-2</v>
      </c>
      <c r="D100" s="548">
        <v>5.0622599790527176E-2</v>
      </c>
    </row>
    <row r="101" spans="2:17">
      <c r="B101" s="550">
        <v>0.83333333333333337</v>
      </c>
      <c r="C101" s="548">
        <v>5.8212058212058215E-2</v>
      </c>
      <c r="D101" s="548">
        <v>5.2193645990922848E-2</v>
      </c>
    </row>
    <row r="102" spans="2:17">
      <c r="B102" s="550">
        <v>0.875</v>
      </c>
      <c r="C102" s="548">
        <v>4.6878143652337202E-2</v>
      </c>
      <c r="D102" s="548">
        <v>3.2206447108111255E-2</v>
      </c>
    </row>
    <row r="103" spans="2:17">
      <c r="B103" s="550">
        <v>0.91666666666666663</v>
      </c>
      <c r="C103" s="548">
        <v>5.2913956139762588E-2</v>
      </c>
      <c r="D103" s="548">
        <v>3.3748399860351448E-2</v>
      </c>
    </row>
    <row r="104" spans="2:17">
      <c r="B104" s="550">
        <v>0.95833333333333337</v>
      </c>
      <c r="C104" s="548">
        <v>5.4389376970022128E-2</v>
      </c>
      <c r="D104" s="548">
        <v>2.5602234376818342E-2</v>
      </c>
    </row>
    <row r="105" spans="2:17">
      <c r="B105" s="550">
        <v>0</v>
      </c>
      <c r="C105" s="548">
        <v>5.25115686406009E-2</v>
      </c>
      <c r="D105" s="548">
        <v>5.6470382869777729E-2</v>
      </c>
    </row>
    <row r="106" spans="2:17">
      <c r="B106" s="550">
        <v>4.1666666666666664E-2</v>
      </c>
      <c r="C106" s="548">
        <v>3.8293877003554425E-2</v>
      </c>
      <c r="D106" s="548">
        <v>1.3644827184917956E-2</v>
      </c>
    </row>
    <row r="107" spans="2:17">
      <c r="B107" s="550">
        <v>8.3333333333333329E-2</v>
      </c>
      <c r="C107" s="548">
        <v>3.7556166588424651E-2</v>
      </c>
      <c r="D107" s="548">
        <v>1.2015594088211335E-2</v>
      </c>
    </row>
    <row r="108" spans="2:17">
      <c r="B108" s="550">
        <v>0.125</v>
      </c>
      <c r="C108" s="548">
        <v>3.5343035343035345E-2</v>
      </c>
      <c r="D108" s="548">
        <v>8.9025951355754685E-3</v>
      </c>
    </row>
    <row r="109" spans="2:17">
      <c r="B109" s="550">
        <v>0.16666666666666666</v>
      </c>
      <c r="C109" s="548">
        <v>3.6214874924552345E-2</v>
      </c>
      <c r="D109" s="548">
        <v>7.0988013499359943E-3</v>
      </c>
    </row>
    <row r="110" spans="2:17">
      <c r="B110" s="550">
        <v>0.20833333333333334</v>
      </c>
      <c r="C110" s="548">
        <v>3.1185031185031187E-2</v>
      </c>
      <c r="D110" s="548">
        <v>5.9932503200279298E-3</v>
      </c>
    </row>
    <row r="117" spans="1:1">
      <c r="A117" s="378" t="s">
        <v>1554</v>
      </c>
    </row>
    <row r="118" spans="1:1">
      <c r="A118" s="1352" t="s">
        <v>2012</v>
      </c>
    </row>
  </sheetData>
  <hyperlinks>
    <hyperlink ref="X1" location="Índice!A1" display="(Voltar ao índice)"/>
  </hyperlinks>
  <pageMargins left="0.511811024" right="0.511811024" top="0.78740157499999996" bottom="0.78740157499999996" header="0.31496062000000002" footer="0.31496062000000002"/>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6"/>
  <sheetViews>
    <sheetView zoomScaleNormal="100" workbookViewId="0">
      <selection activeCell="A2" sqref="A2"/>
    </sheetView>
  </sheetViews>
  <sheetFormatPr defaultRowHeight="15"/>
  <cols>
    <col min="2" max="3" width="9.140625" style="886"/>
  </cols>
  <sheetData>
    <row r="1" spans="1:3">
      <c r="A1" t="s">
        <v>1065</v>
      </c>
      <c r="B1" s="886" t="s">
        <v>685</v>
      </c>
      <c r="C1" s="886" t="s">
        <v>686</v>
      </c>
    </row>
    <row r="2" spans="1:3">
      <c r="A2" s="885">
        <v>0</v>
      </c>
      <c r="B2" s="886">
        <v>4.407051282051282E-3</v>
      </c>
      <c r="C2" s="886">
        <v>2.7945971122496508E-3</v>
      </c>
    </row>
    <row r="3" spans="1:3">
      <c r="A3" s="885">
        <v>1</v>
      </c>
      <c r="B3" s="886">
        <v>1.0016025641025642E-2</v>
      </c>
      <c r="C3" s="886">
        <v>8.7874553640739008E-3</v>
      </c>
    </row>
    <row r="4" spans="1:3">
      <c r="A4" s="885">
        <v>2</v>
      </c>
      <c r="B4" s="886">
        <v>2.8245192307692308E-2</v>
      </c>
      <c r="C4" s="886">
        <v>2.0990529420897377E-2</v>
      </c>
    </row>
    <row r="5" spans="1:3">
      <c r="A5" s="885">
        <v>3</v>
      </c>
      <c r="B5" s="886">
        <v>6.7307692307692304E-2</v>
      </c>
      <c r="C5" s="886">
        <v>3.698183511877038E-2</v>
      </c>
    </row>
    <row r="6" spans="1:3">
      <c r="A6" s="885">
        <v>4</v>
      </c>
      <c r="B6" s="886">
        <v>8.0328525641025647E-2</v>
      </c>
      <c r="C6" s="886">
        <v>3.3845676137245768E-2</v>
      </c>
    </row>
    <row r="7" spans="1:3">
      <c r="A7" s="885">
        <v>5</v>
      </c>
      <c r="B7" s="886">
        <v>7.8325320512820512E-2</v>
      </c>
      <c r="C7" s="886">
        <v>3.2324173265020961E-2</v>
      </c>
    </row>
    <row r="8" spans="1:3">
      <c r="A8" s="885">
        <v>6</v>
      </c>
      <c r="B8" s="886">
        <v>7.1915064102564097E-2</v>
      </c>
      <c r="C8" s="886">
        <v>2.8722248098121409E-2</v>
      </c>
    </row>
    <row r="9" spans="1:3">
      <c r="A9" s="885">
        <v>7</v>
      </c>
      <c r="B9" s="886">
        <v>6.6105769230769232E-2</v>
      </c>
      <c r="C9" s="886">
        <v>3.3442012109920823E-2</v>
      </c>
    </row>
    <row r="10" spans="1:3">
      <c r="A10" s="885">
        <v>8</v>
      </c>
      <c r="B10" s="886">
        <v>6.6506410256410256E-2</v>
      </c>
      <c r="C10" s="886">
        <v>3.4466697717745694E-2</v>
      </c>
    </row>
    <row r="11" spans="1:3">
      <c r="A11" s="885">
        <v>9</v>
      </c>
      <c r="B11" s="886">
        <v>6.0697115384615384E-2</v>
      </c>
      <c r="C11" s="886">
        <v>3.775811209439528E-2</v>
      </c>
    </row>
    <row r="12" spans="1:3">
      <c r="A12" s="885">
        <v>10</v>
      </c>
      <c r="B12" s="886">
        <v>5.248397435897436E-2</v>
      </c>
      <c r="C12" s="886">
        <v>4.3036795528644624E-2</v>
      </c>
    </row>
    <row r="13" spans="1:3">
      <c r="A13" s="885">
        <v>11</v>
      </c>
      <c r="B13" s="886">
        <v>5.4487179487179488E-2</v>
      </c>
      <c r="C13" s="886">
        <v>5.567458469181804E-2</v>
      </c>
    </row>
    <row r="14" spans="1:3">
      <c r="A14" s="885">
        <v>12</v>
      </c>
      <c r="B14" s="886">
        <v>5.248397435897436E-2</v>
      </c>
      <c r="C14" s="886">
        <v>8.9209750038813845E-2</v>
      </c>
    </row>
    <row r="15" spans="1:3">
      <c r="A15" s="885">
        <v>13</v>
      </c>
      <c r="B15" s="886">
        <v>5.7692307692307696E-2</v>
      </c>
      <c r="C15" s="886">
        <v>0.12066449309113492</v>
      </c>
    </row>
    <row r="16" spans="1:3">
      <c r="A16" s="885">
        <v>14</v>
      </c>
      <c r="B16" s="886">
        <v>3.8461538461538464E-2</v>
      </c>
      <c r="C16" s="886">
        <v>6.4306784660766961E-2</v>
      </c>
    </row>
    <row r="17" spans="1:3">
      <c r="A17" s="885">
        <v>15</v>
      </c>
      <c r="B17" s="886">
        <v>2.7243589743589744E-2</v>
      </c>
      <c r="C17" s="886">
        <v>4.7787610619469026E-2</v>
      </c>
    </row>
    <row r="18" spans="1:3">
      <c r="A18" s="885">
        <v>16</v>
      </c>
      <c r="B18" s="886">
        <v>2.0432692307692308E-2</v>
      </c>
      <c r="C18" s="886">
        <v>3.3566216426020805E-2</v>
      </c>
    </row>
    <row r="19" spans="1:3">
      <c r="A19" s="885">
        <v>17</v>
      </c>
      <c r="B19" s="886">
        <v>1.8629807692307692E-2</v>
      </c>
      <c r="C19" s="886">
        <v>2.7573358174196552E-2</v>
      </c>
    </row>
    <row r="20" spans="1:3">
      <c r="A20" s="885">
        <v>18</v>
      </c>
      <c r="B20" s="886">
        <v>1.2219551282051282E-2</v>
      </c>
      <c r="C20" s="886">
        <v>1.9903741655022511E-2</v>
      </c>
    </row>
    <row r="21" spans="1:3">
      <c r="A21" s="885">
        <v>19</v>
      </c>
      <c r="B21" s="886">
        <v>1.141826923076923E-2</v>
      </c>
      <c r="C21" s="886">
        <v>1.8071727992547741E-2</v>
      </c>
    </row>
    <row r="22" spans="1:3">
      <c r="A22" s="885">
        <v>20</v>
      </c>
      <c r="B22" s="886">
        <v>8.0128205128205121E-3</v>
      </c>
      <c r="C22" s="886">
        <v>1.6208663251047972E-2</v>
      </c>
    </row>
    <row r="23" spans="1:3">
      <c r="A23" s="885">
        <v>21</v>
      </c>
      <c r="B23" s="886">
        <v>9.21474358974359E-3</v>
      </c>
      <c r="C23" s="886">
        <v>1.4718211457848161E-2</v>
      </c>
    </row>
    <row r="24" spans="1:3">
      <c r="A24" s="885">
        <v>22</v>
      </c>
      <c r="B24" s="886">
        <v>4.607371794871795E-3</v>
      </c>
      <c r="C24" s="886">
        <v>1.2172022977798479E-2</v>
      </c>
    </row>
    <row r="25" spans="1:3">
      <c r="A25" s="885">
        <v>23</v>
      </c>
      <c r="B25" s="886">
        <v>7.8125E-3</v>
      </c>
      <c r="C25" s="886">
        <v>1.0495264710448688E-2</v>
      </c>
    </row>
    <row r="26" spans="1:3">
      <c r="A26" s="885">
        <v>24</v>
      </c>
      <c r="B26" s="886">
        <v>5.608974358974359E-3</v>
      </c>
      <c r="C26" s="886">
        <v>9.9363452879987577E-3</v>
      </c>
    </row>
    <row r="27" spans="1:3">
      <c r="A27" s="885">
        <v>25</v>
      </c>
      <c r="B27" s="886">
        <v>4.0064102564102561E-3</v>
      </c>
      <c r="C27" s="886">
        <v>9.2221704704238475E-3</v>
      </c>
    </row>
    <row r="28" spans="1:3">
      <c r="A28" s="885">
        <v>26</v>
      </c>
      <c r="B28" s="886">
        <v>2.203525641025641E-3</v>
      </c>
      <c r="C28" s="886">
        <v>8.2595870206489674E-3</v>
      </c>
    </row>
    <row r="29" spans="1:3">
      <c r="A29" s="885">
        <v>27</v>
      </c>
      <c r="B29" s="886">
        <v>5.208333333333333E-3</v>
      </c>
      <c r="C29" s="886">
        <v>7.1106970967241114E-3</v>
      </c>
    </row>
    <row r="30" spans="1:3">
      <c r="A30" s="885">
        <v>28</v>
      </c>
      <c r="B30" s="886">
        <v>2.403846153846154E-3</v>
      </c>
      <c r="C30" s="886">
        <v>6.9243906225741345E-3</v>
      </c>
    </row>
    <row r="31" spans="1:3">
      <c r="A31" s="885">
        <v>29</v>
      </c>
      <c r="B31" s="886">
        <v>2.6041666666666665E-3</v>
      </c>
      <c r="C31" s="886">
        <v>5.9307560937742589E-3</v>
      </c>
    </row>
    <row r="32" spans="1:3">
      <c r="A32" s="885">
        <v>30</v>
      </c>
      <c r="B32" s="886">
        <v>4.0064102564102561E-3</v>
      </c>
      <c r="C32" s="886">
        <v>6.3965222791492003E-3</v>
      </c>
    </row>
    <row r="33" spans="1:3">
      <c r="A33" s="885">
        <v>31</v>
      </c>
      <c r="B33" s="886">
        <v>2.403846153846154E-3</v>
      </c>
      <c r="C33" s="886">
        <v>5.8997050147492625E-3</v>
      </c>
    </row>
    <row r="34" spans="1:3">
      <c r="A34" s="885">
        <v>32</v>
      </c>
      <c r="B34" s="886">
        <v>2.203525641025641E-3</v>
      </c>
      <c r="C34" s="886">
        <v>5.6202453035242971E-3</v>
      </c>
    </row>
    <row r="35" spans="1:3">
      <c r="A35" s="885">
        <v>33</v>
      </c>
      <c r="B35" s="886">
        <v>4.0064102564102561E-3</v>
      </c>
      <c r="C35" s="886">
        <v>6.4275733581741967E-3</v>
      </c>
    </row>
    <row r="36" spans="1:3">
      <c r="A36" s="885">
        <v>34</v>
      </c>
      <c r="B36" s="886">
        <v>3.605769230769231E-3</v>
      </c>
      <c r="C36" s="886">
        <v>4.5334575376494331E-3</v>
      </c>
    </row>
    <row r="37" spans="1:3">
      <c r="A37" s="885">
        <v>35</v>
      </c>
      <c r="B37" s="886">
        <v>3.205128205128205E-3</v>
      </c>
      <c r="C37" s="886">
        <v>5.0302748020493709E-3</v>
      </c>
    </row>
    <row r="38" spans="1:3">
      <c r="A38" s="885">
        <v>36</v>
      </c>
      <c r="B38" s="886">
        <v>2.003205128205128E-3</v>
      </c>
      <c r="C38" s="886">
        <v>5.6202453035242971E-3</v>
      </c>
    </row>
    <row r="39" spans="1:3">
      <c r="A39" s="885">
        <v>37</v>
      </c>
      <c r="B39" s="886">
        <v>3.605769230769231E-3</v>
      </c>
      <c r="C39" s="886">
        <v>5.6512963825492936E-3</v>
      </c>
    </row>
    <row r="40" spans="1:3">
      <c r="A40" s="885">
        <v>38</v>
      </c>
      <c r="B40" s="886">
        <v>3.205128205128205E-3</v>
      </c>
      <c r="C40" s="886">
        <v>5.4028877503493247E-3</v>
      </c>
    </row>
    <row r="41" spans="1:3">
      <c r="A41" s="885">
        <v>39</v>
      </c>
      <c r="B41" s="886">
        <v>3.405448717948718E-3</v>
      </c>
      <c r="C41" s="886">
        <v>5.2165812761993478E-3</v>
      </c>
    </row>
    <row r="42" spans="1:3">
      <c r="A42" s="885">
        <v>40</v>
      </c>
      <c r="B42" s="886">
        <v>2.8044871794871795E-3</v>
      </c>
      <c r="C42" s="886">
        <v>4.0676913522744917E-3</v>
      </c>
    </row>
    <row r="43" spans="1:3">
      <c r="A43" s="885">
        <v>41</v>
      </c>
      <c r="B43" s="886">
        <v>4.407051282051282E-3</v>
      </c>
      <c r="C43" s="886">
        <v>4.1918956683744757E-3</v>
      </c>
    </row>
    <row r="44" spans="1:3">
      <c r="A44" s="885">
        <v>42</v>
      </c>
      <c r="B44" s="886">
        <v>1.8028846153846155E-3</v>
      </c>
      <c r="C44" s="886">
        <v>3.9434870361745068E-3</v>
      </c>
    </row>
    <row r="45" spans="1:3">
      <c r="A45" s="885">
        <v>43</v>
      </c>
      <c r="B45" s="886">
        <v>6.0096153846153849E-4</v>
      </c>
      <c r="C45" s="886">
        <v>3.1361589815246081E-3</v>
      </c>
    </row>
    <row r="46" spans="1:3">
      <c r="A46" s="885">
        <v>44</v>
      </c>
      <c r="B46" s="886">
        <v>2.403846153846154E-3</v>
      </c>
      <c r="C46" s="886">
        <v>2.7014438751746623E-3</v>
      </c>
    </row>
    <row r="47" spans="1:3">
      <c r="A47" s="885">
        <v>45</v>
      </c>
      <c r="B47" s="886">
        <v>2.6041666666666665E-3</v>
      </c>
      <c r="C47" s="886">
        <v>3.3224654556745846E-3</v>
      </c>
    </row>
    <row r="48" spans="1:3">
      <c r="A48" s="885">
        <v>46</v>
      </c>
      <c r="B48" s="886">
        <v>2.403846153846154E-3</v>
      </c>
      <c r="C48" s="886">
        <v>3.1361589815246081E-3</v>
      </c>
    </row>
    <row r="49" spans="1:3">
      <c r="A49" s="885">
        <v>47</v>
      </c>
      <c r="B49" s="886">
        <v>1.4022435897435897E-3</v>
      </c>
      <c r="C49" s="886">
        <v>2.8566992702996428E-3</v>
      </c>
    </row>
    <row r="50" spans="1:3">
      <c r="A50" s="885">
        <v>48</v>
      </c>
      <c r="B50" s="886">
        <v>1.001602564102564E-3</v>
      </c>
      <c r="C50" s="886">
        <v>2.1425244527247321E-3</v>
      </c>
    </row>
    <row r="51" spans="1:3">
      <c r="A51" s="885">
        <v>49</v>
      </c>
      <c r="B51" s="886">
        <v>1.6025641025641025E-3</v>
      </c>
      <c r="C51" s="886">
        <v>2.1114733736997361E-3</v>
      </c>
    </row>
    <row r="52" spans="1:3">
      <c r="A52" s="885">
        <v>50</v>
      </c>
      <c r="B52" s="886">
        <v>1.201923076923077E-3</v>
      </c>
      <c r="C52" s="886">
        <v>1.7699115044247787E-3</v>
      </c>
    </row>
    <row r="53" spans="1:3">
      <c r="A53" s="885">
        <v>51</v>
      </c>
      <c r="B53" s="886">
        <v>8.0128205128205125E-4</v>
      </c>
      <c r="C53" s="886">
        <v>1.7388604253997827E-3</v>
      </c>
    </row>
    <row r="54" spans="1:3">
      <c r="A54" s="885">
        <v>52</v>
      </c>
      <c r="B54" s="886">
        <v>1.8028846153846155E-3</v>
      </c>
      <c r="C54" s="886">
        <v>1.832013662474771E-3</v>
      </c>
    </row>
    <row r="55" spans="1:3">
      <c r="A55" s="885">
        <v>53</v>
      </c>
      <c r="B55" s="886">
        <v>6.0096153846153849E-4</v>
      </c>
      <c r="C55" s="886">
        <v>1.2730942400248409E-3</v>
      </c>
    </row>
    <row r="56" spans="1:3">
      <c r="A56" s="885">
        <v>54</v>
      </c>
      <c r="B56" s="886">
        <v>4.0064102564102563E-4</v>
      </c>
      <c r="C56" s="886">
        <v>1.3662474770998292E-3</v>
      </c>
    </row>
    <row r="57" spans="1:3">
      <c r="A57" s="885">
        <v>55</v>
      </c>
      <c r="B57" s="886">
        <v>8.0128205128205125E-4</v>
      </c>
      <c r="C57" s="886">
        <v>1.2109920819748487E-3</v>
      </c>
    </row>
    <row r="58" spans="1:3">
      <c r="A58" s="885">
        <v>56</v>
      </c>
      <c r="B58" s="886">
        <v>1.201923076923077E-3</v>
      </c>
      <c r="C58" s="886">
        <v>1.3662474770998292E-3</v>
      </c>
    </row>
    <row r="59" spans="1:3">
      <c r="A59" s="885">
        <v>57</v>
      </c>
      <c r="B59" s="886">
        <v>6.0096153846153849E-4</v>
      </c>
      <c r="C59" s="886">
        <v>1.2420431609998447E-3</v>
      </c>
    </row>
    <row r="60" spans="1:3">
      <c r="A60" s="885">
        <v>58</v>
      </c>
      <c r="B60" s="886">
        <v>4.0064102564102563E-4</v>
      </c>
      <c r="C60" s="886">
        <v>6.8312373854991458E-4</v>
      </c>
    </row>
    <row r="61" spans="1:3">
      <c r="A61" s="885">
        <v>59</v>
      </c>
      <c r="B61" s="886">
        <v>8.0128205128205125E-4</v>
      </c>
      <c r="C61" s="886">
        <v>8.3837913367489525E-4</v>
      </c>
    </row>
    <row r="62" spans="1:3">
      <c r="A62" s="885">
        <v>60</v>
      </c>
      <c r="B62" s="886">
        <v>2.0032051282051281E-4</v>
      </c>
      <c r="C62" s="886">
        <v>8.0732805464989903E-4</v>
      </c>
    </row>
    <row r="63" spans="1:3">
      <c r="A63" s="885">
        <v>61</v>
      </c>
      <c r="B63" s="886">
        <v>1.001602564102564E-3</v>
      </c>
      <c r="C63" s="886">
        <v>7.7627697562490292E-4</v>
      </c>
    </row>
    <row r="64" spans="1:3">
      <c r="A64" s="885">
        <v>62</v>
      </c>
      <c r="B64" s="886">
        <v>8.0128205128205125E-4</v>
      </c>
      <c r="C64" s="886">
        <v>6.2102158049992236E-4</v>
      </c>
    </row>
    <row r="65" spans="1:3">
      <c r="A65" s="885">
        <v>63</v>
      </c>
      <c r="B65" s="886">
        <v>0</v>
      </c>
      <c r="C65" s="886">
        <v>5.8997050147492625E-4</v>
      </c>
    </row>
    <row r="66" spans="1:3">
      <c r="A66" s="885">
        <v>64</v>
      </c>
      <c r="B66" s="886">
        <v>8.0128205128205125E-4</v>
      </c>
      <c r="C66" s="886">
        <v>4.9681726439993791E-4</v>
      </c>
    </row>
    <row r="67" spans="1:3">
      <c r="A67" s="885">
        <v>65</v>
      </c>
      <c r="B67" s="886">
        <v>6.0096153846153849E-4</v>
      </c>
      <c r="C67" s="886">
        <v>4.9681726439993791E-4</v>
      </c>
    </row>
    <row r="68" spans="1:3">
      <c r="A68" s="885">
        <v>66</v>
      </c>
      <c r="B68" s="886">
        <v>6.0096153846153849E-4</v>
      </c>
      <c r="C68" s="886">
        <v>5.2786834342493402E-4</v>
      </c>
    </row>
    <row r="69" spans="1:3">
      <c r="A69" s="885">
        <v>67</v>
      </c>
      <c r="B69" s="886">
        <v>6.0096153846153849E-4</v>
      </c>
      <c r="C69" s="886">
        <v>3.726129482999534E-4</v>
      </c>
    </row>
    <row r="70" spans="1:3">
      <c r="A70" s="885">
        <v>68</v>
      </c>
      <c r="B70" s="886">
        <v>8.0128205128205125E-4</v>
      </c>
      <c r="C70" s="886">
        <v>3.1051079024996118E-4</v>
      </c>
    </row>
    <row r="71" spans="1:3">
      <c r="A71" s="885">
        <v>69</v>
      </c>
      <c r="B71" s="886">
        <v>2.0032051282051281E-4</v>
      </c>
      <c r="C71" s="886">
        <v>2.1735755317497284E-4</v>
      </c>
    </row>
    <row r="72" spans="1:3">
      <c r="A72" s="885">
        <v>70</v>
      </c>
      <c r="B72" s="886">
        <v>2.0032051282051281E-4</v>
      </c>
      <c r="C72" s="886">
        <v>3.1051079024996118E-4</v>
      </c>
    </row>
    <row r="73" spans="1:3">
      <c r="A73" s="885">
        <v>71</v>
      </c>
      <c r="B73" s="886">
        <v>0</v>
      </c>
      <c r="C73" s="886">
        <v>2.4840863219996895E-4</v>
      </c>
    </row>
    <row r="74" spans="1:3">
      <c r="A74" s="885">
        <v>72</v>
      </c>
      <c r="B74" s="886">
        <v>4.0064102564102563E-4</v>
      </c>
      <c r="C74" s="886">
        <v>3.1051079024996118E-4</v>
      </c>
    </row>
    <row r="75" spans="1:3">
      <c r="A75" s="885">
        <v>73</v>
      </c>
      <c r="B75" s="886">
        <v>0</v>
      </c>
      <c r="C75" s="886">
        <v>1.863064741499767E-4</v>
      </c>
    </row>
    <row r="76" spans="1:3">
      <c r="A76" s="885">
        <v>74</v>
      </c>
      <c r="B76" s="886">
        <v>0</v>
      </c>
      <c r="C76" s="886">
        <v>1.5525539512498059E-4</v>
      </c>
    </row>
    <row r="77" spans="1:3">
      <c r="A77" s="885">
        <v>75</v>
      </c>
      <c r="B77" s="886">
        <v>4.0064102564102563E-4</v>
      </c>
      <c r="C77" s="886">
        <v>2.1735755317497284E-4</v>
      </c>
    </row>
    <row r="78" spans="1:3">
      <c r="A78" s="885">
        <v>76</v>
      </c>
      <c r="B78" s="886">
        <v>0</v>
      </c>
      <c r="C78" s="886">
        <v>9.3153237074988351E-5</v>
      </c>
    </row>
    <row r="79" spans="1:3">
      <c r="A79" s="885">
        <v>77</v>
      </c>
      <c r="B79" s="886">
        <v>2.0032051282051281E-4</v>
      </c>
      <c r="C79" s="886">
        <v>1.5525539512498059E-4</v>
      </c>
    </row>
    <row r="80" spans="1:3">
      <c r="A80" s="885">
        <v>78</v>
      </c>
      <c r="B80" s="886">
        <v>0</v>
      </c>
      <c r="C80" s="886">
        <v>1.863064741499767E-4</v>
      </c>
    </row>
    <row r="81" spans="1:3">
      <c r="A81" s="885">
        <v>79</v>
      </c>
      <c r="B81" s="886">
        <v>2.0032051282051281E-4</v>
      </c>
      <c r="C81" s="886">
        <v>1.863064741499767E-4</v>
      </c>
    </row>
    <row r="82" spans="1:3">
      <c r="A82" s="885">
        <v>80</v>
      </c>
      <c r="B82" s="886">
        <v>0</v>
      </c>
      <c r="C82" s="886">
        <v>1.2420431609998448E-4</v>
      </c>
    </row>
    <row r="83" spans="1:3">
      <c r="A83" s="885">
        <v>81</v>
      </c>
      <c r="B83" s="886">
        <v>0</v>
      </c>
      <c r="C83" s="886">
        <v>2.1735755317497284E-4</v>
      </c>
    </row>
    <row r="84" spans="1:3">
      <c r="A84" s="885">
        <v>82</v>
      </c>
      <c r="B84" s="886">
        <v>0</v>
      </c>
      <c r="C84" s="886">
        <v>3.1051079024996119E-5</v>
      </c>
    </row>
    <row r="85" spans="1:3">
      <c r="A85" s="885">
        <v>83</v>
      </c>
      <c r="B85" s="886">
        <v>2.0032051282051281E-4</v>
      </c>
      <c r="C85" s="886">
        <v>3.1051079024996119E-5</v>
      </c>
    </row>
    <row r="86" spans="1:3">
      <c r="A86" s="885">
        <v>84</v>
      </c>
      <c r="B86" s="886">
        <v>2.0032051282051281E-4</v>
      </c>
      <c r="C86" s="886">
        <v>9.3153237074988351E-5</v>
      </c>
    </row>
    <row r="87" spans="1:3">
      <c r="A87" s="885">
        <v>85</v>
      </c>
      <c r="B87" s="886">
        <v>0</v>
      </c>
      <c r="C87" s="886">
        <v>9.3153237074988351E-5</v>
      </c>
    </row>
    <row r="88" spans="1:3">
      <c r="A88" s="885">
        <v>86</v>
      </c>
      <c r="B88" s="886">
        <v>2.0032051282051281E-4</v>
      </c>
      <c r="C88" s="886">
        <v>9.3153237074988351E-5</v>
      </c>
    </row>
    <row r="89" spans="1:3">
      <c r="A89" s="885">
        <v>87</v>
      </c>
      <c r="B89" s="886">
        <v>0</v>
      </c>
      <c r="C89" s="886">
        <v>6.2102158049992239E-5</v>
      </c>
    </row>
    <row r="90" spans="1:3">
      <c r="A90" s="885">
        <v>88</v>
      </c>
      <c r="B90" s="886">
        <v>0</v>
      </c>
      <c r="C90" s="886">
        <v>6.2102158049992239E-5</v>
      </c>
    </row>
    <row r="91" spans="1:3">
      <c r="A91" s="885">
        <v>89</v>
      </c>
      <c r="B91" s="886">
        <v>0</v>
      </c>
      <c r="C91" s="886">
        <v>3.1051079024996119E-5</v>
      </c>
    </row>
    <row r="92" spans="1:3">
      <c r="A92" s="885">
        <v>90</v>
      </c>
      <c r="B92" s="886">
        <v>0</v>
      </c>
      <c r="C92" s="886">
        <v>9.3153237074988351E-5</v>
      </c>
    </row>
    <row r="93" spans="1:3">
      <c r="A93" s="885">
        <v>91</v>
      </c>
      <c r="B93" s="886">
        <v>0</v>
      </c>
      <c r="C93" s="886">
        <v>3.1051079024996119E-5</v>
      </c>
    </row>
    <row r="94" spans="1:3">
      <c r="A94">
        <v>92</v>
      </c>
      <c r="B94" s="886">
        <v>0</v>
      </c>
      <c r="C94" s="886">
        <v>3.1051079024996119E-5</v>
      </c>
    </row>
    <row r="95" spans="1:3">
      <c r="A95">
        <v>93</v>
      </c>
      <c r="B95" s="886">
        <v>0</v>
      </c>
      <c r="C95" s="886">
        <v>0</v>
      </c>
    </row>
    <row r="96" spans="1:3">
      <c r="A96">
        <v>96</v>
      </c>
      <c r="B96" s="886">
        <v>0</v>
      </c>
      <c r="C96" s="886">
        <v>1.2420431609998448E-4</v>
      </c>
    </row>
  </sheetData>
  <pageMargins left="0.511811024" right="0.511811024" top="0.78740157499999996" bottom="0.78740157499999996" header="0.31496062000000002" footer="0.3149606200000000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zoomScaleNormal="100" workbookViewId="0">
      <pane xSplit="2" ySplit="10" topLeftCell="C11" activePane="bottomRight" state="frozen"/>
      <selection activeCell="C36" sqref="C36"/>
      <selection pane="topRight" activeCell="C36" sqref="C36"/>
      <selection pane="bottomLeft" activeCell="C36" sqref="C36"/>
      <selection pane="bottomRight" activeCell="S9" sqref="S9:T39"/>
    </sheetView>
  </sheetViews>
  <sheetFormatPr defaultColWidth="9.140625" defaultRowHeight="11.25"/>
  <cols>
    <col min="1" max="1" width="7" style="26" customWidth="1"/>
    <col min="2" max="2" width="15.140625" style="26" customWidth="1"/>
    <col min="3" max="8" width="8.28515625" style="26" customWidth="1"/>
    <col min="9" max="9" width="8.140625" style="26" customWidth="1"/>
    <col min="10" max="10" width="8.28515625" style="26" customWidth="1"/>
    <col min="11" max="17" width="9.28515625" style="26" bestFit="1" customWidth="1"/>
    <col min="18" max="16384" width="9.140625" style="26"/>
  </cols>
  <sheetData>
    <row r="1" spans="1:20">
      <c r="A1" s="53" t="s">
        <v>656</v>
      </c>
      <c r="Q1" s="155" t="s">
        <v>226</v>
      </c>
    </row>
    <row r="2" spans="1:20">
      <c r="A2" s="3" t="s">
        <v>541</v>
      </c>
      <c r="C2" s="78"/>
      <c r="D2" s="78"/>
      <c r="E2" s="78"/>
      <c r="F2" s="78"/>
      <c r="G2" s="78"/>
      <c r="H2" s="78"/>
      <c r="I2" s="78"/>
      <c r="J2" s="78"/>
      <c r="K2" s="78"/>
      <c r="L2" s="78"/>
      <c r="M2" s="78"/>
      <c r="N2" s="78"/>
      <c r="O2" s="78"/>
      <c r="P2" s="78"/>
      <c r="Q2" s="78"/>
      <c r="R2" s="78"/>
    </row>
    <row r="3" spans="1:20">
      <c r="A3" s="3" t="s">
        <v>542</v>
      </c>
      <c r="C3" s="78"/>
    </row>
    <row r="4" spans="1:20">
      <c r="A4" s="3"/>
    </row>
    <row r="5" spans="1:20" ht="18" customHeight="1">
      <c r="A5" s="1377" t="s">
        <v>543</v>
      </c>
      <c r="B5" s="1376" t="s">
        <v>544</v>
      </c>
      <c r="C5" s="1381" t="s">
        <v>3</v>
      </c>
      <c r="D5" s="1382"/>
      <c r="E5" s="1382"/>
      <c r="F5" s="1382"/>
      <c r="G5" s="1382"/>
      <c r="H5" s="1383"/>
      <c r="I5" s="1376" t="s">
        <v>545</v>
      </c>
      <c r="J5" s="1376"/>
      <c r="K5" s="1376" t="s">
        <v>5</v>
      </c>
      <c r="L5" s="1376"/>
      <c r="M5" s="1406" t="s">
        <v>229</v>
      </c>
      <c r="N5" s="1406"/>
      <c r="O5" s="1406"/>
      <c r="P5" s="1406"/>
      <c r="Q5" s="1406"/>
    </row>
    <row r="6" spans="1:20" ht="30.75" customHeight="1">
      <c r="A6" s="1377"/>
      <c r="B6" s="1376"/>
      <c r="C6" s="1381" t="s">
        <v>230</v>
      </c>
      <c r="D6" s="1383"/>
      <c r="E6" s="1381" t="s">
        <v>8</v>
      </c>
      <c r="F6" s="1383"/>
      <c r="G6" s="1378" t="s">
        <v>9</v>
      </c>
      <c r="H6" s="1379"/>
      <c r="I6" s="1376"/>
      <c r="J6" s="1376"/>
      <c r="K6" s="1376"/>
      <c r="L6" s="1376"/>
      <c r="M6" s="1406"/>
      <c r="N6" s="1406"/>
      <c r="O6" s="1406"/>
      <c r="P6" s="1406"/>
      <c r="Q6" s="1406"/>
    </row>
    <row r="7" spans="1:20" ht="12.75" customHeight="1">
      <c r="A7" s="1377"/>
      <c r="B7" s="1376"/>
      <c r="C7" s="1381" t="s">
        <v>393</v>
      </c>
      <c r="D7" s="1383"/>
      <c r="E7" s="1381" t="s">
        <v>393</v>
      </c>
      <c r="F7" s="1383"/>
      <c r="G7" s="1381" t="s">
        <v>393</v>
      </c>
      <c r="H7" s="1383"/>
      <c r="I7" s="1377" t="s">
        <v>393</v>
      </c>
      <c r="J7" s="1377"/>
      <c r="K7" s="1377" t="s">
        <v>393</v>
      </c>
      <c r="L7" s="1377"/>
      <c r="M7" s="1377" t="s">
        <v>393</v>
      </c>
      <c r="N7" s="1377"/>
      <c r="O7" s="1376" t="s">
        <v>546</v>
      </c>
      <c r="P7" s="1376"/>
      <c r="Q7" s="1376" t="s">
        <v>11</v>
      </c>
    </row>
    <row r="8" spans="1:20" ht="12.75" customHeight="1">
      <c r="A8" s="1377"/>
      <c r="B8" s="1376"/>
      <c r="C8" s="158" t="s">
        <v>312</v>
      </c>
      <c r="D8" s="158">
        <v>2019</v>
      </c>
      <c r="E8" s="158" t="s">
        <v>312</v>
      </c>
      <c r="F8" s="158">
        <v>2019</v>
      </c>
      <c r="G8" s="158" t="s">
        <v>312</v>
      </c>
      <c r="H8" s="158">
        <v>2019</v>
      </c>
      <c r="I8" s="158" t="s">
        <v>312</v>
      </c>
      <c r="J8" s="158">
        <v>2019</v>
      </c>
      <c r="K8" s="158" t="s">
        <v>312</v>
      </c>
      <c r="L8" s="158">
        <v>2019</v>
      </c>
      <c r="M8" s="158" t="s">
        <v>312</v>
      </c>
      <c r="N8" s="158">
        <v>2019</v>
      </c>
      <c r="O8" s="158" t="s">
        <v>312</v>
      </c>
      <c r="P8" s="158">
        <v>2019</v>
      </c>
      <c r="Q8" s="1376"/>
    </row>
    <row r="9" spans="1:20">
      <c r="A9" s="53"/>
      <c r="B9" s="357"/>
      <c r="D9" s="357"/>
      <c r="F9" s="357"/>
      <c r="H9" s="357"/>
      <c r="T9" s="26" t="s">
        <v>1955</v>
      </c>
    </row>
    <row r="10" spans="1:20">
      <c r="A10" s="214"/>
      <c r="B10" s="54" t="s">
        <v>547</v>
      </c>
      <c r="C10" s="104">
        <v>12187</v>
      </c>
      <c r="D10" s="104">
        <v>8990</v>
      </c>
      <c r="E10" s="104">
        <v>542</v>
      </c>
      <c r="F10" s="104">
        <v>378</v>
      </c>
      <c r="G10" s="104">
        <v>266</v>
      </c>
      <c r="H10" s="104">
        <v>206</v>
      </c>
      <c r="I10" s="104">
        <v>130</v>
      </c>
      <c r="J10" s="104">
        <v>65</v>
      </c>
      <c r="K10" s="104">
        <v>1687</v>
      </c>
      <c r="L10" s="104">
        <v>1990</v>
      </c>
      <c r="M10" s="104">
        <v>14682</v>
      </c>
      <c r="N10" s="104">
        <v>11564</v>
      </c>
      <c r="O10" s="497">
        <v>29.526573906460449</v>
      </c>
      <c r="P10" s="497">
        <v>23.063361239987138</v>
      </c>
      <c r="Q10" s="497">
        <v>-21.889477211100171</v>
      </c>
      <c r="S10" s="1337" t="s">
        <v>1954</v>
      </c>
      <c r="T10" s="58">
        <v>23.063361239987138</v>
      </c>
    </row>
    <row r="11" spans="1:20">
      <c r="A11" s="498"/>
      <c r="B11" s="499"/>
      <c r="C11" s="500"/>
      <c r="D11" s="500"/>
      <c r="E11" s="500"/>
      <c r="F11" s="500"/>
      <c r="G11" s="500"/>
      <c r="H11" s="500"/>
      <c r="I11" s="500"/>
      <c r="J11" s="500"/>
      <c r="K11" s="500"/>
      <c r="L11" s="500"/>
      <c r="M11" s="500"/>
      <c r="N11" s="500"/>
      <c r="O11" s="501"/>
      <c r="P11" s="501"/>
      <c r="Q11" s="501"/>
      <c r="S11" s="1338"/>
      <c r="T11" s="58"/>
    </row>
    <row r="12" spans="1:20">
      <c r="A12" s="502" t="s">
        <v>548</v>
      </c>
      <c r="B12" s="503" t="s">
        <v>549</v>
      </c>
      <c r="C12" s="293">
        <v>218</v>
      </c>
      <c r="D12" s="293">
        <v>171</v>
      </c>
      <c r="E12" s="293">
        <v>9</v>
      </c>
      <c r="F12" s="293">
        <v>4</v>
      </c>
      <c r="G12" s="293" t="s">
        <v>15</v>
      </c>
      <c r="H12" s="293" t="s">
        <v>15</v>
      </c>
      <c r="I12" s="293" t="s">
        <v>24</v>
      </c>
      <c r="J12" s="293" t="s">
        <v>24</v>
      </c>
      <c r="K12" s="293" t="s">
        <v>24</v>
      </c>
      <c r="L12" s="293" t="s">
        <v>24</v>
      </c>
      <c r="M12" s="504">
        <v>227</v>
      </c>
      <c r="N12" s="504">
        <v>175</v>
      </c>
      <c r="O12" s="505">
        <v>56.586606174670642</v>
      </c>
      <c r="P12" s="505">
        <v>42.963868614034702</v>
      </c>
      <c r="Q12" s="505">
        <v>-24.074137824391684</v>
      </c>
      <c r="S12" s="502" t="s">
        <v>915</v>
      </c>
      <c r="T12" s="58">
        <v>9.5902529729172077</v>
      </c>
    </row>
    <row r="13" spans="1:20">
      <c r="A13" s="506" t="s">
        <v>550</v>
      </c>
      <c r="B13" s="506" t="s">
        <v>551</v>
      </c>
      <c r="C13" s="163">
        <v>439</v>
      </c>
      <c r="D13" s="163">
        <v>288</v>
      </c>
      <c r="E13" s="163">
        <v>16</v>
      </c>
      <c r="F13" s="163">
        <v>3</v>
      </c>
      <c r="G13" s="163">
        <v>1</v>
      </c>
      <c r="H13" s="163">
        <v>2</v>
      </c>
      <c r="I13" s="163">
        <v>1</v>
      </c>
      <c r="J13" s="163">
        <v>2</v>
      </c>
      <c r="K13" s="163" t="s">
        <v>24</v>
      </c>
      <c r="L13" s="163" t="s">
        <v>24</v>
      </c>
      <c r="M13" s="72">
        <v>456</v>
      </c>
      <c r="N13" s="72">
        <v>293</v>
      </c>
      <c r="O13" s="507">
        <v>45.042286409675398</v>
      </c>
      <c r="P13" s="507">
        <v>28.755147465817686</v>
      </c>
      <c r="Q13" s="507">
        <v>-36.159662934781927</v>
      </c>
      <c r="S13" s="506" t="s">
        <v>593</v>
      </c>
      <c r="T13" s="58">
        <v>13.97280891385364</v>
      </c>
    </row>
    <row r="14" spans="1:20">
      <c r="A14" s="506" t="s">
        <v>552</v>
      </c>
      <c r="B14" s="506" t="s">
        <v>553</v>
      </c>
      <c r="C14" s="163">
        <v>892</v>
      </c>
      <c r="D14" s="163">
        <v>839</v>
      </c>
      <c r="E14" s="163">
        <v>52</v>
      </c>
      <c r="F14" s="163">
        <v>39</v>
      </c>
      <c r="G14" s="163">
        <v>24</v>
      </c>
      <c r="H14" s="163">
        <v>22</v>
      </c>
      <c r="I14" s="163">
        <v>3</v>
      </c>
      <c r="J14" s="163">
        <v>4</v>
      </c>
      <c r="K14" s="163">
        <v>40</v>
      </c>
      <c r="L14" s="163">
        <v>85</v>
      </c>
      <c r="M14" s="72">
        <v>1008</v>
      </c>
      <c r="N14" s="72">
        <v>985</v>
      </c>
      <c r="O14" s="507">
        <v>46.983281782232488</v>
      </c>
      <c r="P14" s="507">
        <v>45.126291768735314</v>
      </c>
      <c r="Q14" s="507">
        <v>-3.9524484945609402</v>
      </c>
      <c r="S14" s="506" t="s">
        <v>568</v>
      </c>
      <c r="T14" s="58">
        <v>14.609465500563282</v>
      </c>
    </row>
    <row r="15" spans="1:20">
      <c r="A15" s="506" t="s">
        <v>554</v>
      </c>
      <c r="B15" s="506" t="s">
        <v>555</v>
      </c>
      <c r="C15" s="163">
        <v>274</v>
      </c>
      <c r="D15" s="163">
        <v>176</v>
      </c>
      <c r="E15" s="163">
        <v>12</v>
      </c>
      <c r="F15" s="163">
        <v>7</v>
      </c>
      <c r="G15" s="163">
        <v>28</v>
      </c>
      <c r="H15" s="163">
        <v>15</v>
      </c>
      <c r="I15" s="163">
        <v>5</v>
      </c>
      <c r="J15" s="163" t="s">
        <v>15</v>
      </c>
      <c r="K15" s="163">
        <v>34</v>
      </c>
      <c r="L15" s="163">
        <v>87</v>
      </c>
      <c r="M15" s="72">
        <v>348</v>
      </c>
      <c r="N15" s="72">
        <v>285</v>
      </c>
      <c r="O15" s="507">
        <v>70.497575126510739</v>
      </c>
      <c r="P15" s="507">
        <v>56.623229034007714</v>
      </c>
      <c r="Q15" s="507">
        <v>-19.680600456973096</v>
      </c>
      <c r="S15" s="506" t="s">
        <v>638</v>
      </c>
      <c r="T15" s="58">
        <v>15.02354019609534</v>
      </c>
    </row>
    <row r="16" spans="1:20">
      <c r="A16" s="506" t="s">
        <v>556</v>
      </c>
      <c r="B16" s="506" t="s">
        <v>557</v>
      </c>
      <c r="C16" s="163">
        <v>1115</v>
      </c>
      <c r="D16" s="163">
        <v>974</v>
      </c>
      <c r="E16" s="163">
        <v>16</v>
      </c>
      <c r="F16" s="163">
        <v>18</v>
      </c>
      <c r="G16" s="163">
        <v>13</v>
      </c>
      <c r="H16" s="163">
        <v>13</v>
      </c>
      <c r="I16" s="163">
        <v>8</v>
      </c>
      <c r="J16" s="163">
        <v>3</v>
      </c>
      <c r="K16" s="163">
        <v>99</v>
      </c>
      <c r="L16" s="163">
        <v>156</v>
      </c>
      <c r="M16" s="72">
        <v>1243</v>
      </c>
      <c r="N16" s="72">
        <v>1161</v>
      </c>
      <c r="O16" s="507">
        <v>43.502165833895923</v>
      </c>
      <c r="P16" s="507">
        <v>40.419907483322866</v>
      </c>
      <c r="Q16" s="507">
        <v>-7.0852986086762257</v>
      </c>
      <c r="S16" s="506" t="s">
        <v>570</v>
      </c>
      <c r="T16" s="58">
        <v>15.402095131375408</v>
      </c>
    </row>
    <row r="17" spans="1:20">
      <c r="A17" s="506" t="s">
        <v>558</v>
      </c>
      <c r="B17" s="506" t="s">
        <v>559</v>
      </c>
      <c r="C17" s="163">
        <v>1445</v>
      </c>
      <c r="D17" s="163">
        <v>636</v>
      </c>
      <c r="E17" s="163">
        <v>13</v>
      </c>
      <c r="F17" s="163">
        <v>8</v>
      </c>
      <c r="G17" s="163">
        <v>19</v>
      </c>
      <c r="H17" s="163">
        <v>13</v>
      </c>
      <c r="I17" s="163">
        <v>8</v>
      </c>
      <c r="J17" s="163" t="s">
        <v>15</v>
      </c>
      <c r="K17" s="163">
        <v>63</v>
      </c>
      <c r="L17" s="163">
        <v>51</v>
      </c>
      <c r="M17" s="72">
        <v>1540</v>
      </c>
      <c r="N17" s="72">
        <v>708</v>
      </c>
      <c r="O17" s="507">
        <v>58.261675885757171</v>
      </c>
      <c r="P17" s="507">
        <v>26.523390408572602</v>
      </c>
      <c r="Q17" s="507">
        <v>-54.475407709553039</v>
      </c>
      <c r="S17" s="506" t="s">
        <v>582</v>
      </c>
      <c r="T17" s="58">
        <v>17.484823638653875</v>
      </c>
    </row>
    <row r="18" spans="1:20">
      <c r="A18" s="506" t="s">
        <v>560</v>
      </c>
      <c r="B18" s="506" t="s">
        <v>15</v>
      </c>
      <c r="C18" s="163">
        <v>459</v>
      </c>
      <c r="D18" s="163">
        <v>415</v>
      </c>
      <c r="E18" s="163">
        <v>33</v>
      </c>
      <c r="F18" s="163">
        <v>24</v>
      </c>
      <c r="G18" s="163">
        <v>8</v>
      </c>
      <c r="H18" s="163">
        <v>4</v>
      </c>
      <c r="I18" s="163">
        <v>2</v>
      </c>
      <c r="J18" s="163">
        <v>2</v>
      </c>
      <c r="K18" s="163">
        <v>5</v>
      </c>
      <c r="L18" s="163">
        <v>10</v>
      </c>
      <c r="M18" s="72">
        <v>505</v>
      </c>
      <c r="N18" s="72">
        <v>453</v>
      </c>
      <c r="O18" s="507">
        <v>16.976484711246805</v>
      </c>
      <c r="P18" s="507">
        <v>15.02354019609534</v>
      </c>
      <c r="Q18" s="507">
        <v>-11.503821600108139</v>
      </c>
      <c r="S18" s="506" t="s">
        <v>1956</v>
      </c>
      <c r="T18" s="58">
        <v>18.937322360569883</v>
      </c>
    </row>
    <row r="19" spans="1:20">
      <c r="A19" s="506" t="s">
        <v>561</v>
      </c>
      <c r="B19" s="506" t="s">
        <v>562</v>
      </c>
      <c r="C19" s="163">
        <v>76</v>
      </c>
      <c r="D19" s="163">
        <v>73</v>
      </c>
      <c r="E19" s="163">
        <v>2</v>
      </c>
      <c r="F19" s="163">
        <v>1</v>
      </c>
      <c r="G19" s="163">
        <v>2</v>
      </c>
      <c r="H19" s="163">
        <v>4</v>
      </c>
      <c r="I19" s="163" t="s">
        <v>15</v>
      </c>
      <c r="J19" s="163" t="s">
        <v>15</v>
      </c>
      <c r="K19" s="163">
        <v>4</v>
      </c>
      <c r="L19" s="163">
        <v>3</v>
      </c>
      <c r="M19" s="72">
        <v>84</v>
      </c>
      <c r="N19" s="72">
        <v>81</v>
      </c>
      <c r="O19" s="507">
        <v>23.446200738555323</v>
      </c>
      <c r="P19" s="507">
        <v>22.369696517783908</v>
      </c>
      <c r="Q19" s="507">
        <v>-4.5913802102751475</v>
      </c>
      <c r="S19" s="369" t="s">
        <v>564</v>
      </c>
      <c r="T19" s="58">
        <v>18.995945552871056</v>
      </c>
    </row>
    <row r="20" spans="1:20">
      <c r="A20" s="506" t="s">
        <v>563</v>
      </c>
      <c r="B20" s="369" t="s">
        <v>564</v>
      </c>
      <c r="C20" s="163">
        <v>409</v>
      </c>
      <c r="D20" s="163">
        <v>267</v>
      </c>
      <c r="E20" s="163">
        <v>20</v>
      </c>
      <c r="F20" s="163">
        <v>4</v>
      </c>
      <c r="G20" s="163">
        <v>28</v>
      </c>
      <c r="H20" s="163">
        <v>17</v>
      </c>
      <c r="I20" s="163" t="s">
        <v>24</v>
      </c>
      <c r="J20" s="163" t="s">
        <v>24</v>
      </c>
      <c r="K20" s="163" t="s">
        <v>24</v>
      </c>
      <c r="L20" s="163" t="s">
        <v>24</v>
      </c>
      <c r="M20" s="72">
        <v>457</v>
      </c>
      <c r="N20" s="72">
        <v>288</v>
      </c>
      <c r="O20" s="507">
        <v>30.554153392547327</v>
      </c>
      <c r="P20" s="507">
        <v>18.995945552871056</v>
      </c>
      <c r="Q20" s="507">
        <v>-37.828597936199124</v>
      </c>
      <c r="S20" s="506" t="s">
        <v>562</v>
      </c>
      <c r="T20" s="58">
        <v>22.369696517783908</v>
      </c>
    </row>
    <row r="21" spans="1:20">
      <c r="A21" s="506" t="s">
        <v>565</v>
      </c>
      <c r="B21" s="506" t="s">
        <v>566</v>
      </c>
      <c r="C21" s="163">
        <v>256</v>
      </c>
      <c r="D21" s="163">
        <v>201</v>
      </c>
      <c r="E21" s="163">
        <v>18</v>
      </c>
      <c r="F21" s="163">
        <v>25</v>
      </c>
      <c r="G21" s="163">
        <v>2</v>
      </c>
      <c r="H21" s="163">
        <v>3</v>
      </c>
      <c r="I21" s="163" t="s">
        <v>15</v>
      </c>
      <c r="J21" s="163" t="s">
        <v>15</v>
      </c>
      <c r="K21" s="163">
        <v>21</v>
      </c>
      <c r="L21" s="163">
        <v>23</v>
      </c>
      <c r="M21" s="72">
        <v>297</v>
      </c>
      <c r="N21" s="72">
        <v>252</v>
      </c>
      <c r="O21" s="507">
        <v>27.131538632296397</v>
      </c>
      <c r="P21" s="507">
        <v>22.86992097171753</v>
      </c>
      <c r="Q21" s="507">
        <v>-15.707246530817798</v>
      </c>
      <c r="S21" s="506" t="s">
        <v>566</v>
      </c>
      <c r="T21" s="58">
        <v>22.86992097171753</v>
      </c>
    </row>
    <row r="22" spans="1:20">
      <c r="A22" s="506" t="s">
        <v>567</v>
      </c>
      <c r="B22" s="506" t="s">
        <v>568</v>
      </c>
      <c r="C22" s="163">
        <v>414</v>
      </c>
      <c r="D22" s="163">
        <v>342</v>
      </c>
      <c r="E22" s="163">
        <v>8</v>
      </c>
      <c r="F22" s="163">
        <v>8</v>
      </c>
      <c r="G22" s="163">
        <v>9</v>
      </c>
      <c r="H22" s="163">
        <v>7</v>
      </c>
      <c r="I22" s="163" t="s">
        <v>15</v>
      </c>
      <c r="J22" s="163" t="s">
        <v>15</v>
      </c>
      <c r="K22" s="163">
        <v>24</v>
      </c>
      <c r="L22" s="163">
        <v>10</v>
      </c>
      <c r="M22" s="72">
        <v>455</v>
      </c>
      <c r="N22" s="72">
        <v>367</v>
      </c>
      <c r="O22" s="507">
        <v>18.188533948199055</v>
      </c>
      <c r="P22" s="507">
        <v>14.609465500563282</v>
      </c>
      <c r="Q22" s="507">
        <v>-19.677608199918481</v>
      </c>
      <c r="S22" s="506" t="s">
        <v>1957</v>
      </c>
      <c r="T22" s="58">
        <v>24.59948334345394</v>
      </c>
    </row>
    <row r="23" spans="1:20">
      <c r="A23" s="506" t="s">
        <v>569</v>
      </c>
      <c r="B23" s="506" t="s">
        <v>570</v>
      </c>
      <c r="C23" s="163">
        <v>121</v>
      </c>
      <c r="D23" s="163">
        <v>98</v>
      </c>
      <c r="E23" s="163">
        <v>12</v>
      </c>
      <c r="F23" s="163">
        <v>5</v>
      </c>
      <c r="G23" s="163" t="s">
        <v>15</v>
      </c>
      <c r="H23" s="163">
        <v>3</v>
      </c>
      <c r="I23" s="163">
        <v>1</v>
      </c>
      <c r="J23" s="163" t="s">
        <v>15</v>
      </c>
      <c r="K23" s="163">
        <v>21</v>
      </c>
      <c r="L23" s="163">
        <v>32</v>
      </c>
      <c r="M23" s="72">
        <v>154</v>
      </c>
      <c r="N23" s="72">
        <v>138</v>
      </c>
      <c r="O23" s="507">
        <v>17.387161274953115</v>
      </c>
      <c r="P23" s="507">
        <v>15.402095131375408</v>
      </c>
      <c r="Q23" s="507">
        <v>-11.41685012398932</v>
      </c>
      <c r="S23" s="506" t="s">
        <v>598</v>
      </c>
      <c r="T23" s="58">
        <v>24.738656156080864</v>
      </c>
    </row>
    <row r="24" spans="1:20">
      <c r="A24" s="506" t="s">
        <v>571</v>
      </c>
      <c r="B24" s="506" t="s">
        <v>572</v>
      </c>
      <c r="C24" s="163">
        <v>114</v>
      </c>
      <c r="D24" s="163">
        <v>94</v>
      </c>
      <c r="E24" s="163">
        <v>10</v>
      </c>
      <c r="F24" s="163">
        <v>5</v>
      </c>
      <c r="G24" s="163">
        <v>1</v>
      </c>
      <c r="H24" s="163" t="s">
        <v>15</v>
      </c>
      <c r="I24" s="163">
        <v>1</v>
      </c>
      <c r="J24" s="163" t="s">
        <v>15</v>
      </c>
      <c r="K24" s="163">
        <v>12</v>
      </c>
      <c r="L24" s="163">
        <v>17</v>
      </c>
      <c r="M24" s="72">
        <v>137</v>
      </c>
      <c r="N24" s="72">
        <v>116</v>
      </c>
      <c r="O24" s="507">
        <v>22.564328925328542</v>
      </c>
      <c r="P24" s="507">
        <v>18.937322360569883</v>
      </c>
      <c r="Q24" s="507">
        <v>-16.074072385495725</v>
      </c>
      <c r="S24" s="506" t="s">
        <v>576</v>
      </c>
      <c r="T24" s="58">
        <v>24.845027595285625</v>
      </c>
    </row>
    <row r="25" spans="1:20">
      <c r="A25" s="506" t="s">
        <v>573</v>
      </c>
      <c r="B25" s="506" t="s">
        <v>574</v>
      </c>
      <c r="C25" s="163">
        <v>846</v>
      </c>
      <c r="D25" s="163">
        <v>425</v>
      </c>
      <c r="E25" s="163">
        <v>60</v>
      </c>
      <c r="F25" s="163">
        <v>22</v>
      </c>
      <c r="G25" s="163">
        <v>5</v>
      </c>
      <c r="H25" s="163">
        <v>6</v>
      </c>
      <c r="I25" s="163">
        <v>14</v>
      </c>
      <c r="J25" s="163">
        <v>4</v>
      </c>
      <c r="K25" s="163">
        <v>132</v>
      </c>
      <c r="L25" s="163">
        <v>119</v>
      </c>
      <c r="M25" s="72">
        <v>1043</v>
      </c>
      <c r="N25" s="72">
        <v>572</v>
      </c>
      <c r="O25" s="507">
        <v>70.201086063973847</v>
      </c>
      <c r="P25" s="507">
        <v>38.318667957353732</v>
      </c>
      <c r="Q25" s="507">
        <v>-45.415847381001839</v>
      </c>
      <c r="S25" s="506" t="s">
        <v>559</v>
      </c>
      <c r="T25" s="58">
        <v>26.523390408572602</v>
      </c>
    </row>
    <row r="26" spans="1:20">
      <c r="A26" s="506" t="s">
        <v>575</v>
      </c>
      <c r="B26" s="506" t="s">
        <v>576</v>
      </c>
      <c r="C26" s="163">
        <v>238</v>
      </c>
      <c r="D26" s="163">
        <v>184</v>
      </c>
      <c r="E26" s="163">
        <v>8</v>
      </c>
      <c r="F26" s="163">
        <v>6</v>
      </c>
      <c r="G26" s="163">
        <v>1</v>
      </c>
      <c r="H26" s="163">
        <v>2</v>
      </c>
      <c r="I26" s="163">
        <v>3</v>
      </c>
      <c r="J26" s="163">
        <v>1</v>
      </c>
      <c r="K26" s="163">
        <v>11</v>
      </c>
      <c r="L26" s="163">
        <v>9</v>
      </c>
      <c r="M26" s="72">
        <v>258</v>
      </c>
      <c r="N26" s="72">
        <v>201</v>
      </c>
      <c r="O26" s="507">
        <v>32.236984317581779</v>
      </c>
      <c r="P26" s="507">
        <v>24.845027595285625</v>
      </c>
      <c r="Q26" s="507">
        <v>-22.930050309527999</v>
      </c>
      <c r="S26" s="506" t="s">
        <v>143</v>
      </c>
      <c r="T26" s="58">
        <v>28.412376246539058</v>
      </c>
    </row>
    <row r="27" spans="1:20">
      <c r="A27" s="506" t="s">
        <v>577</v>
      </c>
      <c r="B27" s="506" t="s">
        <v>578</v>
      </c>
      <c r="C27" s="163">
        <v>594</v>
      </c>
      <c r="D27" s="163">
        <v>465</v>
      </c>
      <c r="E27" s="163">
        <v>7</v>
      </c>
      <c r="F27" s="163">
        <v>22</v>
      </c>
      <c r="G27" s="163" t="s">
        <v>15</v>
      </c>
      <c r="H27" s="163">
        <v>4</v>
      </c>
      <c r="I27" s="163" t="s">
        <v>24</v>
      </c>
      <c r="J27" s="163" t="s">
        <v>24</v>
      </c>
      <c r="K27" s="163">
        <v>12</v>
      </c>
      <c r="L27" s="163">
        <v>10</v>
      </c>
      <c r="M27" s="72">
        <v>613</v>
      </c>
      <c r="N27" s="72">
        <v>501</v>
      </c>
      <c r="O27" s="507">
        <v>37.427480440630738</v>
      </c>
      <c r="P27" s="507">
        <v>30.442473144087693</v>
      </c>
      <c r="Q27" s="507">
        <v>-18.662777227612196</v>
      </c>
      <c r="S27" s="506" t="s">
        <v>551</v>
      </c>
      <c r="T27" s="58">
        <v>28.755147465817686</v>
      </c>
    </row>
    <row r="28" spans="1:20">
      <c r="A28" s="506" t="s">
        <v>579</v>
      </c>
      <c r="B28" s="506" t="s">
        <v>580</v>
      </c>
      <c r="C28" s="163">
        <v>300</v>
      </c>
      <c r="D28" s="163">
        <v>222</v>
      </c>
      <c r="E28" s="163">
        <v>22</v>
      </c>
      <c r="F28" s="163">
        <v>14</v>
      </c>
      <c r="G28" s="163">
        <v>2</v>
      </c>
      <c r="H28" s="163">
        <v>4</v>
      </c>
      <c r="I28" s="163">
        <v>1</v>
      </c>
      <c r="J28" s="163">
        <v>1</v>
      </c>
      <c r="K28" s="163">
        <v>13</v>
      </c>
      <c r="L28" s="163">
        <v>21</v>
      </c>
      <c r="M28" s="72">
        <v>337</v>
      </c>
      <c r="N28" s="72">
        <v>261</v>
      </c>
      <c r="O28" s="507">
        <v>39.120451521982908</v>
      </c>
      <c r="P28" s="507">
        <v>30.178818169729837</v>
      </c>
      <c r="Q28" s="507">
        <v>-22.856672160924589</v>
      </c>
      <c r="S28" s="506" t="s">
        <v>1958</v>
      </c>
      <c r="T28" s="58">
        <v>30.178818169729837</v>
      </c>
    </row>
    <row r="29" spans="1:20">
      <c r="A29" s="506" t="s">
        <v>581</v>
      </c>
      <c r="B29" s="506" t="s">
        <v>582</v>
      </c>
      <c r="C29" s="163">
        <v>298</v>
      </c>
      <c r="D29" s="163">
        <v>244</v>
      </c>
      <c r="E29" s="163">
        <v>15</v>
      </c>
      <c r="F29" s="163">
        <v>9</v>
      </c>
      <c r="G29" s="163">
        <v>9</v>
      </c>
      <c r="H29" s="163">
        <v>5</v>
      </c>
      <c r="I29" s="163">
        <v>3</v>
      </c>
      <c r="J29" s="163" t="s">
        <v>15</v>
      </c>
      <c r="K29" s="163">
        <v>81</v>
      </c>
      <c r="L29" s="163">
        <v>80</v>
      </c>
      <c r="M29" s="72">
        <v>403</v>
      </c>
      <c r="N29" s="72">
        <v>338</v>
      </c>
      <c r="O29" s="507">
        <v>21.020402308593066</v>
      </c>
      <c r="P29" s="507">
        <v>17.484823638653875</v>
      </c>
      <c r="Q29" s="507">
        <v>-16.819747871780081</v>
      </c>
      <c r="S29" s="506" t="s">
        <v>646</v>
      </c>
      <c r="T29" s="58">
        <v>30.442473144087693</v>
      </c>
    </row>
    <row r="30" spans="1:20">
      <c r="A30" s="506" t="s">
        <v>583</v>
      </c>
      <c r="B30" s="506" t="s">
        <v>143</v>
      </c>
      <c r="C30" s="163">
        <v>1338</v>
      </c>
      <c r="D30" s="163">
        <v>1134</v>
      </c>
      <c r="E30" s="163">
        <v>66</v>
      </c>
      <c r="F30" s="163">
        <v>33</v>
      </c>
      <c r="G30" s="163">
        <v>25</v>
      </c>
      <c r="H30" s="163">
        <v>18</v>
      </c>
      <c r="I30" s="163">
        <v>41</v>
      </c>
      <c r="J30" s="163">
        <v>19</v>
      </c>
      <c r="K30" s="163">
        <v>558</v>
      </c>
      <c r="L30" s="163">
        <v>724</v>
      </c>
      <c r="M30" s="72">
        <v>1987</v>
      </c>
      <c r="N30" s="72">
        <v>1909</v>
      </c>
      <c r="O30" s="507">
        <v>29.705810812406835</v>
      </c>
      <c r="P30" s="507">
        <v>28.412376246539058</v>
      </c>
      <c r="Q30" s="507">
        <v>-4.354146648397716</v>
      </c>
      <c r="S30" s="506" t="s">
        <v>585</v>
      </c>
      <c r="T30" s="58">
        <v>31.556730858410944</v>
      </c>
    </row>
    <row r="31" spans="1:20">
      <c r="A31" s="506" t="s">
        <v>584</v>
      </c>
      <c r="B31" s="506" t="s">
        <v>585</v>
      </c>
      <c r="C31" s="163">
        <v>330</v>
      </c>
      <c r="D31" s="163">
        <v>169</v>
      </c>
      <c r="E31" s="163">
        <v>20</v>
      </c>
      <c r="F31" s="163">
        <v>18</v>
      </c>
      <c r="G31" s="163">
        <v>61</v>
      </c>
      <c r="H31" s="163">
        <v>32</v>
      </c>
      <c r="I31" s="163">
        <v>4</v>
      </c>
      <c r="J31" s="163">
        <v>5</v>
      </c>
      <c r="K31" s="163">
        <v>35</v>
      </c>
      <c r="L31" s="163">
        <v>60</v>
      </c>
      <c r="M31" s="72">
        <v>446</v>
      </c>
      <c r="N31" s="72">
        <v>279</v>
      </c>
      <c r="O31" s="507">
        <v>50.818103094662959</v>
      </c>
      <c r="P31" s="507">
        <v>31.556730858410944</v>
      </c>
      <c r="Q31" s="507">
        <v>-37.902580110816636</v>
      </c>
      <c r="S31" s="506" t="s">
        <v>1959</v>
      </c>
      <c r="T31" s="58">
        <v>31.725409031166439</v>
      </c>
    </row>
    <row r="32" spans="1:20">
      <c r="A32" s="506" t="s">
        <v>586</v>
      </c>
      <c r="B32" s="506" t="s">
        <v>587</v>
      </c>
      <c r="C32" s="163">
        <v>152</v>
      </c>
      <c r="D32" s="163">
        <v>155</v>
      </c>
      <c r="E32" s="163">
        <v>4</v>
      </c>
      <c r="F32" s="163">
        <v>4</v>
      </c>
      <c r="G32" s="163">
        <v>2</v>
      </c>
      <c r="H32" s="163" t="s">
        <v>15</v>
      </c>
      <c r="I32" s="163" t="s">
        <v>15</v>
      </c>
      <c r="J32" s="163" t="s">
        <v>15</v>
      </c>
      <c r="K32" s="163">
        <v>2</v>
      </c>
      <c r="L32" s="163">
        <v>9</v>
      </c>
      <c r="M32" s="72">
        <v>160</v>
      </c>
      <c r="N32" s="72">
        <v>168</v>
      </c>
      <c r="O32" s="507">
        <v>30.797007300815544</v>
      </c>
      <c r="P32" s="507">
        <v>31.725409031166439</v>
      </c>
      <c r="Q32" s="507">
        <v>3.0145842460683241</v>
      </c>
      <c r="S32" s="506" t="s">
        <v>595</v>
      </c>
      <c r="T32" s="58">
        <v>31.810633883956633</v>
      </c>
    </row>
    <row r="33" spans="1:20">
      <c r="A33" s="506" t="s">
        <v>588</v>
      </c>
      <c r="B33" s="506" t="s">
        <v>589</v>
      </c>
      <c r="C33" s="163">
        <v>155</v>
      </c>
      <c r="D33" s="163">
        <v>119</v>
      </c>
      <c r="E33" s="163">
        <v>12</v>
      </c>
      <c r="F33" s="163">
        <v>14</v>
      </c>
      <c r="G33" s="163">
        <v>7</v>
      </c>
      <c r="H33" s="163">
        <v>7</v>
      </c>
      <c r="I33" s="163">
        <v>2</v>
      </c>
      <c r="J33" s="163" t="s">
        <v>15</v>
      </c>
      <c r="K33" s="163">
        <v>1</v>
      </c>
      <c r="L33" s="163" t="s">
        <v>15</v>
      </c>
      <c r="M33" s="72">
        <v>175</v>
      </c>
      <c r="N33" s="72">
        <v>140</v>
      </c>
      <c r="O33" s="507">
        <v>46.620170816305873</v>
      </c>
      <c r="P33" s="507">
        <v>35.068998254064873</v>
      </c>
      <c r="Q33" s="507">
        <v>-24.777199139306589</v>
      </c>
      <c r="S33" s="506" t="s">
        <v>589</v>
      </c>
      <c r="T33" s="58">
        <v>35.068998254064873</v>
      </c>
    </row>
    <row r="34" spans="1:20" ht="11.25" customHeight="1">
      <c r="A34" s="506" t="s">
        <v>590</v>
      </c>
      <c r="B34" s="506" t="s">
        <v>591</v>
      </c>
      <c r="C34" s="163">
        <v>537</v>
      </c>
      <c r="D34" s="163">
        <v>323</v>
      </c>
      <c r="E34" s="163">
        <v>13</v>
      </c>
      <c r="F34" s="163">
        <v>12</v>
      </c>
      <c r="G34" s="163">
        <v>1</v>
      </c>
      <c r="H34" s="163">
        <v>1</v>
      </c>
      <c r="I34" s="163" t="s">
        <v>15</v>
      </c>
      <c r="J34" s="163">
        <v>3</v>
      </c>
      <c r="K34" s="163">
        <v>33</v>
      </c>
      <c r="L34" s="163">
        <v>29</v>
      </c>
      <c r="M34" s="72">
        <v>584</v>
      </c>
      <c r="N34" s="72">
        <v>365</v>
      </c>
      <c r="O34" s="507">
        <v>39.483442983271594</v>
      </c>
      <c r="P34" s="507">
        <v>24.59948334345394</v>
      </c>
      <c r="Q34" s="507">
        <v>-37.696711621941667</v>
      </c>
      <c r="S34" s="506" t="s">
        <v>574</v>
      </c>
      <c r="T34" s="58">
        <v>38.318667957353732</v>
      </c>
    </row>
    <row r="35" spans="1:20">
      <c r="A35" s="506" t="s">
        <v>592</v>
      </c>
      <c r="B35" s="506" t="s">
        <v>593</v>
      </c>
      <c r="C35" s="163">
        <v>98</v>
      </c>
      <c r="D35" s="163">
        <v>61</v>
      </c>
      <c r="E35" s="163">
        <v>1</v>
      </c>
      <c r="F35" s="163" t="s">
        <v>15</v>
      </c>
      <c r="G35" s="163">
        <v>2</v>
      </c>
      <c r="H35" s="163" t="s">
        <v>15</v>
      </c>
      <c r="I35" s="163" t="s">
        <v>15</v>
      </c>
      <c r="J35" s="163" t="s">
        <v>15</v>
      </c>
      <c r="K35" s="163">
        <v>22</v>
      </c>
      <c r="L35" s="163">
        <v>9</v>
      </c>
      <c r="M35" s="72">
        <v>123</v>
      </c>
      <c r="N35" s="72">
        <v>70</v>
      </c>
      <c r="O35" s="507">
        <v>24.950454077979295</v>
      </c>
      <c r="P35" s="507">
        <v>13.97280891385364</v>
      </c>
      <c r="Q35" s="507">
        <v>-43.99777707378189</v>
      </c>
      <c r="S35" s="506" t="s">
        <v>557</v>
      </c>
      <c r="T35" s="58">
        <v>40.419907483322866</v>
      </c>
    </row>
    <row r="36" spans="1:20">
      <c r="A36" s="506" t="s">
        <v>594</v>
      </c>
      <c r="B36" s="506" t="s">
        <v>595</v>
      </c>
      <c r="C36" s="163">
        <v>281</v>
      </c>
      <c r="D36" s="163">
        <v>170</v>
      </c>
      <c r="E36" s="163">
        <v>8</v>
      </c>
      <c r="F36" s="163">
        <v>2</v>
      </c>
      <c r="G36" s="163">
        <v>1</v>
      </c>
      <c r="H36" s="163" t="s">
        <v>15</v>
      </c>
      <c r="I36" s="163">
        <v>4</v>
      </c>
      <c r="J36" s="163" t="s">
        <v>15</v>
      </c>
      <c r="K36" s="163">
        <v>54</v>
      </c>
      <c r="L36" s="163">
        <v>37</v>
      </c>
      <c r="M36" s="72">
        <v>344</v>
      </c>
      <c r="N36" s="72">
        <v>209</v>
      </c>
      <c r="O36" s="507">
        <v>53.00960490893597</v>
      </c>
      <c r="P36" s="507">
        <v>31.810633883956633</v>
      </c>
      <c r="Q36" s="507">
        <v>-39.990811215055423</v>
      </c>
      <c r="S36" s="125" t="s">
        <v>549</v>
      </c>
      <c r="T36" s="58">
        <v>42.963868614034702</v>
      </c>
    </row>
    <row r="37" spans="1:20">
      <c r="A37" s="506" t="s">
        <v>596</v>
      </c>
      <c r="B37" s="506" t="s">
        <v>40</v>
      </c>
      <c r="C37" s="163">
        <v>723</v>
      </c>
      <c r="D37" s="163">
        <v>685</v>
      </c>
      <c r="E37" s="163">
        <v>82</v>
      </c>
      <c r="F37" s="163">
        <v>66</v>
      </c>
      <c r="G37" s="163">
        <v>14</v>
      </c>
      <c r="H37" s="163">
        <v>22</v>
      </c>
      <c r="I37" s="163">
        <v>29</v>
      </c>
      <c r="J37" s="163">
        <v>21</v>
      </c>
      <c r="K37" s="163">
        <v>406</v>
      </c>
      <c r="L37" s="163">
        <v>402</v>
      </c>
      <c r="M37" s="72">
        <v>1225</v>
      </c>
      <c r="N37" s="72">
        <v>1175</v>
      </c>
      <c r="O37" s="507">
        <v>10.060059788783091</v>
      </c>
      <c r="P37" s="507">
        <v>9.5902529729172077</v>
      </c>
      <c r="Q37" s="507">
        <v>-4.6700201164779855</v>
      </c>
      <c r="S37" s="506" t="s">
        <v>553</v>
      </c>
      <c r="T37" s="58">
        <v>45.126291768735314</v>
      </c>
    </row>
    <row r="38" spans="1:20">
      <c r="A38" s="508" t="s">
        <v>597</v>
      </c>
      <c r="B38" s="508" t="s">
        <v>598</v>
      </c>
      <c r="C38" s="109">
        <v>65</v>
      </c>
      <c r="D38" s="109">
        <v>60</v>
      </c>
      <c r="E38" s="109">
        <v>3</v>
      </c>
      <c r="F38" s="109">
        <v>5</v>
      </c>
      <c r="G38" s="109">
        <v>1</v>
      </c>
      <c r="H38" s="109">
        <v>2</v>
      </c>
      <c r="I38" s="109" t="s">
        <v>15</v>
      </c>
      <c r="J38" s="109" t="s">
        <v>15</v>
      </c>
      <c r="K38" s="109">
        <v>4</v>
      </c>
      <c r="L38" s="109">
        <v>7</v>
      </c>
      <c r="M38" s="76">
        <v>73</v>
      </c>
      <c r="N38" s="76">
        <v>74</v>
      </c>
      <c r="O38" s="509">
        <v>25.012420551301162</v>
      </c>
      <c r="P38" s="509">
        <v>24.738656156080864</v>
      </c>
      <c r="Q38" s="509">
        <v>-1.0945138022879348</v>
      </c>
      <c r="S38" s="508" t="s">
        <v>555</v>
      </c>
      <c r="T38" s="58">
        <v>56.623229034007714</v>
      </c>
    </row>
    <row r="39" spans="1:20">
      <c r="C39" s="106"/>
      <c r="D39" s="106"/>
      <c r="E39" s="106"/>
      <c r="F39" s="106"/>
      <c r="G39" s="106"/>
      <c r="H39" s="106"/>
      <c r="I39" s="106"/>
      <c r="J39" s="510"/>
    </row>
    <row r="40" spans="1:20">
      <c r="A40" s="24" t="s">
        <v>411</v>
      </c>
      <c r="B40" s="101"/>
      <c r="C40" s="172"/>
      <c r="D40" s="172"/>
      <c r="E40" s="172"/>
      <c r="F40" s="172"/>
      <c r="G40" s="172"/>
      <c r="H40" s="172"/>
      <c r="I40" s="172"/>
      <c r="J40" s="107"/>
    </row>
    <row r="41" spans="1:20">
      <c r="A41" s="26" t="s">
        <v>45</v>
      </c>
    </row>
    <row r="42" spans="1:20">
      <c r="A42" s="26" t="s">
        <v>44</v>
      </c>
    </row>
    <row r="43" spans="1:20">
      <c r="A43" s="26" t="s">
        <v>599</v>
      </c>
      <c r="B43" s="245"/>
      <c r="C43" s="245"/>
      <c r="D43" s="245"/>
      <c r="E43" s="245"/>
      <c r="F43" s="245"/>
      <c r="G43" s="245"/>
      <c r="H43" s="245"/>
      <c r="I43" s="245"/>
      <c r="J43" s="245"/>
      <c r="K43" s="245"/>
      <c r="L43" s="245"/>
      <c r="M43" s="245"/>
      <c r="N43" s="245"/>
      <c r="O43" s="245"/>
      <c r="P43" s="245"/>
      <c r="Q43" s="245"/>
    </row>
    <row r="44" spans="1:20">
      <c r="A44" s="26" t="s">
        <v>600</v>
      </c>
    </row>
    <row r="45" spans="1:20">
      <c r="A45" s="175" t="s">
        <v>601</v>
      </c>
    </row>
    <row r="46" spans="1:20">
      <c r="A46" s="24" t="s">
        <v>602</v>
      </c>
    </row>
    <row r="47" spans="1:20">
      <c r="A47" s="26" t="s">
        <v>250</v>
      </c>
    </row>
    <row r="48" spans="1:20">
      <c r="A48" s="26" t="s">
        <v>603</v>
      </c>
    </row>
    <row r="49" spans="1:17" s="2" customFormat="1" ht="22.5" customHeight="1">
      <c r="A49" s="245"/>
      <c r="B49" s="245"/>
      <c r="C49" s="245"/>
      <c r="D49" s="245"/>
      <c r="E49" s="245"/>
      <c r="F49" s="245"/>
      <c r="G49" s="245"/>
      <c r="H49" s="245"/>
      <c r="I49" s="245"/>
      <c r="J49" s="245"/>
      <c r="K49" s="245"/>
      <c r="L49" s="245"/>
      <c r="M49" s="245"/>
      <c r="N49" s="245"/>
      <c r="O49" s="245"/>
      <c r="P49" s="245"/>
      <c r="Q49" s="245"/>
    </row>
  </sheetData>
  <sortState ref="S12:T38">
    <sortCondition ref="T12:T38"/>
  </sortState>
  <mergeCells count="17">
    <mergeCell ref="A5:A8"/>
    <mergeCell ref="B5:B8"/>
    <mergeCell ref="C5:H5"/>
    <mergeCell ref="I5:J6"/>
    <mergeCell ref="K5:L6"/>
    <mergeCell ref="E7:F7"/>
    <mergeCell ref="G7:H7"/>
    <mergeCell ref="I7:J7"/>
    <mergeCell ref="K7:L7"/>
    <mergeCell ref="M5:Q6"/>
    <mergeCell ref="C6:D6"/>
    <mergeCell ref="E6:F6"/>
    <mergeCell ref="G6:H6"/>
    <mergeCell ref="C7:D7"/>
    <mergeCell ref="Q7:Q8"/>
    <mergeCell ref="M7:N7"/>
    <mergeCell ref="O7:P7"/>
  </mergeCells>
  <hyperlinks>
    <hyperlink ref="Q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6"/>
  <sheetViews>
    <sheetView zoomScaleNormal="100" workbookViewId="0">
      <selection activeCell="G1" sqref="G1"/>
    </sheetView>
  </sheetViews>
  <sheetFormatPr defaultColWidth="9.140625" defaultRowHeight="11.25"/>
  <cols>
    <col min="1" max="1" width="6.5703125" style="26" customWidth="1"/>
    <col min="2" max="2" width="14.5703125" style="26" customWidth="1"/>
    <col min="3" max="4" width="9.140625" style="78" customWidth="1"/>
    <col min="5" max="8" width="9.140625" style="26" customWidth="1"/>
    <col min="9" max="16384" width="9.140625" style="26"/>
  </cols>
  <sheetData>
    <row r="1" spans="1:13">
      <c r="A1" s="153" t="s">
        <v>657</v>
      </c>
      <c r="E1" s="53"/>
      <c r="F1" s="53"/>
      <c r="G1" s="155" t="s">
        <v>226</v>
      </c>
    </row>
    <row r="2" spans="1:13">
      <c r="A2" s="3" t="s">
        <v>604</v>
      </c>
    </row>
    <row r="3" spans="1:13">
      <c r="A3" s="3" t="s">
        <v>542</v>
      </c>
      <c r="F3" s="58"/>
    </row>
    <row r="5" spans="1:13" ht="10.9" customHeight="1">
      <c r="A5" s="1376" t="s">
        <v>543</v>
      </c>
      <c r="B5" s="1419" t="s">
        <v>544</v>
      </c>
      <c r="C5" s="1377" t="s">
        <v>7</v>
      </c>
      <c r="D5" s="1377"/>
      <c r="E5" s="1377"/>
      <c r="F5" s="1377"/>
      <c r="G5" s="1377"/>
    </row>
    <row r="6" spans="1:13" ht="10.9" customHeight="1">
      <c r="A6" s="1376"/>
      <c r="B6" s="1419"/>
      <c r="C6" s="1419" t="s">
        <v>266</v>
      </c>
      <c r="D6" s="1419"/>
      <c r="E6" s="1419"/>
      <c r="F6" s="1419"/>
      <c r="G6" s="1419"/>
    </row>
    <row r="7" spans="1:13" ht="10.9" customHeight="1">
      <c r="A7" s="1376"/>
      <c r="B7" s="1419"/>
      <c r="C7" s="1483" t="s">
        <v>10</v>
      </c>
      <c r="D7" s="1484"/>
      <c r="E7" s="1485" t="s">
        <v>288</v>
      </c>
      <c r="F7" s="1485"/>
      <c r="G7" s="1485"/>
    </row>
    <row r="8" spans="1:13" ht="10.9" customHeight="1">
      <c r="A8" s="1376"/>
      <c r="B8" s="1419"/>
      <c r="C8" s="511" t="s">
        <v>605</v>
      </c>
      <c r="D8" s="511">
        <v>2019</v>
      </c>
      <c r="E8" s="177" t="s">
        <v>605</v>
      </c>
      <c r="F8" s="177">
        <v>2019</v>
      </c>
      <c r="G8" s="512" t="s">
        <v>190</v>
      </c>
    </row>
    <row r="9" spans="1:13">
      <c r="A9" s="513"/>
      <c r="B9" s="178"/>
      <c r="E9" s="179"/>
      <c r="F9" s="180"/>
      <c r="G9" s="181"/>
      <c r="J9" s="56"/>
      <c r="K9" s="56"/>
      <c r="L9" s="56"/>
    </row>
    <row r="10" spans="1:13" ht="11.25" customHeight="1">
      <c r="A10" s="514"/>
      <c r="B10" s="54" t="s">
        <v>547</v>
      </c>
      <c r="C10" s="81">
        <v>12187</v>
      </c>
      <c r="D10" s="81">
        <v>8990</v>
      </c>
      <c r="E10" s="183">
        <v>24.508946750989882</v>
      </c>
      <c r="F10" s="183">
        <v>17.929749009640641</v>
      </c>
      <c r="G10" s="184">
        <v>-26.844065590389008</v>
      </c>
      <c r="J10" s="56"/>
      <c r="K10" s="56"/>
      <c r="L10" s="56"/>
    </row>
    <row r="11" spans="1:13" ht="11.25" customHeight="1">
      <c r="A11" s="56"/>
      <c r="B11" s="56"/>
      <c r="C11" s="191"/>
      <c r="D11" s="191"/>
      <c r="E11" s="185"/>
      <c r="F11" s="185"/>
      <c r="G11" s="186"/>
      <c r="J11" s="56"/>
      <c r="K11" s="56"/>
      <c r="L11" s="56"/>
    </row>
    <row r="12" spans="1:13" s="78" customFormat="1" ht="11.25" customHeight="1">
      <c r="A12" s="503" t="s">
        <v>548</v>
      </c>
      <c r="B12" s="503" t="s">
        <v>549</v>
      </c>
      <c r="C12" s="187">
        <v>218</v>
      </c>
      <c r="D12" s="281">
        <v>171</v>
      </c>
      <c r="E12" s="188">
        <v>54.343084343956818</v>
      </c>
      <c r="F12" s="188">
        <v>41.981837331428189</v>
      </c>
      <c r="G12" s="189">
        <v>-22.746679106930841</v>
      </c>
      <c r="J12" s="125"/>
      <c r="K12" s="125"/>
      <c r="L12" s="66"/>
    </row>
    <row r="13" spans="1:13" s="78" customFormat="1" ht="11.25" customHeight="1">
      <c r="A13" s="125" t="s">
        <v>550</v>
      </c>
      <c r="B13" s="125" t="s">
        <v>551</v>
      </c>
      <c r="C13" s="84">
        <v>439</v>
      </c>
      <c r="D13" s="172">
        <v>288</v>
      </c>
      <c r="E13" s="190">
        <v>43.363078363700659</v>
      </c>
      <c r="F13" s="190">
        <v>28.264445290633084</v>
      </c>
      <c r="G13" s="186">
        <v>-34.819098742091796</v>
      </c>
      <c r="J13" s="125"/>
      <c r="K13" s="125"/>
      <c r="L13" s="515"/>
      <c r="M13" s="516"/>
    </row>
    <row r="14" spans="1:13" s="78" customFormat="1" ht="11.25" customHeight="1">
      <c r="A14" s="125" t="s">
        <v>552</v>
      </c>
      <c r="B14" s="125" t="s">
        <v>553</v>
      </c>
      <c r="C14" s="84">
        <v>892</v>
      </c>
      <c r="D14" s="172">
        <v>839</v>
      </c>
      <c r="E14" s="190">
        <v>41.57647554538827</v>
      </c>
      <c r="F14" s="190">
        <v>38.437521618242563</v>
      </c>
      <c r="G14" s="186">
        <v>-7.5498316920080697</v>
      </c>
      <c r="J14" s="125"/>
      <c r="K14" s="125"/>
      <c r="L14" s="66"/>
    </row>
    <row r="15" spans="1:13" s="78" customFormat="1" ht="11.25" customHeight="1">
      <c r="A15" s="125" t="s">
        <v>554</v>
      </c>
      <c r="B15" s="125" t="s">
        <v>555</v>
      </c>
      <c r="C15" s="84">
        <v>274</v>
      </c>
      <c r="D15" s="172">
        <v>176</v>
      </c>
      <c r="E15" s="190">
        <v>55.506711450183737</v>
      </c>
      <c r="F15" s="190">
        <v>34.967327403457396</v>
      </c>
      <c r="G15" s="186">
        <v>-37.003424469057336</v>
      </c>
      <c r="J15" s="125"/>
      <c r="K15" s="125"/>
      <c r="L15" s="66"/>
    </row>
    <row r="16" spans="1:13" s="78" customFormat="1" ht="11.25" customHeight="1">
      <c r="A16" s="125" t="s">
        <v>556</v>
      </c>
      <c r="B16" s="125" t="s">
        <v>557</v>
      </c>
      <c r="C16" s="84">
        <v>1115</v>
      </c>
      <c r="D16" s="172">
        <v>974</v>
      </c>
      <c r="E16" s="190">
        <v>39.022457686881701</v>
      </c>
      <c r="F16" s="190">
        <v>33.909552014432798</v>
      </c>
      <c r="G16" s="186">
        <v>-13.102469643186325</v>
      </c>
      <c r="J16" s="125"/>
      <c r="K16" s="125"/>
      <c r="L16" s="66"/>
    </row>
    <row r="17" spans="1:12" s="78" customFormat="1" ht="11.25" customHeight="1">
      <c r="A17" s="125" t="s">
        <v>558</v>
      </c>
      <c r="B17" s="125" t="s">
        <v>559</v>
      </c>
      <c r="C17" s="84">
        <v>1445</v>
      </c>
      <c r="D17" s="172">
        <v>636</v>
      </c>
      <c r="E17" s="190">
        <v>54.667611464233197</v>
      </c>
      <c r="F17" s="190">
        <v>23.826096468717758</v>
      </c>
      <c r="G17" s="186">
        <v>-56.416430441073494</v>
      </c>
      <c r="J17" s="125"/>
      <c r="K17" s="125"/>
      <c r="L17" s="66"/>
    </row>
    <row r="18" spans="1:12" s="78" customFormat="1" ht="11.25" customHeight="1">
      <c r="A18" s="125" t="s">
        <v>560</v>
      </c>
      <c r="B18" s="125" t="s">
        <v>15</v>
      </c>
      <c r="C18" s="84">
        <v>459</v>
      </c>
      <c r="D18" s="172">
        <v>415</v>
      </c>
      <c r="E18" s="190">
        <v>15.430111846459965</v>
      </c>
      <c r="F18" s="190">
        <v>13.763287376113832</v>
      </c>
      <c r="G18" s="186">
        <v>-10.802413403947838</v>
      </c>
      <c r="J18" s="125"/>
      <c r="K18" s="125"/>
      <c r="L18" s="66"/>
    </row>
    <row r="19" spans="1:12" s="78" customFormat="1" ht="11.25" customHeight="1">
      <c r="A19" s="125" t="s">
        <v>561</v>
      </c>
      <c r="B19" s="125" t="s">
        <v>562</v>
      </c>
      <c r="C19" s="84">
        <v>76</v>
      </c>
      <c r="D19" s="172">
        <v>73</v>
      </c>
      <c r="E19" s="190">
        <v>21.213229239645294</v>
      </c>
      <c r="F19" s="190">
        <v>20.160343775286734</v>
      </c>
      <c r="G19" s="186">
        <v>-4.9633436402545925</v>
      </c>
      <c r="J19" s="125"/>
      <c r="K19" s="125"/>
      <c r="L19" s="66"/>
    </row>
    <row r="20" spans="1:12" s="78" customFormat="1" ht="11.25" customHeight="1">
      <c r="A20" s="125" t="s">
        <v>563</v>
      </c>
      <c r="B20" s="517" t="s">
        <v>564</v>
      </c>
      <c r="C20" s="84">
        <v>409</v>
      </c>
      <c r="D20" s="172">
        <v>267</v>
      </c>
      <c r="E20" s="190">
        <v>27.344964414774307</v>
      </c>
      <c r="F20" s="190">
        <v>17.610824522974209</v>
      </c>
      <c r="G20" s="186">
        <v>-35.597559185488663</v>
      </c>
      <c r="J20" s="125"/>
      <c r="K20" s="517"/>
      <c r="L20" s="66"/>
    </row>
    <row r="21" spans="1:12" s="78" customFormat="1" ht="11.25" customHeight="1">
      <c r="A21" s="125" t="s">
        <v>565</v>
      </c>
      <c r="B21" s="125" t="s">
        <v>606</v>
      </c>
      <c r="C21" s="84">
        <v>256</v>
      </c>
      <c r="D21" s="172">
        <v>201</v>
      </c>
      <c r="E21" s="190">
        <v>23.386107373292518</v>
      </c>
      <c r="F21" s="190">
        <v>18.241484584584221</v>
      </c>
      <c r="G21" s="186">
        <v>-21.998628102527135</v>
      </c>
      <c r="J21" s="125"/>
      <c r="K21" s="125"/>
      <c r="L21" s="66"/>
    </row>
    <row r="22" spans="1:12" s="78" customFormat="1" ht="11.25" customHeight="1">
      <c r="A22" s="125" t="s">
        <v>567</v>
      </c>
      <c r="B22" s="125" t="s">
        <v>607</v>
      </c>
      <c r="C22" s="84">
        <v>414</v>
      </c>
      <c r="D22" s="172">
        <v>342</v>
      </c>
      <c r="E22" s="190">
        <v>16.549567152866832</v>
      </c>
      <c r="F22" s="190">
        <v>13.614270302977227</v>
      </c>
      <c r="G22" s="186">
        <v>-17.736396503766755</v>
      </c>
      <c r="J22" s="125"/>
      <c r="K22" s="125"/>
      <c r="L22" s="66"/>
    </row>
    <row r="23" spans="1:12" s="78" customFormat="1" ht="11.25" customHeight="1">
      <c r="A23" s="125" t="s">
        <v>569</v>
      </c>
      <c r="B23" s="125" t="s">
        <v>608</v>
      </c>
      <c r="C23" s="84">
        <v>121</v>
      </c>
      <c r="D23" s="172">
        <v>98</v>
      </c>
      <c r="E23" s="190">
        <v>13.661341001748877</v>
      </c>
      <c r="F23" s="190">
        <v>10.937719730976738</v>
      </c>
      <c r="G23" s="186">
        <v>-19.936705118651759</v>
      </c>
      <c r="J23" s="125"/>
      <c r="K23" s="125"/>
      <c r="L23" s="66"/>
    </row>
    <row r="24" spans="1:12" s="78" customFormat="1" ht="11.25" customHeight="1">
      <c r="A24" s="125" t="s">
        <v>571</v>
      </c>
      <c r="B24" s="125" t="s">
        <v>609</v>
      </c>
      <c r="C24" s="84">
        <v>114</v>
      </c>
      <c r="D24" s="172">
        <v>94</v>
      </c>
      <c r="E24" s="190">
        <v>18.776156915966816</v>
      </c>
      <c r="F24" s="190">
        <v>15.345761223220421</v>
      </c>
      <c r="G24" s="186">
        <v>-18.269956456474148</v>
      </c>
      <c r="J24" s="125"/>
      <c r="K24" s="125"/>
      <c r="L24" s="66"/>
    </row>
    <row r="25" spans="1:12" s="78" customFormat="1" ht="11.25" customHeight="1">
      <c r="A25" s="125" t="s">
        <v>573</v>
      </c>
      <c r="B25" s="125" t="s">
        <v>574</v>
      </c>
      <c r="C25" s="84">
        <v>846</v>
      </c>
      <c r="D25" s="172">
        <v>425</v>
      </c>
      <c r="E25" s="190">
        <v>56.941628772887704</v>
      </c>
      <c r="F25" s="190">
        <v>28.471038255026812</v>
      </c>
      <c r="G25" s="186">
        <v>-49.999606845487591</v>
      </c>
      <c r="J25" s="125"/>
      <c r="K25" s="125"/>
      <c r="L25" s="66"/>
    </row>
    <row r="26" spans="1:12" s="78" customFormat="1" ht="11.25" customHeight="1">
      <c r="A26" s="125" t="s">
        <v>575</v>
      </c>
      <c r="B26" s="125" t="s">
        <v>610</v>
      </c>
      <c r="C26" s="84">
        <v>238</v>
      </c>
      <c r="D26" s="172">
        <v>184</v>
      </c>
      <c r="E26" s="190">
        <v>29.737993285211093</v>
      </c>
      <c r="F26" s="190">
        <v>22.743706853395796</v>
      </c>
      <c r="G26" s="186">
        <v>-23.51969873936855</v>
      </c>
      <c r="J26" s="125"/>
      <c r="K26" s="125"/>
      <c r="L26" s="66"/>
    </row>
    <row r="27" spans="1:12" ht="11.25" customHeight="1">
      <c r="A27" s="506" t="s">
        <v>577</v>
      </c>
      <c r="B27" s="506" t="s">
        <v>611</v>
      </c>
      <c r="C27" s="84">
        <v>594</v>
      </c>
      <c r="D27" s="172">
        <v>465</v>
      </c>
      <c r="E27" s="185">
        <v>36.267411715717223</v>
      </c>
      <c r="F27" s="185">
        <v>28.254990043913725</v>
      </c>
      <c r="G27" s="186">
        <v>-22.092620600027956</v>
      </c>
      <c r="J27" s="506"/>
      <c r="K27" s="506"/>
      <c r="L27" s="56"/>
    </row>
    <row r="28" spans="1:12" s="78" customFormat="1" ht="11.25" customHeight="1">
      <c r="A28" s="125" t="s">
        <v>579</v>
      </c>
      <c r="B28" s="125" t="s">
        <v>612</v>
      </c>
      <c r="C28" s="84">
        <v>300</v>
      </c>
      <c r="D28" s="172">
        <v>222</v>
      </c>
      <c r="E28" s="190">
        <v>34.825327764376475</v>
      </c>
      <c r="F28" s="190">
        <v>25.66933959264377</v>
      </c>
      <c r="G28" s="186">
        <v>-26.291175875445887</v>
      </c>
      <c r="J28" s="125"/>
      <c r="K28" s="125"/>
      <c r="L28" s="66"/>
    </row>
    <row r="29" spans="1:12" s="78" customFormat="1" ht="11.25" customHeight="1">
      <c r="A29" s="125" t="s">
        <v>581</v>
      </c>
      <c r="B29" s="125" t="s">
        <v>582</v>
      </c>
      <c r="C29" s="84">
        <v>298</v>
      </c>
      <c r="D29" s="172">
        <v>244</v>
      </c>
      <c r="E29" s="190">
        <v>15.543622550771053</v>
      </c>
      <c r="F29" s="190">
        <v>12.622180378199838</v>
      </c>
      <c r="G29" s="186">
        <v>-18.795117824231369</v>
      </c>
      <c r="H29" s="191"/>
      <c r="J29" s="125"/>
      <c r="K29" s="125"/>
      <c r="L29" s="66"/>
    </row>
    <row r="30" spans="1:12" s="78" customFormat="1" ht="11.25" customHeight="1">
      <c r="A30" s="125" t="s">
        <v>583</v>
      </c>
      <c r="B30" s="125" t="s">
        <v>34</v>
      </c>
      <c r="C30" s="84">
        <v>1338</v>
      </c>
      <c r="D30" s="172">
        <v>1134</v>
      </c>
      <c r="E30" s="190">
        <v>20.003208287368064</v>
      </c>
      <c r="F30" s="190">
        <v>16.877755193072442</v>
      </c>
      <c r="G30" s="186">
        <v>-15.624759035625956</v>
      </c>
      <c r="J30" s="125"/>
      <c r="K30" s="125"/>
      <c r="L30" s="66"/>
    </row>
    <row r="31" spans="1:12" s="78" customFormat="1" ht="11.25" customHeight="1">
      <c r="A31" s="125" t="s">
        <v>584</v>
      </c>
      <c r="B31" s="125" t="s">
        <v>585</v>
      </c>
      <c r="C31" s="84">
        <v>330</v>
      </c>
      <c r="D31" s="172">
        <v>169</v>
      </c>
      <c r="E31" s="190">
        <v>37.600838612642995</v>
      </c>
      <c r="F31" s="190">
        <v>19.11500901459301</v>
      </c>
      <c r="G31" s="186">
        <v>-49.163343904341183</v>
      </c>
      <c r="J31" s="125"/>
      <c r="K31" s="125"/>
      <c r="L31" s="66"/>
    </row>
    <row r="32" spans="1:12" s="78" customFormat="1" ht="11.25" customHeight="1">
      <c r="A32" s="125" t="s">
        <v>586</v>
      </c>
      <c r="B32" s="125" t="s">
        <v>613</v>
      </c>
      <c r="C32" s="84">
        <v>152</v>
      </c>
      <c r="D32" s="172">
        <v>155</v>
      </c>
      <c r="E32" s="190">
        <v>29.257156935774766</v>
      </c>
      <c r="F32" s="190">
        <v>29.270466665659512</v>
      </c>
      <c r="G32" s="186">
        <v>4.5492218926014516E-2</v>
      </c>
      <c r="J32" s="125"/>
      <c r="K32" s="125"/>
      <c r="L32" s="66"/>
    </row>
    <row r="33" spans="1:13" s="78" customFormat="1" ht="11.25" customHeight="1">
      <c r="A33" s="125" t="s">
        <v>588</v>
      </c>
      <c r="B33" s="125" t="s">
        <v>589</v>
      </c>
      <c r="C33" s="84">
        <v>155</v>
      </c>
      <c r="D33" s="172">
        <v>119</v>
      </c>
      <c r="E33" s="190">
        <v>41.292151294442341</v>
      </c>
      <c r="F33" s="190">
        <v>29.808648515955142</v>
      </c>
      <c r="G33" s="186">
        <v>-27.810376593366797</v>
      </c>
      <c r="J33" s="125"/>
      <c r="K33" s="125"/>
      <c r="L33" s="66"/>
    </row>
    <row r="34" spans="1:13" s="78" customFormat="1" ht="11.25" customHeight="1">
      <c r="A34" s="125" t="s">
        <v>590</v>
      </c>
      <c r="B34" s="125" t="s">
        <v>614</v>
      </c>
      <c r="C34" s="84">
        <v>537</v>
      </c>
      <c r="D34" s="172">
        <v>323</v>
      </c>
      <c r="E34" s="190">
        <v>36.305837126741174</v>
      </c>
      <c r="F34" s="190">
        <v>21.768857862837326</v>
      </c>
      <c r="G34" s="186">
        <v>-40.040336249943103</v>
      </c>
      <c r="J34" s="125"/>
      <c r="K34" s="125"/>
      <c r="L34" s="66"/>
    </row>
    <row r="35" spans="1:13" s="78" customFormat="1" ht="11.25" customHeight="1">
      <c r="A35" s="125" t="s">
        <v>592</v>
      </c>
      <c r="B35" s="125" t="s">
        <v>593</v>
      </c>
      <c r="C35" s="84">
        <v>98</v>
      </c>
      <c r="D35" s="172">
        <v>61</v>
      </c>
      <c r="E35" s="190">
        <v>19.879223574324968</v>
      </c>
      <c r="F35" s="190">
        <v>12.176304910643886</v>
      </c>
      <c r="G35" s="186">
        <v>-38.748589123117441</v>
      </c>
      <c r="J35" s="125"/>
      <c r="K35" s="125"/>
      <c r="L35" s="66"/>
    </row>
    <row r="36" spans="1:13" s="78" customFormat="1" ht="11.25" customHeight="1">
      <c r="A36" s="125" t="s">
        <v>594</v>
      </c>
      <c r="B36" s="125" t="s">
        <v>595</v>
      </c>
      <c r="C36" s="84">
        <v>281</v>
      </c>
      <c r="D36" s="172">
        <v>170</v>
      </c>
      <c r="E36" s="190">
        <v>43.301450521543629</v>
      </c>
      <c r="F36" s="190">
        <v>25.8746782788164</v>
      </c>
      <c r="G36" s="186">
        <v>-40.245238976594891</v>
      </c>
      <c r="J36" s="125"/>
      <c r="K36" s="125"/>
      <c r="L36" s="66"/>
    </row>
    <row r="37" spans="1:13" s="78" customFormat="1" ht="11.25" customHeight="1">
      <c r="A37" s="125" t="s">
        <v>596</v>
      </c>
      <c r="B37" s="125" t="s">
        <v>67</v>
      </c>
      <c r="C37" s="84">
        <v>723</v>
      </c>
      <c r="D37" s="172">
        <v>685</v>
      </c>
      <c r="E37" s="190">
        <v>5.9374883488083059</v>
      </c>
      <c r="F37" s="190">
        <v>5.5909134352751382</v>
      </c>
      <c r="G37" s="186">
        <v>-5.8370626293983037</v>
      </c>
      <c r="J37" s="125"/>
      <c r="K37" s="125"/>
      <c r="L37" s="66"/>
    </row>
    <row r="38" spans="1:13" s="78" customFormat="1" ht="11.25" customHeight="1">
      <c r="A38" s="518" t="s">
        <v>597</v>
      </c>
      <c r="B38" s="518" t="s">
        <v>598</v>
      </c>
      <c r="C38" s="192">
        <v>65</v>
      </c>
      <c r="D38" s="284">
        <v>60</v>
      </c>
      <c r="E38" s="193">
        <v>22.271333367596924</v>
      </c>
      <c r="F38" s="193">
        <v>20.058369856281782</v>
      </c>
      <c r="G38" s="194">
        <v>-9.9363763937674037</v>
      </c>
      <c r="J38" s="125"/>
      <c r="K38" s="125"/>
      <c r="L38" s="66"/>
    </row>
    <row r="39" spans="1:13" ht="11.25" customHeight="1">
      <c r="C39" s="172"/>
      <c r="D39" s="172"/>
      <c r="E39" s="195"/>
      <c r="F39" s="196"/>
      <c r="G39" s="197"/>
      <c r="K39"/>
      <c r="L39"/>
      <c r="M39"/>
    </row>
    <row r="40" spans="1:13" ht="11.25" customHeight="1">
      <c r="A40" s="40" t="s">
        <v>615</v>
      </c>
      <c r="B40" s="3"/>
      <c r="C40" s="40"/>
      <c r="D40" s="40"/>
      <c r="E40" s="3"/>
      <c r="F40" s="3"/>
      <c r="G40" s="3"/>
    </row>
    <row r="41" spans="1:13" ht="11.25" customHeight="1">
      <c r="A41" s="175" t="s">
        <v>291</v>
      </c>
      <c r="C41" s="175"/>
      <c r="D41" s="175"/>
      <c r="E41" s="174"/>
      <c r="F41" s="174"/>
      <c r="G41" s="174"/>
      <c r="H41" s="174"/>
    </row>
    <row r="42" spans="1:13" ht="11.25" customHeight="1">
      <c r="A42" s="175" t="s">
        <v>292</v>
      </c>
      <c r="C42" s="175"/>
      <c r="D42" s="175"/>
      <c r="E42" s="174"/>
      <c r="F42" s="174"/>
      <c r="G42" s="174"/>
      <c r="H42" s="174"/>
    </row>
    <row r="43" spans="1:13" ht="11.25" customHeight="1">
      <c r="A43" s="78" t="s">
        <v>616</v>
      </c>
      <c r="C43" s="175"/>
      <c r="D43" s="175"/>
      <c r="E43" s="174"/>
      <c r="F43" s="174"/>
      <c r="G43" s="174"/>
      <c r="H43" s="174"/>
    </row>
    <row r="44" spans="1:13" ht="11.25" customHeight="1">
      <c r="A44" s="78" t="s">
        <v>248</v>
      </c>
      <c r="C44" s="175"/>
      <c r="D44" s="175"/>
      <c r="E44" s="174"/>
      <c r="F44" s="174"/>
      <c r="G44" s="174"/>
      <c r="H44" s="174"/>
    </row>
    <row r="45" spans="1:13" ht="11.25" customHeight="1">
      <c r="A45" s="78" t="s">
        <v>617</v>
      </c>
      <c r="H45" s="174"/>
    </row>
    <row r="46" spans="1:13">
      <c r="A46" s="78"/>
    </row>
  </sheetData>
  <mergeCells count="6">
    <mergeCell ref="A5:A8"/>
    <mergeCell ref="B5:B8"/>
    <mergeCell ref="C5:G5"/>
    <mergeCell ref="C6:G6"/>
    <mergeCell ref="C7:D7"/>
    <mergeCell ref="E7:G7"/>
  </mergeCells>
  <hyperlinks>
    <hyperlink ref="G1" location="Índice!A1" display="(Voltar ao índice)"/>
  </hyperlinks>
  <pageMargins left="0.511811024" right="0.511811024" top="0.78740157499999996" bottom="0.78740157499999996" header="0.31496062000000002" footer="0.31496062000000002"/>
  <pageSetup paperSize="9" scale="79"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zoomScaleNormal="100" workbookViewId="0">
      <selection activeCell="G1" sqref="G1"/>
    </sheetView>
  </sheetViews>
  <sheetFormatPr defaultColWidth="9.140625" defaultRowHeight="11.25" customHeight="1"/>
  <cols>
    <col min="1" max="1" width="6.85546875" style="78" customWidth="1"/>
    <col min="2" max="2" width="13.28515625" style="78" customWidth="1"/>
    <col min="3" max="7" width="9.28515625" style="78" customWidth="1"/>
    <col min="8" max="8" width="9.7109375" style="78" customWidth="1"/>
    <col min="9" max="16384" width="9.140625" style="78"/>
  </cols>
  <sheetData>
    <row r="1" spans="1:8" ht="11.25" customHeight="1">
      <c r="A1" s="519" t="s">
        <v>658</v>
      </c>
      <c r="C1" s="175"/>
      <c r="D1" s="175"/>
      <c r="E1" s="175"/>
      <c r="F1" s="175"/>
      <c r="G1" s="155" t="s">
        <v>226</v>
      </c>
    </row>
    <row r="2" spans="1:8" ht="11.25" customHeight="1">
      <c r="A2" s="520" t="s">
        <v>618</v>
      </c>
      <c r="C2" s="175"/>
      <c r="D2" s="175"/>
      <c r="E2" s="175"/>
      <c r="F2" s="175"/>
      <c r="G2" s="175"/>
      <c r="H2" s="175"/>
    </row>
    <row r="3" spans="1:8" ht="11.25" customHeight="1">
      <c r="A3" s="40" t="s">
        <v>542</v>
      </c>
      <c r="C3" s="175"/>
      <c r="D3" s="175"/>
      <c r="E3" s="175"/>
      <c r="F3" s="175"/>
      <c r="G3" s="175"/>
      <c r="H3" s="209"/>
    </row>
    <row r="4" spans="1:8" ht="11.25" customHeight="1">
      <c r="B4" s="175"/>
      <c r="C4" s="175"/>
      <c r="D4" s="175"/>
      <c r="E4" s="175"/>
      <c r="F4" s="175"/>
      <c r="G4" s="175"/>
      <c r="H4" s="175"/>
    </row>
    <row r="5" spans="1:8" ht="14.25" customHeight="1">
      <c r="A5" s="1385" t="s">
        <v>543</v>
      </c>
      <c r="B5" s="1486" t="s">
        <v>544</v>
      </c>
      <c r="C5" s="1487" t="s">
        <v>8</v>
      </c>
      <c r="D5" s="1488"/>
      <c r="E5" s="1488"/>
      <c r="F5" s="1488"/>
      <c r="G5" s="1489"/>
      <c r="H5" s="175"/>
    </row>
    <row r="6" spans="1:8" ht="15.75" customHeight="1">
      <c r="A6" s="1385"/>
      <c r="B6" s="1486"/>
      <c r="C6" s="1490" t="s">
        <v>266</v>
      </c>
      <c r="D6" s="1491"/>
      <c r="E6" s="1491"/>
      <c r="F6" s="1492"/>
      <c r="G6" s="521"/>
      <c r="H6" s="522"/>
    </row>
    <row r="7" spans="1:8" ht="17.25" customHeight="1">
      <c r="A7" s="1385"/>
      <c r="B7" s="1486"/>
      <c r="C7" s="1490" t="s">
        <v>10</v>
      </c>
      <c r="D7" s="1492"/>
      <c r="E7" s="1490" t="s">
        <v>288</v>
      </c>
      <c r="F7" s="1492"/>
      <c r="G7" s="1493" t="s">
        <v>11</v>
      </c>
      <c r="H7" s="523"/>
    </row>
    <row r="8" spans="1:8" ht="17.25" customHeight="1">
      <c r="A8" s="1385"/>
      <c r="B8" s="1486"/>
      <c r="C8" s="511" t="s">
        <v>605</v>
      </c>
      <c r="D8" s="524">
        <v>2019</v>
      </c>
      <c r="E8" s="511" t="s">
        <v>605</v>
      </c>
      <c r="F8" s="524">
        <v>2019</v>
      </c>
      <c r="G8" s="1494"/>
      <c r="H8" s="175"/>
    </row>
    <row r="9" spans="1:8" ht="11.25" customHeight="1">
      <c r="B9" s="525"/>
      <c r="E9" s="526"/>
      <c r="G9" s="525"/>
      <c r="H9" s="175"/>
    </row>
    <row r="10" spans="1:8" ht="11.25" customHeight="1">
      <c r="A10" s="527"/>
      <c r="B10" s="80" t="s">
        <v>547</v>
      </c>
      <c r="C10" s="527">
        <v>542</v>
      </c>
      <c r="D10" s="527">
        <v>378</v>
      </c>
      <c r="E10" s="528">
        <v>1.0900015704469121</v>
      </c>
      <c r="F10" s="528">
        <v>0.75388711075018489</v>
      </c>
      <c r="G10" s="205">
        <v>-30.836144534995185</v>
      </c>
      <c r="H10" s="217"/>
    </row>
    <row r="11" spans="1:8" ht="11.25" customHeight="1">
      <c r="A11" s="66"/>
      <c r="B11" s="529"/>
      <c r="D11" s="66"/>
      <c r="E11" s="190"/>
      <c r="F11" s="190"/>
      <c r="G11" s="197"/>
      <c r="H11" s="217"/>
    </row>
    <row r="12" spans="1:8" ht="11.25" customHeight="1">
      <c r="A12" s="503" t="s">
        <v>548</v>
      </c>
      <c r="B12" s="503" t="s">
        <v>549</v>
      </c>
      <c r="C12" s="85">
        <v>9</v>
      </c>
      <c r="D12" s="85">
        <v>4</v>
      </c>
      <c r="E12" s="188">
        <v>2.2435218307138141</v>
      </c>
      <c r="F12" s="188">
        <v>0.98203128260650741</v>
      </c>
      <c r="G12" s="207">
        <v>-56.228137869554061</v>
      </c>
      <c r="H12" s="208"/>
    </row>
    <row r="13" spans="1:8" ht="11.25" customHeight="1">
      <c r="A13" s="125" t="s">
        <v>550</v>
      </c>
      <c r="B13" s="125" t="s">
        <v>551</v>
      </c>
      <c r="C13" s="66">
        <v>16</v>
      </c>
      <c r="D13" s="66">
        <v>3</v>
      </c>
      <c r="E13" s="190">
        <v>1.5804311020938737</v>
      </c>
      <c r="F13" s="190">
        <v>0.29442130511076131</v>
      </c>
      <c r="G13" s="197">
        <v>-81.370823143084834</v>
      </c>
      <c r="H13" s="209"/>
    </row>
    <row r="14" spans="1:8" ht="11.25" customHeight="1">
      <c r="A14" s="125" t="s">
        <v>552</v>
      </c>
      <c r="B14" s="125" t="s">
        <v>553</v>
      </c>
      <c r="C14" s="66">
        <v>52</v>
      </c>
      <c r="D14" s="66">
        <v>39</v>
      </c>
      <c r="E14" s="190">
        <v>2.4237407268611997</v>
      </c>
      <c r="F14" s="190">
        <v>1.7867262730768296</v>
      </c>
      <c r="G14" s="197">
        <v>-26.282285342018341</v>
      </c>
      <c r="H14" s="209"/>
    </row>
    <row r="15" spans="1:8" ht="11.25" customHeight="1">
      <c r="A15" s="125" t="s">
        <v>554</v>
      </c>
      <c r="B15" s="125" t="s">
        <v>555</v>
      </c>
      <c r="C15" s="66">
        <v>12</v>
      </c>
      <c r="D15" s="66">
        <v>7</v>
      </c>
      <c r="E15" s="190">
        <v>2.4309508664314046</v>
      </c>
      <c r="F15" s="190">
        <v>1.3907459762738736</v>
      </c>
      <c r="G15" s="197">
        <v>-42.790041729001885</v>
      </c>
      <c r="H15" s="209"/>
    </row>
    <row r="16" spans="1:8" ht="11.25" customHeight="1">
      <c r="A16" s="125" t="s">
        <v>556</v>
      </c>
      <c r="B16" s="125" t="s">
        <v>557</v>
      </c>
      <c r="C16" s="66">
        <v>16</v>
      </c>
      <c r="D16" s="66">
        <v>18</v>
      </c>
      <c r="E16" s="190">
        <v>0.55996351837677782</v>
      </c>
      <c r="F16" s="190">
        <v>0.62666523229957938</v>
      </c>
      <c r="G16" s="197">
        <v>11.911796346332792</v>
      </c>
      <c r="H16" s="209"/>
    </row>
    <row r="17" spans="1:8" ht="11.25" customHeight="1">
      <c r="A17" s="125" t="s">
        <v>558</v>
      </c>
      <c r="B17" s="125" t="s">
        <v>559</v>
      </c>
      <c r="C17" s="66">
        <v>13</v>
      </c>
      <c r="D17" s="66">
        <v>8</v>
      </c>
      <c r="E17" s="190">
        <v>0.49181934189275539</v>
      </c>
      <c r="F17" s="190">
        <v>0.29969932665053783</v>
      </c>
      <c r="G17" s="197">
        <v>-39.063127225303525</v>
      </c>
      <c r="H17" s="209"/>
    </row>
    <row r="18" spans="1:8" ht="11.25" customHeight="1">
      <c r="A18" s="125" t="s">
        <v>560</v>
      </c>
      <c r="B18" s="125" t="s">
        <v>15</v>
      </c>
      <c r="C18" s="66">
        <v>33</v>
      </c>
      <c r="D18" s="66">
        <v>24</v>
      </c>
      <c r="E18" s="190">
        <v>1.1093544464775138</v>
      </c>
      <c r="F18" s="190">
        <v>0.79594914946200468</v>
      </c>
      <c r="G18" s="197">
        <v>-28.251141734785648</v>
      </c>
      <c r="H18" s="209"/>
    </row>
    <row r="19" spans="1:8" ht="11.25" customHeight="1">
      <c r="A19" s="125" t="s">
        <v>561</v>
      </c>
      <c r="B19" s="125" t="s">
        <v>562</v>
      </c>
      <c r="C19" s="66">
        <v>2</v>
      </c>
      <c r="D19" s="66">
        <v>1</v>
      </c>
      <c r="E19" s="190">
        <v>0.55824287472750767</v>
      </c>
      <c r="F19" s="190">
        <v>0.27616909281214702</v>
      </c>
      <c r="G19" s="197">
        <v>-50.52886381273526</v>
      </c>
      <c r="H19" s="209"/>
    </row>
    <row r="20" spans="1:8" ht="11.25" customHeight="1">
      <c r="A20" s="125" t="s">
        <v>563</v>
      </c>
      <c r="B20" s="517" t="s">
        <v>564</v>
      </c>
      <c r="C20" s="66">
        <v>20</v>
      </c>
      <c r="D20" s="66">
        <v>4</v>
      </c>
      <c r="E20" s="190">
        <v>1.3371620740720931</v>
      </c>
      <c r="F20" s="190">
        <v>0.26383257712320912</v>
      </c>
      <c r="G20" s="197">
        <v>-80.269214761696531</v>
      </c>
      <c r="H20" s="209"/>
    </row>
    <row r="21" spans="1:8" ht="11.25" customHeight="1">
      <c r="A21" s="125" t="s">
        <v>565</v>
      </c>
      <c r="B21" s="125" t="s">
        <v>606</v>
      </c>
      <c r="C21" s="66">
        <v>18</v>
      </c>
      <c r="D21" s="66">
        <v>25</v>
      </c>
      <c r="E21" s="190">
        <v>1.6443356746846303</v>
      </c>
      <c r="F21" s="190">
        <v>2.2688413662418188</v>
      </c>
      <c r="G21" s="197">
        <v>37.979209547768477</v>
      </c>
      <c r="H21" s="209"/>
    </row>
    <row r="22" spans="1:8" ht="11.25" customHeight="1">
      <c r="A22" s="125" t="s">
        <v>567</v>
      </c>
      <c r="B22" s="125" t="s">
        <v>619</v>
      </c>
      <c r="C22" s="66">
        <v>8</v>
      </c>
      <c r="D22" s="66">
        <v>8</v>
      </c>
      <c r="E22" s="190">
        <v>0.31979839908921415</v>
      </c>
      <c r="F22" s="190">
        <v>0.31846246322753746</v>
      </c>
      <c r="G22" s="197">
        <v>-0.41774313613871072</v>
      </c>
      <c r="H22" s="209"/>
    </row>
    <row r="23" spans="1:8" ht="11.25" customHeight="1">
      <c r="A23" s="125" t="s">
        <v>569</v>
      </c>
      <c r="B23" s="125" t="s">
        <v>620</v>
      </c>
      <c r="C23" s="66">
        <v>12</v>
      </c>
      <c r="D23" s="66">
        <v>5</v>
      </c>
      <c r="E23" s="190">
        <v>1.3548437357106324</v>
      </c>
      <c r="F23" s="190">
        <v>0.55804692504983355</v>
      </c>
      <c r="G23" s="197">
        <v>-58.810974997265568</v>
      </c>
      <c r="H23" s="209"/>
    </row>
    <row r="24" spans="1:8" ht="11.25" customHeight="1">
      <c r="A24" s="125" t="s">
        <v>571</v>
      </c>
      <c r="B24" s="125" t="s">
        <v>621</v>
      </c>
      <c r="C24" s="66">
        <v>10</v>
      </c>
      <c r="D24" s="66">
        <v>5</v>
      </c>
      <c r="E24" s="190">
        <v>1.6470313084181416</v>
      </c>
      <c r="F24" s="190">
        <v>0.81626389485215023</v>
      </c>
      <c r="G24" s="197">
        <v>-50.440292744883237</v>
      </c>
      <c r="H24" s="209"/>
    </row>
    <row r="25" spans="1:8" ht="11.25" customHeight="1">
      <c r="A25" s="125" t="s">
        <v>573</v>
      </c>
      <c r="B25" s="125" t="s">
        <v>574</v>
      </c>
      <c r="C25" s="66">
        <v>60</v>
      </c>
      <c r="D25" s="66">
        <v>22</v>
      </c>
      <c r="E25" s="190">
        <v>4.0384133881480642</v>
      </c>
      <c r="F25" s="190">
        <v>1.4737949214366821</v>
      </c>
      <c r="G25" s="197">
        <v>-63.505595396400587</v>
      </c>
      <c r="H25" s="209"/>
    </row>
    <row r="26" spans="1:8" ht="11.25" customHeight="1">
      <c r="A26" s="125" t="s">
        <v>575</v>
      </c>
      <c r="B26" s="125" t="s">
        <v>622</v>
      </c>
      <c r="C26" s="66">
        <v>8</v>
      </c>
      <c r="D26" s="66">
        <v>6</v>
      </c>
      <c r="E26" s="190">
        <v>0.99959641294827217</v>
      </c>
      <c r="F26" s="190">
        <v>0.74164261478464555</v>
      </c>
      <c r="G26" s="197">
        <v>-25.805794700963517</v>
      </c>
      <c r="H26" s="209"/>
    </row>
    <row r="27" spans="1:8" ht="11.25" customHeight="1">
      <c r="A27" s="125" t="s">
        <v>577</v>
      </c>
      <c r="B27" s="125" t="s">
        <v>623</v>
      </c>
      <c r="C27" s="66">
        <v>7</v>
      </c>
      <c r="D27" s="66">
        <v>22</v>
      </c>
      <c r="E27" s="190">
        <v>0.42739374075761033</v>
      </c>
      <c r="F27" s="190">
        <v>1.3367952278840902</v>
      </c>
      <c r="G27" s="197">
        <v>212.77838218090159</v>
      </c>
      <c r="H27" s="209"/>
    </row>
    <row r="28" spans="1:8" ht="11.25" customHeight="1">
      <c r="A28" s="125" t="s">
        <v>579</v>
      </c>
      <c r="B28" s="125" t="s">
        <v>624</v>
      </c>
      <c r="C28" s="66">
        <v>22</v>
      </c>
      <c r="D28" s="66">
        <v>14</v>
      </c>
      <c r="E28" s="190">
        <v>2.5538573693876083</v>
      </c>
      <c r="F28" s="190">
        <v>1.6187871815180757</v>
      </c>
      <c r="G28" s="197">
        <v>-36.614033308122998</v>
      </c>
      <c r="H28" s="209"/>
    </row>
    <row r="29" spans="1:8" ht="11.25" customHeight="1">
      <c r="A29" s="125" t="s">
        <v>581</v>
      </c>
      <c r="B29" s="125" t="s">
        <v>582</v>
      </c>
      <c r="C29" s="66">
        <v>15</v>
      </c>
      <c r="D29" s="66">
        <v>9</v>
      </c>
      <c r="E29" s="190">
        <v>0.78239710826028785</v>
      </c>
      <c r="F29" s="190">
        <v>0.46557222706474821</v>
      </c>
      <c r="G29" s="197">
        <v>-40.494127323658049</v>
      </c>
      <c r="H29" s="209"/>
    </row>
    <row r="30" spans="1:8" ht="11.25" customHeight="1">
      <c r="A30" s="125" t="s">
        <v>583</v>
      </c>
      <c r="B30" s="125" t="s">
        <v>143</v>
      </c>
      <c r="C30" s="66">
        <v>66</v>
      </c>
      <c r="D30" s="66">
        <v>33</v>
      </c>
      <c r="E30" s="190">
        <v>0.98670534152936629</v>
      </c>
      <c r="F30" s="190">
        <v>0.49115160614761072</v>
      </c>
      <c r="G30" s="197">
        <v>-50.223072129483036</v>
      </c>
      <c r="H30" s="209"/>
    </row>
    <row r="31" spans="1:8" ht="11.25" customHeight="1">
      <c r="A31" s="125" t="s">
        <v>584</v>
      </c>
      <c r="B31" s="125" t="s">
        <v>585</v>
      </c>
      <c r="C31" s="66">
        <v>20</v>
      </c>
      <c r="D31" s="66">
        <v>18</v>
      </c>
      <c r="E31" s="190">
        <v>2.278838703796545</v>
      </c>
      <c r="F31" s="190">
        <v>2.0359181198974805</v>
      </c>
      <c r="G31" s="197">
        <v>-10.659841062658757</v>
      </c>
      <c r="H31" s="209"/>
    </row>
    <row r="32" spans="1:8" ht="11.25" customHeight="1">
      <c r="A32" s="125" t="s">
        <v>586</v>
      </c>
      <c r="B32" s="125" t="s">
        <v>625</v>
      </c>
      <c r="C32" s="66">
        <v>4</v>
      </c>
      <c r="D32" s="66">
        <v>4</v>
      </c>
      <c r="E32" s="190">
        <v>0.76992518252038855</v>
      </c>
      <c r="F32" s="190">
        <v>0.755366881694439</v>
      </c>
      <c r="G32" s="197">
        <v>-1.8908721466015947</v>
      </c>
      <c r="H32" s="209"/>
    </row>
    <row r="33" spans="1:8" ht="11.25" customHeight="1">
      <c r="A33" s="125" t="s">
        <v>588</v>
      </c>
      <c r="B33" s="125" t="s">
        <v>589</v>
      </c>
      <c r="C33" s="66">
        <v>12</v>
      </c>
      <c r="D33" s="66">
        <v>14</v>
      </c>
      <c r="E33" s="190">
        <v>3.1968117131181168</v>
      </c>
      <c r="F33" s="190">
        <v>3.5068998254064869</v>
      </c>
      <c r="G33" s="197">
        <v>9.699917921844559</v>
      </c>
      <c r="H33" s="209"/>
    </row>
    <row r="34" spans="1:8" ht="11.25" customHeight="1">
      <c r="A34" s="125" t="s">
        <v>590</v>
      </c>
      <c r="B34" s="125" t="s">
        <v>626</v>
      </c>
      <c r="C34" s="66">
        <v>13</v>
      </c>
      <c r="D34" s="66">
        <v>12</v>
      </c>
      <c r="E34" s="190">
        <v>0.87891225818926499</v>
      </c>
      <c r="F34" s="190">
        <v>0.80875013731903378</v>
      </c>
      <c r="G34" s="197">
        <v>-7.9828356262522959</v>
      </c>
      <c r="H34" s="209"/>
    </row>
    <row r="35" spans="1:8" ht="11.25" customHeight="1">
      <c r="A35" s="125" t="s">
        <v>592</v>
      </c>
      <c r="B35" s="125" t="s">
        <v>593</v>
      </c>
      <c r="C35" s="66">
        <v>1</v>
      </c>
      <c r="D35" s="218" t="s">
        <v>15</v>
      </c>
      <c r="E35" s="190">
        <v>0.20284922014617313</v>
      </c>
      <c r="F35" s="190">
        <v>0</v>
      </c>
      <c r="G35" s="197">
        <v>-100</v>
      </c>
      <c r="H35" s="209"/>
    </row>
    <row r="36" spans="1:8" ht="11.25" customHeight="1">
      <c r="A36" s="125" t="s">
        <v>594</v>
      </c>
      <c r="B36" s="125" t="s">
        <v>595</v>
      </c>
      <c r="C36" s="66">
        <v>8</v>
      </c>
      <c r="D36" s="66">
        <v>2</v>
      </c>
      <c r="E36" s="190">
        <v>1.2327815095101389</v>
      </c>
      <c r="F36" s="190">
        <v>0.30440797975078121</v>
      </c>
      <c r="G36" s="197">
        <v>-75.307223753563477</v>
      </c>
      <c r="H36" s="209"/>
    </row>
    <row r="37" spans="1:8" ht="11.25" customHeight="1">
      <c r="A37" s="125" t="s">
        <v>596</v>
      </c>
      <c r="B37" s="125" t="s">
        <v>67</v>
      </c>
      <c r="C37" s="66">
        <v>82</v>
      </c>
      <c r="D37" s="66">
        <v>66</v>
      </c>
      <c r="E37" s="190">
        <v>0.67340808382058237</v>
      </c>
      <c r="F37" s="190">
        <v>0.53868654996811549</v>
      </c>
      <c r="G37" s="197">
        <v>-20.005927622389663</v>
      </c>
    </row>
    <row r="38" spans="1:8" ht="11.25" customHeight="1">
      <c r="A38" s="518" t="s">
        <v>597</v>
      </c>
      <c r="B38" s="518" t="s">
        <v>598</v>
      </c>
      <c r="C38" s="88">
        <v>3</v>
      </c>
      <c r="D38" s="88">
        <v>5</v>
      </c>
      <c r="E38" s="193">
        <v>1.0279076938890888</v>
      </c>
      <c r="F38" s="193">
        <v>1.671530821356815</v>
      </c>
      <c r="G38" s="210">
        <v>62.614875955697755</v>
      </c>
      <c r="H38" s="209"/>
    </row>
    <row r="39" spans="1:8" ht="11.25" customHeight="1">
      <c r="B39" s="530"/>
      <c r="C39" s="172"/>
      <c r="D39" s="172"/>
      <c r="E39" s="531"/>
      <c r="F39" s="531"/>
      <c r="G39" s="197"/>
      <c r="H39" s="209"/>
    </row>
    <row r="40" spans="1:8" ht="11.25" customHeight="1">
      <c r="A40" s="40" t="s">
        <v>615</v>
      </c>
      <c r="B40" s="40"/>
      <c r="C40" s="40"/>
      <c r="D40" s="40"/>
      <c r="E40" s="40"/>
      <c r="F40" s="40"/>
      <c r="G40" s="40"/>
    </row>
    <row r="41" spans="1:8" ht="11.25" customHeight="1">
      <c r="A41" s="40" t="s">
        <v>245</v>
      </c>
    </row>
    <row r="42" spans="1:8" ht="11.25" customHeight="1">
      <c r="A42" s="175" t="s">
        <v>291</v>
      </c>
    </row>
    <row r="43" spans="1:8" ht="11.25" customHeight="1">
      <c r="A43" s="175" t="s">
        <v>292</v>
      </c>
    </row>
    <row r="44" spans="1:8" ht="11.25" customHeight="1">
      <c r="A44" s="78" t="s">
        <v>627</v>
      </c>
    </row>
  </sheetData>
  <mergeCells count="7">
    <mergeCell ref="A5:A8"/>
    <mergeCell ref="B5:B8"/>
    <mergeCell ref="C5:G5"/>
    <mergeCell ref="C6:F6"/>
    <mergeCell ref="C7:D7"/>
    <mergeCell ref="E7:F7"/>
    <mergeCell ref="G7:G8"/>
  </mergeCells>
  <hyperlinks>
    <hyperlink ref="G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zoomScaleNormal="100" workbookViewId="0">
      <selection activeCell="G1" sqref="G1"/>
    </sheetView>
  </sheetViews>
  <sheetFormatPr defaultColWidth="9.140625" defaultRowHeight="11.25" customHeight="1"/>
  <cols>
    <col min="1" max="1" width="7" style="78" customWidth="1"/>
    <col min="2" max="2" width="12.85546875" style="78" bestFit="1" customWidth="1"/>
    <col min="3" max="7" width="9.28515625" style="78" customWidth="1"/>
    <col min="8" max="16384" width="9.140625" style="78"/>
  </cols>
  <sheetData>
    <row r="1" spans="1:7" ht="11.25" customHeight="1">
      <c r="A1" s="519" t="s">
        <v>659</v>
      </c>
      <c r="G1" s="155" t="s">
        <v>226</v>
      </c>
    </row>
    <row r="2" spans="1:7" ht="11.25" customHeight="1">
      <c r="A2" s="40" t="s">
        <v>628</v>
      </c>
      <c r="G2" s="532"/>
    </row>
    <row r="3" spans="1:7" ht="11.25" customHeight="1">
      <c r="A3" s="40" t="s">
        <v>542</v>
      </c>
      <c r="F3" s="209"/>
      <c r="G3" s="532"/>
    </row>
    <row r="4" spans="1:7" ht="11.25" customHeight="1">
      <c r="B4" s="175"/>
    </row>
    <row r="5" spans="1:7" ht="11.25" customHeight="1">
      <c r="A5" s="1385" t="s">
        <v>543</v>
      </c>
      <c r="B5" s="1486" t="s">
        <v>544</v>
      </c>
      <c r="C5" s="1389" t="s">
        <v>87</v>
      </c>
      <c r="D5" s="1390"/>
      <c r="E5" s="1390"/>
      <c r="F5" s="1390"/>
      <c r="G5" s="1391"/>
    </row>
    <row r="6" spans="1:7" ht="11.25" customHeight="1">
      <c r="A6" s="1385"/>
      <c r="B6" s="1486"/>
      <c r="C6" s="1495" t="s">
        <v>266</v>
      </c>
      <c r="D6" s="1496"/>
      <c r="E6" s="1496"/>
      <c r="F6" s="1496"/>
      <c r="G6" s="1497"/>
    </row>
    <row r="7" spans="1:7" ht="11.25" customHeight="1">
      <c r="A7" s="1385"/>
      <c r="B7" s="1486"/>
      <c r="C7" s="1495" t="s">
        <v>10</v>
      </c>
      <c r="D7" s="1497"/>
      <c r="E7" s="1486" t="s">
        <v>294</v>
      </c>
      <c r="F7" s="1486"/>
      <c r="G7" s="1498" t="s">
        <v>11</v>
      </c>
    </row>
    <row r="8" spans="1:7" ht="11.25" customHeight="1">
      <c r="A8" s="1385"/>
      <c r="B8" s="1486"/>
      <c r="C8" s="524" t="s">
        <v>289</v>
      </c>
      <c r="D8" s="524">
        <v>2019</v>
      </c>
      <c r="E8" s="524" t="s">
        <v>289</v>
      </c>
      <c r="F8" s="524">
        <v>2019</v>
      </c>
      <c r="G8" s="1498"/>
    </row>
    <row r="9" spans="1:7" ht="11.25" customHeight="1">
      <c r="B9" s="525"/>
      <c r="D9" s="525"/>
      <c r="E9" s="526"/>
      <c r="F9" s="525"/>
      <c r="G9" s="525"/>
    </row>
    <row r="10" spans="1:7" ht="11.25" customHeight="1">
      <c r="A10" s="527"/>
      <c r="B10" s="80" t="s">
        <v>547</v>
      </c>
      <c r="C10" s="527">
        <v>266</v>
      </c>
      <c r="D10" s="527">
        <v>206</v>
      </c>
      <c r="E10" s="528">
        <v>0.53494542018243285</v>
      </c>
      <c r="F10" s="528">
        <v>0.41084853125539178</v>
      </c>
      <c r="G10" s="205">
        <v>-23.198046799750188</v>
      </c>
    </row>
    <row r="11" spans="1:7" ht="11.25" customHeight="1">
      <c r="A11" s="66"/>
      <c r="B11" s="529"/>
      <c r="D11" s="172"/>
      <c r="E11" s="190"/>
      <c r="F11" s="190"/>
      <c r="G11" s="197"/>
    </row>
    <row r="12" spans="1:7" ht="11.25" customHeight="1">
      <c r="A12" s="503" t="s">
        <v>548</v>
      </c>
      <c r="B12" s="503" t="s">
        <v>549</v>
      </c>
      <c r="C12" s="93" t="s">
        <v>15</v>
      </c>
      <c r="D12" s="281" t="s">
        <v>15</v>
      </c>
      <c r="E12" s="188" t="s">
        <v>15</v>
      </c>
      <c r="F12" s="188" t="s">
        <v>15</v>
      </c>
      <c r="G12" s="207" t="s">
        <v>24</v>
      </c>
    </row>
    <row r="13" spans="1:7" ht="11.25" customHeight="1">
      <c r="A13" s="125" t="s">
        <v>550</v>
      </c>
      <c r="B13" s="125" t="s">
        <v>551</v>
      </c>
      <c r="C13" s="218">
        <v>1</v>
      </c>
      <c r="D13" s="172">
        <v>2</v>
      </c>
      <c r="E13" s="190">
        <v>9.8776943880867107E-2</v>
      </c>
      <c r="F13" s="190">
        <v>0.19628087007384085</v>
      </c>
      <c r="G13" s="197">
        <v>98.711219807095148</v>
      </c>
    </row>
    <row r="14" spans="1:7" ht="11.25" customHeight="1">
      <c r="A14" s="125" t="s">
        <v>552</v>
      </c>
      <c r="B14" s="125" t="s">
        <v>553</v>
      </c>
      <c r="C14" s="218">
        <v>24</v>
      </c>
      <c r="D14" s="172">
        <v>22</v>
      </c>
      <c r="E14" s="190">
        <v>1.1186495662436307</v>
      </c>
      <c r="F14" s="190">
        <v>1.0078968719920578</v>
      </c>
      <c r="G14" s="197">
        <v>-9.9005709735779703</v>
      </c>
    </row>
    <row r="15" spans="1:7" ht="11.25" customHeight="1">
      <c r="A15" s="125" t="s">
        <v>554</v>
      </c>
      <c r="B15" s="125" t="s">
        <v>555</v>
      </c>
      <c r="C15" s="218">
        <v>28</v>
      </c>
      <c r="D15" s="172">
        <v>15</v>
      </c>
      <c r="E15" s="190">
        <v>5.6722186883399441</v>
      </c>
      <c r="F15" s="190">
        <v>2.9801699491583009</v>
      </c>
      <c r="G15" s="197">
        <v>-47.460242404185408</v>
      </c>
    </row>
    <row r="16" spans="1:7" ht="11.25" customHeight="1">
      <c r="A16" s="125" t="s">
        <v>556</v>
      </c>
      <c r="B16" s="125" t="s">
        <v>557</v>
      </c>
      <c r="C16" s="218">
        <v>13</v>
      </c>
      <c r="D16" s="172">
        <v>13</v>
      </c>
      <c r="E16" s="190">
        <v>0.45497035868113195</v>
      </c>
      <c r="F16" s="190">
        <v>0.4525915566608073</v>
      </c>
      <c r="G16" s="197">
        <v>-0.52284769214863047</v>
      </c>
    </row>
    <row r="17" spans="1:7" ht="11.25" customHeight="1">
      <c r="A17" s="125" t="s">
        <v>558</v>
      </c>
      <c r="B17" s="125" t="s">
        <v>559</v>
      </c>
      <c r="C17" s="218">
        <v>19</v>
      </c>
      <c r="D17" s="172">
        <v>13</v>
      </c>
      <c r="E17" s="190">
        <v>0.7188128843047964</v>
      </c>
      <c r="F17" s="190">
        <v>0.48701140580712399</v>
      </c>
      <c r="G17" s="197">
        <v>-32.247819086028272</v>
      </c>
    </row>
    <row r="18" spans="1:7" ht="11.25" customHeight="1">
      <c r="A18" s="125" t="s">
        <v>560</v>
      </c>
      <c r="B18" s="125" t="s">
        <v>15</v>
      </c>
      <c r="C18" s="218">
        <v>8</v>
      </c>
      <c r="D18" s="172">
        <v>4</v>
      </c>
      <c r="E18" s="190">
        <v>0.26893441126727607</v>
      </c>
      <c r="F18" s="190">
        <v>0.13265819157700079</v>
      </c>
      <c r="G18" s="197">
        <v>-50.672659942665121</v>
      </c>
    </row>
    <row r="19" spans="1:7" ht="11.25" customHeight="1">
      <c r="A19" s="125" t="s">
        <v>561</v>
      </c>
      <c r="B19" s="125" t="s">
        <v>562</v>
      </c>
      <c r="C19" s="218">
        <v>2</v>
      </c>
      <c r="D19" s="172">
        <v>4</v>
      </c>
      <c r="E19" s="190">
        <v>0.55824287472750767</v>
      </c>
      <c r="F19" s="190">
        <v>1.1046763712485881</v>
      </c>
      <c r="G19" s="197">
        <v>97.884544749058961</v>
      </c>
    </row>
    <row r="20" spans="1:7" ht="11.25" customHeight="1">
      <c r="A20" s="125" t="s">
        <v>563</v>
      </c>
      <c r="B20" s="517" t="s">
        <v>564</v>
      </c>
      <c r="C20" s="218">
        <v>28</v>
      </c>
      <c r="D20" s="172">
        <v>17</v>
      </c>
      <c r="E20" s="190">
        <v>1.8720269037009301</v>
      </c>
      <c r="F20" s="190">
        <v>1.1212884527736389</v>
      </c>
      <c r="G20" s="197">
        <v>-40.102973383721576</v>
      </c>
    </row>
    <row r="21" spans="1:7" ht="11.25" customHeight="1">
      <c r="A21" s="125" t="s">
        <v>565</v>
      </c>
      <c r="B21" s="125" t="s">
        <v>606</v>
      </c>
      <c r="C21" s="218">
        <v>2</v>
      </c>
      <c r="D21" s="172">
        <v>3</v>
      </c>
      <c r="E21" s="190">
        <v>0.1827039638538478</v>
      </c>
      <c r="F21" s="190">
        <v>0.27226096394901822</v>
      </c>
      <c r="G21" s="197">
        <v>49.017546311589967</v>
      </c>
    </row>
    <row r="22" spans="1:7" ht="11.25" customHeight="1">
      <c r="A22" s="125" t="s">
        <v>567</v>
      </c>
      <c r="B22" s="125" t="s">
        <v>619</v>
      </c>
      <c r="C22" s="218">
        <v>9</v>
      </c>
      <c r="D22" s="172">
        <v>7</v>
      </c>
      <c r="E22" s="190">
        <v>0.35977319897536592</v>
      </c>
      <c r="F22" s="190">
        <v>0.27865465532409528</v>
      </c>
      <c r="G22" s="197">
        <v>-22.547133550330116</v>
      </c>
    </row>
    <row r="23" spans="1:7" ht="11.25" customHeight="1">
      <c r="A23" s="125" t="s">
        <v>569</v>
      </c>
      <c r="B23" s="125" t="s">
        <v>620</v>
      </c>
      <c r="C23" s="218" t="s">
        <v>15</v>
      </c>
      <c r="D23" s="172">
        <v>3</v>
      </c>
      <c r="E23" s="190" t="s">
        <v>15</v>
      </c>
      <c r="F23" s="190">
        <v>0.33482815502990015</v>
      </c>
      <c r="G23" s="197">
        <v>100</v>
      </c>
    </row>
    <row r="24" spans="1:7" ht="11.25" customHeight="1">
      <c r="A24" s="125" t="s">
        <v>571</v>
      </c>
      <c r="B24" s="125" t="s">
        <v>621</v>
      </c>
      <c r="C24" s="218">
        <v>1</v>
      </c>
      <c r="D24" s="172" t="s">
        <v>15</v>
      </c>
      <c r="E24" s="190">
        <v>0.16470313084181418</v>
      </c>
      <c r="F24" s="190" t="s">
        <v>15</v>
      </c>
      <c r="G24" s="197">
        <v>-100</v>
      </c>
    </row>
    <row r="25" spans="1:7" ht="11.25" customHeight="1">
      <c r="A25" s="125" t="s">
        <v>573</v>
      </c>
      <c r="B25" s="125" t="s">
        <v>574</v>
      </c>
      <c r="C25" s="218">
        <v>5</v>
      </c>
      <c r="D25" s="172">
        <v>6</v>
      </c>
      <c r="E25" s="190">
        <v>0.3365344490123387</v>
      </c>
      <c r="F25" s="190">
        <v>0.40194406948273143</v>
      </c>
      <c r="G25" s="197">
        <v>19.436233248143495</v>
      </c>
    </row>
    <row r="26" spans="1:7" ht="11.25" customHeight="1">
      <c r="A26" s="125" t="s">
        <v>575</v>
      </c>
      <c r="B26" s="125" t="s">
        <v>622</v>
      </c>
      <c r="C26" s="218">
        <v>1</v>
      </c>
      <c r="D26" s="172">
        <v>2</v>
      </c>
      <c r="E26" s="190">
        <v>0.12494955161853402</v>
      </c>
      <c r="F26" s="190">
        <v>0.24721420492821516</v>
      </c>
      <c r="G26" s="197">
        <v>97.851214130763935</v>
      </c>
    </row>
    <row r="27" spans="1:7" ht="11.25" customHeight="1">
      <c r="A27" s="125" t="s">
        <v>577</v>
      </c>
      <c r="B27" s="125" t="s">
        <v>623</v>
      </c>
      <c r="C27" s="218" t="s">
        <v>15</v>
      </c>
      <c r="D27" s="172">
        <v>4</v>
      </c>
      <c r="E27" s="190" t="s">
        <v>15</v>
      </c>
      <c r="F27" s="190">
        <v>0.24305367779710729</v>
      </c>
      <c r="G27" s="197">
        <v>100</v>
      </c>
    </row>
    <row r="28" spans="1:7" ht="11.25" customHeight="1">
      <c r="A28" s="125" t="s">
        <v>579</v>
      </c>
      <c r="B28" s="125" t="s">
        <v>624</v>
      </c>
      <c r="C28" s="218">
        <v>2</v>
      </c>
      <c r="D28" s="172">
        <v>4</v>
      </c>
      <c r="E28" s="190">
        <v>0.23216885176250984</v>
      </c>
      <c r="F28" s="190">
        <v>0.46251062329087872</v>
      </c>
      <c r="G28" s="197">
        <v>99.213038174470569</v>
      </c>
    </row>
    <row r="29" spans="1:7" ht="11.25" customHeight="1">
      <c r="A29" s="125" t="s">
        <v>581</v>
      </c>
      <c r="B29" s="125" t="s">
        <v>582</v>
      </c>
      <c r="C29" s="218">
        <v>9</v>
      </c>
      <c r="D29" s="172">
        <v>5</v>
      </c>
      <c r="E29" s="190">
        <v>0.46943826495617275</v>
      </c>
      <c r="F29" s="190">
        <v>0.25865123725819344</v>
      </c>
      <c r="G29" s="197">
        <v>-44.901969744127825</v>
      </c>
    </row>
    <row r="30" spans="1:7" ht="11.25" customHeight="1">
      <c r="A30" s="125" t="s">
        <v>583</v>
      </c>
      <c r="B30" s="125" t="s">
        <v>34</v>
      </c>
      <c r="C30" s="218">
        <v>25</v>
      </c>
      <c r="D30" s="172">
        <v>18</v>
      </c>
      <c r="E30" s="190">
        <v>0.37375202330657814</v>
      </c>
      <c r="F30" s="190">
        <v>0.26790087608051494</v>
      </c>
      <c r="G30" s="197">
        <v>-28.321223866455568</v>
      </c>
    </row>
    <row r="31" spans="1:7" ht="11.25" customHeight="1">
      <c r="A31" s="125" t="s">
        <v>584</v>
      </c>
      <c r="B31" s="125" t="s">
        <v>585</v>
      </c>
      <c r="C31" s="218">
        <v>61</v>
      </c>
      <c r="D31" s="172">
        <v>32</v>
      </c>
      <c r="E31" s="190">
        <v>6.9504580465794632</v>
      </c>
      <c r="F31" s="190">
        <v>3.6194099909288537</v>
      </c>
      <c r="G31" s="197">
        <v>-47.925590419036084</v>
      </c>
    </row>
    <row r="32" spans="1:7" ht="11.25" customHeight="1">
      <c r="A32" s="125" t="s">
        <v>586</v>
      </c>
      <c r="B32" s="125" t="s">
        <v>625</v>
      </c>
      <c r="C32" s="218">
        <v>2</v>
      </c>
      <c r="D32" s="172" t="s">
        <v>15</v>
      </c>
      <c r="E32" s="190">
        <v>0.38496259126019428</v>
      </c>
      <c r="F32" s="190" t="s">
        <v>15</v>
      </c>
      <c r="G32" s="197">
        <v>-100</v>
      </c>
    </row>
    <row r="33" spans="1:7" ht="11.25" customHeight="1">
      <c r="A33" s="125" t="s">
        <v>588</v>
      </c>
      <c r="B33" s="125" t="s">
        <v>589</v>
      </c>
      <c r="C33" s="218">
        <v>7</v>
      </c>
      <c r="D33" s="172">
        <v>7</v>
      </c>
      <c r="E33" s="190">
        <v>1.8648068326522349</v>
      </c>
      <c r="F33" s="190">
        <v>1.7534499127032435</v>
      </c>
      <c r="G33" s="197">
        <v>-5.9714989241332432</v>
      </c>
    </row>
    <row r="34" spans="1:7" ht="11.25" customHeight="1">
      <c r="A34" s="125" t="s">
        <v>590</v>
      </c>
      <c r="B34" s="125" t="s">
        <v>626</v>
      </c>
      <c r="C34" s="218">
        <v>1</v>
      </c>
      <c r="D34" s="172">
        <v>1</v>
      </c>
      <c r="E34" s="190">
        <v>6.7608635245328064E-2</v>
      </c>
      <c r="F34" s="190">
        <v>6.7395844776586139E-2</v>
      </c>
      <c r="G34" s="197">
        <v>-0.31473859510664681</v>
      </c>
    </row>
    <row r="35" spans="1:7" ht="11.25" customHeight="1">
      <c r="A35" s="125" t="s">
        <v>592</v>
      </c>
      <c r="B35" s="125" t="s">
        <v>593</v>
      </c>
      <c r="C35" s="218">
        <v>2</v>
      </c>
      <c r="D35" s="172" t="s">
        <v>15</v>
      </c>
      <c r="E35" s="190">
        <v>0.40569844029234625</v>
      </c>
      <c r="F35" s="190" t="s">
        <v>15</v>
      </c>
      <c r="G35" s="197">
        <v>-100</v>
      </c>
    </row>
    <row r="36" spans="1:7" ht="11.25" customHeight="1">
      <c r="A36" s="125" t="s">
        <v>594</v>
      </c>
      <c r="B36" s="125" t="s">
        <v>595</v>
      </c>
      <c r="C36" s="218">
        <v>1</v>
      </c>
      <c r="D36" s="172" t="s">
        <v>15</v>
      </c>
      <c r="E36" s="190">
        <v>0.15409768868876736</v>
      </c>
      <c r="F36" s="190" t="s">
        <v>15</v>
      </c>
      <c r="G36" s="197">
        <v>-100</v>
      </c>
    </row>
    <row r="37" spans="1:7" ht="11.25" customHeight="1">
      <c r="A37" s="125" t="s">
        <v>596</v>
      </c>
      <c r="B37" s="125" t="s">
        <v>296</v>
      </c>
      <c r="C37" s="218">
        <v>14</v>
      </c>
      <c r="D37" s="172">
        <v>22</v>
      </c>
      <c r="E37" s="190">
        <v>0.11497211187180674</v>
      </c>
      <c r="F37" s="190">
        <v>0.17956218332270515</v>
      </c>
      <c r="G37" s="197">
        <v>56.178903213429692</v>
      </c>
    </row>
    <row r="38" spans="1:7" ht="11.25" customHeight="1">
      <c r="A38" s="518" t="s">
        <v>597</v>
      </c>
      <c r="B38" s="518" t="s">
        <v>598</v>
      </c>
      <c r="C38" s="100">
        <v>1</v>
      </c>
      <c r="D38" s="284">
        <v>2</v>
      </c>
      <c r="E38" s="193">
        <v>0.34263589796302957</v>
      </c>
      <c r="F38" s="193">
        <v>0.66861232854272601</v>
      </c>
      <c r="G38" s="210">
        <v>95.137851146837306</v>
      </c>
    </row>
    <row r="39" spans="1:7" ht="11.25" customHeight="1">
      <c r="B39" s="283"/>
      <c r="C39" s="191"/>
      <c r="D39" s="191"/>
      <c r="E39" s="217"/>
      <c r="F39" s="217"/>
      <c r="G39" s="217"/>
    </row>
    <row r="40" spans="1:7" ht="11.25" customHeight="1">
      <c r="A40" s="40" t="s">
        <v>629</v>
      </c>
      <c r="B40" s="40"/>
      <c r="C40" s="40"/>
      <c r="D40" s="40"/>
      <c r="E40" s="40"/>
      <c r="F40" s="40"/>
      <c r="G40" s="40"/>
    </row>
    <row r="41" spans="1:7" ht="11.25" customHeight="1">
      <c r="A41" s="40" t="s">
        <v>245</v>
      </c>
    </row>
    <row r="42" spans="1:7" ht="11.25" customHeight="1">
      <c r="A42" s="40" t="s">
        <v>45</v>
      </c>
    </row>
    <row r="43" spans="1:7" ht="11.25" customHeight="1">
      <c r="A43" s="175" t="s">
        <v>291</v>
      </c>
      <c r="C43" s="525"/>
      <c r="D43" s="525"/>
      <c r="E43" s="525"/>
      <c r="F43" s="525"/>
      <c r="G43" s="525"/>
    </row>
    <row r="44" spans="1:7" ht="11.25" customHeight="1">
      <c r="A44" s="175" t="s">
        <v>292</v>
      </c>
      <c r="C44" s="371"/>
      <c r="D44" s="371"/>
      <c r="E44" s="371"/>
      <c r="F44" s="371"/>
    </row>
    <row r="45" spans="1:7" ht="11.25" customHeight="1">
      <c r="A45" s="78" t="s">
        <v>630</v>
      </c>
    </row>
  </sheetData>
  <mergeCells count="7">
    <mergeCell ref="A5:A8"/>
    <mergeCell ref="B5:B8"/>
    <mergeCell ref="C5:G5"/>
    <mergeCell ref="C6:G6"/>
    <mergeCell ref="C7:D7"/>
    <mergeCell ref="E7:F7"/>
    <mergeCell ref="G7:G8"/>
  </mergeCells>
  <hyperlinks>
    <hyperlink ref="G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zoomScaleNormal="100" workbookViewId="0">
      <selection activeCell="K43" sqref="K43"/>
    </sheetView>
  </sheetViews>
  <sheetFormatPr defaultColWidth="9.140625" defaultRowHeight="11.25"/>
  <cols>
    <col min="1" max="1" width="7" style="26" customWidth="1"/>
    <col min="2" max="2" width="12.140625" style="26" customWidth="1"/>
    <col min="3" max="4" width="9.28515625" style="26" bestFit="1" customWidth="1"/>
    <col min="5" max="6" width="9.85546875" style="26" customWidth="1"/>
    <col min="7" max="8" width="9.28515625" style="26" customWidth="1"/>
    <col min="9" max="16384" width="9.140625" style="26"/>
  </cols>
  <sheetData>
    <row r="1" spans="1:8">
      <c r="A1" s="153" t="s">
        <v>660</v>
      </c>
      <c r="H1" s="155" t="s">
        <v>226</v>
      </c>
    </row>
    <row r="2" spans="1:8">
      <c r="A2" s="3" t="s">
        <v>631</v>
      </c>
    </row>
    <row r="3" spans="1:8">
      <c r="A3" s="3" t="s">
        <v>632</v>
      </c>
    </row>
    <row r="4" spans="1:8">
      <c r="E4" s="157"/>
      <c r="F4" s="157"/>
    </row>
    <row r="5" spans="1:8" ht="11.25" customHeight="1">
      <c r="A5" s="1386" t="s">
        <v>543</v>
      </c>
      <c r="B5" s="1386" t="s">
        <v>544</v>
      </c>
      <c r="C5" s="1406" t="s">
        <v>229</v>
      </c>
      <c r="D5" s="1406"/>
      <c r="E5" s="1400" t="s">
        <v>359</v>
      </c>
      <c r="F5" s="1401"/>
      <c r="G5" s="1400" t="s">
        <v>360</v>
      </c>
      <c r="H5" s="1401"/>
    </row>
    <row r="6" spans="1:8">
      <c r="A6" s="1387"/>
      <c r="B6" s="1387"/>
      <c r="C6" s="1406"/>
      <c r="D6" s="1406"/>
      <c r="E6" s="1402"/>
      <c r="F6" s="1403"/>
      <c r="G6" s="1402"/>
      <c r="H6" s="1403"/>
    </row>
    <row r="7" spans="1:8" ht="28.5" customHeight="1">
      <c r="A7" s="1387"/>
      <c r="B7" s="1387"/>
      <c r="C7" s="1406"/>
      <c r="D7" s="1406"/>
      <c r="E7" s="1404"/>
      <c r="F7" s="1405"/>
      <c r="G7" s="1404"/>
      <c r="H7" s="1405"/>
    </row>
    <row r="8" spans="1:8" ht="12.75" customHeight="1">
      <c r="A8" s="1387"/>
      <c r="B8" s="1387"/>
      <c r="C8" s="1376" t="s">
        <v>231</v>
      </c>
      <c r="D8" s="1376"/>
      <c r="E8" s="1378" t="s">
        <v>231</v>
      </c>
      <c r="F8" s="1379"/>
      <c r="G8" s="1378" t="s">
        <v>361</v>
      </c>
      <c r="H8" s="1379"/>
    </row>
    <row r="9" spans="1:8" ht="14.25" customHeight="1">
      <c r="A9" s="1388"/>
      <c r="B9" s="1388"/>
      <c r="C9" s="158" t="s">
        <v>633</v>
      </c>
      <c r="D9" s="158">
        <v>2019</v>
      </c>
      <c r="E9" s="158" t="s">
        <v>633</v>
      </c>
      <c r="F9" s="158">
        <v>2019</v>
      </c>
      <c r="G9" s="158" t="s">
        <v>633</v>
      </c>
      <c r="H9" s="158">
        <v>2019</v>
      </c>
    </row>
    <row r="10" spans="1:8">
      <c r="A10" s="159"/>
      <c r="B10" s="159"/>
      <c r="C10" s="160"/>
      <c r="D10" s="160"/>
      <c r="E10" s="160"/>
      <c r="F10" s="160"/>
    </row>
    <row r="11" spans="1:8">
      <c r="A11" s="214"/>
      <c r="B11" s="54" t="s">
        <v>547</v>
      </c>
      <c r="C11" s="104">
        <v>14682</v>
      </c>
      <c r="D11" s="104">
        <v>11564</v>
      </c>
      <c r="E11" s="103">
        <v>1687</v>
      </c>
      <c r="F11" s="103">
        <v>1990</v>
      </c>
      <c r="G11" s="533">
        <v>11.490260182536439</v>
      </c>
      <c r="H11" s="533">
        <v>17.208578346592873</v>
      </c>
    </row>
    <row r="12" spans="1:8">
      <c r="B12" s="291"/>
      <c r="C12" s="500"/>
      <c r="D12" s="500"/>
      <c r="E12" s="534"/>
      <c r="F12" s="534"/>
      <c r="G12" s="535"/>
      <c r="H12" s="535"/>
    </row>
    <row r="13" spans="1:8">
      <c r="A13" s="502" t="s">
        <v>548</v>
      </c>
      <c r="B13" s="502" t="s">
        <v>549</v>
      </c>
      <c r="C13" s="504">
        <v>227</v>
      </c>
      <c r="D13" s="504">
        <v>175</v>
      </c>
      <c r="E13" s="293" t="s">
        <v>24</v>
      </c>
      <c r="F13" s="293" t="s">
        <v>24</v>
      </c>
      <c r="G13" s="536" t="s">
        <v>24</v>
      </c>
      <c r="H13" s="536" t="s">
        <v>24</v>
      </c>
    </row>
    <row r="14" spans="1:8">
      <c r="A14" s="506" t="s">
        <v>550</v>
      </c>
      <c r="B14" s="506" t="s">
        <v>551</v>
      </c>
      <c r="C14" s="72">
        <v>456</v>
      </c>
      <c r="D14" s="72">
        <v>293</v>
      </c>
      <c r="E14" s="163" t="s">
        <v>24</v>
      </c>
      <c r="F14" s="163" t="s">
        <v>24</v>
      </c>
      <c r="G14" s="537" t="s">
        <v>24</v>
      </c>
      <c r="H14" s="537" t="s">
        <v>24</v>
      </c>
    </row>
    <row r="15" spans="1:8">
      <c r="A15" s="506" t="s">
        <v>552</v>
      </c>
      <c r="B15" s="506" t="s">
        <v>553</v>
      </c>
      <c r="C15" s="72">
        <v>1008</v>
      </c>
      <c r="D15" s="72">
        <v>985</v>
      </c>
      <c r="E15" s="163">
        <v>40</v>
      </c>
      <c r="F15" s="163">
        <v>85</v>
      </c>
      <c r="G15" s="537">
        <v>3.9682539682539684</v>
      </c>
      <c r="H15" s="537">
        <v>8.6294416243654819</v>
      </c>
    </row>
    <row r="16" spans="1:8">
      <c r="A16" s="506" t="s">
        <v>554</v>
      </c>
      <c r="B16" s="506" t="s">
        <v>555</v>
      </c>
      <c r="C16" s="72">
        <v>348</v>
      </c>
      <c r="D16" s="72">
        <v>285</v>
      </c>
      <c r="E16" s="163">
        <v>34</v>
      </c>
      <c r="F16" s="163">
        <v>87</v>
      </c>
      <c r="G16" s="537">
        <v>9.7701149425287355</v>
      </c>
      <c r="H16" s="537">
        <v>30.526315789473685</v>
      </c>
    </row>
    <row r="17" spans="1:8">
      <c r="A17" s="506" t="s">
        <v>556</v>
      </c>
      <c r="B17" s="506" t="s">
        <v>557</v>
      </c>
      <c r="C17" s="72">
        <v>1243</v>
      </c>
      <c r="D17" s="72">
        <v>1161</v>
      </c>
      <c r="E17" s="163">
        <v>99</v>
      </c>
      <c r="F17" s="163">
        <v>156</v>
      </c>
      <c r="G17" s="537">
        <v>7.9646017699115044</v>
      </c>
      <c r="H17" s="537">
        <v>13.436692506459949</v>
      </c>
    </row>
    <row r="18" spans="1:8">
      <c r="A18" s="506" t="s">
        <v>558</v>
      </c>
      <c r="B18" s="506" t="s">
        <v>559</v>
      </c>
      <c r="C18" s="72">
        <v>1540</v>
      </c>
      <c r="D18" s="72">
        <v>708</v>
      </c>
      <c r="E18" s="163">
        <v>63</v>
      </c>
      <c r="F18" s="163">
        <v>51</v>
      </c>
      <c r="G18" s="537">
        <v>4.0909090909090908</v>
      </c>
      <c r="H18" s="537">
        <v>7.2033898305084749</v>
      </c>
    </row>
    <row r="19" spans="1:8">
      <c r="A19" s="506" t="s">
        <v>560</v>
      </c>
      <c r="B19" s="506" t="s">
        <v>15</v>
      </c>
      <c r="C19" s="72">
        <v>505</v>
      </c>
      <c r="D19" s="72">
        <v>453</v>
      </c>
      <c r="E19" s="163">
        <v>5</v>
      </c>
      <c r="F19" s="163">
        <v>10</v>
      </c>
      <c r="G19" s="537">
        <v>0.99009900990099009</v>
      </c>
      <c r="H19" s="537">
        <v>2.2075055187637971</v>
      </c>
    </row>
    <row r="20" spans="1:8">
      <c r="A20" s="506" t="s">
        <v>561</v>
      </c>
      <c r="B20" s="506" t="s">
        <v>562</v>
      </c>
      <c r="C20" s="72">
        <v>84</v>
      </c>
      <c r="D20" s="72">
        <v>81</v>
      </c>
      <c r="E20" s="163">
        <v>4</v>
      </c>
      <c r="F20" s="163">
        <v>3</v>
      </c>
      <c r="G20" s="537">
        <v>4.7619047619047619</v>
      </c>
      <c r="H20" s="537">
        <v>3.7037037037037037</v>
      </c>
    </row>
    <row r="21" spans="1:8">
      <c r="A21" s="506" t="s">
        <v>563</v>
      </c>
      <c r="B21" s="369" t="s">
        <v>564</v>
      </c>
      <c r="C21" s="72">
        <v>457</v>
      </c>
      <c r="D21" s="72">
        <v>288</v>
      </c>
      <c r="E21" s="163" t="s">
        <v>24</v>
      </c>
      <c r="F21" s="163" t="s">
        <v>24</v>
      </c>
      <c r="G21" s="537" t="s">
        <v>24</v>
      </c>
      <c r="H21" s="537" t="s">
        <v>24</v>
      </c>
    </row>
    <row r="22" spans="1:8">
      <c r="A22" s="506" t="s">
        <v>565</v>
      </c>
      <c r="B22" s="506" t="s">
        <v>566</v>
      </c>
      <c r="C22" s="72">
        <v>297</v>
      </c>
      <c r="D22" s="72">
        <v>252</v>
      </c>
      <c r="E22" s="163">
        <v>21</v>
      </c>
      <c r="F22" s="163">
        <v>23</v>
      </c>
      <c r="G22" s="537">
        <v>7.0707070707070709</v>
      </c>
      <c r="H22" s="537">
        <v>9.1269841269841265</v>
      </c>
    </row>
    <row r="23" spans="1:8">
      <c r="A23" s="506" t="s">
        <v>567</v>
      </c>
      <c r="B23" s="506" t="s">
        <v>619</v>
      </c>
      <c r="C23" s="72">
        <v>455</v>
      </c>
      <c r="D23" s="72">
        <v>367</v>
      </c>
      <c r="E23" s="163">
        <v>24</v>
      </c>
      <c r="F23" s="163">
        <v>10</v>
      </c>
      <c r="G23" s="537">
        <v>5.2747252747252746</v>
      </c>
      <c r="H23" s="537">
        <v>2.7247956403269753</v>
      </c>
    </row>
    <row r="24" spans="1:8">
      <c r="A24" s="506" t="s">
        <v>569</v>
      </c>
      <c r="B24" s="506" t="s">
        <v>620</v>
      </c>
      <c r="C24" s="72">
        <v>154</v>
      </c>
      <c r="D24" s="72">
        <v>138</v>
      </c>
      <c r="E24" s="163">
        <v>21</v>
      </c>
      <c r="F24" s="163">
        <v>32</v>
      </c>
      <c r="G24" s="537">
        <v>13.636363636363637</v>
      </c>
      <c r="H24" s="537">
        <v>23.188405797101449</v>
      </c>
    </row>
    <row r="25" spans="1:8">
      <c r="A25" s="506" t="s">
        <v>571</v>
      </c>
      <c r="B25" s="506" t="s">
        <v>621</v>
      </c>
      <c r="C25" s="72">
        <v>137</v>
      </c>
      <c r="D25" s="72">
        <v>116</v>
      </c>
      <c r="E25" s="163">
        <v>12</v>
      </c>
      <c r="F25" s="163">
        <v>17</v>
      </c>
      <c r="G25" s="537">
        <v>8.7591240875912408</v>
      </c>
      <c r="H25" s="537">
        <v>14.655172413793103</v>
      </c>
    </row>
    <row r="26" spans="1:8">
      <c r="A26" s="506" t="s">
        <v>573</v>
      </c>
      <c r="B26" s="506" t="s">
        <v>574</v>
      </c>
      <c r="C26" s="72">
        <v>1043</v>
      </c>
      <c r="D26" s="72">
        <v>572</v>
      </c>
      <c r="E26" s="163">
        <v>132</v>
      </c>
      <c r="F26" s="163">
        <v>119</v>
      </c>
      <c r="G26" s="537">
        <v>12.655800575263662</v>
      </c>
      <c r="H26" s="537">
        <v>20.804195804195803</v>
      </c>
    </row>
    <row r="27" spans="1:8">
      <c r="A27" s="506" t="s">
        <v>575</v>
      </c>
      <c r="B27" s="506" t="s">
        <v>622</v>
      </c>
      <c r="C27" s="72">
        <v>258</v>
      </c>
      <c r="D27" s="72">
        <v>201</v>
      </c>
      <c r="E27" s="163">
        <v>11</v>
      </c>
      <c r="F27" s="163">
        <v>9</v>
      </c>
      <c r="G27" s="537">
        <v>4.2635658914728678</v>
      </c>
      <c r="H27" s="537">
        <v>4.4776119402985071</v>
      </c>
    </row>
    <row r="28" spans="1:8">
      <c r="A28" s="506" t="s">
        <v>577</v>
      </c>
      <c r="B28" s="506" t="s">
        <v>623</v>
      </c>
      <c r="C28" s="72">
        <v>613</v>
      </c>
      <c r="D28" s="72">
        <v>501</v>
      </c>
      <c r="E28" s="163">
        <v>12</v>
      </c>
      <c r="F28" s="163">
        <v>10</v>
      </c>
      <c r="G28" s="537">
        <v>1.9575856443719413</v>
      </c>
      <c r="H28" s="537">
        <v>1.996007984031936</v>
      </c>
    </row>
    <row r="29" spans="1:8">
      <c r="A29" s="506" t="s">
        <v>579</v>
      </c>
      <c r="B29" s="506" t="s">
        <v>624</v>
      </c>
      <c r="C29" s="72">
        <v>337</v>
      </c>
      <c r="D29" s="72">
        <v>261</v>
      </c>
      <c r="E29" s="163">
        <v>13</v>
      </c>
      <c r="F29" s="163">
        <v>21</v>
      </c>
      <c r="G29" s="537">
        <v>3.857566765578635</v>
      </c>
      <c r="H29" s="537">
        <v>8.0459770114942533</v>
      </c>
    </row>
    <row r="30" spans="1:8">
      <c r="A30" s="506" t="s">
        <v>581</v>
      </c>
      <c r="B30" s="506" t="s">
        <v>582</v>
      </c>
      <c r="C30" s="72">
        <v>403</v>
      </c>
      <c r="D30" s="72">
        <v>338</v>
      </c>
      <c r="E30" s="163">
        <v>81</v>
      </c>
      <c r="F30" s="163">
        <v>80</v>
      </c>
      <c r="G30" s="537">
        <v>20.099255583126549</v>
      </c>
      <c r="H30" s="537">
        <v>23.668639053254438</v>
      </c>
    </row>
    <row r="31" spans="1:8">
      <c r="A31" s="506" t="s">
        <v>583</v>
      </c>
      <c r="B31" s="506" t="s">
        <v>34</v>
      </c>
      <c r="C31" s="72">
        <v>1987</v>
      </c>
      <c r="D31" s="72">
        <v>1909</v>
      </c>
      <c r="E31" s="163">
        <v>558</v>
      </c>
      <c r="F31" s="163">
        <v>724</v>
      </c>
      <c r="G31" s="537">
        <v>28.082536487166582</v>
      </c>
      <c r="H31" s="537">
        <v>37.925615505500261</v>
      </c>
    </row>
    <row r="32" spans="1:8">
      <c r="A32" s="506" t="s">
        <v>584</v>
      </c>
      <c r="B32" s="506" t="s">
        <v>585</v>
      </c>
      <c r="C32" s="72">
        <v>446</v>
      </c>
      <c r="D32" s="72">
        <v>279</v>
      </c>
      <c r="E32" s="163">
        <v>35</v>
      </c>
      <c r="F32" s="163">
        <v>60</v>
      </c>
      <c r="G32" s="537">
        <v>7.8475336322869955</v>
      </c>
      <c r="H32" s="537">
        <v>21.50537634408602</v>
      </c>
    </row>
    <row r="33" spans="1:8">
      <c r="A33" s="506" t="s">
        <v>586</v>
      </c>
      <c r="B33" s="506" t="s">
        <v>625</v>
      </c>
      <c r="C33" s="72">
        <v>160</v>
      </c>
      <c r="D33" s="72">
        <v>168</v>
      </c>
      <c r="E33" s="163">
        <v>2</v>
      </c>
      <c r="F33" s="163">
        <v>9</v>
      </c>
      <c r="G33" s="537">
        <v>1.25</v>
      </c>
      <c r="H33" s="537">
        <v>5.3571428571428568</v>
      </c>
    </row>
    <row r="34" spans="1:8">
      <c r="A34" s="506" t="s">
        <v>588</v>
      </c>
      <c r="B34" s="506" t="s">
        <v>589</v>
      </c>
      <c r="C34" s="72">
        <v>175</v>
      </c>
      <c r="D34" s="72">
        <v>140</v>
      </c>
      <c r="E34" s="163">
        <v>1</v>
      </c>
      <c r="F34" s="163" t="s">
        <v>15</v>
      </c>
      <c r="G34" s="537">
        <v>0.5714285714285714</v>
      </c>
      <c r="H34" s="537" t="s">
        <v>24</v>
      </c>
    </row>
    <row r="35" spans="1:8">
      <c r="A35" s="506" t="s">
        <v>590</v>
      </c>
      <c r="B35" s="506" t="s">
        <v>626</v>
      </c>
      <c r="C35" s="72">
        <v>584</v>
      </c>
      <c r="D35" s="72">
        <v>365</v>
      </c>
      <c r="E35" s="163">
        <v>33</v>
      </c>
      <c r="F35" s="163">
        <v>29</v>
      </c>
      <c r="G35" s="537">
        <v>5.6506849315068495</v>
      </c>
      <c r="H35" s="537">
        <v>7.9452054794520546</v>
      </c>
    </row>
    <row r="36" spans="1:8">
      <c r="A36" s="506" t="s">
        <v>592</v>
      </c>
      <c r="B36" s="506" t="s">
        <v>593</v>
      </c>
      <c r="C36" s="72">
        <v>123</v>
      </c>
      <c r="D36" s="72">
        <v>70</v>
      </c>
      <c r="E36" s="163">
        <v>22</v>
      </c>
      <c r="F36" s="163">
        <v>9</v>
      </c>
      <c r="G36" s="537">
        <v>17.886178861788618</v>
      </c>
      <c r="H36" s="537">
        <v>12.857142857142858</v>
      </c>
    </row>
    <row r="37" spans="1:8">
      <c r="A37" s="506" t="s">
        <v>594</v>
      </c>
      <c r="B37" s="506" t="s">
        <v>595</v>
      </c>
      <c r="C37" s="72">
        <v>344</v>
      </c>
      <c r="D37" s="72">
        <v>209</v>
      </c>
      <c r="E37" s="163">
        <v>54</v>
      </c>
      <c r="F37" s="163">
        <v>37</v>
      </c>
      <c r="G37" s="537">
        <v>15.697674418604651</v>
      </c>
      <c r="H37" s="537">
        <v>17.703349282296649</v>
      </c>
    </row>
    <row r="38" spans="1:8">
      <c r="A38" s="506" t="s">
        <v>596</v>
      </c>
      <c r="B38" s="506" t="s">
        <v>67</v>
      </c>
      <c r="C38" s="72">
        <v>1225</v>
      </c>
      <c r="D38" s="72">
        <v>1175</v>
      </c>
      <c r="E38" s="163">
        <v>406</v>
      </c>
      <c r="F38" s="163">
        <v>402</v>
      </c>
      <c r="G38" s="537">
        <v>33.142857142857146</v>
      </c>
      <c r="H38" s="537">
        <v>34.212765957446805</v>
      </c>
    </row>
    <row r="39" spans="1:8">
      <c r="A39" s="508" t="s">
        <v>597</v>
      </c>
      <c r="B39" s="508" t="s">
        <v>598</v>
      </c>
      <c r="C39" s="76">
        <v>73</v>
      </c>
      <c r="D39" s="76">
        <v>74</v>
      </c>
      <c r="E39" s="109">
        <v>4</v>
      </c>
      <c r="F39" s="109">
        <v>7</v>
      </c>
      <c r="G39" s="538">
        <v>5.4794520547945202</v>
      </c>
      <c r="H39" s="538">
        <v>9.4594594594594597</v>
      </c>
    </row>
    <row r="40" spans="1:8">
      <c r="C40" s="106"/>
      <c r="D40" s="106"/>
      <c r="E40" s="172"/>
      <c r="F40" s="172"/>
      <c r="G40" s="292"/>
      <c r="H40" s="296"/>
    </row>
    <row r="41" spans="1:8">
      <c r="A41" s="24" t="s">
        <v>634</v>
      </c>
      <c r="B41" s="539"/>
      <c r="C41" s="539"/>
      <c r="D41" s="539"/>
      <c r="E41" s="539"/>
      <c r="F41" s="539"/>
      <c r="G41" s="539"/>
      <c r="H41" s="539"/>
    </row>
    <row r="42" spans="1:8">
      <c r="A42" s="26" t="s">
        <v>635</v>
      </c>
      <c r="B42" s="245"/>
      <c r="C42" s="245"/>
      <c r="D42" s="245"/>
      <c r="E42" s="245"/>
      <c r="F42" s="245"/>
      <c r="G42" s="245"/>
      <c r="H42" s="245"/>
    </row>
    <row r="43" spans="1:8">
      <c r="A43" s="174" t="s">
        <v>292</v>
      </c>
      <c r="B43" s="174"/>
      <c r="C43" s="174"/>
      <c r="D43" s="174"/>
      <c r="E43" s="174"/>
      <c r="F43" s="174"/>
      <c r="G43" s="174"/>
      <c r="H43" s="174"/>
    </row>
    <row r="44" spans="1:8">
      <c r="A44" s="540"/>
      <c r="B44" s="540"/>
      <c r="C44" s="540"/>
      <c r="D44" s="540"/>
      <c r="E44" s="540"/>
      <c r="F44" s="540"/>
      <c r="G44" s="540"/>
      <c r="H44" s="540"/>
    </row>
    <row r="45" spans="1:8">
      <c r="A45" s="540"/>
      <c r="B45" s="540"/>
      <c r="C45" s="540"/>
      <c r="D45" s="540"/>
      <c r="E45" s="540"/>
      <c r="F45" s="540"/>
      <c r="G45" s="540"/>
      <c r="H45" s="540"/>
    </row>
  </sheetData>
  <mergeCells count="8">
    <mergeCell ref="A5:A9"/>
    <mergeCell ref="B5:B9"/>
    <mergeCell ref="C5:D7"/>
    <mergeCell ref="E5:F7"/>
    <mergeCell ref="G5:H7"/>
    <mergeCell ref="C8:D8"/>
    <mergeCell ref="E8:F8"/>
    <mergeCell ref="G8:H8"/>
  </mergeCells>
  <hyperlinks>
    <hyperlink ref="H1" location="Índice!A1" display="(Voltar ao índice)"/>
  </hyperlinks>
  <pageMargins left="0.511811024" right="0.511811024" top="0.78740157499999996" bottom="0.78740157499999996" header="0.31496062000000002" footer="0.31496062000000002"/>
  <pageSetup paperSize="9" scale="6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2"/>
  <sheetViews>
    <sheetView zoomScaleNormal="100" workbookViewId="0">
      <selection activeCell="B48" sqref="B48"/>
    </sheetView>
  </sheetViews>
  <sheetFormatPr defaultColWidth="9.140625" defaultRowHeight="11.25"/>
  <cols>
    <col min="1" max="1" width="8" style="2" customWidth="1"/>
    <col min="2" max="2" width="12.140625" style="2" customWidth="1"/>
    <col min="3" max="4" width="9.140625" style="2"/>
    <col min="5" max="6" width="9.140625" style="2" customWidth="1"/>
    <col min="7" max="16384" width="9.140625" style="2"/>
  </cols>
  <sheetData>
    <row r="1" spans="1:7">
      <c r="A1" s="1" t="s">
        <v>661</v>
      </c>
      <c r="G1" s="155" t="s">
        <v>226</v>
      </c>
    </row>
    <row r="2" spans="1:7">
      <c r="A2" s="2" t="s">
        <v>636</v>
      </c>
    </row>
    <row r="3" spans="1:7">
      <c r="A3" s="3" t="s">
        <v>637</v>
      </c>
    </row>
    <row r="5" spans="1:7" ht="18.75" customHeight="1">
      <c r="A5" s="1377" t="s">
        <v>543</v>
      </c>
      <c r="B5" s="1376" t="s">
        <v>544</v>
      </c>
      <c r="C5" s="1381" t="s">
        <v>472</v>
      </c>
      <c r="D5" s="1382"/>
      <c r="E5" s="1382"/>
      <c r="F5" s="1382"/>
      <c r="G5" s="1383"/>
    </row>
    <row r="6" spans="1:7" ht="15.75" customHeight="1">
      <c r="A6" s="1377"/>
      <c r="B6" s="1376"/>
      <c r="C6" s="1381" t="s">
        <v>393</v>
      </c>
      <c r="D6" s="1383"/>
      <c r="E6" s="1377" t="s">
        <v>394</v>
      </c>
      <c r="F6" s="1377"/>
      <c r="G6" s="1376" t="s">
        <v>11</v>
      </c>
    </row>
    <row r="7" spans="1:7" ht="15.75" customHeight="1">
      <c r="A7" s="1377"/>
      <c r="B7" s="1376"/>
      <c r="C7" s="4">
        <v>2018</v>
      </c>
      <c r="D7" s="158">
        <v>2019</v>
      </c>
      <c r="E7" s="4">
        <v>2018</v>
      </c>
      <c r="F7" s="158">
        <v>2019</v>
      </c>
      <c r="G7" s="1376"/>
    </row>
    <row r="9" spans="1:7">
      <c r="A9" s="115"/>
      <c r="B9" s="115" t="s">
        <v>547</v>
      </c>
      <c r="C9" s="115">
        <v>220</v>
      </c>
      <c r="D9" s="115">
        <v>219</v>
      </c>
      <c r="E9" s="342">
        <v>0.85841716069549734</v>
      </c>
      <c r="F9" s="342">
        <v>0.8473602406967391</v>
      </c>
      <c r="G9" s="342">
        <v>-1.2880590585817031</v>
      </c>
    </row>
    <row r="10" spans="1:7">
      <c r="A10" s="15"/>
      <c r="B10" s="15"/>
      <c r="C10" s="25"/>
      <c r="D10" s="16"/>
      <c r="E10" s="112"/>
      <c r="F10" s="35"/>
      <c r="G10" s="35"/>
    </row>
    <row r="11" spans="1:7">
      <c r="A11" s="11" t="s">
        <v>548</v>
      </c>
      <c r="B11" s="11" t="s">
        <v>549</v>
      </c>
      <c r="C11" s="11">
        <v>5</v>
      </c>
      <c r="D11" s="12">
        <v>4</v>
      </c>
      <c r="E11" s="117">
        <v>2.4312798743514561</v>
      </c>
      <c r="F11" s="117">
        <v>1.9156170681480773</v>
      </c>
      <c r="G11" s="541">
        <v>-21.209520616828691</v>
      </c>
    </row>
    <row r="12" spans="1:7">
      <c r="A12" s="15" t="s">
        <v>550</v>
      </c>
      <c r="B12" s="15" t="s">
        <v>551</v>
      </c>
      <c r="C12" s="15">
        <v>7</v>
      </c>
      <c r="D12" s="16">
        <v>10</v>
      </c>
      <c r="E12" s="112">
        <v>1.2870699117989377</v>
      </c>
      <c r="F12" s="112">
        <v>1.8246343888843273</v>
      </c>
      <c r="G12" s="35">
        <v>41.76653281670113</v>
      </c>
    </row>
    <row r="13" spans="1:7">
      <c r="A13" s="15" t="s">
        <v>552</v>
      </c>
      <c r="B13" s="15" t="s">
        <v>553</v>
      </c>
      <c r="C13" s="15">
        <v>3</v>
      </c>
      <c r="D13" s="16">
        <v>12</v>
      </c>
      <c r="E13" s="112">
        <v>0.27255085799010093</v>
      </c>
      <c r="F13" s="112">
        <v>1.0709992154930748</v>
      </c>
      <c r="G13" s="35">
        <v>292.95389616127113</v>
      </c>
    </row>
    <row r="14" spans="1:7">
      <c r="A14" s="15" t="s">
        <v>554</v>
      </c>
      <c r="B14" s="15" t="s">
        <v>555</v>
      </c>
      <c r="C14" s="15">
        <v>2</v>
      </c>
      <c r="D14" s="16">
        <v>5</v>
      </c>
      <c r="E14" s="112">
        <v>0.79790629388484613</v>
      </c>
      <c r="F14" s="112">
        <v>1.9563805394914975</v>
      </c>
      <c r="G14" s="35">
        <v>145.18926025339042</v>
      </c>
    </row>
    <row r="15" spans="1:7">
      <c r="A15" s="15" t="s">
        <v>556</v>
      </c>
      <c r="B15" s="15" t="s">
        <v>557</v>
      </c>
      <c r="C15" s="15">
        <v>7</v>
      </c>
      <c r="D15" s="16">
        <v>13</v>
      </c>
      <c r="E15" s="112">
        <v>0.4550258909731964</v>
      </c>
      <c r="F15" s="112">
        <v>0.83953946739616192</v>
      </c>
      <c r="G15" s="35">
        <v>84.503669802300436</v>
      </c>
    </row>
    <row r="16" spans="1:7">
      <c r="A16" s="15" t="s">
        <v>558</v>
      </c>
      <c r="B16" s="15" t="s">
        <v>559</v>
      </c>
      <c r="C16" s="15">
        <v>5</v>
      </c>
      <c r="D16" s="16">
        <v>6</v>
      </c>
      <c r="E16" s="112">
        <v>0.3546433812551113</v>
      </c>
      <c r="F16" s="112">
        <v>0.4212921028795315</v>
      </c>
      <c r="G16" s="35">
        <v>18.793166642091297</v>
      </c>
    </row>
    <row r="17" spans="1:7">
      <c r="A17" s="15" t="s">
        <v>560</v>
      </c>
      <c r="B17" s="15" t="s">
        <v>638</v>
      </c>
      <c r="C17" s="15">
        <v>28</v>
      </c>
      <c r="D17" s="16">
        <v>33</v>
      </c>
      <c r="E17" s="112">
        <v>1.8110704267075968</v>
      </c>
      <c r="F17" s="112">
        <v>2.1062601882358347</v>
      </c>
      <c r="G17" s="35">
        <v>16.299187330051712</v>
      </c>
    </row>
    <row r="18" spans="1:7">
      <c r="A18" s="15" t="s">
        <v>561</v>
      </c>
      <c r="B18" s="15" t="s">
        <v>562</v>
      </c>
      <c r="C18" s="15">
        <v>2</v>
      </c>
      <c r="D18" s="16">
        <v>2</v>
      </c>
      <c r="E18" s="112">
        <v>1.0526481997084165</v>
      </c>
      <c r="F18" s="112">
        <v>1.0414985080533872</v>
      </c>
      <c r="G18" s="35">
        <v>-1.0592039826903044</v>
      </c>
    </row>
    <row r="19" spans="1:7">
      <c r="A19" s="15" t="s">
        <v>563</v>
      </c>
      <c r="B19" s="15" t="s">
        <v>564</v>
      </c>
      <c r="C19" s="15">
        <v>11</v>
      </c>
      <c r="D19" s="16">
        <v>1</v>
      </c>
      <c r="E19" s="112">
        <v>1.4059071104391159</v>
      </c>
      <c r="F19" s="112">
        <v>0.12606350322911664</v>
      </c>
      <c r="G19" s="35">
        <v>-91.033297840727016</v>
      </c>
    </row>
    <row r="20" spans="1:7">
      <c r="A20" s="15" t="s">
        <v>565</v>
      </c>
      <c r="B20" s="15" t="s">
        <v>566</v>
      </c>
      <c r="C20" s="36" t="s">
        <v>24</v>
      </c>
      <c r="D20" s="36" t="s">
        <v>24</v>
      </c>
      <c r="E20" s="112" t="s">
        <v>24</v>
      </c>
      <c r="F20" s="112" t="s">
        <v>24</v>
      </c>
      <c r="G20" s="35" t="s">
        <v>24</v>
      </c>
    </row>
    <row r="21" spans="1:7">
      <c r="A21" s="15" t="s">
        <v>567</v>
      </c>
      <c r="B21" s="15" t="s">
        <v>619</v>
      </c>
      <c r="C21" s="15">
        <v>7</v>
      </c>
      <c r="D21" s="16">
        <v>16</v>
      </c>
      <c r="E21" s="112">
        <v>0.52600097986468253</v>
      </c>
      <c r="F21" s="112">
        <v>1.1968209443665263</v>
      </c>
      <c r="G21" s="35">
        <v>127.53207506845654</v>
      </c>
    </row>
    <row r="22" spans="1:7">
      <c r="A22" s="15" t="s">
        <v>569</v>
      </c>
      <c r="B22" s="15" t="s">
        <v>620</v>
      </c>
      <c r="C22" s="15">
        <v>9</v>
      </c>
      <c r="D22" s="16">
        <v>6</v>
      </c>
      <c r="E22" s="112">
        <v>1.9636163704515008</v>
      </c>
      <c r="F22" s="112">
        <v>1.2933097088759846</v>
      </c>
      <c r="G22" s="35">
        <v>-34.136334961466552</v>
      </c>
    </row>
    <row r="23" spans="1:7">
      <c r="A23" s="15" t="s">
        <v>571</v>
      </c>
      <c r="B23" s="15" t="s">
        <v>621</v>
      </c>
      <c r="C23" s="15">
        <v>6</v>
      </c>
      <c r="D23" s="16" t="s">
        <v>15</v>
      </c>
      <c r="E23" s="112">
        <v>1.9318445251526157</v>
      </c>
      <c r="F23" s="112" t="s">
        <v>15</v>
      </c>
      <c r="G23" s="35" t="s">
        <v>24</v>
      </c>
    </row>
    <row r="24" spans="1:7">
      <c r="A24" s="15" t="s">
        <v>573</v>
      </c>
      <c r="B24" s="15" t="s">
        <v>574</v>
      </c>
      <c r="C24" s="15">
        <v>8</v>
      </c>
      <c r="D24" s="16">
        <v>5</v>
      </c>
      <c r="E24" s="112">
        <v>1.0139686861120512</v>
      </c>
      <c r="F24" s="112">
        <v>0.62994665611716005</v>
      </c>
      <c r="G24" s="35">
        <v>-37.873164650417401</v>
      </c>
    </row>
    <row r="25" spans="1:7">
      <c r="A25" s="15" t="s">
        <v>575</v>
      </c>
      <c r="B25" s="15" t="s">
        <v>622</v>
      </c>
      <c r="C25" s="15">
        <v>5</v>
      </c>
      <c r="D25" s="16">
        <v>5</v>
      </c>
      <c r="E25" s="112">
        <v>1.1675723135912424</v>
      </c>
      <c r="F25" s="112">
        <v>1.1544757871793154</v>
      </c>
      <c r="G25" s="35">
        <v>-1.12168867482344</v>
      </c>
    </row>
    <row r="26" spans="1:7">
      <c r="A26" s="15" t="s">
        <v>577</v>
      </c>
      <c r="B26" s="15" t="s">
        <v>623</v>
      </c>
      <c r="C26" s="15">
        <v>6</v>
      </c>
      <c r="D26" s="16">
        <v>8</v>
      </c>
      <c r="E26" s="112">
        <v>0.67710843101562879</v>
      </c>
      <c r="F26" s="112">
        <v>0.89793206246015422</v>
      </c>
      <c r="G26" s="35">
        <v>32.612742853209056</v>
      </c>
    </row>
    <row r="27" spans="1:7">
      <c r="A27" s="15" t="s">
        <v>579</v>
      </c>
      <c r="B27" s="15" t="s">
        <v>624</v>
      </c>
      <c r="C27" s="15">
        <v>9</v>
      </c>
      <c r="D27" s="16">
        <v>5</v>
      </c>
      <c r="E27" s="112">
        <v>1.9443400261837791</v>
      </c>
      <c r="F27" s="112">
        <v>1.074732606527496</v>
      </c>
      <c r="G27" s="35">
        <v>-44.725069069482181</v>
      </c>
    </row>
    <row r="28" spans="1:7">
      <c r="A28" s="15" t="s">
        <v>581</v>
      </c>
      <c r="B28" s="15" t="s">
        <v>582</v>
      </c>
      <c r="C28" s="15">
        <v>7</v>
      </c>
      <c r="D28" s="16">
        <v>3</v>
      </c>
      <c r="E28" s="112">
        <v>0.69654444301818674</v>
      </c>
      <c r="F28" s="112">
        <v>0.29594525407393302</v>
      </c>
      <c r="G28" s="35">
        <v>-57.512365931515163</v>
      </c>
    </row>
    <row r="29" spans="1:7">
      <c r="A29" s="15" t="s">
        <v>583</v>
      </c>
      <c r="B29" s="15" t="s">
        <v>34</v>
      </c>
      <c r="C29" s="15">
        <v>22</v>
      </c>
      <c r="D29" s="16">
        <v>21</v>
      </c>
      <c r="E29" s="112">
        <v>0.62128885808802303</v>
      </c>
      <c r="F29" s="112">
        <v>0.59070683135573121</v>
      </c>
      <c r="G29" s="35">
        <v>-4.9223523541700231</v>
      </c>
    </row>
    <row r="30" spans="1:7">
      <c r="A30" s="8" t="s">
        <v>584</v>
      </c>
      <c r="B30" s="15" t="s">
        <v>585</v>
      </c>
      <c r="C30" s="15">
        <v>6</v>
      </c>
      <c r="D30" s="16">
        <v>3</v>
      </c>
      <c r="E30" s="112">
        <v>1.2895460797799174</v>
      </c>
      <c r="F30" s="112">
        <v>0.6399153605283141</v>
      </c>
      <c r="G30" s="35">
        <v>-50.376696842231006</v>
      </c>
    </row>
    <row r="31" spans="1:7">
      <c r="A31" s="8" t="s">
        <v>586</v>
      </c>
      <c r="B31" s="15" t="s">
        <v>625</v>
      </c>
      <c r="C31" s="15">
        <v>4</v>
      </c>
      <c r="D31" s="16">
        <v>2</v>
      </c>
      <c r="E31" s="112">
        <v>1.5876859080968011</v>
      </c>
      <c r="F31" s="112">
        <v>0.77994298616771118</v>
      </c>
      <c r="G31" s="35">
        <v>-50.875486001973243</v>
      </c>
    </row>
    <row r="32" spans="1:7">
      <c r="A32" s="8" t="s">
        <v>588</v>
      </c>
      <c r="B32" s="15" t="s">
        <v>589</v>
      </c>
      <c r="C32" s="15">
        <v>2</v>
      </c>
      <c r="D32" s="16">
        <v>5</v>
      </c>
      <c r="E32" s="112">
        <v>1.0670536514575952</v>
      </c>
      <c r="F32" s="112">
        <v>2.5258393364114897</v>
      </c>
      <c r="G32" s="35">
        <v>136.71155925113919</v>
      </c>
    </row>
    <row r="33" spans="1:7">
      <c r="A33" s="8" t="s">
        <v>590</v>
      </c>
      <c r="B33" s="15" t="s">
        <v>626</v>
      </c>
      <c r="C33" s="15">
        <v>22</v>
      </c>
      <c r="D33" s="16">
        <v>6</v>
      </c>
      <c r="E33" s="112">
        <v>2.7764141097365056</v>
      </c>
      <c r="F33" s="112">
        <v>0.75478344005132525</v>
      </c>
      <c r="G33" s="35">
        <v>-72.814450214598651</v>
      </c>
    </row>
    <row r="34" spans="1:7">
      <c r="A34" s="8" t="s">
        <v>592</v>
      </c>
      <c r="B34" s="15" t="s">
        <v>593</v>
      </c>
      <c r="C34" s="15">
        <v>4</v>
      </c>
      <c r="D34" s="16">
        <v>1</v>
      </c>
      <c r="E34" s="112">
        <v>1.5656741597222494</v>
      </c>
      <c r="F34" s="112">
        <v>0.38511455232358865</v>
      </c>
      <c r="G34" s="35">
        <v>-75.402637264454313</v>
      </c>
    </row>
    <row r="35" spans="1:7">
      <c r="A35" s="8" t="s">
        <v>594</v>
      </c>
      <c r="B35" s="15" t="s">
        <v>595</v>
      </c>
      <c r="C35" s="15">
        <v>4</v>
      </c>
      <c r="D35" s="16">
        <v>3</v>
      </c>
      <c r="E35" s="112">
        <v>1.1464800197194562</v>
      </c>
      <c r="F35" s="112">
        <v>0.84870431141790204</v>
      </c>
      <c r="G35" s="35">
        <v>-25.973039493040616</v>
      </c>
    </row>
    <row r="36" spans="1:7">
      <c r="A36" s="8" t="s">
        <v>596</v>
      </c>
      <c r="B36" s="15" t="s">
        <v>67</v>
      </c>
      <c r="C36" s="15">
        <v>29</v>
      </c>
      <c r="D36" s="16">
        <v>44</v>
      </c>
      <c r="E36" s="112">
        <v>0.45325035205048897</v>
      </c>
      <c r="F36" s="112">
        <v>0.68356756397337937</v>
      </c>
      <c r="G36" s="35">
        <v>50.814568787634308</v>
      </c>
    </row>
    <row r="37" spans="1:7">
      <c r="A37" s="33" t="s">
        <v>597</v>
      </c>
      <c r="B37" s="19" t="s">
        <v>598</v>
      </c>
      <c r="C37" s="38" t="s">
        <v>24</v>
      </c>
      <c r="D37" s="20" t="s">
        <v>24</v>
      </c>
      <c r="E37" s="114" t="s">
        <v>24</v>
      </c>
      <c r="F37" s="114" t="s">
        <v>24</v>
      </c>
      <c r="G37" s="37" t="s">
        <v>24</v>
      </c>
    </row>
    <row r="39" spans="1:7">
      <c r="A39" s="40" t="s">
        <v>639</v>
      </c>
    </row>
    <row r="40" spans="1:7">
      <c r="A40" s="25" t="s">
        <v>400</v>
      </c>
    </row>
    <row r="41" spans="1:7">
      <c r="A41" s="25" t="s">
        <v>44</v>
      </c>
    </row>
    <row r="42" spans="1:7">
      <c r="A42" s="25" t="s">
        <v>640</v>
      </c>
    </row>
  </sheetData>
  <mergeCells count="6">
    <mergeCell ref="A5:A7"/>
    <mergeCell ref="B5:B7"/>
    <mergeCell ref="C5:G5"/>
    <mergeCell ref="C6:D6"/>
    <mergeCell ref="E6:F6"/>
    <mergeCell ref="G6:G7"/>
  </mergeCells>
  <hyperlinks>
    <hyperlink ref="G1" location="Índice!A1" display="(Voltar ao índice)"/>
  </hyperlink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topLeftCell="A5" zoomScaleNormal="100" workbookViewId="0">
      <selection activeCell="A45" sqref="A45"/>
    </sheetView>
  </sheetViews>
  <sheetFormatPr defaultColWidth="9.140625" defaultRowHeight="11.25"/>
  <cols>
    <col min="1" max="1" width="16" style="2" customWidth="1"/>
    <col min="2" max="16384" width="9.140625" style="2"/>
  </cols>
  <sheetData>
    <row r="1" spans="1:4">
      <c r="A1" s="1" t="s">
        <v>110</v>
      </c>
      <c r="D1" s="155" t="s">
        <v>226</v>
      </c>
    </row>
    <row r="2" spans="1:4">
      <c r="A2" s="3" t="s">
        <v>90</v>
      </c>
    </row>
    <row r="3" spans="1:4">
      <c r="A3" s="3" t="s">
        <v>1</v>
      </c>
    </row>
    <row r="4" spans="1:4">
      <c r="A4" s="3"/>
    </row>
    <row r="5" spans="1:4" ht="28.5" customHeight="1">
      <c r="A5" s="1376" t="s">
        <v>2</v>
      </c>
      <c r="B5" s="1376" t="s">
        <v>4</v>
      </c>
      <c r="C5" s="1376"/>
      <c r="D5" s="1376"/>
    </row>
    <row r="6" spans="1:4" ht="15" customHeight="1">
      <c r="A6" s="1376"/>
      <c r="B6" s="1376" t="s">
        <v>10</v>
      </c>
      <c r="C6" s="1376"/>
      <c r="D6" s="1376"/>
    </row>
    <row r="7" spans="1:4" ht="13.5" customHeight="1">
      <c r="A7" s="1376"/>
      <c r="B7" s="1376" t="s">
        <v>12</v>
      </c>
      <c r="C7" s="1376"/>
      <c r="D7" s="1376"/>
    </row>
    <row r="8" spans="1:4" ht="26.25" customHeight="1">
      <c r="A8" s="1376"/>
      <c r="B8" s="4">
        <v>2019</v>
      </c>
      <c r="C8" s="4">
        <v>2020</v>
      </c>
      <c r="D8" s="4" t="s">
        <v>11</v>
      </c>
    </row>
    <row r="10" spans="1:4">
      <c r="A10" s="5" t="s">
        <v>13</v>
      </c>
      <c r="B10" s="6">
        <v>92</v>
      </c>
      <c r="C10" s="6">
        <v>110</v>
      </c>
      <c r="D10" s="27">
        <v>19.565217391304344</v>
      </c>
    </row>
    <row r="11" spans="1:4">
      <c r="A11" s="8"/>
      <c r="D11" s="28"/>
    </row>
    <row r="12" spans="1:4">
      <c r="A12" s="32" t="s">
        <v>72</v>
      </c>
      <c r="B12" s="12" t="s">
        <v>15</v>
      </c>
      <c r="C12" s="12" t="s">
        <v>15</v>
      </c>
      <c r="D12" s="12" t="s">
        <v>15</v>
      </c>
    </row>
    <row r="13" spans="1:4">
      <c r="A13" s="8" t="s">
        <v>16</v>
      </c>
      <c r="B13" s="16">
        <v>2</v>
      </c>
      <c r="C13" s="16">
        <v>2</v>
      </c>
      <c r="D13" s="30">
        <v>0</v>
      </c>
    </row>
    <row r="14" spans="1:4">
      <c r="A14" s="8" t="s">
        <v>73</v>
      </c>
      <c r="B14" s="36" t="s">
        <v>15</v>
      </c>
      <c r="C14" s="36" t="s">
        <v>15</v>
      </c>
      <c r="D14" s="36" t="s">
        <v>15</v>
      </c>
    </row>
    <row r="15" spans="1:4">
      <c r="A15" s="8" t="s">
        <v>18</v>
      </c>
      <c r="B15" s="16">
        <v>4</v>
      </c>
      <c r="C15" s="16">
        <v>1</v>
      </c>
      <c r="D15" s="30">
        <v>-75</v>
      </c>
    </row>
    <row r="16" spans="1:4">
      <c r="A16" s="8" t="s">
        <v>74</v>
      </c>
      <c r="B16" s="36">
        <v>6</v>
      </c>
      <c r="C16" s="36">
        <v>4</v>
      </c>
      <c r="D16" s="30">
        <v>-33.333333333333336</v>
      </c>
    </row>
    <row r="17" spans="1:4">
      <c r="A17" s="8" t="s">
        <v>20</v>
      </c>
      <c r="B17" s="16" t="s">
        <v>15</v>
      </c>
      <c r="C17" s="16">
        <v>10</v>
      </c>
      <c r="D17" s="35" t="s">
        <v>24</v>
      </c>
    </row>
    <row r="18" spans="1:4">
      <c r="A18" s="8" t="s">
        <v>21</v>
      </c>
      <c r="B18" s="16" t="s">
        <v>15</v>
      </c>
      <c r="C18" s="16" t="s">
        <v>15</v>
      </c>
      <c r="D18" s="16" t="s">
        <v>15</v>
      </c>
    </row>
    <row r="19" spans="1:4">
      <c r="A19" s="8" t="s">
        <v>22</v>
      </c>
      <c r="B19" s="16" t="s">
        <v>15</v>
      </c>
      <c r="C19" s="16" t="s">
        <v>15</v>
      </c>
      <c r="D19" s="16" t="s">
        <v>15</v>
      </c>
    </row>
    <row r="20" spans="1:4">
      <c r="A20" s="8" t="s">
        <v>91</v>
      </c>
      <c r="B20" s="16" t="s">
        <v>24</v>
      </c>
      <c r="C20" s="16" t="s">
        <v>24</v>
      </c>
      <c r="D20" s="16" t="s">
        <v>24</v>
      </c>
    </row>
    <row r="21" spans="1:4">
      <c r="A21" s="8" t="s">
        <v>25</v>
      </c>
      <c r="B21" s="16" t="s">
        <v>15</v>
      </c>
      <c r="C21" s="16">
        <v>1</v>
      </c>
      <c r="D21" s="35" t="s">
        <v>24</v>
      </c>
    </row>
    <row r="22" spans="1:4">
      <c r="A22" s="8" t="s">
        <v>76</v>
      </c>
      <c r="B22" s="16">
        <v>2</v>
      </c>
      <c r="C22" s="16" t="s">
        <v>15</v>
      </c>
      <c r="D22" s="35" t="s">
        <v>24</v>
      </c>
    </row>
    <row r="23" spans="1:4">
      <c r="A23" s="8" t="s">
        <v>77</v>
      </c>
      <c r="B23" s="16">
        <v>1</v>
      </c>
      <c r="C23" s="16">
        <v>3</v>
      </c>
      <c r="D23" s="30">
        <v>200</v>
      </c>
    </row>
    <row r="24" spans="1:4">
      <c r="A24" s="8" t="s">
        <v>92</v>
      </c>
      <c r="B24" s="36">
        <v>1</v>
      </c>
      <c r="C24" s="36">
        <v>2</v>
      </c>
      <c r="D24" s="30">
        <v>100</v>
      </c>
    </row>
    <row r="25" spans="1:4">
      <c r="A25" s="8" t="s">
        <v>29</v>
      </c>
      <c r="B25" s="16">
        <v>28</v>
      </c>
      <c r="C25" s="16">
        <v>8</v>
      </c>
      <c r="D25" s="30">
        <v>-71.428571428571431</v>
      </c>
    </row>
    <row r="26" spans="1:4">
      <c r="A26" s="8" t="s">
        <v>79</v>
      </c>
      <c r="B26" s="16">
        <v>1</v>
      </c>
      <c r="C26" s="16">
        <v>1</v>
      </c>
      <c r="D26" s="30">
        <v>0</v>
      </c>
    </row>
    <row r="27" spans="1:4">
      <c r="A27" s="8" t="s">
        <v>31</v>
      </c>
      <c r="B27" s="16" t="s">
        <v>15</v>
      </c>
      <c r="C27" s="16">
        <v>3</v>
      </c>
      <c r="D27" s="35" t="s">
        <v>24</v>
      </c>
    </row>
    <row r="28" spans="1:4">
      <c r="A28" s="8" t="s">
        <v>80</v>
      </c>
      <c r="B28" s="16">
        <v>5</v>
      </c>
      <c r="C28" s="16">
        <v>10</v>
      </c>
      <c r="D28" s="30">
        <v>100</v>
      </c>
    </row>
    <row r="29" spans="1:4">
      <c r="A29" s="8" t="s">
        <v>81</v>
      </c>
      <c r="B29" s="16">
        <v>1</v>
      </c>
      <c r="C29" s="16">
        <v>1</v>
      </c>
      <c r="D29" s="30">
        <v>0</v>
      </c>
    </row>
    <row r="30" spans="1:4">
      <c r="A30" s="8" t="s">
        <v>34</v>
      </c>
      <c r="B30" s="16">
        <v>18</v>
      </c>
      <c r="C30" s="16">
        <v>27</v>
      </c>
      <c r="D30" s="30">
        <v>50</v>
      </c>
    </row>
    <row r="31" spans="1:4">
      <c r="A31" s="8" t="s">
        <v>35</v>
      </c>
      <c r="B31" s="16">
        <v>2</v>
      </c>
      <c r="C31" s="16">
        <v>1</v>
      </c>
      <c r="D31" s="30">
        <v>-50</v>
      </c>
    </row>
    <row r="32" spans="1:4">
      <c r="A32" s="8" t="s">
        <v>93</v>
      </c>
      <c r="B32" s="36">
        <v>3</v>
      </c>
      <c r="C32" s="36" t="s">
        <v>15</v>
      </c>
      <c r="D32" s="35" t="s">
        <v>24</v>
      </c>
    </row>
    <row r="33" spans="1:4">
      <c r="A33" s="8" t="s">
        <v>83</v>
      </c>
      <c r="B33" s="16" t="s">
        <v>15</v>
      </c>
      <c r="C33" s="16">
        <v>2</v>
      </c>
      <c r="D33" s="35" t="s">
        <v>24</v>
      </c>
    </row>
    <row r="34" spans="1:4">
      <c r="A34" s="8" t="s">
        <v>84</v>
      </c>
      <c r="B34" s="36" t="s">
        <v>15</v>
      </c>
      <c r="C34" s="36">
        <v>1</v>
      </c>
      <c r="D34" s="35" t="s">
        <v>24</v>
      </c>
    </row>
    <row r="35" spans="1:4">
      <c r="A35" s="8" t="s">
        <v>39</v>
      </c>
      <c r="B35" s="16" t="s">
        <v>15</v>
      </c>
      <c r="C35" s="16">
        <v>2</v>
      </c>
      <c r="D35" s="35" t="s">
        <v>24</v>
      </c>
    </row>
    <row r="36" spans="1:4" s="25" customFormat="1">
      <c r="A36" s="15" t="s">
        <v>67</v>
      </c>
      <c r="B36" s="36">
        <v>16</v>
      </c>
      <c r="C36" s="36">
        <v>28</v>
      </c>
      <c r="D36" s="30">
        <v>75</v>
      </c>
    </row>
    <row r="37" spans="1:4">
      <c r="A37" s="8" t="s">
        <v>41</v>
      </c>
      <c r="B37" s="16" t="s">
        <v>15</v>
      </c>
      <c r="C37" s="16">
        <v>1</v>
      </c>
      <c r="D37" s="35" t="s">
        <v>24</v>
      </c>
    </row>
    <row r="38" spans="1:4">
      <c r="A38" s="33" t="s">
        <v>94</v>
      </c>
      <c r="B38" s="38">
        <v>2</v>
      </c>
      <c r="C38" s="38">
        <v>2</v>
      </c>
      <c r="D38" s="31">
        <v>0</v>
      </c>
    </row>
    <row r="40" spans="1:4">
      <c r="A40" s="3" t="s">
        <v>95</v>
      </c>
    </row>
    <row r="41" spans="1:4">
      <c r="A41" s="23" t="s">
        <v>44</v>
      </c>
    </row>
    <row r="42" spans="1:4">
      <c r="A42" s="3" t="s">
        <v>45</v>
      </c>
    </row>
    <row r="43" spans="1:4">
      <c r="A43" s="2" t="s">
        <v>85</v>
      </c>
    </row>
    <row r="44" spans="1:4">
      <c r="A44" s="2" t="s">
        <v>96</v>
      </c>
    </row>
    <row r="45" spans="1:4">
      <c r="A45" s="2" t="s">
        <v>97</v>
      </c>
    </row>
  </sheetData>
  <mergeCells count="4">
    <mergeCell ref="A5:A8"/>
    <mergeCell ref="B5:D5"/>
    <mergeCell ref="B6:D6"/>
    <mergeCell ref="B7:D7"/>
  </mergeCells>
  <hyperlinks>
    <hyperlink ref="D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zoomScaleNormal="100" workbookViewId="0">
      <selection activeCell="J23" sqref="J23"/>
    </sheetView>
  </sheetViews>
  <sheetFormatPr defaultColWidth="9.140625" defaultRowHeight="11.25"/>
  <cols>
    <col min="1" max="1" width="7" style="25" customWidth="1"/>
    <col min="2" max="2" width="12.140625" style="25" customWidth="1"/>
    <col min="3" max="4" width="9.140625" style="25"/>
    <col min="5" max="6" width="9.140625" style="25" customWidth="1"/>
    <col min="7" max="16384" width="9.140625" style="25"/>
  </cols>
  <sheetData>
    <row r="1" spans="1:7" ht="11.25" customHeight="1">
      <c r="A1" s="39" t="s">
        <v>662</v>
      </c>
      <c r="G1" s="155" t="s">
        <v>226</v>
      </c>
    </row>
    <row r="2" spans="1:7" ht="11.25" customHeight="1">
      <c r="A2" s="25" t="s">
        <v>641</v>
      </c>
    </row>
    <row r="3" spans="1:7" ht="11.25" customHeight="1">
      <c r="A3" s="40" t="s">
        <v>637</v>
      </c>
    </row>
    <row r="4" spans="1:7" ht="11.25" customHeight="1"/>
    <row r="5" spans="1:7" ht="11.25" customHeight="1">
      <c r="A5" s="1396" t="s">
        <v>543</v>
      </c>
      <c r="B5" s="1385" t="s">
        <v>544</v>
      </c>
      <c r="C5" s="1389" t="s">
        <v>641</v>
      </c>
      <c r="D5" s="1390"/>
      <c r="E5" s="1390"/>
      <c r="F5" s="1390"/>
      <c r="G5" s="1391"/>
    </row>
    <row r="6" spans="1:7" ht="11.25" customHeight="1">
      <c r="A6" s="1396"/>
      <c r="B6" s="1385"/>
      <c r="C6" s="1389" t="s">
        <v>393</v>
      </c>
      <c r="D6" s="1391"/>
      <c r="E6" s="1396" t="s">
        <v>394</v>
      </c>
      <c r="F6" s="1396"/>
      <c r="G6" s="1385" t="s">
        <v>190</v>
      </c>
    </row>
    <row r="7" spans="1:7" ht="11.25" customHeight="1">
      <c r="A7" s="1396"/>
      <c r="B7" s="1385"/>
      <c r="C7" s="44">
        <v>2018</v>
      </c>
      <c r="D7" s="542">
        <v>2019</v>
      </c>
      <c r="E7" s="44">
        <v>2018</v>
      </c>
      <c r="F7" s="542">
        <v>2019</v>
      </c>
      <c r="G7" s="1385"/>
    </row>
    <row r="8" spans="1:7" ht="11.25" customHeight="1"/>
    <row r="9" spans="1:7" ht="11.25" customHeight="1">
      <c r="A9" s="253"/>
      <c r="B9" s="253" t="s">
        <v>547</v>
      </c>
      <c r="C9" s="543">
        <v>66704</v>
      </c>
      <c r="D9" s="543">
        <v>69816</v>
      </c>
      <c r="E9" s="544">
        <v>153.07446543555207</v>
      </c>
      <c r="F9" s="544">
        <v>158.93802011389147</v>
      </c>
      <c r="G9" s="544">
        <v>3.8305243540491585</v>
      </c>
    </row>
    <row r="10" spans="1:7" ht="11.25" customHeight="1">
      <c r="A10" s="15"/>
      <c r="B10" s="15"/>
      <c r="C10" s="545"/>
      <c r="D10" s="16"/>
      <c r="E10" s="112"/>
      <c r="F10" s="112"/>
      <c r="G10" s="112"/>
    </row>
    <row r="11" spans="1:7" ht="11.25" customHeight="1">
      <c r="A11" s="11" t="s">
        <v>548</v>
      </c>
      <c r="B11" s="11" t="s">
        <v>549</v>
      </c>
      <c r="C11" s="12" t="s">
        <v>24</v>
      </c>
      <c r="D11" s="12" t="s">
        <v>24</v>
      </c>
      <c r="E11" s="12" t="s">
        <v>24</v>
      </c>
      <c r="F11" s="12" t="s">
        <v>24</v>
      </c>
      <c r="G11" s="12" t="s">
        <v>24</v>
      </c>
    </row>
    <row r="12" spans="1:7" ht="11.25" customHeight="1">
      <c r="A12" s="15" t="s">
        <v>550</v>
      </c>
      <c r="B12" s="15" t="s">
        <v>551</v>
      </c>
      <c r="C12" s="16">
        <v>738</v>
      </c>
      <c r="D12" s="16">
        <v>614</v>
      </c>
      <c r="E12" s="118">
        <v>72.89738458407993</v>
      </c>
      <c r="F12" s="118">
        <v>60.258227112669147</v>
      </c>
      <c r="G12" s="118">
        <v>-17.338286611411636</v>
      </c>
    </row>
    <row r="13" spans="1:7" ht="11.25" customHeight="1">
      <c r="A13" s="15" t="s">
        <v>552</v>
      </c>
      <c r="B13" s="15" t="s">
        <v>553</v>
      </c>
      <c r="C13" s="16">
        <v>2370</v>
      </c>
      <c r="D13" s="16">
        <v>2608</v>
      </c>
      <c r="E13" s="112">
        <v>110.46664466655854</v>
      </c>
      <c r="F13" s="112">
        <v>119.4815928252403</v>
      </c>
      <c r="G13" s="112">
        <v>8.1607875263100595</v>
      </c>
    </row>
    <row r="14" spans="1:7" ht="11.25" customHeight="1">
      <c r="A14" s="15" t="s">
        <v>554</v>
      </c>
      <c r="B14" s="15" t="s">
        <v>555</v>
      </c>
      <c r="C14" s="16" t="s">
        <v>24</v>
      </c>
      <c r="D14" s="16" t="s">
        <v>24</v>
      </c>
      <c r="E14" s="16" t="s">
        <v>24</v>
      </c>
      <c r="F14" s="16" t="s">
        <v>24</v>
      </c>
      <c r="G14" s="16" t="s">
        <v>24</v>
      </c>
    </row>
    <row r="15" spans="1:7" ht="11.25" customHeight="1">
      <c r="A15" s="15" t="s">
        <v>556</v>
      </c>
      <c r="B15" s="15" t="s">
        <v>557</v>
      </c>
      <c r="C15" s="16">
        <v>2884</v>
      </c>
      <c r="D15" s="16">
        <v>2764</v>
      </c>
      <c r="E15" s="112">
        <v>100.9334241874142</v>
      </c>
      <c r="F15" s="112">
        <v>96.22792789311319</v>
      </c>
      <c r="G15" s="112">
        <v>-4.6619802430994497</v>
      </c>
    </row>
    <row r="16" spans="1:7" ht="11.25" customHeight="1">
      <c r="A16" s="15" t="s">
        <v>558</v>
      </c>
      <c r="B16" s="15" t="s">
        <v>559</v>
      </c>
      <c r="C16" s="16">
        <v>2471</v>
      </c>
      <c r="D16" s="16">
        <v>2443</v>
      </c>
      <c r="E16" s="112">
        <v>93.483507216692189</v>
      </c>
      <c r="F16" s="112">
        <v>91.520681875907997</v>
      </c>
      <c r="G16" s="112">
        <v>-2.099648803541811</v>
      </c>
    </row>
    <row r="17" spans="1:7" ht="11.25" customHeight="1">
      <c r="A17" s="15" t="s">
        <v>560</v>
      </c>
      <c r="B17" s="15" t="s">
        <v>15</v>
      </c>
      <c r="C17" s="16">
        <v>15368</v>
      </c>
      <c r="D17" s="16">
        <v>16549</v>
      </c>
      <c r="E17" s="112">
        <v>516.62300404443738</v>
      </c>
      <c r="F17" s="112">
        <v>548.84010310194651</v>
      </c>
      <c r="G17" s="112">
        <v>6.2360945612746974</v>
      </c>
    </row>
    <row r="18" spans="1:7" ht="11.25" customHeight="1">
      <c r="A18" s="15" t="s">
        <v>561</v>
      </c>
      <c r="B18" s="15" t="s">
        <v>562</v>
      </c>
      <c r="C18" s="16">
        <v>100</v>
      </c>
      <c r="D18" s="16">
        <v>126</v>
      </c>
      <c r="E18" s="112">
        <v>27.912143736375384</v>
      </c>
      <c r="F18" s="112">
        <v>34.797305694330525</v>
      </c>
      <c r="G18" s="112">
        <v>24.667263191907153</v>
      </c>
    </row>
    <row r="19" spans="1:7" ht="11.25" customHeight="1">
      <c r="A19" s="15" t="s">
        <v>563</v>
      </c>
      <c r="B19" s="15" t="s">
        <v>564</v>
      </c>
      <c r="C19" s="16">
        <v>3940</v>
      </c>
      <c r="D19" s="16">
        <v>4586</v>
      </c>
      <c r="E19" s="112">
        <v>263.4209285922023</v>
      </c>
      <c r="F19" s="112">
        <v>302.48404967175929</v>
      </c>
      <c r="G19" s="112">
        <v>14.829163836116436</v>
      </c>
    </row>
    <row r="20" spans="1:7" ht="11.25" customHeight="1">
      <c r="A20" s="15" t="s">
        <v>565</v>
      </c>
      <c r="B20" s="15" t="s">
        <v>566</v>
      </c>
      <c r="C20" s="16" t="s">
        <v>24</v>
      </c>
      <c r="D20" s="16" t="s">
        <v>24</v>
      </c>
      <c r="E20" s="16" t="s">
        <v>24</v>
      </c>
      <c r="F20" s="16" t="s">
        <v>24</v>
      </c>
      <c r="G20" s="16" t="s">
        <v>24</v>
      </c>
    </row>
    <row r="21" spans="1:7" ht="11.25" customHeight="1">
      <c r="A21" s="15" t="s">
        <v>567</v>
      </c>
      <c r="B21" s="15" t="s">
        <v>619</v>
      </c>
      <c r="C21" s="16">
        <v>7862</v>
      </c>
      <c r="D21" s="16">
        <v>7744</v>
      </c>
      <c r="E21" s="112">
        <v>314.2818767049252</v>
      </c>
      <c r="F21" s="112">
        <v>308.27166440425623</v>
      </c>
      <c r="G21" s="112">
        <v>-1.9123636283716934</v>
      </c>
    </row>
    <row r="22" spans="1:7" ht="11.25" customHeight="1">
      <c r="A22" s="15" t="s">
        <v>569</v>
      </c>
      <c r="B22" s="15" t="s">
        <v>620</v>
      </c>
      <c r="C22" s="16">
        <v>1513</v>
      </c>
      <c r="D22" s="16">
        <v>1457</v>
      </c>
      <c r="E22" s="112">
        <v>170.82321434418225</v>
      </c>
      <c r="F22" s="112">
        <v>162.6148739595215</v>
      </c>
      <c r="G22" s="112">
        <v>-4.8051668013471556</v>
      </c>
    </row>
    <row r="23" spans="1:7" ht="11.25" customHeight="1">
      <c r="A23" s="15" t="s">
        <v>571</v>
      </c>
      <c r="B23" s="15" t="s">
        <v>621</v>
      </c>
      <c r="C23" s="16" t="s">
        <v>24</v>
      </c>
      <c r="D23" s="16" t="s">
        <v>24</v>
      </c>
      <c r="E23" s="16" t="s">
        <v>24</v>
      </c>
      <c r="F23" s="16" t="s">
        <v>24</v>
      </c>
      <c r="G23" s="16" t="s">
        <v>24</v>
      </c>
    </row>
    <row r="24" spans="1:7" ht="11.25" customHeight="1">
      <c r="A24" s="15" t="s">
        <v>573</v>
      </c>
      <c r="B24" s="15" t="s">
        <v>574</v>
      </c>
      <c r="C24" s="16">
        <v>2015</v>
      </c>
      <c r="D24" s="16">
        <v>1781</v>
      </c>
      <c r="E24" s="112">
        <v>135.6233829519725</v>
      </c>
      <c r="F24" s="112">
        <v>119.31039795812413</v>
      </c>
      <c r="G24" s="112">
        <v>-12.028150779593219</v>
      </c>
    </row>
    <row r="25" spans="1:7" ht="11.25" customHeight="1">
      <c r="A25" s="15" t="s">
        <v>575</v>
      </c>
      <c r="B25" s="15" t="s">
        <v>622</v>
      </c>
      <c r="C25" s="16" t="s">
        <v>24</v>
      </c>
      <c r="D25" s="16" t="s">
        <v>24</v>
      </c>
      <c r="E25" s="16" t="s">
        <v>24</v>
      </c>
      <c r="F25" s="16" t="s">
        <v>24</v>
      </c>
      <c r="G25" s="16" t="s">
        <v>24</v>
      </c>
    </row>
    <row r="26" spans="1:7" ht="11.25" customHeight="1">
      <c r="A26" s="15" t="s">
        <v>577</v>
      </c>
      <c r="B26" s="15" t="s">
        <v>623</v>
      </c>
      <c r="C26" s="16">
        <v>1818</v>
      </c>
      <c r="D26" s="16">
        <v>1843</v>
      </c>
      <c r="E26" s="112">
        <v>111.00026009961937</v>
      </c>
      <c r="F26" s="112">
        <v>111.98698204501719</v>
      </c>
      <c r="G26" s="112">
        <v>0.88893660655594431</v>
      </c>
    </row>
    <row r="27" spans="1:7" ht="11.25" customHeight="1">
      <c r="A27" s="15" t="s">
        <v>579</v>
      </c>
      <c r="B27" s="15" t="s">
        <v>624</v>
      </c>
      <c r="C27" s="16" t="s">
        <v>24</v>
      </c>
      <c r="D27" s="16" t="s">
        <v>24</v>
      </c>
      <c r="E27" s="16" t="s">
        <v>24</v>
      </c>
      <c r="F27" s="16" t="s">
        <v>24</v>
      </c>
      <c r="G27" s="16" t="s">
        <v>24</v>
      </c>
    </row>
    <row r="28" spans="1:7" ht="11.25" customHeight="1">
      <c r="A28" s="15" t="s">
        <v>581</v>
      </c>
      <c r="B28" s="15" t="s">
        <v>582</v>
      </c>
      <c r="C28" s="16">
        <v>1990</v>
      </c>
      <c r="D28" s="16">
        <v>2384</v>
      </c>
      <c r="E28" s="112">
        <v>103.79801636253153</v>
      </c>
      <c r="F28" s="112">
        <v>123.32490992470662</v>
      </c>
      <c r="G28" s="112">
        <v>18.81239569547671</v>
      </c>
    </row>
    <row r="29" spans="1:7" ht="11.25" customHeight="1">
      <c r="A29" s="15" t="s">
        <v>583</v>
      </c>
      <c r="B29" s="15" t="s">
        <v>34</v>
      </c>
      <c r="C29" s="16">
        <v>9063</v>
      </c>
      <c r="D29" s="16">
        <v>8966</v>
      </c>
      <c r="E29" s="112">
        <v>135.49258348910072</v>
      </c>
      <c r="F29" s="112">
        <v>133.44440305210537</v>
      </c>
      <c r="G29" s="112">
        <v>-1.5116550177524033</v>
      </c>
    </row>
    <row r="30" spans="1:7" ht="11.25" customHeight="1">
      <c r="A30" s="15" t="s">
        <v>584</v>
      </c>
      <c r="B30" s="15" t="s">
        <v>585</v>
      </c>
      <c r="C30" s="16" t="s">
        <v>24</v>
      </c>
      <c r="D30" s="16" t="s">
        <v>24</v>
      </c>
      <c r="E30" s="16" t="s">
        <v>24</v>
      </c>
      <c r="F30" s="16" t="s">
        <v>24</v>
      </c>
      <c r="G30" s="16" t="s">
        <v>24</v>
      </c>
    </row>
    <row r="31" spans="1:7" ht="11.25" customHeight="1">
      <c r="A31" s="15" t="s">
        <v>586</v>
      </c>
      <c r="B31" s="15" t="s">
        <v>625</v>
      </c>
      <c r="C31" s="16" t="s">
        <v>24</v>
      </c>
      <c r="D31" s="16" t="s">
        <v>24</v>
      </c>
      <c r="E31" s="16" t="s">
        <v>24</v>
      </c>
      <c r="F31" s="16" t="s">
        <v>24</v>
      </c>
      <c r="G31" s="16" t="s">
        <v>24</v>
      </c>
    </row>
    <row r="32" spans="1:7" ht="11.25" customHeight="1">
      <c r="A32" s="15" t="s">
        <v>588</v>
      </c>
      <c r="B32" s="15" t="s">
        <v>589</v>
      </c>
      <c r="C32" s="16">
        <v>432</v>
      </c>
      <c r="D32" s="16">
        <v>357</v>
      </c>
      <c r="E32" s="112">
        <v>115.0852216722522</v>
      </c>
      <c r="F32" s="112">
        <v>89.425945547865425</v>
      </c>
      <c r="G32" s="112">
        <v>-22.295891472026767</v>
      </c>
    </row>
    <row r="33" spans="1:7" ht="11.25" customHeight="1">
      <c r="A33" s="15" t="s">
        <v>590</v>
      </c>
      <c r="B33" s="15" t="s">
        <v>626</v>
      </c>
      <c r="C33" s="16">
        <v>3816</v>
      </c>
      <c r="D33" s="16">
        <v>3520</v>
      </c>
      <c r="E33" s="112">
        <v>257.9945520961719</v>
      </c>
      <c r="F33" s="112">
        <v>237.23337361358324</v>
      </c>
      <c r="G33" s="112">
        <v>-8.0471383267231005</v>
      </c>
    </row>
    <row r="34" spans="1:7" ht="11.25" customHeight="1">
      <c r="A34" s="15" t="s">
        <v>592</v>
      </c>
      <c r="B34" s="15" t="s">
        <v>593</v>
      </c>
      <c r="C34" s="16" t="s">
        <v>24</v>
      </c>
      <c r="D34" s="16" t="s">
        <v>24</v>
      </c>
      <c r="E34" s="16" t="s">
        <v>24</v>
      </c>
      <c r="F34" s="16" t="s">
        <v>24</v>
      </c>
      <c r="G34" s="16" t="s">
        <v>24</v>
      </c>
    </row>
    <row r="35" spans="1:7" ht="11.25" customHeight="1">
      <c r="A35" s="15" t="s">
        <v>594</v>
      </c>
      <c r="B35" s="15" t="s">
        <v>595</v>
      </c>
      <c r="C35" s="16">
        <v>466</v>
      </c>
      <c r="D35" s="16">
        <v>291</v>
      </c>
      <c r="E35" s="112">
        <v>71.809522928965592</v>
      </c>
      <c r="F35" s="112">
        <v>44.291361053738662</v>
      </c>
      <c r="G35" s="112">
        <v>-38.321048174137097</v>
      </c>
    </row>
    <row r="36" spans="1:7" ht="11.25" customHeight="1">
      <c r="A36" s="15" t="s">
        <v>596</v>
      </c>
      <c r="B36" s="15" t="s">
        <v>67</v>
      </c>
      <c r="C36" s="16">
        <v>9588</v>
      </c>
      <c r="D36" s="16">
        <v>11403</v>
      </c>
      <c r="E36" s="112">
        <v>78.739472044777372</v>
      </c>
      <c r="F36" s="112">
        <v>93.070344383127576</v>
      </c>
      <c r="G36" s="112">
        <v>18.200366304463614</v>
      </c>
    </row>
    <row r="37" spans="1:7" ht="11.25" customHeight="1">
      <c r="A37" s="19" t="s">
        <v>597</v>
      </c>
      <c r="B37" s="19" t="s">
        <v>598</v>
      </c>
      <c r="C37" s="20">
        <v>270</v>
      </c>
      <c r="D37" s="20">
        <v>380</v>
      </c>
      <c r="E37" s="114">
        <v>92.511692450017989</v>
      </c>
      <c r="F37" s="114">
        <v>127.03634242311793</v>
      </c>
      <c r="G37" s="114">
        <v>37.319228584811412</v>
      </c>
    </row>
    <row r="38" spans="1:7" ht="11.25" customHeight="1"/>
    <row r="39" spans="1:7" ht="11.25" customHeight="1">
      <c r="A39" s="25" t="s">
        <v>642</v>
      </c>
    </row>
    <row r="40" spans="1:7" ht="11.25" customHeight="1">
      <c r="A40" s="25" t="s">
        <v>400</v>
      </c>
    </row>
    <row r="41" spans="1:7" ht="11.25" customHeight="1">
      <c r="A41" s="25" t="s">
        <v>401</v>
      </c>
    </row>
    <row r="42" spans="1:7" ht="11.25" customHeight="1">
      <c r="A42" s="1398" t="s">
        <v>2013</v>
      </c>
      <c r="B42" s="1398"/>
      <c r="C42" s="1398"/>
      <c r="D42" s="1398"/>
      <c r="E42" s="1398"/>
      <c r="F42" s="1398"/>
      <c r="G42" s="1398"/>
    </row>
    <row r="43" spans="1:7">
      <c r="A43" s="1398"/>
      <c r="B43" s="1398"/>
      <c r="C43" s="1398"/>
      <c r="D43" s="1398"/>
      <c r="E43" s="1398"/>
      <c r="F43" s="1398"/>
      <c r="G43" s="1398"/>
    </row>
    <row r="44" spans="1:7">
      <c r="A44" s="1398"/>
      <c r="B44" s="1398"/>
      <c r="C44" s="1398"/>
      <c r="D44" s="1398"/>
      <c r="E44" s="1398"/>
      <c r="F44" s="1398"/>
      <c r="G44" s="1398"/>
    </row>
  </sheetData>
  <mergeCells count="7">
    <mergeCell ref="A42:G44"/>
    <mergeCell ref="A5:A7"/>
    <mergeCell ref="B5:B7"/>
    <mergeCell ref="C5:G5"/>
    <mergeCell ref="C6:D6"/>
    <mergeCell ref="E6:F6"/>
    <mergeCell ref="G6:G7"/>
  </mergeCells>
  <hyperlinks>
    <hyperlink ref="G1" location="Índice!A1" display="(Voltar ao índice)"/>
  </hyperlinks>
  <pageMargins left="0.511811024" right="0.511811024" top="0.78740157499999996" bottom="0.78740157499999996" header="0.31496062000000002" footer="0.3149606200000000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
  <sheetViews>
    <sheetView zoomScaleNormal="100" workbookViewId="0">
      <selection activeCell="I21" sqref="I21"/>
    </sheetView>
  </sheetViews>
  <sheetFormatPr defaultColWidth="9.140625" defaultRowHeight="11.25"/>
  <cols>
    <col min="1" max="1" width="7" style="78" customWidth="1"/>
    <col min="2" max="2" width="12.85546875" style="78" customWidth="1"/>
    <col min="3" max="4" width="9.140625" style="78"/>
    <col min="5" max="6" width="9.140625" style="78" customWidth="1"/>
    <col min="7" max="16384" width="9.140625" style="78"/>
  </cols>
  <sheetData>
    <row r="1" spans="1:7" ht="11.25" customHeight="1">
      <c r="A1" s="77" t="s">
        <v>663</v>
      </c>
      <c r="G1" s="155" t="s">
        <v>226</v>
      </c>
    </row>
    <row r="2" spans="1:7" ht="11.25" customHeight="1">
      <c r="A2" s="78" t="s">
        <v>643</v>
      </c>
    </row>
    <row r="3" spans="1:7" ht="11.25" customHeight="1">
      <c r="A3" s="40" t="s">
        <v>637</v>
      </c>
    </row>
    <row r="4" spans="1:7" ht="11.25" customHeight="1"/>
    <row r="5" spans="1:7" ht="11.25" customHeight="1">
      <c r="A5" s="1396" t="s">
        <v>543</v>
      </c>
      <c r="B5" s="1385" t="s">
        <v>544</v>
      </c>
      <c r="C5" s="1390" t="s">
        <v>129</v>
      </c>
      <c r="D5" s="1390"/>
      <c r="E5" s="1390"/>
      <c r="F5" s="1390"/>
      <c r="G5" s="1391"/>
    </row>
    <row r="6" spans="1:7" ht="11.25" customHeight="1">
      <c r="A6" s="1396"/>
      <c r="B6" s="1385"/>
      <c r="C6" s="1390" t="s">
        <v>10</v>
      </c>
      <c r="D6" s="1391"/>
      <c r="E6" s="1389" t="s">
        <v>255</v>
      </c>
      <c r="F6" s="1391"/>
      <c r="G6" s="1385" t="s">
        <v>11</v>
      </c>
    </row>
    <row r="7" spans="1:7" ht="11.25" customHeight="1">
      <c r="A7" s="1396"/>
      <c r="B7" s="1385"/>
      <c r="C7" s="44" t="s">
        <v>233</v>
      </c>
      <c r="D7" s="542">
        <v>2019</v>
      </c>
      <c r="E7" s="44" t="s">
        <v>233</v>
      </c>
      <c r="F7" s="542">
        <v>2019</v>
      </c>
      <c r="G7" s="1385"/>
    </row>
    <row r="8" spans="1:7" ht="11.25" customHeight="1"/>
    <row r="9" spans="1:7" ht="11.25" customHeight="1">
      <c r="A9" s="527"/>
      <c r="B9" s="527" t="s">
        <v>547</v>
      </c>
      <c r="C9" s="81">
        <v>13347</v>
      </c>
      <c r="D9" s="81">
        <v>13730</v>
      </c>
      <c r="E9" s="1366">
        <v>26.841791440507262</v>
      </c>
      <c r="F9" s="1366">
        <v>27.383254049206453</v>
      </c>
      <c r="G9" s="1366">
        <v>2.0172372246438863</v>
      </c>
    </row>
    <row r="10" spans="1:7" ht="11.25" customHeight="1">
      <c r="A10" s="66"/>
      <c r="B10" s="66"/>
      <c r="C10" s="191"/>
      <c r="D10" s="75"/>
      <c r="E10" s="87"/>
      <c r="F10" s="87"/>
      <c r="G10" s="87"/>
    </row>
    <row r="11" spans="1:7" ht="11.25" customHeight="1">
      <c r="A11" s="85" t="s">
        <v>548</v>
      </c>
      <c r="B11" s="85" t="s">
        <v>549</v>
      </c>
      <c r="C11" s="187">
        <v>48</v>
      </c>
      <c r="D11" s="74">
        <v>43</v>
      </c>
      <c r="E11" s="86">
        <v>11.965449763807008</v>
      </c>
      <c r="F11" s="86">
        <v>10.556836288019955</v>
      </c>
      <c r="G11" s="86">
        <v>-11.772340393319894</v>
      </c>
    </row>
    <row r="12" spans="1:7" ht="11.25" customHeight="1">
      <c r="A12" s="66" t="s">
        <v>550</v>
      </c>
      <c r="B12" s="66" t="s">
        <v>551</v>
      </c>
      <c r="C12" s="75">
        <v>213</v>
      </c>
      <c r="D12" s="75">
        <v>311</v>
      </c>
      <c r="E12" s="169">
        <v>21.039489046624695</v>
      </c>
      <c r="F12" s="169">
        <v>30.52167529648225</v>
      </c>
      <c r="G12" s="169">
        <v>45.068519624428596</v>
      </c>
    </row>
    <row r="13" spans="1:7" ht="11.25" customHeight="1">
      <c r="A13" s="66" t="s">
        <v>552</v>
      </c>
      <c r="B13" s="66" t="s">
        <v>644</v>
      </c>
      <c r="C13" s="84">
        <v>988</v>
      </c>
      <c r="D13" s="75">
        <v>855</v>
      </c>
      <c r="E13" s="87">
        <v>46.051073810362801</v>
      </c>
      <c r="F13" s="87">
        <v>39.170537525145882</v>
      </c>
      <c r="G13" s="87">
        <v>-14.941098471559641</v>
      </c>
    </row>
    <row r="14" spans="1:7" ht="11.25" customHeight="1">
      <c r="A14" s="66" t="s">
        <v>554</v>
      </c>
      <c r="B14" s="66" t="s">
        <v>555</v>
      </c>
      <c r="C14" s="84">
        <v>231</v>
      </c>
      <c r="D14" s="75">
        <v>305</v>
      </c>
      <c r="E14" s="87">
        <v>46.795804178804538</v>
      </c>
      <c r="F14" s="87">
        <v>60.596788966218782</v>
      </c>
      <c r="G14" s="87">
        <v>29.491927811906692</v>
      </c>
    </row>
    <row r="15" spans="1:7" ht="11.25" customHeight="1">
      <c r="A15" s="66" t="s">
        <v>556</v>
      </c>
      <c r="B15" s="66" t="s">
        <v>645</v>
      </c>
      <c r="C15" s="84">
        <v>427</v>
      </c>
      <c r="D15" s="75">
        <v>338</v>
      </c>
      <c r="E15" s="87">
        <v>14.944026396680256</v>
      </c>
      <c r="F15" s="87">
        <v>11.767380473180991</v>
      </c>
      <c r="G15" s="87">
        <v>-21.256961405026303</v>
      </c>
    </row>
    <row r="16" spans="1:7" ht="11.25" customHeight="1">
      <c r="A16" s="66" t="s">
        <v>558</v>
      </c>
      <c r="B16" s="66" t="s">
        <v>559</v>
      </c>
      <c r="C16" s="84">
        <v>478</v>
      </c>
      <c r="D16" s="75">
        <v>604</v>
      </c>
      <c r="E16" s="87">
        <v>18.083818878825927</v>
      </c>
      <c r="F16" s="87">
        <v>22.627299162115609</v>
      </c>
      <c r="G16" s="87">
        <v>25.124561984026371</v>
      </c>
    </row>
    <row r="17" spans="1:7" ht="11.25" customHeight="1">
      <c r="A17" s="66" t="s">
        <v>560</v>
      </c>
      <c r="B17" s="66" t="s">
        <v>15</v>
      </c>
      <c r="C17" s="84">
        <v>789</v>
      </c>
      <c r="D17" s="75">
        <v>756</v>
      </c>
      <c r="E17" s="87">
        <v>26.523656311235104</v>
      </c>
      <c r="F17" s="87">
        <v>25.072398208053148</v>
      </c>
      <c r="G17" s="87">
        <v>-5.4715612589476308</v>
      </c>
    </row>
    <row r="18" spans="1:7" ht="11.25" customHeight="1">
      <c r="A18" s="66" t="s">
        <v>561</v>
      </c>
      <c r="B18" s="66" t="s">
        <v>562</v>
      </c>
      <c r="C18" s="84">
        <v>86</v>
      </c>
      <c r="D18" s="75">
        <v>124</v>
      </c>
      <c r="E18" s="87">
        <v>24.004443613282831</v>
      </c>
      <c r="F18" s="87">
        <v>34.244967508706232</v>
      </c>
      <c r="G18" s="87">
        <v>42.660950865600654</v>
      </c>
    </row>
    <row r="19" spans="1:7" ht="11.25" customHeight="1">
      <c r="A19" s="66" t="s">
        <v>563</v>
      </c>
      <c r="B19" s="66" t="s">
        <v>564</v>
      </c>
      <c r="C19" s="84">
        <v>122</v>
      </c>
      <c r="D19" s="75">
        <v>161</v>
      </c>
      <c r="E19" s="87">
        <v>8.1566886518397688</v>
      </c>
      <c r="F19" s="87">
        <v>10.619261229209167</v>
      </c>
      <c r="G19" s="87">
        <v>30.190837023231921</v>
      </c>
    </row>
    <row r="20" spans="1:7" ht="11.25" customHeight="1">
      <c r="A20" s="66" t="s">
        <v>565</v>
      </c>
      <c r="B20" s="66" t="s">
        <v>566</v>
      </c>
      <c r="C20" s="84">
        <v>209</v>
      </c>
      <c r="D20" s="75">
        <v>275</v>
      </c>
      <c r="E20" s="87">
        <v>19.092564222727095</v>
      </c>
      <c r="F20" s="87">
        <v>24.957255028660001</v>
      </c>
      <c r="G20" s="87">
        <v>30.717145887359607</v>
      </c>
    </row>
    <row r="21" spans="1:7" ht="11.25" customHeight="1">
      <c r="A21" s="66" t="s">
        <v>567</v>
      </c>
      <c r="B21" s="66" t="s">
        <v>619</v>
      </c>
      <c r="C21" s="84">
        <v>613</v>
      </c>
      <c r="D21" s="75">
        <v>574</v>
      </c>
      <c r="E21" s="87">
        <v>24.504552330211034</v>
      </c>
      <c r="F21" s="87">
        <v>22.849681736575814</v>
      </c>
      <c r="G21" s="87">
        <v>-6.7533190214414702</v>
      </c>
    </row>
    <row r="22" spans="1:7" ht="11.25" customHeight="1">
      <c r="A22" s="66" t="s">
        <v>569</v>
      </c>
      <c r="B22" s="66" t="s">
        <v>620</v>
      </c>
      <c r="C22" s="84">
        <v>659</v>
      </c>
      <c r="D22" s="75">
        <v>586</v>
      </c>
      <c r="E22" s="87">
        <v>74.403501819442226</v>
      </c>
      <c r="F22" s="87">
        <v>65.403099615840503</v>
      </c>
      <c r="G22" s="87">
        <v>-12.096745426637767</v>
      </c>
    </row>
    <row r="23" spans="1:7" ht="11.25" customHeight="1">
      <c r="A23" s="66" t="s">
        <v>571</v>
      </c>
      <c r="B23" s="66" t="s">
        <v>621</v>
      </c>
      <c r="C23" s="84">
        <v>313</v>
      </c>
      <c r="D23" s="75">
        <v>292</v>
      </c>
      <c r="E23" s="87">
        <v>51.552079953487841</v>
      </c>
      <c r="F23" s="87">
        <v>47.669811459365562</v>
      </c>
      <c r="G23" s="87">
        <v>-7.5307698498780269</v>
      </c>
    </row>
    <row r="24" spans="1:7" ht="11.25" customHeight="1">
      <c r="A24" s="66" t="s">
        <v>573</v>
      </c>
      <c r="B24" s="66" t="s">
        <v>574</v>
      </c>
      <c r="C24" s="84">
        <v>552</v>
      </c>
      <c r="D24" s="75">
        <v>541</v>
      </c>
      <c r="E24" s="87">
        <v>37.153403170962193</v>
      </c>
      <c r="F24" s="87">
        <v>36.241956931692954</v>
      </c>
      <c r="G24" s="87">
        <v>-2.4531971810905162</v>
      </c>
    </row>
    <row r="25" spans="1:7" ht="11.25" customHeight="1">
      <c r="A25" s="66" t="s">
        <v>575</v>
      </c>
      <c r="B25" s="66" t="s">
        <v>622</v>
      </c>
      <c r="C25" s="84">
        <v>35</v>
      </c>
      <c r="D25" s="75">
        <v>27</v>
      </c>
      <c r="E25" s="87">
        <v>4.3732343066486905</v>
      </c>
      <c r="F25" s="87">
        <v>3.3373917665309052</v>
      </c>
      <c r="G25" s="87">
        <v>-23.685960263848187</v>
      </c>
    </row>
    <row r="26" spans="1:7" ht="11.25" customHeight="1">
      <c r="A26" s="66" t="s">
        <v>577</v>
      </c>
      <c r="B26" s="66" t="s">
        <v>646</v>
      </c>
      <c r="C26" s="84">
        <v>465</v>
      </c>
      <c r="D26" s="75">
        <v>431</v>
      </c>
      <c r="E26" s="87">
        <v>28.391155636041258</v>
      </c>
      <c r="F26" s="87">
        <v>26.189033782638312</v>
      </c>
      <c r="G26" s="87">
        <v>-7.7563656852609881</v>
      </c>
    </row>
    <row r="27" spans="1:7" ht="11.25" customHeight="1">
      <c r="A27" s="66" t="s">
        <v>579</v>
      </c>
      <c r="B27" s="66" t="s">
        <v>624</v>
      </c>
      <c r="C27" s="84">
        <v>224</v>
      </c>
      <c r="D27" s="75">
        <v>259</v>
      </c>
      <c r="E27" s="87">
        <v>26.0029113974011</v>
      </c>
      <c r="F27" s="87">
        <v>29.947562858084396</v>
      </c>
      <c r="G27" s="87">
        <v>15.170037694615814</v>
      </c>
    </row>
    <row r="28" spans="1:7" ht="11.25" customHeight="1">
      <c r="A28" s="66" t="s">
        <v>581</v>
      </c>
      <c r="B28" s="66" t="s">
        <v>582</v>
      </c>
      <c r="C28" s="84">
        <v>797</v>
      </c>
      <c r="D28" s="75">
        <v>904</v>
      </c>
      <c r="E28" s="87">
        <v>41.571366352229958</v>
      </c>
      <c r="F28" s="87">
        <v>46.764143696281373</v>
      </c>
      <c r="G28" s="87">
        <v>12.491235674222352</v>
      </c>
    </row>
    <row r="29" spans="1:7" ht="11.25" customHeight="1">
      <c r="A29" s="66" t="s">
        <v>583</v>
      </c>
      <c r="B29" s="66" t="s">
        <v>34</v>
      </c>
      <c r="C29" s="84">
        <v>1642</v>
      </c>
      <c r="D29" s="75">
        <v>1726</v>
      </c>
      <c r="E29" s="87">
        <v>24.548032890776053</v>
      </c>
      <c r="F29" s="87">
        <v>25.688717339720487</v>
      </c>
      <c r="G29" s="87">
        <v>4.6467448288821913</v>
      </c>
    </row>
    <row r="30" spans="1:7" ht="11.25" customHeight="1">
      <c r="A30" s="66" t="s">
        <v>584</v>
      </c>
      <c r="B30" s="66" t="s">
        <v>585</v>
      </c>
      <c r="C30" s="84">
        <v>114</v>
      </c>
      <c r="D30" s="75">
        <v>161</v>
      </c>
      <c r="E30" s="87">
        <v>12.989380611640307</v>
      </c>
      <c r="F30" s="87">
        <v>18.210156516860796</v>
      </c>
      <c r="G30" s="87">
        <v>40.192647065418498</v>
      </c>
    </row>
    <row r="31" spans="1:7" ht="11.25" customHeight="1">
      <c r="A31" s="66" t="s">
        <v>586</v>
      </c>
      <c r="B31" s="66" t="s">
        <v>625</v>
      </c>
      <c r="C31" s="84">
        <v>355</v>
      </c>
      <c r="D31" s="75">
        <v>413</v>
      </c>
      <c r="E31" s="87">
        <v>68.330859948684491</v>
      </c>
      <c r="F31" s="87">
        <v>77.991630534950829</v>
      </c>
      <c r="G31" s="87">
        <v>14.138224798460669</v>
      </c>
    </row>
    <row r="32" spans="1:7" ht="11.25" customHeight="1">
      <c r="A32" s="66" t="s">
        <v>588</v>
      </c>
      <c r="B32" s="66" t="s">
        <v>589</v>
      </c>
      <c r="C32" s="84">
        <v>219</v>
      </c>
      <c r="D32" s="75">
        <v>243</v>
      </c>
      <c r="E32" s="87">
        <v>58.341813764405636</v>
      </c>
      <c r="F32" s="87">
        <v>60.869761255269744</v>
      </c>
      <c r="G32" s="87">
        <v>4.3329943444549031</v>
      </c>
    </row>
    <row r="33" spans="1:7" ht="11.25" customHeight="1">
      <c r="A33" s="66" t="s">
        <v>590</v>
      </c>
      <c r="B33" s="66" t="s">
        <v>626</v>
      </c>
      <c r="C33" s="84">
        <v>672</v>
      </c>
      <c r="D33" s="75">
        <v>605</v>
      </c>
      <c r="E33" s="87">
        <v>45.433002884860471</v>
      </c>
      <c r="F33" s="87">
        <v>40.774486089834618</v>
      </c>
      <c r="G33" s="87">
        <v>-10.253596503035027</v>
      </c>
    </row>
    <row r="34" spans="1:7" ht="11.25" customHeight="1">
      <c r="A34" s="66" t="s">
        <v>592</v>
      </c>
      <c r="B34" s="66" t="s">
        <v>593</v>
      </c>
      <c r="C34" s="84">
        <v>232</v>
      </c>
      <c r="D34" s="75">
        <v>251</v>
      </c>
      <c r="E34" s="87">
        <v>47.061019073912171</v>
      </c>
      <c r="F34" s="87">
        <v>50.102500533960921</v>
      </c>
      <c r="G34" s="87">
        <v>6.4628465764243685</v>
      </c>
    </row>
    <row r="35" spans="1:7" ht="11.25" customHeight="1">
      <c r="A35" s="66" t="s">
        <v>594</v>
      </c>
      <c r="B35" s="66" t="s">
        <v>595</v>
      </c>
      <c r="C35" s="84">
        <v>151</v>
      </c>
      <c r="D35" s="75">
        <v>175</v>
      </c>
      <c r="E35" s="87">
        <v>23.26875099200387</v>
      </c>
      <c r="F35" s="87">
        <v>26.635698228193355</v>
      </c>
      <c r="G35" s="87">
        <v>14.469823658977276</v>
      </c>
    </row>
    <row r="36" spans="1:7" ht="11.25" customHeight="1">
      <c r="A36" s="66" t="s">
        <v>596</v>
      </c>
      <c r="B36" s="66" t="s">
        <v>67</v>
      </c>
      <c r="C36" s="84">
        <v>2590</v>
      </c>
      <c r="D36" s="75">
        <v>2663</v>
      </c>
      <c r="E36" s="87">
        <v>21.269840696284248</v>
      </c>
      <c r="F36" s="87">
        <v>21.735186099471083</v>
      </c>
      <c r="G36" s="87">
        <v>2.1878179993521485</v>
      </c>
    </row>
    <row r="37" spans="1:7" ht="11.25" customHeight="1">
      <c r="A37" s="88" t="s">
        <v>597</v>
      </c>
      <c r="B37" s="88" t="s">
        <v>598</v>
      </c>
      <c r="C37" s="192">
        <v>123</v>
      </c>
      <c r="D37" s="89">
        <v>107</v>
      </c>
      <c r="E37" s="90">
        <v>42.144215449452638</v>
      </c>
      <c r="F37" s="90">
        <v>35.77075957703584</v>
      </c>
      <c r="G37" s="90">
        <v>-15.122967184099224</v>
      </c>
    </row>
    <row r="38" spans="1:7" ht="11.25" customHeight="1"/>
    <row r="39" spans="1:7" ht="11.25" customHeight="1">
      <c r="A39" s="78" t="s">
        <v>647</v>
      </c>
    </row>
    <row r="40" spans="1:7" ht="11.25" customHeight="1">
      <c r="A40" s="78" t="s">
        <v>400</v>
      </c>
    </row>
    <row r="41" spans="1:7" ht="11.25" customHeight="1">
      <c r="A41" s="78" t="s">
        <v>648</v>
      </c>
    </row>
    <row r="42" spans="1:7" ht="11.25" customHeight="1">
      <c r="A42" s="78" t="s">
        <v>649</v>
      </c>
    </row>
    <row r="43" spans="1:7" ht="11.25" customHeight="1">
      <c r="A43" s="175" t="s">
        <v>247</v>
      </c>
    </row>
    <row r="44" spans="1:7" ht="11.25" customHeight="1">
      <c r="A44" s="1398" t="s">
        <v>2014</v>
      </c>
      <c r="B44" s="1398"/>
      <c r="C44" s="1398"/>
      <c r="D44" s="1398"/>
      <c r="E44" s="1398"/>
      <c r="F44" s="1398"/>
      <c r="G44" s="1398"/>
    </row>
    <row r="45" spans="1:7">
      <c r="A45" s="1398"/>
      <c r="B45" s="1398"/>
      <c r="C45" s="1398"/>
      <c r="D45" s="1398"/>
      <c r="E45" s="1398"/>
      <c r="F45" s="1398"/>
      <c r="G45" s="1398"/>
    </row>
  </sheetData>
  <mergeCells count="7">
    <mergeCell ref="A44:G45"/>
    <mergeCell ref="A5:A7"/>
    <mergeCell ref="B5:B7"/>
    <mergeCell ref="C5:G5"/>
    <mergeCell ref="C6:D6"/>
    <mergeCell ref="E6:F6"/>
    <mergeCell ref="G6:G7"/>
  </mergeCells>
  <hyperlinks>
    <hyperlink ref="G1" location="Índice!A1" display="(Voltar ao índice)"/>
  </hyperlinks>
  <pageMargins left="0.511811024" right="0.511811024" top="0.78740157499999996" bottom="0.78740157499999996" header="0.31496062000000002" footer="0.3149606200000000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
  <sheetViews>
    <sheetView zoomScaleNormal="100" workbookViewId="0">
      <pane xSplit="2" ySplit="7" topLeftCell="C8" activePane="bottomRight" state="frozen"/>
      <selection activeCell="C36" sqref="C36"/>
      <selection pane="topRight" activeCell="C36" sqref="C36"/>
      <selection pane="bottomLeft" activeCell="C36" sqref="C36"/>
      <selection pane="bottomRight" activeCell="B46" sqref="B46"/>
    </sheetView>
  </sheetViews>
  <sheetFormatPr defaultColWidth="9.140625" defaultRowHeight="11.25"/>
  <cols>
    <col min="1" max="1" width="7" style="25" customWidth="1"/>
    <col min="2" max="2" width="12.85546875" style="25" customWidth="1"/>
    <col min="3" max="4" width="9.140625" style="25"/>
    <col min="5" max="18" width="9.140625" style="25" customWidth="1"/>
    <col min="19" max="16384" width="9.140625" style="25"/>
  </cols>
  <sheetData>
    <row r="1" spans="1:17">
      <c r="A1" s="39" t="s">
        <v>664</v>
      </c>
      <c r="Q1" s="155" t="s">
        <v>226</v>
      </c>
    </row>
    <row r="2" spans="1:17">
      <c r="A2" s="25" t="s">
        <v>152</v>
      </c>
    </row>
    <row r="3" spans="1:17">
      <c r="A3" s="40" t="s">
        <v>637</v>
      </c>
    </row>
    <row r="5" spans="1:17" ht="19.5" customHeight="1">
      <c r="A5" s="1396" t="s">
        <v>543</v>
      </c>
      <c r="B5" s="1385" t="s">
        <v>544</v>
      </c>
      <c r="C5" s="1389" t="s">
        <v>378</v>
      </c>
      <c r="D5" s="1390"/>
      <c r="E5" s="1390"/>
      <c r="F5" s="1390"/>
      <c r="G5" s="1391"/>
      <c r="H5" s="1389" t="s">
        <v>379</v>
      </c>
      <c r="I5" s="1390"/>
      <c r="J5" s="1390"/>
      <c r="K5" s="1390"/>
      <c r="L5" s="1391"/>
      <c r="M5" s="1389" t="s">
        <v>650</v>
      </c>
      <c r="N5" s="1390"/>
      <c r="O5" s="1390"/>
      <c r="P5" s="1390"/>
      <c r="Q5" s="1391"/>
    </row>
    <row r="6" spans="1:17" ht="15" customHeight="1">
      <c r="A6" s="1396"/>
      <c r="B6" s="1385"/>
      <c r="C6" s="1389" t="s">
        <v>393</v>
      </c>
      <c r="D6" s="1391"/>
      <c r="E6" s="1385" t="s">
        <v>394</v>
      </c>
      <c r="F6" s="1385"/>
      <c r="G6" s="1385" t="s">
        <v>11</v>
      </c>
      <c r="H6" s="1389" t="s">
        <v>393</v>
      </c>
      <c r="I6" s="1391"/>
      <c r="J6" s="1385" t="s">
        <v>394</v>
      </c>
      <c r="K6" s="1385"/>
      <c r="L6" s="1385" t="s">
        <v>11</v>
      </c>
      <c r="M6" s="1389" t="s">
        <v>393</v>
      </c>
      <c r="N6" s="1391"/>
      <c r="O6" s="1385" t="s">
        <v>394</v>
      </c>
      <c r="P6" s="1385"/>
      <c r="Q6" s="1385" t="s">
        <v>11</v>
      </c>
    </row>
    <row r="7" spans="1:17">
      <c r="A7" s="1396"/>
      <c r="B7" s="1385"/>
      <c r="C7" s="44" t="s">
        <v>362</v>
      </c>
      <c r="D7" s="542">
        <v>2019</v>
      </c>
      <c r="E7" s="44" t="s">
        <v>362</v>
      </c>
      <c r="F7" s="542">
        <v>2019</v>
      </c>
      <c r="G7" s="1385"/>
      <c r="H7" s="44" t="s">
        <v>362</v>
      </c>
      <c r="I7" s="542">
        <v>2019</v>
      </c>
      <c r="J7" s="44" t="s">
        <v>362</v>
      </c>
      <c r="K7" s="542">
        <v>2019</v>
      </c>
      <c r="L7" s="1385"/>
      <c r="M7" s="44" t="s">
        <v>362</v>
      </c>
      <c r="N7" s="542">
        <v>2019</v>
      </c>
      <c r="O7" s="44" t="s">
        <v>362</v>
      </c>
      <c r="P7" s="542">
        <v>2019</v>
      </c>
      <c r="Q7" s="1385"/>
    </row>
    <row r="8" spans="1:17">
      <c r="A8" s="120"/>
      <c r="B8" s="120"/>
    </row>
    <row r="9" spans="1:17">
      <c r="A9" s="546"/>
      <c r="B9" s="527" t="s">
        <v>547</v>
      </c>
      <c r="C9" s="46">
        <v>106138</v>
      </c>
      <c r="D9" s="46">
        <v>79729</v>
      </c>
      <c r="E9" s="544">
        <v>390.34138781592634</v>
      </c>
      <c r="F9" s="544">
        <v>282.61960501456343</v>
      </c>
      <c r="G9" s="544">
        <v>-27.596812985704034</v>
      </c>
      <c r="H9" s="46">
        <v>90983</v>
      </c>
      <c r="I9" s="46">
        <v>84851</v>
      </c>
      <c r="J9" s="544">
        <v>334.60617768995479</v>
      </c>
      <c r="K9" s="544">
        <v>300.77582943584798</v>
      </c>
      <c r="L9" s="544">
        <v>-10.110497208289415</v>
      </c>
      <c r="M9" s="46">
        <v>197121</v>
      </c>
      <c r="N9" s="46">
        <v>164580</v>
      </c>
      <c r="O9" s="544">
        <v>724.94756550588124</v>
      </c>
      <c r="P9" s="544">
        <v>583.39543445041147</v>
      </c>
      <c r="Q9" s="544">
        <v>-19.525844045933471</v>
      </c>
    </row>
    <row r="10" spans="1:17">
      <c r="A10" s="529"/>
      <c r="B10" s="529"/>
      <c r="C10" s="48"/>
      <c r="D10" s="16"/>
      <c r="E10" s="112"/>
      <c r="F10" s="112"/>
      <c r="G10" s="112"/>
      <c r="H10" s="48"/>
      <c r="I10" s="16"/>
      <c r="J10" s="112"/>
      <c r="K10" s="112"/>
      <c r="L10" s="112"/>
      <c r="N10" s="16"/>
      <c r="O10" s="112"/>
      <c r="P10" s="112"/>
      <c r="Q10" s="112"/>
    </row>
    <row r="11" spans="1:17">
      <c r="A11" s="11" t="s">
        <v>548</v>
      </c>
      <c r="B11" s="11" t="s">
        <v>549</v>
      </c>
      <c r="C11" s="12" t="s">
        <v>24</v>
      </c>
      <c r="D11" s="12" t="s">
        <v>24</v>
      </c>
      <c r="E11" s="12" t="s">
        <v>24</v>
      </c>
      <c r="F11" s="12" t="s">
        <v>24</v>
      </c>
      <c r="G11" s="12" t="s">
        <v>24</v>
      </c>
      <c r="H11" s="12" t="s">
        <v>24</v>
      </c>
      <c r="I11" s="12" t="s">
        <v>24</v>
      </c>
      <c r="J11" s="12" t="s">
        <v>24</v>
      </c>
      <c r="K11" s="12" t="s">
        <v>24</v>
      </c>
      <c r="L11" s="12" t="s">
        <v>24</v>
      </c>
      <c r="M11" s="12" t="s">
        <v>24</v>
      </c>
      <c r="N11" s="12" t="s">
        <v>24</v>
      </c>
      <c r="O11" s="12" t="s">
        <v>24</v>
      </c>
      <c r="P11" s="12" t="s">
        <v>24</v>
      </c>
      <c r="Q11" s="12" t="s">
        <v>24</v>
      </c>
    </row>
    <row r="12" spans="1:17">
      <c r="A12" s="15" t="s">
        <v>550</v>
      </c>
      <c r="B12" s="15" t="s">
        <v>551</v>
      </c>
      <c r="C12" s="17">
        <v>1009</v>
      </c>
      <c r="D12" s="16">
        <v>611</v>
      </c>
      <c r="E12" s="112">
        <v>302.31394509211736</v>
      </c>
      <c r="F12" s="112">
        <v>173.60075236463544</v>
      </c>
      <c r="G12" s="112">
        <v>-42.576002469307866</v>
      </c>
      <c r="H12" s="16">
        <v>998</v>
      </c>
      <c r="I12" s="16">
        <v>664</v>
      </c>
      <c r="J12" s="118">
        <v>299.01815381757496</v>
      </c>
      <c r="K12" s="118">
        <v>188.6594100983927</v>
      </c>
      <c r="L12" s="118">
        <v>-36.907038021012575</v>
      </c>
      <c r="M12" s="17">
        <v>2007</v>
      </c>
      <c r="N12" s="17">
        <v>1275</v>
      </c>
      <c r="O12" s="112">
        <v>601.33209890969238</v>
      </c>
      <c r="P12" s="112">
        <v>362.26016246302817</v>
      </c>
      <c r="Q12" s="112">
        <v>-39.757055523917387</v>
      </c>
    </row>
    <row r="13" spans="1:17">
      <c r="A13" s="15" t="s">
        <v>552</v>
      </c>
      <c r="B13" s="15" t="s">
        <v>553</v>
      </c>
      <c r="C13" s="17">
        <v>3086</v>
      </c>
      <c r="D13" s="16">
        <v>2438</v>
      </c>
      <c r="E13" s="112">
        <v>429.68233303861717</v>
      </c>
      <c r="F13" s="112">
        <v>323.70967570610668</v>
      </c>
      <c r="G13" s="112">
        <v>-24.663024095753627</v>
      </c>
      <c r="H13" s="17">
        <v>2257</v>
      </c>
      <c r="I13" s="16">
        <v>1972</v>
      </c>
      <c r="J13" s="112">
        <v>314.25567908883954</v>
      </c>
      <c r="K13" s="112">
        <v>261.83571800346283</v>
      </c>
      <c r="L13" s="112">
        <v>-16.680672641259633</v>
      </c>
      <c r="M13" s="17">
        <v>5343</v>
      </c>
      <c r="N13" s="17">
        <v>4410</v>
      </c>
      <c r="O13" s="112">
        <v>743.93801212745666</v>
      </c>
      <c r="P13" s="112">
        <v>585.54539370956945</v>
      </c>
      <c r="Q13" s="112">
        <v>-21.291104344154718</v>
      </c>
    </row>
    <row r="14" spans="1:17">
      <c r="A14" s="15" t="s">
        <v>554</v>
      </c>
      <c r="B14" s="15" t="s">
        <v>555</v>
      </c>
      <c r="C14" s="17">
        <v>338</v>
      </c>
      <c r="D14" s="16">
        <v>655</v>
      </c>
      <c r="E14" s="112">
        <v>221.67568453844893</v>
      </c>
      <c r="F14" s="112">
        <v>408.26248472911311</v>
      </c>
      <c r="G14" s="112">
        <v>84.171072068258951</v>
      </c>
      <c r="H14" s="17">
        <v>639</v>
      </c>
      <c r="I14" s="16">
        <v>734</v>
      </c>
      <c r="J14" s="112">
        <v>419.0850959173635</v>
      </c>
      <c r="K14" s="112">
        <v>457.50330349796809</v>
      </c>
      <c r="L14" s="112">
        <v>9.1671615036818253</v>
      </c>
      <c r="M14" s="17">
        <v>977</v>
      </c>
      <c r="N14" s="17">
        <v>1389</v>
      </c>
      <c r="O14" s="112">
        <v>640.76078045581244</v>
      </c>
      <c r="P14" s="112">
        <v>865.76578822708132</v>
      </c>
      <c r="Q14" s="112">
        <v>35.115290235336971</v>
      </c>
    </row>
    <row r="15" spans="1:17">
      <c r="A15" s="15" t="s">
        <v>556</v>
      </c>
      <c r="B15" s="15" t="s">
        <v>557</v>
      </c>
      <c r="C15" s="17">
        <v>5388</v>
      </c>
      <c r="D15" s="16">
        <v>4924</v>
      </c>
      <c r="E15" s="112">
        <v>588.73278218853875</v>
      </c>
      <c r="F15" s="112">
        <v>520.89008309487406</v>
      </c>
      <c r="G15" s="112">
        <v>-11.523513068436273</v>
      </c>
      <c r="H15" s="17">
        <v>1406</v>
      </c>
      <c r="I15" s="16">
        <v>1225</v>
      </c>
      <c r="J15" s="112">
        <v>153.62997248646724</v>
      </c>
      <c r="K15" s="112">
        <v>129.58780499415531</v>
      </c>
      <c r="L15" s="112">
        <v>-15.649399074408947</v>
      </c>
      <c r="M15" s="17">
        <v>6794</v>
      </c>
      <c r="N15" s="17">
        <v>6149</v>
      </c>
      <c r="O15" s="112">
        <v>742.36275467500593</v>
      </c>
      <c r="P15" s="112">
        <v>650.47788808902953</v>
      </c>
      <c r="Q15" s="112">
        <v>-12.3773540640791</v>
      </c>
    </row>
    <row r="16" spans="1:17">
      <c r="A16" s="15" t="s">
        <v>558</v>
      </c>
      <c r="B16" s="15" t="s">
        <v>559</v>
      </c>
      <c r="C16" s="17">
        <v>5033</v>
      </c>
      <c r="D16" s="16">
        <v>2741</v>
      </c>
      <c r="E16" s="112">
        <v>458.10684365932065</v>
      </c>
      <c r="F16" s="112">
        <v>241.4237749130663</v>
      </c>
      <c r="G16" s="112">
        <v>-47.299679484245949</v>
      </c>
      <c r="H16" s="17">
        <v>2345</v>
      </c>
      <c r="I16" s="16">
        <v>2582</v>
      </c>
      <c r="J16" s="112">
        <v>213.44338334613693</v>
      </c>
      <c r="K16" s="112">
        <v>227.41925823624121</v>
      </c>
      <c r="L16" s="112">
        <v>6.547813603310388</v>
      </c>
      <c r="M16" s="17">
        <v>7378</v>
      </c>
      <c r="N16" s="17">
        <v>5323</v>
      </c>
      <c r="O16" s="112">
        <v>671.5502270054576</v>
      </c>
      <c r="P16" s="112">
        <v>468.84303314930753</v>
      </c>
      <c r="Q16" s="112">
        <v>-30.184963939339525</v>
      </c>
    </row>
    <row r="17" spans="1:18">
      <c r="A17" s="15" t="s">
        <v>560</v>
      </c>
      <c r="B17" s="15" t="s">
        <v>15</v>
      </c>
      <c r="C17" s="17">
        <v>3993</v>
      </c>
      <c r="D17" s="16">
        <v>3427</v>
      </c>
      <c r="E17" s="112">
        <v>220.30673008646195</v>
      </c>
      <c r="F17" s="112">
        <v>181.81142966279734</v>
      </c>
      <c r="G17" s="112">
        <v>-17.473501789326491</v>
      </c>
      <c r="H17" s="17">
        <v>5300</v>
      </c>
      <c r="I17" s="16">
        <v>5125</v>
      </c>
      <c r="J17" s="112">
        <v>292.41814912553184</v>
      </c>
      <c r="K17" s="112">
        <v>271.89482842773168</v>
      </c>
      <c r="L17" s="112">
        <v>-7.0184838934158336</v>
      </c>
      <c r="M17" s="17">
        <v>9293</v>
      </c>
      <c r="N17" s="17">
        <v>8552</v>
      </c>
      <c r="O17" s="112">
        <v>512.72487921199377</v>
      </c>
      <c r="P17" s="112">
        <v>453.70625809052905</v>
      </c>
      <c r="Q17" s="112">
        <v>-11.510777712244106</v>
      </c>
    </row>
    <row r="18" spans="1:18">
      <c r="A18" s="15" t="s">
        <v>561</v>
      </c>
      <c r="B18" s="15" t="s">
        <v>562</v>
      </c>
      <c r="C18" s="17">
        <v>336</v>
      </c>
      <c r="D18" s="16">
        <v>210</v>
      </c>
      <c r="E18" s="112">
        <v>168.30800364667343</v>
      </c>
      <c r="F18" s="112">
        <v>103.73597711880733</v>
      </c>
      <c r="G18" s="112">
        <v>-38.365392690071488</v>
      </c>
      <c r="H18" s="17">
        <v>639</v>
      </c>
      <c r="I18" s="16">
        <v>525</v>
      </c>
      <c r="J18" s="112">
        <v>320.0857569351914</v>
      </c>
      <c r="K18" s="112">
        <v>259.33994279701835</v>
      </c>
      <c r="L18" s="112">
        <v>-18.97798100103293</v>
      </c>
      <c r="M18" s="17">
        <v>975</v>
      </c>
      <c r="N18" s="17">
        <v>735</v>
      </c>
      <c r="O18" s="112">
        <v>488.39376058186485</v>
      </c>
      <c r="P18" s="112">
        <v>363.07591991582564</v>
      </c>
      <c r="Q18" s="112">
        <v>-25.659181336947768</v>
      </c>
    </row>
    <row r="19" spans="1:18">
      <c r="A19" s="15" t="s">
        <v>563</v>
      </c>
      <c r="B19" s="15" t="s">
        <v>564</v>
      </c>
      <c r="C19" s="17">
        <v>3188</v>
      </c>
      <c r="D19" s="16">
        <v>1046</v>
      </c>
      <c r="E19" s="112">
        <v>271.86333835899603</v>
      </c>
      <c r="F19" s="112">
        <v>86.769983226682029</v>
      </c>
      <c r="G19" s="112">
        <v>-68.083234852320501</v>
      </c>
      <c r="H19" s="17">
        <v>3403</v>
      </c>
      <c r="I19" s="16">
        <v>2420</v>
      </c>
      <c r="J19" s="112">
        <v>290.19791105259208</v>
      </c>
      <c r="K19" s="112">
        <v>200.74890956842304</v>
      </c>
      <c r="L19" s="112">
        <v>-30.823447749752532</v>
      </c>
      <c r="M19" s="17">
        <v>6591</v>
      </c>
      <c r="N19" s="17">
        <v>3466</v>
      </c>
      <c r="O19" s="112">
        <v>562.06124941158816</v>
      </c>
      <c r="P19" s="112">
        <v>287.51889279510505</v>
      </c>
      <c r="Q19" s="112">
        <v>-48.845629707420066</v>
      </c>
      <c r="R19" s="48"/>
    </row>
    <row r="20" spans="1:18">
      <c r="A20" s="15" t="s">
        <v>565</v>
      </c>
      <c r="B20" s="15" t="s">
        <v>566</v>
      </c>
      <c r="C20" s="17">
        <v>982</v>
      </c>
      <c r="D20" s="16">
        <v>725</v>
      </c>
      <c r="E20" s="112">
        <v>243.69604006343044</v>
      </c>
      <c r="F20" s="112">
        <v>173.3197546270398</v>
      </c>
      <c r="G20" s="112">
        <v>-28.878715229871091</v>
      </c>
      <c r="H20" s="17">
        <v>735</v>
      </c>
      <c r="I20" s="16">
        <v>418</v>
      </c>
      <c r="J20" s="112">
        <v>182.39978558719082</v>
      </c>
      <c r="K20" s="112">
        <v>99.927803357382942</v>
      </c>
      <c r="L20" s="112">
        <v>-45.21495568885117</v>
      </c>
      <c r="M20" s="17">
        <v>1717</v>
      </c>
      <c r="N20" s="17">
        <v>1143</v>
      </c>
      <c r="O20" s="112">
        <v>426.09582565062124</v>
      </c>
      <c r="P20" s="112">
        <v>273.24755798442277</v>
      </c>
      <c r="Q20" s="112">
        <v>-35.871805933045422</v>
      </c>
    </row>
    <row r="21" spans="1:18">
      <c r="A21" s="15" t="s">
        <v>567</v>
      </c>
      <c r="B21" s="15" t="s">
        <v>619</v>
      </c>
      <c r="C21" s="17">
        <v>2601</v>
      </c>
      <c r="D21" s="16">
        <v>1530</v>
      </c>
      <c r="E21" s="112">
        <v>125.29970040798277</v>
      </c>
      <c r="F21" s="112">
        <v>67.117980248889268</v>
      </c>
      <c r="G21" s="112">
        <v>-46.43404570773162</v>
      </c>
      <c r="H21" s="17">
        <v>5477</v>
      </c>
      <c r="I21" s="16">
        <v>5115</v>
      </c>
      <c r="J21" s="112">
        <v>263.84715845233433</v>
      </c>
      <c r="K21" s="112">
        <v>224.38462024383568</v>
      </c>
      <c r="L21" s="112">
        <v>-14.956590186521879</v>
      </c>
      <c r="M21" s="17">
        <v>8078</v>
      </c>
      <c r="N21" s="17">
        <v>6645</v>
      </c>
      <c r="O21" s="112">
        <v>389.14685886031708</v>
      </c>
      <c r="P21" s="112">
        <v>291.50260049272492</v>
      </c>
      <c r="Q21" s="112">
        <v>-25.091878848401862</v>
      </c>
    </row>
    <row r="22" spans="1:18">
      <c r="A22" s="15" t="s">
        <v>569</v>
      </c>
      <c r="B22" s="15" t="s">
        <v>620</v>
      </c>
      <c r="C22" s="17">
        <v>400</v>
      </c>
      <c r="D22" s="16">
        <v>296</v>
      </c>
      <c r="E22" s="112">
        <v>67.759170356718158</v>
      </c>
      <c r="F22" s="112">
        <v>48.282386715819001</v>
      </c>
      <c r="G22" s="112">
        <v>-28.74412944899359</v>
      </c>
      <c r="H22" s="17">
        <v>2224</v>
      </c>
      <c r="I22" s="16">
        <v>2099</v>
      </c>
      <c r="J22" s="112">
        <v>376.7409871833529</v>
      </c>
      <c r="K22" s="112">
        <v>342.38084363683816</v>
      </c>
      <c r="L22" s="112">
        <v>-9.1203624546941739</v>
      </c>
      <c r="M22" s="17">
        <v>2624</v>
      </c>
      <c r="N22" s="17">
        <v>2395</v>
      </c>
      <c r="O22" s="112">
        <v>444.50015754007109</v>
      </c>
      <c r="P22" s="112">
        <v>390.66323035265714</v>
      </c>
      <c r="Q22" s="112">
        <v>-12.111790350166672</v>
      </c>
    </row>
    <row r="23" spans="1:18">
      <c r="A23" s="15" t="s">
        <v>571</v>
      </c>
      <c r="B23" s="15" t="s">
        <v>621</v>
      </c>
      <c r="C23" s="17">
        <v>1167</v>
      </c>
      <c r="D23" s="16">
        <v>986</v>
      </c>
      <c r="E23" s="112">
        <v>278.67991212150156</v>
      </c>
      <c r="F23" s="112">
        <v>226.04309949564419</v>
      </c>
      <c r="G23" s="112">
        <v>-18.887910587149975</v>
      </c>
      <c r="H23" s="17">
        <v>778</v>
      </c>
      <c r="I23" s="16">
        <v>1040</v>
      </c>
      <c r="J23" s="112">
        <v>185.78660808100105</v>
      </c>
      <c r="K23" s="112">
        <v>238.42274186153139</v>
      </c>
      <c r="L23" s="112">
        <v>28.33150049091887</v>
      </c>
      <c r="M23" s="17">
        <v>1945</v>
      </c>
      <c r="N23" s="17">
        <v>2026</v>
      </c>
      <c r="O23" s="112">
        <v>464.46652020250264</v>
      </c>
      <c r="P23" s="112">
        <v>464.46584135717563</v>
      </c>
      <c r="Q23" s="112">
        <v>-1.4615592242250841E-4</v>
      </c>
    </row>
    <row r="24" spans="1:18">
      <c r="A24" s="15" t="s">
        <v>573</v>
      </c>
      <c r="B24" s="15" t="s">
        <v>574</v>
      </c>
      <c r="C24" s="17">
        <v>1710</v>
      </c>
      <c r="D24" s="16">
        <v>862</v>
      </c>
      <c r="E24" s="112">
        <v>378.50616234594133</v>
      </c>
      <c r="F24" s="112">
        <v>183.79060663693039</v>
      </c>
      <c r="G24" s="112">
        <v>-51.443166605844524</v>
      </c>
      <c r="H24" s="17">
        <v>1158</v>
      </c>
      <c r="I24" s="16">
        <v>1101</v>
      </c>
      <c r="J24" s="112">
        <v>256.32171695707609</v>
      </c>
      <c r="K24" s="112">
        <v>234.74879107570808</v>
      </c>
      <c r="L24" s="112">
        <v>-8.4163472910025234</v>
      </c>
      <c r="M24" s="17">
        <v>2868</v>
      </c>
      <c r="N24" s="17">
        <v>1963</v>
      </c>
      <c r="O24" s="112">
        <v>634.82787930301743</v>
      </c>
      <c r="P24" s="112">
        <v>418.5393977126385</v>
      </c>
      <c r="Q24" s="112">
        <v>-34.070413200479436</v>
      </c>
    </row>
    <row r="25" spans="1:18">
      <c r="A25" s="15" t="s">
        <v>575</v>
      </c>
      <c r="B25" s="15" t="s">
        <v>622</v>
      </c>
      <c r="C25" s="17">
        <v>1024</v>
      </c>
      <c r="D25" s="16">
        <v>970</v>
      </c>
      <c r="E25" s="112">
        <v>264.33173632909302</v>
      </c>
      <c r="F25" s="112">
        <v>239.73525319255685</v>
      </c>
      <c r="G25" s="112">
        <v>-9.3051570265908339</v>
      </c>
      <c r="H25" s="17">
        <v>436</v>
      </c>
      <c r="I25" s="16">
        <v>485</v>
      </c>
      <c r="J25" s="112">
        <v>112.54749710887164</v>
      </c>
      <c r="K25" s="112">
        <v>119.86762659627843</v>
      </c>
      <c r="L25" s="112">
        <v>6.5040357852878259</v>
      </c>
      <c r="M25" s="17">
        <v>1460</v>
      </c>
      <c r="N25" s="17">
        <v>1455</v>
      </c>
      <c r="O25" s="112">
        <v>376.87923343796461</v>
      </c>
      <c r="P25" s="112">
        <v>359.60287978883525</v>
      </c>
      <c r="Q25" s="112">
        <v>-4.5840556115366553</v>
      </c>
    </row>
    <row r="26" spans="1:18">
      <c r="A26" s="15" t="s">
        <v>577</v>
      </c>
      <c r="B26" s="15" t="s">
        <v>623</v>
      </c>
      <c r="C26" s="17">
        <v>3316</v>
      </c>
      <c r="D26" s="16">
        <v>3050</v>
      </c>
      <c r="E26" s="112">
        <v>482.12180118146011</v>
      </c>
      <c r="F26" s="112">
        <v>433.42333380702001</v>
      </c>
      <c r="G26" s="112">
        <v>-10.100863983977163</v>
      </c>
      <c r="H26" s="17">
        <v>1307</v>
      </c>
      <c r="I26" s="16">
        <v>1478</v>
      </c>
      <c r="J26" s="112">
        <v>190.028104386058</v>
      </c>
      <c r="K26" s="112">
        <v>210.03268438254938</v>
      </c>
      <c r="L26" s="112">
        <v>10.527169158015909</v>
      </c>
      <c r="M26" s="17">
        <v>4623</v>
      </c>
      <c r="N26" s="17">
        <v>4528</v>
      </c>
      <c r="O26" s="112">
        <v>672.14990556751809</v>
      </c>
      <c r="P26" s="112">
        <v>643.45601818956948</v>
      </c>
      <c r="Q26" s="112">
        <v>-4.2689714214452579</v>
      </c>
    </row>
    <row r="27" spans="1:18">
      <c r="A27" s="15" t="s">
        <v>579</v>
      </c>
      <c r="B27" s="15" t="s">
        <v>624</v>
      </c>
      <c r="C27" s="17">
        <v>2977</v>
      </c>
      <c r="D27" s="16">
        <v>3305</v>
      </c>
      <c r="E27" s="112">
        <v>603.92010483906961</v>
      </c>
      <c r="F27" s="112">
        <v>644.88937366704977</v>
      </c>
      <c r="G27" s="112">
        <v>6.7838888786286589</v>
      </c>
      <c r="H27" s="17">
        <v>2024</v>
      </c>
      <c r="I27" s="16">
        <v>1809</v>
      </c>
      <c r="J27" s="112">
        <v>410.59264097893077</v>
      </c>
      <c r="K27" s="112">
        <v>352.98180846102662</v>
      </c>
      <c r="L27" s="112">
        <v>-14.031141030815604</v>
      </c>
      <c r="M27" s="17">
        <v>5001</v>
      </c>
      <c r="N27" s="17">
        <v>5114</v>
      </c>
      <c r="O27" s="112">
        <v>1014.5127458180003</v>
      </c>
      <c r="P27" s="112">
        <v>997.87118212807638</v>
      </c>
      <c r="Q27" s="112">
        <v>-1.6403503808624862</v>
      </c>
    </row>
    <row r="28" spans="1:18">
      <c r="A28" s="15" t="s">
        <v>581</v>
      </c>
      <c r="B28" s="15" t="s">
        <v>582</v>
      </c>
      <c r="C28" s="17">
        <v>2853</v>
      </c>
      <c r="D28" s="16">
        <v>2090</v>
      </c>
      <c r="E28" s="112">
        <v>183.89094680311422</v>
      </c>
      <c r="F28" s="112">
        <v>130.98685117637473</v>
      </c>
      <c r="G28" s="112">
        <v>-28.769276871134991</v>
      </c>
      <c r="H28" s="17">
        <v>4860</v>
      </c>
      <c r="I28" s="16">
        <v>4765</v>
      </c>
      <c r="J28" s="112">
        <v>313.2527169516772</v>
      </c>
      <c r="K28" s="112">
        <v>298.63748605522755</v>
      </c>
      <c r="L28" s="112">
        <v>-4.665635796769223</v>
      </c>
      <c r="M28" s="17">
        <v>7713</v>
      </c>
      <c r="N28" s="17">
        <v>6855</v>
      </c>
      <c r="O28" s="112">
        <v>497.14366375479148</v>
      </c>
      <c r="P28" s="112">
        <v>429.62433723160234</v>
      </c>
      <c r="Q28" s="112">
        <v>-13.581451690087718</v>
      </c>
    </row>
    <row r="29" spans="1:18">
      <c r="A29" s="15" t="s">
        <v>583</v>
      </c>
      <c r="B29" s="15" t="s">
        <v>34</v>
      </c>
      <c r="C29" s="17">
        <v>24798</v>
      </c>
      <c r="D29" s="16">
        <v>18466</v>
      </c>
      <c r="E29" s="112">
        <v>877.02421489392111</v>
      </c>
      <c r="F29" s="112">
        <v>637.03869804827991</v>
      </c>
      <c r="G29" s="112">
        <v>-27.363613543403503</v>
      </c>
      <c r="H29" s="17">
        <v>7050</v>
      </c>
      <c r="I29" s="16">
        <v>6862</v>
      </c>
      <c r="J29" s="112">
        <v>249.33545910969204</v>
      </c>
      <c r="K29" s="112">
        <v>236.72476692338873</v>
      </c>
      <c r="L29" s="112">
        <v>-5.0577211245173856</v>
      </c>
      <c r="M29" s="17">
        <v>31848</v>
      </c>
      <c r="N29" s="17">
        <v>25328</v>
      </c>
      <c r="O29" s="112">
        <v>1126.359674003613</v>
      </c>
      <c r="P29" s="112">
        <v>873.76346497166855</v>
      </c>
      <c r="Q29" s="112">
        <v>-22.425892444648568</v>
      </c>
    </row>
    <row r="30" spans="1:18">
      <c r="A30" s="15" t="s">
        <v>584</v>
      </c>
      <c r="B30" s="15" t="s">
        <v>585</v>
      </c>
      <c r="C30" s="17">
        <v>3433</v>
      </c>
      <c r="D30" s="16">
        <v>2470</v>
      </c>
      <c r="E30" s="112">
        <v>841.05669844209751</v>
      </c>
      <c r="F30" s="112">
        <v>589.24426441083915</v>
      </c>
      <c r="G30" s="112">
        <v>-29.940006957639653</v>
      </c>
      <c r="H30" s="17">
        <v>594</v>
      </c>
      <c r="I30" s="16">
        <v>432</v>
      </c>
      <c r="J30" s="112">
        <v>145.52510308028135</v>
      </c>
      <c r="K30" s="112">
        <v>103.05810616416298</v>
      </c>
      <c r="L30" s="112">
        <v>-29.181904714192669</v>
      </c>
      <c r="M30" s="17">
        <v>4027</v>
      </c>
      <c r="N30" s="17">
        <v>2902</v>
      </c>
      <c r="O30" s="112">
        <v>986.58180152237878</v>
      </c>
      <c r="P30" s="112">
        <v>692.30237057500221</v>
      </c>
      <c r="Q30" s="112">
        <v>-29.828183582271492</v>
      </c>
    </row>
    <row r="31" spans="1:18">
      <c r="A31" s="15" t="s">
        <v>586</v>
      </c>
      <c r="B31" s="15" t="s">
        <v>625</v>
      </c>
      <c r="C31" s="17">
        <v>1478</v>
      </c>
      <c r="D31" s="16">
        <v>1464</v>
      </c>
      <c r="E31" s="112">
        <v>534.34369362366738</v>
      </c>
      <c r="F31" s="112">
        <v>507.57901452008821</v>
      </c>
      <c r="G31" s="112">
        <v>-5.0088883658518881</v>
      </c>
      <c r="H31" s="17">
        <v>1860</v>
      </c>
      <c r="I31" s="16">
        <v>1884</v>
      </c>
      <c r="J31" s="112">
        <v>672.44876193506173</v>
      </c>
      <c r="K31" s="112">
        <v>653.19594491519547</v>
      </c>
      <c r="L31" s="112">
        <v>-2.8630905594150704</v>
      </c>
      <c r="M31" s="17">
        <v>3338</v>
      </c>
      <c r="N31" s="17">
        <v>3348</v>
      </c>
      <c r="O31" s="112">
        <v>1206.792455558729</v>
      </c>
      <c r="P31" s="112">
        <v>1160.7749594352836</v>
      </c>
      <c r="Q31" s="112">
        <v>-3.813207143571347</v>
      </c>
    </row>
    <row r="32" spans="1:18">
      <c r="A32" s="15" t="s">
        <v>588</v>
      </c>
      <c r="B32" s="15" t="s">
        <v>589</v>
      </c>
      <c r="C32" s="17">
        <v>550</v>
      </c>
      <c r="D32" s="16">
        <v>468</v>
      </c>
      <c r="E32" s="112">
        <v>288.1542411065123</v>
      </c>
      <c r="F32" s="112">
        <v>234.96217008650424</v>
      </c>
      <c r="G32" s="112">
        <v>-18.459582901070803</v>
      </c>
      <c r="H32" s="17">
        <v>644</v>
      </c>
      <c r="I32" s="16">
        <v>603</v>
      </c>
      <c r="J32" s="112">
        <v>337.40242049562534</v>
      </c>
      <c r="K32" s="112">
        <v>302.73971914991893</v>
      </c>
      <c r="L32" s="112">
        <v>-10.273400319650591</v>
      </c>
      <c r="M32" s="17">
        <v>1194</v>
      </c>
      <c r="N32" s="17">
        <v>1071</v>
      </c>
      <c r="O32" s="112">
        <v>625.55666160213764</v>
      </c>
      <c r="P32" s="112">
        <v>537.7018892364232</v>
      </c>
      <c r="Q32" s="112">
        <v>-14.044254942582839</v>
      </c>
    </row>
    <row r="33" spans="1:17">
      <c r="A33" s="15" t="s">
        <v>590</v>
      </c>
      <c r="B33" s="15" t="s">
        <v>626</v>
      </c>
      <c r="C33" s="17">
        <v>8211</v>
      </c>
      <c r="D33" s="16">
        <v>4748</v>
      </c>
      <c r="E33" s="112">
        <v>932.76927166521637</v>
      </c>
      <c r="F33" s="112">
        <v>533.51671565851336</v>
      </c>
      <c r="G33" s="112">
        <v>-42.802927597940879</v>
      </c>
      <c r="H33" s="17">
        <v>2957</v>
      </c>
      <c r="I33" s="16">
        <v>2816</v>
      </c>
      <c r="J33" s="112">
        <v>335.91508175789119</v>
      </c>
      <c r="K33" s="112">
        <v>316.42440423217641</v>
      </c>
      <c r="L33" s="112">
        <v>-5.8022633052726604</v>
      </c>
      <c r="M33" s="17">
        <v>11168</v>
      </c>
      <c r="N33" s="17">
        <v>7564</v>
      </c>
      <c r="O33" s="112">
        <v>1268.6843534231075</v>
      </c>
      <c r="P33" s="112">
        <v>849.94111989068983</v>
      </c>
      <c r="Q33" s="112">
        <v>-33.006100564146109</v>
      </c>
    </row>
    <row r="34" spans="1:17">
      <c r="A34" s="15" t="s">
        <v>592</v>
      </c>
      <c r="B34" s="15" t="s">
        <v>593</v>
      </c>
      <c r="C34" s="17">
        <v>264</v>
      </c>
      <c r="D34" s="16">
        <v>207</v>
      </c>
      <c r="E34" s="112">
        <v>74.64458996369558</v>
      </c>
      <c r="F34" s="112">
        <v>56.895954615168961</v>
      </c>
      <c r="G34" s="112">
        <v>-23.777524073960237</v>
      </c>
      <c r="H34" s="17">
        <v>525</v>
      </c>
      <c r="I34" s="16">
        <v>462</v>
      </c>
      <c r="J34" s="112">
        <v>148.44094595053099</v>
      </c>
      <c r="K34" s="112">
        <v>126.98517406863796</v>
      </c>
      <c r="L34" s="112">
        <v>-14.454079192572195</v>
      </c>
      <c r="M34" s="17">
        <v>789</v>
      </c>
      <c r="N34" s="17">
        <v>669</v>
      </c>
      <c r="O34" s="112">
        <v>223.08553591422657</v>
      </c>
      <c r="P34" s="112">
        <v>183.88112868380693</v>
      </c>
      <c r="Q34" s="112">
        <v>-17.573710939956783</v>
      </c>
    </row>
    <row r="35" spans="1:17">
      <c r="A35" s="15" t="s">
        <v>594</v>
      </c>
      <c r="B35" s="15" t="s">
        <v>595</v>
      </c>
      <c r="C35" s="17">
        <v>951</v>
      </c>
      <c r="D35" s="16">
        <v>646</v>
      </c>
      <c r="E35" s="112">
        <v>307.76499828480075</v>
      </c>
      <c r="F35" s="112">
        <v>203.59409766213466</v>
      </c>
      <c r="G35" s="112">
        <v>-33.847546408207222</v>
      </c>
      <c r="H35" s="17">
        <v>366</v>
      </c>
      <c r="I35" s="16">
        <v>310</v>
      </c>
      <c r="J35" s="112">
        <v>118.44583530203688</v>
      </c>
      <c r="K35" s="112">
        <v>97.69995398647329</v>
      </c>
      <c r="L35" s="112">
        <v>-17.5150787384475</v>
      </c>
      <c r="M35" s="17">
        <v>1317</v>
      </c>
      <c r="N35" s="17">
        <v>956</v>
      </c>
      <c r="O35" s="112">
        <v>426.21083358683762</v>
      </c>
      <c r="P35" s="112">
        <v>301.29405164860793</v>
      </c>
      <c r="Q35" s="112">
        <v>-29.308682955563285</v>
      </c>
    </row>
    <row r="36" spans="1:17">
      <c r="A36" s="15" t="s">
        <v>596</v>
      </c>
      <c r="B36" s="15" t="s">
        <v>67</v>
      </c>
      <c r="C36" s="17">
        <v>26860</v>
      </c>
      <c r="D36" s="16">
        <v>21229</v>
      </c>
      <c r="E36" s="112">
        <v>323.78434708814081</v>
      </c>
      <c r="F36" s="112">
        <v>247.8203506163581</v>
      </c>
      <c r="G36" s="112">
        <v>-23.461293652686592</v>
      </c>
      <c r="H36" s="17">
        <v>40395</v>
      </c>
      <c r="I36" s="16">
        <v>37331</v>
      </c>
      <c r="J36" s="112">
        <v>486.94224499722441</v>
      </c>
      <c r="K36" s="112">
        <v>435.78979268261645</v>
      </c>
      <c r="L36" s="112">
        <v>-10.504829441302533</v>
      </c>
      <c r="M36" s="17">
        <v>67255</v>
      </c>
      <c r="N36" s="17">
        <v>58560</v>
      </c>
      <c r="O36" s="112">
        <v>810.72659208536527</v>
      </c>
      <c r="P36" s="112">
        <v>683.61014329897466</v>
      </c>
      <c r="Q36" s="112">
        <v>-15.679323957959653</v>
      </c>
    </row>
    <row r="37" spans="1:17">
      <c r="A37" s="19" t="s">
        <v>597</v>
      </c>
      <c r="B37" s="19" t="s">
        <v>598</v>
      </c>
      <c r="C37" s="21">
        <v>192</v>
      </c>
      <c r="D37" s="20">
        <v>165</v>
      </c>
      <c r="E37" s="114">
        <v>102.657876585984</v>
      </c>
      <c r="F37" s="114">
        <v>84.060584755995052</v>
      </c>
      <c r="G37" s="114">
        <v>-18.115796321203135</v>
      </c>
      <c r="H37" s="21">
        <v>606</v>
      </c>
      <c r="I37" s="20">
        <v>594</v>
      </c>
      <c r="J37" s="114">
        <v>324.01392297451196</v>
      </c>
      <c r="K37" s="114">
        <v>302.61810512158218</v>
      </c>
      <c r="L37" s="114">
        <v>-6.6033637247782195</v>
      </c>
      <c r="M37" s="21">
        <v>798</v>
      </c>
      <c r="N37" s="21">
        <v>759</v>
      </c>
      <c r="O37" s="114">
        <v>426.67179956049591</v>
      </c>
      <c r="P37" s="114">
        <v>386.6786898775772</v>
      </c>
      <c r="Q37" s="114">
        <v>-9.3732723194067802</v>
      </c>
    </row>
    <row r="39" spans="1:17">
      <c r="A39" s="25" t="s">
        <v>651</v>
      </c>
    </row>
    <row r="40" spans="1:17">
      <c r="A40" s="25" t="s">
        <v>400</v>
      </c>
    </row>
    <row r="41" spans="1:17">
      <c r="A41" s="547" t="s">
        <v>652</v>
      </c>
    </row>
    <row r="42" spans="1:17">
      <c r="A42" s="175" t="s">
        <v>292</v>
      </c>
    </row>
    <row r="43" spans="1:17">
      <c r="A43" s="1431" t="s">
        <v>2015</v>
      </c>
      <c r="B43" s="1431"/>
      <c r="C43" s="1431"/>
      <c r="D43" s="1431"/>
      <c r="E43" s="1431"/>
      <c r="F43" s="1431"/>
      <c r="G43" s="1431"/>
      <c r="H43" s="1431"/>
      <c r="I43" s="1431"/>
      <c r="J43" s="1431"/>
      <c r="K43" s="1431"/>
      <c r="L43" s="1431"/>
      <c r="M43" s="1431"/>
      <c r="N43" s="1431"/>
      <c r="O43" s="1431"/>
      <c r="P43" s="1431"/>
      <c r="Q43" s="1431"/>
    </row>
    <row r="44" spans="1:17">
      <c r="A44" s="1431"/>
      <c r="B44" s="1431"/>
      <c r="C44" s="1431"/>
      <c r="D44" s="1431"/>
      <c r="E44" s="1431"/>
      <c r="F44" s="1431"/>
      <c r="G44" s="1431"/>
      <c r="H44" s="1431"/>
      <c r="I44" s="1431"/>
      <c r="J44" s="1431"/>
      <c r="K44" s="1431"/>
      <c r="L44" s="1431"/>
      <c r="M44" s="1431"/>
      <c r="N44" s="1431"/>
      <c r="O44" s="1431"/>
      <c r="P44" s="1431"/>
      <c r="Q44" s="1431"/>
    </row>
  </sheetData>
  <mergeCells count="15">
    <mergeCell ref="A43:Q44"/>
    <mergeCell ref="L6:L7"/>
    <mergeCell ref="M6:N6"/>
    <mergeCell ref="O6:P6"/>
    <mergeCell ref="Q6:Q7"/>
    <mergeCell ref="A5:A7"/>
    <mergeCell ref="B5:B7"/>
    <mergeCell ref="C5:G5"/>
    <mergeCell ref="H5:L5"/>
    <mergeCell ref="M5:Q5"/>
    <mergeCell ref="C6:D6"/>
    <mergeCell ref="E6:F6"/>
    <mergeCell ref="G6:G7"/>
    <mergeCell ref="H6:I6"/>
    <mergeCell ref="J6:K6"/>
  </mergeCells>
  <hyperlinks>
    <hyperlink ref="Q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
  <sheetViews>
    <sheetView zoomScaleNormal="100" workbookViewId="0">
      <selection activeCell="K1" sqref="K1"/>
    </sheetView>
  </sheetViews>
  <sheetFormatPr defaultColWidth="9.140625" defaultRowHeight="11.25"/>
  <cols>
    <col min="1" max="1" width="7" style="25" customWidth="1"/>
    <col min="2" max="2" width="12.140625" style="25" customWidth="1"/>
    <col min="3" max="11" width="9.140625" style="25" customWidth="1"/>
    <col min="12" max="16384" width="9.140625" style="25"/>
  </cols>
  <sheetData>
    <row r="1" spans="1:11" ht="11.25" customHeight="1">
      <c r="A1" s="39" t="s">
        <v>665</v>
      </c>
      <c r="K1" s="155" t="s">
        <v>226</v>
      </c>
    </row>
    <row r="2" spans="1:11" ht="11.25" customHeight="1">
      <c r="A2" s="25" t="s">
        <v>653</v>
      </c>
    </row>
    <row r="3" spans="1:11" ht="11.25" customHeight="1">
      <c r="A3" s="40" t="s">
        <v>637</v>
      </c>
    </row>
    <row r="4" spans="1:11" ht="11.25" customHeight="1"/>
    <row r="5" spans="1:11" ht="25.5" customHeight="1">
      <c r="A5" s="1396" t="s">
        <v>543</v>
      </c>
      <c r="B5" s="1385" t="s">
        <v>544</v>
      </c>
      <c r="C5" s="1392" t="s">
        <v>654</v>
      </c>
      <c r="D5" s="1393"/>
      <c r="E5" s="1392" t="s">
        <v>655</v>
      </c>
      <c r="F5" s="1393"/>
      <c r="G5" s="1392" t="s">
        <v>653</v>
      </c>
      <c r="H5" s="1393"/>
      <c r="I5" s="1393"/>
      <c r="J5" s="1393"/>
      <c r="K5" s="1394"/>
    </row>
    <row r="6" spans="1:11" ht="11.25" customHeight="1">
      <c r="A6" s="1396"/>
      <c r="B6" s="1385"/>
      <c r="C6" s="1389" t="s">
        <v>393</v>
      </c>
      <c r="D6" s="1391"/>
      <c r="E6" s="1389" t="s">
        <v>393</v>
      </c>
      <c r="F6" s="1391"/>
      <c r="G6" s="1389" t="s">
        <v>393</v>
      </c>
      <c r="H6" s="1391"/>
      <c r="I6" s="1396" t="s">
        <v>394</v>
      </c>
      <c r="J6" s="1396"/>
      <c r="K6" s="1385" t="s">
        <v>11</v>
      </c>
    </row>
    <row r="7" spans="1:11" ht="11.25" customHeight="1">
      <c r="A7" s="1396"/>
      <c r="B7" s="1385"/>
      <c r="C7" s="44">
        <v>2018</v>
      </c>
      <c r="D7" s="542">
        <v>2019</v>
      </c>
      <c r="E7" s="44">
        <v>2018</v>
      </c>
      <c r="F7" s="542">
        <v>2019</v>
      </c>
      <c r="G7" s="44">
        <v>2018</v>
      </c>
      <c r="H7" s="542">
        <v>2019</v>
      </c>
      <c r="I7" s="44">
        <v>2018</v>
      </c>
      <c r="J7" s="542">
        <v>2019</v>
      </c>
      <c r="K7" s="1385"/>
    </row>
    <row r="8" spans="1:11" ht="11.25" customHeight="1"/>
    <row r="9" spans="1:11" ht="11.25" customHeight="1">
      <c r="A9" s="253"/>
      <c r="B9" s="253" t="s">
        <v>547</v>
      </c>
      <c r="C9" s="46">
        <v>3416</v>
      </c>
      <c r="D9" s="46">
        <v>3016</v>
      </c>
      <c r="E9" s="46">
        <v>4582</v>
      </c>
      <c r="F9" s="46">
        <v>3777</v>
      </c>
      <c r="G9" s="46">
        <v>10802</v>
      </c>
      <c r="H9" s="46">
        <v>9257</v>
      </c>
      <c r="I9" s="47">
        <v>23.449828893532352</v>
      </c>
      <c r="J9" s="47">
        <v>19.92768684396804</v>
      </c>
      <c r="K9" s="47">
        <v>-15.019905115536886</v>
      </c>
    </row>
    <row r="10" spans="1:11" ht="11.25" customHeight="1">
      <c r="A10" s="15"/>
      <c r="B10" s="15"/>
      <c r="C10" s="48"/>
      <c r="D10" s="16"/>
      <c r="E10" s="48"/>
      <c r="F10" s="48"/>
      <c r="I10" s="41"/>
      <c r="J10" s="41"/>
      <c r="K10" s="41"/>
    </row>
    <row r="11" spans="1:11" ht="11.25" customHeight="1">
      <c r="A11" s="11" t="s">
        <v>548</v>
      </c>
      <c r="B11" s="11" t="s">
        <v>549</v>
      </c>
      <c r="C11" s="12">
        <v>1432</v>
      </c>
      <c r="D11" s="12">
        <v>894</v>
      </c>
      <c r="E11" s="12" t="s">
        <v>24</v>
      </c>
      <c r="F11" s="12" t="s">
        <v>24</v>
      </c>
      <c r="G11" s="12">
        <v>1432</v>
      </c>
      <c r="H11" s="12">
        <v>894</v>
      </c>
      <c r="I11" s="117">
        <v>356.96925128690907</v>
      </c>
      <c r="J11" s="117">
        <v>219.48399166255442</v>
      </c>
      <c r="K11" s="117">
        <v>-38.514594500424579</v>
      </c>
    </row>
    <row r="12" spans="1:11" ht="11.25" customHeight="1">
      <c r="A12" s="15" t="s">
        <v>550</v>
      </c>
      <c r="B12" s="15" t="s">
        <v>551</v>
      </c>
      <c r="C12" s="16">
        <v>144</v>
      </c>
      <c r="D12" s="16">
        <v>236</v>
      </c>
      <c r="E12" s="16">
        <v>394</v>
      </c>
      <c r="F12" s="16">
        <v>331</v>
      </c>
      <c r="G12" s="16">
        <v>538</v>
      </c>
      <c r="H12" s="16">
        <v>567</v>
      </c>
      <c r="I12" s="112">
        <v>53.141995807906497</v>
      </c>
      <c r="J12" s="112">
        <v>55.645626665933882</v>
      </c>
      <c r="K12" s="112">
        <v>4.711209693887497</v>
      </c>
    </row>
    <row r="13" spans="1:11" ht="11.25" customHeight="1">
      <c r="A13" s="15" t="s">
        <v>552</v>
      </c>
      <c r="B13" s="15" t="s">
        <v>553</v>
      </c>
      <c r="C13" s="16">
        <v>616</v>
      </c>
      <c r="D13" s="16">
        <v>688</v>
      </c>
      <c r="E13" s="16">
        <v>371</v>
      </c>
      <c r="F13" s="16">
        <v>341</v>
      </c>
      <c r="G13" s="16">
        <v>987</v>
      </c>
      <c r="H13" s="16">
        <v>1029</v>
      </c>
      <c r="I13" s="112">
        <v>46.004463411769315</v>
      </c>
      <c r="J13" s="112">
        <v>47.142085512719426</v>
      </c>
      <c r="K13" s="112">
        <v>2.4728515813078076</v>
      </c>
    </row>
    <row r="14" spans="1:11" ht="11.25" customHeight="1">
      <c r="A14" s="15" t="s">
        <v>554</v>
      </c>
      <c r="B14" s="15" t="s">
        <v>555</v>
      </c>
      <c r="C14" s="16" t="s">
        <v>24</v>
      </c>
      <c r="D14" s="16" t="s">
        <v>24</v>
      </c>
      <c r="E14" s="16">
        <v>196</v>
      </c>
      <c r="F14" s="16">
        <v>91</v>
      </c>
      <c r="G14" s="16">
        <v>196</v>
      </c>
      <c r="H14" s="16">
        <v>91</v>
      </c>
      <c r="I14" s="112">
        <v>39.705530818379607</v>
      </c>
      <c r="J14" s="112">
        <v>18.079697691560359</v>
      </c>
      <c r="K14" s="112">
        <v>-54.465543416960678</v>
      </c>
    </row>
    <row r="15" spans="1:11" ht="11.25" customHeight="1">
      <c r="A15" s="15" t="s">
        <v>556</v>
      </c>
      <c r="B15" s="15" t="s">
        <v>557</v>
      </c>
      <c r="C15" s="16">
        <v>30</v>
      </c>
      <c r="D15" s="16">
        <v>37</v>
      </c>
      <c r="E15" s="16">
        <v>185</v>
      </c>
      <c r="F15" s="16">
        <v>153</v>
      </c>
      <c r="G15" s="16">
        <v>215</v>
      </c>
      <c r="H15" s="16">
        <v>190</v>
      </c>
      <c r="I15" s="112">
        <v>7.5245097781879506</v>
      </c>
      <c r="J15" s="112">
        <v>6.6147996742733381</v>
      </c>
      <c r="K15" s="112">
        <v>-12.089958425619699</v>
      </c>
    </row>
    <row r="16" spans="1:11" ht="11.25" customHeight="1">
      <c r="A16" s="15" t="s">
        <v>558</v>
      </c>
      <c r="B16" s="15" t="s">
        <v>559</v>
      </c>
      <c r="C16" s="16">
        <v>371</v>
      </c>
      <c r="D16" s="16">
        <v>250</v>
      </c>
      <c r="E16" s="16">
        <v>746</v>
      </c>
      <c r="F16" s="16">
        <v>400</v>
      </c>
      <c r="G16" s="16">
        <v>1117</v>
      </c>
      <c r="H16" s="16">
        <v>650</v>
      </c>
      <c r="I16" s="112">
        <v>42.258631145708293</v>
      </c>
      <c r="J16" s="112">
        <v>24.350570290356199</v>
      </c>
      <c r="K16" s="112">
        <v>-42.37728570432126</v>
      </c>
    </row>
    <row r="17" spans="1:11" ht="11.25" customHeight="1">
      <c r="A17" s="15" t="s">
        <v>560</v>
      </c>
      <c r="B17" s="15" t="s">
        <v>15</v>
      </c>
      <c r="C17" s="16" t="s">
        <v>24</v>
      </c>
      <c r="D17" s="16" t="s">
        <v>24</v>
      </c>
      <c r="E17" s="16" t="s">
        <v>24</v>
      </c>
      <c r="F17" s="16" t="s">
        <v>24</v>
      </c>
      <c r="G17" s="16">
        <v>1233</v>
      </c>
      <c r="H17" s="16">
        <v>997</v>
      </c>
      <c r="I17" s="112">
        <v>41.449516136568931</v>
      </c>
      <c r="J17" s="112">
        <v>33.065054250567442</v>
      </c>
      <c r="K17" s="112">
        <v>-20.22812970452091</v>
      </c>
    </row>
    <row r="18" spans="1:11" ht="11.25" customHeight="1">
      <c r="A18" s="15" t="s">
        <v>561</v>
      </c>
      <c r="B18" s="15" t="s">
        <v>562</v>
      </c>
      <c r="C18" s="16">
        <v>13</v>
      </c>
      <c r="D18" s="16">
        <v>9</v>
      </c>
      <c r="E18" s="16">
        <v>119</v>
      </c>
      <c r="F18" s="16">
        <v>89</v>
      </c>
      <c r="G18" s="16">
        <v>132</v>
      </c>
      <c r="H18" s="16">
        <v>98</v>
      </c>
      <c r="I18" s="112">
        <v>36.844029732015507</v>
      </c>
      <c r="J18" s="112">
        <v>27.064571095590409</v>
      </c>
      <c r="K18" s="112">
        <v>-26.542858388606902</v>
      </c>
    </row>
    <row r="19" spans="1:11" ht="11.25" customHeight="1">
      <c r="A19" s="15" t="s">
        <v>563</v>
      </c>
      <c r="B19" s="15" t="s">
        <v>564</v>
      </c>
      <c r="C19" s="16">
        <v>179</v>
      </c>
      <c r="D19" s="16">
        <v>182</v>
      </c>
      <c r="E19" s="16" t="s">
        <v>24</v>
      </c>
      <c r="F19" s="16" t="s">
        <v>24</v>
      </c>
      <c r="G19" s="16">
        <v>179</v>
      </c>
      <c r="H19" s="16">
        <v>182</v>
      </c>
      <c r="I19" s="112">
        <v>11.967600562945233</v>
      </c>
      <c r="J19" s="112">
        <v>12.004382259106016</v>
      </c>
      <c r="K19" s="112">
        <v>0.30734394891712213</v>
      </c>
    </row>
    <row r="20" spans="1:11" ht="11.25" customHeight="1">
      <c r="A20" s="15" t="s">
        <v>565</v>
      </c>
      <c r="B20" s="15" t="s">
        <v>566</v>
      </c>
      <c r="C20" s="16" t="s">
        <v>24</v>
      </c>
      <c r="D20" s="16" t="s">
        <v>24</v>
      </c>
      <c r="E20" s="16">
        <v>326</v>
      </c>
      <c r="F20" s="16">
        <v>249</v>
      </c>
      <c r="G20" s="16">
        <v>326</v>
      </c>
      <c r="H20" s="16">
        <v>249</v>
      </c>
      <c r="I20" s="112">
        <v>29.78074610817719</v>
      </c>
      <c r="J20" s="112">
        <v>22.597660007768514</v>
      </c>
      <c r="K20" s="112">
        <v>-24.119899730908173</v>
      </c>
    </row>
    <row r="21" spans="1:11" ht="11.25" customHeight="1">
      <c r="A21" s="15" t="s">
        <v>567</v>
      </c>
      <c r="B21" s="15" t="s">
        <v>619</v>
      </c>
      <c r="C21" s="16">
        <v>230</v>
      </c>
      <c r="D21" s="16">
        <v>224</v>
      </c>
      <c r="E21" s="16">
        <v>304</v>
      </c>
      <c r="F21" s="16">
        <v>237</v>
      </c>
      <c r="G21" s="16">
        <v>534</v>
      </c>
      <c r="H21" s="16">
        <v>461</v>
      </c>
      <c r="I21" s="112">
        <v>21.346543139205046</v>
      </c>
      <c r="J21" s="112">
        <v>18.351399443486848</v>
      </c>
      <c r="K21" s="112">
        <v>-14.031047913408145</v>
      </c>
    </row>
    <row r="22" spans="1:11" ht="11.25" customHeight="1">
      <c r="A22" s="15" t="s">
        <v>569</v>
      </c>
      <c r="B22" s="15" t="s">
        <v>620</v>
      </c>
      <c r="C22" s="16">
        <v>120</v>
      </c>
      <c r="D22" s="16">
        <v>166</v>
      </c>
      <c r="E22" s="16">
        <v>134</v>
      </c>
      <c r="F22" s="16">
        <v>135</v>
      </c>
      <c r="G22" s="16">
        <v>254</v>
      </c>
      <c r="H22" s="16">
        <v>301</v>
      </c>
      <c r="I22" s="112">
        <v>28.677525739208384</v>
      </c>
      <c r="J22" s="112">
        <v>33.594424887999978</v>
      </c>
      <c r="K22" s="112">
        <v>17.14547898415492</v>
      </c>
    </row>
    <row r="23" spans="1:11" ht="11.25" customHeight="1">
      <c r="A23" s="15" t="s">
        <v>571</v>
      </c>
      <c r="B23" s="15" t="s">
        <v>621</v>
      </c>
      <c r="C23" s="16">
        <v>60</v>
      </c>
      <c r="D23" s="16">
        <v>81</v>
      </c>
      <c r="E23" s="16">
        <v>120</v>
      </c>
      <c r="F23" s="16">
        <v>137</v>
      </c>
      <c r="G23" s="16">
        <v>180</v>
      </c>
      <c r="H23" s="16">
        <v>218</v>
      </c>
      <c r="I23" s="112">
        <v>29.646563551526551</v>
      </c>
      <c r="J23" s="112">
        <v>35.589105815553744</v>
      </c>
      <c r="K23" s="112">
        <v>20.044624240171686</v>
      </c>
    </row>
    <row r="24" spans="1:11" ht="11.25" customHeight="1">
      <c r="A24" s="15" t="s">
        <v>573</v>
      </c>
      <c r="B24" s="15" t="s">
        <v>574</v>
      </c>
      <c r="C24" s="16">
        <v>27</v>
      </c>
      <c r="D24" s="16">
        <v>34</v>
      </c>
      <c r="E24" s="16">
        <v>131</v>
      </c>
      <c r="F24" s="16">
        <v>79</v>
      </c>
      <c r="G24" s="16">
        <v>158</v>
      </c>
      <c r="H24" s="16">
        <v>113</v>
      </c>
      <c r="I24" s="112">
        <v>10.634488588789903</v>
      </c>
      <c r="J24" s="112">
        <v>7.5699466419247754</v>
      </c>
      <c r="K24" s="112">
        <v>-28.817012884808989</v>
      </c>
    </row>
    <row r="25" spans="1:11" ht="11.25" customHeight="1">
      <c r="A25" s="15" t="s">
        <v>575</v>
      </c>
      <c r="B25" s="15" t="s">
        <v>622</v>
      </c>
      <c r="C25" s="16" t="s">
        <v>24</v>
      </c>
      <c r="D25" s="16" t="s">
        <v>24</v>
      </c>
      <c r="E25" s="16" t="s">
        <v>24</v>
      </c>
      <c r="F25" s="16" t="s">
        <v>24</v>
      </c>
      <c r="G25" s="16" t="s">
        <v>24</v>
      </c>
      <c r="H25" s="16" t="s">
        <v>24</v>
      </c>
      <c r="I25" s="16" t="s">
        <v>24</v>
      </c>
      <c r="J25" s="16" t="s">
        <v>24</v>
      </c>
      <c r="K25" s="16" t="s">
        <v>24</v>
      </c>
    </row>
    <row r="26" spans="1:11" ht="11.25" customHeight="1">
      <c r="A26" s="15" t="s">
        <v>577</v>
      </c>
      <c r="B26" s="15" t="s">
        <v>623</v>
      </c>
      <c r="C26" s="16">
        <v>98</v>
      </c>
      <c r="D26" s="16">
        <v>103</v>
      </c>
      <c r="E26" s="16">
        <v>217</v>
      </c>
      <c r="F26" s="16">
        <v>201</v>
      </c>
      <c r="G26" s="16">
        <v>315</v>
      </c>
      <c r="H26" s="16">
        <v>304</v>
      </c>
      <c r="I26" s="112">
        <v>19.232718334092468</v>
      </c>
      <c r="J26" s="112">
        <v>18.472079512580155</v>
      </c>
      <c r="K26" s="112">
        <v>-3.954921027278715</v>
      </c>
    </row>
    <row r="27" spans="1:11" ht="11.25" customHeight="1">
      <c r="A27" s="15" t="s">
        <v>579</v>
      </c>
      <c r="B27" s="15" t="s">
        <v>624</v>
      </c>
      <c r="C27" s="16" t="s">
        <v>24</v>
      </c>
      <c r="D27" s="16" t="s">
        <v>24</v>
      </c>
      <c r="E27" s="16" t="s">
        <v>24</v>
      </c>
      <c r="F27" s="16" t="s">
        <v>24</v>
      </c>
      <c r="G27" s="16" t="s">
        <v>24</v>
      </c>
      <c r="H27" s="16" t="s">
        <v>24</v>
      </c>
      <c r="I27" s="16" t="s">
        <v>24</v>
      </c>
      <c r="J27" s="16" t="s">
        <v>24</v>
      </c>
      <c r="K27" s="16" t="s">
        <v>24</v>
      </c>
    </row>
    <row r="28" spans="1:11" ht="11.25" customHeight="1">
      <c r="A28" s="15" t="s">
        <v>581</v>
      </c>
      <c r="B28" s="15" t="s">
        <v>582</v>
      </c>
      <c r="C28" s="16" t="s">
        <v>24</v>
      </c>
      <c r="D28" s="16" t="s">
        <v>24</v>
      </c>
      <c r="E28" s="16" t="s">
        <v>24</v>
      </c>
      <c r="F28" s="16" t="s">
        <v>24</v>
      </c>
      <c r="G28" s="16">
        <v>476</v>
      </c>
      <c r="H28" s="16">
        <v>438</v>
      </c>
      <c r="I28" s="112">
        <v>24.828068235459803</v>
      </c>
      <c r="J28" s="112">
        <v>22.657848383817743</v>
      </c>
      <c r="K28" s="112">
        <v>-8.7409935846016396</v>
      </c>
    </row>
    <row r="29" spans="1:11" ht="11.25" customHeight="1">
      <c r="A29" s="15" t="s">
        <v>583</v>
      </c>
      <c r="B29" s="15" t="s">
        <v>34</v>
      </c>
      <c r="C29" s="16" t="s">
        <v>24</v>
      </c>
      <c r="D29" s="16" t="s">
        <v>24</v>
      </c>
      <c r="E29" s="16" t="s">
        <v>24</v>
      </c>
      <c r="F29" s="16" t="s">
        <v>24</v>
      </c>
      <c r="G29" s="16">
        <v>936</v>
      </c>
      <c r="H29" s="16">
        <v>819</v>
      </c>
      <c r="I29" s="112">
        <v>13.993275752598286</v>
      </c>
      <c r="J29" s="112">
        <v>12.189489861663429</v>
      </c>
      <c r="K29" s="112">
        <v>-12.890376226595336</v>
      </c>
    </row>
    <row r="30" spans="1:11" ht="11.25" customHeight="1">
      <c r="A30" s="15" t="s">
        <v>584</v>
      </c>
      <c r="B30" s="15" t="s">
        <v>585</v>
      </c>
      <c r="C30" s="16" t="s">
        <v>24</v>
      </c>
      <c r="D30" s="16">
        <v>21</v>
      </c>
      <c r="E30" s="16">
        <v>56</v>
      </c>
      <c r="F30" s="16">
        <v>81</v>
      </c>
      <c r="G30" s="16">
        <v>56</v>
      </c>
      <c r="H30" s="16">
        <v>102</v>
      </c>
      <c r="I30" s="112">
        <v>6.3807483706303261</v>
      </c>
      <c r="J30" s="112">
        <v>11.536869346085721</v>
      </c>
      <c r="K30" s="112">
        <v>80.80746451604773</v>
      </c>
    </row>
    <row r="31" spans="1:11" ht="11.25" customHeight="1">
      <c r="A31" s="15" t="s">
        <v>586</v>
      </c>
      <c r="B31" s="15" t="s">
        <v>625</v>
      </c>
      <c r="C31" s="16" t="s">
        <v>24</v>
      </c>
      <c r="D31" s="16" t="s">
        <v>24</v>
      </c>
      <c r="E31" s="16" t="s">
        <v>24</v>
      </c>
      <c r="F31" s="16" t="s">
        <v>24</v>
      </c>
      <c r="G31" s="16" t="s">
        <v>24</v>
      </c>
      <c r="H31" s="16" t="s">
        <v>24</v>
      </c>
      <c r="I31" s="16" t="s">
        <v>24</v>
      </c>
      <c r="J31" s="16" t="s">
        <v>24</v>
      </c>
      <c r="K31" s="16" t="s">
        <v>24</v>
      </c>
    </row>
    <row r="32" spans="1:11" ht="11.25" customHeight="1">
      <c r="A32" s="15" t="s">
        <v>588</v>
      </c>
      <c r="B32" s="15" t="s">
        <v>589</v>
      </c>
      <c r="C32" s="16">
        <v>22</v>
      </c>
      <c r="D32" s="16">
        <v>20</v>
      </c>
      <c r="E32" s="16">
        <v>54</v>
      </c>
      <c r="F32" s="16">
        <v>31</v>
      </c>
      <c r="G32" s="16">
        <v>88</v>
      </c>
      <c r="H32" s="16">
        <v>60</v>
      </c>
      <c r="I32" s="112">
        <v>23.443285896199527</v>
      </c>
      <c r="J32" s="112">
        <v>15.029570680313517</v>
      </c>
      <c r="K32" s="112">
        <v>-35.889658357363572</v>
      </c>
    </row>
    <row r="33" spans="1:11" ht="11.25" customHeight="1">
      <c r="A33" s="15" t="s">
        <v>590</v>
      </c>
      <c r="B33" s="15" t="s">
        <v>626</v>
      </c>
      <c r="C33" s="16" t="s">
        <v>24</v>
      </c>
      <c r="D33" s="16" t="s">
        <v>24</v>
      </c>
      <c r="E33" s="16" t="s">
        <v>24</v>
      </c>
      <c r="F33" s="16" t="s">
        <v>24</v>
      </c>
      <c r="G33" s="16" t="s">
        <v>24</v>
      </c>
      <c r="H33" s="16" t="s">
        <v>24</v>
      </c>
      <c r="I33" s="16" t="s">
        <v>24</v>
      </c>
      <c r="J33" s="16" t="s">
        <v>24</v>
      </c>
      <c r="K33" s="16" t="s">
        <v>24</v>
      </c>
    </row>
    <row r="34" spans="1:11" ht="11.25" customHeight="1">
      <c r="A34" s="15" t="s">
        <v>592</v>
      </c>
      <c r="B34" s="15" t="s">
        <v>593</v>
      </c>
      <c r="C34" s="16">
        <v>42</v>
      </c>
      <c r="D34" s="16">
        <v>36</v>
      </c>
      <c r="E34" s="16">
        <v>67</v>
      </c>
      <c r="F34" s="16">
        <v>44</v>
      </c>
      <c r="G34" s="16">
        <v>109</v>
      </c>
      <c r="H34" s="16">
        <v>80</v>
      </c>
      <c r="I34" s="112">
        <v>22.110564995932872</v>
      </c>
      <c r="J34" s="112">
        <v>15.968924472975591</v>
      </c>
      <c r="K34" s="112">
        <v>-27.776949725558822</v>
      </c>
    </row>
    <row r="35" spans="1:11" ht="11.25" customHeight="1">
      <c r="A35" s="15" t="s">
        <v>594</v>
      </c>
      <c r="B35" s="15" t="s">
        <v>595</v>
      </c>
      <c r="C35" s="16" t="s">
        <v>24</v>
      </c>
      <c r="D35" s="16" t="s">
        <v>24</v>
      </c>
      <c r="E35" s="16" t="s">
        <v>24</v>
      </c>
      <c r="F35" s="16" t="s">
        <v>24</v>
      </c>
      <c r="G35" s="16">
        <v>147</v>
      </c>
      <c r="H35" s="16">
        <v>201</v>
      </c>
      <c r="I35" s="112">
        <v>22.6523602372488</v>
      </c>
      <c r="J35" s="112">
        <v>30.593001964953508</v>
      </c>
      <c r="K35" s="112">
        <v>35.054368041734477</v>
      </c>
    </row>
    <row r="36" spans="1:11" ht="11.25" customHeight="1">
      <c r="A36" s="15" t="s">
        <v>596</v>
      </c>
      <c r="B36" s="15" t="s">
        <v>67</v>
      </c>
      <c r="C36" s="16" t="s">
        <v>24</v>
      </c>
      <c r="D36" s="16" t="s">
        <v>24</v>
      </c>
      <c r="E36" s="16">
        <v>1139</v>
      </c>
      <c r="F36" s="16">
        <v>1141</v>
      </c>
      <c r="G36" s="16">
        <v>1139</v>
      </c>
      <c r="H36" s="16">
        <v>1141</v>
      </c>
      <c r="I36" s="112">
        <v>9.3538025301419925</v>
      </c>
      <c r="J36" s="112">
        <v>9.3127477805093903</v>
      </c>
      <c r="K36" s="112">
        <v>-0.43890973216834084</v>
      </c>
    </row>
    <row r="37" spans="1:11" ht="11.25" customHeight="1">
      <c r="A37" s="19" t="s">
        <v>597</v>
      </c>
      <c r="B37" s="19" t="s">
        <v>598</v>
      </c>
      <c r="C37" s="20">
        <v>32</v>
      </c>
      <c r="D37" s="20">
        <v>35</v>
      </c>
      <c r="E37" s="20">
        <v>23</v>
      </c>
      <c r="F37" s="20">
        <v>37</v>
      </c>
      <c r="G37" s="20">
        <v>55</v>
      </c>
      <c r="H37" s="20">
        <v>72</v>
      </c>
      <c r="I37" s="114">
        <v>18.844974387966626</v>
      </c>
      <c r="J37" s="114">
        <v>24.070043827538136</v>
      </c>
      <c r="K37" s="114">
        <v>27.726593477929868</v>
      </c>
    </row>
    <row r="38" spans="1:11" ht="11.25" customHeight="1"/>
    <row r="39" spans="1:11" ht="11.25" customHeight="1">
      <c r="A39" s="25" t="s">
        <v>647</v>
      </c>
    </row>
    <row r="40" spans="1:11" ht="11.25" customHeight="1">
      <c r="A40" s="25" t="s">
        <v>400</v>
      </c>
    </row>
    <row r="41" spans="1:11" ht="11.25" customHeight="1">
      <c r="A41" s="25" t="s">
        <v>401</v>
      </c>
    </row>
  </sheetData>
  <mergeCells count="10">
    <mergeCell ref="A5:A7"/>
    <mergeCell ref="B5:B7"/>
    <mergeCell ref="C5:D5"/>
    <mergeCell ref="E5:F5"/>
    <mergeCell ref="G5:K5"/>
    <mergeCell ref="C6:D6"/>
    <mergeCell ref="E6:F6"/>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zoomScaleNormal="100" workbookViewId="0">
      <selection activeCell="L1" sqref="L1"/>
    </sheetView>
  </sheetViews>
  <sheetFormatPr defaultColWidth="9.140625" defaultRowHeight="11.25"/>
  <cols>
    <col min="1" max="1" width="7" style="25" customWidth="1"/>
    <col min="2" max="2" width="12.140625" style="25" customWidth="1"/>
    <col min="3" max="4" width="9.140625" style="25"/>
    <col min="5" max="6" width="9.140625" style="25" customWidth="1"/>
    <col min="7" max="16384" width="9.140625" style="25"/>
  </cols>
  <sheetData>
    <row r="1" spans="1:12" ht="11.25" customHeight="1">
      <c r="A1" s="39" t="s">
        <v>666</v>
      </c>
      <c r="L1" s="155" t="s">
        <v>226</v>
      </c>
    </row>
    <row r="2" spans="1:12" ht="11.25" customHeight="1">
      <c r="A2" s="25" t="s">
        <v>409</v>
      </c>
    </row>
    <row r="3" spans="1:12" ht="11.25" customHeight="1">
      <c r="A3" s="40" t="s">
        <v>637</v>
      </c>
    </row>
    <row r="4" spans="1:12" ht="11.25" customHeight="1"/>
    <row r="5" spans="1:12" ht="11.25" customHeight="1">
      <c r="A5" s="1396" t="s">
        <v>543</v>
      </c>
      <c r="B5" s="1385" t="s">
        <v>544</v>
      </c>
      <c r="C5" s="1389" t="s">
        <v>410</v>
      </c>
      <c r="D5" s="1390"/>
      <c r="E5" s="1390"/>
      <c r="F5" s="1390"/>
      <c r="G5" s="1391"/>
      <c r="H5" s="1389" t="s">
        <v>182</v>
      </c>
      <c r="I5" s="1390"/>
      <c r="J5" s="1390"/>
      <c r="K5" s="1390"/>
      <c r="L5" s="1391"/>
    </row>
    <row r="6" spans="1:12" ht="11.25" customHeight="1">
      <c r="A6" s="1396"/>
      <c r="B6" s="1385"/>
      <c r="C6" s="1389" t="s">
        <v>393</v>
      </c>
      <c r="D6" s="1391"/>
      <c r="E6" s="1396" t="s">
        <v>394</v>
      </c>
      <c r="F6" s="1396"/>
      <c r="G6" s="1385" t="s">
        <v>11</v>
      </c>
      <c r="H6" s="1389" t="s">
        <v>393</v>
      </c>
      <c r="I6" s="1391"/>
      <c r="J6" s="1396" t="s">
        <v>394</v>
      </c>
      <c r="K6" s="1396"/>
      <c r="L6" s="1385" t="s">
        <v>11</v>
      </c>
    </row>
    <row r="7" spans="1:12" ht="11.25" customHeight="1">
      <c r="A7" s="1396"/>
      <c r="B7" s="1385"/>
      <c r="C7" s="44">
        <v>2018</v>
      </c>
      <c r="D7" s="542">
        <v>2019</v>
      </c>
      <c r="E7" s="44">
        <v>2018</v>
      </c>
      <c r="F7" s="542">
        <v>2019</v>
      </c>
      <c r="G7" s="1385"/>
      <c r="H7" s="44">
        <v>2018</v>
      </c>
      <c r="I7" s="542">
        <v>2019</v>
      </c>
      <c r="J7" s="44">
        <v>2018</v>
      </c>
      <c r="K7" s="542">
        <v>2019</v>
      </c>
      <c r="L7" s="1385"/>
    </row>
    <row r="8" spans="1:12" ht="11.25" customHeight="1"/>
    <row r="9" spans="1:12" ht="11.25" customHeight="1">
      <c r="A9" s="253"/>
      <c r="B9" s="253" t="s">
        <v>547</v>
      </c>
      <c r="C9" s="46">
        <v>43194</v>
      </c>
      <c r="D9" s="46">
        <v>43590</v>
      </c>
      <c r="E9" s="544">
        <v>86.866287516390997</v>
      </c>
      <c r="F9" s="544">
        <v>86.936346977779252</v>
      </c>
      <c r="G9" s="544">
        <v>8.0652072733087721E-2</v>
      </c>
      <c r="H9" s="46">
        <v>33190</v>
      </c>
      <c r="I9" s="46">
        <v>36777</v>
      </c>
      <c r="J9" s="47">
        <v>67.29037962073447</v>
      </c>
      <c r="K9" s="47">
        <v>73.949163624644285</v>
      </c>
      <c r="L9" s="47">
        <v>9.8955958361959091</v>
      </c>
    </row>
    <row r="10" spans="1:12" ht="11.25" customHeight="1">
      <c r="A10" s="15"/>
      <c r="B10" s="15"/>
      <c r="C10" s="48"/>
      <c r="D10" s="16"/>
      <c r="E10" s="112"/>
      <c r="F10" s="112"/>
      <c r="G10" s="112"/>
      <c r="H10" s="48"/>
      <c r="I10" s="48"/>
      <c r="J10" s="41"/>
      <c r="K10" s="41"/>
      <c r="L10" s="41"/>
    </row>
    <row r="11" spans="1:12" ht="11.25" customHeight="1">
      <c r="A11" s="11" t="s">
        <v>548</v>
      </c>
      <c r="B11" s="11" t="s">
        <v>549</v>
      </c>
      <c r="C11" s="13">
        <v>1040</v>
      </c>
      <c r="D11" s="12">
        <v>877</v>
      </c>
      <c r="E11" s="117">
        <v>259.25141154915184</v>
      </c>
      <c r="F11" s="117">
        <v>215.31035871147674</v>
      </c>
      <c r="G11" s="117">
        <v>-16.949204856824579</v>
      </c>
      <c r="H11" s="12" t="s">
        <v>24</v>
      </c>
      <c r="I11" s="12" t="s">
        <v>24</v>
      </c>
      <c r="J11" s="117" t="s">
        <v>24</v>
      </c>
      <c r="K11" s="117" t="s">
        <v>24</v>
      </c>
      <c r="L11" s="117" t="s">
        <v>24</v>
      </c>
    </row>
    <row r="12" spans="1:12" ht="11.25" customHeight="1">
      <c r="A12" s="15" t="s">
        <v>550</v>
      </c>
      <c r="B12" s="15" t="s">
        <v>551</v>
      </c>
      <c r="C12" s="17">
        <v>880</v>
      </c>
      <c r="D12" s="16">
        <v>825</v>
      </c>
      <c r="E12" s="112">
        <v>86.923710615163046</v>
      </c>
      <c r="F12" s="112">
        <v>80.965858905459356</v>
      </c>
      <c r="G12" s="112">
        <v>-6.8541157154241432</v>
      </c>
      <c r="H12" s="17">
        <v>237</v>
      </c>
      <c r="I12" s="17">
        <v>207</v>
      </c>
      <c r="J12" s="49">
        <v>23.410135699765505</v>
      </c>
      <c r="K12" s="49">
        <v>20.315070052642529</v>
      </c>
      <c r="L12" s="49">
        <v>-13.221049577914144</v>
      </c>
    </row>
    <row r="13" spans="1:12" ht="11.25" customHeight="1">
      <c r="A13" s="15" t="s">
        <v>552</v>
      </c>
      <c r="B13" s="15" t="s">
        <v>553</v>
      </c>
      <c r="C13" s="17">
        <v>2438</v>
      </c>
      <c r="D13" s="16">
        <v>2260</v>
      </c>
      <c r="E13" s="112">
        <v>113.63615177091549</v>
      </c>
      <c r="F13" s="112">
        <v>103.53849685009321</v>
      </c>
      <c r="G13" s="112">
        <v>-8.8859528974358568</v>
      </c>
      <c r="H13" s="17">
        <v>653</v>
      </c>
      <c r="I13" s="17">
        <v>521</v>
      </c>
      <c r="J13" s="49">
        <v>30.436590281545453</v>
      </c>
      <c r="K13" s="49">
        <v>23.868830468539187</v>
      </c>
      <c r="L13" s="49">
        <v>-21.578500588446275</v>
      </c>
    </row>
    <row r="14" spans="1:12" ht="11.25" customHeight="1">
      <c r="A14" s="15" t="s">
        <v>554</v>
      </c>
      <c r="B14" s="15" t="s">
        <v>555</v>
      </c>
      <c r="C14" s="17">
        <v>260</v>
      </c>
      <c r="D14" s="16">
        <v>23</v>
      </c>
      <c r="E14" s="112">
        <v>52.67060210601376</v>
      </c>
      <c r="F14" s="112">
        <v>4.5695939220427277</v>
      </c>
      <c r="G14" s="112">
        <v>-91.324204130332149</v>
      </c>
      <c r="H14" s="17">
        <v>99</v>
      </c>
      <c r="I14" s="17">
        <v>82</v>
      </c>
      <c r="J14" s="49">
        <v>20.055344648059087</v>
      </c>
      <c r="K14" s="49">
        <v>16.291595722065377</v>
      </c>
      <c r="L14" s="49">
        <v>-18.76681249832302</v>
      </c>
    </row>
    <row r="15" spans="1:12" ht="11.25" customHeight="1">
      <c r="A15" s="15" t="s">
        <v>556</v>
      </c>
      <c r="B15" s="15" t="s">
        <v>557</v>
      </c>
      <c r="C15" s="17">
        <v>1847</v>
      </c>
      <c r="D15" s="16">
        <v>1760</v>
      </c>
      <c r="E15" s="112">
        <v>64.640788652619278</v>
      </c>
      <c r="F15" s="112">
        <v>61.273933824847767</v>
      </c>
      <c r="G15" s="112">
        <v>-5.2085608761134523</v>
      </c>
      <c r="H15" s="17">
        <v>1314</v>
      </c>
      <c r="I15" s="17">
        <v>1341</v>
      </c>
      <c r="J15" s="49">
        <v>45.987003946692873</v>
      </c>
      <c r="K15" s="49">
        <v>46.686559806318662</v>
      </c>
      <c r="L15" s="49">
        <v>1.5212033826702509</v>
      </c>
    </row>
    <row r="16" spans="1:12" ht="11.25" customHeight="1">
      <c r="A16" s="15" t="s">
        <v>558</v>
      </c>
      <c r="B16" s="15" t="s">
        <v>559</v>
      </c>
      <c r="C16" s="17">
        <v>3083</v>
      </c>
      <c r="D16" s="16">
        <v>3301</v>
      </c>
      <c r="E16" s="112">
        <v>116.63684854272037</v>
      </c>
      <c r="F16" s="112">
        <v>123.66343465917819</v>
      </c>
      <c r="G16" s="112">
        <v>6.0243278211381153</v>
      </c>
      <c r="H16" s="17">
        <v>1167</v>
      </c>
      <c r="I16" s="17">
        <v>1104</v>
      </c>
      <c r="J16" s="49">
        <v>44.150243999141964</v>
      </c>
      <c r="K16" s="49">
        <v>41.35850707777422</v>
      </c>
      <c r="L16" s="49">
        <v>-6.3232649890270096</v>
      </c>
    </row>
    <row r="17" spans="1:12" ht="11.25" customHeight="1">
      <c r="A17" s="15" t="s">
        <v>560</v>
      </c>
      <c r="B17" s="15" t="s">
        <v>15</v>
      </c>
      <c r="C17" s="17">
        <v>2814</v>
      </c>
      <c r="D17" s="16">
        <v>2730</v>
      </c>
      <c r="E17" s="112">
        <v>94.59767916326436</v>
      </c>
      <c r="F17" s="112">
        <v>90.539215751303033</v>
      </c>
      <c r="G17" s="112">
        <v>-4.2902357096487549</v>
      </c>
      <c r="H17" s="17">
        <v>5603</v>
      </c>
      <c r="I17" s="17">
        <v>5571</v>
      </c>
      <c r="J17" s="49">
        <v>188.35493829131849</v>
      </c>
      <c r="K17" s="49">
        <v>184.75969631886784</v>
      </c>
      <c r="L17" s="49">
        <v>-1.908759072135453</v>
      </c>
    </row>
    <row r="18" spans="1:12" ht="11.25" customHeight="1">
      <c r="A18" s="15" t="s">
        <v>561</v>
      </c>
      <c r="B18" s="15" t="s">
        <v>562</v>
      </c>
      <c r="C18" s="17">
        <v>452</v>
      </c>
      <c r="D18" s="16">
        <v>524</v>
      </c>
      <c r="E18" s="112">
        <v>126.16288968841673</v>
      </c>
      <c r="F18" s="112">
        <v>144.71260463356504</v>
      </c>
      <c r="G18" s="112">
        <v>14.702988327994362</v>
      </c>
      <c r="H18" s="17">
        <v>257</v>
      </c>
      <c r="I18" s="17">
        <v>167</v>
      </c>
      <c r="J18" s="49">
        <v>71.734209402484737</v>
      </c>
      <c r="K18" s="49">
        <v>46.120238499628549</v>
      </c>
      <c r="L18" s="49">
        <v>-35.706772425889412</v>
      </c>
    </row>
    <row r="19" spans="1:12" ht="11.25" customHeight="1">
      <c r="A19" s="15" t="s">
        <v>563</v>
      </c>
      <c r="B19" s="15" t="s">
        <v>564</v>
      </c>
      <c r="C19" s="17">
        <v>1152</v>
      </c>
      <c r="D19" s="16">
        <v>1486</v>
      </c>
      <c r="E19" s="112">
        <v>77.020535466552559</v>
      </c>
      <c r="F19" s="112">
        <v>98.013802401272187</v>
      </c>
      <c r="G19" s="112">
        <v>27.25671381996078</v>
      </c>
      <c r="H19" s="17">
        <v>9005</v>
      </c>
      <c r="I19" s="17">
        <v>11088</v>
      </c>
      <c r="J19" s="49">
        <v>602.05722385095999</v>
      </c>
      <c r="K19" s="49">
        <v>731.34390378553576</v>
      </c>
      <c r="L19" s="49">
        <v>21.474151428267035</v>
      </c>
    </row>
    <row r="20" spans="1:12" ht="11.25" customHeight="1">
      <c r="A20" s="15" t="s">
        <v>565</v>
      </c>
      <c r="B20" s="15" t="s">
        <v>566</v>
      </c>
      <c r="C20" s="17">
        <v>993</v>
      </c>
      <c r="D20" s="16">
        <v>933</v>
      </c>
      <c r="E20" s="112">
        <v>90.712518053435417</v>
      </c>
      <c r="F20" s="112">
        <v>84.673159788144673</v>
      </c>
      <c r="G20" s="112">
        <v>-6.6576900243615569</v>
      </c>
      <c r="H20" s="17">
        <v>584</v>
      </c>
      <c r="I20" s="17">
        <v>680</v>
      </c>
      <c r="J20" s="49">
        <v>53.349557445323555</v>
      </c>
      <c r="K20" s="49">
        <v>61.712485161777458</v>
      </c>
      <c r="L20" s="49">
        <v>15.67572088114288</v>
      </c>
    </row>
    <row r="21" spans="1:12" ht="11.25" customHeight="1">
      <c r="A21" s="15" t="s">
        <v>567</v>
      </c>
      <c r="B21" s="15" t="s">
        <v>619</v>
      </c>
      <c r="C21" s="17">
        <v>5807</v>
      </c>
      <c r="D21" s="16">
        <v>5279</v>
      </c>
      <c r="E21" s="112">
        <v>232.13366293888333</v>
      </c>
      <c r="F21" s="112">
        <v>210.14541792227126</v>
      </c>
      <c r="G21" s="112">
        <v>-9.4722345472147964</v>
      </c>
      <c r="H21" s="17">
        <v>2643</v>
      </c>
      <c r="I21" s="17">
        <v>2646</v>
      </c>
      <c r="J21" s="49">
        <v>105.65339609909914</v>
      </c>
      <c r="K21" s="49">
        <v>105.33145971250801</v>
      </c>
      <c r="L21" s="49">
        <v>-0.3047099274396885</v>
      </c>
    </row>
    <row r="22" spans="1:12" ht="11.25" customHeight="1">
      <c r="A22" s="15" t="s">
        <v>569</v>
      </c>
      <c r="B22" s="15" t="s">
        <v>620</v>
      </c>
      <c r="C22" s="17">
        <v>1050</v>
      </c>
      <c r="D22" s="16">
        <v>1284</v>
      </c>
      <c r="E22" s="112">
        <v>118.54882687468034</v>
      </c>
      <c r="F22" s="112">
        <v>143.30645035279727</v>
      </c>
      <c r="G22" s="112">
        <v>20.883904236596592</v>
      </c>
      <c r="H22" s="17">
        <v>505</v>
      </c>
      <c r="I22" s="17">
        <v>573</v>
      </c>
      <c r="J22" s="49">
        <v>57.016340544489111</v>
      </c>
      <c r="K22" s="49">
        <v>63.952177610710933</v>
      </c>
      <c r="L22" s="49">
        <v>12.164647888634448</v>
      </c>
    </row>
    <row r="23" spans="1:12" ht="11.25" customHeight="1">
      <c r="A23" s="15" t="s">
        <v>571</v>
      </c>
      <c r="B23" s="15" t="s">
        <v>621</v>
      </c>
      <c r="C23" s="17">
        <v>671</v>
      </c>
      <c r="D23" s="16">
        <v>754</v>
      </c>
      <c r="E23" s="112">
        <v>110.51580079485731</v>
      </c>
      <c r="F23" s="112">
        <v>123.09259534370423</v>
      </c>
      <c r="G23" s="112">
        <v>11.380087243988157</v>
      </c>
      <c r="H23" s="17">
        <v>508</v>
      </c>
      <c r="I23" s="17">
        <v>410</v>
      </c>
      <c r="J23" s="49">
        <v>83.669190467641599</v>
      </c>
      <c r="K23" s="49">
        <v>66.933639377876304</v>
      </c>
      <c r="L23" s="49">
        <v>-20.002047344102891</v>
      </c>
    </row>
    <row r="24" spans="1:12" ht="11.25" customHeight="1">
      <c r="A24" s="15" t="s">
        <v>573</v>
      </c>
      <c r="B24" s="15" t="s">
        <v>574</v>
      </c>
      <c r="C24" s="17">
        <v>887</v>
      </c>
      <c r="D24" s="16">
        <v>1404</v>
      </c>
      <c r="E24" s="112">
        <v>59.70121125478888</v>
      </c>
      <c r="F24" s="112">
        <v>94.054912258959163</v>
      </c>
      <c r="G24" s="112">
        <v>57.542720293492579</v>
      </c>
      <c r="H24" s="17">
        <v>334</v>
      </c>
      <c r="I24" s="17">
        <v>415</v>
      </c>
      <c r="J24" s="49">
        <v>22.480501194024225</v>
      </c>
      <c r="K24" s="49">
        <v>27.801131472555593</v>
      </c>
      <c r="L24" s="49">
        <v>23.667756481984938</v>
      </c>
    </row>
    <row r="25" spans="1:12" ht="11.25" customHeight="1">
      <c r="A25" s="15" t="s">
        <v>575</v>
      </c>
      <c r="B25" s="15" t="s">
        <v>622</v>
      </c>
      <c r="C25" s="17">
        <v>252</v>
      </c>
      <c r="D25" s="16">
        <v>317</v>
      </c>
      <c r="E25" s="112">
        <v>31.48728700787057</v>
      </c>
      <c r="F25" s="112">
        <v>39.183451481122106</v>
      </c>
      <c r="G25" s="112">
        <v>24.442132697325746</v>
      </c>
      <c r="H25" s="17">
        <v>152</v>
      </c>
      <c r="I25" s="17">
        <v>142</v>
      </c>
      <c r="J25" s="49">
        <v>18.992331846017173</v>
      </c>
      <c r="K25" s="49">
        <v>17.552208549903277</v>
      </c>
      <c r="L25" s="49">
        <v>-7.5826565573405276</v>
      </c>
    </row>
    <row r="26" spans="1:12" ht="11.25" customHeight="1">
      <c r="A26" s="15" t="s">
        <v>577</v>
      </c>
      <c r="B26" s="15" t="s">
        <v>623</v>
      </c>
      <c r="C26" s="17">
        <v>1395</v>
      </c>
      <c r="D26" s="16">
        <v>1877</v>
      </c>
      <c r="E26" s="112">
        <v>85.173466908123785</v>
      </c>
      <c r="F26" s="112">
        <v>114.05293830629259</v>
      </c>
      <c r="G26" s="112">
        <v>33.906652442973751</v>
      </c>
      <c r="H26" s="17">
        <v>744</v>
      </c>
      <c r="I26" s="17">
        <v>722</v>
      </c>
      <c r="J26" s="49">
        <v>45.425849017666017</v>
      </c>
      <c r="K26" s="49">
        <v>43.871188842377869</v>
      </c>
      <c r="L26" s="49">
        <v>-3.42241302894206</v>
      </c>
    </row>
    <row r="27" spans="1:12" ht="11.25" customHeight="1">
      <c r="A27" s="15" t="s">
        <v>579</v>
      </c>
      <c r="B27" s="15" t="s">
        <v>624</v>
      </c>
      <c r="C27" s="17">
        <v>409</v>
      </c>
      <c r="D27" s="16">
        <v>492</v>
      </c>
      <c r="E27" s="112">
        <v>47.478530185433264</v>
      </c>
      <c r="F27" s="112">
        <v>56.888806664778087</v>
      </c>
      <c r="G27" s="112">
        <v>19.820066970463969</v>
      </c>
      <c r="H27" s="17">
        <v>174</v>
      </c>
      <c r="I27" s="17">
        <v>163</v>
      </c>
      <c r="J27" s="49">
        <v>20.198690103338357</v>
      </c>
      <c r="K27" s="49">
        <v>18.847307899103306</v>
      </c>
      <c r="L27" s="49">
        <v>-6.6904447631071804</v>
      </c>
    </row>
    <row r="28" spans="1:12" ht="11.25" customHeight="1">
      <c r="A28" s="15" t="s">
        <v>581</v>
      </c>
      <c r="B28" s="15" t="s">
        <v>582</v>
      </c>
      <c r="C28" s="17">
        <v>1532</v>
      </c>
      <c r="D28" s="16">
        <v>1551</v>
      </c>
      <c r="E28" s="112">
        <v>79.908824656984066</v>
      </c>
      <c r="F28" s="112">
        <v>80.2336137974916</v>
      </c>
      <c r="G28" s="112">
        <v>0.40644965296601754</v>
      </c>
      <c r="H28" s="17">
        <v>3530</v>
      </c>
      <c r="I28" s="17">
        <v>3530</v>
      </c>
      <c r="J28" s="49">
        <v>184.12411947725442</v>
      </c>
      <c r="K28" s="49">
        <v>182.60777350428455</v>
      </c>
      <c r="L28" s="49">
        <v>-0.82354553943009989</v>
      </c>
    </row>
    <row r="29" spans="1:12" ht="11.25" customHeight="1">
      <c r="A29" s="15" t="s">
        <v>583</v>
      </c>
      <c r="B29" s="15" t="s">
        <v>34</v>
      </c>
      <c r="C29" s="17">
        <v>1998</v>
      </c>
      <c r="D29" s="16">
        <v>2266</v>
      </c>
      <c r="E29" s="112">
        <v>29.870261702661729</v>
      </c>
      <c r="F29" s="112">
        <v>33.725743622135937</v>
      </c>
      <c r="G29" s="112">
        <v>12.907425980572</v>
      </c>
      <c r="H29" s="17">
        <v>1204</v>
      </c>
      <c r="I29" s="17">
        <v>1271</v>
      </c>
      <c r="J29" s="49">
        <v>17.999897442444805</v>
      </c>
      <c r="K29" s="49">
        <v>18.916778527685249</v>
      </c>
      <c r="L29" s="49">
        <v>5.0938128296130429</v>
      </c>
    </row>
    <row r="30" spans="1:12" ht="11.25" customHeight="1">
      <c r="A30" s="15" t="s">
        <v>584</v>
      </c>
      <c r="B30" s="15" t="s">
        <v>585</v>
      </c>
      <c r="C30" s="17">
        <v>103</v>
      </c>
      <c r="D30" s="16">
        <v>290</v>
      </c>
      <c r="E30" s="112">
        <v>11.736019324552208</v>
      </c>
      <c r="F30" s="112">
        <v>32.800903042792733</v>
      </c>
      <c r="G30" s="112">
        <v>179.48917035414189</v>
      </c>
      <c r="H30" s="17">
        <v>66</v>
      </c>
      <c r="I30" s="17">
        <v>89</v>
      </c>
      <c r="J30" s="49">
        <v>7.5201677225285994</v>
      </c>
      <c r="K30" s="49">
        <v>10.066484037270873</v>
      </c>
      <c r="L30" s="49">
        <v>33.859834098036515</v>
      </c>
    </row>
    <row r="31" spans="1:12" ht="11.25" customHeight="1">
      <c r="A31" s="15" t="s">
        <v>586</v>
      </c>
      <c r="B31" s="15" t="s">
        <v>625</v>
      </c>
      <c r="C31" s="17">
        <v>509</v>
      </c>
      <c r="D31" s="16">
        <v>579</v>
      </c>
      <c r="E31" s="112">
        <v>97.972979475719441</v>
      </c>
      <c r="F31" s="112">
        <v>109.33935612527003</v>
      </c>
      <c r="G31" s="112">
        <v>11.601542292962009</v>
      </c>
      <c r="H31" s="17">
        <v>388</v>
      </c>
      <c r="I31" s="17">
        <v>326</v>
      </c>
      <c r="J31" s="49">
        <v>74.68274270447769</v>
      </c>
      <c r="K31" s="49">
        <v>61.56240085809678</v>
      </c>
      <c r="L31" s="49">
        <v>-17.568103916989998</v>
      </c>
    </row>
    <row r="32" spans="1:12" ht="11.25" customHeight="1">
      <c r="A32" s="15" t="s">
        <v>588</v>
      </c>
      <c r="B32" s="15" t="s">
        <v>589</v>
      </c>
      <c r="C32" s="17">
        <v>375</v>
      </c>
      <c r="D32" s="16">
        <v>354</v>
      </c>
      <c r="E32" s="112">
        <v>99.900366034941143</v>
      </c>
      <c r="F32" s="112">
        <v>88.67446701384975</v>
      </c>
      <c r="G32" s="112">
        <v>-11.237094984381756</v>
      </c>
      <c r="H32" s="17">
        <v>181</v>
      </c>
      <c r="I32" s="17">
        <v>203</v>
      </c>
      <c r="J32" s="49">
        <v>48.218576672864934</v>
      </c>
      <c r="K32" s="49">
        <v>50.850047468394067</v>
      </c>
      <c r="L32" s="49">
        <v>5.4573796596737765</v>
      </c>
    </row>
    <row r="33" spans="1:12" ht="11.25" customHeight="1">
      <c r="A33" s="15" t="s">
        <v>590</v>
      </c>
      <c r="B33" s="15" t="s">
        <v>626</v>
      </c>
      <c r="C33" s="17">
        <v>2140</v>
      </c>
      <c r="D33" s="16">
        <v>2323</v>
      </c>
      <c r="E33" s="112">
        <v>144.68247942500207</v>
      </c>
      <c r="F33" s="112">
        <v>156.5605474160096</v>
      </c>
      <c r="G33" s="112">
        <v>8.2097487119472987</v>
      </c>
      <c r="H33" s="17">
        <v>1468</v>
      </c>
      <c r="I33" s="17">
        <v>1515</v>
      </c>
      <c r="J33" s="49">
        <v>99.249476540141615</v>
      </c>
      <c r="K33" s="49">
        <v>102.104704836528</v>
      </c>
      <c r="L33" s="49">
        <v>2.8768195016440075</v>
      </c>
    </row>
    <row r="34" spans="1:12" ht="11.25" customHeight="1">
      <c r="A34" s="15" t="s">
        <v>592</v>
      </c>
      <c r="B34" s="15" t="s">
        <v>593</v>
      </c>
      <c r="C34" s="17">
        <v>2161</v>
      </c>
      <c r="D34" s="16">
        <v>1539</v>
      </c>
      <c r="E34" s="112">
        <v>438.35716473588019</v>
      </c>
      <c r="F34" s="112">
        <v>307.20218454886788</v>
      </c>
      <c r="G34" s="112">
        <v>-29.91966157688698</v>
      </c>
      <c r="H34" s="17">
        <v>646</v>
      </c>
      <c r="I34" s="17">
        <v>2208</v>
      </c>
      <c r="J34" s="49">
        <v>131.04059621442784</v>
      </c>
      <c r="K34" s="49">
        <v>440.74231545412624</v>
      </c>
      <c r="L34" s="49">
        <v>236.34028551954924</v>
      </c>
    </row>
    <row r="35" spans="1:12" ht="11.25" customHeight="1">
      <c r="A35" s="15" t="s">
        <v>594</v>
      </c>
      <c r="B35" s="15" t="s">
        <v>595</v>
      </c>
      <c r="C35" s="17">
        <v>191</v>
      </c>
      <c r="D35" s="16">
        <v>476</v>
      </c>
      <c r="E35" s="112">
        <v>29.432658539554566</v>
      </c>
      <c r="F35" s="112">
        <v>72.44909918068592</v>
      </c>
      <c r="G35" s="112">
        <v>146.15207315819444</v>
      </c>
      <c r="H35" s="17">
        <v>95</v>
      </c>
      <c r="I35" s="17">
        <v>160</v>
      </c>
      <c r="J35" s="49">
        <v>14.639280425432897</v>
      </c>
      <c r="K35" s="49">
        <v>24.352638380062494</v>
      </c>
      <c r="L35" s="49">
        <v>66.351334712835552</v>
      </c>
    </row>
    <row r="36" spans="1:12" ht="11.25" customHeight="1">
      <c r="A36" s="15" t="s">
        <v>596</v>
      </c>
      <c r="B36" s="15" t="s">
        <v>67</v>
      </c>
      <c r="C36" s="17">
        <v>8651</v>
      </c>
      <c r="D36" s="16">
        <v>7869</v>
      </c>
      <c r="E36" s="112">
        <v>71.044552843071443</v>
      </c>
      <c r="F36" s="112">
        <v>64.226128207562127</v>
      </c>
      <c r="G36" s="112">
        <v>-9.5973925693787834</v>
      </c>
      <c r="H36" s="17">
        <v>1588</v>
      </c>
      <c r="I36" s="17">
        <v>1580</v>
      </c>
      <c r="J36" s="49">
        <v>13.041122403744938</v>
      </c>
      <c r="K36" s="49">
        <v>12.895829529539732</v>
      </c>
      <c r="L36" s="49">
        <v>-1.1141132619342784</v>
      </c>
    </row>
    <row r="37" spans="1:12" ht="11.25" customHeight="1">
      <c r="A37" s="19" t="s">
        <v>597</v>
      </c>
      <c r="B37" s="19" t="s">
        <v>598</v>
      </c>
      <c r="C37" s="21">
        <v>104</v>
      </c>
      <c r="D37" s="20">
        <v>217</v>
      </c>
      <c r="E37" s="114">
        <v>35.634133388155078</v>
      </c>
      <c r="F37" s="114">
        <v>72.544437646885768</v>
      </c>
      <c r="G37" s="114">
        <v>103.5813158599216</v>
      </c>
      <c r="H37" s="21">
        <v>45</v>
      </c>
      <c r="I37" s="21">
        <v>63</v>
      </c>
      <c r="J37" s="52">
        <v>15.418615408336331</v>
      </c>
      <c r="K37" s="52">
        <v>21.061288349095868</v>
      </c>
      <c r="L37" s="52">
        <v>36.596495802786109</v>
      </c>
    </row>
    <row r="38" spans="1:12" ht="11.25" customHeight="1"/>
    <row r="39" spans="1:12" ht="11.25" customHeight="1">
      <c r="A39" s="25" t="s">
        <v>647</v>
      </c>
    </row>
    <row r="40" spans="1:12" ht="11.25" customHeight="1">
      <c r="A40" s="25" t="s">
        <v>400</v>
      </c>
    </row>
    <row r="41" spans="1:12" ht="11.25" customHeight="1">
      <c r="A41" s="25" t="s">
        <v>401</v>
      </c>
    </row>
  </sheetData>
  <mergeCells count="10">
    <mergeCell ref="A5:A7"/>
    <mergeCell ref="B5:B7"/>
    <mergeCell ref="C5:G5"/>
    <mergeCell ref="H5:L5"/>
    <mergeCell ref="C6:D6"/>
    <mergeCell ref="E6:F6"/>
    <mergeCell ref="G6:G7"/>
    <mergeCell ref="H6:I6"/>
    <mergeCell ref="J6:K6"/>
    <mergeCell ref="L6:L7"/>
  </mergeCells>
  <hyperlinks>
    <hyperlink ref="L1" location="Índice!A1" display="(Voltar ao índice)"/>
  </hyperlinks>
  <pageMargins left="0.511811024" right="0.511811024" top="0.78740157499999996" bottom="0.78740157499999996" header="0.31496062000000002" footer="0.3149606200000000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L1" sqref="L1"/>
    </sheetView>
  </sheetViews>
  <sheetFormatPr defaultColWidth="9.140625" defaultRowHeight="11.25"/>
  <cols>
    <col min="1" max="1" width="15.42578125" style="8" customWidth="1"/>
    <col min="2" max="2" width="12.28515625" style="8" customWidth="1"/>
    <col min="3" max="3" width="20.7109375" style="8" customWidth="1"/>
    <col min="4" max="4" width="13.42578125" style="8" customWidth="1"/>
    <col min="5" max="5" width="12" style="8" customWidth="1"/>
    <col min="6" max="6" width="12.7109375" style="8" customWidth="1"/>
    <col min="7" max="7" width="14.42578125" style="8" customWidth="1"/>
    <col min="8" max="8" width="12" style="8" customWidth="1"/>
    <col min="9" max="9" width="10.85546875" style="8" customWidth="1"/>
    <col min="10" max="12" width="13.28515625" style="8" customWidth="1"/>
    <col min="13" max="16384" width="9.140625" style="8"/>
  </cols>
  <sheetData>
    <row r="1" spans="1:12">
      <c r="A1" s="1019" t="s">
        <v>1567</v>
      </c>
      <c r="L1" s="155" t="s">
        <v>226</v>
      </c>
    </row>
    <row r="2" spans="1:12">
      <c r="A2" s="8" t="s">
        <v>1937</v>
      </c>
    </row>
    <row r="4" spans="1:12" ht="69" customHeight="1">
      <c r="A4" s="1291" t="s">
        <v>1193</v>
      </c>
      <c r="B4" s="1291" t="s">
        <v>1525</v>
      </c>
      <c r="C4" s="1291" t="s">
        <v>1526</v>
      </c>
      <c r="D4" s="1291" t="s">
        <v>1527</v>
      </c>
      <c r="E4" s="1292" t="s">
        <v>1528</v>
      </c>
      <c r="F4" s="721" t="s">
        <v>727</v>
      </c>
      <c r="G4" s="721" t="s">
        <v>1529</v>
      </c>
      <c r="H4" s="721" t="s">
        <v>1530</v>
      </c>
      <c r="I4" s="721" t="s">
        <v>1531</v>
      </c>
      <c r="J4" s="1293" t="s">
        <v>1532</v>
      </c>
      <c r="K4" s="1293" t="s">
        <v>1533</v>
      </c>
      <c r="L4" s="1293" t="s">
        <v>1534</v>
      </c>
    </row>
    <row r="5" spans="1:12">
      <c r="A5" s="1304">
        <v>2018</v>
      </c>
      <c r="B5" s="1300">
        <v>4312755</v>
      </c>
      <c r="C5" s="1300">
        <v>387850</v>
      </c>
      <c r="D5" s="1300">
        <v>130174</v>
      </c>
      <c r="E5" s="1300">
        <v>462431</v>
      </c>
      <c r="F5" s="1300">
        <v>69136</v>
      </c>
      <c r="G5" s="1300">
        <v>50554</v>
      </c>
      <c r="H5" s="1300">
        <v>70423</v>
      </c>
      <c r="I5" s="1300">
        <v>122143</v>
      </c>
      <c r="J5" s="1301">
        <v>5605466</v>
      </c>
      <c r="K5" s="1302">
        <v>147306275</v>
      </c>
      <c r="L5" s="1297">
        <v>3.8053137926405376</v>
      </c>
    </row>
    <row r="6" spans="1:12">
      <c r="A6" s="1304">
        <v>2017</v>
      </c>
      <c r="B6" s="1300">
        <v>4057888</v>
      </c>
      <c r="C6" s="1300">
        <v>370732</v>
      </c>
      <c r="D6" s="1300">
        <v>128997</v>
      </c>
      <c r="E6" s="1300">
        <v>462110</v>
      </c>
      <c r="F6" s="1300">
        <v>69044</v>
      </c>
      <c r="G6" s="1300">
        <v>48661</v>
      </c>
      <c r="H6" s="1300">
        <v>68038</v>
      </c>
      <c r="I6" s="1300">
        <v>119261</v>
      </c>
      <c r="J6" s="1301">
        <v>5324731</v>
      </c>
      <c r="K6" s="1294" t="s">
        <v>15</v>
      </c>
      <c r="L6" s="1298" t="s">
        <v>15</v>
      </c>
    </row>
    <row r="7" spans="1:12">
      <c r="A7" s="1304">
        <v>2016</v>
      </c>
      <c r="B7" s="1300">
        <v>3751539</v>
      </c>
      <c r="C7" s="1300">
        <v>347903</v>
      </c>
      <c r="D7" s="1300">
        <v>129051</v>
      </c>
      <c r="E7" s="1300">
        <v>462833</v>
      </c>
      <c r="F7" s="1300">
        <v>68335</v>
      </c>
      <c r="G7" s="1300">
        <v>48533</v>
      </c>
      <c r="H7" s="1300">
        <v>65437</v>
      </c>
      <c r="I7" s="1300">
        <v>114912</v>
      </c>
      <c r="J7" s="1301">
        <v>4988543</v>
      </c>
      <c r="K7" s="1302">
        <v>146470725</v>
      </c>
      <c r="L7" s="1297">
        <v>3.4058293901392243</v>
      </c>
    </row>
    <row r="8" spans="1:12">
      <c r="A8" s="1304">
        <v>2015</v>
      </c>
      <c r="B8" s="1300">
        <v>3558778</v>
      </c>
      <c r="C8" s="1300">
        <v>335677</v>
      </c>
      <c r="D8" s="1300">
        <v>128021</v>
      </c>
      <c r="E8" s="1300">
        <v>461380</v>
      </c>
      <c r="F8" s="1300">
        <v>67686</v>
      </c>
      <c r="G8" s="1300">
        <v>48696</v>
      </c>
      <c r="H8" s="1300">
        <v>64067</v>
      </c>
      <c r="I8" s="1300">
        <v>110635</v>
      </c>
      <c r="J8" s="1301">
        <v>4774940</v>
      </c>
      <c r="K8" s="1294" t="s">
        <v>15</v>
      </c>
      <c r="L8" s="1298" t="s">
        <v>15</v>
      </c>
    </row>
    <row r="9" spans="1:12">
      <c r="A9" s="1304">
        <v>2014</v>
      </c>
      <c r="B9" s="1300">
        <v>3437099</v>
      </c>
      <c r="C9" s="1300">
        <v>324168</v>
      </c>
      <c r="D9" s="1300">
        <v>128338</v>
      </c>
      <c r="E9" s="1300">
        <v>460549</v>
      </c>
      <c r="F9" s="1300">
        <v>67257</v>
      </c>
      <c r="G9" s="1300">
        <v>46685</v>
      </c>
      <c r="H9" s="1300">
        <v>62614</v>
      </c>
      <c r="I9" s="1300">
        <v>108227</v>
      </c>
      <c r="J9" s="1301">
        <v>4634937</v>
      </c>
      <c r="K9" s="1300">
        <v>142822046</v>
      </c>
      <c r="L9" s="1297">
        <v>3.2452531873125525</v>
      </c>
    </row>
    <row r="10" spans="1:12">
      <c r="A10" s="1304">
        <v>2013</v>
      </c>
      <c r="B10" s="1300">
        <v>2615244</v>
      </c>
      <c r="C10" s="1300">
        <v>235815</v>
      </c>
      <c r="D10" s="1300">
        <v>124919</v>
      </c>
      <c r="E10" s="1300">
        <v>435277</v>
      </c>
      <c r="F10" s="1300">
        <v>63597</v>
      </c>
      <c r="G10" s="1300">
        <v>44973</v>
      </c>
      <c r="H10" s="1300">
        <v>59194</v>
      </c>
      <c r="I10" s="1300">
        <v>104288</v>
      </c>
      <c r="J10" s="1301">
        <v>3683307</v>
      </c>
      <c r="K10" s="1294" t="s">
        <v>15</v>
      </c>
      <c r="L10" s="1298" t="s">
        <v>15</v>
      </c>
    </row>
    <row r="11" spans="1:12">
      <c r="A11" s="1304">
        <v>2012</v>
      </c>
      <c r="B11" s="1300">
        <v>2751678</v>
      </c>
      <c r="C11" s="1300">
        <v>250690</v>
      </c>
      <c r="D11" s="1300">
        <v>124885</v>
      </c>
      <c r="E11" s="1300">
        <v>430061</v>
      </c>
      <c r="F11" s="1300">
        <v>61967</v>
      </c>
      <c r="G11" s="1300">
        <v>44517</v>
      </c>
      <c r="H11" s="1300">
        <v>58354</v>
      </c>
      <c r="I11" s="1300">
        <v>102808</v>
      </c>
      <c r="J11" s="1301">
        <v>3824960</v>
      </c>
      <c r="K11" s="1300">
        <v>140646446</v>
      </c>
      <c r="L11" s="1297">
        <v>2.7195568098464431</v>
      </c>
    </row>
    <row r="12" spans="1:12">
      <c r="A12" s="1304">
        <v>2011</v>
      </c>
      <c r="B12" s="1300">
        <v>2835942</v>
      </c>
      <c r="C12" s="1300">
        <v>259549</v>
      </c>
      <c r="D12" s="1300">
        <v>123607</v>
      </c>
      <c r="E12" s="1300">
        <v>412413</v>
      </c>
      <c r="F12" s="1300">
        <v>58350</v>
      </c>
      <c r="G12" s="1300">
        <v>44466</v>
      </c>
      <c r="H12" s="1300">
        <v>57235</v>
      </c>
      <c r="I12" s="1300">
        <v>104266</v>
      </c>
      <c r="J12" s="1301">
        <v>3895828</v>
      </c>
      <c r="K12" s="1294" t="s">
        <v>15</v>
      </c>
      <c r="L12" s="1298" t="s">
        <v>15</v>
      </c>
    </row>
    <row r="13" spans="1:12">
      <c r="A13" s="1304">
        <v>2010</v>
      </c>
      <c r="B13" s="1300">
        <v>2901761</v>
      </c>
      <c r="C13" s="1300">
        <v>267417</v>
      </c>
      <c r="D13" s="1300">
        <v>122243</v>
      </c>
      <c r="E13" s="1300">
        <v>394177</v>
      </c>
      <c r="F13" s="1300">
        <v>55526</v>
      </c>
      <c r="G13" s="1300">
        <v>44635</v>
      </c>
      <c r="H13" s="1300">
        <v>55926</v>
      </c>
      <c r="I13" s="1300">
        <v>104815</v>
      </c>
      <c r="J13" s="1301">
        <v>3946500</v>
      </c>
      <c r="K13" s="1300">
        <v>135804430</v>
      </c>
      <c r="L13" s="1297">
        <v>2.906017130663558</v>
      </c>
    </row>
    <row r="14" spans="1:12">
      <c r="A14" s="1305">
        <v>2009</v>
      </c>
      <c r="B14" s="1295">
        <v>3044019</v>
      </c>
      <c r="C14" s="1295">
        <v>280945</v>
      </c>
      <c r="D14" s="1295">
        <v>119901</v>
      </c>
      <c r="E14" s="1295">
        <v>389817</v>
      </c>
      <c r="F14" s="1295">
        <v>54247</v>
      </c>
      <c r="G14" s="1295">
        <v>45739</v>
      </c>
      <c r="H14" s="1295">
        <v>55520</v>
      </c>
      <c r="I14" s="1295">
        <v>106997</v>
      </c>
      <c r="J14" s="1306">
        <v>4097185</v>
      </c>
      <c r="K14" s="1296" t="s">
        <v>15</v>
      </c>
      <c r="L14" s="1299" t="s">
        <v>15</v>
      </c>
    </row>
    <row r="15" spans="1:12">
      <c r="A15" s="8" t="s">
        <v>1549</v>
      </c>
      <c r="C15" s="295"/>
    </row>
    <row r="16" spans="1:12">
      <c r="A16" s="8" t="s">
        <v>1535</v>
      </c>
      <c r="B16" s="30"/>
      <c r="C16" s="30"/>
    </row>
  </sheetData>
  <hyperlinks>
    <hyperlink ref="L1" location="Índice!A1" display="(Voltar ao índice)"/>
  </hyperlinks>
  <pageMargins left="0.511811024" right="0.511811024" top="0.78740157499999996" bottom="0.78740157499999996" header="0.31496062000000002" footer="0.31496062000000002"/>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workbookViewId="0">
      <selection activeCell="C23" sqref="C23"/>
    </sheetView>
  </sheetViews>
  <sheetFormatPr defaultColWidth="9.140625" defaultRowHeight="11.25"/>
  <cols>
    <col min="1" max="1" width="16.5703125" style="8" customWidth="1"/>
    <col min="2" max="2" width="15.85546875" style="8" customWidth="1"/>
    <col min="3" max="3" width="29.140625" style="8" customWidth="1"/>
    <col min="4" max="4" width="13.42578125" style="8" customWidth="1"/>
    <col min="5" max="5" width="12" style="8" customWidth="1"/>
    <col min="6" max="6" width="12.7109375" style="8" customWidth="1"/>
    <col min="7" max="7" width="14.42578125" style="8" customWidth="1"/>
    <col min="8" max="8" width="12" style="8" customWidth="1"/>
    <col min="9" max="9" width="10.85546875" style="8" customWidth="1"/>
    <col min="10" max="12" width="13.28515625" style="8" customWidth="1"/>
    <col min="13" max="16384" width="9.140625" style="8"/>
  </cols>
  <sheetData>
    <row r="1" spans="1:4">
      <c r="A1" s="1019" t="s">
        <v>1568</v>
      </c>
      <c r="C1" s="155" t="s">
        <v>226</v>
      </c>
    </row>
    <row r="2" spans="1:4">
      <c r="A2" s="8" t="s">
        <v>1550</v>
      </c>
    </row>
    <row r="4" spans="1:4" ht="33.75">
      <c r="A4" s="1367" t="s">
        <v>1551</v>
      </c>
      <c r="B4" s="1307" t="s">
        <v>1536</v>
      </c>
      <c r="C4" s="1307" t="s">
        <v>1537</v>
      </c>
      <c r="D4" s="1303"/>
    </row>
    <row r="5" spans="1:4" ht="19.5" customHeight="1">
      <c r="A5" s="1308" t="s">
        <v>1538</v>
      </c>
      <c r="B5" s="1309" t="s">
        <v>1539</v>
      </c>
      <c r="C5" s="1310" t="s">
        <v>15</v>
      </c>
      <c r="D5" s="1303"/>
    </row>
    <row r="6" spans="1:4" ht="18.75" customHeight="1">
      <c r="A6" s="1308" t="s">
        <v>1540</v>
      </c>
      <c r="B6" s="1309" t="s">
        <v>1539</v>
      </c>
      <c r="C6" s="1310" t="s">
        <v>15</v>
      </c>
    </row>
    <row r="7" spans="1:4" ht="18" customHeight="1">
      <c r="A7" s="1308" t="s">
        <v>1541</v>
      </c>
      <c r="B7" s="1309" t="s">
        <v>1539</v>
      </c>
      <c r="C7" s="1310" t="s">
        <v>15</v>
      </c>
    </row>
    <row r="8" spans="1:4" ht="45">
      <c r="A8" s="1308" t="s">
        <v>877</v>
      </c>
      <c r="B8" s="1309" t="s">
        <v>1539</v>
      </c>
      <c r="C8" s="1309" t="s">
        <v>1542</v>
      </c>
    </row>
    <row r="9" spans="1:4" ht="45">
      <c r="A9" s="1308" t="s">
        <v>1543</v>
      </c>
      <c r="B9" s="1309" t="s">
        <v>1539</v>
      </c>
      <c r="C9" s="1309" t="s">
        <v>1544</v>
      </c>
    </row>
    <row r="10" spans="1:4" ht="17.25" customHeight="1">
      <c r="A10" s="1308" t="s">
        <v>1545</v>
      </c>
      <c r="B10" s="1309" t="s">
        <v>1546</v>
      </c>
      <c r="C10" s="1310" t="s">
        <v>15</v>
      </c>
    </row>
    <row r="11" spans="1:4" ht="18.75" customHeight="1">
      <c r="A11" s="1308" t="s">
        <v>1547</v>
      </c>
      <c r="B11" s="1309" t="s">
        <v>1546</v>
      </c>
      <c r="C11" s="1310" t="s">
        <v>15</v>
      </c>
    </row>
    <row r="12" spans="1:4" ht="106.9" customHeight="1">
      <c r="A12" s="1308" t="s">
        <v>13</v>
      </c>
      <c r="B12" s="1309" t="s">
        <v>1546</v>
      </c>
      <c r="C12" s="1309" t="s">
        <v>1548</v>
      </c>
    </row>
    <row r="13" spans="1:4">
      <c r="A13" s="26" t="s">
        <v>1927</v>
      </c>
    </row>
  </sheetData>
  <hyperlinks>
    <hyperlink ref="C1" location="Índice!A1" display="(Voltar ao índice)"/>
  </hyperlinks>
  <pageMargins left="0.511811024" right="0.511811024" top="0.78740157499999996" bottom="0.78740157499999996" header="0.31496062000000002" footer="0.31496062000000002"/>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1"/>
  <sheetViews>
    <sheetView workbookViewId="0">
      <selection activeCell="A3" sqref="A3"/>
    </sheetView>
  </sheetViews>
  <sheetFormatPr defaultColWidth="9.140625" defaultRowHeight="11.25"/>
  <cols>
    <col min="1" max="1" width="9.140625" style="552" customWidth="1"/>
    <col min="2" max="13" width="9.5703125" style="552" customWidth="1"/>
    <col min="14" max="14" width="11.42578125" style="552" customWidth="1"/>
    <col min="15" max="16" width="9.5703125" style="552" customWidth="1"/>
    <col min="17" max="17" width="18.140625" style="552" customWidth="1"/>
    <col min="18" max="18" width="9.5703125" style="552" customWidth="1"/>
    <col min="19" max="19" width="11.42578125" style="552" customWidth="1"/>
    <col min="20" max="23" width="9.5703125" style="552" customWidth="1"/>
    <col min="24" max="24" width="11.140625" style="552" customWidth="1"/>
    <col min="25" max="27" width="9.5703125" style="552" customWidth="1"/>
    <col min="28" max="16384" width="9.140625" style="552"/>
  </cols>
  <sheetData>
    <row r="1" spans="1:22">
      <c r="A1" s="569" t="s">
        <v>1556</v>
      </c>
      <c r="H1" s="155" t="s">
        <v>226</v>
      </c>
    </row>
    <row r="2" spans="1:22">
      <c r="A2" s="552" t="s">
        <v>1941</v>
      </c>
      <c r="U2" s="631"/>
      <c r="V2" s="631"/>
    </row>
    <row r="3" spans="1:22">
      <c r="A3" s="552" t="s">
        <v>864</v>
      </c>
    </row>
    <row r="6" spans="1:22">
      <c r="A6" s="552" t="s">
        <v>528</v>
      </c>
    </row>
    <row r="7" spans="1:22">
      <c r="A7" s="630"/>
      <c r="B7" s="1499" t="s">
        <v>765</v>
      </c>
      <c r="C7" s="1500"/>
      <c r="D7" s="1500"/>
    </row>
    <row r="8" spans="1:22">
      <c r="A8" s="575"/>
      <c r="B8" s="632" t="s">
        <v>766</v>
      </c>
      <c r="C8" s="632" t="s">
        <v>757</v>
      </c>
      <c r="D8" s="633" t="s">
        <v>758</v>
      </c>
    </row>
    <row r="9" spans="1:22">
      <c r="A9" s="552" t="s">
        <v>722</v>
      </c>
      <c r="B9" s="634">
        <v>7727</v>
      </c>
      <c r="C9" s="635">
        <v>7177</v>
      </c>
      <c r="D9" s="553">
        <v>1829</v>
      </c>
      <c r="S9" s="588"/>
      <c r="T9" s="588"/>
      <c r="U9" s="588"/>
      <c r="V9" s="588"/>
    </row>
    <row r="10" spans="1:22">
      <c r="A10" s="552" t="s">
        <v>723</v>
      </c>
      <c r="B10" s="636">
        <v>534</v>
      </c>
      <c r="C10" s="636">
        <v>373</v>
      </c>
      <c r="D10" s="552">
        <v>70</v>
      </c>
    </row>
    <row r="11" spans="1:22">
      <c r="A11" s="637" t="s">
        <v>767</v>
      </c>
      <c r="B11" s="638">
        <f>B9/B10</f>
        <v>14.470037453183521</v>
      </c>
      <c r="C11" s="638">
        <f t="shared" ref="C11:D11" si="0">C9/C10</f>
        <v>19.241286863270776</v>
      </c>
      <c r="D11" s="639">
        <f t="shared" si="0"/>
        <v>26.12857142857143</v>
      </c>
    </row>
    <row r="12" spans="1:22">
      <c r="A12" s="565" t="s">
        <v>862</v>
      </c>
    </row>
    <row r="13" spans="1:22" ht="14.85" customHeight="1"/>
    <row r="31" spans="1:1">
      <c r="A31" s="565" t="s">
        <v>851</v>
      </c>
    </row>
  </sheetData>
  <mergeCells count="1">
    <mergeCell ref="B7:D7"/>
  </mergeCells>
  <hyperlinks>
    <hyperlink ref="H1" location="Índice!A1" display="(Voltar ao índice)"/>
  </hyperlinks>
  <pageMargins left="0.511811024" right="0.511811024" top="0.78740157499999996" bottom="0.78740157499999996" header="0.31496062000000002" footer="0.31496062000000002"/>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zoomScaleNormal="100" workbookViewId="0">
      <selection activeCell="I1" sqref="I1"/>
    </sheetView>
  </sheetViews>
  <sheetFormatPr defaultColWidth="9.140625" defaultRowHeight="11.25"/>
  <cols>
    <col min="1" max="1" width="16.140625" style="552" customWidth="1"/>
    <col min="2" max="2" width="11.140625" style="552" bestFit="1" customWidth="1"/>
    <col min="3" max="5" width="9.140625" style="552"/>
    <col min="6" max="6" width="10.85546875" style="552" customWidth="1"/>
    <col min="7" max="16384" width="9.140625" style="552"/>
  </cols>
  <sheetData>
    <row r="1" spans="1:11">
      <c r="A1" s="569" t="s">
        <v>1557</v>
      </c>
      <c r="I1" s="155" t="s">
        <v>226</v>
      </c>
    </row>
    <row r="2" spans="1:11">
      <c r="A2" s="552" t="s">
        <v>871</v>
      </c>
    </row>
    <row r="3" spans="1:11">
      <c r="A3" s="552" t="s">
        <v>872</v>
      </c>
      <c r="K3" s="651"/>
    </row>
    <row r="7" spans="1:11">
      <c r="A7" s="684" t="s">
        <v>835</v>
      </c>
      <c r="B7" s="685">
        <v>2010</v>
      </c>
      <c r="C7" s="684">
        <v>2012</v>
      </c>
      <c r="D7" s="684">
        <v>2014</v>
      </c>
      <c r="E7" s="686">
        <v>2016</v>
      </c>
      <c r="F7" s="684">
        <v>2018</v>
      </c>
      <c r="G7" s="684">
        <v>2020</v>
      </c>
    </row>
    <row r="8" spans="1:11">
      <c r="A8" s="687" t="s">
        <v>800</v>
      </c>
      <c r="B8" s="688">
        <v>59.402121504339441</v>
      </c>
      <c r="C8" s="688">
        <v>41.036601656425326</v>
      </c>
      <c r="D8" s="688">
        <v>66.149870801033586</v>
      </c>
      <c r="E8" s="688">
        <v>48.174975145575914</v>
      </c>
      <c r="F8" s="688">
        <v>77.671885636487403</v>
      </c>
      <c r="G8" s="688">
        <v>57.467621934417195</v>
      </c>
    </row>
    <row r="9" spans="1:11">
      <c r="A9" s="687" t="s">
        <v>786</v>
      </c>
      <c r="B9" s="688">
        <v>16.77917068466731</v>
      </c>
      <c r="C9" s="688">
        <v>33.355597114613943</v>
      </c>
      <c r="D9" s="688">
        <v>15.934539190353144</v>
      </c>
      <c r="E9" s="688">
        <v>32.197131089333901</v>
      </c>
      <c r="F9" s="688">
        <v>12.253233492171546</v>
      </c>
      <c r="G9" s="688">
        <v>30.173601543124828</v>
      </c>
    </row>
    <row r="10" spans="1:11">
      <c r="A10" s="677" t="s">
        <v>795</v>
      </c>
      <c r="B10" s="688">
        <v>14.946962391513983</v>
      </c>
      <c r="C10" s="688">
        <v>15.789473684210526</v>
      </c>
      <c r="D10" s="688">
        <v>10.249784668389319</v>
      </c>
      <c r="E10" s="688">
        <v>14.855844340292572</v>
      </c>
      <c r="F10" s="688">
        <v>7.1477195371000679</v>
      </c>
      <c r="G10" s="688">
        <v>9.4516395701295117</v>
      </c>
    </row>
    <row r="11" spans="1:11">
      <c r="A11" s="678" t="s">
        <v>827</v>
      </c>
      <c r="B11" s="688">
        <v>8.871745419479268</v>
      </c>
      <c r="C11" s="688">
        <v>9.8183275447502005</v>
      </c>
      <c r="D11" s="688">
        <v>7.6658053402239448</v>
      </c>
      <c r="E11" s="688">
        <v>4.772049424797614</v>
      </c>
      <c r="F11" s="688">
        <v>2.9271613342409801</v>
      </c>
      <c r="G11" s="688">
        <v>2.9071369523284654</v>
      </c>
    </row>
    <row r="21" spans="1:8">
      <c r="H21" s="588"/>
    </row>
    <row r="22" spans="1:8">
      <c r="H22" s="588"/>
    </row>
    <row r="31" spans="1:8">
      <c r="A31" s="565" t="s">
        <v>851</v>
      </c>
    </row>
  </sheetData>
  <hyperlinks>
    <hyperlink ref="I1" location="Índice!A1" display="(Voltar ao índice)"/>
  </hyperlinks>
  <pageMargins left="0.511811024" right="0.511811024" top="0.78740157499999996" bottom="0.78740157499999996" header="0.31496062000000002" footer="0.31496062000000002"/>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
  <sheetViews>
    <sheetView workbookViewId="0">
      <pane xSplit="1" topLeftCell="B1" activePane="topRight" state="frozen"/>
      <selection activeCell="C36" sqref="C36"/>
      <selection pane="topRight" activeCell="O1" sqref="O1"/>
    </sheetView>
  </sheetViews>
  <sheetFormatPr defaultColWidth="9.140625" defaultRowHeight="11.25"/>
  <cols>
    <col min="1" max="1" width="30.7109375" style="552" customWidth="1"/>
    <col min="2" max="10" width="11.5703125" style="552" customWidth="1"/>
    <col min="11" max="13" width="10.5703125" style="552" customWidth="1"/>
    <col min="14" max="14" width="11" style="552" customWidth="1"/>
    <col min="15" max="15" width="11.5703125" style="552" customWidth="1"/>
    <col min="16" max="16384" width="9.140625" style="552"/>
  </cols>
  <sheetData>
    <row r="1" spans="1:15">
      <c r="A1" s="569" t="s">
        <v>853</v>
      </c>
      <c r="O1" s="155" t="s">
        <v>226</v>
      </c>
    </row>
    <row r="2" spans="1:15">
      <c r="A2" s="552" t="s">
        <v>718</v>
      </c>
    </row>
    <row r="3" spans="1:15">
      <c r="A3" s="552" t="s">
        <v>13</v>
      </c>
    </row>
    <row r="4" spans="1:15">
      <c r="A4" s="552" t="s">
        <v>719</v>
      </c>
      <c r="N4" s="553"/>
    </row>
    <row r="5" spans="1:15">
      <c r="N5" s="553"/>
    </row>
    <row r="6" spans="1:15" ht="25.5" customHeight="1">
      <c r="A6" s="1504" t="s">
        <v>720</v>
      </c>
      <c r="B6" s="1502">
        <v>2010</v>
      </c>
      <c r="C6" s="1502"/>
      <c r="D6" s="1501">
        <v>2012</v>
      </c>
      <c r="E6" s="1502"/>
      <c r="F6" s="1501">
        <v>2014</v>
      </c>
      <c r="G6" s="1506"/>
      <c r="H6" s="1501">
        <v>2016</v>
      </c>
      <c r="I6" s="1502"/>
      <c r="J6" s="1502">
        <v>2018</v>
      </c>
      <c r="K6" s="1506"/>
      <c r="L6" s="1501" t="s">
        <v>850</v>
      </c>
      <c r="M6" s="1502"/>
      <c r="N6" s="1503" t="s">
        <v>721</v>
      </c>
      <c r="O6" s="1503"/>
    </row>
    <row r="7" spans="1:15" ht="25.5" customHeight="1">
      <c r="A7" s="1505"/>
      <c r="B7" s="554" t="s">
        <v>722</v>
      </c>
      <c r="C7" s="555" t="s">
        <v>723</v>
      </c>
      <c r="D7" s="556" t="s">
        <v>722</v>
      </c>
      <c r="E7" s="557" t="s">
        <v>723</v>
      </c>
      <c r="F7" s="556" t="s">
        <v>722</v>
      </c>
      <c r="G7" s="557" t="s">
        <v>723</v>
      </c>
      <c r="H7" s="556" t="s">
        <v>722</v>
      </c>
      <c r="I7" s="557" t="s">
        <v>723</v>
      </c>
      <c r="J7" s="556" t="s">
        <v>722</v>
      </c>
      <c r="K7" s="558" t="s">
        <v>723</v>
      </c>
      <c r="L7" s="556" t="s">
        <v>722</v>
      </c>
      <c r="M7" s="558" t="s">
        <v>723</v>
      </c>
      <c r="N7" s="556" t="s">
        <v>722</v>
      </c>
      <c r="O7" s="558" t="s">
        <v>724</v>
      </c>
    </row>
    <row r="8" spans="1:15">
      <c r="A8" s="559" t="s">
        <v>310</v>
      </c>
      <c r="B8" s="560">
        <v>1037</v>
      </c>
      <c r="C8" s="560">
        <v>27</v>
      </c>
      <c r="D8" s="560">
        <v>7486</v>
      </c>
      <c r="E8" s="560">
        <v>848</v>
      </c>
      <c r="F8" s="560">
        <v>1161</v>
      </c>
      <c r="G8" s="560">
        <v>40</v>
      </c>
      <c r="H8" s="560">
        <v>7041</v>
      </c>
      <c r="I8" s="560">
        <v>829</v>
      </c>
      <c r="J8" s="561">
        <v>1469</v>
      </c>
      <c r="K8" s="560">
        <v>116</v>
      </c>
      <c r="L8" s="560">
        <v>7258</v>
      </c>
      <c r="M8" s="560" t="s">
        <v>725</v>
      </c>
      <c r="N8" s="560">
        <v>25452</v>
      </c>
      <c r="O8" s="560">
        <v>1860</v>
      </c>
    </row>
    <row r="9" spans="1:15">
      <c r="A9" s="562" t="s">
        <v>726</v>
      </c>
      <c r="B9" s="563">
        <v>157</v>
      </c>
      <c r="C9" s="563">
        <v>6</v>
      </c>
      <c r="D9" s="563">
        <v>1225</v>
      </c>
      <c r="E9" s="563">
        <v>204</v>
      </c>
      <c r="F9" s="563">
        <v>181</v>
      </c>
      <c r="G9" s="563">
        <v>12</v>
      </c>
      <c r="H9" s="563">
        <f>1186+3</f>
        <v>1189</v>
      </c>
      <c r="I9" s="563">
        <v>199</v>
      </c>
      <c r="J9" s="563">
        <f>258+10</f>
        <v>268</v>
      </c>
      <c r="K9" s="563">
        <v>32</v>
      </c>
      <c r="L9" s="563">
        <v>1080</v>
      </c>
      <c r="M9" s="564" t="s">
        <v>725</v>
      </c>
      <c r="N9" s="564">
        <f>B9+D9+F9+H9+J9+L9</f>
        <v>4100</v>
      </c>
      <c r="O9" s="564">
        <f>SUM(C9,E9,G9,I9,K9)</f>
        <v>453</v>
      </c>
    </row>
    <row r="10" spans="1:15">
      <c r="A10" s="565" t="s">
        <v>328</v>
      </c>
      <c r="B10" s="563">
        <v>561</v>
      </c>
      <c r="C10" s="563">
        <v>17</v>
      </c>
      <c r="D10" s="563">
        <v>4249</v>
      </c>
      <c r="E10" s="563">
        <v>450</v>
      </c>
      <c r="F10" s="563">
        <v>653</v>
      </c>
      <c r="G10" s="563">
        <v>22</v>
      </c>
      <c r="H10" s="563">
        <v>3832</v>
      </c>
      <c r="I10" s="563">
        <v>434</v>
      </c>
      <c r="J10" s="563">
        <v>743</v>
      </c>
      <c r="K10" s="563">
        <v>57</v>
      </c>
      <c r="L10" s="563">
        <v>3910</v>
      </c>
      <c r="M10" s="564" t="s">
        <v>725</v>
      </c>
      <c r="N10" s="564">
        <f>B10+D10+F10+H10+J10+L10</f>
        <v>13948</v>
      </c>
      <c r="O10" s="564">
        <f>SUM(C10,E10,G10,I10,K10)</f>
        <v>980</v>
      </c>
    </row>
    <row r="11" spans="1:15">
      <c r="A11" s="565" t="s">
        <v>727</v>
      </c>
      <c r="B11" s="563">
        <v>74</v>
      </c>
      <c r="C11" s="563">
        <v>0</v>
      </c>
      <c r="D11" s="563">
        <v>478</v>
      </c>
      <c r="E11" s="563">
        <v>25</v>
      </c>
      <c r="F11" s="563">
        <v>136</v>
      </c>
      <c r="G11" s="563">
        <v>1</v>
      </c>
      <c r="H11" s="563">
        <v>502</v>
      </c>
      <c r="I11" s="563">
        <v>29</v>
      </c>
      <c r="J11" s="563">
        <v>134</v>
      </c>
      <c r="K11" s="563">
        <v>3</v>
      </c>
      <c r="L11" s="563">
        <v>345</v>
      </c>
      <c r="M11" s="564" t="s">
        <v>725</v>
      </c>
      <c r="N11" s="564">
        <f t="shared" ref="N11:N12" si="0">B11+D11+F11+H11+J11+L11</f>
        <v>1669</v>
      </c>
      <c r="O11" s="564">
        <f>SUM(C11,E11,G11,I11,K11)</f>
        <v>58</v>
      </c>
    </row>
    <row r="12" spans="1:15">
      <c r="A12" s="566" t="s">
        <v>728</v>
      </c>
      <c r="B12" s="567">
        <v>245</v>
      </c>
      <c r="C12" s="567">
        <v>4</v>
      </c>
      <c r="D12" s="567">
        <v>1534</v>
      </c>
      <c r="E12" s="567">
        <v>169</v>
      </c>
      <c r="F12" s="567">
        <v>191</v>
      </c>
      <c r="G12" s="567">
        <v>5</v>
      </c>
      <c r="H12" s="567">
        <v>1518</v>
      </c>
      <c r="I12" s="567">
        <v>167</v>
      </c>
      <c r="J12" s="567">
        <v>323</v>
      </c>
      <c r="K12" s="567">
        <v>24</v>
      </c>
      <c r="L12" s="567">
        <f>182+1741</f>
        <v>1923</v>
      </c>
      <c r="M12" s="568" t="s">
        <v>725</v>
      </c>
      <c r="N12" s="568">
        <f t="shared" si="0"/>
        <v>5734</v>
      </c>
      <c r="O12" s="568">
        <f t="shared" ref="O12" si="1">SUM(C12,E12,G12,I12,K12)</f>
        <v>369</v>
      </c>
    </row>
    <row r="13" spans="1:15">
      <c r="A13" s="565"/>
      <c r="B13" s="563"/>
      <c r="C13" s="563"/>
      <c r="D13" s="563"/>
      <c r="E13" s="563"/>
      <c r="F13" s="563"/>
      <c r="G13" s="563"/>
      <c r="H13" s="563"/>
      <c r="I13" s="563"/>
      <c r="J13" s="563"/>
      <c r="K13" s="563"/>
      <c r="L13" s="563"/>
      <c r="M13" s="564"/>
      <c r="N13" s="564"/>
      <c r="O13" s="564"/>
    </row>
    <row r="14" spans="1:15">
      <c r="A14" s="565" t="s">
        <v>851</v>
      </c>
      <c r="L14" s="553"/>
    </row>
    <row r="15" spans="1:15">
      <c r="A15" s="565" t="s">
        <v>852</v>
      </c>
    </row>
    <row r="16" spans="1:15">
      <c r="A16" s="565" t="s">
        <v>45</v>
      </c>
    </row>
    <row r="17" spans="1:1">
      <c r="A17" s="565" t="s">
        <v>729</v>
      </c>
    </row>
    <row r="18" spans="1:1">
      <c r="A18" s="565" t="s">
        <v>730</v>
      </c>
    </row>
    <row r="19" spans="1:1">
      <c r="A19" s="565" t="s">
        <v>731</v>
      </c>
    </row>
    <row r="20" spans="1:1">
      <c r="A20" s="565" t="s">
        <v>732</v>
      </c>
    </row>
  </sheetData>
  <mergeCells count="8">
    <mergeCell ref="L6:M6"/>
    <mergeCell ref="N6:O6"/>
    <mergeCell ref="A6:A7"/>
    <mergeCell ref="B6:C6"/>
    <mergeCell ref="D6:E6"/>
    <mergeCell ref="F6:G6"/>
    <mergeCell ref="H6:I6"/>
    <mergeCell ref="J6:K6"/>
  </mergeCells>
  <hyperlinks>
    <hyperlink ref="O1" location="Índice!A1" display="(Voltar ao índice)"/>
  </hyperlinks>
  <pageMargins left="0.511811024" right="0.511811024" top="0.78740157499999996" bottom="0.78740157499999996" header="0.31496062000000002" footer="0.31496062000000002"/>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
  <sheetViews>
    <sheetView tabSelected="1" zoomScaleNormal="100" workbookViewId="0">
      <selection activeCell="I13" sqref="I13"/>
    </sheetView>
  </sheetViews>
  <sheetFormatPr defaultColWidth="9.140625" defaultRowHeight="11.25"/>
  <cols>
    <col min="1" max="1" width="16" style="2" customWidth="1"/>
    <col min="2" max="16384" width="9.140625" style="2"/>
  </cols>
  <sheetData>
    <row r="1" spans="1:4">
      <c r="A1" s="1" t="s">
        <v>111</v>
      </c>
      <c r="D1" s="155" t="s">
        <v>226</v>
      </c>
    </row>
    <row r="2" spans="1:4">
      <c r="A2" s="3" t="s">
        <v>98</v>
      </c>
    </row>
    <row r="3" spans="1:4">
      <c r="A3" s="3" t="s">
        <v>1</v>
      </c>
    </row>
    <row r="4" spans="1:4">
      <c r="A4" s="3"/>
    </row>
    <row r="5" spans="1:4" ht="29.25" customHeight="1">
      <c r="A5" s="1376" t="s">
        <v>2</v>
      </c>
      <c r="B5" s="1378" t="s">
        <v>99</v>
      </c>
      <c r="C5" s="1384"/>
      <c r="D5" s="1379"/>
    </row>
    <row r="6" spans="1:4" ht="15" customHeight="1">
      <c r="A6" s="1376"/>
      <c r="B6" s="1376" t="s">
        <v>10</v>
      </c>
      <c r="C6" s="1376"/>
      <c r="D6" s="1376"/>
    </row>
    <row r="7" spans="1:4" ht="13.5" customHeight="1">
      <c r="A7" s="1376"/>
      <c r="B7" s="1376" t="s">
        <v>12</v>
      </c>
      <c r="C7" s="1376"/>
      <c r="D7" s="1376"/>
    </row>
    <row r="8" spans="1:4" ht="26.25" customHeight="1">
      <c r="A8" s="1376"/>
      <c r="B8" s="4">
        <v>2019</v>
      </c>
      <c r="C8" s="4">
        <v>2020</v>
      </c>
      <c r="D8" s="4" t="s">
        <v>11</v>
      </c>
    </row>
    <row r="10" spans="1:4">
      <c r="A10" s="5" t="s">
        <v>13</v>
      </c>
      <c r="B10" s="46">
        <v>3005</v>
      </c>
      <c r="C10" s="46">
        <v>3203</v>
      </c>
      <c r="D10" s="47">
        <v>6.5890183028286087</v>
      </c>
    </row>
    <row r="11" spans="1:4">
      <c r="A11" s="8"/>
      <c r="D11" s="28"/>
    </row>
    <row r="12" spans="1:4">
      <c r="A12" s="32" t="s">
        <v>72</v>
      </c>
      <c r="B12" s="13">
        <v>12</v>
      </c>
      <c r="C12" s="13">
        <v>16</v>
      </c>
      <c r="D12" s="29">
        <v>33.333333333333329</v>
      </c>
    </row>
    <row r="13" spans="1:4">
      <c r="A13" s="8" t="s">
        <v>16</v>
      </c>
      <c r="B13" s="17">
        <v>51</v>
      </c>
      <c r="C13" s="17">
        <v>57</v>
      </c>
      <c r="D13" s="30">
        <v>11.764705882352944</v>
      </c>
    </row>
    <row r="14" spans="1:4">
      <c r="A14" s="8" t="s">
        <v>73</v>
      </c>
      <c r="B14" s="15">
        <v>61</v>
      </c>
      <c r="C14" s="15">
        <v>70</v>
      </c>
      <c r="D14" s="30">
        <v>14.754098360655732</v>
      </c>
    </row>
    <row r="15" spans="1:4">
      <c r="A15" s="8" t="s">
        <v>18</v>
      </c>
      <c r="B15" s="17">
        <v>36</v>
      </c>
      <c r="C15" s="17">
        <v>54</v>
      </c>
      <c r="D15" s="30">
        <v>50</v>
      </c>
    </row>
    <row r="16" spans="1:4">
      <c r="A16" s="15" t="s">
        <v>19</v>
      </c>
      <c r="B16" s="15">
        <v>364</v>
      </c>
      <c r="C16" s="15">
        <v>534</v>
      </c>
      <c r="D16" s="49">
        <v>46.703296703296694</v>
      </c>
    </row>
    <row r="17" spans="1:4">
      <c r="A17" s="8" t="s">
        <v>20</v>
      </c>
      <c r="B17" s="17">
        <v>84</v>
      </c>
      <c r="C17" s="17">
        <v>96</v>
      </c>
      <c r="D17" s="30">
        <v>14.285714285714279</v>
      </c>
    </row>
    <row r="18" spans="1:4">
      <c r="A18" s="8" t="s">
        <v>21</v>
      </c>
      <c r="B18" s="17">
        <v>4</v>
      </c>
      <c r="C18" s="17">
        <v>8</v>
      </c>
      <c r="D18" s="30">
        <v>100</v>
      </c>
    </row>
    <row r="19" spans="1:4">
      <c r="A19" s="8" t="s">
        <v>22</v>
      </c>
      <c r="B19" s="17">
        <v>18</v>
      </c>
      <c r="C19" s="17">
        <v>26</v>
      </c>
      <c r="D19" s="30">
        <v>44.444444444444443</v>
      </c>
    </row>
    <row r="20" spans="1:4">
      <c r="A20" s="8" t="s">
        <v>100</v>
      </c>
      <c r="B20" s="16" t="s">
        <v>24</v>
      </c>
      <c r="C20" s="16" t="s">
        <v>24</v>
      </c>
      <c r="D20" s="16" t="s">
        <v>24</v>
      </c>
    </row>
    <row r="21" spans="1:4">
      <c r="A21" s="15" t="s">
        <v>75</v>
      </c>
      <c r="B21" s="17">
        <v>44</v>
      </c>
      <c r="C21" s="17">
        <v>35</v>
      </c>
      <c r="D21" s="30">
        <v>-20.45454545454546</v>
      </c>
    </row>
    <row r="22" spans="1:4">
      <c r="A22" s="8" t="s">
        <v>76</v>
      </c>
      <c r="B22" s="17">
        <v>28</v>
      </c>
      <c r="C22" s="17">
        <v>52</v>
      </c>
      <c r="D22" s="30">
        <v>85.714285714285722</v>
      </c>
    </row>
    <row r="23" spans="1:4">
      <c r="A23" s="8" t="s">
        <v>77</v>
      </c>
      <c r="B23" s="17">
        <v>32</v>
      </c>
      <c r="C23" s="17">
        <v>15</v>
      </c>
      <c r="D23" s="30">
        <v>-53.125</v>
      </c>
    </row>
    <row r="24" spans="1:4">
      <c r="A24" s="8" t="s">
        <v>92</v>
      </c>
      <c r="B24" s="15">
        <v>57</v>
      </c>
      <c r="C24" s="15">
        <v>60</v>
      </c>
      <c r="D24" s="30">
        <v>5.2631578947368363</v>
      </c>
    </row>
    <row r="25" spans="1:4">
      <c r="A25" s="8" t="s">
        <v>29</v>
      </c>
      <c r="B25" s="17">
        <v>367</v>
      </c>
      <c r="C25" s="17">
        <v>259</v>
      </c>
      <c r="D25" s="30">
        <v>-29.427792915531338</v>
      </c>
    </row>
    <row r="26" spans="1:4">
      <c r="A26" s="8" t="s">
        <v>79</v>
      </c>
      <c r="B26" s="17">
        <v>16</v>
      </c>
      <c r="C26" s="17">
        <v>19</v>
      </c>
      <c r="D26" s="30">
        <v>18.75</v>
      </c>
    </row>
    <row r="27" spans="1:4">
      <c r="A27" s="8" t="s">
        <v>31</v>
      </c>
      <c r="B27" s="17">
        <v>155</v>
      </c>
      <c r="C27" s="17">
        <v>179</v>
      </c>
      <c r="D27" s="30">
        <v>15.483870967741931</v>
      </c>
    </row>
    <row r="28" spans="1:4">
      <c r="A28" s="8" t="s">
        <v>101</v>
      </c>
      <c r="B28" s="17">
        <v>32</v>
      </c>
      <c r="C28" s="17">
        <v>55</v>
      </c>
      <c r="D28" s="30">
        <v>71.875</v>
      </c>
    </row>
    <row r="29" spans="1:4">
      <c r="A29" s="8" t="s">
        <v>81</v>
      </c>
      <c r="B29" s="17">
        <v>30</v>
      </c>
      <c r="C29" s="17">
        <v>17</v>
      </c>
      <c r="D29" s="30">
        <v>-43.333333333333336</v>
      </c>
    </row>
    <row r="30" spans="1:4">
      <c r="A30" s="8" t="s">
        <v>34</v>
      </c>
      <c r="B30" s="17">
        <v>885</v>
      </c>
      <c r="C30" s="17">
        <v>775</v>
      </c>
      <c r="D30" s="30">
        <v>-12.429378531073443</v>
      </c>
    </row>
    <row r="31" spans="1:4">
      <c r="A31" s="8" t="s">
        <v>35</v>
      </c>
      <c r="B31" s="17">
        <v>63</v>
      </c>
      <c r="C31" s="17">
        <v>85</v>
      </c>
      <c r="D31" s="30">
        <v>34.920634920634932</v>
      </c>
    </row>
    <row r="32" spans="1:4">
      <c r="A32" s="8" t="s">
        <v>93</v>
      </c>
      <c r="B32" s="15">
        <v>117</v>
      </c>
      <c r="C32" s="15">
        <v>90</v>
      </c>
      <c r="D32" s="30">
        <v>-23.076923076923073</v>
      </c>
    </row>
    <row r="33" spans="1:4">
      <c r="A33" s="8" t="s">
        <v>102</v>
      </c>
      <c r="B33" s="15">
        <v>10</v>
      </c>
      <c r="C33" s="15">
        <v>3</v>
      </c>
      <c r="D33" s="30">
        <v>-70</v>
      </c>
    </row>
    <row r="34" spans="1:4">
      <c r="A34" s="8" t="s">
        <v>84</v>
      </c>
      <c r="B34" s="15">
        <v>6</v>
      </c>
      <c r="C34" s="15">
        <v>9</v>
      </c>
      <c r="D34" s="30">
        <v>50</v>
      </c>
    </row>
    <row r="35" spans="1:4">
      <c r="A35" s="8" t="s">
        <v>39</v>
      </c>
      <c r="B35" s="17">
        <v>43</v>
      </c>
      <c r="C35" s="17">
        <v>61</v>
      </c>
      <c r="D35" s="30">
        <v>41.86046511627908</v>
      </c>
    </row>
    <row r="36" spans="1:4" s="25" customFormat="1">
      <c r="A36" s="15" t="s">
        <v>67</v>
      </c>
      <c r="B36" s="15">
        <v>426</v>
      </c>
      <c r="C36" s="15">
        <v>514</v>
      </c>
      <c r="D36" s="30">
        <v>20.657276995305175</v>
      </c>
    </row>
    <row r="37" spans="1:4">
      <c r="A37" s="8" t="s">
        <v>41</v>
      </c>
      <c r="B37" s="17">
        <v>59</v>
      </c>
      <c r="C37" s="17">
        <v>107</v>
      </c>
      <c r="D37" s="30">
        <v>81.355932203389841</v>
      </c>
    </row>
    <row r="38" spans="1:4">
      <c r="A38" s="33" t="s">
        <v>103</v>
      </c>
      <c r="B38" s="19">
        <v>5</v>
      </c>
      <c r="C38" s="19">
        <v>7</v>
      </c>
      <c r="D38" s="31">
        <v>39.999999999999993</v>
      </c>
    </row>
    <row r="39" spans="1:4">
      <c r="D39" s="28"/>
    </row>
    <row r="40" spans="1:4">
      <c r="A40" s="3" t="s">
        <v>43</v>
      </c>
    </row>
    <row r="41" spans="1:4">
      <c r="A41" s="3" t="s">
        <v>45</v>
      </c>
    </row>
    <row r="42" spans="1:4">
      <c r="A42" s="2" t="s">
        <v>85</v>
      </c>
    </row>
    <row r="43" spans="1:4">
      <c r="A43" s="2" t="s">
        <v>104</v>
      </c>
    </row>
    <row r="44" spans="1:4">
      <c r="A44" s="2" t="s">
        <v>105</v>
      </c>
    </row>
    <row r="45" spans="1:4">
      <c r="A45" s="25" t="s">
        <v>1985</v>
      </c>
    </row>
  </sheetData>
  <mergeCells count="4">
    <mergeCell ref="A5:A8"/>
    <mergeCell ref="B5:D5"/>
    <mergeCell ref="B6:D6"/>
    <mergeCell ref="B7:D7"/>
  </mergeCells>
  <hyperlinks>
    <hyperlink ref="D1" location="Índice!A1" display="(Voltar ao índice)"/>
  </hyperlinks>
  <pageMargins left="0.511811024" right="0.511811024" top="0.78740157499999996" bottom="0.78740157499999996" header="0.31496062000000002" footer="0.3149606200000000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activeCell="A4" sqref="A4"/>
    </sheetView>
  </sheetViews>
  <sheetFormatPr defaultColWidth="9.140625" defaultRowHeight="11.25"/>
  <cols>
    <col min="1" max="1" width="22.140625" style="552" customWidth="1"/>
    <col min="2" max="4" width="13.140625" style="552" customWidth="1"/>
    <col min="5" max="5" width="12.5703125" style="552" customWidth="1"/>
    <col min="6" max="16384" width="9.140625" style="552"/>
  </cols>
  <sheetData>
    <row r="1" spans="1:7">
      <c r="A1" s="569" t="s">
        <v>1558</v>
      </c>
      <c r="G1" s="155" t="s">
        <v>226</v>
      </c>
    </row>
    <row r="2" spans="1:7">
      <c r="A2" s="552" t="s">
        <v>733</v>
      </c>
    </row>
    <row r="3" spans="1:7">
      <c r="A3" s="552" t="s">
        <v>872</v>
      </c>
    </row>
    <row r="5" spans="1:7" ht="32.85" customHeight="1">
      <c r="A5" s="1504" t="s">
        <v>720</v>
      </c>
      <c r="B5" s="1503" t="s">
        <v>734</v>
      </c>
      <c r="C5" s="1503"/>
      <c r="D5" s="1503"/>
      <c r="E5" s="1503"/>
    </row>
    <row r="6" spans="1:7">
      <c r="A6" s="1505"/>
      <c r="B6" s="1507" t="s">
        <v>722</v>
      </c>
      <c r="C6" s="1508"/>
      <c r="D6" s="1509" t="s">
        <v>735</v>
      </c>
      <c r="E6" s="558" t="s">
        <v>736</v>
      </c>
    </row>
    <row r="7" spans="1:7">
      <c r="A7" s="570"/>
      <c r="B7" s="556" t="s">
        <v>737</v>
      </c>
      <c r="C7" s="556">
        <v>2020</v>
      </c>
      <c r="D7" s="1510"/>
      <c r="E7" s="571" t="s">
        <v>737</v>
      </c>
    </row>
    <row r="8" spans="1:7">
      <c r="A8" s="572" t="s">
        <v>310</v>
      </c>
      <c r="B8" s="573">
        <f>'T54'!B8+'T54'!D8+'T54'!F8+'T54'!H8+'T54'!J8</f>
        <v>18194</v>
      </c>
      <c r="C8" s="573">
        <f>'T54'!L8</f>
        <v>7258</v>
      </c>
      <c r="D8" s="573">
        <f>B8+C8</f>
        <v>25452</v>
      </c>
      <c r="E8" s="573">
        <f>'T54'!O8</f>
        <v>1860</v>
      </c>
    </row>
    <row r="9" spans="1:7" ht="14.45" customHeight="1">
      <c r="A9" s="574" t="s">
        <v>854</v>
      </c>
      <c r="B9" s="573">
        <f>'T54'!B9+'T54'!D9+'T54'!F9+'T54'!H9+'T54'!J9</f>
        <v>3020</v>
      </c>
      <c r="C9" s="573">
        <f>'T54'!L9</f>
        <v>1080</v>
      </c>
      <c r="D9" s="573">
        <f t="shared" ref="D9:D12" si="0">B9+C9</f>
        <v>4100</v>
      </c>
      <c r="E9" s="573">
        <f>'T54'!O9</f>
        <v>453</v>
      </c>
    </row>
    <row r="10" spans="1:7">
      <c r="A10" s="574" t="s">
        <v>738</v>
      </c>
      <c r="B10" s="573">
        <f>'T54'!B10+'T54'!D10+'T54'!F10+'T54'!H10+'T54'!J10</f>
        <v>10038</v>
      </c>
      <c r="C10" s="573">
        <f>'T54'!L10</f>
        <v>3910</v>
      </c>
      <c r="D10" s="573">
        <f t="shared" si="0"/>
        <v>13948</v>
      </c>
      <c r="E10" s="573">
        <f>'T54'!O10</f>
        <v>980</v>
      </c>
    </row>
    <row r="11" spans="1:7">
      <c r="A11" s="574" t="s">
        <v>727</v>
      </c>
      <c r="B11" s="573">
        <f>'T54'!B11+'T54'!D11+'T54'!F11+'T54'!H11+'T54'!J11</f>
        <v>1324</v>
      </c>
      <c r="C11" s="573">
        <f>'T54'!L11</f>
        <v>345</v>
      </c>
      <c r="D11" s="573">
        <f t="shared" si="0"/>
        <v>1669</v>
      </c>
      <c r="E11" s="573">
        <f>'T54'!O11</f>
        <v>58</v>
      </c>
    </row>
    <row r="12" spans="1:7">
      <c r="A12" s="575" t="s">
        <v>728</v>
      </c>
      <c r="B12" s="576">
        <f>'T54'!B12+'T54'!D12+'T54'!F12+'T54'!H12+'T54'!J12</f>
        <v>3811</v>
      </c>
      <c r="C12" s="576">
        <f>'T54'!L12</f>
        <v>1923</v>
      </c>
      <c r="D12" s="576">
        <f t="shared" si="0"/>
        <v>5734</v>
      </c>
      <c r="E12" s="576">
        <f>'T54'!O12</f>
        <v>369</v>
      </c>
    </row>
    <row r="30" spans="1:1">
      <c r="A30" s="565" t="s">
        <v>851</v>
      </c>
    </row>
    <row r="31" spans="1:1">
      <c r="A31" s="565" t="s">
        <v>852</v>
      </c>
    </row>
    <row r="32" spans="1:1">
      <c r="A32" s="565" t="s">
        <v>739</v>
      </c>
    </row>
    <row r="33" spans="1:1">
      <c r="A33" s="565" t="s">
        <v>740</v>
      </c>
    </row>
  </sheetData>
  <mergeCells count="4">
    <mergeCell ref="A5:A6"/>
    <mergeCell ref="B5:E5"/>
    <mergeCell ref="B6:C6"/>
    <mergeCell ref="D6:D7"/>
  </mergeCells>
  <hyperlinks>
    <hyperlink ref="G1" location="Índice!A1" display="(Voltar ao índice)"/>
  </hyperlinks>
  <pageMargins left="0.511811024" right="0.511811024" top="0.78740157499999996" bottom="0.78740157499999996" header="0.31496062000000002" footer="0.31496062000000002"/>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workbookViewId="0"/>
  </sheetViews>
  <sheetFormatPr defaultColWidth="9.140625" defaultRowHeight="11.25"/>
  <cols>
    <col min="1" max="1" width="38.42578125" style="552" customWidth="1"/>
    <col min="2" max="16384" width="9.140625" style="552"/>
  </cols>
  <sheetData>
    <row r="1" spans="1:8">
      <c r="A1" s="569" t="s">
        <v>856</v>
      </c>
      <c r="H1" s="155" t="s">
        <v>226</v>
      </c>
    </row>
    <row r="2" spans="1:8">
      <c r="A2" s="552" t="s">
        <v>741</v>
      </c>
    </row>
    <row r="3" spans="1:8">
      <c r="A3" s="552" t="s">
        <v>13</v>
      </c>
    </row>
    <row r="4" spans="1:8">
      <c r="A4" s="552" t="s">
        <v>719</v>
      </c>
    </row>
    <row r="6" spans="1:8">
      <c r="A6" s="1504" t="s">
        <v>720</v>
      </c>
      <c r="B6" s="1511" t="s">
        <v>742</v>
      </c>
      <c r="C6" s="1512"/>
      <c r="D6" s="1512"/>
      <c r="E6" s="1512"/>
      <c r="F6" s="1512"/>
      <c r="G6" s="1512"/>
      <c r="H6" s="1512"/>
    </row>
    <row r="7" spans="1:8">
      <c r="A7" s="1505"/>
      <c r="B7" s="556">
        <v>2010</v>
      </c>
      <c r="C7" s="577">
        <v>2012</v>
      </c>
      <c r="D7" s="577">
        <v>2014</v>
      </c>
      <c r="E7" s="577">
        <v>2016</v>
      </c>
      <c r="F7" s="577">
        <v>2018</v>
      </c>
      <c r="G7" s="578">
        <v>2020</v>
      </c>
      <c r="H7" s="578" t="s">
        <v>743</v>
      </c>
    </row>
    <row r="8" spans="1:8">
      <c r="A8" s="579" t="s">
        <v>310</v>
      </c>
      <c r="B8" s="580">
        <f>'T54'!C8*100/'T54'!B8</f>
        <v>2.6036644165863065</v>
      </c>
      <c r="C8" s="581">
        <f>'T54'!E8*100/'T54'!D8</f>
        <v>11.327811915575742</v>
      </c>
      <c r="D8" s="581">
        <f>'T54'!G8*100/'T54'!F8</f>
        <v>3.4453057708871664</v>
      </c>
      <c r="E8" s="581">
        <f>'T54'!I8*100/'T54'!H8</f>
        <v>11.773895753444114</v>
      </c>
      <c r="F8" s="580">
        <v>7.896528250510551</v>
      </c>
      <c r="G8" s="582" t="s">
        <v>725</v>
      </c>
      <c r="H8" s="583">
        <f>'T54'!O8*100/'T54'!N8</f>
        <v>7.3078736445073078</v>
      </c>
    </row>
    <row r="9" spans="1:8">
      <c r="A9" s="584" t="s">
        <v>855</v>
      </c>
      <c r="B9" s="585">
        <f>'T54'!C9*100/'T54'!B9</f>
        <v>3.8216560509554141</v>
      </c>
      <c r="C9" s="586">
        <f>'T54'!E9*100/'T54'!D9</f>
        <v>16.653061224489797</v>
      </c>
      <c r="D9" s="586">
        <f>'T54'!G9*100/'T54'!F9</f>
        <v>6.6298342541436464</v>
      </c>
      <c r="E9" s="586">
        <f>'T54'!I9*100/'T54'!H9</f>
        <v>16.736753574432296</v>
      </c>
      <c r="F9" s="585">
        <f>'T54'!K9*100/'T54'!J9</f>
        <v>11.940298507462687</v>
      </c>
      <c r="G9" s="587" t="s">
        <v>725</v>
      </c>
      <c r="H9" s="588">
        <f>'T54'!O9*100/'T54'!N9</f>
        <v>11.048780487804878</v>
      </c>
    </row>
    <row r="10" spans="1:8">
      <c r="A10" s="589" t="s">
        <v>328</v>
      </c>
      <c r="B10" s="585">
        <f>'T54'!C10*100/'T54'!B10</f>
        <v>3.0303030303030303</v>
      </c>
      <c r="C10" s="586">
        <f>'T54'!E10*100/'T54'!D10</f>
        <v>10.590727229936455</v>
      </c>
      <c r="D10" s="586">
        <f>'T54'!G10*100/'T54'!F10</f>
        <v>3.3690658499234303</v>
      </c>
      <c r="E10" s="586">
        <f>'T54'!I10*100/'T54'!H10</f>
        <v>11.325678496868475</v>
      </c>
      <c r="F10" s="585">
        <f>'T54'!K10*100/'T54'!J10</f>
        <v>7.6716016150740245</v>
      </c>
      <c r="G10" s="587" t="s">
        <v>725</v>
      </c>
      <c r="H10" s="588">
        <f>'T54'!O10*100/'T54'!N10</f>
        <v>7.0260969314597075</v>
      </c>
    </row>
    <row r="11" spans="1:8">
      <c r="A11" s="589" t="s">
        <v>727</v>
      </c>
      <c r="B11" s="585">
        <f>'T54'!C11*100/'T54'!B11</f>
        <v>0</v>
      </c>
      <c r="C11" s="586">
        <f>'T54'!E11*100/'T54'!D11</f>
        <v>5.2301255230125525</v>
      </c>
      <c r="D11" s="586">
        <f>'T54'!G11*100/'T54'!F11</f>
        <v>0.73529411764705888</v>
      </c>
      <c r="E11" s="586">
        <f>'T54'!I11*100/'T54'!H11</f>
        <v>5.7768924302788847</v>
      </c>
      <c r="F11" s="585">
        <f>'T54'!K11*100/'T54'!J11</f>
        <v>2.2388059701492535</v>
      </c>
      <c r="G11" s="587" t="s">
        <v>725</v>
      </c>
      <c r="H11" s="588">
        <f>'T54'!O11*100/'T54'!N11</f>
        <v>3.4751348112642302</v>
      </c>
    </row>
    <row r="12" spans="1:8">
      <c r="A12" s="590" t="s">
        <v>728</v>
      </c>
      <c r="B12" s="591">
        <f>'T54'!C12*100/'T54'!B12</f>
        <v>1.6326530612244898</v>
      </c>
      <c r="C12" s="592">
        <f>'T54'!E12*100/'T54'!D12</f>
        <v>11.016949152542374</v>
      </c>
      <c r="D12" s="592">
        <f>'T54'!G12*100/'T54'!F12</f>
        <v>2.6178010471204187</v>
      </c>
      <c r="E12" s="592">
        <f>'T54'!I12*100/'T54'!H12</f>
        <v>11.001317523056654</v>
      </c>
      <c r="F12" s="591">
        <f>'T54'!K12*100/'T54'!J12</f>
        <v>7.4303405572755414</v>
      </c>
      <c r="G12" s="593" t="s">
        <v>725</v>
      </c>
      <c r="H12" s="594">
        <f>'T54'!O12*100/'T54'!N12</f>
        <v>6.4352982211370771</v>
      </c>
    </row>
    <row r="13" spans="1:8">
      <c r="A13" s="565" t="s">
        <v>851</v>
      </c>
    </row>
    <row r="14" spans="1:8" ht="13.35" customHeight="1">
      <c r="A14" s="1513" t="s">
        <v>852</v>
      </c>
      <c r="B14" s="1513"/>
      <c r="C14" s="1513"/>
      <c r="D14" s="1513"/>
      <c r="E14" s="1513"/>
      <c r="F14" s="1513"/>
      <c r="G14" s="1513"/>
      <c r="H14" s="1513"/>
    </row>
    <row r="15" spans="1:8" ht="16.350000000000001" customHeight="1">
      <c r="A15" s="1513"/>
      <c r="B15" s="1513"/>
      <c r="C15" s="1513"/>
      <c r="D15" s="1513"/>
      <c r="E15" s="1513"/>
      <c r="F15" s="1513"/>
      <c r="G15" s="1513"/>
      <c r="H15" s="1513"/>
    </row>
    <row r="16" spans="1:8" ht="16.350000000000001" customHeight="1">
      <c r="A16" s="595" t="s">
        <v>45</v>
      </c>
      <c r="B16" s="595"/>
      <c r="C16" s="595"/>
      <c r="D16" s="595"/>
      <c r="E16" s="595"/>
      <c r="F16" s="595"/>
      <c r="G16" s="595"/>
      <c r="H16" s="595"/>
    </row>
    <row r="17" spans="1:1">
      <c r="A17" s="565" t="s">
        <v>744</v>
      </c>
    </row>
  </sheetData>
  <mergeCells count="3">
    <mergeCell ref="B6:H6"/>
    <mergeCell ref="A14:H15"/>
    <mergeCell ref="A6:A7"/>
  </mergeCells>
  <hyperlinks>
    <hyperlink ref="H1" location="Índice!A1" display="(Voltar ao índice)"/>
  </hyperlinks>
  <pageMargins left="0.511811024" right="0.511811024" top="0.78740157499999996" bottom="0.78740157499999996" header="0.31496062000000002" footer="0.3149606200000000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workbookViewId="0">
      <pane xSplit="1" topLeftCell="B1" activePane="topRight" state="frozen"/>
      <selection activeCell="C36" sqref="C36"/>
      <selection pane="topRight" activeCell="A4" sqref="A4"/>
    </sheetView>
  </sheetViews>
  <sheetFormatPr defaultColWidth="9.140625" defaultRowHeight="11.25"/>
  <cols>
    <col min="1" max="1" width="23.140625" style="552" customWidth="1"/>
    <col min="2" max="15" width="11.5703125" style="552" customWidth="1"/>
    <col min="16" max="16384" width="9.140625" style="552"/>
  </cols>
  <sheetData>
    <row r="1" spans="1:17">
      <c r="A1" s="569" t="s">
        <v>858</v>
      </c>
      <c r="O1" s="155" t="s">
        <v>226</v>
      </c>
    </row>
    <row r="2" spans="1:17">
      <c r="A2" s="552" t="s">
        <v>745</v>
      </c>
    </row>
    <row r="3" spans="1:17">
      <c r="A3" s="552" t="s">
        <v>13</v>
      </c>
    </row>
    <row r="4" spans="1:17">
      <c r="A4" s="552" t="s">
        <v>719</v>
      </c>
    </row>
    <row r="6" spans="1:17">
      <c r="A6" s="1504" t="s">
        <v>720</v>
      </c>
      <c r="B6" s="1502">
        <v>2010</v>
      </c>
      <c r="C6" s="1502"/>
      <c r="D6" s="1501">
        <v>2012</v>
      </c>
      <c r="E6" s="1502"/>
      <c r="F6" s="1501">
        <v>2014</v>
      </c>
      <c r="G6" s="1506"/>
      <c r="H6" s="1501">
        <v>2016</v>
      </c>
      <c r="I6" s="1502"/>
      <c r="J6" s="1502">
        <v>2018</v>
      </c>
      <c r="K6" s="1506"/>
      <c r="L6" s="1502">
        <v>2020</v>
      </c>
      <c r="M6" s="1506"/>
      <c r="N6" s="1503" t="s">
        <v>721</v>
      </c>
      <c r="O6" s="1503"/>
    </row>
    <row r="7" spans="1:17">
      <c r="A7" s="1505"/>
      <c r="B7" s="554" t="s">
        <v>746</v>
      </c>
      <c r="C7" s="555" t="s">
        <v>747</v>
      </c>
      <c r="D7" s="554" t="s">
        <v>746</v>
      </c>
      <c r="E7" s="555" t="s">
        <v>747</v>
      </c>
      <c r="F7" s="554" t="s">
        <v>746</v>
      </c>
      <c r="G7" s="555" t="s">
        <v>747</v>
      </c>
      <c r="H7" s="554" t="s">
        <v>746</v>
      </c>
      <c r="I7" s="555" t="s">
        <v>747</v>
      </c>
      <c r="J7" s="554" t="s">
        <v>746</v>
      </c>
      <c r="K7" s="555" t="s">
        <v>1928</v>
      </c>
      <c r="L7" s="554" t="s">
        <v>746</v>
      </c>
      <c r="M7" s="555" t="s">
        <v>747</v>
      </c>
      <c r="N7" s="554" t="s">
        <v>746</v>
      </c>
      <c r="O7" s="555" t="s">
        <v>748</v>
      </c>
    </row>
    <row r="8" spans="1:17">
      <c r="A8" s="569" t="s">
        <v>310</v>
      </c>
      <c r="B8" s="596">
        <v>65</v>
      </c>
      <c r="C8" s="596">
        <v>972</v>
      </c>
      <c r="D8" s="596">
        <v>294</v>
      </c>
      <c r="E8" s="596">
        <v>7192</v>
      </c>
      <c r="F8" s="596">
        <v>153</v>
      </c>
      <c r="G8" s="596">
        <v>1008</v>
      </c>
      <c r="H8" s="596">
        <v>320</v>
      </c>
      <c r="I8" s="596">
        <v>6721</v>
      </c>
      <c r="J8" s="596">
        <v>150</v>
      </c>
      <c r="K8" s="596">
        <v>1319</v>
      </c>
      <c r="L8" s="597">
        <f>SUM(L9:L12)</f>
        <v>409</v>
      </c>
      <c r="M8" s="596">
        <f>SUM(M9:M12)</f>
        <v>6849</v>
      </c>
      <c r="N8" s="597">
        <f>SUM(B8,D8,F8,H8,J8,L8)</f>
        <v>1391</v>
      </c>
      <c r="O8" s="596">
        <f>SUM(C8,E8,G8,I8,K8,M8)</f>
        <v>24061</v>
      </c>
      <c r="P8" s="553"/>
      <c r="Q8" s="588"/>
    </row>
    <row r="9" spans="1:17" ht="22.5">
      <c r="A9" s="584" t="s">
        <v>857</v>
      </c>
      <c r="B9" s="553">
        <v>22</v>
      </c>
      <c r="C9" s="553">
        <v>135</v>
      </c>
      <c r="D9" s="553">
        <v>90</v>
      </c>
      <c r="E9" s="553">
        <v>1135</v>
      </c>
      <c r="F9" s="553">
        <v>18</v>
      </c>
      <c r="G9" s="553">
        <v>163</v>
      </c>
      <c r="H9" s="553">
        <v>92</v>
      </c>
      <c r="I9" s="553">
        <v>1097</v>
      </c>
      <c r="J9" s="553">
        <v>31</v>
      </c>
      <c r="K9" s="553">
        <v>237</v>
      </c>
      <c r="L9" s="598">
        <v>93</v>
      </c>
      <c r="M9" s="553">
        <v>987</v>
      </c>
      <c r="N9" s="599">
        <f t="shared" ref="N9:O12" si="0">SUM(B9,D9,F9,H9,J9,L9)</f>
        <v>346</v>
      </c>
      <c r="O9" s="596">
        <f t="shared" si="0"/>
        <v>3754</v>
      </c>
      <c r="P9" s="553"/>
      <c r="Q9" s="588"/>
    </row>
    <row r="10" spans="1:17">
      <c r="A10" s="552" t="s">
        <v>328</v>
      </c>
      <c r="B10" s="553">
        <v>35</v>
      </c>
      <c r="C10" s="553">
        <v>526</v>
      </c>
      <c r="D10" s="553">
        <v>167</v>
      </c>
      <c r="E10" s="553">
        <v>4082</v>
      </c>
      <c r="F10" s="553">
        <v>103</v>
      </c>
      <c r="G10" s="553">
        <v>550</v>
      </c>
      <c r="H10" s="553">
        <v>169</v>
      </c>
      <c r="I10" s="553">
        <v>3663</v>
      </c>
      <c r="J10" s="553">
        <v>84</v>
      </c>
      <c r="K10" s="553">
        <v>659</v>
      </c>
      <c r="L10" s="598">
        <v>256</v>
      </c>
      <c r="M10" s="553">
        <v>3654</v>
      </c>
      <c r="N10" s="599">
        <f t="shared" si="0"/>
        <v>814</v>
      </c>
      <c r="O10" s="596">
        <f t="shared" si="0"/>
        <v>13134</v>
      </c>
      <c r="P10" s="553"/>
      <c r="Q10" s="588"/>
    </row>
    <row r="11" spans="1:17">
      <c r="A11" s="552" t="s">
        <v>727</v>
      </c>
      <c r="B11" s="553">
        <v>6</v>
      </c>
      <c r="C11" s="553">
        <v>68</v>
      </c>
      <c r="D11" s="553">
        <v>19</v>
      </c>
      <c r="E11" s="553">
        <v>459</v>
      </c>
      <c r="F11" s="553">
        <v>27</v>
      </c>
      <c r="G11" s="553">
        <v>109</v>
      </c>
      <c r="H11" s="553">
        <v>30</v>
      </c>
      <c r="I11" s="553">
        <v>472</v>
      </c>
      <c r="J11" s="553">
        <v>20</v>
      </c>
      <c r="K11" s="553">
        <v>114</v>
      </c>
      <c r="L11" s="598">
        <v>12</v>
      </c>
      <c r="M11" s="553">
        <v>333</v>
      </c>
      <c r="N11" s="599">
        <f t="shared" si="0"/>
        <v>114</v>
      </c>
      <c r="O11" s="596">
        <f t="shared" si="0"/>
        <v>1555</v>
      </c>
      <c r="P11" s="553"/>
      <c r="Q11" s="588"/>
    </row>
    <row r="12" spans="1:17">
      <c r="A12" s="575" t="s">
        <v>728</v>
      </c>
      <c r="B12" s="600">
        <v>2</v>
      </c>
      <c r="C12" s="600">
        <v>243</v>
      </c>
      <c r="D12" s="600">
        <v>18</v>
      </c>
      <c r="E12" s="600">
        <v>1516</v>
      </c>
      <c r="F12" s="600">
        <v>5</v>
      </c>
      <c r="G12" s="600">
        <v>186</v>
      </c>
      <c r="H12" s="600">
        <v>29</v>
      </c>
      <c r="I12" s="600">
        <v>1489</v>
      </c>
      <c r="J12" s="600">
        <v>15</v>
      </c>
      <c r="K12" s="600">
        <v>308</v>
      </c>
      <c r="L12" s="601">
        <f>48</f>
        <v>48</v>
      </c>
      <c r="M12" s="600">
        <v>1875</v>
      </c>
      <c r="N12" s="602">
        <f t="shared" si="0"/>
        <v>117</v>
      </c>
      <c r="O12" s="576">
        <f t="shared" si="0"/>
        <v>5617</v>
      </c>
      <c r="P12" s="553"/>
      <c r="Q12" s="588"/>
    </row>
    <row r="13" spans="1:17">
      <c r="A13" s="574"/>
      <c r="B13" s="603"/>
      <c r="C13" s="603"/>
      <c r="D13" s="603"/>
      <c r="E13" s="603"/>
      <c r="F13" s="603"/>
      <c r="G13" s="603"/>
      <c r="H13" s="603"/>
      <c r="I13" s="603"/>
      <c r="J13" s="603"/>
      <c r="K13" s="603"/>
      <c r="L13" s="603"/>
      <c r="M13" s="603"/>
      <c r="N13" s="573"/>
      <c r="O13" s="573"/>
      <c r="P13" s="553"/>
      <c r="Q13" s="588"/>
    </row>
    <row r="14" spans="1:17">
      <c r="A14" s="565" t="s">
        <v>851</v>
      </c>
      <c r="N14" s="553"/>
      <c r="O14" s="553"/>
      <c r="P14" s="553"/>
    </row>
    <row r="15" spans="1:17">
      <c r="A15" s="565" t="s">
        <v>852</v>
      </c>
    </row>
    <row r="16" spans="1:17">
      <c r="A16" s="565" t="s">
        <v>749</v>
      </c>
    </row>
    <row r="17" spans="1:1">
      <c r="A17" s="565" t="s">
        <v>740</v>
      </c>
    </row>
  </sheetData>
  <mergeCells count="8">
    <mergeCell ref="L6:M6"/>
    <mergeCell ref="N6:O6"/>
    <mergeCell ref="A6:A7"/>
    <mergeCell ref="B6:C6"/>
    <mergeCell ref="D6:E6"/>
    <mergeCell ref="F6:G6"/>
    <mergeCell ref="H6:I6"/>
    <mergeCell ref="J6:K6"/>
  </mergeCells>
  <hyperlinks>
    <hyperlink ref="O1" location="Índice!A1" display="(Voltar ao índice)"/>
  </hyperlinks>
  <pageMargins left="0.511811024" right="0.511811024" top="0.78740157499999996" bottom="0.78740157499999996" header="0.31496062000000002" footer="0.3149606200000000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A4" sqref="A4"/>
    </sheetView>
  </sheetViews>
  <sheetFormatPr defaultColWidth="9.140625" defaultRowHeight="11.25"/>
  <cols>
    <col min="1" max="1" width="25.5703125" style="552" customWidth="1"/>
    <col min="2" max="13" width="11.5703125" style="552" customWidth="1"/>
    <col min="14" max="16384" width="9.140625" style="552"/>
  </cols>
  <sheetData>
    <row r="1" spans="1:13">
      <c r="A1" s="569" t="s">
        <v>859</v>
      </c>
      <c r="M1" s="155" t="s">
        <v>226</v>
      </c>
    </row>
    <row r="2" spans="1:13">
      <c r="A2" s="552" t="s">
        <v>750</v>
      </c>
    </row>
    <row r="3" spans="1:13">
      <c r="A3" s="552" t="s">
        <v>13</v>
      </c>
    </row>
    <row r="4" spans="1:13">
      <c r="A4" s="552" t="s">
        <v>751</v>
      </c>
    </row>
    <row r="6" spans="1:13">
      <c r="A6" s="1504" t="s">
        <v>720</v>
      </c>
      <c r="B6" s="1502">
        <v>2010</v>
      </c>
      <c r="C6" s="1502"/>
      <c r="D6" s="1501">
        <v>2012</v>
      </c>
      <c r="E6" s="1502"/>
      <c r="F6" s="1501">
        <v>2014</v>
      </c>
      <c r="G6" s="1506"/>
      <c r="H6" s="1501">
        <v>2016</v>
      </c>
      <c r="I6" s="1502"/>
      <c r="J6" s="1502">
        <v>2018</v>
      </c>
      <c r="K6" s="1506"/>
      <c r="L6" s="1503" t="s">
        <v>721</v>
      </c>
      <c r="M6" s="1503"/>
    </row>
    <row r="7" spans="1:13">
      <c r="A7" s="1505"/>
      <c r="B7" s="554" t="s">
        <v>746</v>
      </c>
      <c r="C7" s="555" t="s">
        <v>747</v>
      </c>
      <c r="D7" s="554" t="s">
        <v>746</v>
      </c>
      <c r="E7" s="555" t="s">
        <v>747</v>
      </c>
      <c r="F7" s="554" t="s">
        <v>746</v>
      </c>
      <c r="G7" s="555" t="s">
        <v>747</v>
      </c>
      <c r="H7" s="554" t="s">
        <v>746</v>
      </c>
      <c r="I7" s="555" t="s">
        <v>747</v>
      </c>
      <c r="J7" s="554" t="s">
        <v>746</v>
      </c>
      <c r="K7" s="555" t="s">
        <v>747</v>
      </c>
      <c r="L7" s="554" t="s">
        <v>746</v>
      </c>
      <c r="M7" s="555" t="s">
        <v>747</v>
      </c>
    </row>
    <row r="8" spans="1:13">
      <c r="A8" s="579" t="s">
        <v>310</v>
      </c>
      <c r="B8" s="604" t="s">
        <v>15</v>
      </c>
      <c r="C8" s="604">
        <v>27</v>
      </c>
      <c r="D8" s="604">
        <v>14</v>
      </c>
      <c r="E8" s="604">
        <v>834</v>
      </c>
      <c r="F8" s="604">
        <v>3</v>
      </c>
      <c r="G8" s="604">
        <v>37</v>
      </c>
      <c r="H8" s="604">
        <v>15</v>
      </c>
      <c r="I8" s="604">
        <v>814</v>
      </c>
      <c r="J8" s="604">
        <v>8</v>
      </c>
      <c r="K8" s="604">
        <v>108</v>
      </c>
      <c r="L8" s="605">
        <f t="shared" ref="L8:M10" si="0">SUM(B8,D8,F8,H8,J8)</f>
        <v>40</v>
      </c>
      <c r="M8" s="605">
        <f t="shared" si="0"/>
        <v>1820</v>
      </c>
    </row>
    <row r="9" spans="1:13" ht="22.5">
      <c r="A9" s="584" t="s">
        <v>855</v>
      </c>
      <c r="B9" s="606" t="s">
        <v>15</v>
      </c>
      <c r="C9" s="606">
        <v>6</v>
      </c>
      <c r="D9" s="606">
        <v>10</v>
      </c>
      <c r="E9" s="606">
        <v>194</v>
      </c>
      <c r="F9" s="606">
        <v>3</v>
      </c>
      <c r="G9" s="606">
        <v>9</v>
      </c>
      <c r="H9" s="606">
        <v>6</v>
      </c>
      <c r="I9" s="606">
        <v>193</v>
      </c>
      <c r="J9" s="606">
        <v>5</v>
      </c>
      <c r="K9" s="606">
        <v>27</v>
      </c>
      <c r="L9" s="605">
        <f t="shared" si="0"/>
        <v>24</v>
      </c>
      <c r="M9" s="605">
        <f t="shared" si="0"/>
        <v>429</v>
      </c>
    </row>
    <row r="10" spans="1:13">
      <c r="A10" s="589" t="s">
        <v>328</v>
      </c>
      <c r="B10" s="606" t="s">
        <v>15</v>
      </c>
      <c r="C10" s="606">
        <v>17</v>
      </c>
      <c r="D10" s="606">
        <v>4</v>
      </c>
      <c r="E10" s="606">
        <v>446</v>
      </c>
      <c r="F10" s="606" t="s">
        <v>15</v>
      </c>
      <c r="G10" s="606">
        <v>22</v>
      </c>
      <c r="H10" s="606">
        <v>9</v>
      </c>
      <c r="I10" s="606">
        <v>425</v>
      </c>
      <c r="J10" s="606">
        <v>2</v>
      </c>
      <c r="K10" s="606">
        <v>55</v>
      </c>
      <c r="L10" s="605">
        <f t="shared" si="0"/>
        <v>15</v>
      </c>
      <c r="M10" s="605">
        <f t="shared" si="0"/>
        <v>965</v>
      </c>
    </row>
    <row r="11" spans="1:13">
      <c r="A11" s="589" t="s">
        <v>727</v>
      </c>
      <c r="B11" s="606" t="s">
        <v>15</v>
      </c>
      <c r="C11" s="606">
        <v>0</v>
      </c>
      <c r="D11" s="606" t="s">
        <v>15</v>
      </c>
      <c r="E11" s="606">
        <v>25</v>
      </c>
      <c r="F11" s="606" t="s">
        <v>15</v>
      </c>
      <c r="G11" s="606">
        <v>1</v>
      </c>
      <c r="H11" s="606" t="s">
        <v>15</v>
      </c>
      <c r="I11" s="606">
        <v>29</v>
      </c>
      <c r="J11" s="606" t="s">
        <v>15</v>
      </c>
      <c r="K11" s="606">
        <v>3</v>
      </c>
      <c r="L11" s="605" t="s">
        <v>15</v>
      </c>
      <c r="M11" s="605">
        <f>SUM(C11,E11,G11,I11,K11)</f>
        <v>58</v>
      </c>
    </row>
    <row r="12" spans="1:13">
      <c r="A12" s="590" t="s">
        <v>728</v>
      </c>
      <c r="B12" s="607" t="s">
        <v>15</v>
      </c>
      <c r="C12" s="607">
        <v>4</v>
      </c>
      <c r="D12" s="607" t="s">
        <v>15</v>
      </c>
      <c r="E12" s="607">
        <v>169</v>
      </c>
      <c r="F12" s="607" t="s">
        <v>15</v>
      </c>
      <c r="G12" s="607">
        <v>5</v>
      </c>
      <c r="H12" s="607" t="s">
        <v>15</v>
      </c>
      <c r="I12" s="607">
        <v>167</v>
      </c>
      <c r="J12" s="607">
        <v>1</v>
      </c>
      <c r="K12" s="607">
        <v>23</v>
      </c>
      <c r="L12" s="608">
        <f>SUM(B12,D12,F12,H12,J12)</f>
        <v>1</v>
      </c>
      <c r="M12" s="608">
        <f>SUM(C12,E12,G12,I12,K12)</f>
        <v>368</v>
      </c>
    </row>
    <row r="13" spans="1:13">
      <c r="A13" s="574"/>
      <c r="B13" s="609"/>
      <c r="C13" s="609"/>
      <c r="D13" s="609"/>
      <c r="E13" s="609"/>
      <c r="F13" s="609"/>
      <c r="G13" s="609"/>
      <c r="H13" s="609"/>
      <c r="I13" s="609"/>
      <c r="J13" s="609"/>
      <c r="K13" s="609"/>
      <c r="L13" s="610"/>
      <c r="M13" s="610"/>
    </row>
    <row r="14" spans="1:13">
      <c r="A14" s="565" t="s">
        <v>851</v>
      </c>
      <c r="L14" s="553"/>
      <c r="M14" s="553"/>
    </row>
    <row r="15" spans="1:13">
      <c r="A15" s="565" t="s">
        <v>852</v>
      </c>
    </row>
    <row r="16" spans="1:13">
      <c r="A16" s="565" t="s">
        <v>744</v>
      </c>
    </row>
    <row r="17" spans="1:1">
      <c r="A17" s="565" t="s">
        <v>44</v>
      </c>
    </row>
  </sheetData>
  <mergeCells count="7">
    <mergeCell ref="L6:M6"/>
    <mergeCell ref="A6:A7"/>
    <mergeCell ref="B6:C6"/>
    <mergeCell ref="D6:E6"/>
    <mergeCell ref="F6:G6"/>
    <mergeCell ref="H6:I6"/>
    <mergeCell ref="J6:K6"/>
  </mergeCells>
  <hyperlinks>
    <hyperlink ref="M1" location="Índice!A1" display="(Voltar ao índice)"/>
  </hyperlinks>
  <pageMargins left="0.511811024" right="0.511811024" top="0.78740157499999996" bottom="0.78740157499999996" header="0.31496062000000002" footer="0.3149606200000000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9"/>
  <sheetViews>
    <sheetView zoomScaleNormal="100" workbookViewId="0">
      <pane xSplit="1" topLeftCell="F1" activePane="topRight" state="frozen"/>
      <selection activeCell="C36" sqref="C36"/>
      <selection pane="topRight" activeCell="A4" sqref="A4"/>
    </sheetView>
  </sheetViews>
  <sheetFormatPr defaultColWidth="9.140625" defaultRowHeight="11.25"/>
  <cols>
    <col min="1" max="1" width="30.85546875" style="552" customWidth="1"/>
    <col min="2" max="12" width="9.5703125" style="552" customWidth="1"/>
    <col min="13" max="13" width="11.42578125" style="552" customWidth="1"/>
    <col min="14" max="17" width="9.5703125" style="552" customWidth="1"/>
    <col min="18" max="18" width="11.42578125" style="552" customWidth="1"/>
    <col min="19" max="21" width="9.5703125" style="552" customWidth="1"/>
    <col min="22" max="22" width="11.140625" style="552" customWidth="1"/>
    <col min="23" max="23" width="9.5703125" style="552" customWidth="1"/>
    <col min="24" max="24" width="11.140625" style="552" customWidth="1"/>
    <col min="25" max="27" width="9.5703125" style="552" customWidth="1"/>
    <col min="28" max="16384" width="9.140625" style="552"/>
  </cols>
  <sheetData>
    <row r="1" spans="1:29">
      <c r="A1" s="569" t="s">
        <v>860</v>
      </c>
      <c r="AB1" s="155" t="s">
        <v>226</v>
      </c>
    </row>
    <row r="2" spans="1:29">
      <c r="A2" s="552" t="s">
        <v>752</v>
      </c>
    </row>
    <row r="3" spans="1:29">
      <c r="A3" s="552" t="s">
        <v>13</v>
      </c>
    </row>
    <row r="4" spans="1:29">
      <c r="A4" s="552" t="s">
        <v>753</v>
      </c>
      <c r="W4" s="553"/>
      <c r="X4" s="553"/>
      <c r="Y4" s="553"/>
      <c r="Z4" s="553"/>
      <c r="AA4" s="553"/>
    </row>
    <row r="6" spans="1:29" ht="25.5" customHeight="1">
      <c r="A6" s="1504" t="s">
        <v>720</v>
      </c>
      <c r="B6" s="1501">
        <v>2014</v>
      </c>
      <c r="C6" s="1502"/>
      <c r="D6" s="1502"/>
      <c r="E6" s="1502"/>
      <c r="F6" s="1502"/>
      <c r="G6" s="1501">
        <v>2016</v>
      </c>
      <c r="H6" s="1502"/>
      <c r="I6" s="1502"/>
      <c r="J6" s="1502"/>
      <c r="K6" s="1506"/>
      <c r="L6" s="1501">
        <v>2018</v>
      </c>
      <c r="M6" s="1502"/>
      <c r="N6" s="1502"/>
      <c r="O6" s="1502"/>
      <c r="P6" s="1506"/>
      <c r="Q6" s="1501">
        <v>2020</v>
      </c>
      <c r="R6" s="1502"/>
      <c r="S6" s="1502"/>
      <c r="T6" s="1502"/>
      <c r="U6" s="1502"/>
      <c r="V6" s="1506"/>
      <c r="W6" s="1501" t="s">
        <v>721</v>
      </c>
      <c r="X6" s="1502"/>
      <c r="Y6" s="1502"/>
      <c r="Z6" s="1502"/>
      <c r="AA6" s="1502"/>
      <c r="AB6" s="1502"/>
    </row>
    <row r="7" spans="1:29" ht="25.5" customHeight="1">
      <c r="A7" s="1505"/>
      <c r="B7" s="611" t="s">
        <v>754</v>
      </c>
      <c r="C7" s="611" t="s">
        <v>755</v>
      </c>
      <c r="D7" s="612" t="s">
        <v>756</v>
      </c>
      <c r="E7" s="613" t="s">
        <v>757</v>
      </c>
      <c r="F7" s="614" t="s">
        <v>758</v>
      </c>
      <c r="G7" s="615" t="s">
        <v>754</v>
      </c>
      <c r="H7" s="611" t="s">
        <v>755</v>
      </c>
      <c r="I7" s="612" t="s">
        <v>756</v>
      </c>
      <c r="J7" s="613" t="s">
        <v>757</v>
      </c>
      <c r="K7" s="616" t="s">
        <v>758</v>
      </c>
      <c r="L7" s="615" t="s">
        <v>754</v>
      </c>
      <c r="M7" s="611" t="s">
        <v>1929</v>
      </c>
      <c r="N7" s="612" t="s">
        <v>756</v>
      </c>
      <c r="O7" s="613" t="s">
        <v>757</v>
      </c>
      <c r="P7" s="616" t="s">
        <v>758</v>
      </c>
      <c r="Q7" s="615" t="s">
        <v>754</v>
      </c>
      <c r="R7" s="611" t="s">
        <v>755</v>
      </c>
      <c r="S7" s="612" t="s">
        <v>756</v>
      </c>
      <c r="T7" s="613" t="s">
        <v>757</v>
      </c>
      <c r="U7" s="613" t="s">
        <v>758</v>
      </c>
      <c r="V7" s="613" t="s">
        <v>760</v>
      </c>
      <c r="W7" s="617" t="s">
        <v>754</v>
      </c>
      <c r="X7" s="611" t="s">
        <v>759</v>
      </c>
      <c r="Y7" s="612" t="s">
        <v>756</v>
      </c>
      <c r="Z7" s="618" t="s">
        <v>757</v>
      </c>
      <c r="AA7" s="618" t="s">
        <v>758</v>
      </c>
      <c r="AB7" s="619" t="s">
        <v>761</v>
      </c>
    </row>
    <row r="8" spans="1:29" ht="19.350000000000001" customHeight="1">
      <c r="A8" s="569" t="s">
        <v>310</v>
      </c>
      <c r="B8" s="560">
        <v>4</v>
      </c>
      <c r="C8" s="560">
        <v>526</v>
      </c>
      <c r="D8" s="620" t="s">
        <v>15</v>
      </c>
      <c r="E8" s="560">
        <v>516</v>
      </c>
      <c r="F8" s="560">
        <v>115</v>
      </c>
      <c r="G8" s="560">
        <v>25</v>
      </c>
      <c r="H8" s="560">
        <v>3224</v>
      </c>
      <c r="I8" s="560">
        <v>14</v>
      </c>
      <c r="J8" s="560">
        <v>3042</v>
      </c>
      <c r="K8" s="560">
        <v>736</v>
      </c>
      <c r="L8" s="560">
        <v>5</v>
      </c>
      <c r="M8" s="560">
        <v>673</v>
      </c>
      <c r="N8" s="620" t="s">
        <v>15</v>
      </c>
      <c r="O8" s="560">
        <v>646</v>
      </c>
      <c r="P8" s="560">
        <v>145</v>
      </c>
      <c r="Q8" s="560">
        <v>12</v>
      </c>
      <c r="R8" s="560">
        <v>3304</v>
      </c>
      <c r="S8" s="560">
        <v>8</v>
      </c>
      <c r="T8" s="560">
        <v>2973</v>
      </c>
      <c r="U8" s="560">
        <v>833</v>
      </c>
      <c r="V8" s="560">
        <v>128</v>
      </c>
      <c r="W8" s="560">
        <v>46</v>
      </c>
      <c r="X8" s="560">
        <v>7727</v>
      </c>
      <c r="Y8" s="560">
        <v>22</v>
      </c>
      <c r="Z8" s="560">
        <v>7177</v>
      </c>
      <c r="AA8" s="560">
        <v>1829</v>
      </c>
      <c r="AB8" s="621">
        <v>128</v>
      </c>
      <c r="AC8" s="553"/>
    </row>
    <row r="9" spans="1:29">
      <c r="A9" s="562" t="s">
        <v>857</v>
      </c>
      <c r="B9" s="622">
        <v>2</v>
      </c>
      <c r="C9" s="622">
        <v>112</v>
      </c>
      <c r="D9" s="622" t="s">
        <v>15</v>
      </c>
      <c r="E9" s="622">
        <v>50</v>
      </c>
      <c r="F9" s="622">
        <v>17</v>
      </c>
      <c r="G9" s="622">
        <v>7</v>
      </c>
      <c r="H9" s="622">
        <v>653</v>
      </c>
      <c r="I9" s="622">
        <v>3</v>
      </c>
      <c r="J9" s="622">
        <v>437</v>
      </c>
      <c r="K9" s="622">
        <v>89</v>
      </c>
      <c r="L9" s="622">
        <v>1</v>
      </c>
      <c r="M9" s="622">
        <v>156</v>
      </c>
      <c r="N9" s="622" t="s">
        <v>15</v>
      </c>
      <c r="O9" s="622">
        <v>95</v>
      </c>
      <c r="P9" s="622">
        <v>16</v>
      </c>
      <c r="Q9" s="622">
        <v>3</v>
      </c>
      <c r="R9" s="563">
        <v>556</v>
      </c>
      <c r="S9" s="563">
        <v>2</v>
      </c>
      <c r="T9" s="563">
        <v>403</v>
      </c>
      <c r="U9" s="563">
        <v>93</v>
      </c>
      <c r="V9" s="622">
        <v>23</v>
      </c>
      <c r="W9" s="622">
        <v>13</v>
      </c>
      <c r="X9" s="622">
        <v>1477</v>
      </c>
      <c r="Y9" s="622">
        <v>5</v>
      </c>
      <c r="Z9" s="622">
        <v>985</v>
      </c>
      <c r="AA9" s="622">
        <v>215</v>
      </c>
      <c r="AB9" s="564">
        <v>23</v>
      </c>
    </row>
    <row r="10" spans="1:29">
      <c r="A10" s="574" t="s">
        <v>328</v>
      </c>
      <c r="B10" s="622">
        <v>2</v>
      </c>
      <c r="C10" s="622">
        <v>268</v>
      </c>
      <c r="D10" s="622" t="s">
        <v>15</v>
      </c>
      <c r="E10" s="622">
        <v>317</v>
      </c>
      <c r="F10" s="622">
        <v>66</v>
      </c>
      <c r="G10" s="622">
        <v>14</v>
      </c>
      <c r="H10" s="622">
        <v>1611</v>
      </c>
      <c r="I10" s="622">
        <v>8</v>
      </c>
      <c r="J10" s="622">
        <v>1784</v>
      </c>
      <c r="K10" s="622">
        <v>415</v>
      </c>
      <c r="L10" s="622">
        <v>2</v>
      </c>
      <c r="M10" s="622">
        <v>312</v>
      </c>
      <c r="N10" s="622" t="s">
        <v>15</v>
      </c>
      <c r="O10" s="622">
        <v>349</v>
      </c>
      <c r="P10" s="622">
        <v>80</v>
      </c>
      <c r="Q10" s="622">
        <v>6</v>
      </c>
      <c r="R10" s="563">
        <v>1665</v>
      </c>
      <c r="S10" s="563">
        <v>3</v>
      </c>
      <c r="T10" s="563">
        <v>1680</v>
      </c>
      <c r="U10" s="563">
        <v>491</v>
      </c>
      <c r="V10" s="622">
        <v>65</v>
      </c>
      <c r="W10" s="622">
        <v>24</v>
      </c>
      <c r="X10" s="622">
        <v>3856</v>
      </c>
      <c r="Y10" s="622">
        <v>11</v>
      </c>
      <c r="Z10" s="622">
        <v>4130</v>
      </c>
      <c r="AA10" s="622">
        <v>1052</v>
      </c>
      <c r="AB10" s="564">
        <v>65</v>
      </c>
    </row>
    <row r="11" spans="1:29">
      <c r="A11" s="574" t="s">
        <v>727</v>
      </c>
      <c r="B11" s="622" t="s">
        <v>15</v>
      </c>
      <c r="C11" s="622">
        <v>56</v>
      </c>
      <c r="D11" s="622" t="s">
        <v>15</v>
      </c>
      <c r="E11" s="622">
        <v>70</v>
      </c>
      <c r="F11" s="622">
        <v>10</v>
      </c>
      <c r="G11" s="610" t="s">
        <v>15</v>
      </c>
      <c r="H11" s="622">
        <v>244</v>
      </c>
      <c r="I11" s="622">
        <v>1</v>
      </c>
      <c r="J11" s="622">
        <v>195</v>
      </c>
      <c r="K11" s="622">
        <v>62</v>
      </c>
      <c r="L11" s="622">
        <v>1</v>
      </c>
      <c r="M11" s="622">
        <v>48</v>
      </c>
      <c r="N11" s="622" t="s">
        <v>15</v>
      </c>
      <c r="O11" s="622">
        <v>67</v>
      </c>
      <c r="P11" s="622">
        <v>18</v>
      </c>
      <c r="Q11" s="622">
        <v>2</v>
      </c>
      <c r="R11" s="563">
        <v>153</v>
      </c>
      <c r="S11" s="610" t="s">
        <v>15</v>
      </c>
      <c r="T11" s="563">
        <v>141</v>
      </c>
      <c r="U11" s="563">
        <v>40</v>
      </c>
      <c r="V11" s="622">
        <v>9</v>
      </c>
      <c r="W11" s="622">
        <v>3</v>
      </c>
      <c r="X11" s="622">
        <v>501</v>
      </c>
      <c r="Y11" s="622">
        <v>1</v>
      </c>
      <c r="Z11" s="622">
        <v>473</v>
      </c>
      <c r="AA11" s="622">
        <v>130</v>
      </c>
      <c r="AB11" s="564">
        <v>9</v>
      </c>
    </row>
    <row r="12" spans="1:29">
      <c r="A12" s="575" t="s">
        <v>728</v>
      </c>
      <c r="B12" s="623" t="s">
        <v>15</v>
      </c>
      <c r="C12" s="623">
        <v>90</v>
      </c>
      <c r="D12" s="623" t="s">
        <v>15</v>
      </c>
      <c r="E12" s="623">
        <v>79</v>
      </c>
      <c r="F12" s="623">
        <v>22</v>
      </c>
      <c r="G12" s="623">
        <v>4</v>
      </c>
      <c r="H12" s="623">
        <v>716</v>
      </c>
      <c r="I12" s="623">
        <v>2</v>
      </c>
      <c r="J12" s="623">
        <v>626</v>
      </c>
      <c r="K12" s="623">
        <v>170</v>
      </c>
      <c r="L12" s="623">
        <v>1</v>
      </c>
      <c r="M12" s="623">
        <v>156</v>
      </c>
      <c r="N12" s="623" t="s">
        <v>15</v>
      </c>
      <c r="O12" s="623">
        <v>135</v>
      </c>
      <c r="P12" s="623">
        <v>31</v>
      </c>
      <c r="Q12" s="623">
        <v>1</v>
      </c>
      <c r="R12" s="623">
        <v>930</v>
      </c>
      <c r="S12" s="623">
        <v>3</v>
      </c>
      <c r="T12" s="623">
        <v>749</v>
      </c>
      <c r="U12" s="623">
        <v>209</v>
      </c>
      <c r="V12" s="623">
        <v>31</v>
      </c>
      <c r="W12" s="623">
        <v>6</v>
      </c>
      <c r="X12" s="623">
        <v>1892</v>
      </c>
      <c r="Y12" s="623">
        <v>5</v>
      </c>
      <c r="Z12" s="623">
        <v>1589</v>
      </c>
      <c r="AA12" s="623">
        <v>432</v>
      </c>
      <c r="AB12" s="568">
        <v>31</v>
      </c>
    </row>
    <row r="13" spans="1:29">
      <c r="A13" s="574"/>
      <c r="B13" s="622"/>
      <c r="C13" s="622"/>
      <c r="D13" s="622"/>
      <c r="E13" s="622"/>
      <c r="F13" s="622"/>
      <c r="G13" s="622"/>
      <c r="H13" s="622"/>
      <c r="I13" s="622"/>
      <c r="J13" s="622"/>
      <c r="K13" s="622"/>
      <c r="L13" s="622"/>
      <c r="M13" s="622"/>
      <c r="N13" s="622"/>
      <c r="O13" s="622"/>
      <c r="P13" s="622"/>
      <c r="Q13" s="622"/>
      <c r="R13" s="622"/>
      <c r="S13" s="622"/>
      <c r="T13" s="622"/>
      <c r="U13" s="622"/>
      <c r="V13" s="622"/>
      <c r="W13" s="622"/>
      <c r="X13" s="622"/>
      <c r="Y13" s="622"/>
      <c r="Z13" s="622"/>
      <c r="AA13" s="622"/>
      <c r="AB13" s="564"/>
    </row>
    <row r="14" spans="1:29">
      <c r="A14" s="565" t="s">
        <v>851</v>
      </c>
      <c r="W14" s="624"/>
      <c r="X14" s="565"/>
      <c r="Y14" s="565"/>
      <c r="Z14" s="565"/>
      <c r="AA14" s="565"/>
    </row>
    <row r="15" spans="1:29">
      <c r="A15" s="565" t="s">
        <v>852</v>
      </c>
    </row>
    <row r="16" spans="1:29">
      <c r="A16" s="565" t="s">
        <v>44</v>
      </c>
    </row>
    <row r="17" spans="1:1">
      <c r="A17" s="565" t="s">
        <v>762</v>
      </c>
    </row>
    <row r="18" spans="1:1">
      <c r="A18" s="565" t="s">
        <v>740</v>
      </c>
    </row>
    <row r="19" spans="1:1" ht="14.85" customHeight="1"/>
  </sheetData>
  <mergeCells count="6">
    <mergeCell ref="W6:AB6"/>
    <mergeCell ref="A6:A7"/>
    <mergeCell ref="B6:F6"/>
    <mergeCell ref="G6:K6"/>
    <mergeCell ref="L6:P6"/>
    <mergeCell ref="Q6:V6"/>
  </mergeCells>
  <hyperlinks>
    <hyperlink ref="AB1" location="Índice!A1" display="(Voltar ao índice)"/>
  </hyperlinks>
  <pageMargins left="0.511811024" right="0.511811024" top="0.78740157499999996" bottom="0.78740157499999996" header="0.31496062000000002" footer="0.3149606200000000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
  <sheetViews>
    <sheetView workbookViewId="0"/>
  </sheetViews>
  <sheetFormatPr defaultColWidth="9.140625" defaultRowHeight="11.25"/>
  <cols>
    <col min="1" max="1" width="29.85546875" style="552" customWidth="1"/>
    <col min="2" max="12" width="9.5703125" style="552" customWidth="1"/>
    <col min="13" max="13" width="11.42578125" style="552" customWidth="1"/>
    <col min="14" max="17" width="9.5703125" style="552" customWidth="1"/>
    <col min="18" max="18" width="11.140625" style="552" customWidth="1"/>
    <col min="19" max="21" width="9.5703125" style="552" customWidth="1"/>
    <col min="22" max="16384" width="9.140625" style="552"/>
  </cols>
  <sheetData>
    <row r="1" spans="1:27">
      <c r="A1" s="569" t="s">
        <v>861</v>
      </c>
      <c r="U1" s="155" t="s">
        <v>226</v>
      </c>
    </row>
    <row r="2" spans="1:27">
      <c r="A2" s="552" t="s">
        <v>763</v>
      </c>
    </row>
    <row r="3" spans="1:27">
      <c r="A3" s="552" t="s">
        <v>13</v>
      </c>
    </row>
    <row r="4" spans="1:27">
      <c r="A4" s="552" t="s">
        <v>764</v>
      </c>
    </row>
    <row r="6" spans="1:27" ht="25.5" customHeight="1">
      <c r="A6" s="1504" t="s">
        <v>720</v>
      </c>
      <c r="B6" s="1501">
        <v>2014</v>
      </c>
      <c r="C6" s="1502"/>
      <c r="D6" s="1502"/>
      <c r="E6" s="1502"/>
      <c r="F6" s="1502"/>
      <c r="G6" s="1501">
        <v>2016</v>
      </c>
      <c r="H6" s="1502"/>
      <c r="I6" s="1502"/>
      <c r="J6" s="1502"/>
      <c r="K6" s="1506"/>
      <c r="L6" s="1502">
        <v>2018</v>
      </c>
      <c r="M6" s="1502"/>
      <c r="N6" s="1502"/>
      <c r="O6" s="1502"/>
      <c r="P6" s="1506"/>
      <c r="Q6" s="1502" t="s">
        <v>721</v>
      </c>
      <c r="R6" s="1502"/>
      <c r="S6" s="1502"/>
      <c r="T6" s="1502"/>
      <c r="U6" s="1502"/>
    </row>
    <row r="7" spans="1:27" ht="25.5" customHeight="1">
      <c r="A7" s="1505"/>
      <c r="B7" s="611" t="s">
        <v>754</v>
      </c>
      <c r="C7" s="611" t="s">
        <v>755</v>
      </c>
      <c r="D7" s="612" t="s">
        <v>756</v>
      </c>
      <c r="E7" s="613" t="s">
        <v>757</v>
      </c>
      <c r="F7" s="614" t="s">
        <v>758</v>
      </c>
      <c r="G7" s="615" t="s">
        <v>754</v>
      </c>
      <c r="H7" s="611" t="s">
        <v>755</v>
      </c>
      <c r="I7" s="612" t="s">
        <v>756</v>
      </c>
      <c r="J7" s="613" t="s">
        <v>757</v>
      </c>
      <c r="K7" s="616" t="s">
        <v>758</v>
      </c>
      <c r="L7" s="617" t="s">
        <v>754</v>
      </c>
      <c r="M7" s="611" t="s">
        <v>755</v>
      </c>
      <c r="N7" s="612" t="s">
        <v>756</v>
      </c>
      <c r="O7" s="613" t="s">
        <v>757</v>
      </c>
      <c r="P7" s="616" t="s">
        <v>758</v>
      </c>
      <c r="Q7" s="616" t="s">
        <v>754</v>
      </c>
      <c r="R7" s="613" t="s">
        <v>755</v>
      </c>
      <c r="S7" s="625" t="s">
        <v>756</v>
      </c>
      <c r="T7" s="626" t="s">
        <v>757</v>
      </c>
      <c r="U7" s="626" t="s">
        <v>758</v>
      </c>
    </row>
    <row r="8" spans="1:27" s="569" customFormat="1" ht="19.350000000000001" customHeight="1">
      <c r="A8" s="569" t="s">
        <v>310</v>
      </c>
      <c r="B8" s="627" t="s">
        <v>15</v>
      </c>
      <c r="C8" s="627">
        <v>22</v>
      </c>
      <c r="D8" s="627" t="s">
        <v>15</v>
      </c>
      <c r="E8" s="627">
        <v>15</v>
      </c>
      <c r="F8" s="627">
        <v>3</v>
      </c>
      <c r="G8" s="627">
        <v>3</v>
      </c>
      <c r="H8" s="627">
        <v>442</v>
      </c>
      <c r="I8" s="627">
        <v>4</v>
      </c>
      <c r="J8" s="627">
        <v>320</v>
      </c>
      <c r="K8" s="627">
        <v>60</v>
      </c>
      <c r="L8" s="627">
        <v>1</v>
      </c>
      <c r="M8" s="627">
        <v>70</v>
      </c>
      <c r="N8" s="627" t="s">
        <v>15</v>
      </c>
      <c r="O8" s="627">
        <v>38</v>
      </c>
      <c r="P8" s="627">
        <v>7</v>
      </c>
      <c r="Q8" s="627">
        <v>4</v>
      </c>
      <c r="R8" s="627">
        <v>534</v>
      </c>
      <c r="S8" s="627">
        <v>4</v>
      </c>
      <c r="T8" s="627">
        <v>373</v>
      </c>
      <c r="U8" s="627">
        <v>70</v>
      </c>
      <c r="V8" s="628"/>
      <c r="W8" s="629"/>
      <c r="X8" s="629"/>
      <c r="Y8" s="629"/>
      <c r="Z8" s="629"/>
      <c r="AA8" s="629"/>
    </row>
    <row r="9" spans="1:27">
      <c r="A9" s="562" t="s">
        <v>855</v>
      </c>
      <c r="B9" s="609" t="s">
        <v>15</v>
      </c>
      <c r="C9" s="609">
        <v>10</v>
      </c>
      <c r="D9" s="609" t="s">
        <v>15</v>
      </c>
      <c r="E9" s="609">
        <v>2</v>
      </c>
      <c r="F9" s="609" t="s">
        <v>15</v>
      </c>
      <c r="G9" s="609" t="s">
        <v>15</v>
      </c>
      <c r="H9" s="609">
        <v>124</v>
      </c>
      <c r="I9" s="609">
        <v>2</v>
      </c>
      <c r="J9" s="609">
        <v>67</v>
      </c>
      <c r="K9" s="609">
        <v>6</v>
      </c>
      <c r="L9" s="609" t="s">
        <v>15</v>
      </c>
      <c r="M9" s="609">
        <v>21</v>
      </c>
      <c r="N9" s="609" t="s">
        <v>15</v>
      </c>
      <c r="O9" s="609">
        <v>11</v>
      </c>
      <c r="P9" s="609" t="s">
        <v>15</v>
      </c>
      <c r="Q9" s="609" t="s">
        <v>15</v>
      </c>
      <c r="R9" s="609">
        <v>155</v>
      </c>
      <c r="S9" s="609">
        <v>2</v>
      </c>
      <c r="T9" s="609">
        <v>80</v>
      </c>
      <c r="U9" s="609">
        <v>6</v>
      </c>
    </row>
    <row r="10" spans="1:27">
      <c r="A10" s="574" t="s">
        <v>328</v>
      </c>
      <c r="B10" s="609" t="s">
        <v>15</v>
      </c>
      <c r="C10" s="609">
        <v>11</v>
      </c>
      <c r="D10" s="609" t="s">
        <v>15</v>
      </c>
      <c r="E10" s="609">
        <v>8</v>
      </c>
      <c r="F10" s="609">
        <v>3</v>
      </c>
      <c r="G10" s="609">
        <v>3</v>
      </c>
      <c r="H10" s="609">
        <v>208</v>
      </c>
      <c r="I10" s="609">
        <v>2</v>
      </c>
      <c r="J10" s="609">
        <v>185</v>
      </c>
      <c r="K10" s="609">
        <v>36</v>
      </c>
      <c r="L10" s="609">
        <v>1</v>
      </c>
      <c r="M10" s="609">
        <v>33</v>
      </c>
      <c r="N10" s="609" t="s">
        <v>15</v>
      </c>
      <c r="O10" s="609">
        <v>20</v>
      </c>
      <c r="P10" s="609">
        <v>3</v>
      </c>
      <c r="Q10" s="609">
        <v>4</v>
      </c>
      <c r="R10" s="609">
        <v>252</v>
      </c>
      <c r="S10" s="609">
        <v>2</v>
      </c>
      <c r="T10" s="609">
        <v>213</v>
      </c>
      <c r="U10" s="609">
        <v>42</v>
      </c>
    </row>
    <row r="11" spans="1:27">
      <c r="A11" s="574" t="s">
        <v>727</v>
      </c>
      <c r="B11" s="609" t="s">
        <v>15</v>
      </c>
      <c r="C11" s="609" t="s">
        <v>15</v>
      </c>
      <c r="D11" s="609" t="s">
        <v>15</v>
      </c>
      <c r="E11" s="609">
        <v>1</v>
      </c>
      <c r="F11" s="609" t="s">
        <v>15</v>
      </c>
      <c r="G11" s="609" t="s">
        <v>15</v>
      </c>
      <c r="H11" s="609">
        <v>19</v>
      </c>
      <c r="I11" s="609" t="s">
        <v>15</v>
      </c>
      <c r="J11" s="609">
        <v>7</v>
      </c>
      <c r="K11" s="609">
        <v>3</v>
      </c>
      <c r="L11" s="609" t="s">
        <v>15</v>
      </c>
      <c r="M11" s="609">
        <v>2</v>
      </c>
      <c r="N11" s="609" t="s">
        <v>15</v>
      </c>
      <c r="O11" s="609">
        <v>1</v>
      </c>
      <c r="P11" s="609" t="s">
        <v>15</v>
      </c>
      <c r="Q11" s="609" t="s">
        <v>15</v>
      </c>
      <c r="R11" s="609">
        <v>21</v>
      </c>
      <c r="S11" s="609" t="s">
        <v>15</v>
      </c>
      <c r="T11" s="609">
        <v>9</v>
      </c>
      <c r="U11" s="609">
        <v>3</v>
      </c>
    </row>
    <row r="12" spans="1:27">
      <c r="A12" s="575" t="s">
        <v>728</v>
      </c>
      <c r="B12" s="607" t="s">
        <v>15</v>
      </c>
      <c r="C12" s="607">
        <v>1</v>
      </c>
      <c r="D12" s="607" t="s">
        <v>15</v>
      </c>
      <c r="E12" s="607">
        <v>4</v>
      </c>
      <c r="F12" s="607" t="s">
        <v>15</v>
      </c>
      <c r="G12" s="607" t="s">
        <v>15</v>
      </c>
      <c r="H12" s="607">
        <v>91</v>
      </c>
      <c r="I12" s="607" t="s">
        <v>15</v>
      </c>
      <c r="J12" s="607">
        <v>61</v>
      </c>
      <c r="K12" s="607">
        <v>15</v>
      </c>
      <c r="L12" s="607" t="s">
        <v>15</v>
      </c>
      <c r="M12" s="607">
        <v>14</v>
      </c>
      <c r="N12" s="607" t="s">
        <v>15</v>
      </c>
      <c r="O12" s="607">
        <v>6</v>
      </c>
      <c r="P12" s="607">
        <v>4</v>
      </c>
      <c r="Q12" s="607" t="s">
        <v>15</v>
      </c>
      <c r="R12" s="607">
        <v>106</v>
      </c>
      <c r="S12" s="607" t="s">
        <v>15</v>
      </c>
      <c r="T12" s="607">
        <v>71</v>
      </c>
      <c r="U12" s="607">
        <v>19</v>
      </c>
    </row>
    <row r="13" spans="1:27">
      <c r="A13" s="574"/>
      <c r="B13" s="609"/>
      <c r="C13" s="609"/>
      <c r="D13" s="609"/>
      <c r="E13" s="609"/>
      <c r="F13" s="609"/>
      <c r="G13" s="609"/>
      <c r="H13" s="609"/>
      <c r="I13" s="609"/>
      <c r="J13" s="609"/>
      <c r="K13" s="609"/>
      <c r="L13" s="609"/>
      <c r="M13" s="609"/>
      <c r="N13" s="609"/>
      <c r="O13" s="609"/>
      <c r="P13" s="609"/>
      <c r="Q13" s="609"/>
      <c r="R13" s="609"/>
      <c r="S13" s="609"/>
      <c r="T13" s="609"/>
      <c r="U13" s="609"/>
    </row>
    <row r="14" spans="1:27">
      <c r="A14" s="565" t="s">
        <v>851</v>
      </c>
      <c r="Q14" s="565"/>
      <c r="R14" s="565"/>
      <c r="S14" s="565"/>
      <c r="T14" s="565"/>
      <c r="U14" s="565"/>
    </row>
    <row r="15" spans="1:27">
      <c r="A15" s="565" t="s">
        <v>852</v>
      </c>
      <c r="R15" s="565"/>
      <c r="S15" s="565"/>
      <c r="T15" s="565"/>
      <c r="U15" s="565"/>
    </row>
    <row r="16" spans="1:27">
      <c r="A16" s="565" t="s">
        <v>44</v>
      </c>
      <c r="R16" s="565"/>
      <c r="S16" s="565"/>
      <c r="T16" s="565"/>
      <c r="U16" s="565"/>
    </row>
    <row r="17" spans="1:1">
      <c r="A17" s="565" t="s">
        <v>744</v>
      </c>
    </row>
    <row r="19" spans="1:1" ht="14.85" customHeight="1"/>
  </sheetData>
  <mergeCells count="5">
    <mergeCell ref="A6:A7"/>
    <mergeCell ref="B6:F6"/>
    <mergeCell ref="G6:K6"/>
    <mergeCell ref="L6:P6"/>
    <mergeCell ref="Q6:U6"/>
  </mergeCells>
  <hyperlinks>
    <hyperlink ref="U1" location="Índice!A1" display="(Voltar ao índice)"/>
  </hyperlinks>
  <pageMargins left="0.511811024" right="0.511811024" top="0.78740157499999996" bottom="0.78740157499999996" header="0.31496062000000002" footer="0.3149606200000000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0"/>
  <sheetViews>
    <sheetView workbookViewId="0">
      <pane xSplit="1" topLeftCell="I1" activePane="topRight" state="frozen"/>
      <selection activeCell="C36" sqref="C36"/>
      <selection pane="topRight"/>
    </sheetView>
  </sheetViews>
  <sheetFormatPr defaultColWidth="9.140625" defaultRowHeight="11.25"/>
  <cols>
    <col min="1" max="1" width="9.140625" style="646"/>
    <col min="2" max="2" width="9.5703125" style="646" customWidth="1"/>
    <col min="3" max="3" width="12.140625" style="646" customWidth="1"/>
    <col min="4" max="7" width="9.5703125" style="646" customWidth="1"/>
    <col min="8" max="8" width="12.140625" style="646" customWidth="1"/>
    <col min="9" max="12" width="9.5703125" style="646" customWidth="1"/>
    <col min="13" max="13" width="12.140625" style="646" customWidth="1"/>
    <col min="14" max="17" width="9.5703125" style="646" customWidth="1"/>
    <col min="18" max="18" width="12.140625" style="646" customWidth="1"/>
    <col min="19" max="22" width="9.5703125" style="646" customWidth="1"/>
    <col min="23" max="23" width="12.140625" style="646" customWidth="1"/>
    <col min="24" max="27" width="9.5703125" style="646" customWidth="1"/>
    <col min="28" max="28" width="12.140625" style="646" customWidth="1"/>
    <col min="29" max="29" width="9.5703125" style="646" customWidth="1"/>
    <col min="30" max="30" width="9.85546875" style="646" customWidth="1"/>
    <col min="31" max="31" width="9.140625" style="646"/>
    <col min="32" max="16384" width="9.140625" style="565"/>
  </cols>
  <sheetData>
    <row r="1" spans="1:32">
      <c r="A1" s="655" t="s">
        <v>865</v>
      </c>
      <c r="AE1" s="155" t="s">
        <v>226</v>
      </c>
    </row>
    <row r="2" spans="1:32">
      <c r="A2" s="646" t="s">
        <v>768</v>
      </c>
    </row>
    <row r="3" spans="1:32">
      <c r="A3" s="646" t="s">
        <v>2</v>
      </c>
    </row>
    <row r="4" spans="1:32">
      <c r="A4" s="646" t="s">
        <v>719</v>
      </c>
    </row>
    <row r="6" spans="1:32" ht="22.35" customHeight="1">
      <c r="A6" s="1516" t="s">
        <v>543</v>
      </c>
      <c r="B6" s="1514">
        <v>2010</v>
      </c>
      <c r="C6" s="1515"/>
      <c r="D6" s="1515"/>
      <c r="E6" s="1515"/>
      <c r="F6" s="1518"/>
      <c r="G6" s="1515">
        <v>2012</v>
      </c>
      <c r="H6" s="1515"/>
      <c r="I6" s="1515"/>
      <c r="J6" s="1515"/>
      <c r="K6" s="1518"/>
      <c r="L6" s="1514">
        <v>2014</v>
      </c>
      <c r="M6" s="1515"/>
      <c r="N6" s="1515"/>
      <c r="O6" s="1515"/>
      <c r="P6" s="1518"/>
      <c r="Q6" s="1514">
        <v>2016</v>
      </c>
      <c r="R6" s="1515"/>
      <c r="S6" s="1515"/>
      <c r="T6" s="1515"/>
      <c r="U6" s="1518"/>
      <c r="V6" s="1514">
        <v>2018</v>
      </c>
      <c r="W6" s="1515"/>
      <c r="X6" s="1515"/>
      <c r="Y6" s="1515"/>
      <c r="Z6" s="1518"/>
      <c r="AA6" s="1514">
        <v>2020</v>
      </c>
      <c r="AB6" s="1515"/>
      <c r="AC6" s="1515"/>
      <c r="AD6" s="1515"/>
      <c r="AE6" s="1515"/>
    </row>
    <row r="7" spans="1:32" ht="45">
      <c r="A7" s="1517"/>
      <c r="B7" s="647" t="s">
        <v>310</v>
      </c>
      <c r="C7" s="647" t="s">
        <v>855</v>
      </c>
      <c r="D7" s="647" t="s">
        <v>738</v>
      </c>
      <c r="E7" s="647" t="s">
        <v>727</v>
      </c>
      <c r="F7" s="648" t="s">
        <v>769</v>
      </c>
      <c r="G7" s="647" t="s">
        <v>310</v>
      </c>
      <c r="H7" s="647" t="s">
        <v>855</v>
      </c>
      <c r="I7" s="647" t="s">
        <v>738</v>
      </c>
      <c r="J7" s="647" t="s">
        <v>727</v>
      </c>
      <c r="K7" s="648" t="s">
        <v>769</v>
      </c>
      <c r="L7" s="648" t="s">
        <v>310</v>
      </c>
      <c r="M7" s="647" t="s">
        <v>855</v>
      </c>
      <c r="N7" s="647" t="s">
        <v>738</v>
      </c>
      <c r="O7" s="647" t="s">
        <v>727</v>
      </c>
      <c r="P7" s="648" t="s">
        <v>769</v>
      </c>
      <c r="Q7" s="647" t="s">
        <v>310</v>
      </c>
      <c r="R7" s="647" t="s">
        <v>855</v>
      </c>
      <c r="S7" s="647" t="s">
        <v>738</v>
      </c>
      <c r="T7" s="647" t="s">
        <v>727</v>
      </c>
      <c r="U7" s="648" t="s">
        <v>769</v>
      </c>
      <c r="V7" s="648" t="s">
        <v>310</v>
      </c>
      <c r="W7" s="647" t="s">
        <v>855</v>
      </c>
      <c r="X7" s="647" t="s">
        <v>738</v>
      </c>
      <c r="Y7" s="647" t="s">
        <v>727</v>
      </c>
      <c r="Z7" s="648" t="s">
        <v>769</v>
      </c>
      <c r="AA7" s="648" t="s">
        <v>310</v>
      </c>
      <c r="AB7" s="647" t="s">
        <v>855</v>
      </c>
      <c r="AC7" s="647" t="s">
        <v>738</v>
      </c>
      <c r="AD7" s="647" t="s">
        <v>727</v>
      </c>
      <c r="AE7" s="649" t="s">
        <v>769</v>
      </c>
    </row>
    <row r="8" spans="1:32">
      <c r="A8" s="650" t="s">
        <v>770</v>
      </c>
      <c r="B8" s="651">
        <v>1037</v>
      </c>
      <c r="C8" s="651">
        <v>157</v>
      </c>
      <c r="D8" s="651">
        <v>561</v>
      </c>
      <c r="E8" s="651">
        <v>74</v>
      </c>
      <c r="F8" s="643">
        <v>245</v>
      </c>
      <c r="G8" s="652">
        <v>7486</v>
      </c>
      <c r="H8" s="651">
        <v>1225</v>
      </c>
      <c r="I8" s="651">
        <v>4249</v>
      </c>
      <c r="J8" s="651">
        <v>478</v>
      </c>
      <c r="K8" s="643">
        <v>1534</v>
      </c>
      <c r="L8" s="643">
        <v>1161</v>
      </c>
      <c r="M8" s="643">
        <v>181</v>
      </c>
      <c r="N8" s="643">
        <v>653</v>
      </c>
      <c r="O8" s="643">
        <v>136</v>
      </c>
      <c r="P8" s="643">
        <v>191</v>
      </c>
      <c r="Q8" s="653">
        <v>7041</v>
      </c>
      <c r="R8" s="643">
        <v>1189</v>
      </c>
      <c r="S8" s="643">
        <v>3832</v>
      </c>
      <c r="T8" s="643">
        <v>502</v>
      </c>
      <c r="U8" s="643">
        <v>1518</v>
      </c>
      <c r="V8" s="643">
        <v>1469</v>
      </c>
      <c r="W8" s="643">
        <v>269</v>
      </c>
      <c r="X8" s="643">
        <v>742</v>
      </c>
      <c r="Y8" s="643">
        <v>134</v>
      </c>
      <c r="Z8" s="654">
        <v>323</v>
      </c>
      <c r="AA8" s="655">
        <v>7258</v>
      </c>
      <c r="AB8" s="655">
        <v>1080</v>
      </c>
      <c r="AC8" s="655">
        <v>3910</v>
      </c>
      <c r="AD8" s="655">
        <v>345</v>
      </c>
      <c r="AE8" s="655">
        <v>1923</v>
      </c>
      <c r="AF8" s="628"/>
    </row>
    <row r="9" spans="1:32">
      <c r="A9" s="645" t="s">
        <v>548</v>
      </c>
      <c r="B9" s="565">
        <v>17</v>
      </c>
      <c r="C9" s="565">
        <v>1</v>
      </c>
      <c r="D9" s="565">
        <v>13</v>
      </c>
      <c r="E9" s="565">
        <v>2</v>
      </c>
      <c r="F9" s="645">
        <v>1</v>
      </c>
      <c r="G9" s="624">
        <v>53</v>
      </c>
      <c r="H9" s="565">
        <v>15</v>
      </c>
      <c r="I9" s="565">
        <v>24</v>
      </c>
      <c r="J9" s="565">
        <v>0</v>
      </c>
      <c r="K9" s="645">
        <v>14</v>
      </c>
      <c r="L9" s="565">
        <v>34</v>
      </c>
      <c r="M9" s="565">
        <v>6</v>
      </c>
      <c r="N9" s="565">
        <v>26</v>
      </c>
      <c r="O9" s="565">
        <v>1</v>
      </c>
      <c r="P9" s="645">
        <v>1</v>
      </c>
      <c r="Q9" s="624">
        <v>30</v>
      </c>
      <c r="R9" s="565">
        <v>7</v>
      </c>
      <c r="S9" s="565">
        <v>16</v>
      </c>
      <c r="T9" s="565">
        <v>1</v>
      </c>
      <c r="U9" s="645">
        <v>6</v>
      </c>
      <c r="V9" s="646">
        <v>22</v>
      </c>
      <c r="W9" s="646">
        <v>5</v>
      </c>
      <c r="X9" s="646">
        <v>12</v>
      </c>
      <c r="Y9" s="646">
        <v>3</v>
      </c>
      <c r="Z9" s="645">
        <v>2</v>
      </c>
      <c r="AA9" s="646">
        <v>37</v>
      </c>
      <c r="AB9" s="646">
        <v>10</v>
      </c>
      <c r="AC9" s="646">
        <v>17</v>
      </c>
      <c r="AD9" s="646">
        <v>2</v>
      </c>
      <c r="AE9" s="646">
        <v>8</v>
      </c>
    </row>
    <row r="10" spans="1:32">
      <c r="A10" s="645" t="s">
        <v>550</v>
      </c>
      <c r="B10" s="565">
        <v>19</v>
      </c>
      <c r="C10" s="565">
        <v>4</v>
      </c>
      <c r="D10" s="565">
        <v>10</v>
      </c>
      <c r="E10" s="565">
        <v>1</v>
      </c>
      <c r="F10" s="645">
        <v>4</v>
      </c>
      <c r="G10" s="624">
        <v>207</v>
      </c>
      <c r="H10" s="565">
        <v>25</v>
      </c>
      <c r="I10" s="565">
        <v>145</v>
      </c>
      <c r="J10" s="565">
        <v>4</v>
      </c>
      <c r="K10" s="645">
        <v>33</v>
      </c>
      <c r="L10" s="565">
        <v>19</v>
      </c>
      <c r="M10" s="565">
        <v>2</v>
      </c>
      <c r="N10" s="565">
        <v>14</v>
      </c>
      <c r="O10" s="565">
        <v>1</v>
      </c>
      <c r="P10" s="645">
        <v>2</v>
      </c>
      <c r="Q10" s="624">
        <v>107</v>
      </c>
      <c r="R10" s="565">
        <v>14</v>
      </c>
      <c r="S10" s="565">
        <v>70</v>
      </c>
      <c r="T10" s="565">
        <v>2</v>
      </c>
      <c r="U10" s="645">
        <v>21</v>
      </c>
      <c r="V10" s="646">
        <v>20</v>
      </c>
      <c r="W10" s="646">
        <v>1</v>
      </c>
      <c r="X10" s="646">
        <v>10</v>
      </c>
      <c r="Y10" s="646">
        <v>7</v>
      </c>
      <c r="Z10" s="645">
        <v>2</v>
      </c>
      <c r="AA10" s="646">
        <v>126</v>
      </c>
      <c r="AB10" s="646">
        <v>20</v>
      </c>
      <c r="AC10" s="646">
        <v>74</v>
      </c>
      <c r="AD10" s="646">
        <v>5</v>
      </c>
      <c r="AE10" s="646">
        <v>27</v>
      </c>
    </row>
    <row r="11" spans="1:32">
      <c r="A11" s="645" t="s">
        <v>552</v>
      </c>
      <c r="B11" s="565">
        <v>22</v>
      </c>
      <c r="C11" s="565">
        <v>4</v>
      </c>
      <c r="D11" s="565">
        <v>14</v>
      </c>
      <c r="E11" s="565">
        <v>0</v>
      </c>
      <c r="F11" s="645">
        <v>4</v>
      </c>
      <c r="G11" s="624">
        <v>155</v>
      </c>
      <c r="H11" s="565">
        <v>14</v>
      </c>
      <c r="I11" s="565">
        <v>99</v>
      </c>
      <c r="J11" s="565">
        <v>2</v>
      </c>
      <c r="K11" s="645">
        <v>40</v>
      </c>
      <c r="L11" s="565">
        <v>31</v>
      </c>
      <c r="M11" s="565">
        <v>6</v>
      </c>
      <c r="N11" s="565">
        <v>18</v>
      </c>
      <c r="O11" s="565">
        <v>1</v>
      </c>
      <c r="P11" s="645">
        <v>6</v>
      </c>
      <c r="Q11" s="624">
        <v>182</v>
      </c>
      <c r="R11" s="565">
        <v>17</v>
      </c>
      <c r="S11" s="565">
        <v>102</v>
      </c>
      <c r="T11" s="565">
        <v>6</v>
      </c>
      <c r="U11" s="645">
        <v>57</v>
      </c>
      <c r="V11" s="646">
        <v>56</v>
      </c>
      <c r="W11" s="646">
        <v>9</v>
      </c>
      <c r="X11" s="646">
        <v>35</v>
      </c>
      <c r="Y11" s="646">
        <v>1</v>
      </c>
      <c r="Z11" s="645">
        <v>11</v>
      </c>
      <c r="AA11" s="646">
        <v>191</v>
      </c>
      <c r="AB11" s="646">
        <v>27</v>
      </c>
      <c r="AC11" s="646">
        <v>109</v>
      </c>
      <c r="AD11" s="646">
        <v>11</v>
      </c>
      <c r="AE11" s="646">
        <v>44</v>
      </c>
    </row>
    <row r="12" spans="1:32">
      <c r="A12" s="645" t="s">
        <v>554</v>
      </c>
      <c r="B12" s="565">
        <v>19</v>
      </c>
      <c r="C12" s="565">
        <v>5</v>
      </c>
      <c r="D12" s="565">
        <v>10</v>
      </c>
      <c r="E12" s="565">
        <v>2</v>
      </c>
      <c r="F12" s="645">
        <v>2</v>
      </c>
      <c r="G12" s="624">
        <v>41</v>
      </c>
      <c r="H12" s="565">
        <v>20</v>
      </c>
      <c r="I12" s="565">
        <v>18</v>
      </c>
      <c r="J12" s="565">
        <v>0</v>
      </c>
      <c r="K12" s="645">
        <v>3</v>
      </c>
      <c r="L12" s="565">
        <v>32</v>
      </c>
      <c r="M12" s="565">
        <v>5</v>
      </c>
      <c r="N12" s="565">
        <v>24</v>
      </c>
      <c r="O12" s="565">
        <v>2</v>
      </c>
      <c r="P12" s="645">
        <v>1</v>
      </c>
      <c r="Q12" s="624">
        <v>39</v>
      </c>
      <c r="R12" s="565">
        <v>12</v>
      </c>
      <c r="S12" s="565">
        <v>18</v>
      </c>
      <c r="T12" s="565">
        <v>3</v>
      </c>
      <c r="U12" s="645">
        <v>6</v>
      </c>
      <c r="V12" s="646">
        <v>31</v>
      </c>
      <c r="W12" s="646">
        <v>7</v>
      </c>
      <c r="X12" s="646">
        <v>22</v>
      </c>
      <c r="Y12" s="646">
        <v>1</v>
      </c>
      <c r="Z12" s="645">
        <v>1</v>
      </c>
      <c r="AA12" s="646">
        <v>52</v>
      </c>
      <c r="AB12" s="646">
        <v>8</v>
      </c>
      <c r="AC12" s="646">
        <v>32</v>
      </c>
      <c r="AD12" s="646">
        <v>4</v>
      </c>
      <c r="AE12" s="646">
        <v>8</v>
      </c>
    </row>
    <row r="13" spans="1:32">
      <c r="A13" s="645" t="s">
        <v>556</v>
      </c>
      <c r="B13" s="565">
        <v>46</v>
      </c>
      <c r="C13" s="565">
        <v>10</v>
      </c>
      <c r="D13" s="565">
        <v>29</v>
      </c>
      <c r="E13" s="565">
        <v>1</v>
      </c>
      <c r="F13" s="645">
        <v>6</v>
      </c>
      <c r="G13" s="624">
        <v>516</v>
      </c>
      <c r="H13" s="565">
        <v>83</v>
      </c>
      <c r="I13" s="565">
        <v>351</v>
      </c>
      <c r="J13" s="565">
        <v>10</v>
      </c>
      <c r="K13" s="645">
        <v>72</v>
      </c>
      <c r="L13" s="565">
        <v>45</v>
      </c>
      <c r="M13" s="565">
        <v>10</v>
      </c>
      <c r="N13" s="565">
        <v>32</v>
      </c>
      <c r="O13" s="565">
        <v>1</v>
      </c>
      <c r="P13" s="645">
        <v>2</v>
      </c>
      <c r="Q13" s="624">
        <v>514</v>
      </c>
      <c r="R13" s="565">
        <v>98</v>
      </c>
      <c r="S13" s="565">
        <v>330</v>
      </c>
      <c r="T13" s="565">
        <v>18</v>
      </c>
      <c r="U13" s="645">
        <v>68</v>
      </c>
      <c r="V13" s="646">
        <v>51</v>
      </c>
      <c r="W13" s="646">
        <v>12</v>
      </c>
      <c r="X13" s="646">
        <v>27</v>
      </c>
      <c r="Y13" s="646">
        <v>0</v>
      </c>
      <c r="Z13" s="645">
        <v>12</v>
      </c>
      <c r="AA13" s="646">
        <v>398</v>
      </c>
      <c r="AB13" s="646">
        <v>73</v>
      </c>
      <c r="AC13" s="646">
        <v>233</v>
      </c>
      <c r="AD13" s="646">
        <v>7</v>
      </c>
      <c r="AE13" s="646">
        <v>85</v>
      </c>
    </row>
    <row r="14" spans="1:32">
      <c r="A14" s="645" t="s">
        <v>558</v>
      </c>
      <c r="B14" s="565">
        <v>37</v>
      </c>
      <c r="C14" s="565">
        <v>3</v>
      </c>
      <c r="D14" s="565">
        <v>27</v>
      </c>
      <c r="E14" s="565">
        <v>2</v>
      </c>
      <c r="F14" s="645">
        <v>5</v>
      </c>
      <c r="G14" s="624">
        <v>290</v>
      </c>
      <c r="H14" s="565">
        <v>28</v>
      </c>
      <c r="I14" s="565">
        <v>188</v>
      </c>
      <c r="J14" s="565">
        <v>15</v>
      </c>
      <c r="K14" s="645">
        <v>59</v>
      </c>
      <c r="L14" s="565">
        <v>28</v>
      </c>
      <c r="M14" s="565">
        <v>5</v>
      </c>
      <c r="N14" s="565">
        <v>13</v>
      </c>
      <c r="O14" s="565">
        <v>1</v>
      </c>
      <c r="P14" s="645">
        <v>9</v>
      </c>
      <c r="Q14" s="624">
        <v>278</v>
      </c>
      <c r="R14" s="565">
        <v>35</v>
      </c>
      <c r="S14" s="565">
        <v>199</v>
      </c>
      <c r="T14" s="565">
        <v>5</v>
      </c>
      <c r="U14" s="645">
        <v>39</v>
      </c>
      <c r="V14" s="646">
        <v>44</v>
      </c>
      <c r="W14" s="646">
        <v>8</v>
      </c>
      <c r="X14" s="646">
        <v>28</v>
      </c>
      <c r="Y14" s="646">
        <v>1</v>
      </c>
      <c r="Z14" s="645">
        <v>7</v>
      </c>
      <c r="AA14" s="646">
        <v>255</v>
      </c>
      <c r="AB14" s="646">
        <v>34</v>
      </c>
      <c r="AC14" s="646">
        <v>171</v>
      </c>
      <c r="AD14" s="646">
        <v>15</v>
      </c>
      <c r="AE14" s="646">
        <v>35</v>
      </c>
    </row>
    <row r="15" spans="1:32">
      <c r="A15" s="645" t="s">
        <v>560</v>
      </c>
      <c r="B15" s="565">
        <v>90</v>
      </c>
      <c r="C15" s="565">
        <v>9</v>
      </c>
      <c r="D15" s="565">
        <v>51</v>
      </c>
      <c r="E15" s="565">
        <v>15</v>
      </c>
      <c r="F15" s="645">
        <v>15</v>
      </c>
      <c r="G15" s="624">
        <v>0</v>
      </c>
      <c r="H15" s="565">
        <v>0</v>
      </c>
      <c r="I15" s="565">
        <v>0</v>
      </c>
      <c r="J15" s="565">
        <v>0</v>
      </c>
      <c r="K15" s="645">
        <v>0</v>
      </c>
      <c r="L15" s="565">
        <v>122</v>
      </c>
      <c r="M15" s="565">
        <v>14</v>
      </c>
      <c r="N15" s="565">
        <v>68</v>
      </c>
      <c r="O15" s="565">
        <v>25</v>
      </c>
      <c r="P15" s="645">
        <v>15</v>
      </c>
      <c r="Q15" s="624">
        <v>0</v>
      </c>
      <c r="R15" s="565">
        <v>0</v>
      </c>
      <c r="S15" s="565">
        <v>0</v>
      </c>
      <c r="T15" s="565">
        <v>0</v>
      </c>
      <c r="U15" s="645">
        <v>0</v>
      </c>
      <c r="V15" s="646">
        <v>106</v>
      </c>
      <c r="W15" s="646">
        <v>12</v>
      </c>
      <c r="X15" s="646">
        <v>36</v>
      </c>
      <c r="Y15" s="646">
        <v>28</v>
      </c>
      <c r="Z15" s="645">
        <v>30</v>
      </c>
      <c r="AA15" s="656" t="s">
        <v>725</v>
      </c>
    </row>
    <row r="16" spans="1:32">
      <c r="A16" s="645" t="s">
        <v>561</v>
      </c>
      <c r="B16" s="565">
        <v>20</v>
      </c>
      <c r="C16" s="565">
        <v>4</v>
      </c>
      <c r="D16" s="565">
        <v>14</v>
      </c>
      <c r="E16" s="565">
        <v>0</v>
      </c>
      <c r="F16" s="645">
        <v>2</v>
      </c>
      <c r="G16" s="624">
        <v>131</v>
      </c>
      <c r="H16" s="565">
        <v>16</v>
      </c>
      <c r="I16" s="565">
        <v>82</v>
      </c>
      <c r="J16" s="565">
        <v>3</v>
      </c>
      <c r="K16" s="645">
        <v>30</v>
      </c>
      <c r="L16" s="565">
        <v>32</v>
      </c>
      <c r="M16" s="565">
        <v>7</v>
      </c>
      <c r="N16" s="565">
        <v>16</v>
      </c>
      <c r="O16" s="565">
        <v>3</v>
      </c>
      <c r="P16" s="645">
        <v>6</v>
      </c>
      <c r="Q16" s="624">
        <v>169</v>
      </c>
      <c r="R16" s="565">
        <v>20</v>
      </c>
      <c r="S16" s="565">
        <v>108</v>
      </c>
      <c r="T16" s="565">
        <v>8</v>
      </c>
      <c r="U16" s="645">
        <v>33</v>
      </c>
      <c r="V16" s="646">
        <v>33</v>
      </c>
      <c r="W16" s="646">
        <v>8</v>
      </c>
      <c r="X16" s="646">
        <v>20</v>
      </c>
      <c r="Y16" s="646">
        <v>2</v>
      </c>
      <c r="Z16" s="645">
        <v>3</v>
      </c>
      <c r="AA16" s="646">
        <v>230</v>
      </c>
      <c r="AB16" s="646">
        <v>29</v>
      </c>
      <c r="AC16" s="646">
        <v>148</v>
      </c>
      <c r="AD16" s="646">
        <v>9</v>
      </c>
      <c r="AE16" s="646">
        <v>44</v>
      </c>
    </row>
    <row r="17" spans="1:31">
      <c r="A17" s="645" t="s">
        <v>563</v>
      </c>
      <c r="B17" s="565">
        <v>37</v>
      </c>
      <c r="C17" s="565">
        <v>4</v>
      </c>
      <c r="D17" s="565">
        <v>20</v>
      </c>
      <c r="E17" s="565">
        <v>2</v>
      </c>
      <c r="F17" s="645">
        <v>11</v>
      </c>
      <c r="G17" s="624">
        <v>410</v>
      </c>
      <c r="H17" s="565">
        <v>43</v>
      </c>
      <c r="I17" s="565">
        <v>251</v>
      </c>
      <c r="J17" s="565">
        <v>26</v>
      </c>
      <c r="K17" s="645">
        <v>90</v>
      </c>
      <c r="L17" s="565">
        <v>40</v>
      </c>
      <c r="M17" s="565">
        <v>8</v>
      </c>
      <c r="N17" s="565">
        <v>15</v>
      </c>
      <c r="O17" s="565">
        <v>8</v>
      </c>
      <c r="P17" s="645">
        <v>9</v>
      </c>
      <c r="Q17" s="624">
        <v>329</v>
      </c>
      <c r="R17" s="565">
        <v>51</v>
      </c>
      <c r="S17" s="565">
        <v>200</v>
      </c>
      <c r="T17" s="565">
        <v>19</v>
      </c>
      <c r="U17" s="645">
        <v>59</v>
      </c>
      <c r="V17" s="646">
        <v>57</v>
      </c>
      <c r="W17" s="646">
        <v>16</v>
      </c>
      <c r="X17" s="646">
        <v>36</v>
      </c>
      <c r="Y17" s="646">
        <v>1</v>
      </c>
      <c r="Z17" s="645">
        <v>4</v>
      </c>
      <c r="AA17" s="646">
        <v>326</v>
      </c>
      <c r="AB17" s="646">
        <v>44</v>
      </c>
      <c r="AC17" s="646">
        <v>171</v>
      </c>
      <c r="AD17" s="646">
        <v>15</v>
      </c>
      <c r="AE17" s="646">
        <v>96</v>
      </c>
    </row>
    <row r="18" spans="1:31">
      <c r="A18" s="645" t="s">
        <v>565</v>
      </c>
      <c r="B18" s="565">
        <v>10</v>
      </c>
      <c r="C18" s="565">
        <v>2</v>
      </c>
      <c r="D18" s="565">
        <v>3</v>
      </c>
      <c r="E18" s="565">
        <v>1</v>
      </c>
      <c r="F18" s="645">
        <v>4</v>
      </c>
      <c r="G18" s="624">
        <v>217</v>
      </c>
      <c r="H18" s="565">
        <v>22</v>
      </c>
      <c r="I18" s="565">
        <v>131</v>
      </c>
      <c r="J18" s="565">
        <v>14</v>
      </c>
      <c r="K18" s="645">
        <v>50</v>
      </c>
      <c r="L18" s="565">
        <v>28</v>
      </c>
      <c r="M18" s="565">
        <v>3</v>
      </c>
      <c r="N18" s="565">
        <v>20</v>
      </c>
      <c r="O18" s="565">
        <v>3</v>
      </c>
      <c r="P18" s="645">
        <v>2</v>
      </c>
      <c r="Q18" s="624">
        <v>199</v>
      </c>
      <c r="R18" s="565">
        <v>18</v>
      </c>
      <c r="S18" s="565">
        <v>128</v>
      </c>
      <c r="T18" s="565">
        <v>9</v>
      </c>
      <c r="U18" s="645">
        <v>44</v>
      </c>
      <c r="V18" s="646">
        <v>23</v>
      </c>
      <c r="W18" s="646">
        <v>3</v>
      </c>
      <c r="X18" s="646">
        <v>12</v>
      </c>
      <c r="Y18" s="646">
        <v>2</v>
      </c>
      <c r="Z18" s="645">
        <v>6</v>
      </c>
      <c r="AA18" s="646">
        <v>192</v>
      </c>
      <c r="AB18" s="646">
        <v>18</v>
      </c>
      <c r="AC18" s="646">
        <v>110</v>
      </c>
      <c r="AD18" s="646">
        <v>12</v>
      </c>
      <c r="AE18" s="646">
        <v>52</v>
      </c>
    </row>
    <row r="19" spans="1:31">
      <c r="A19" s="645" t="s">
        <v>567</v>
      </c>
      <c r="B19" s="565">
        <v>95</v>
      </c>
      <c r="C19" s="565">
        <v>17</v>
      </c>
      <c r="D19" s="565">
        <v>53</v>
      </c>
      <c r="E19" s="565">
        <v>8</v>
      </c>
      <c r="F19" s="645">
        <v>17</v>
      </c>
      <c r="G19" s="624">
        <v>989</v>
      </c>
      <c r="H19" s="565">
        <v>141</v>
      </c>
      <c r="I19" s="565">
        <v>556</v>
      </c>
      <c r="J19" s="565">
        <v>58</v>
      </c>
      <c r="K19" s="645">
        <v>234</v>
      </c>
      <c r="L19" s="565">
        <v>75</v>
      </c>
      <c r="M19" s="565">
        <v>15</v>
      </c>
      <c r="N19" s="565">
        <v>43</v>
      </c>
      <c r="O19" s="565">
        <v>6</v>
      </c>
      <c r="P19" s="645">
        <v>11</v>
      </c>
      <c r="Q19" s="624">
        <v>797</v>
      </c>
      <c r="R19" s="565">
        <v>138</v>
      </c>
      <c r="S19" s="565">
        <v>377</v>
      </c>
      <c r="T19" s="565">
        <v>60</v>
      </c>
      <c r="U19" s="645">
        <v>222</v>
      </c>
      <c r="V19" s="646">
        <v>126</v>
      </c>
      <c r="W19" s="646">
        <v>28</v>
      </c>
      <c r="X19" s="646">
        <v>68</v>
      </c>
      <c r="Y19" s="646">
        <v>9</v>
      </c>
      <c r="Z19" s="645">
        <v>21</v>
      </c>
      <c r="AA19" s="646">
        <v>769</v>
      </c>
      <c r="AB19" s="646">
        <v>125</v>
      </c>
      <c r="AC19" s="646">
        <v>351</v>
      </c>
      <c r="AD19" s="646">
        <v>24</v>
      </c>
      <c r="AE19" s="646">
        <v>269</v>
      </c>
    </row>
    <row r="20" spans="1:31">
      <c r="A20" s="645" t="s">
        <v>569</v>
      </c>
      <c r="B20" s="565">
        <v>16</v>
      </c>
      <c r="C20" s="565">
        <v>2</v>
      </c>
      <c r="D20" s="565">
        <v>7</v>
      </c>
      <c r="E20" s="565">
        <v>1</v>
      </c>
      <c r="F20" s="645">
        <v>6</v>
      </c>
      <c r="G20" s="624">
        <v>124</v>
      </c>
      <c r="H20" s="565">
        <v>21</v>
      </c>
      <c r="I20" s="565">
        <v>44</v>
      </c>
      <c r="J20" s="565">
        <v>10</v>
      </c>
      <c r="K20" s="645">
        <v>49</v>
      </c>
      <c r="L20" s="565">
        <v>29</v>
      </c>
      <c r="M20" s="565">
        <v>6</v>
      </c>
      <c r="N20" s="565">
        <v>10</v>
      </c>
      <c r="O20" s="565">
        <v>9</v>
      </c>
      <c r="P20" s="645">
        <v>4</v>
      </c>
      <c r="Q20" s="624">
        <v>137</v>
      </c>
      <c r="R20" s="565">
        <v>23</v>
      </c>
      <c r="S20" s="565">
        <v>63</v>
      </c>
      <c r="T20" s="565">
        <v>15</v>
      </c>
      <c r="U20" s="645">
        <v>36</v>
      </c>
      <c r="V20" s="646">
        <v>34</v>
      </c>
      <c r="W20" s="646">
        <v>10</v>
      </c>
      <c r="X20" s="646">
        <v>11</v>
      </c>
      <c r="Y20" s="646">
        <v>3</v>
      </c>
      <c r="Z20" s="645">
        <v>10</v>
      </c>
      <c r="AA20" s="646">
        <v>124</v>
      </c>
      <c r="AB20" s="646">
        <v>16</v>
      </c>
      <c r="AC20" s="646">
        <v>48</v>
      </c>
      <c r="AD20" s="646">
        <v>8</v>
      </c>
      <c r="AE20" s="646">
        <v>52</v>
      </c>
    </row>
    <row r="21" spans="1:31">
      <c r="A21" s="645" t="s">
        <v>571</v>
      </c>
      <c r="B21" s="565">
        <v>12</v>
      </c>
      <c r="C21" s="565">
        <v>0</v>
      </c>
      <c r="D21" s="565">
        <v>9</v>
      </c>
      <c r="E21" s="565">
        <v>0</v>
      </c>
      <c r="F21" s="645">
        <v>3</v>
      </c>
      <c r="G21" s="624">
        <v>148</v>
      </c>
      <c r="H21" s="565">
        <v>30</v>
      </c>
      <c r="I21" s="565">
        <v>86</v>
      </c>
      <c r="J21" s="565">
        <v>5</v>
      </c>
      <c r="K21" s="645">
        <v>27</v>
      </c>
      <c r="L21" s="565">
        <v>18</v>
      </c>
      <c r="M21" s="565">
        <v>4</v>
      </c>
      <c r="N21" s="565">
        <v>11</v>
      </c>
      <c r="O21" s="565">
        <v>0</v>
      </c>
      <c r="P21" s="645">
        <v>3</v>
      </c>
      <c r="Q21" s="624">
        <v>112</v>
      </c>
      <c r="R21" s="565">
        <v>23</v>
      </c>
      <c r="S21" s="565">
        <v>73</v>
      </c>
      <c r="T21" s="565">
        <v>4</v>
      </c>
      <c r="U21" s="645">
        <v>12</v>
      </c>
      <c r="V21" s="646">
        <v>24</v>
      </c>
      <c r="W21" s="646">
        <v>5</v>
      </c>
      <c r="X21" s="646">
        <v>10</v>
      </c>
      <c r="Y21" s="646">
        <v>3</v>
      </c>
      <c r="Z21" s="645">
        <v>6</v>
      </c>
      <c r="AA21" s="646">
        <v>163</v>
      </c>
      <c r="AB21" s="646">
        <v>50</v>
      </c>
      <c r="AC21" s="646">
        <v>88</v>
      </c>
      <c r="AD21" s="646">
        <v>7</v>
      </c>
      <c r="AE21" s="646">
        <v>18</v>
      </c>
    </row>
    <row r="22" spans="1:31">
      <c r="A22" s="645" t="s">
        <v>573</v>
      </c>
      <c r="B22" s="565">
        <v>29</v>
      </c>
      <c r="C22" s="565">
        <v>7</v>
      </c>
      <c r="D22" s="565">
        <v>13</v>
      </c>
      <c r="E22" s="565">
        <v>1</v>
      </c>
      <c r="F22" s="645">
        <v>8</v>
      </c>
      <c r="G22" s="624">
        <v>226</v>
      </c>
      <c r="H22" s="565">
        <v>32</v>
      </c>
      <c r="I22" s="565">
        <v>126</v>
      </c>
      <c r="J22" s="565">
        <v>19</v>
      </c>
      <c r="K22" s="645">
        <v>49</v>
      </c>
      <c r="L22" s="565">
        <v>40</v>
      </c>
      <c r="M22" s="565">
        <v>9</v>
      </c>
      <c r="N22" s="565">
        <v>15</v>
      </c>
      <c r="O22" s="565">
        <v>9</v>
      </c>
      <c r="P22" s="645">
        <v>7</v>
      </c>
      <c r="Q22" s="624">
        <v>287</v>
      </c>
      <c r="R22" s="565">
        <v>56</v>
      </c>
      <c r="S22" s="565">
        <v>160</v>
      </c>
      <c r="T22" s="565">
        <v>23</v>
      </c>
      <c r="U22" s="645">
        <v>48</v>
      </c>
      <c r="V22" s="646">
        <v>52</v>
      </c>
      <c r="W22" s="646">
        <v>15</v>
      </c>
      <c r="X22" s="646">
        <v>19</v>
      </c>
      <c r="Y22" s="646">
        <v>3</v>
      </c>
      <c r="Z22" s="645">
        <v>15</v>
      </c>
      <c r="AA22" s="646">
        <v>246</v>
      </c>
      <c r="AB22" s="646">
        <v>39</v>
      </c>
      <c r="AC22" s="646">
        <v>121</v>
      </c>
      <c r="AD22" s="646">
        <v>19</v>
      </c>
      <c r="AE22" s="646">
        <v>67</v>
      </c>
    </row>
    <row r="23" spans="1:31">
      <c r="A23" s="645" t="s">
        <v>575</v>
      </c>
      <c r="B23" s="565">
        <v>19</v>
      </c>
      <c r="C23" s="565">
        <v>1</v>
      </c>
      <c r="D23" s="565">
        <v>16</v>
      </c>
      <c r="E23" s="565">
        <v>0</v>
      </c>
      <c r="F23" s="645">
        <v>2</v>
      </c>
      <c r="G23" s="624">
        <v>181</v>
      </c>
      <c r="H23" s="565">
        <v>25</v>
      </c>
      <c r="I23" s="565">
        <v>116</v>
      </c>
      <c r="J23" s="565">
        <v>4</v>
      </c>
      <c r="K23" s="645">
        <v>36</v>
      </c>
      <c r="L23" s="565">
        <v>29</v>
      </c>
      <c r="M23" s="565">
        <v>2</v>
      </c>
      <c r="N23" s="565">
        <v>24</v>
      </c>
      <c r="O23" s="565">
        <v>1</v>
      </c>
      <c r="P23" s="645">
        <v>2</v>
      </c>
      <c r="Q23" s="624">
        <v>171</v>
      </c>
      <c r="R23" s="565">
        <v>10</v>
      </c>
      <c r="S23" s="565">
        <v>110</v>
      </c>
      <c r="T23" s="565">
        <v>7</v>
      </c>
      <c r="U23" s="645">
        <v>44</v>
      </c>
      <c r="V23" s="646">
        <v>33</v>
      </c>
      <c r="W23" s="646">
        <v>2</v>
      </c>
      <c r="X23" s="646">
        <v>26</v>
      </c>
      <c r="Y23" s="646">
        <v>1</v>
      </c>
      <c r="Z23" s="645">
        <v>4</v>
      </c>
      <c r="AA23" s="646">
        <v>201</v>
      </c>
      <c r="AB23" s="646">
        <v>18</v>
      </c>
      <c r="AC23" s="646">
        <v>127</v>
      </c>
      <c r="AD23" s="646">
        <v>13</v>
      </c>
      <c r="AE23" s="646">
        <v>43</v>
      </c>
    </row>
    <row r="24" spans="1:31">
      <c r="A24" s="645" t="s">
        <v>577</v>
      </c>
      <c r="B24" s="565">
        <v>54</v>
      </c>
      <c r="C24" s="565">
        <v>8</v>
      </c>
      <c r="D24" s="565">
        <v>32</v>
      </c>
      <c r="E24" s="565">
        <v>2</v>
      </c>
      <c r="F24" s="645">
        <v>12</v>
      </c>
      <c r="G24" s="624">
        <v>430</v>
      </c>
      <c r="H24" s="565">
        <v>65</v>
      </c>
      <c r="I24" s="565">
        <v>286</v>
      </c>
      <c r="J24" s="565">
        <v>8</v>
      </c>
      <c r="K24" s="645">
        <v>71</v>
      </c>
      <c r="L24" s="565">
        <v>49</v>
      </c>
      <c r="M24" s="565">
        <v>6</v>
      </c>
      <c r="N24" s="565">
        <v>30</v>
      </c>
      <c r="O24" s="565">
        <v>5</v>
      </c>
      <c r="P24" s="645">
        <v>8</v>
      </c>
      <c r="Q24" s="624">
        <v>403</v>
      </c>
      <c r="R24" s="565">
        <v>69</v>
      </c>
      <c r="S24" s="565">
        <v>255</v>
      </c>
      <c r="T24" s="565">
        <v>13</v>
      </c>
      <c r="U24" s="645">
        <v>66</v>
      </c>
      <c r="V24" s="646">
        <v>46</v>
      </c>
      <c r="W24" s="646">
        <v>11</v>
      </c>
      <c r="X24" s="646">
        <v>18</v>
      </c>
      <c r="Y24" s="646">
        <v>4</v>
      </c>
      <c r="Z24" s="645">
        <v>13</v>
      </c>
      <c r="AA24" s="646">
        <v>326</v>
      </c>
      <c r="AB24" s="646">
        <v>64</v>
      </c>
      <c r="AC24" s="646">
        <v>201</v>
      </c>
      <c r="AD24" s="646">
        <v>8</v>
      </c>
      <c r="AE24" s="646">
        <v>53</v>
      </c>
    </row>
    <row r="25" spans="1:31">
      <c r="A25" s="645" t="s">
        <v>579</v>
      </c>
      <c r="B25" s="565">
        <v>18</v>
      </c>
      <c r="C25" s="565">
        <v>2</v>
      </c>
      <c r="D25" s="565">
        <v>11</v>
      </c>
      <c r="E25" s="565">
        <v>0</v>
      </c>
      <c r="F25" s="645">
        <v>5</v>
      </c>
      <c r="G25" s="624">
        <v>127</v>
      </c>
      <c r="H25" s="565">
        <v>27</v>
      </c>
      <c r="I25" s="565">
        <v>69</v>
      </c>
      <c r="J25" s="565">
        <v>1</v>
      </c>
      <c r="K25" s="645">
        <v>30</v>
      </c>
      <c r="L25" s="565">
        <v>12</v>
      </c>
      <c r="M25" s="565">
        <v>0</v>
      </c>
      <c r="N25" s="565">
        <v>9</v>
      </c>
      <c r="O25" s="565">
        <v>2</v>
      </c>
      <c r="P25" s="645">
        <v>1</v>
      </c>
      <c r="Q25" s="624">
        <v>125</v>
      </c>
      <c r="R25" s="565">
        <v>42</v>
      </c>
      <c r="S25" s="565">
        <v>57</v>
      </c>
      <c r="T25" s="565">
        <v>2</v>
      </c>
      <c r="U25" s="645">
        <v>24</v>
      </c>
      <c r="V25" s="646">
        <v>26</v>
      </c>
      <c r="W25" s="646">
        <v>6</v>
      </c>
      <c r="X25" s="646">
        <v>14</v>
      </c>
      <c r="Y25" s="646">
        <v>2</v>
      </c>
      <c r="Z25" s="645">
        <v>4</v>
      </c>
      <c r="AA25" s="646">
        <v>127</v>
      </c>
      <c r="AB25" s="646">
        <v>27</v>
      </c>
      <c r="AC25" s="646">
        <v>78</v>
      </c>
      <c r="AD25" s="646">
        <v>2</v>
      </c>
      <c r="AE25" s="646">
        <v>20</v>
      </c>
    </row>
    <row r="26" spans="1:31">
      <c r="A26" s="645" t="s">
        <v>581</v>
      </c>
      <c r="B26" s="565">
        <v>39</v>
      </c>
      <c r="C26" s="565">
        <v>4</v>
      </c>
      <c r="D26" s="565">
        <v>18</v>
      </c>
      <c r="E26" s="565">
        <v>4</v>
      </c>
      <c r="F26" s="645">
        <v>13</v>
      </c>
      <c r="G26" s="624">
        <v>353</v>
      </c>
      <c r="H26" s="565">
        <v>45</v>
      </c>
      <c r="I26" s="565">
        <v>206</v>
      </c>
      <c r="J26" s="565">
        <v>34</v>
      </c>
      <c r="K26" s="645">
        <v>68</v>
      </c>
      <c r="L26" s="565">
        <v>38</v>
      </c>
      <c r="M26" s="565">
        <v>12</v>
      </c>
      <c r="N26" s="565">
        <v>19</v>
      </c>
      <c r="O26" s="565">
        <v>3</v>
      </c>
      <c r="P26" s="645">
        <v>4</v>
      </c>
      <c r="Q26" s="624">
        <v>311</v>
      </c>
      <c r="R26" s="565">
        <v>51</v>
      </c>
      <c r="S26" s="565">
        <v>154</v>
      </c>
      <c r="T26" s="565">
        <v>29</v>
      </c>
      <c r="U26" s="645">
        <v>77</v>
      </c>
      <c r="V26" s="646">
        <v>49</v>
      </c>
      <c r="W26" s="646">
        <v>16</v>
      </c>
      <c r="X26" s="646">
        <v>22</v>
      </c>
      <c r="Y26" s="646">
        <v>5</v>
      </c>
      <c r="Z26" s="645">
        <v>6</v>
      </c>
      <c r="AA26" s="646">
        <v>410</v>
      </c>
      <c r="AB26" s="646">
        <v>78</v>
      </c>
      <c r="AC26" s="646">
        <v>215</v>
      </c>
      <c r="AD26" s="646">
        <v>22</v>
      </c>
      <c r="AE26" s="646">
        <v>95</v>
      </c>
    </row>
    <row r="27" spans="1:31">
      <c r="A27" s="645" t="s">
        <v>583</v>
      </c>
      <c r="B27" s="565">
        <v>185</v>
      </c>
      <c r="C27" s="565">
        <v>15</v>
      </c>
      <c r="D27" s="565">
        <v>67</v>
      </c>
      <c r="E27" s="565">
        <v>25</v>
      </c>
      <c r="F27" s="645">
        <v>78</v>
      </c>
      <c r="G27" s="624">
        <v>783</v>
      </c>
      <c r="H27" s="565">
        <v>67</v>
      </c>
      <c r="I27" s="565">
        <v>414</v>
      </c>
      <c r="J27" s="565">
        <v>134</v>
      </c>
      <c r="K27" s="645">
        <v>168</v>
      </c>
      <c r="L27" s="565">
        <v>209</v>
      </c>
      <c r="M27" s="565">
        <v>20</v>
      </c>
      <c r="N27" s="565">
        <v>89</v>
      </c>
      <c r="O27" s="565">
        <v>44</v>
      </c>
      <c r="P27" s="645">
        <v>56</v>
      </c>
      <c r="Q27" s="624">
        <v>739</v>
      </c>
      <c r="R27" s="565">
        <v>62</v>
      </c>
      <c r="S27" s="565">
        <v>389</v>
      </c>
      <c r="T27" s="565">
        <v>106</v>
      </c>
      <c r="U27" s="645">
        <v>182</v>
      </c>
      <c r="V27" s="646">
        <v>244</v>
      </c>
      <c r="W27" s="646">
        <v>27</v>
      </c>
      <c r="X27" s="646">
        <v>105</v>
      </c>
      <c r="Y27" s="646">
        <v>35</v>
      </c>
      <c r="Z27" s="645">
        <v>77</v>
      </c>
      <c r="AA27" s="646">
        <v>742</v>
      </c>
      <c r="AB27" s="646">
        <v>59</v>
      </c>
      <c r="AC27" s="646">
        <v>397</v>
      </c>
      <c r="AD27" s="646">
        <v>81</v>
      </c>
      <c r="AE27" s="646">
        <v>205</v>
      </c>
    </row>
    <row r="28" spans="1:31">
      <c r="A28" s="645" t="s">
        <v>584</v>
      </c>
      <c r="B28" s="565">
        <v>10</v>
      </c>
      <c r="C28" s="565">
        <v>0</v>
      </c>
      <c r="D28" s="565">
        <v>5</v>
      </c>
      <c r="E28" s="565">
        <v>1</v>
      </c>
      <c r="F28" s="645">
        <v>4</v>
      </c>
      <c r="G28" s="624">
        <v>170</v>
      </c>
      <c r="H28" s="565">
        <v>16</v>
      </c>
      <c r="I28" s="565">
        <v>123</v>
      </c>
      <c r="J28" s="565">
        <v>4</v>
      </c>
      <c r="K28" s="645">
        <v>27</v>
      </c>
      <c r="L28" s="565">
        <v>19</v>
      </c>
      <c r="M28" s="565">
        <v>1</v>
      </c>
      <c r="N28" s="565">
        <v>14</v>
      </c>
      <c r="O28" s="565">
        <v>0</v>
      </c>
      <c r="P28" s="645">
        <v>4</v>
      </c>
      <c r="Q28" s="624">
        <v>162</v>
      </c>
      <c r="R28" s="565">
        <v>26</v>
      </c>
      <c r="S28" s="565">
        <v>103</v>
      </c>
      <c r="T28" s="565">
        <v>2</v>
      </c>
      <c r="U28" s="645">
        <v>31</v>
      </c>
      <c r="V28" s="646">
        <v>27</v>
      </c>
      <c r="W28" s="646">
        <v>6</v>
      </c>
      <c r="X28" s="646">
        <v>13</v>
      </c>
      <c r="Y28" s="646">
        <v>0</v>
      </c>
      <c r="Z28" s="645">
        <v>8</v>
      </c>
      <c r="AA28" s="646">
        <v>142</v>
      </c>
      <c r="AB28" s="646">
        <v>17</v>
      </c>
      <c r="AC28" s="646">
        <v>85</v>
      </c>
      <c r="AD28" s="646">
        <v>3</v>
      </c>
      <c r="AE28" s="646">
        <v>37</v>
      </c>
    </row>
    <row r="29" spans="1:31">
      <c r="A29" s="645" t="s">
        <v>586</v>
      </c>
      <c r="B29" s="565">
        <v>26</v>
      </c>
      <c r="C29" s="565">
        <v>6</v>
      </c>
      <c r="D29" s="565">
        <v>13</v>
      </c>
      <c r="E29" s="565">
        <v>1</v>
      </c>
      <c r="F29" s="645">
        <v>6</v>
      </c>
      <c r="G29" s="624">
        <v>93</v>
      </c>
      <c r="H29" s="565">
        <v>22</v>
      </c>
      <c r="I29" s="565">
        <v>61</v>
      </c>
      <c r="J29" s="565">
        <v>3</v>
      </c>
      <c r="K29" s="645">
        <v>7</v>
      </c>
      <c r="L29" s="565">
        <v>23</v>
      </c>
      <c r="M29" s="565">
        <v>3</v>
      </c>
      <c r="N29" s="565">
        <v>18</v>
      </c>
      <c r="O29" s="565">
        <v>1</v>
      </c>
      <c r="P29" s="645">
        <v>1</v>
      </c>
      <c r="Q29" s="624">
        <v>60</v>
      </c>
      <c r="R29" s="565">
        <v>11</v>
      </c>
      <c r="S29" s="565">
        <v>33</v>
      </c>
      <c r="T29" s="565">
        <v>4</v>
      </c>
      <c r="U29" s="645">
        <v>12</v>
      </c>
      <c r="V29" s="646">
        <v>32</v>
      </c>
      <c r="W29" s="646">
        <v>6</v>
      </c>
      <c r="X29" s="646">
        <v>15</v>
      </c>
      <c r="Y29" s="646">
        <v>2</v>
      </c>
      <c r="Z29" s="645">
        <v>8</v>
      </c>
      <c r="AA29" s="646">
        <v>91</v>
      </c>
      <c r="AB29" s="646">
        <v>18</v>
      </c>
      <c r="AC29" s="646">
        <v>46</v>
      </c>
      <c r="AD29" s="646">
        <v>3</v>
      </c>
      <c r="AE29" s="646">
        <v>24</v>
      </c>
    </row>
    <row r="30" spans="1:31">
      <c r="A30" s="645" t="s">
        <v>588</v>
      </c>
      <c r="B30" s="565">
        <v>35</v>
      </c>
      <c r="C30" s="565">
        <v>9</v>
      </c>
      <c r="D30" s="565">
        <v>16</v>
      </c>
      <c r="E30" s="565">
        <v>1</v>
      </c>
      <c r="F30" s="645">
        <v>9</v>
      </c>
      <c r="G30" s="624">
        <v>32</v>
      </c>
      <c r="H30" s="565">
        <v>5</v>
      </c>
      <c r="I30" s="565">
        <v>11</v>
      </c>
      <c r="J30" s="565">
        <v>3</v>
      </c>
      <c r="K30" s="645">
        <v>13</v>
      </c>
      <c r="L30" s="565">
        <v>31</v>
      </c>
      <c r="M30" s="565">
        <v>4</v>
      </c>
      <c r="N30" s="565">
        <v>14</v>
      </c>
      <c r="O30" s="565">
        <v>3</v>
      </c>
      <c r="P30" s="645">
        <v>10</v>
      </c>
      <c r="Q30" s="624">
        <v>25</v>
      </c>
      <c r="R30" s="565">
        <v>8</v>
      </c>
      <c r="S30" s="565">
        <v>8</v>
      </c>
      <c r="T30" s="565">
        <v>2</v>
      </c>
      <c r="U30" s="645">
        <v>7</v>
      </c>
      <c r="V30" s="646">
        <v>29</v>
      </c>
      <c r="W30" s="646">
        <v>6</v>
      </c>
      <c r="X30" s="646">
        <v>15</v>
      </c>
      <c r="Y30" s="646">
        <v>3</v>
      </c>
      <c r="Z30" s="645">
        <v>5</v>
      </c>
      <c r="AA30" s="646">
        <v>29</v>
      </c>
      <c r="AB30" s="646">
        <v>9</v>
      </c>
      <c r="AC30" s="646">
        <v>10</v>
      </c>
      <c r="AD30" s="646">
        <v>3</v>
      </c>
      <c r="AE30" s="646">
        <v>7</v>
      </c>
    </row>
    <row r="31" spans="1:31">
      <c r="A31" s="645" t="s">
        <v>590</v>
      </c>
      <c r="B31" s="565">
        <v>28</v>
      </c>
      <c r="C31" s="565">
        <v>4</v>
      </c>
      <c r="D31" s="565">
        <v>13</v>
      </c>
      <c r="E31" s="565">
        <v>1</v>
      </c>
      <c r="F31" s="645">
        <v>10</v>
      </c>
      <c r="G31" s="624">
        <v>290</v>
      </c>
      <c r="H31" s="565">
        <v>64</v>
      </c>
      <c r="I31" s="565">
        <v>117</v>
      </c>
      <c r="J31" s="565">
        <v>16</v>
      </c>
      <c r="K31" s="645">
        <v>93</v>
      </c>
      <c r="L31" s="565">
        <v>36</v>
      </c>
      <c r="M31" s="565">
        <v>7</v>
      </c>
      <c r="N31" s="565">
        <v>18</v>
      </c>
      <c r="O31" s="565">
        <v>1</v>
      </c>
      <c r="P31" s="645">
        <v>10</v>
      </c>
      <c r="Q31" s="624">
        <v>345</v>
      </c>
      <c r="R31" s="565">
        <v>58</v>
      </c>
      <c r="S31" s="565">
        <v>150</v>
      </c>
      <c r="T31" s="565">
        <v>16</v>
      </c>
      <c r="U31" s="645">
        <v>121</v>
      </c>
      <c r="V31" s="646">
        <v>53</v>
      </c>
      <c r="W31" s="646">
        <v>14</v>
      </c>
      <c r="X31" s="646">
        <v>13</v>
      </c>
      <c r="Y31" s="646">
        <v>3</v>
      </c>
      <c r="Z31" s="645">
        <v>23</v>
      </c>
      <c r="AA31" s="646">
        <v>369</v>
      </c>
      <c r="AB31" s="646">
        <v>52</v>
      </c>
      <c r="AC31" s="646">
        <v>138</v>
      </c>
      <c r="AD31" s="646">
        <v>10</v>
      </c>
      <c r="AE31" s="646">
        <v>169</v>
      </c>
    </row>
    <row r="32" spans="1:31">
      <c r="A32" s="645" t="s">
        <v>592</v>
      </c>
      <c r="B32" s="565">
        <v>16</v>
      </c>
      <c r="C32" s="565">
        <v>8</v>
      </c>
      <c r="D32" s="565">
        <v>6</v>
      </c>
      <c r="E32" s="565">
        <v>0</v>
      </c>
      <c r="F32" s="645">
        <v>2</v>
      </c>
      <c r="G32" s="624">
        <v>194</v>
      </c>
      <c r="H32" s="565">
        <v>45</v>
      </c>
      <c r="I32" s="565">
        <v>89</v>
      </c>
      <c r="J32" s="565">
        <v>24</v>
      </c>
      <c r="K32" s="645">
        <v>36</v>
      </c>
      <c r="L32" s="565">
        <v>17</v>
      </c>
      <c r="M32" s="565">
        <v>2</v>
      </c>
      <c r="N32" s="565">
        <v>11</v>
      </c>
      <c r="O32" s="565">
        <v>3</v>
      </c>
      <c r="P32" s="645">
        <v>1</v>
      </c>
      <c r="Q32" s="624">
        <v>173</v>
      </c>
      <c r="R32" s="565">
        <v>31</v>
      </c>
      <c r="S32" s="565">
        <v>91</v>
      </c>
      <c r="T32" s="565">
        <v>21</v>
      </c>
      <c r="U32" s="645">
        <v>30</v>
      </c>
      <c r="V32" s="646">
        <v>29</v>
      </c>
      <c r="W32" s="646">
        <v>6</v>
      </c>
      <c r="X32" s="646">
        <v>12</v>
      </c>
      <c r="Y32" s="646">
        <v>5</v>
      </c>
      <c r="Z32" s="645">
        <v>6</v>
      </c>
      <c r="AA32" s="646">
        <v>250</v>
      </c>
      <c r="AB32" s="646">
        <v>34</v>
      </c>
      <c r="AC32" s="646">
        <v>130</v>
      </c>
      <c r="AD32" s="646">
        <v>20</v>
      </c>
      <c r="AE32" s="646">
        <v>66</v>
      </c>
    </row>
    <row r="33" spans="1:31">
      <c r="A33" s="645" t="s">
        <v>594</v>
      </c>
      <c r="B33" s="565">
        <v>13</v>
      </c>
      <c r="C33" s="565">
        <v>0</v>
      </c>
      <c r="D33" s="565">
        <v>13</v>
      </c>
      <c r="E33" s="565">
        <v>0</v>
      </c>
      <c r="F33" s="645">
        <v>0</v>
      </c>
      <c r="G33" s="624">
        <v>107</v>
      </c>
      <c r="H33" s="565">
        <v>9</v>
      </c>
      <c r="I33" s="565">
        <v>78</v>
      </c>
      <c r="J33" s="565">
        <v>0</v>
      </c>
      <c r="K33" s="645">
        <v>20</v>
      </c>
      <c r="L33" s="565">
        <v>12</v>
      </c>
      <c r="M33" s="565">
        <v>0</v>
      </c>
      <c r="N33" s="565">
        <v>10</v>
      </c>
      <c r="O33" s="565">
        <v>0</v>
      </c>
      <c r="P33" s="645">
        <v>2</v>
      </c>
      <c r="Q33" s="624">
        <v>112</v>
      </c>
      <c r="R33" s="565">
        <v>17</v>
      </c>
      <c r="S33" s="565">
        <v>65</v>
      </c>
      <c r="T33" s="565">
        <v>6</v>
      </c>
      <c r="U33" s="645">
        <v>24</v>
      </c>
      <c r="V33" s="646">
        <v>33</v>
      </c>
      <c r="W33" s="646">
        <v>3</v>
      </c>
      <c r="X33" s="646">
        <v>23</v>
      </c>
      <c r="Y33" s="646">
        <v>2</v>
      </c>
      <c r="Z33" s="645">
        <v>5</v>
      </c>
      <c r="AA33" s="646">
        <v>95</v>
      </c>
      <c r="AB33" s="646">
        <v>17</v>
      </c>
      <c r="AC33" s="646">
        <v>59</v>
      </c>
      <c r="AD33" s="646">
        <v>7</v>
      </c>
      <c r="AE33" s="646">
        <v>12</v>
      </c>
    </row>
    <row r="34" spans="1:31">
      <c r="A34" s="645" t="s">
        <v>596</v>
      </c>
      <c r="B34" s="565">
        <v>105</v>
      </c>
      <c r="C34" s="565">
        <v>27</v>
      </c>
      <c r="D34" s="565">
        <v>62</v>
      </c>
      <c r="E34" s="565">
        <v>3</v>
      </c>
      <c r="F34" s="645">
        <v>13</v>
      </c>
      <c r="G34" s="624">
        <v>1070</v>
      </c>
      <c r="H34" s="565">
        <v>312</v>
      </c>
      <c r="I34" s="565">
        <v>479</v>
      </c>
      <c r="J34" s="565">
        <v>80</v>
      </c>
      <c r="K34" s="645">
        <v>199</v>
      </c>
      <c r="L34" s="565">
        <v>88</v>
      </c>
      <c r="M34" s="565">
        <v>23</v>
      </c>
      <c r="N34" s="565">
        <v>51</v>
      </c>
      <c r="O34" s="565">
        <v>3</v>
      </c>
      <c r="P34" s="645">
        <v>11</v>
      </c>
      <c r="Q34" s="624">
        <v>1156</v>
      </c>
      <c r="R34" s="565">
        <v>275</v>
      </c>
      <c r="S34" s="565">
        <v>533</v>
      </c>
      <c r="T34" s="565">
        <v>121</v>
      </c>
      <c r="U34" s="645">
        <v>227</v>
      </c>
      <c r="V34" s="646">
        <v>171</v>
      </c>
      <c r="W34" s="646">
        <v>24</v>
      </c>
      <c r="X34" s="646">
        <v>109</v>
      </c>
      <c r="Y34" s="646">
        <v>8</v>
      </c>
      <c r="Z34" s="645">
        <v>30</v>
      </c>
      <c r="AA34" s="646">
        <v>1264</v>
      </c>
      <c r="AB34" s="646">
        <v>177</v>
      </c>
      <c r="AC34" s="646">
        <v>693</v>
      </c>
      <c r="AD34" s="646">
        <v>33</v>
      </c>
      <c r="AE34" s="646">
        <v>361</v>
      </c>
    </row>
    <row r="35" spans="1:31">
      <c r="A35" s="565" t="s">
        <v>597</v>
      </c>
      <c r="B35" s="565">
        <v>20</v>
      </c>
      <c r="C35" s="565">
        <v>1</v>
      </c>
      <c r="D35" s="565">
        <v>16</v>
      </c>
      <c r="E35" s="565">
        <v>0</v>
      </c>
      <c r="F35" s="645">
        <v>3</v>
      </c>
      <c r="G35" s="565">
        <v>149</v>
      </c>
      <c r="H35" s="565">
        <v>33</v>
      </c>
      <c r="I35" s="565">
        <v>99</v>
      </c>
      <c r="J35" s="565">
        <v>1</v>
      </c>
      <c r="K35" s="645">
        <v>16</v>
      </c>
      <c r="L35" s="565">
        <v>25</v>
      </c>
      <c r="M35" s="565">
        <v>1</v>
      </c>
      <c r="N35" s="565">
        <v>21</v>
      </c>
      <c r="O35" s="565">
        <v>0</v>
      </c>
      <c r="P35" s="645">
        <v>3</v>
      </c>
      <c r="Q35" s="565">
        <v>79</v>
      </c>
      <c r="R35" s="565">
        <v>17</v>
      </c>
      <c r="S35" s="565">
        <v>40</v>
      </c>
      <c r="T35" s="565">
        <v>0</v>
      </c>
      <c r="U35" s="645">
        <v>22</v>
      </c>
      <c r="V35" s="565">
        <v>16</v>
      </c>
      <c r="W35" s="565">
        <v>3</v>
      </c>
      <c r="X35" s="565">
        <v>10</v>
      </c>
      <c r="Y35" s="565">
        <v>0</v>
      </c>
      <c r="Z35" s="645">
        <v>3</v>
      </c>
      <c r="AA35" s="565">
        <v>103</v>
      </c>
      <c r="AB35" s="565">
        <v>17</v>
      </c>
      <c r="AC35" s="565">
        <v>58</v>
      </c>
      <c r="AD35" s="565">
        <v>2</v>
      </c>
      <c r="AE35" s="565">
        <v>26</v>
      </c>
    </row>
    <row r="36" spans="1:31">
      <c r="A36" s="657" t="s">
        <v>771</v>
      </c>
      <c r="B36" s="566">
        <v>0</v>
      </c>
      <c r="C36" s="566">
        <v>0</v>
      </c>
      <c r="D36" s="566">
        <v>0</v>
      </c>
      <c r="E36" s="566">
        <v>0</v>
      </c>
      <c r="F36" s="657">
        <v>0</v>
      </c>
      <c r="G36" s="658">
        <v>0</v>
      </c>
      <c r="H36" s="566">
        <v>0</v>
      </c>
      <c r="I36" s="566">
        <v>0</v>
      </c>
      <c r="J36" s="566">
        <v>0</v>
      </c>
      <c r="K36" s="657">
        <v>0</v>
      </c>
      <c r="L36" s="566">
        <v>0</v>
      </c>
      <c r="M36" s="566">
        <v>0</v>
      </c>
      <c r="N36" s="566">
        <v>0</v>
      </c>
      <c r="O36" s="566">
        <v>0</v>
      </c>
      <c r="P36" s="657">
        <v>0</v>
      </c>
      <c r="Q36" s="658">
        <v>0</v>
      </c>
      <c r="R36" s="566">
        <v>0</v>
      </c>
      <c r="S36" s="566">
        <v>0</v>
      </c>
      <c r="T36" s="566">
        <v>0</v>
      </c>
      <c r="U36" s="657">
        <v>0</v>
      </c>
      <c r="V36" s="566">
        <v>2</v>
      </c>
      <c r="W36" s="566">
        <v>0</v>
      </c>
      <c r="X36" s="566">
        <v>1</v>
      </c>
      <c r="Y36" s="566">
        <v>0</v>
      </c>
      <c r="Z36" s="657">
        <v>1</v>
      </c>
      <c r="AA36" s="566">
        <v>0</v>
      </c>
      <c r="AB36" s="566">
        <v>0</v>
      </c>
      <c r="AC36" s="566">
        <v>0</v>
      </c>
      <c r="AD36" s="566">
        <v>0</v>
      </c>
      <c r="AE36" s="566">
        <v>0</v>
      </c>
    </row>
    <row r="37" spans="1:31">
      <c r="A37" s="565"/>
      <c r="B37" s="565"/>
      <c r="C37" s="565"/>
      <c r="D37" s="565"/>
      <c r="E37" s="565"/>
      <c r="F37" s="565"/>
      <c r="G37" s="565"/>
      <c r="H37" s="565"/>
      <c r="I37" s="565"/>
      <c r="J37" s="565"/>
      <c r="K37" s="565"/>
      <c r="L37" s="565"/>
      <c r="M37" s="565"/>
      <c r="N37" s="565"/>
      <c r="O37" s="565"/>
      <c r="P37" s="565"/>
      <c r="Q37" s="565"/>
      <c r="R37" s="565"/>
      <c r="S37" s="565"/>
      <c r="T37" s="565"/>
      <c r="U37" s="565"/>
      <c r="V37" s="565"/>
      <c r="W37" s="565"/>
      <c r="X37" s="565"/>
      <c r="Y37" s="565"/>
      <c r="Z37" s="565"/>
      <c r="AA37" s="565"/>
      <c r="AB37" s="565"/>
      <c r="AC37" s="565"/>
      <c r="AD37" s="565"/>
      <c r="AE37" s="565"/>
    </row>
    <row r="38" spans="1:31">
      <c r="A38" s="565" t="s">
        <v>851</v>
      </c>
    </row>
    <row r="39" spans="1:31">
      <c r="A39" s="565" t="s">
        <v>852</v>
      </c>
    </row>
    <row r="40" spans="1:31">
      <c r="A40" s="565" t="s">
        <v>744</v>
      </c>
    </row>
  </sheetData>
  <mergeCells count="7">
    <mergeCell ref="AA6:AE6"/>
    <mergeCell ref="A6:A7"/>
    <mergeCell ref="B6:F6"/>
    <mergeCell ref="G6:K6"/>
    <mergeCell ref="L6:P6"/>
    <mergeCell ref="Q6:U6"/>
    <mergeCell ref="V6:Z6"/>
  </mergeCells>
  <hyperlinks>
    <hyperlink ref="AE1" location="Índice!A1" display="(Voltar ao índice)"/>
  </hyperlinks>
  <pageMargins left="0.511811024" right="0.511811024" top="0.78740157499999996" bottom="0.78740157499999996" header="0.31496062000000002" footer="0.3149606200000000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0"/>
  <sheetViews>
    <sheetView workbookViewId="0">
      <selection activeCell="Z1" sqref="Z1"/>
    </sheetView>
  </sheetViews>
  <sheetFormatPr defaultColWidth="9.140625" defaultRowHeight="11.25"/>
  <cols>
    <col min="1" max="1" width="9.140625" style="552"/>
    <col min="2" max="26" width="7.5703125" style="552" customWidth="1"/>
    <col min="27" max="16384" width="9.140625" style="552"/>
  </cols>
  <sheetData>
    <row r="1" spans="1:26">
      <c r="A1" s="569" t="s">
        <v>866</v>
      </c>
      <c r="Z1" s="155" t="s">
        <v>226</v>
      </c>
    </row>
    <row r="2" spans="1:26">
      <c r="A2" s="552" t="s">
        <v>772</v>
      </c>
    </row>
    <row r="3" spans="1:26">
      <c r="A3" s="552" t="s">
        <v>2</v>
      </c>
    </row>
    <row r="4" spans="1:26">
      <c r="A4" s="552" t="s">
        <v>751</v>
      </c>
    </row>
    <row r="6" spans="1:26" ht="22.35" customHeight="1">
      <c r="A6" s="1504" t="s">
        <v>543</v>
      </c>
      <c r="B6" s="1501">
        <v>2010</v>
      </c>
      <c r="C6" s="1502"/>
      <c r="D6" s="1502"/>
      <c r="E6" s="1502"/>
      <c r="F6" s="1506"/>
      <c r="G6" s="1501">
        <v>2012</v>
      </c>
      <c r="H6" s="1502"/>
      <c r="I6" s="1502"/>
      <c r="J6" s="1502"/>
      <c r="K6" s="1506"/>
      <c r="L6" s="1501">
        <v>2014</v>
      </c>
      <c r="M6" s="1502"/>
      <c r="N6" s="1502"/>
      <c r="O6" s="1502"/>
      <c r="P6" s="1506"/>
      <c r="Q6" s="1501">
        <v>2016</v>
      </c>
      <c r="R6" s="1502"/>
      <c r="S6" s="1502"/>
      <c r="T6" s="1502"/>
      <c r="U6" s="1506"/>
      <c r="V6" s="1502">
        <v>2018</v>
      </c>
      <c r="W6" s="1502"/>
      <c r="X6" s="1502"/>
      <c r="Y6" s="1502"/>
      <c r="Z6" s="1502"/>
    </row>
    <row r="7" spans="1:26" ht="67.5">
      <c r="A7" s="1505"/>
      <c r="B7" s="556" t="s">
        <v>310</v>
      </c>
      <c r="C7" s="556" t="s">
        <v>855</v>
      </c>
      <c r="D7" s="556" t="s">
        <v>738</v>
      </c>
      <c r="E7" s="556" t="s">
        <v>727</v>
      </c>
      <c r="F7" s="640" t="s">
        <v>769</v>
      </c>
      <c r="G7" s="556" t="s">
        <v>310</v>
      </c>
      <c r="H7" s="556" t="s">
        <v>855</v>
      </c>
      <c r="I7" s="556" t="s">
        <v>738</v>
      </c>
      <c r="J7" s="556" t="s">
        <v>727</v>
      </c>
      <c r="K7" s="640" t="s">
        <v>769</v>
      </c>
      <c r="L7" s="556" t="s">
        <v>310</v>
      </c>
      <c r="M7" s="556" t="s">
        <v>855</v>
      </c>
      <c r="N7" s="556" t="s">
        <v>738</v>
      </c>
      <c r="O7" s="556" t="s">
        <v>727</v>
      </c>
      <c r="P7" s="640" t="s">
        <v>769</v>
      </c>
      <c r="Q7" s="556" t="s">
        <v>310</v>
      </c>
      <c r="R7" s="556" t="s">
        <v>855</v>
      </c>
      <c r="S7" s="556" t="s">
        <v>738</v>
      </c>
      <c r="T7" s="556" t="s">
        <v>727</v>
      </c>
      <c r="U7" s="640" t="s">
        <v>769</v>
      </c>
      <c r="V7" s="640" t="s">
        <v>310</v>
      </c>
      <c r="W7" s="556" t="s">
        <v>855</v>
      </c>
      <c r="X7" s="556" t="s">
        <v>738</v>
      </c>
      <c r="Y7" s="556" t="s">
        <v>727</v>
      </c>
      <c r="Z7" s="659" t="s">
        <v>769</v>
      </c>
    </row>
    <row r="8" spans="1:26">
      <c r="A8" s="641" t="s">
        <v>770</v>
      </c>
      <c r="B8" s="642">
        <v>27</v>
      </c>
      <c r="C8" s="642">
        <v>6</v>
      </c>
      <c r="D8" s="642">
        <v>17</v>
      </c>
      <c r="E8" s="642">
        <v>0</v>
      </c>
      <c r="F8" s="642">
        <v>4</v>
      </c>
      <c r="G8" s="642">
        <v>848</v>
      </c>
      <c r="H8" s="642">
        <v>204</v>
      </c>
      <c r="I8" s="642">
        <v>450</v>
      </c>
      <c r="J8" s="642">
        <v>25</v>
      </c>
      <c r="K8" s="642">
        <v>169</v>
      </c>
      <c r="L8" s="642">
        <v>40</v>
      </c>
      <c r="M8" s="642">
        <v>12</v>
      </c>
      <c r="N8" s="642">
        <v>22</v>
      </c>
      <c r="O8" s="642">
        <v>1</v>
      </c>
      <c r="P8" s="642">
        <v>5</v>
      </c>
      <c r="Q8" s="642">
        <v>829</v>
      </c>
      <c r="R8" s="642">
        <v>199</v>
      </c>
      <c r="S8" s="642">
        <v>434</v>
      </c>
      <c r="T8" s="642">
        <v>29</v>
      </c>
      <c r="U8" s="642">
        <v>167</v>
      </c>
      <c r="V8" s="642">
        <v>116</v>
      </c>
      <c r="W8" s="642">
        <v>32</v>
      </c>
      <c r="X8" s="642">
        <v>57</v>
      </c>
      <c r="Y8" s="642">
        <v>3</v>
      </c>
      <c r="Z8" s="642">
        <v>24</v>
      </c>
    </row>
    <row r="9" spans="1:26">
      <c r="A9" s="589" t="s">
        <v>548</v>
      </c>
      <c r="B9" s="644">
        <v>1</v>
      </c>
      <c r="C9" s="574">
        <v>0</v>
      </c>
      <c r="D9" s="574">
        <v>1</v>
      </c>
      <c r="E9" s="574">
        <v>0</v>
      </c>
      <c r="F9" s="589">
        <v>0</v>
      </c>
      <c r="G9" s="644">
        <v>3</v>
      </c>
      <c r="H9" s="574">
        <v>1</v>
      </c>
      <c r="I9" s="574">
        <v>0</v>
      </c>
      <c r="J9" s="574">
        <v>0</v>
      </c>
      <c r="K9" s="589">
        <v>2</v>
      </c>
      <c r="L9" s="644">
        <v>1</v>
      </c>
      <c r="M9" s="574">
        <v>0</v>
      </c>
      <c r="N9" s="574">
        <v>1</v>
      </c>
      <c r="O9" s="574">
        <v>0</v>
      </c>
      <c r="P9" s="589">
        <v>0</v>
      </c>
      <c r="Q9" s="644">
        <v>3</v>
      </c>
      <c r="R9" s="574">
        <v>2</v>
      </c>
      <c r="S9" s="574">
        <v>1</v>
      </c>
      <c r="T9" s="574">
        <v>0</v>
      </c>
      <c r="U9" s="589">
        <v>0</v>
      </c>
      <c r="V9" s="552">
        <v>1</v>
      </c>
      <c r="W9" s="552">
        <v>0</v>
      </c>
      <c r="X9" s="552">
        <v>1</v>
      </c>
      <c r="Y9" s="552">
        <v>0</v>
      </c>
      <c r="Z9" s="552">
        <v>0</v>
      </c>
    </row>
    <row r="10" spans="1:26">
      <c r="A10" s="589" t="s">
        <v>550</v>
      </c>
      <c r="B10" s="644">
        <v>0</v>
      </c>
      <c r="C10" s="574">
        <v>0</v>
      </c>
      <c r="D10" s="574">
        <v>0</v>
      </c>
      <c r="E10" s="574">
        <v>0</v>
      </c>
      <c r="F10" s="589">
        <v>0</v>
      </c>
      <c r="G10" s="644">
        <v>26</v>
      </c>
      <c r="H10" s="574">
        <v>6</v>
      </c>
      <c r="I10" s="574">
        <v>15</v>
      </c>
      <c r="J10" s="574">
        <v>1</v>
      </c>
      <c r="K10" s="589">
        <v>4</v>
      </c>
      <c r="L10" s="644">
        <v>0</v>
      </c>
      <c r="M10" s="574">
        <v>0</v>
      </c>
      <c r="N10" s="574">
        <v>0</v>
      </c>
      <c r="O10" s="574">
        <v>0</v>
      </c>
      <c r="P10" s="589">
        <v>0</v>
      </c>
      <c r="Q10" s="644">
        <v>14</v>
      </c>
      <c r="R10" s="574">
        <v>4</v>
      </c>
      <c r="S10" s="574">
        <v>9</v>
      </c>
      <c r="T10" s="574">
        <v>0</v>
      </c>
      <c r="U10" s="589">
        <v>1</v>
      </c>
      <c r="V10" s="552">
        <v>1</v>
      </c>
      <c r="W10" s="552">
        <v>0</v>
      </c>
      <c r="X10" s="552">
        <v>1</v>
      </c>
      <c r="Y10" s="552">
        <v>0</v>
      </c>
      <c r="Z10" s="552">
        <v>0</v>
      </c>
    </row>
    <row r="11" spans="1:26">
      <c r="A11" s="589" t="s">
        <v>552</v>
      </c>
      <c r="B11" s="644">
        <v>1</v>
      </c>
      <c r="C11" s="574">
        <v>0</v>
      </c>
      <c r="D11" s="574">
        <v>1</v>
      </c>
      <c r="E11" s="574">
        <v>0</v>
      </c>
      <c r="F11" s="589">
        <v>0</v>
      </c>
      <c r="G11" s="644">
        <v>16</v>
      </c>
      <c r="H11" s="574">
        <v>1</v>
      </c>
      <c r="I11" s="574">
        <v>9</v>
      </c>
      <c r="J11" s="574">
        <v>0</v>
      </c>
      <c r="K11" s="589">
        <v>6</v>
      </c>
      <c r="L11" s="644">
        <v>2</v>
      </c>
      <c r="M11" s="574">
        <v>1</v>
      </c>
      <c r="N11" s="574">
        <v>1</v>
      </c>
      <c r="O11" s="574">
        <v>0</v>
      </c>
      <c r="P11" s="589">
        <v>0</v>
      </c>
      <c r="Q11" s="644">
        <v>13</v>
      </c>
      <c r="R11" s="574">
        <v>1</v>
      </c>
      <c r="S11" s="574">
        <v>9</v>
      </c>
      <c r="T11" s="574">
        <v>0</v>
      </c>
      <c r="U11" s="589">
        <v>3</v>
      </c>
      <c r="V11" s="552">
        <v>4</v>
      </c>
      <c r="W11" s="552">
        <v>2</v>
      </c>
      <c r="X11" s="552">
        <v>2</v>
      </c>
      <c r="Y11" s="552">
        <v>0</v>
      </c>
      <c r="Z11" s="552">
        <v>0</v>
      </c>
    </row>
    <row r="12" spans="1:26">
      <c r="A12" s="589" t="s">
        <v>554</v>
      </c>
      <c r="B12" s="644">
        <v>1</v>
      </c>
      <c r="C12" s="574">
        <v>0</v>
      </c>
      <c r="D12" s="574">
        <v>1</v>
      </c>
      <c r="E12" s="574">
        <v>0</v>
      </c>
      <c r="F12" s="589">
        <v>0</v>
      </c>
      <c r="G12" s="644">
        <v>4</v>
      </c>
      <c r="H12" s="574">
        <v>2</v>
      </c>
      <c r="I12" s="574">
        <v>2</v>
      </c>
      <c r="J12" s="574">
        <v>0</v>
      </c>
      <c r="K12" s="589">
        <v>0</v>
      </c>
      <c r="L12" s="644">
        <v>0</v>
      </c>
      <c r="M12" s="574">
        <v>0</v>
      </c>
      <c r="N12" s="574">
        <v>0</v>
      </c>
      <c r="O12" s="574">
        <v>0</v>
      </c>
      <c r="P12" s="589">
        <v>0</v>
      </c>
      <c r="Q12" s="644">
        <v>1</v>
      </c>
      <c r="R12" s="574">
        <v>1</v>
      </c>
      <c r="S12" s="574">
        <v>0</v>
      </c>
      <c r="T12" s="574">
        <v>0</v>
      </c>
      <c r="U12" s="589">
        <v>0</v>
      </c>
      <c r="V12" s="552">
        <v>0</v>
      </c>
      <c r="W12" s="552">
        <v>0</v>
      </c>
      <c r="X12" s="552">
        <v>0</v>
      </c>
      <c r="Y12" s="552">
        <v>0</v>
      </c>
      <c r="Z12" s="552">
        <v>0</v>
      </c>
    </row>
    <row r="13" spans="1:26">
      <c r="A13" s="589" t="s">
        <v>556</v>
      </c>
      <c r="B13" s="644">
        <v>2</v>
      </c>
      <c r="C13" s="574">
        <v>0</v>
      </c>
      <c r="D13" s="574">
        <v>1</v>
      </c>
      <c r="E13" s="574">
        <v>0</v>
      </c>
      <c r="F13" s="589">
        <v>1</v>
      </c>
      <c r="G13" s="644">
        <v>62</v>
      </c>
      <c r="H13" s="574">
        <v>8</v>
      </c>
      <c r="I13" s="574">
        <v>49</v>
      </c>
      <c r="J13" s="574">
        <v>0</v>
      </c>
      <c r="K13" s="589">
        <v>5</v>
      </c>
      <c r="L13" s="644">
        <v>3</v>
      </c>
      <c r="M13" s="574">
        <v>0</v>
      </c>
      <c r="N13" s="574">
        <v>2</v>
      </c>
      <c r="O13" s="574">
        <v>0</v>
      </c>
      <c r="P13" s="589">
        <v>1</v>
      </c>
      <c r="Q13" s="644">
        <v>53</v>
      </c>
      <c r="R13" s="574">
        <v>11</v>
      </c>
      <c r="S13" s="574">
        <v>32</v>
      </c>
      <c r="T13" s="574">
        <v>1</v>
      </c>
      <c r="U13" s="589">
        <v>9</v>
      </c>
      <c r="V13" s="552">
        <v>6</v>
      </c>
      <c r="W13" s="552">
        <v>0</v>
      </c>
      <c r="X13" s="552">
        <v>5</v>
      </c>
      <c r="Y13" s="552">
        <v>0</v>
      </c>
      <c r="Z13" s="552">
        <v>1</v>
      </c>
    </row>
    <row r="14" spans="1:26">
      <c r="A14" s="589" t="s">
        <v>558</v>
      </c>
      <c r="B14" s="644">
        <v>2</v>
      </c>
      <c r="C14" s="574">
        <v>1</v>
      </c>
      <c r="D14" s="574">
        <v>0</v>
      </c>
      <c r="E14" s="574">
        <v>0</v>
      </c>
      <c r="F14" s="589">
        <v>1</v>
      </c>
      <c r="G14" s="644">
        <v>24</v>
      </c>
      <c r="H14" s="574">
        <v>3</v>
      </c>
      <c r="I14" s="574">
        <v>16</v>
      </c>
      <c r="J14" s="574">
        <v>1</v>
      </c>
      <c r="K14" s="589">
        <v>4</v>
      </c>
      <c r="L14" s="644">
        <v>2</v>
      </c>
      <c r="M14" s="574">
        <v>0</v>
      </c>
      <c r="N14" s="574">
        <v>1</v>
      </c>
      <c r="O14" s="574">
        <v>0</v>
      </c>
      <c r="P14" s="589">
        <v>1</v>
      </c>
      <c r="Q14" s="644">
        <v>39</v>
      </c>
      <c r="R14" s="574">
        <v>10</v>
      </c>
      <c r="S14" s="574">
        <v>25</v>
      </c>
      <c r="T14" s="574">
        <v>0</v>
      </c>
      <c r="U14" s="589">
        <v>4</v>
      </c>
      <c r="V14" s="552">
        <v>3</v>
      </c>
      <c r="W14" s="552">
        <v>1</v>
      </c>
      <c r="X14" s="552">
        <v>1</v>
      </c>
      <c r="Y14" s="552">
        <v>0</v>
      </c>
      <c r="Z14" s="552">
        <v>1</v>
      </c>
    </row>
    <row r="15" spans="1:26">
      <c r="A15" s="589" t="s">
        <v>560</v>
      </c>
      <c r="B15" s="644">
        <v>3</v>
      </c>
      <c r="C15" s="574">
        <v>2</v>
      </c>
      <c r="D15" s="574">
        <v>1</v>
      </c>
      <c r="E15" s="574">
        <v>0</v>
      </c>
      <c r="F15" s="589">
        <v>0</v>
      </c>
      <c r="G15" s="644">
        <v>0</v>
      </c>
      <c r="H15" s="574">
        <v>0</v>
      </c>
      <c r="I15" s="574">
        <v>0</v>
      </c>
      <c r="J15" s="574">
        <v>0</v>
      </c>
      <c r="K15" s="589">
        <v>0</v>
      </c>
      <c r="L15" s="644">
        <v>2</v>
      </c>
      <c r="M15" s="574">
        <v>1</v>
      </c>
      <c r="N15" s="574">
        <v>1</v>
      </c>
      <c r="O15" s="574">
        <v>0</v>
      </c>
      <c r="P15" s="589">
        <v>0</v>
      </c>
      <c r="Q15" s="644">
        <v>0</v>
      </c>
      <c r="R15" s="574">
        <v>0</v>
      </c>
      <c r="S15" s="574">
        <v>0</v>
      </c>
      <c r="T15" s="574">
        <v>0</v>
      </c>
      <c r="U15" s="589">
        <v>0</v>
      </c>
      <c r="V15" s="552">
        <v>4</v>
      </c>
      <c r="W15" s="552">
        <v>1</v>
      </c>
      <c r="X15" s="552">
        <v>1</v>
      </c>
      <c r="Y15" s="552">
        <v>1</v>
      </c>
      <c r="Z15" s="552">
        <v>1</v>
      </c>
    </row>
    <row r="16" spans="1:26">
      <c r="A16" s="589" t="s">
        <v>561</v>
      </c>
      <c r="B16" s="644">
        <v>0</v>
      </c>
      <c r="C16" s="574">
        <v>0</v>
      </c>
      <c r="D16" s="574">
        <v>0</v>
      </c>
      <c r="E16" s="574">
        <v>0</v>
      </c>
      <c r="F16" s="589">
        <v>0</v>
      </c>
      <c r="G16" s="644">
        <v>12</v>
      </c>
      <c r="H16" s="574">
        <v>3</v>
      </c>
      <c r="I16" s="574">
        <v>9</v>
      </c>
      <c r="J16" s="574">
        <v>0</v>
      </c>
      <c r="K16" s="589">
        <v>0</v>
      </c>
      <c r="L16" s="644">
        <v>0</v>
      </c>
      <c r="M16" s="574">
        <v>0</v>
      </c>
      <c r="N16" s="574">
        <v>0</v>
      </c>
      <c r="O16" s="574">
        <v>0</v>
      </c>
      <c r="P16" s="589">
        <v>0</v>
      </c>
      <c r="Q16" s="644">
        <v>24</v>
      </c>
      <c r="R16" s="574">
        <v>3</v>
      </c>
      <c r="S16" s="574">
        <v>14</v>
      </c>
      <c r="T16" s="574">
        <v>1</v>
      </c>
      <c r="U16" s="589">
        <v>6</v>
      </c>
      <c r="V16" s="552">
        <v>5</v>
      </c>
      <c r="W16" s="552">
        <v>3</v>
      </c>
      <c r="X16" s="552">
        <v>2</v>
      </c>
      <c r="Y16" s="552">
        <v>0</v>
      </c>
      <c r="Z16" s="552">
        <v>0</v>
      </c>
    </row>
    <row r="17" spans="1:26">
      <c r="A17" s="589" t="s">
        <v>563</v>
      </c>
      <c r="B17" s="644">
        <v>1</v>
      </c>
      <c r="C17" s="574">
        <v>0</v>
      </c>
      <c r="D17" s="574">
        <v>1</v>
      </c>
      <c r="E17" s="574">
        <v>0</v>
      </c>
      <c r="F17" s="589">
        <v>0</v>
      </c>
      <c r="G17" s="644">
        <v>60</v>
      </c>
      <c r="H17" s="574">
        <v>9</v>
      </c>
      <c r="I17" s="574">
        <v>35</v>
      </c>
      <c r="J17" s="574">
        <v>0</v>
      </c>
      <c r="K17" s="589">
        <v>16</v>
      </c>
      <c r="L17" s="644">
        <v>3</v>
      </c>
      <c r="M17" s="574">
        <v>2</v>
      </c>
      <c r="N17" s="574">
        <v>1</v>
      </c>
      <c r="O17" s="574">
        <v>0</v>
      </c>
      <c r="P17" s="589">
        <v>0</v>
      </c>
      <c r="Q17" s="644">
        <v>46</v>
      </c>
      <c r="R17" s="574">
        <v>8</v>
      </c>
      <c r="S17" s="574">
        <v>28</v>
      </c>
      <c r="T17" s="574">
        <v>1</v>
      </c>
      <c r="U17" s="589">
        <v>9</v>
      </c>
      <c r="V17" s="552">
        <v>7</v>
      </c>
      <c r="W17" s="552">
        <v>4</v>
      </c>
      <c r="X17" s="552">
        <v>3</v>
      </c>
      <c r="Y17" s="552">
        <v>0</v>
      </c>
      <c r="Z17" s="552">
        <v>0</v>
      </c>
    </row>
    <row r="18" spans="1:26">
      <c r="A18" s="589" t="s">
        <v>565</v>
      </c>
      <c r="B18" s="644">
        <v>0</v>
      </c>
      <c r="C18" s="574">
        <v>0</v>
      </c>
      <c r="D18" s="574">
        <v>0</v>
      </c>
      <c r="E18" s="574">
        <v>0</v>
      </c>
      <c r="F18" s="589">
        <v>0</v>
      </c>
      <c r="G18" s="644">
        <v>22</v>
      </c>
      <c r="H18" s="574">
        <v>3</v>
      </c>
      <c r="I18" s="574">
        <v>15</v>
      </c>
      <c r="J18" s="574">
        <v>0</v>
      </c>
      <c r="K18" s="589">
        <v>4</v>
      </c>
      <c r="L18" s="644">
        <v>2</v>
      </c>
      <c r="M18" s="574">
        <v>1</v>
      </c>
      <c r="N18" s="574">
        <v>1</v>
      </c>
      <c r="O18" s="574">
        <v>0</v>
      </c>
      <c r="P18" s="589">
        <v>0</v>
      </c>
      <c r="Q18" s="644">
        <v>20</v>
      </c>
      <c r="R18" s="574">
        <v>4</v>
      </c>
      <c r="S18" s="574">
        <v>11</v>
      </c>
      <c r="T18" s="574">
        <v>1</v>
      </c>
      <c r="U18" s="589">
        <v>4</v>
      </c>
      <c r="V18" s="552">
        <v>0</v>
      </c>
      <c r="W18" s="552">
        <v>0</v>
      </c>
      <c r="X18" s="552">
        <v>0</v>
      </c>
      <c r="Y18" s="552">
        <v>0</v>
      </c>
      <c r="Z18" s="552">
        <v>0</v>
      </c>
    </row>
    <row r="19" spans="1:26">
      <c r="A19" s="589" t="s">
        <v>567</v>
      </c>
      <c r="B19" s="644">
        <v>2</v>
      </c>
      <c r="C19" s="574">
        <v>0</v>
      </c>
      <c r="D19" s="574">
        <v>2</v>
      </c>
      <c r="E19" s="574">
        <v>0</v>
      </c>
      <c r="F19" s="589">
        <v>0</v>
      </c>
      <c r="G19" s="644">
        <v>94</v>
      </c>
      <c r="H19" s="574">
        <v>16</v>
      </c>
      <c r="I19" s="574">
        <v>50</v>
      </c>
      <c r="J19" s="574">
        <v>4</v>
      </c>
      <c r="K19" s="589">
        <v>24</v>
      </c>
      <c r="L19" s="644">
        <v>4</v>
      </c>
      <c r="M19" s="574">
        <v>1</v>
      </c>
      <c r="N19" s="574">
        <v>3</v>
      </c>
      <c r="O19" s="574">
        <v>0</v>
      </c>
      <c r="P19" s="589">
        <v>0</v>
      </c>
      <c r="Q19" s="644">
        <v>98</v>
      </c>
      <c r="R19" s="574">
        <v>24</v>
      </c>
      <c r="S19" s="574">
        <v>51</v>
      </c>
      <c r="T19" s="574">
        <v>3</v>
      </c>
      <c r="U19" s="589">
        <v>20</v>
      </c>
      <c r="V19" s="552">
        <v>9</v>
      </c>
      <c r="W19" s="552">
        <v>3</v>
      </c>
      <c r="X19" s="552">
        <v>3</v>
      </c>
      <c r="Y19" s="552">
        <v>1</v>
      </c>
      <c r="Z19" s="552">
        <v>2</v>
      </c>
    </row>
    <row r="20" spans="1:26">
      <c r="A20" s="589" t="s">
        <v>569</v>
      </c>
      <c r="B20" s="644">
        <v>1</v>
      </c>
      <c r="C20" s="574">
        <v>0</v>
      </c>
      <c r="D20" s="574">
        <v>1</v>
      </c>
      <c r="E20" s="574">
        <v>0</v>
      </c>
      <c r="F20" s="589">
        <v>0</v>
      </c>
      <c r="G20" s="644">
        <v>17</v>
      </c>
      <c r="H20" s="574">
        <v>5</v>
      </c>
      <c r="I20" s="574">
        <v>5</v>
      </c>
      <c r="J20" s="574">
        <v>1</v>
      </c>
      <c r="K20" s="589">
        <v>6</v>
      </c>
      <c r="L20" s="644">
        <v>1</v>
      </c>
      <c r="M20" s="574">
        <v>0</v>
      </c>
      <c r="N20" s="574">
        <v>0</v>
      </c>
      <c r="O20" s="574">
        <v>0</v>
      </c>
      <c r="P20" s="589">
        <v>1</v>
      </c>
      <c r="Q20" s="644">
        <v>11</v>
      </c>
      <c r="R20" s="574">
        <v>3</v>
      </c>
      <c r="S20" s="574">
        <v>2</v>
      </c>
      <c r="T20" s="574">
        <v>0</v>
      </c>
      <c r="U20" s="589">
        <v>6</v>
      </c>
      <c r="V20" s="552">
        <v>3</v>
      </c>
      <c r="W20" s="552">
        <v>0</v>
      </c>
      <c r="X20" s="552">
        <v>2</v>
      </c>
      <c r="Y20" s="552">
        <v>0</v>
      </c>
      <c r="Z20" s="552">
        <v>1</v>
      </c>
    </row>
    <row r="21" spans="1:26">
      <c r="A21" s="589" t="s">
        <v>571</v>
      </c>
      <c r="B21" s="644">
        <v>0</v>
      </c>
      <c r="C21" s="574">
        <v>0</v>
      </c>
      <c r="D21" s="574">
        <v>0</v>
      </c>
      <c r="E21" s="574">
        <v>0</v>
      </c>
      <c r="F21" s="589">
        <v>0</v>
      </c>
      <c r="G21" s="644">
        <v>17</v>
      </c>
      <c r="H21" s="574">
        <v>4</v>
      </c>
      <c r="I21" s="574">
        <v>9</v>
      </c>
      <c r="J21" s="574">
        <v>0</v>
      </c>
      <c r="K21" s="589">
        <v>4</v>
      </c>
      <c r="L21" s="644">
        <v>0</v>
      </c>
      <c r="M21" s="574">
        <v>0</v>
      </c>
      <c r="N21" s="574">
        <v>0</v>
      </c>
      <c r="O21" s="574">
        <v>0</v>
      </c>
      <c r="P21" s="589">
        <v>0</v>
      </c>
      <c r="Q21" s="644">
        <v>21</v>
      </c>
      <c r="R21" s="574">
        <v>7</v>
      </c>
      <c r="S21" s="574">
        <v>11</v>
      </c>
      <c r="T21" s="574">
        <v>0</v>
      </c>
      <c r="U21" s="589">
        <v>3</v>
      </c>
      <c r="V21" s="552">
        <v>2</v>
      </c>
      <c r="W21" s="552">
        <v>1</v>
      </c>
      <c r="X21" s="552">
        <v>0</v>
      </c>
      <c r="Y21" s="552">
        <v>0</v>
      </c>
      <c r="Z21" s="552">
        <v>1</v>
      </c>
    </row>
    <row r="22" spans="1:26">
      <c r="A22" s="589" t="s">
        <v>573</v>
      </c>
      <c r="B22" s="644">
        <v>0</v>
      </c>
      <c r="C22" s="574">
        <v>0</v>
      </c>
      <c r="D22" s="574">
        <v>0</v>
      </c>
      <c r="E22" s="574">
        <v>0</v>
      </c>
      <c r="F22" s="589">
        <v>0</v>
      </c>
      <c r="G22" s="644">
        <v>21</v>
      </c>
      <c r="H22" s="574">
        <v>5</v>
      </c>
      <c r="I22" s="574">
        <v>12</v>
      </c>
      <c r="J22" s="574">
        <v>1</v>
      </c>
      <c r="K22" s="589">
        <v>3</v>
      </c>
      <c r="L22" s="644">
        <v>4</v>
      </c>
      <c r="M22" s="574">
        <v>1</v>
      </c>
      <c r="N22" s="574">
        <v>2</v>
      </c>
      <c r="O22" s="574">
        <v>0</v>
      </c>
      <c r="P22" s="589">
        <v>1</v>
      </c>
      <c r="Q22" s="644">
        <v>21</v>
      </c>
      <c r="R22" s="574">
        <v>6</v>
      </c>
      <c r="S22" s="574">
        <v>11</v>
      </c>
      <c r="T22" s="574">
        <v>0</v>
      </c>
      <c r="U22" s="589">
        <v>4</v>
      </c>
      <c r="V22" s="552">
        <v>4</v>
      </c>
      <c r="W22" s="552">
        <v>3</v>
      </c>
      <c r="X22" s="552">
        <v>1</v>
      </c>
      <c r="Y22" s="552">
        <v>0</v>
      </c>
      <c r="Z22" s="552">
        <v>0</v>
      </c>
    </row>
    <row r="23" spans="1:26">
      <c r="A23" s="589" t="s">
        <v>575</v>
      </c>
      <c r="B23" s="644">
        <v>0</v>
      </c>
      <c r="C23" s="574">
        <v>0</v>
      </c>
      <c r="D23" s="574">
        <v>0</v>
      </c>
      <c r="E23" s="574">
        <v>0</v>
      </c>
      <c r="F23" s="589">
        <v>0</v>
      </c>
      <c r="G23" s="644">
        <v>34</v>
      </c>
      <c r="H23" s="574">
        <v>8</v>
      </c>
      <c r="I23" s="574">
        <v>17</v>
      </c>
      <c r="J23" s="574">
        <v>2</v>
      </c>
      <c r="K23" s="589">
        <v>7</v>
      </c>
      <c r="L23" s="644">
        <v>0</v>
      </c>
      <c r="M23" s="574">
        <v>0</v>
      </c>
      <c r="N23" s="574">
        <v>0</v>
      </c>
      <c r="O23" s="574">
        <v>0</v>
      </c>
      <c r="P23" s="589">
        <v>0</v>
      </c>
      <c r="Q23" s="644">
        <v>34</v>
      </c>
      <c r="R23" s="574">
        <v>4</v>
      </c>
      <c r="S23" s="574">
        <v>17</v>
      </c>
      <c r="T23" s="574">
        <v>2</v>
      </c>
      <c r="U23" s="589">
        <v>11</v>
      </c>
      <c r="V23" s="552">
        <v>1</v>
      </c>
      <c r="W23" s="552">
        <v>0</v>
      </c>
      <c r="X23" s="552">
        <v>1</v>
      </c>
      <c r="Y23" s="552">
        <v>0</v>
      </c>
      <c r="Z23" s="552">
        <v>0</v>
      </c>
    </row>
    <row r="24" spans="1:26">
      <c r="A24" s="589" t="s">
        <v>577</v>
      </c>
      <c r="B24" s="644">
        <v>1</v>
      </c>
      <c r="C24" s="574">
        <v>0</v>
      </c>
      <c r="D24" s="574">
        <v>0</v>
      </c>
      <c r="E24" s="574">
        <v>0</v>
      </c>
      <c r="F24" s="589">
        <v>1</v>
      </c>
      <c r="G24" s="644">
        <v>47</v>
      </c>
      <c r="H24" s="574">
        <v>9</v>
      </c>
      <c r="I24" s="574">
        <v>27</v>
      </c>
      <c r="J24" s="574">
        <v>0</v>
      </c>
      <c r="K24" s="589">
        <v>11</v>
      </c>
      <c r="L24" s="644">
        <v>2</v>
      </c>
      <c r="M24" s="574">
        <v>1</v>
      </c>
      <c r="N24" s="574">
        <v>1</v>
      </c>
      <c r="O24" s="574">
        <v>0</v>
      </c>
      <c r="P24" s="589">
        <v>0</v>
      </c>
      <c r="Q24" s="644">
        <v>53</v>
      </c>
      <c r="R24" s="574">
        <v>12</v>
      </c>
      <c r="S24" s="574">
        <v>35</v>
      </c>
      <c r="T24" s="574">
        <v>0</v>
      </c>
      <c r="U24" s="589">
        <v>6</v>
      </c>
      <c r="V24" s="552">
        <v>4</v>
      </c>
      <c r="W24" s="552">
        <v>2</v>
      </c>
      <c r="X24" s="552">
        <v>1</v>
      </c>
      <c r="Y24" s="552">
        <v>0</v>
      </c>
      <c r="Z24" s="552">
        <v>1</v>
      </c>
    </row>
    <row r="25" spans="1:26">
      <c r="A25" s="589" t="s">
        <v>579</v>
      </c>
      <c r="B25" s="644">
        <v>1</v>
      </c>
      <c r="C25" s="574">
        <v>1</v>
      </c>
      <c r="D25" s="574">
        <v>0</v>
      </c>
      <c r="E25" s="574">
        <v>0</v>
      </c>
      <c r="F25" s="589">
        <v>0</v>
      </c>
      <c r="G25" s="644">
        <v>23</v>
      </c>
      <c r="H25" s="574">
        <v>5</v>
      </c>
      <c r="I25" s="574">
        <v>9</v>
      </c>
      <c r="J25" s="574">
        <v>0</v>
      </c>
      <c r="K25" s="589">
        <v>9</v>
      </c>
      <c r="L25" s="644">
        <v>1</v>
      </c>
      <c r="M25" s="574">
        <v>0</v>
      </c>
      <c r="N25" s="574">
        <v>1</v>
      </c>
      <c r="O25" s="574">
        <v>0</v>
      </c>
      <c r="P25" s="589">
        <v>0</v>
      </c>
      <c r="Q25" s="644">
        <v>20</v>
      </c>
      <c r="R25" s="574">
        <v>12</v>
      </c>
      <c r="S25" s="574">
        <v>4</v>
      </c>
      <c r="T25" s="574">
        <v>2</v>
      </c>
      <c r="U25" s="589">
        <v>2</v>
      </c>
      <c r="V25" s="552">
        <v>2</v>
      </c>
      <c r="W25" s="552">
        <v>0</v>
      </c>
      <c r="X25" s="552">
        <v>2</v>
      </c>
      <c r="Y25" s="552">
        <v>0</v>
      </c>
      <c r="Z25" s="552">
        <v>0</v>
      </c>
    </row>
    <row r="26" spans="1:26">
      <c r="A26" s="589" t="s">
        <v>581</v>
      </c>
      <c r="B26" s="644">
        <v>1</v>
      </c>
      <c r="C26" s="574">
        <v>1</v>
      </c>
      <c r="D26" s="574">
        <v>0</v>
      </c>
      <c r="E26" s="574">
        <v>0</v>
      </c>
      <c r="F26" s="589">
        <v>0</v>
      </c>
      <c r="G26" s="644">
        <v>40</v>
      </c>
      <c r="H26" s="574">
        <v>7</v>
      </c>
      <c r="I26" s="574">
        <v>27</v>
      </c>
      <c r="J26" s="574">
        <v>2</v>
      </c>
      <c r="K26" s="589">
        <v>4</v>
      </c>
      <c r="L26" s="644">
        <v>1</v>
      </c>
      <c r="M26" s="574">
        <v>1</v>
      </c>
      <c r="N26" s="574">
        <v>0</v>
      </c>
      <c r="O26" s="574">
        <v>0</v>
      </c>
      <c r="P26" s="589">
        <v>0</v>
      </c>
      <c r="Q26" s="644">
        <v>42</v>
      </c>
      <c r="R26" s="574">
        <v>8</v>
      </c>
      <c r="S26" s="574">
        <v>19</v>
      </c>
      <c r="T26" s="574">
        <v>2</v>
      </c>
      <c r="U26" s="589">
        <v>13</v>
      </c>
      <c r="V26" s="552">
        <v>9</v>
      </c>
      <c r="W26" s="552">
        <v>4</v>
      </c>
      <c r="X26" s="552">
        <v>4</v>
      </c>
      <c r="Y26" s="552">
        <v>0</v>
      </c>
      <c r="Z26" s="552">
        <v>1</v>
      </c>
    </row>
    <row r="27" spans="1:26">
      <c r="A27" s="589" t="s">
        <v>583</v>
      </c>
      <c r="B27" s="644">
        <v>2</v>
      </c>
      <c r="C27" s="574">
        <v>0</v>
      </c>
      <c r="D27" s="574">
        <v>1</v>
      </c>
      <c r="E27" s="574">
        <v>0</v>
      </c>
      <c r="F27" s="589">
        <v>1</v>
      </c>
      <c r="G27" s="644">
        <v>65</v>
      </c>
      <c r="H27" s="574">
        <v>11</v>
      </c>
      <c r="I27" s="574">
        <v>40</v>
      </c>
      <c r="J27" s="574">
        <v>6</v>
      </c>
      <c r="K27" s="589">
        <v>8</v>
      </c>
      <c r="L27" s="644">
        <v>2</v>
      </c>
      <c r="M27" s="574">
        <v>1</v>
      </c>
      <c r="N27" s="574">
        <v>0</v>
      </c>
      <c r="O27" s="574">
        <v>1</v>
      </c>
      <c r="P27" s="589">
        <v>0</v>
      </c>
      <c r="Q27" s="644">
        <v>65</v>
      </c>
      <c r="R27" s="574">
        <v>9</v>
      </c>
      <c r="S27" s="574">
        <v>39</v>
      </c>
      <c r="T27" s="574">
        <v>4</v>
      </c>
      <c r="U27" s="589">
        <v>13</v>
      </c>
      <c r="V27" s="552">
        <v>15</v>
      </c>
      <c r="W27" s="552">
        <v>4</v>
      </c>
      <c r="X27" s="552">
        <v>7</v>
      </c>
      <c r="Y27" s="552">
        <v>0</v>
      </c>
      <c r="Z27" s="552">
        <v>4</v>
      </c>
    </row>
    <row r="28" spans="1:26">
      <c r="A28" s="589" t="s">
        <v>584</v>
      </c>
      <c r="B28" s="644">
        <v>0</v>
      </c>
      <c r="C28" s="574">
        <v>0</v>
      </c>
      <c r="D28" s="574">
        <v>0</v>
      </c>
      <c r="E28" s="574">
        <v>0</v>
      </c>
      <c r="F28" s="589">
        <v>0</v>
      </c>
      <c r="G28" s="644">
        <v>21</v>
      </c>
      <c r="H28" s="574">
        <v>0</v>
      </c>
      <c r="I28" s="574">
        <v>15</v>
      </c>
      <c r="J28" s="574">
        <v>0</v>
      </c>
      <c r="K28" s="589">
        <v>6</v>
      </c>
      <c r="L28" s="644">
        <v>0</v>
      </c>
      <c r="M28" s="574">
        <v>0</v>
      </c>
      <c r="N28" s="574">
        <v>0</v>
      </c>
      <c r="O28" s="574">
        <v>0</v>
      </c>
      <c r="P28" s="589">
        <v>0</v>
      </c>
      <c r="Q28" s="644">
        <v>19</v>
      </c>
      <c r="R28" s="574">
        <v>1</v>
      </c>
      <c r="S28" s="574">
        <v>15</v>
      </c>
      <c r="T28" s="574">
        <v>0</v>
      </c>
      <c r="U28" s="589">
        <v>3</v>
      </c>
      <c r="V28" s="552">
        <v>3</v>
      </c>
      <c r="W28" s="552">
        <v>0</v>
      </c>
      <c r="X28" s="552">
        <v>2</v>
      </c>
      <c r="Y28" s="552">
        <v>0</v>
      </c>
      <c r="Z28" s="552">
        <v>1</v>
      </c>
    </row>
    <row r="29" spans="1:26">
      <c r="A29" s="589" t="s">
        <v>586</v>
      </c>
      <c r="B29" s="644">
        <v>0</v>
      </c>
      <c r="C29" s="574">
        <v>0</v>
      </c>
      <c r="D29" s="574">
        <v>0</v>
      </c>
      <c r="E29" s="574">
        <v>0</v>
      </c>
      <c r="F29" s="589">
        <v>0</v>
      </c>
      <c r="G29" s="644">
        <v>9</v>
      </c>
      <c r="H29" s="574">
        <v>2</v>
      </c>
      <c r="I29" s="574">
        <v>7</v>
      </c>
      <c r="J29" s="574">
        <v>0</v>
      </c>
      <c r="K29" s="589">
        <v>0</v>
      </c>
      <c r="L29" s="644">
        <v>1</v>
      </c>
      <c r="M29" s="574">
        <v>0</v>
      </c>
      <c r="N29" s="574">
        <v>1</v>
      </c>
      <c r="O29" s="574">
        <v>0</v>
      </c>
      <c r="P29" s="589">
        <v>0</v>
      </c>
      <c r="Q29" s="644">
        <v>9</v>
      </c>
      <c r="R29" s="574">
        <v>1</v>
      </c>
      <c r="S29" s="574">
        <v>5</v>
      </c>
      <c r="T29" s="574">
        <v>0</v>
      </c>
      <c r="U29" s="589">
        <v>3</v>
      </c>
      <c r="V29" s="552">
        <v>5</v>
      </c>
      <c r="W29" s="552">
        <v>0</v>
      </c>
      <c r="X29" s="552">
        <v>2</v>
      </c>
      <c r="Y29" s="552">
        <v>0</v>
      </c>
      <c r="Z29" s="552">
        <v>3</v>
      </c>
    </row>
    <row r="30" spans="1:26">
      <c r="A30" s="589" t="s">
        <v>588</v>
      </c>
      <c r="B30" s="644">
        <v>2</v>
      </c>
      <c r="C30" s="574">
        <v>0</v>
      </c>
      <c r="D30" s="574">
        <v>2</v>
      </c>
      <c r="E30" s="574">
        <v>0</v>
      </c>
      <c r="F30" s="589">
        <v>0</v>
      </c>
      <c r="G30" s="644">
        <v>1</v>
      </c>
      <c r="H30" s="574">
        <v>1</v>
      </c>
      <c r="I30" s="574">
        <v>0</v>
      </c>
      <c r="J30" s="574">
        <v>0</v>
      </c>
      <c r="K30" s="589">
        <v>0</v>
      </c>
      <c r="L30" s="644">
        <v>3</v>
      </c>
      <c r="M30" s="574">
        <v>1</v>
      </c>
      <c r="N30" s="574">
        <v>1</v>
      </c>
      <c r="O30" s="574">
        <v>0</v>
      </c>
      <c r="P30" s="589">
        <v>1</v>
      </c>
      <c r="Q30" s="644">
        <v>2</v>
      </c>
      <c r="R30" s="574">
        <v>2</v>
      </c>
      <c r="S30" s="574">
        <v>0</v>
      </c>
      <c r="T30" s="574">
        <v>0</v>
      </c>
      <c r="U30" s="589">
        <v>0</v>
      </c>
      <c r="V30" s="552">
        <v>2</v>
      </c>
      <c r="W30" s="552">
        <v>0</v>
      </c>
      <c r="X30" s="552">
        <v>2</v>
      </c>
      <c r="Y30" s="552">
        <v>0</v>
      </c>
      <c r="Z30" s="552">
        <v>0</v>
      </c>
    </row>
    <row r="31" spans="1:26">
      <c r="A31" s="589" t="s">
        <v>590</v>
      </c>
      <c r="B31" s="644">
        <v>0</v>
      </c>
      <c r="C31" s="574">
        <v>0</v>
      </c>
      <c r="D31" s="574">
        <v>0</v>
      </c>
      <c r="E31" s="574">
        <v>0</v>
      </c>
      <c r="F31" s="589">
        <v>0</v>
      </c>
      <c r="G31" s="644">
        <v>34</v>
      </c>
      <c r="H31" s="574">
        <v>13</v>
      </c>
      <c r="I31" s="574">
        <v>8</v>
      </c>
      <c r="J31" s="574">
        <v>2</v>
      </c>
      <c r="K31" s="589">
        <v>11</v>
      </c>
      <c r="L31" s="644">
        <v>0</v>
      </c>
      <c r="M31" s="574">
        <v>0</v>
      </c>
      <c r="N31" s="574">
        <v>0</v>
      </c>
      <c r="O31" s="574">
        <v>0</v>
      </c>
      <c r="P31" s="589">
        <v>0</v>
      </c>
      <c r="Q31" s="644">
        <v>38</v>
      </c>
      <c r="R31" s="574">
        <v>11</v>
      </c>
      <c r="S31" s="574">
        <v>14</v>
      </c>
      <c r="T31" s="574">
        <v>3</v>
      </c>
      <c r="U31" s="589">
        <v>10</v>
      </c>
      <c r="V31" s="552">
        <v>2</v>
      </c>
      <c r="W31" s="552">
        <v>0</v>
      </c>
      <c r="X31" s="552">
        <v>0</v>
      </c>
      <c r="Y31" s="552">
        <v>0</v>
      </c>
      <c r="Z31" s="552">
        <v>2</v>
      </c>
    </row>
    <row r="32" spans="1:26">
      <c r="A32" s="589" t="s">
        <v>592</v>
      </c>
      <c r="B32" s="644">
        <v>1</v>
      </c>
      <c r="C32" s="574">
        <v>0</v>
      </c>
      <c r="D32" s="574">
        <v>1</v>
      </c>
      <c r="E32" s="574">
        <v>0</v>
      </c>
      <c r="F32" s="589">
        <v>0</v>
      </c>
      <c r="G32" s="644">
        <v>24</v>
      </c>
      <c r="H32" s="574">
        <v>12</v>
      </c>
      <c r="I32" s="574">
        <v>7</v>
      </c>
      <c r="J32" s="574">
        <v>3</v>
      </c>
      <c r="K32" s="589">
        <v>2</v>
      </c>
      <c r="L32" s="644">
        <v>0</v>
      </c>
      <c r="M32" s="574">
        <v>0</v>
      </c>
      <c r="N32" s="574">
        <v>0</v>
      </c>
      <c r="O32" s="574">
        <v>0</v>
      </c>
      <c r="P32" s="589">
        <v>0</v>
      </c>
      <c r="Q32" s="644">
        <v>23</v>
      </c>
      <c r="R32" s="574">
        <v>5</v>
      </c>
      <c r="S32" s="574">
        <v>10</v>
      </c>
      <c r="T32" s="574">
        <v>3</v>
      </c>
      <c r="U32" s="589">
        <v>5</v>
      </c>
      <c r="V32" s="552">
        <v>4</v>
      </c>
      <c r="W32" s="552">
        <v>0</v>
      </c>
      <c r="X32" s="552">
        <v>1</v>
      </c>
      <c r="Y32" s="552">
        <v>1</v>
      </c>
      <c r="Z32" s="552">
        <v>2</v>
      </c>
    </row>
    <row r="33" spans="1:26">
      <c r="A33" s="589" t="s">
        <v>594</v>
      </c>
      <c r="B33" s="644">
        <v>1</v>
      </c>
      <c r="C33" s="574">
        <v>0</v>
      </c>
      <c r="D33" s="574">
        <v>1</v>
      </c>
      <c r="E33" s="574">
        <v>0</v>
      </c>
      <c r="F33" s="589">
        <v>0</v>
      </c>
      <c r="G33" s="644">
        <v>14</v>
      </c>
      <c r="H33" s="574">
        <v>1</v>
      </c>
      <c r="I33" s="574">
        <v>7</v>
      </c>
      <c r="J33" s="574">
        <v>0</v>
      </c>
      <c r="K33" s="589">
        <v>6</v>
      </c>
      <c r="L33" s="644">
        <v>1</v>
      </c>
      <c r="M33" s="574">
        <v>0</v>
      </c>
      <c r="N33" s="574">
        <v>1</v>
      </c>
      <c r="O33" s="574">
        <v>0</v>
      </c>
      <c r="P33" s="589">
        <v>0</v>
      </c>
      <c r="Q33" s="644">
        <v>7</v>
      </c>
      <c r="R33" s="574">
        <v>1</v>
      </c>
      <c r="S33" s="574">
        <v>5</v>
      </c>
      <c r="T33" s="574">
        <v>0</v>
      </c>
      <c r="U33" s="589">
        <v>1</v>
      </c>
      <c r="V33" s="552">
        <v>2</v>
      </c>
      <c r="W33" s="552">
        <v>1</v>
      </c>
      <c r="X33" s="552">
        <v>1</v>
      </c>
      <c r="Y33" s="552">
        <v>0</v>
      </c>
      <c r="Z33" s="552">
        <v>0</v>
      </c>
    </row>
    <row r="34" spans="1:26">
      <c r="A34" s="589" t="s">
        <v>596</v>
      </c>
      <c r="B34" s="644">
        <v>3</v>
      </c>
      <c r="C34" s="574">
        <v>1</v>
      </c>
      <c r="D34" s="574">
        <v>2</v>
      </c>
      <c r="E34" s="574">
        <v>0</v>
      </c>
      <c r="F34" s="589">
        <v>0</v>
      </c>
      <c r="G34" s="644">
        <v>128</v>
      </c>
      <c r="H34" s="574">
        <v>58</v>
      </c>
      <c r="I34" s="574">
        <v>46</v>
      </c>
      <c r="J34" s="574">
        <v>2</v>
      </c>
      <c r="K34" s="589">
        <v>22</v>
      </c>
      <c r="L34" s="644">
        <v>5</v>
      </c>
      <c r="M34" s="574">
        <v>1</v>
      </c>
      <c r="N34" s="574">
        <v>4</v>
      </c>
      <c r="O34" s="574">
        <v>0</v>
      </c>
      <c r="P34" s="589">
        <v>0</v>
      </c>
      <c r="Q34" s="644">
        <v>140</v>
      </c>
      <c r="R34" s="574">
        <v>47</v>
      </c>
      <c r="S34" s="574">
        <v>62</v>
      </c>
      <c r="T34" s="574">
        <v>6</v>
      </c>
      <c r="U34" s="589">
        <v>25</v>
      </c>
      <c r="V34" s="574">
        <v>17</v>
      </c>
      <c r="W34" s="574">
        <v>3</v>
      </c>
      <c r="X34" s="574">
        <v>12</v>
      </c>
      <c r="Y34" s="574">
        <v>0</v>
      </c>
      <c r="Z34" s="574">
        <v>2</v>
      </c>
    </row>
    <row r="35" spans="1:26">
      <c r="A35" s="589" t="s">
        <v>597</v>
      </c>
      <c r="B35" s="644">
        <v>1</v>
      </c>
      <c r="C35" s="574">
        <v>0</v>
      </c>
      <c r="D35" s="574">
        <v>1</v>
      </c>
      <c r="E35" s="574">
        <v>0</v>
      </c>
      <c r="F35" s="589">
        <v>0</v>
      </c>
      <c r="G35" s="644">
        <v>30</v>
      </c>
      <c r="H35" s="574">
        <v>11</v>
      </c>
      <c r="I35" s="574">
        <v>14</v>
      </c>
      <c r="J35" s="574">
        <v>0</v>
      </c>
      <c r="K35" s="589">
        <v>5</v>
      </c>
      <c r="L35" s="644">
        <v>0</v>
      </c>
      <c r="M35" s="574">
        <v>0</v>
      </c>
      <c r="N35" s="574">
        <v>0</v>
      </c>
      <c r="O35" s="574">
        <v>0</v>
      </c>
      <c r="P35" s="589">
        <v>0</v>
      </c>
      <c r="Q35" s="644">
        <v>13</v>
      </c>
      <c r="R35" s="574">
        <v>2</v>
      </c>
      <c r="S35" s="574">
        <v>5</v>
      </c>
      <c r="T35" s="574">
        <v>0</v>
      </c>
      <c r="U35" s="589">
        <v>6</v>
      </c>
      <c r="V35" s="574">
        <v>0</v>
      </c>
      <c r="W35" s="574">
        <v>0</v>
      </c>
      <c r="X35" s="574">
        <v>0</v>
      </c>
      <c r="Y35" s="574">
        <v>0</v>
      </c>
      <c r="Z35" s="574">
        <v>0</v>
      </c>
    </row>
    <row r="36" spans="1:26">
      <c r="A36" s="657" t="s">
        <v>773</v>
      </c>
      <c r="B36" s="660">
        <v>0</v>
      </c>
      <c r="C36" s="575">
        <v>0</v>
      </c>
      <c r="D36" s="575">
        <v>0</v>
      </c>
      <c r="E36" s="575">
        <v>0</v>
      </c>
      <c r="F36" s="590">
        <v>0</v>
      </c>
      <c r="G36" s="661">
        <v>0</v>
      </c>
      <c r="H36" s="575">
        <v>0</v>
      </c>
      <c r="I36" s="575">
        <v>0</v>
      </c>
      <c r="J36" s="575">
        <v>0</v>
      </c>
      <c r="K36" s="590">
        <v>0</v>
      </c>
      <c r="L36" s="660">
        <v>0</v>
      </c>
      <c r="M36" s="575">
        <v>0</v>
      </c>
      <c r="N36" s="575">
        <v>0</v>
      </c>
      <c r="O36" s="575">
        <v>0</v>
      </c>
      <c r="P36" s="590">
        <v>0</v>
      </c>
      <c r="Q36" s="660">
        <v>0</v>
      </c>
      <c r="R36" s="575">
        <v>0</v>
      </c>
      <c r="S36" s="575">
        <v>0</v>
      </c>
      <c r="T36" s="575">
        <v>0</v>
      </c>
      <c r="U36" s="590">
        <v>0</v>
      </c>
      <c r="V36" s="575">
        <v>1</v>
      </c>
      <c r="W36" s="575">
        <v>0</v>
      </c>
      <c r="X36" s="575">
        <v>0</v>
      </c>
      <c r="Y36" s="575">
        <v>0</v>
      </c>
      <c r="Z36" s="575">
        <v>1</v>
      </c>
    </row>
    <row r="37" spans="1:26">
      <c r="A37" s="565"/>
      <c r="B37" s="574"/>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row>
    <row r="38" spans="1:26">
      <c r="A38" s="565" t="s">
        <v>851</v>
      </c>
    </row>
    <row r="39" spans="1:26">
      <c r="A39" s="565" t="s">
        <v>852</v>
      </c>
    </row>
    <row r="40" spans="1:26">
      <c r="A40" s="565" t="s">
        <v>744</v>
      </c>
    </row>
  </sheetData>
  <mergeCells count="6">
    <mergeCell ref="V6:Z6"/>
    <mergeCell ref="A6:A7"/>
    <mergeCell ref="B6:F6"/>
    <mergeCell ref="G6:K6"/>
    <mergeCell ref="L6:P6"/>
    <mergeCell ref="Q6:U6"/>
  </mergeCells>
  <hyperlinks>
    <hyperlink ref="Z1" location="Índice!A1" display="(Voltar ao índice)"/>
  </hyperlinks>
  <pageMargins left="0.511811024" right="0.511811024" top="0.78740157499999996" bottom="0.78740157499999996" header="0.31496062000000002" footer="0.31496062000000002"/>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12" sqref="B12"/>
    </sheetView>
  </sheetViews>
  <sheetFormatPr defaultColWidth="9.140625" defaultRowHeight="11.25"/>
  <cols>
    <col min="1" max="1" width="12.85546875" style="552" customWidth="1"/>
    <col min="2" max="2" width="17.85546875" style="552" customWidth="1"/>
    <col min="3" max="3" width="15.5703125" style="662" customWidth="1"/>
    <col min="4" max="4" width="14.5703125" style="552" customWidth="1"/>
    <col min="5" max="16384" width="9.140625" style="552"/>
  </cols>
  <sheetData>
    <row r="1" spans="1:4">
      <c r="A1" s="569" t="s">
        <v>868</v>
      </c>
      <c r="D1" s="155" t="s">
        <v>226</v>
      </c>
    </row>
    <row r="2" spans="1:4">
      <c r="A2" s="552" t="s">
        <v>774</v>
      </c>
    </row>
    <row r="3" spans="1:4">
      <c r="A3" s="552" t="s">
        <v>13</v>
      </c>
    </row>
    <row r="4" spans="1:4">
      <c r="A4" s="552" t="s">
        <v>751</v>
      </c>
    </row>
    <row r="6" spans="1:4" ht="33.75">
      <c r="A6" s="571" t="s">
        <v>775</v>
      </c>
      <c r="B6" s="556" t="s">
        <v>776</v>
      </c>
      <c r="C6" s="556" t="s">
        <v>777</v>
      </c>
      <c r="D6" s="571" t="s">
        <v>778</v>
      </c>
    </row>
    <row r="7" spans="1:4" ht="22.5">
      <c r="A7" s="663" t="s">
        <v>721</v>
      </c>
      <c r="B7" s="596">
        <v>1607576</v>
      </c>
      <c r="C7" s="596">
        <v>25452</v>
      </c>
      <c r="D7" s="664">
        <v>1.5832532956451204</v>
      </c>
    </row>
    <row r="8" spans="1:4">
      <c r="A8" s="552">
        <v>2020</v>
      </c>
      <c r="B8" s="553">
        <v>551070</v>
      </c>
      <c r="C8" s="553">
        <v>7258</v>
      </c>
      <c r="D8" s="665">
        <v>1.3170740559275591</v>
      </c>
    </row>
    <row r="9" spans="1:4">
      <c r="A9" s="552">
        <v>2018</v>
      </c>
      <c r="B9" s="553">
        <v>29085</v>
      </c>
      <c r="C9" s="666">
        <v>1469</v>
      </c>
      <c r="D9" s="665">
        <v>5.0507134261646893</v>
      </c>
    </row>
    <row r="10" spans="1:4">
      <c r="A10" s="552">
        <v>2016</v>
      </c>
      <c r="B10" s="553">
        <v>496927</v>
      </c>
      <c r="C10" s="553">
        <v>7041</v>
      </c>
      <c r="D10" s="665">
        <v>1.4169083185256588</v>
      </c>
    </row>
    <row r="11" spans="1:4">
      <c r="A11" s="552">
        <v>2014</v>
      </c>
      <c r="B11" s="553">
        <v>26174</v>
      </c>
      <c r="C11" s="553">
        <v>1161</v>
      </c>
      <c r="D11" s="665">
        <v>4.4356995491709332</v>
      </c>
    </row>
    <row r="12" spans="1:4">
      <c r="A12" s="552">
        <v>2012</v>
      </c>
      <c r="B12" s="553">
        <v>481782</v>
      </c>
      <c r="C12" s="553">
        <v>7486</v>
      </c>
      <c r="D12" s="665">
        <v>1.5538147959035415</v>
      </c>
    </row>
    <row r="13" spans="1:4">
      <c r="A13" s="575">
        <v>2010</v>
      </c>
      <c r="B13" s="600">
        <v>22538</v>
      </c>
      <c r="C13" s="600">
        <v>1037</v>
      </c>
      <c r="D13" s="667">
        <v>4.601118111633685</v>
      </c>
    </row>
    <row r="14" spans="1:4">
      <c r="A14" s="574"/>
      <c r="B14" s="603"/>
      <c r="C14" s="603"/>
      <c r="D14" s="668"/>
    </row>
    <row r="15" spans="1:4">
      <c r="A15" s="565" t="s">
        <v>851</v>
      </c>
    </row>
    <row r="16" spans="1:4">
      <c r="A16" s="565" t="s">
        <v>867</v>
      </c>
    </row>
    <row r="17" spans="1:1">
      <c r="A17" s="552" t="s">
        <v>779</v>
      </c>
    </row>
  </sheetData>
  <hyperlinks>
    <hyperlink ref="D1" location="Índice!A1" display="(Voltar ao índice)"/>
  </hyperlinks>
  <pageMargins left="0.511811024" right="0.511811024" top="0.78740157499999996" bottom="0.78740157499999996" header="0.31496062000000002" footer="0.31496062000000002"/>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7"/>
  <sheetViews>
    <sheetView workbookViewId="0">
      <pane xSplit="1" topLeftCell="B1" activePane="topRight" state="frozen"/>
      <selection activeCell="C36" sqref="C36"/>
      <selection pane="topRight"/>
    </sheetView>
  </sheetViews>
  <sheetFormatPr defaultColWidth="9.140625" defaultRowHeight="11.25"/>
  <cols>
    <col min="1" max="2" width="14.42578125" style="646" customWidth="1"/>
    <col min="3" max="3" width="9.140625" style="646"/>
    <col min="4" max="4" width="12.140625" style="646" customWidth="1"/>
    <col min="5" max="5" width="9.140625" style="646"/>
    <col min="6" max="6" width="9.85546875" style="646" customWidth="1"/>
    <col min="7" max="8" width="9.140625" style="646"/>
    <col min="9" max="9" width="12.140625" style="646" customWidth="1"/>
    <col min="10" max="10" width="9.140625" style="646"/>
    <col min="11" max="11" width="9.85546875" style="646" customWidth="1"/>
    <col min="12" max="13" width="9.140625" style="646"/>
    <col min="14" max="14" width="12.140625" style="646" customWidth="1"/>
    <col min="15" max="15" width="9.140625" style="646"/>
    <col min="16" max="16" width="9.85546875" style="646" customWidth="1"/>
    <col min="17" max="18" width="9.140625" style="646"/>
    <col min="19" max="19" width="12.140625" style="646" customWidth="1"/>
    <col min="20" max="20" width="9.140625" style="646"/>
    <col min="21" max="21" width="9.85546875" style="646" customWidth="1"/>
    <col min="22" max="23" width="9.140625" style="646"/>
    <col min="24" max="24" width="12.140625" style="646" customWidth="1"/>
    <col min="25" max="25" width="9.140625" style="646"/>
    <col min="26" max="26" width="9.85546875" style="646" customWidth="1"/>
    <col min="27" max="27" width="9.140625" style="646"/>
    <col min="28" max="28" width="9.42578125" style="646" customWidth="1"/>
    <col min="29" max="29" width="12.140625" style="646" customWidth="1"/>
    <col min="30" max="30" width="9.140625" style="646"/>
    <col min="31" max="31" width="9.85546875" style="646" customWidth="1"/>
    <col min="32" max="16384" width="9.140625" style="646"/>
  </cols>
  <sheetData>
    <row r="1" spans="1:34">
      <c r="A1" s="655" t="s">
        <v>869</v>
      </c>
      <c r="AF1" s="155" t="s">
        <v>226</v>
      </c>
    </row>
    <row r="2" spans="1:34">
      <c r="A2" s="646" t="s">
        <v>780</v>
      </c>
    </row>
    <row r="3" spans="1:34">
      <c r="A3" s="646" t="s">
        <v>13</v>
      </c>
    </row>
    <row r="4" spans="1:34">
      <c r="A4" s="646" t="s">
        <v>719</v>
      </c>
    </row>
    <row r="6" spans="1:34">
      <c r="A6" s="1520" t="s">
        <v>781</v>
      </c>
      <c r="B6" s="1522" t="s">
        <v>782</v>
      </c>
      <c r="C6" s="1524">
        <v>2010</v>
      </c>
      <c r="D6" s="1525"/>
      <c r="E6" s="1525"/>
      <c r="F6" s="1525"/>
      <c r="G6" s="1526"/>
      <c r="H6" s="1524">
        <v>2012</v>
      </c>
      <c r="I6" s="1525"/>
      <c r="J6" s="1525"/>
      <c r="K6" s="1525"/>
      <c r="L6" s="1526"/>
      <c r="M6" s="1524">
        <v>2014</v>
      </c>
      <c r="N6" s="1525"/>
      <c r="O6" s="1525"/>
      <c r="P6" s="1525"/>
      <c r="Q6" s="1526"/>
      <c r="R6" s="1524">
        <v>2016</v>
      </c>
      <c r="S6" s="1525"/>
      <c r="T6" s="1525"/>
      <c r="U6" s="1525"/>
      <c r="V6" s="1526"/>
      <c r="W6" s="1524">
        <v>2018</v>
      </c>
      <c r="X6" s="1525"/>
      <c r="Y6" s="1525"/>
      <c r="Z6" s="1525"/>
      <c r="AA6" s="1526"/>
      <c r="AB6" s="1527">
        <v>2020</v>
      </c>
      <c r="AC6" s="1527"/>
      <c r="AD6" s="1527"/>
      <c r="AE6" s="1527"/>
      <c r="AF6" s="1527"/>
    </row>
    <row r="7" spans="1:34" ht="45">
      <c r="A7" s="1521"/>
      <c r="B7" s="1523"/>
      <c r="C7" s="647" t="s">
        <v>310</v>
      </c>
      <c r="D7" s="647" t="s">
        <v>857</v>
      </c>
      <c r="E7" s="647" t="s">
        <v>738</v>
      </c>
      <c r="F7" s="647" t="s">
        <v>727</v>
      </c>
      <c r="G7" s="648" t="s">
        <v>769</v>
      </c>
      <c r="H7" s="647" t="s">
        <v>310</v>
      </c>
      <c r="I7" s="647" t="s">
        <v>857</v>
      </c>
      <c r="J7" s="647" t="s">
        <v>738</v>
      </c>
      <c r="K7" s="647" t="s">
        <v>727</v>
      </c>
      <c r="L7" s="648" t="s">
        <v>769</v>
      </c>
      <c r="M7" s="647" t="s">
        <v>310</v>
      </c>
      <c r="N7" s="647" t="s">
        <v>783</v>
      </c>
      <c r="O7" s="647" t="s">
        <v>738</v>
      </c>
      <c r="P7" s="647" t="s">
        <v>727</v>
      </c>
      <c r="Q7" s="648" t="s">
        <v>769</v>
      </c>
      <c r="R7" s="647" t="s">
        <v>310</v>
      </c>
      <c r="S7" s="647" t="s">
        <v>783</v>
      </c>
      <c r="T7" s="647" t="s">
        <v>738</v>
      </c>
      <c r="U7" s="647" t="s">
        <v>727</v>
      </c>
      <c r="V7" s="648" t="s">
        <v>769</v>
      </c>
      <c r="W7" s="647" t="s">
        <v>310</v>
      </c>
      <c r="X7" s="647" t="s">
        <v>783</v>
      </c>
      <c r="Y7" s="647" t="s">
        <v>738</v>
      </c>
      <c r="Z7" s="647" t="s">
        <v>727</v>
      </c>
      <c r="AA7" s="648" t="s">
        <v>769</v>
      </c>
      <c r="AB7" s="647" t="s">
        <v>310</v>
      </c>
      <c r="AC7" s="647" t="s">
        <v>783</v>
      </c>
      <c r="AD7" s="647" t="s">
        <v>738</v>
      </c>
      <c r="AE7" s="647" t="s">
        <v>727</v>
      </c>
      <c r="AF7" s="647" t="s">
        <v>769</v>
      </c>
    </row>
    <row r="8" spans="1:34">
      <c r="A8" s="1335" t="s">
        <v>784</v>
      </c>
      <c r="B8" s="1340"/>
      <c r="C8" s="1341">
        <v>1037</v>
      </c>
      <c r="D8" s="1342">
        <v>157</v>
      </c>
      <c r="E8" s="1342">
        <v>561</v>
      </c>
      <c r="F8" s="1342">
        <v>74</v>
      </c>
      <c r="G8" s="1342">
        <v>254</v>
      </c>
      <c r="H8" s="1341">
        <v>7486</v>
      </c>
      <c r="I8" s="1342">
        <v>1225</v>
      </c>
      <c r="J8" s="1342">
        <v>4249</v>
      </c>
      <c r="K8" s="1342">
        <v>478</v>
      </c>
      <c r="L8" s="1342">
        <v>1534</v>
      </c>
      <c r="M8" s="1341">
        <v>1161</v>
      </c>
      <c r="N8" s="1342">
        <v>181</v>
      </c>
      <c r="O8" s="1342">
        <v>653</v>
      </c>
      <c r="P8" s="1342">
        <v>136</v>
      </c>
      <c r="Q8" s="1342">
        <v>191</v>
      </c>
      <c r="R8" s="1341">
        <v>7041</v>
      </c>
      <c r="S8" s="1342">
        <v>1189</v>
      </c>
      <c r="T8" s="1342">
        <v>3832</v>
      </c>
      <c r="U8" s="1342">
        <v>502</v>
      </c>
      <c r="V8" s="1342">
        <v>1518</v>
      </c>
      <c r="W8" s="1341">
        <v>1469</v>
      </c>
      <c r="X8" s="1342">
        <v>268</v>
      </c>
      <c r="Y8" s="1342">
        <v>743</v>
      </c>
      <c r="Z8" s="1342">
        <v>134</v>
      </c>
      <c r="AA8" s="1342">
        <v>323</v>
      </c>
      <c r="AB8" s="1341">
        <v>7258</v>
      </c>
      <c r="AC8" s="1342">
        <v>1080</v>
      </c>
      <c r="AD8" s="1342">
        <v>3910</v>
      </c>
      <c r="AE8" s="1342">
        <v>345</v>
      </c>
      <c r="AF8" s="1342">
        <v>1923</v>
      </c>
      <c r="AH8" s="671"/>
    </row>
    <row r="9" spans="1:34">
      <c r="A9" s="672" t="s">
        <v>785</v>
      </c>
      <c r="B9" s="1528" t="s">
        <v>786</v>
      </c>
      <c r="C9" s="1311" t="s">
        <v>725</v>
      </c>
      <c r="D9" s="656" t="s">
        <v>725</v>
      </c>
      <c r="E9" s="656" t="s">
        <v>725</v>
      </c>
      <c r="F9" s="656" t="s">
        <v>725</v>
      </c>
      <c r="G9" s="676" t="s">
        <v>725</v>
      </c>
      <c r="H9" s="656" t="s">
        <v>725</v>
      </c>
      <c r="I9" s="656" t="s">
        <v>725</v>
      </c>
      <c r="J9" s="656" t="s">
        <v>725</v>
      </c>
      <c r="K9" s="656" t="s">
        <v>725</v>
      </c>
      <c r="L9" s="656" t="s">
        <v>725</v>
      </c>
      <c r="M9" s="1311" t="s">
        <v>725</v>
      </c>
      <c r="N9" s="656" t="s">
        <v>725</v>
      </c>
      <c r="O9" s="656" t="s">
        <v>725</v>
      </c>
      <c r="P9" s="656" t="s">
        <v>725</v>
      </c>
      <c r="Q9" s="656" t="s">
        <v>725</v>
      </c>
      <c r="R9" s="1311" t="s">
        <v>725</v>
      </c>
      <c r="S9" s="656" t="s">
        <v>725</v>
      </c>
      <c r="T9" s="656" t="s">
        <v>725</v>
      </c>
      <c r="U9" s="656" t="s">
        <v>725</v>
      </c>
      <c r="V9" s="656" t="s">
        <v>725</v>
      </c>
      <c r="W9" s="1311" t="s">
        <v>725</v>
      </c>
      <c r="X9" s="656" t="s">
        <v>725</v>
      </c>
      <c r="Y9" s="656" t="s">
        <v>725</v>
      </c>
      <c r="Z9" s="656" t="s">
        <v>725</v>
      </c>
      <c r="AA9" s="656" t="s">
        <v>725</v>
      </c>
      <c r="AB9" s="1311">
        <v>215</v>
      </c>
      <c r="AC9" s="656">
        <v>37</v>
      </c>
      <c r="AD9" s="656">
        <v>109</v>
      </c>
      <c r="AE9" s="656">
        <v>13</v>
      </c>
      <c r="AF9" s="656">
        <v>56</v>
      </c>
      <c r="AH9" s="671"/>
    </row>
    <row r="10" spans="1:34">
      <c r="A10" s="672" t="s">
        <v>787</v>
      </c>
      <c r="B10" s="1519"/>
      <c r="C10" s="1311">
        <v>38</v>
      </c>
      <c r="D10" s="675">
        <v>9</v>
      </c>
      <c r="E10" s="675">
        <v>17</v>
      </c>
      <c r="F10" s="675">
        <v>0</v>
      </c>
      <c r="G10" s="676">
        <v>12</v>
      </c>
      <c r="H10" s="1311">
        <v>320</v>
      </c>
      <c r="I10" s="675">
        <v>53</v>
      </c>
      <c r="J10" s="675">
        <v>184</v>
      </c>
      <c r="K10" s="675">
        <v>17</v>
      </c>
      <c r="L10" s="676">
        <v>66</v>
      </c>
      <c r="M10" s="1311">
        <v>38</v>
      </c>
      <c r="N10" s="675">
        <v>7</v>
      </c>
      <c r="O10" s="675">
        <v>23</v>
      </c>
      <c r="P10" s="675">
        <v>3</v>
      </c>
      <c r="Q10" s="676">
        <v>5</v>
      </c>
      <c r="R10" s="1311">
        <v>285</v>
      </c>
      <c r="S10" s="675">
        <v>45</v>
      </c>
      <c r="T10" s="675">
        <v>164</v>
      </c>
      <c r="U10" s="675">
        <v>17</v>
      </c>
      <c r="V10" s="676">
        <v>59</v>
      </c>
      <c r="W10" s="1311">
        <v>23</v>
      </c>
      <c r="X10" s="675">
        <v>3</v>
      </c>
      <c r="Y10" s="675">
        <v>9</v>
      </c>
      <c r="Z10" s="675">
        <v>1</v>
      </c>
      <c r="AA10" s="676">
        <v>10</v>
      </c>
      <c r="AB10" s="656">
        <v>380</v>
      </c>
      <c r="AC10" s="656">
        <v>60</v>
      </c>
      <c r="AD10" s="656">
        <v>206</v>
      </c>
      <c r="AE10" s="656">
        <v>17</v>
      </c>
      <c r="AF10" s="656">
        <v>97</v>
      </c>
      <c r="AH10" s="671"/>
    </row>
    <row r="11" spans="1:34">
      <c r="A11" s="646" t="s">
        <v>788</v>
      </c>
      <c r="B11" s="1519"/>
      <c r="C11" s="1311" t="s">
        <v>725</v>
      </c>
      <c r="D11" s="675" t="s">
        <v>725</v>
      </c>
      <c r="E11" s="675" t="s">
        <v>725</v>
      </c>
      <c r="F11" s="675" t="s">
        <v>725</v>
      </c>
      <c r="G11" s="676" t="s">
        <v>725</v>
      </c>
      <c r="H11" s="1311" t="s">
        <v>725</v>
      </c>
      <c r="I11" s="675" t="s">
        <v>725</v>
      </c>
      <c r="J11" s="675" t="s">
        <v>725</v>
      </c>
      <c r="K11" s="675" t="s">
        <v>725</v>
      </c>
      <c r="L11" s="676" t="s">
        <v>725</v>
      </c>
      <c r="M11" s="1311" t="s">
        <v>725</v>
      </c>
      <c r="N11" s="675" t="s">
        <v>725</v>
      </c>
      <c r="O11" s="675" t="s">
        <v>725</v>
      </c>
      <c r="P11" s="675" t="s">
        <v>725</v>
      </c>
      <c r="Q11" s="676" t="s">
        <v>725</v>
      </c>
      <c r="R11" s="1311" t="s">
        <v>725</v>
      </c>
      <c r="S11" s="675" t="s">
        <v>725</v>
      </c>
      <c r="T11" s="675" t="s">
        <v>725</v>
      </c>
      <c r="U11" s="675" t="s">
        <v>725</v>
      </c>
      <c r="V11" s="676" t="s">
        <v>725</v>
      </c>
      <c r="W11" s="1311">
        <v>36</v>
      </c>
      <c r="X11" s="675">
        <v>9</v>
      </c>
      <c r="Y11" s="675">
        <v>14</v>
      </c>
      <c r="Z11" s="675">
        <v>1</v>
      </c>
      <c r="AA11" s="676">
        <v>12</v>
      </c>
      <c r="AB11" s="656">
        <v>435</v>
      </c>
      <c r="AC11" s="656">
        <v>67</v>
      </c>
      <c r="AD11" s="656">
        <v>227</v>
      </c>
      <c r="AE11" s="656">
        <v>19</v>
      </c>
      <c r="AF11" s="656">
        <v>122</v>
      </c>
      <c r="AH11" s="671"/>
    </row>
    <row r="12" spans="1:34">
      <c r="A12" s="672" t="s">
        <v>789</v>
      </c>
      <c r="B12" s="1519"/>
      <c r="C12" s="1311">
        <v>36</v>
      </c>
      <c r="D12" s="675">
        <v>8</v>
      </c>
      <c r="E12" s="675">
        <v>20</v>
      </c>
      <c r="F12" s="675">
        <v>2</v>
      </c>
      <c r="G12" s="676">
        <v>6</v>
      </c>
      <c r="H12" s="1311">
        <v>577</v>
      </c>
      <c r="I12" s="675">
        <v>131</v>
      </c>
      <c r="J12" s="675">
        <v>296</v>
      </c>
      <c r="K12" s="675">
        <v>36</v>
      </c>
      <c r="L12" s="676">
        <v>114</v>
      </c>
      <c r="M12" s="1311">
        <v>31</v>
      </c>
      <c r="N12" s="675">
        <v>7</v>
      </c>
      <c r="O12" s="675">
        <v>15</v>
      </c>
      <c r="P12" s="675">
        <v>5</v>
      </c>
      <c r="Q12" s="676">
        <v>4</v>
      </c>
      <c r="R12" s="1311">
        <v>490</v>
      </c>
      <c r="S12" s="675">
        <v>94</v>
      </c>
      <c r="T12" s="675">
        <v>268</v>
      </c>
      <c r="U12" s="675">
        <v>23</v>
      </c>
      <c r="V12" s="676">
        <v>105</v>
      </c>
      <c r="W12" s="1311" t="s">
        <v>725</v>
      </c>
      <c r="X12" s="675" t="s">
        <v>725</v>
      </c>
      <c r="Y12" s="675" t="s">
        <v>725</v>
      </c>
      <c r="Z12" s="675" t="s">
        <v>725</v>
      </c>
      <c r="AA12" s="676" t="s">
        <v>725</v>
      </c>
      <c r="AB12" s="656" t="s">
        <v>725</v>
      </c>
      <c r="AC12" s="656" t="s">
        <v>725</v>
      </c>
      <c r="AD12" s="656" t="s">
        <v>725</v>
      </c>
      <c r="AE12" s="656" t="s">
        <v>725</v>
      </c>
      <c r="AF12" s="656" t="s">
        <v>725</v>
      </c>
      <c r="AH12" s="671"/>
    </row>
    <row r="13" spans="1:34">
      <c r="A13" s="672" t="s">
        <v>790</v>
      </c>
      <c r="B13" s="1519"/>
      <c r="C13" s="1311">
        <v>47</v>
      </c>
      <c r="D13" s="675">
        <v>9</v>
      </c>
      <c r="E13" s="675">
        <v>25</v>
      </c>
      <c r="F13" s="675">
        <v>3</v>
      </c>
      <c r="G13" s="676">
        <v>10</v>
      </c>
      <c r="H13" s="1311">
        <v>420</v>
      </c>
      <c r="I13" s="675">
        <v>72</v>
      </c>
      <c r="J13" s="675">
        <v>235</v>
      </c>
      <c r="K13" s="675">
        <v>28</v>
      </c>
      <c r="L13" s="676">
        <v>85</v>
      </c>
      <c r="M13" s="1311">
        <v>33</v>
      </c>
      <c r="N13" s="675">
        <v>4</v>
      </c>
      <c r="O13" s="675">
        <v>20</v>
      </c>
      <c r="P13" s="675">
        <v>4</v>
      </c>
      <c r="Q13" s="676">
        <v>5</v>
      </c>
      <c r="R13" s="1311">
        <v>362</v>
      </c>
      <c r="S13" s="675">
        <v>67</v>
      </c>
      <c r="T13" s="675">
        <v>196</v>
      </c>
      <c r="U13" s="675">
        <v>22</v>
      </c>
      <c r="V13" s="676">
        <v>77</v>
      </c>
      <c r="W13" s="1311">
        <v>32</v>
      </c>
      <c r="X13" s="675">
        <v>7</v>
      </c>
      <c r="Y13" s="675">
        <v>18</v>
      </c>
      <c r="Z13" s="675">
        <v>1</v>
      </c>
      <c r="AA13" s="676">
        <v>6</v>
      </c>
      <c r="AB13" s="656">
        <v>419</v>
      </c>
      <c r="AC13" s="656">
        <v>76</v>
      </c>
      <c r="AD13" s="656">
        <v>214</v>
      </c>
      <c r="AE13" s="656">
        <v>13</v>
      </c>
      <c r="AF13" s="656">
        <v>116</v>
      </c>
      <c r="AH13" s="671"/>
    </row>
    <row r="14" spans="1:34">
      <c r="A14" s="646" t="s">
        <v>791</v>
      </c>
      <c r="B14" s="1519"/>
      <c r="C14" s="1311">
        <v>20</v>
      </c>
      <c r="D14" s="675">
        <v>4</v>
      </c>
      <c r="E14" s="675">
        <v>11</v>
      </c>
      <c r="F14" s="675">
        <v>2</v>
      </c>
      <c r="G14" s="676">
        <v>3</v>
      </c>
      <c r="H14" s="1311">
        <v>286</v>
      </c>
      <c r="I14" s="675">
        <v>46</v>
      </c>
      <c r="J14" s="675">
        <v>148</v>
      </c>
      <c r="K14" s="675">
        <v>21</v>
      </c>
      <c r="L14" s="676">
        <v>71</v>
      </c>
      <c r="M14" s="1311">
        <v>29</v>
      </c>
      <c r="N14" s="675">
        <v>6</v>
      </c>
      <c r="O14" s="675">
        <v>12</v>
      </c>
      <c r="P14" s="675">
        <v>5</v>
      </c>
      <c r="Q14" s="676">
        <v>6</v>
      </c>
      <c r="R14" s="1311">
        <v>287</v>
      </c>
      <c r="S14" s="675">
        <v>59</v>
      </c>
      <c r="T14" s="675">
        <v>160</v>
      </c>
      <c r="U14" s="675">
        <v>23</v>
      </c>
      <c r="V14" s="676">
        <v>45</v>
      </c>
      <c r="W14" s="1311">
        <v>35</v>
      </c>
      <c r="X14" s="675">
        <v>9</v>
      </c>
      <c r="Y14" s="675">
        <v>16</v>
      </c>
      <c r="Z14" s="675">
        <v>5</v>
      </c>
      <c r="AA14" s="676">
        <v>5</v>
      </c>
      <c r="AB14" s="656" t="s">
        <v>725</v>
      </c>
      <c r="AC14" s="656" t="s">
        <v>725</v>
      </c>
      <c r="AD14" s="656" t="s">
        <v>725</v>
      </c>
      <c r="AE14" s="656" t="s">
        <v>725</v>
      </c>
      <c r="AF14" s="656" t="s">
        <v>725</v>
      </c>
      <c r="AH14" s="671"/>
    </row>
    <row r="15" spans="1:34">
      <c r="A15" s="646" t="s">
        <v>792</v>
      </c>
      <c r="B15" s="1519"/>
      <c r="C15" s="1311" t="s">
        <v>725</v>
      </c>
      <c r="D15" s="675" t="s">
        <v>725</v>
      </c>
      <c r="E15" s="675" t="s">
        <v>725</v>
      </c>
      <c r="F15" s="675" t="s">
        <v>725</v>
      </c>
      <c r="G15" s="676" t="s">
        <v>725</v>
      </c>
      <c r="H15" s="1311">
        <v>401</v>
      </c>
      <c r="I15" s="675">
        <v>75</v>
      </c>
      <c r="J15" s="675">
        <v>225</v>
      </c>
      <c r="K15" s="675">
        <v>21</v>
      </c>
      <c r="L15" s="676">
        <v>80</v>
      </c>
      <c r="M15" s="1311">
        <v>25</v>
      </c>
      <c r="N15" s="675">
        <v>5</v>
      </c>
      <c r="O15" s="675">
        <v>15</v>
      </c>
      <c r="P15" s="675">
        <v>4</v>
      </c>
      <c r="Q15" s="676">
        <v>1</v>
      </c>
      <c r="R15" s="1311">
        <v>394</v>
      </c>
      <c r="S15" s="675">
        <v>85</v>
      </c>
      <c r="T15" s="675">
        <v>200</v>
      </c>
      <c r="U15" s="675">
        <v>31</v>
      </c>
      <c r="V15" s="676">
        <v>78</v>
      </c>
      <c r="W15" s="1311">
        <v>27</v>
      </c>
      <c r="X15" s="675">
        <v>9</v>
      </c>
      <c r="Y15" s="675">
        <v>11</v>
      </c>
      <c r="Z15" s="675">
        <v>2</v>
      </c>
      <c r="AA15" s="676">
        <v>5</v>
      </c>
      <c r="AB15" s="656">
        <v>455</v>
      </c>
      <c r="AC15" s="656">
        <v>72</v>
      </c>
      <c r="AD15" s="656">
        <v>260</v>
      </c>
      <c r="AE15" s="656">
        <v>12</v>
      </c>
      <c r="AF15" s="656">
        <v>111</v>
      </c>
      <c r="AH15" s="671"/>
    </row>
    <row r="16" spans="1:34">
      <c r="A16" s="646" t="s">
        <v>793</v>
      </c>
      <c r="B16" s="1519"/>
      <c r="C16" s="1311">
        <v>33</v>
      </c>
      <c r="D16" s="675">
        <v>10</v>
      </c>
      <c r="E16" s="675">
        <v>17</v>
      </c>
      <c r="F16" s="675">
        <v>0</v>
      </c>
      <c r="G16" s="676">
        <v>6</v>
      </c>
      <c r="H16" s="1311">
        <v>493</v>
      </c>
      <c r="I16" s="675">
        <v>108</v>
      </c>
      <c r="J16" s="675">
        <v>261</v>
      </c>
      <c r="K16" s="675">
        <v>28</v>
      </c>
      <c r="L16" s="676">
        <v>96</v>
      </c>
      <c r="M16" s="1311">
        <v>29</v>
      </c>
      <c r="N16" s="675">
        <v>7</v>
      </c>
      <c r="O16" s="675">
        <v>16</v>
      </c>
      <c r="P16" s="675">
        <v>2</v>
      </c>
      <c r="Q16" s="676">
        <v>4</v>
      </c>
      <c r="R16" s="1311">
        <v>449</v>
      </c>
      <c r="S16" s="675">
        <v>94</v>
      </c>
      <c r="T16" s="675">
        <v>208</v>
      </c>
      <c r="U16" s="675">
        <v>32</v>
      </c>
      <c r="V16" s="676">
        <v>115</v>
      </c>
      <c r="W16" s="1311">
        <v>27</v>
      </c>
      <c r="X16" s="675">
        <v>6</v>
      </c>
      <c r="Y16" s="675">
        <v>12</v>
      </c>
      <c r="Z16" s="675">
        <v>3</v>
      </c>
      <c r="AA16" s="676">
        <v>6</v>
      </c>
      <c r="AB16" s="656">
        <v>286</v>
      </c>
      <c r="AC16" s="656">
        <v>53</v>
      </c>
      <c r="AD16" s="656">
        <v>151</v>
      </c>
      <c r="AE16" s="656">
        <v>9</v>
      </c>
      <c r="AF16" s="656">
        <v>73</v>
      </c>
      <c r="AH16" s="671"/>
    </row>
    <row r="17" spans="1:34">
      <c r="A17" s="646" t="s">
        <v>794</v>
      </c>
      <c r="B17" s="1519" t="s">
        <v>795</v>
      </c>
      <c r="C17" s="1311">
        <v>47</v>
      </c>
      <c r="D17" s="675">
        <v>6</v>
      </c>
      <c r="E17" s="675">
        <v>30</v>
      </c>
      <c r="F17" s="675">
        <v>1</v>
      </c>
      <c r="G17" s="676">
        <v>10</v>
      </c>
      <c r="H17" s="1311">
        <v>434</v>
      </c>
      <c r="I17" s="675">
        <v>79</v>
      </c>
      <c r="J17" s="675">
        <v>228</v>
      </c>
      <c r="K17" s="675">
        <v>28</v>
      </c>
      <c r="L17" s="676">
        <v>99</v>
      </c>
      <c r="M17" s="1311">
        <v>49</v>
      </c>
      <c r="N17" s="675">
        <v>7</v>
      </c>
      <c r="O17" s="675">
        <v>34</v>
      </c>
      <c r="P17" s="675">
        <v>1</v>
      </c>
      <c r="Q17" s="676">
        <v>7</v>
      </c>
      <c r="R17" s="1311">
        <v>339</v>
      </c>
      <c r="S17" s="675">
        <v>57</v>
      </c>
      <c r="T17" s="675">
        <v>179</v>
      </c>
      <c r="U17" s="675">
        <v>21</v>
      </c>
      <c r="V17" s="676">
        <v>82</v>
      </c>
      <c r="W17" s="1311">
        <v>41</v>
      </c>
      <c r="X17" s="675">
        <v>15</v>
      </c>
      <c r="Y17" s="675">
        <v>19</v>
      </c>
      <c r="Z17" s="675">
        <v>3</v>
      </c>
      <c r="AA17" s="676">
        <v>4</v>
      </c>
      <c r="AB17" s="656">
        <v>243</v>
      </c>
      <c r="AC17" s="656">
        <v>50</v>
      </c>
      <c r="AD17" s="656">
        <v>115</v>
      </c>
      <c r="AE17" s="656">
        <v>17</v>
      </c>
      <c r="AF17" s="656">
        <v>61</v>
      </c>
      <c r="AH17" s="671"/>
    </row>
    <row r="18" spans="1:34">
      <c r="A18" s="646" t="s">
        <v>796</v>
      </c>
      <c r="B18" s="1519"/>
      <c r="C18" s="1311">
        <v>55</v>
      </c>
      <c r="D18" s="675">
        <v>4</v>
      </c>
      <c r="E18" s="675">
        <v>31</v>
      </c>
      <c r="F18" s="675">
        <v>3</v>
      </c>
      <c r="G18" s="676">
        <v>17</v>
      </c>
      <c r="H18" s="1311">
        <v>440</v>
      </c>
      <c r="I18" s="675">
        <v>74</v>
      </c>
      <c r="J18" s="675">
        <v>252</v>
      </c>
      <c r="K18" s="675">
        <v>20</v>
      </c>
      <c r="L18" s="676">
        <v>94</v>
      </c>
      <c r="M18" s="1311">
        <v>45</v>
      </c>
      <c r="N18" s="675">
        <v>7</v>
      </c>
      <c r="O18" s="675">
        <v>27</v>
      </c>
      <c r="P18" s="675">
        <v>3</v>
      </c>
      <c r="Q18" s="676">
        <v>8</v>
      </c>
      <c r="R18" s="1311">
        <v>382</v>
      </c>
      <c r="S18" s="675">
        <v>53</v>
      </c>
      <c r="T18" s="675">
        <v>209</v>
      </c>
      <c r="U18" s="675">
        <v>26</v>
      </c>
      <c r="V18" s="676">
        <v>94</v>
      </c>
      <c r="W18" s="1311">
        <v>33</v>
      </c>
      <c r="X18" s="675">
        <v>10</v>
      </c>
      <c r="Y18" s="675">
        <v>16</v>
      </c>
      <c r="Z18" s="675">
        <v>3</v>
      </c>
      <c r="AA18" s="676">
        <v>4</v>
      </c>
      <c r="AB18" s="656">
        <v>252</v>
      </c>
      <c r="AC18" s="656">
        <v>52</v>
      </c>
      <c r="AD18" s="656">
        <v>135</v>
      </c>
      <c r="AE18" s="656">
        <v>7</v>
      </c>
      <c r="AF18" s="656">
        <v>58</v>
      </c>
      <c r="AH18" s="671"/>
    </row>
    <row r="19" spans="1:34">
      <c r="A19" s="646" t="s">
        <v>797</v>
      </c>
      <c r="B19" s="1519"/>
      <c r="C19" s="1311">
        <v>53</v>
      </c>
      <c r="D19" s="675">
        <v>6</v>
      </c>
      <c r="E19" s="675">
        <v>31</v>
      </c>
      <c r="F19" s="675">
        <v>7</v>
      </c>
      <c r="G19" s="676">
        <v>9</v>
      </c>
      <c r="H19" s="1311">
        <v>308</v>
      </c>
      <c r="I19" s="675">
        <v>57</v>
      </c>
      <c r="J19" s="675">
        <v>174</v>
      </c>
      <c r="K19" s="675">
        <v>15</v>
      </c>
      <c r="L19" s="676">
        <v>62</v>
      </c>
      <c r="M19" s="1311">
        <v>25</v>
      </c>
      <c r="N19" s="675">
        <v>7</v>
      </c>
      <c r="O19" s="675">
        <v>14</v>
      </c>
      <c r="P19" s="675">
        <v>2</v>
      </c>
      <c r="Q19" s="676">
        <v>2</v>
      </c>
      <c r="R19" s="1311">
        <v>252</v>
      </c>
      <c r="S19" s="675">
        <v>53</v>
      </c>
      <c r="T19" s="675">
        <v>138</v>
      </c>
      <c r="U19" s="675">
        <v>16</v>
      </c>
      <c r="V19" s="676">
        <v>45</v>
      </c>
      <c r="W19" s="1311">
        <v>26</v>
      </c>
      <c r="X19" s="675">
        <v>4</v>
      </c>
      <c r="Y19" s="675">
        <v>14</v>
      </c>
      <c r="Z19" s="675">
        <v>2</v>
      </c>
      <c r="AA19" s="676">
        <v>6</v>
      </c>
      <c r="AB19" s="656">
        <v>153</v>
      </c>
      <c r="AC19" s="656">
        <v>23</v>
      </c>
      <c r="AD19" s="656">
        <v>79</v>
      </c>
      <c r="AE19" s="656">
        <v>5</v>
      </c>
      <c r="AF19" s="656">
        <v>46</v>
      </c>
      <c r="AH19" s="671"/>
    </row>
    <row r="20" spans="1:34">
      <c r="A20" s="672" t="s">
        <v>798</v>
      </c>
      <c r="B20" s="1519"/>
      <c r="C20" s="1311" t="s">
        <v>725</v>
      </c>
      <c r="D20" s="675" t="s">
        <v>725</v>
      </c>
      <c r="E20" s="675" t="s">
        <v>725</v>
      </c>
      <c r="F20" s="675" t="s">
        <v>725</v>
      </c>
      <c r="G20" s="676" t="s">
        <v>725</v>
      </c>
      <c r="H20" s="1311" t="s">
        <v>725</v>
      </c>
      <c r="I20" s="675" t="s">
        <v>725</v>
      </c>
      <c r="J20" s="675" t="s">
        <v>725</v>
      </c>
      <c r="K20" s="675" t="s">
        <v>725</v>
      </c>
      <c r="L20" s="676" t="s">
        <v>725</v>
      </c>
      <c r="M20" s="1311"/>
      <c r="N20" s="675"/>
      <c r="O20" s="675"/>
      <c r="P20" s="675"/>
      <c r="Q20" s="676"/>
      <c r="R20" s="1311">
        <v>73</v>
      </c>
      <c r="S20" s="675">
        <v>18</v>
      </c>
      <c r="T20" s="675">
        <v>37</v>
      </c>
      <c r="U20" s="675">
        <v>8</v>
      </c>
      <c r="V20" s="676">
        <v>10</v>
      </c>
      <c r="W20" s="1311">
        <v>31</v>
      </c>
      <c r="X20" s="675">
        <v>7</v>
      </c>
      <c r="Y20" s="675">
        <v>21</v>
      </c>
      <c r="Z20" s="675">
        <v>2</v>
      </c>
      <c r="AA20" s="676">
        <v>1</v>
      </c>
      <c r="AB20" s="656">
        <v>38</v>
      </c>
      <c r="AC20" s="656">
        <v>5</v>
      </c>
      <c r="AD20" s="656">
        <v>25</v>
      </c>
      <c r="AE20" s="656">
        <v>2</v>
      </c>
      <c r="AF20" s="656">
        <v>6</v>
      </c>
      <c r="AH20" s="671"/>
    </row>
    <row r="21" spans="1:34">
      <c r="A21" s="646" t="s">
        <v>799</v>
      </c>
      <c r="B21" s="1519" t="s">
        <v>800</v>
      </c>
      <c r="C21" s="1311" t="s">
        <v>725</v>
      </c>
      <c r="D21" s="675" t="s">
        <v>725</v>
      </c>
      <c r="E21" s="675" t="s">
        <v>725</v>
      </c>
      <c r="F21" s="675" t="s">
        <v>725</v>
      </c>
      <c r="G21" s="676" t="s">
        <v>725</v>
      </c>
      <c r="H21" s="1311" t="s">
        <v>725</v>
      </c>
      <c r="I21" s="675" t="s">
        <v>725</v>
      </c>
      <c r="J21" s="675" t="s">
        <v>725</v>
      </c>
      <c r="K21" s="675" t="s">
        <v>725</v>
      </c>
      <c r="L21" s="676" t="s">
        <v>725</v>
      </c>
      <c r="M21" s="1311" t="s">
        <v>725</v>
      </c>
      <c r="N21" s="675" t="s">
        <v>725</v>
      </c>
      <c r="O21" s="675" t="s">
        <v>725</v>
      </c>
      <c r="P21" s="675" t="s">
        <v>725</v>
      </c>
      <c r="Q21" s="676" t="s">
        <v>725</v>
      </c>
      <c r="R21" s="1311" t="s">
        <v>725</v>
      </c>
      <c r="S21" s="675" t="s">
        <v>725</v>
      </c>
      <c r="T21" s="675" t="s">
        <v>725</v>
      </c>
      <c r="U21" s="675" t="s">
        <v>725</v>
      </c>
      <c r="V21" s="676" t="s">
        <v>725</v>
      </c>
      <c r="W21" s="1311">
        <v>61</v>
      </c>
      <c r="X21" s="675">
        <v>10</v>
      </c>
      <c r="Y21" s="675">
        <v>29</v>
      </c>
      <c r="Z21" s="675">
        <v>14</v>
      </c>
      <c r="AA21" s="676">
        <v>8</v>
      </c>
      <c r="AB21" s="656">
        <v>255</v>
      </c>
      <c r="AC21" s="656">
        <v>32</v>
      </c>
      <c r="AD21" s="656">
        <v>153</v>
      </c>
      <c r="AE21" s="656">
        <v>17</v>
      </c>
      <c r="AF21" s="656">
        <v>53</v>
      </c>
      <c r="AH21" s="671"/>
    </row>
    <row r="22" spans="1:34">
      <c r="A22" s="646" t="s">
        <v>801</v>
      </c>
      <c r="B22" s="1519"/>
      <c r="C22" s="1311" t="s">
        <v>725</v>
      </c>
      <c r="D22" s="675" t="s">
        <v>725</v>
      </c>
      <c r="E22" s="675" t="s">
        <v>725</v>
      </c>
      <c r="F22" s="675" t="s">
        <v>725</v>
      </c>
      <c r="G22" s="676" t="s">
        <v>725</v>
      </c>
      <c r="H22" s="1311" t="s">
        <v>725</v>
      </c>
      <c r="I22" s="675" t="s">
        <v>725</v>
      </c>
      <c r="J22" s="675" t="s">
        <v>725</v>
      </c>
      <c r="K22" s="675" t="s">
        <v>725</v>
      </c>
      <c r="L22" s="676" t="s">
        <v>725</v>
      </c>
      <c r="M22" s="1311" t="s">
        <v>725</v>
      </c>
      <c r="N22" s="675" t="s">
        <v>725</v>
      </c>
      <c r="O22" s="675" t="s">
        <v>725</v>
      </c>
      <c r="P22" s="675" t="s">
        <v>725</v>
      </c>
      <c r="Q22" s="676" t="s">
        <v>725</v>
      </c>
      <c r="R22" s="1311" t="s">
        <v>725</v>
      </c>
      <c r="S22" s="675" t="s">
        <v>725</v>
      </c>
      <c r="T22" s="675" t="s">
        <v>725</v>
      </c>
      <c r="U22" s="675" t="s">
        <v>725</v>
      </c>
      <c r="V22" s="676" t="s">
        <v>725</v>
      </c>
      <c r="W22" s="1311">
        <v>44</v>
      </c>
      <c r="X22" s="675">
        <v>6</v>
      </c>
      <c r="Y22" s="675">
        <v>17</v>
      </c>
      <c r="Z22" s="675">
        <v>1</v>
      </c>
      <c r="AA22" s="676">
        <v>20</v>
      </c>
      <c r="AB22" s="656">
        <v>114</v>
      </c>
      <c r="AC22" s="656">
        <v>22</v>
      </c>
      <c r="AD22" s="656">
        <v>59</v>
      </c>
      <c r="AE22" s="656">
        <v>5</v>
      </c>
      <c r="AF22" s="656">
        <v>28</v>
      </c>
      <c r="AH22" s="671"/>
    </row>
    <row r="23" spans="1:34">
      <c r="A23" s="672" t="s">
        <v>802</v>
      </c>
      <c r="B23" s="1519"/>
      <c r="C23" s="1311" t="s">
        <v>725</v>
      </c>
      <c r="D23" s="675" t="s">
        <v>725</v>
      </c>
      <c r="E23" s="675" t="s">
        <v>725</v>
      </c>
      <c r="F23" s="675" t="s">
        <v>725</v>
      </c>
      <c r="G23" s="676" t="s">
        <v>725</v>
      </c>
      <c r="H23" s="1311" t="s">
        <v>725</v>
      </c>
      <c r="I23" s="675" t="s">
        <v>725</v>
      </c>
      <c r="J23" s="675" t="s">
        <v>725</v>
      </c>
      <c r="K23" s="675" t="s">
        <v>725</v>
      </c>
      <c r="L23" s="676" t="s">
        <v>725</v>
      </c>
      <c r="M23" s="1311" t="s">
        <v>725</v>
      </c>
      <c r="N23" s="675" t="s">
        <v>725</v>
      </c>
      <c r="O23" s="675" t="s">
        <v>725</v>
      </c>
      <c r="P23" s="675" t="s">
        <v>725</v>
      </c>
      <c r="Q23" s="676" t="s">
        <v>725</v>
      </c>
      <c r="R23" s="1311">
        <v>3</v>
      </c>
      <c r="S23" s="675">
        <v>0</v>
      </c>
      <c r="T23" s="675">
        <v>1</v>
      </c>
      <c r="U23" s="675">
        <v>1</v>
      </c>
      <c r="V23" s="676">
        <v>1</v>
      </c>
      <c r="W23" s="1311">
        <v>11</v>
      </c>
      <c r="X23" s="675">
        <v>2</v>
      </c>
      <c r="Y23" s="675">
        <v>1</v>
      </c>
      <c r="Z23" s="675">
        <v>2</v>
      </c>
      <c r="AA23" s="676">
        <v>6</v>
      </c>
      <c r="AB23" s="656">
        <v>6</v>
      </c>
      <c r="AC23" s="656">
        <v>3</v>
      </c>
      <c r="AD23" s="656">
        <v>3</v>
      </c>
      <c r="AE23" s="656" t="s">
        <v>725</v>
      </c>
      <c r="AF23" s="656">
        <v>0</v>
      </c>
      <c r="AH23" s="671"/>
    </row>
    <row r="24" spans="1:34">
      <c r="A24" s="646" t="s">
        <v>803</v>
      </c>
      <c r="B24" s="1519"/>
      <c r="C24" s="1311" t="s">
        <v>725</v>
      </c>
      <c r="D24" s="675" t="s">
        <v>725</v>
      </c>
      <c r="E24" s="675" t="s">
        <v>725</v>
      </c>
      <c r="F24" s="675" t="s">
        <v>725</v>
      </c>
      <c r="G24" s="676" t="s">
        <v>725</v>
      </c>
      <c r="H24" s="1311" t="s">
        <v>725</v>
      </c>
      <c r="I24" s="675" t="s">
        <v>725</v>
      </c>
      <c r="J24" s="675" t="s">
        <v>725</v>
      </c>
      <c r="K24" s="675" t="s">
        <v>725</v>
      </c>
      <c r="L24" s="676" t="s">
        <v>725</v>
      </c>
      <c r="M24" s="1311" t="s">
        <v>725</v>
      </c>
      <c r="N24" s="675" t="s">
        <v>725</v>
      </c>
      <c r="O24" s="675" t="s">
        <v>725</v>
      </c>
      <c r="P24" s="675" t="s">
        <v>725</v>
      </c>
      <c r="Q24" s="676" t="s">
        <v>725</v>
      </c>
      <c r="R24" s="1311" t="s">
        <v>725</v>
      </c>
      <c r="S24" s="675" t="s">
        <v>725</v>
      </c>
      <c r="T24" s="675" t="s">
        <v>725</v>
      </c>
      <c r="U24" s="675" t="s">
        <v>725</v>
      </c>
      <c r="V24" s="676" t="s">
        <v>725</v>
      </c>
      <c r="W24" s="1311">
        <v>88</v>
      </c>
      <c r="X24" s="675">
        <v>8</v>
      </c>
      <c r="Y24" s="675">
        <v>50</v>
      </c>
      <c r="Z24" s="675">
        <v>7</v>
      </c>
      <c r="AA24" s="676">
        <v>23</v>
      </c>
      <c r="AB24" s="656" t="s">
        <v>725</v>
      </c>
      <c r="AC24" s="656" t="s">
        <v>725</v>
      </c>
      <c r="AD24" s="656" t="s">
        <v>725</v>
      </c>
      <c r="AE24" s="656" t="s">
        <v>725</v>
      </c>
      <c r="AF24" s="656" t="s">
        <v>725</v>
      </c>
      <c r="AH24" s="671"/>
    </row>
    <row r="25" spans="1:34">
      <c r="A25" s="672" t="s">
        <v>804</v>
      </c>
      <c r="B25" s="1519"/>
      <c r="C25" s="1311" t="s">
        <v>725</v>
      </c>
      <c r="D25" s="675" t="s">
        <v>725</v>
      </c>
      <c r="E25" s="675" t="s">
        <v>725</v>
      </c>
      <c r="F25" s="675" t="s">
        <v>725</v>
      </c>
      <c r="G25" s="676" t="s">
        <v>725</v>
      </c>
      <c r="H25" s="1311" t="s">
        <v>725</v>
      </c>
      <c r="I25" s="675" t="s">
        <v>725</v>
      </c>
      <c r="J25" s="675" t="s">
        <v>725</v>
      </c>
      <c r="K25" s="675" t="s">
        <v>725</v>
      </c>
      <c r="L25" s="676" t="s">
        <v>725</v>
      </c>
      <c r="M25" s="1311" t="s">
        <v>725</v>
      </c>
      <c r="N25" s="675" t="s">
        <v>725</v>
      </c>
      <c r="O25" s="675" t="s">
        <v>725</v>
      </c>
      <c r="P25" s="675" t="s">
        <v>725</v>
      </c>
      <c r="Q25" s="676" t="s">
        <v>725</v>
      </c>
      <c r="R25" s="1311" t="s">
        <v>725</v>
      </c>
      <c r="S25" s="675" t="s">
        <v>725</v>
      </c>
      <c r="T25" s="675" t="s">
        <v>725</v>
      </c>
      <c r="U25" s="675" t="s">
        <v>725</v>
      </c>
      <c r="V25" s="676" t="s">
        <v>725</v>
      </c>
      <c r="W25" s="1311" t="s">
        <v>725</v>
      </c>
      <c r="X25" s="675" t="s">
        <v>725</v>
      </c>
      <c r="Y25" s="675" t="s">
        <v>725</v>
      </c>
      <c r="Z25" s="675" t="s">
        <v>725</v>
      </c>
      <c r="AA25" s="676" t="s">
        <v>725</v>
      </c>
      <c r="AB25" s="656">
        <v>371</v>
      </c>
      <c r="AC25" s="656">
        <v>40</v>
      </c>
      <c r="AD25" s="656">
        <v>206</v>
      </c>
      <c r="AE25" s="656">
        <v>17</v>
      </c>
      <c r="AF25" s="656">
        <v>108</v>
      </c>
      <c r="AH25" s="671"/>
    </row>
    <row r="26" spans="1:34">
      <c r="A26" s="646" t="s">
        <v>805</v>
      </c>
      <c r="B26" s="1519"/>
      <c r="C26" s="1311" t="s">
        <v>725</v>
      </c>
      <c r="D26" s="675" t="s">
        <v>725</v>
      </c>
      <c r="E26" s="675" t="s">
        <v>725</v>
      </c>
      <c r="F26" s="675" t="s">
        <v>725</v>
      </c>
      <c r="G26" s="676" t="s">
        <v>725</v>
      </c>
      <c r="H26" s="1311" t="s">
        <v>725</v>
      </c>
      <c r="I26" s="675" t="s">
        <v>725</v>
      </c>
      <c r="J26" s="675" t="s">
        <v>725</v>
      </c>
      <c r="K26" s="675" t="s">
        <v>725</v>
      </c>
      <c r="L26" s="676" t="s">
        <v>725</v>
      </c>
      <c r="M26" s="1311">
        <v>54</v>
      </c>
      <c r="N26" s="675">
        <v>6</v>
      </c>
      <c r="O26" s="675">
        <v>30</v>
      </c>
      <c r="P26" s="675">
        <v>6</v>
      </c>
      <c r="Q26" s="676">
        <v>12</v>
      </c>
      <c r="R26" s="1311">
        <v>186</v>
      </c>
      <c r="S26" s="675">
        <v>24</v>
      </c>
      <c r="T26" s="675">
        <v>104</v>
      </c>
      <c r="U26" s="675">
        <v>23</v>
      </c>
      <c r="V26" s="676">
        <v>35</v>
      </c>
      <c r="W26" s="1311"/>
      <c r="X26" s="675"/>
      <c r="Y26" s="675"/>
      <c r="Z26" s="675"/>
      <c r="AA26" s="676"/>
      <c r="AB26" s="656" t="s">
        <v>725</v>
      </c>
      <c r="AC26" s="656" t="s">
        <v>725</v>
      </c>
      <c r="AD26" s="656" t="s">
        <v>725</v>
      </c>
      <c r="AE26" s="656" t="s">
        <v>725</v>
      </c>
      <c r="AF26" s="656" t="s">
        <v>725</v>
      </c>
      <c r="AH26" s="671"/>
    </row>
    <row r="27" spans="1:34">
      <c r="A27" s="646" t="s">
        <v>806</v>
      </c>
      <c r="B27" s="1519"/>
      <c r="C27" s="1311">
        <v>59</v>
      </c>
      <c r="D27" s="675">
        <v>7</v>
      </c>
      <c r="E27" s="675">
        <v>24</v>
      </c>
      <c r="F27" s="675">
        <v>8</v>
      </c>
      <c r="G27" s="676">
        <v>20</v>
      </c>
      <c r="H27" s="1311">
        <v>176</v>
      </c>
      <c r="I27" s="675">
        <v>24</v>
      </c>
      <c r="J27" s="675">
        <v>110</v>
      </c>
      <c r="K27" s="675">
        <v>14</v>
      </c>
      <c r="L27" s="676">
        <v>28</v>
      </c>
      <c r="M27" s="1311">
        <v>80</v>
      </c>
      <c r="N27" s="675">
        <v>10</v>
      </c>
      <c r="O27" s="675">
        <v>44</v>
      </c>
      <c r="P27" s="675">
        <v>13</v>
      </c>
      <c r="Q27" s="676">
        <v>13</v>
      </c>
      <c r="R27" s="1311">
        <v>201</v>
      </c>
      <c r="S27" s="675">
        <v>27</v>
      </c>
      <c r="T27" s="675">
        <v>123</v>
      </c>
      <c r="U27" s="675">
        <v>14</v>
      </c>
      <c r="V27" s="676">
        <v>37</v>
      </c>
      <c r="W27" s="1311">
        <v>64</v>
      </c>
      <c r="X27" s="675">
        <v>12</v>
      </c>
      <c r="Y27" s="675">
        <v>42</v>
      </c>
      <c r="Z27" s="675">
        <v>3</v>
      </c>
      <c r="AA27" s="676">
        <v>7</v>
      </c>
      <c r="AB27" s="656" t="s">
        <v>725</v>
      </c>
      <c r="AC27" s="656" t="s">
        <v>725</v>
      </c>
      <c r="AD27" s="656" t="s">
        <v>725</v>
      </c>
      <c r="AE27" s="656" t="s">
        <v>725</v>
      </c>
      <c r="AF27" s="656" t="s">
        <v>725</v>
      </c>
      <c r="AH27" s="671"/>
    </row>
    <row r="28" spans="1:34">
      <c r="A28" s="672" t="s">
        <v>807</v>
      </c>
      <c r="B28" s="1519"/>
      <c r="C28" s="1311" t="s">
        <v>725</v>
      </c>
      <c r="D28" s="675" t="s">
        <v>725</v>
      </c>
      <c r="E28" s="675" t="s">
        <v>725</v>
      </c>
      <c r="F28" s="675" t="s">
        <v>725</v>
      </c>
      <c r="G28" s="676" t="s">
        <v>725</v>
      </c>
      <c r="H28" s="1311" t="s">
        <v>725</v>
      </c>
      <c r="I28" s="675" t="s">
        <v>725</v>
      </c>
      <c r="J28" s="675" t="s">
        <v>725</v>
      </c>
      <c r="K28" s="675" t="s">
        <v>725</v>
      </c>
      <c r="L28" s="676" t="s">
        <v>725</v>
      </c>
      <c r="M28" s="1311"/>
      <c r="N28" s="675"/>
      <c r="O28" s="675"/>
      <c r="P28" s="675"/>
      <c r="Q28" s="676"/>
      <c r="R28" s="1311" t="s">
        <v>725</v>
      </c>
      <c r="S28" s="675" t="s">
        <v>725</v>
      </c>
      <c r="T28" s="675" t="s">
        <v>725</v>
      </c>
      <c r="U28" s="675" t="s">
        <v>725</v>
      </c>
      <c r="V28" s="676"/>
      <c r="W28" s="1311" t="s">
        <v>725</v>
      </c>
      <c r="X28" s="675" t="s">
        <v>725</v>
      </c>
      <c r="Y28" s="675" t="s">
        <v>725</v>
      </c>
      <c r="Z28" s="675" t="s">
        <v>725</v>
      </c>
      <c r="AA28" s="676" t="s">
        <v>725</v>
      </c>
      <c r="AB28" s="656">
        <v>409</v>
      </c>
      <c r="AC28" s="656">
        <v>46</v>
      </c>
      <c r="AD28" s="656">
        <v>253</v>
      </c>
      <c r="AE28" s="656">
        <v>22</v>
      </c>
      <c r="AF28" s="656">
        <v>88</v>
      </c>
      <c r="AH28" s="671"/>
    </row>
    <row r="29" spans="1:34">
      <c r="A29" s="672" t="s">
        <v>808</v>
      </c>
      <c r="B29" s="1519"/>
      <c r="C29" s="1311" t="s">
        <v>725</v>
      </c>
      <c r="D29" s="675" t="s">
        <v>725</v>
      </c>
      <c r="E29" s="675" t="s">
        <v>725</v>
      </c>
      <c r="F29" s="675" t="s">
        <v>725</v>
      </c>
      <c r="G29" s="676" t="s">
        <v>725</v>
      </c>
      <c r="H29" s="1311" t="s">
        <v>725</v>
      </c>
      <c r="I29" s="675" t="s">
        <v>725</v>
      </c>
      <c r="J29" s="675" t="s">
        <v>725</v>
      </c>
      <c r="K29" s="675" t="s">
        <v>725</v>
      </c>
      <c r="L29" s="676" t="s">
        <v>725</v>
      </c>
      <c r="M29" s="1311"/>
      <c r="N29" s="675"/>
      <c r="O29" s="675"/>
      <c r="P29" s="675"/>
      <c r="Q29" s="676"/>
      <c r="R29" s="1311">
        <v>102</v>
      </c>
      <c r="S29" s="675">
        <v>15</v>
      </c>
      <c r="T29" s="675">
        <v>61</v>
      </c>
      <c r="U29" s="675">
        <v>10</v>
      </c>
      <c r="V29" s="676">
        <v>16</v>
      </c>
      <c r="W29" s="1311">
        <v>27</v>
      </c>
      <c r="X29" s="675">
        <v>1</v>
      </c>
      <c r="Y29" s="675">
        <v>14</v>
      </c>
      <c r="Z29" s="675">
        <v>5</v>
      </c>
      <c r="AA29" s="676">
        <v>7</v>
      </c>
      <c r="AB29" s="656">
        <v>61</v>
      </c>
      <c r="AC29" s="656">
        <v>4</v>
      </c>
      <c r="AD29" s="656">
        <v>37</v>
      </c>
      <c r="AE29" s="656">
        <v>6</v>
      </c>
      <c r="AF29" s="656">
        <v>14</v>
      </c>
      <c r="AH29" s="671"/>
    </row>
    <row r="30" spans="1:34">
      <c r="A30" s="672" t="s">
        <v>809</v>
      </c>
      <c r="B30" s="1519"/>
      <c r="C30" s="1311">
        <v>31</v>
      </c>
      <c r="D30" s="675">
        <v>7</v>
      </c>
      <c r="E30" s="675">
        <v>19</v>
      </c>
      <c r="F30" s="675">
        <v>0</v>
      </c>
      <c r="G30" s="676">
        <v>5</v>
      </c>
      <c r="H30" s="1311">
        <v>157</v>
      </c>
      <c r="I30" s="675">
        <v>20</v>
      </c>
      <c r="J30" s="675">
        <v>94</v>
      </c>
      <c r="K30" s="675">
        <v>8</v>
      </c>
      <c r="L30" s="676">
        <v>35</v>
      </c>
      <c r="M30" s="1311">
        <v>28</v>
      </c>
      <c r="N30" s="675">
        <v>5</v>
      </c>
      <c r="O30" s="675">
        <v>17</v>
      </c>
      <c r="P30" s="675">
        <v>3</v>
      </c>
      <c r="Q30" s="676">
        <v>3</v>
      </c>
      <c r="R30" s="1311">
        <v>150</v>
      </c>
      <c r="S30" s="675">
        <v>13</v>
      </c>
      <c r="T30" s="675">
        <v>84</v>
      </c>
      <c r="U30" s="675">
        <v>18</v>
      </c>
      <c r="V30" s="676">
        <v>35</v>
      </c>
      <c r="W30" s="1311">
        <v>53</v>
      </c>
      <c r="X30" s="675">
        <v>5</v>
      </c>
      <c r="Y30" s="675">
        <v>33</v>
      </c>
      <c r="Z30" s="675">
        <v>2</v>
      </c>
      <c r="AA30" s="676">
        <v>13</v>
      </c>
      <c r="AB30" s="656">
        <v>87</v>
      </c>
      <c r="AC30" s="656">
        <v>13</v>
      </c>
      <c r="AD30" s="656">
        <v>45</v>
      </c>
      <c r="AE30" s="656">
        <v>4</v>
      </c>
      <c r="AF30" s="656">
        <v>25</v>
      </c>
      <c r="AH30" s="671"/>
    </row>
    <row r="31" spans="1:34">
      <c r="A31" s="646" t="s">
        <v>810</v>
      </c>
      <c r="B31" s="1519"/>
      <c r="C31" s="1311" t="s">
        <v>725</v>
      </c>
      <c r="D31" s="675" t="s">
        <v>725</v>
      </c>
      <c r="E31" s="675" t="s">
        <v>725</v>
      </c>
      <c r="F31" s="675" t="s">
        <v>725</v>
      </c>
      <c r="G31" s="676" t="s">
        <v>725</v>
      </c>
      <c r="H31" s="1311" t="s">
        <v>725</v>
      </c>
      <c r="I31" s="675" t="s">
        <v>725</v>
      </c>
      <c r="J31" s="675" t="s">
        <v>725</v>
      </c>
      <c r="K31" s="675" t="s">
        <v>725</v>
      </c>
      <c r="L31" s="676" t="s">
        <v>725</v>
      </c>
      <c r="M31" s="1311"/>
      <c r="N31" s="675"/>
      <c r="O31" s="675"/>
      <c r="P31" s="675"/>
      <c r="Q31" s="676"/>
      <c r="R31" s="1311" t="s">
        <v>725</v>
      </c>
      <c r="S31" s="675" t="s">
        <v>725</v>
      </c>
      <c r="T31" s="675" t="s">
        <v>725</v>
      </c>
      <c r="U31" s="675" t="s">
        <v>725</v>
      </c>
      <c r="V31" s="676"/>
      <c r="W31" s="1311">
        <v>39</v>
      </c>
      <c r="X31" s="675">
        <v>11</v>
      </c>
      <c r="Y31" s="675">
        <v>19</v>
      </c>
      <c r="Z31" s="675">
        <v>4</v>
      </c>
      <c r="AA31" s="676">
        <v>5</v>
      </c>
      <c r="AB31" s="656">
        <v>315</v>
      </c>
      <c r="AC31" s="656">
        <v>56</v>
      </c>
      <c r="AD31" s="656">
        <v>165</v>
      </c>
      <c r="AE31" s="656">
        <v>13</v>
      </c>
      <c r="AF31" s="656">
        <v>81</v>
      </c>
      <c r="AH31" s="671"/>
    </row>
    <row r="32" spans="1:34">
      <c r="A32" s="646" t="s">
        <v>811</v>
      </c>
      <c r="B32" s="1519"/>
      <c r="C32" s="1311" t="s">
        <v>725</v>
      </c>
      <c r="D32" s="675" t="s">
        <v>725</v>
      </c>
      <c r="E32" s="675" t="s">
        <v>725</v>
      </c>
      <c r="F32" s="675" t="s">
        <v>725</v>
      </c>
      <c r="G32" s="676" t="s">
        <v>725</v>
      </c>
      <c r="H32" s="1311">
        <v>77</v>
      </c>
      <c r="I32" s="675">
        <v>7</v>
      </c>
      <c r="J32" s="675">
        <v>41</v>
      </c>
      <c r="K32" s="675">
        <v>7</v>
      </c>
      <c r="L32" s="676">
        <v>22</v>
      </c>
      <c r="M32" s="1311">
        <v>20</v>
      </c>
      <c r="N32" s="675">
        <v>3</v>
      </c>
      <c r="O32" s="675">
        <v>6</v>
      </c>
      <c r="P32" s="675">
        <v>4</v>
      </c>
      <c r="Q32" s="676">
        <v>7</v>
      </c>
      <c r="R32" s="1311">
        <v>69</v>
      </c>
      <c r="S32" s="675">
        <v>8</v>
      </c>
      <c r="T32" s="675">
        <v>51</v>
      </c>
      <c r="U32" s="675">
        <v>2</v>
      </c>
      <c r="V32" s="676">
        <v>8</v>
      </c>
      <c r="W32" s="1311">
        <v>27</v>
      </c>
      <c r="X32" s="675">
        <v>5</v>
      </c>
      <c r="Y32" s="675">
        <v>12</v>
      </c>
      <c r="Z32" s="675">
        <v>4</v>
      </c>
      <c r="AA32" s="676">
        <v>6</v>
      </c>
      <c r="AB32" s="656" t="s">
        <v>725</v>
      </c>
      <c r="AC32" s="656" t="s">
        <v>725</v>
      </c>
      <c r="AD32" s="656" t="s">
        <v>725</v>
      </c>
      <c r="AE32" s="656" t="s">
        <v>725</v>
      </c>
      <c r="AF32" s="656" t="s">
        <v>725</v>
      </c>
      <c r="AH32" s="671"/>
    </row>
    <row r="33" spans="1:34">
      <c r="A33" s="646" t="s">
        <v>581</v>
      </c>
      <c r="B33" s="1519"/>
      <c r="C33" s="1311">
        <v>29</v>
      </c>
      <c r="D33" s="675">
        <v>4</v>
      </c>
      <c r="E33" s="675">
        <v>14</v>
      </c>
      <c r="F33" s="675">
        <v>3</v>
      </c>
      <c r="G33" s="676">
        <v>8</v>
      </c>
      <c r="H33" s="1311">
        <v>380</v>
      </c>
      <c r="I33" s="675">
        <v>48</v>
      </c>
      <c r="J33" s="675">
        <v>228</v>
      </c>
      <c r="K33" s="675">
        <v>33</v>
      </c>
      <c r="L33" s="676">
        <v>71</v>
      </c>
      <c r="M33" s="1311">
        <v>66</v>
      </c>
      <c r="N33" s="675">
        <v>8</v>
      </c>
      <c r="O33" s="675">
        <v>38</v>
      </c>
      <c r="P33" s="675">
        <v>9</v>
      </c>
      <c r="Q33" s="676">
        <v>11</v>
      </c>
      <c r="R33" s="1311">
        <v>312</v>
      </c>
      <c r="S33" s="675">
        <v>41</v>
      </c>
      <c r="T33" s="675">
        <v>189</v>
      </c>
      <c r="U33" s="675">
        <v>16</v>
      </c>
      <c r="V33" s="676">
        <v>66</v>
      </c>
      <c r="W33" s="1311">
        <v>41</v>
      </c>
      <c r="X33" s="675">
        <v>8</v>
      </c>
      <c r="Y33" s="675">
        <v>21</v>
      </c>
      <c r="Z33" s="675">
        <v>6</v>
      </c>
      <c r="AA33" s="676">
        <v>6</v>
      </c>
      <c r="AB33" s="656" t="s">
        <v>725</v>
      </c>
      <c r="AC33" s="656" t="s">
        <v>725</v>
      </c>
      <c r="AD33" s="656" t="s">
        <v>725</v>
      </c>
      <c r="AE33" s="656" t="s">
        <v>725</v>
      </c>
      <c r="AF33" s="656" t="s">
        <v>725</v>
      </c>
      <c r="AH33" s="671"/>
    </row>
    <row r="34" spans="1:34">
      <c r="A34" s="646" t="s">
        <v>812</v>
      </c>
      <c r="B34" s="1519"/>
      <c r="C34" s="1311">
        <v>41</v>
      </c>
      <c r="D34" s="675">
        <v>5</v>
      </c>
      <c r="E34" s="675">
        <v>19</v>
      </c>
      <c r="F34" s="675">
        <v>4</v>
      </c>
      <c r="G34" s="676">
        <v>13</v>
      </c>
      <c r="H34" s="1311">
        <v>282</v>
      </c>
      <c r="I34" s="675">
        <v>31</v>
      </c>
      <c r="J34" s="675">
        <v>185</v>
      </c>
      <c r="K34" s="675">
        <v>14</v>
      </c>
      <c r="L34" s="676">
        <v>52</v>
      </c>
      <c r="M34" s="1311">
        <v>36</v>
      </c>
      <c r="N34" s="675">
        <v>7</v>
      </c>
      <c r="O34" s="675">
        <v>13</v>
      </c>
      <c r="P34" s="675">
        <v>7</v>
      </c>
      <c r="Q34" s="676">
        <v>9</v>
      </c>
      <c r="R34" s="1311">
        <v>274</v>
      </c>
      <c r="S34" s="675">
        <v>48</v>
      </c>
      <c r="T34" s="675">
        <v>139</v>
      </c>
      <c r="U34" s="675">
        <v>23</v>
      </c>
      <c r="V34" s="676">
        <v>64</v>
      </c>
      <c r="W34" s="1311">
        <v>37</v>
      </c>
      <c r="X34" s="675">
        <v>4</v>
      </c>
      <c r="Y34" s="675">
        <v>17</v>
      </c>
      <c r="Z34" s="675">
        <v>3</v>
      </c>
      <c r="AA34" s="676">
        <v>13</v>
      </c>
      <c r="AB34" s="656" t="s">
        <v>725</v>
      </c>
      <c r="AC34" s="656" t="s">
        <v>725</v>
      </c>
      <c r="AD34" s="656" t="s">
        <v>725</v>
      </c>
      <c r="AE34" s="656" t="s">
        <v>725</v>
      </c>
      <c r="AF34" s="656" t="s">
        <v>725</v>
      </c>
      <c r="AH34" s="671"/>
    </row>
    <row r="35" spans="1:34">
      <c r="A35" s="646" t="s">
        <v>813</v>
      </c>
      <c r="B35" s="1519"/>
      <c r="C35" s="1311" t="s">
        <v>725</v>
      </c>
      <c r="D35" s="675" t="s">
        <v>725</v>
      </c>
      <c r="E35" s="675" t="s">
        <v>725</v>
      </c>
      <c r="F35" s="675" t="s">
        <v>725</v>
      </c>
      <c r="G35" s="676" t="s">
        <v>725</v>
      </c>
      <c r="H35" s="1311" t="s">
        <v>725</v>
      </c>
      <c r="I35" s="675" t="s">
        <v>725</v>
      </c>
      <c r="J35" s="675" t="s">
        <v>725</v>
      </c>
      <c r="K35" s="675" t="s">
        <v>725</v>
      </c>
      <c r="L35" s="676" t="s">
        <v>725</v>
      </c>
      <c r="M35" s="1311">
        <v>39</v>
      </c>
      <c r="N35" s="675">
        <v>5</v>
      </c>
      <c r="O35" s="675">
        <v>22</v>
      </c>
      <c r="P35" s="675">
        <v>7</v>
      </c>
      <c r="Q35" s="676">
        <v>5</v>
      </c>
      <c r="R35" s="1311">
        <v>165</v>
      </c>
      <c r="S35" s="675">
        <v>20</v>
      </c>
      <c r="T35" s="675">
        <v>97</v>
      </c>
      <c r="U35" s="675">
        <v>11</v>
      </c>
      <c r="V35" s="676">
        <v>37</v>
      </c>
      <c r="W35" s="1311">
        <v>62</v>
      </c>
      <c r="X35" s="675">
        <v>13</v>
      </c>
      <c r="Y35" s="675">
        <v>28</v>
      </c>
      <c r="Z35" s="675">
        <v>6</v>
      </c>
      <c r="AA35" s="676">
        <v>15</v>
      </c>
      <c r="AB35" s="656">
        <v>180</v>
      </c>
      <c r="AC35" s="656">
        <v>21</v>
      </c>
      <c r="AD35" s="656">
        <v>102</v>
      </c>
      <c r="AE35" s="656">
        <v>15</v>
      </c>
      <c r="AF35" s="656">
        <v>42</v>
      </c>
      <c r="AH35" s="671"/>
    </row>
    <row r="36" spans="1:34">
      <c r="A36" s="646" t="s">
        <v>814</v>
      </c>
      <c r="B36" s="1519"/>
      <c r="C36" s="1311">
        <v>46</v>
      </c>
      <c r="D36" s="675">
        <v>9</v>
      </c>
      <c r="E36" s="675">
        <v>22</v>
      </c>
      <c r="F36" s="675">
        <v>1</v>
      </c>
      <c r="G36" s="676">
        <v>14</v>
      </c>
      <c r="H36" s="1311">
        <v>207</v>
      </c>
      <c r="I36" s="675">
        <v>31</v>
      </c>
      <c r="J36" s="675">
        <v>124</v>
      </c>
      <c r="K36" s="675">
        <v>9</v>
      </c>
      <c r="L36" s="676">
        <v>43</v>
      </c>
      <c r="M36" s="1311">
        <v>49</v>
      </c>
      <c r="N36" s="675">
        <v>8</v>
      </c>
      <c r="O36" s="675">
        <v>31</v>
      </c>
      <c r="P36" s="675">
        <v>5</v>
      </c>
      <c r="Q36" s="676">
        <v>5</v>
      </c>
      <c r="R36" s="1311">
        <v>152</v>
      </c>
      <c r="S36" s="675">
        <v>15</v>
      </c>
      <c r="T36" s="675">
        <v>89</v>
      </c>
      <c r="U36" s="675">
        <v>12</v>
      </c>
      <c r="V36" s="676">
        <v>36</v>
      </c>
      <c r="W36" s="1311">
        <v>52</v>
      </c>
      <c r="X36" s="675">
        <v>4</v>
      </c>
      <c r="Y36" s="675">
        <v>29</v>
      </c>
      <c r="Z36" s="675">
        <v>8</v>
      </c>
      <c r="AA36" s="676">
        <v>11</v>
      </c>
      <c r="AB36" s="656" t="s">
        <v>725</v>
      </c>
      <c r="AC36" s="656" t="s">
        <v>725</v>
      </c>
      <c r="AD36" s="656" t="s">
        <v>725</v>
      </c>
      <c r="AE36" s="656" t="s">
        <v>725</v>
      </c>
      <c r="AF36" s="656" t="s">
        <v>725</v>
      </c>
      <c r="AH36" s="671"/>
    </row>
    <row r="37" spans="1:34">
      <c r="A37" s="646" t="s">
        <v>815</v>
      </c>
      <c r="B37" s="1519"/>
      <c r="C37" s="1311">
        <v>52</v>
      </c>
      <c r="D37" s="675">
        <v>6</v>
      </c>
      <c r="E37" s="675">
        <v>21</v>
      </c>
      <c r="F37" s="675">
        <v>9</v>
      </c>
      <c r="G37" s="676">
        <v>16</v>
      </c>
      <c r="H37" s="1311">
        <v>168</v>
      </c>
      <c r="I37" s="675">
        <v>14</v>
      </c>
      <c r="J37" s="675">
        <v>103</v>
      </c>
      <c r="K37" s="675">
        <v>12</v>
      </c>
      <c r="L37" s="676">
        <v>39</v>
      </c>
      <c r="M37" s="1311">
        <v>62</v>
      </c>
      <c r="N37" s="675">
        <v>6</v>
      </c>
      <c r="O37" s="675">
        <v>37</v>
      </c>
      <c r="P37" s="675">
        <v>6</v>
      </c>
      <c r="Q37" s="676">
        <v>13</v>
      </c>
      <c r="R37" s="1311">
        <v>128</v>
      </c>
      <c r="S37" s="675">
        <v>13</v>
      </c>
      <c r="T37" s="675">
        <v>75</v>
      </c>
      <c r="U37" s="675">
        <v>10</v>
      </c>
      <c r="V37" s="676">
        <v>30</v>
      </c>
      <c r="W37" s="1311">
        <v>65</v>
      </c>
      <c r="X37" s="675">
        <v>5</v>
      </c>
      <c r="Y37" s="675">
        <v>36</v>
      </c>
      <c r="Z37" s="675">
        <v>10</v>
      </c>
      <c r="AA37" s="676">
        <v>14</v>
      </c>
      <c r="AB37" s="656">
        <v>281</v>
      </c>
      <c r="AC37" s="656">
        <v>26</v>
      </c>
      <c r="AD37" s="656">
        <v>137</v>
      </c>
      <c r="AE37" s="656">
        <v>11</v>
      </c>
      <c r="AF37" s="656">
        <v>107</v>
      </c>
      <c r="AH37" s="671"/>
    </row>
    <row r="38" spans="1:34">
      <c r="A38" s="672" t="s">
        <v>816</v>
      </c>
      <c r="B38" s="1519"/>
      <c r="C38" s="1311">
        <v>52</v>
      </c>
      <c r="D38" s="675">
        <v>13</v>
      </c>
      <c r="E38" s="675">
        <v>26</v>
      </c>
      <c r="F38" s="675">
        <v>3</v>
      </c>
      <c r="G38" s="676">
        <v>10</v>
      </c>
      <c r="H38" s="1311">
        <v>330</v>
      </c>
      <c r="I38" s="675">
        <v>49</v>
      </c>
      <c r="J38" s="675">
        <v>194</v>
      </c>
      <c r="K38" s="675">
        <v>22</v>
      </c>
      <c r="L38" s="676">
        <v>65</v>
      </c>
      <c r="M38" s="1311">
        <v>38</v>
      </c>
      <c r="N38" s="675">
        <v>8</v>
      </c>
      <c r="O38" s="675">
        <v>25</v>
      </c>
      <c r="P38" s="675">
        <v>1</v>
      </c>
      <c r="Q38" s="676">
        <v>4</v>
      </c>
      <c r="R38" s="1311">
        <v>311</v>
      </c>
      <c r="S38" s="675">
        <v>50</v>
      </c>
      <c r="T38" s="675">
        <v>161</v>
      </c>
      <c r="U38" s="675">
        <v>24</v>
      </c>
      <c r="V38" s="676">
        <v>76</v>
      </c>
      <c r="W38" s="1311">
        <v>41</v>
      </c>
      <c r="X38" s="675">
        <v>10</v>
      </c>
      <c r="Y38" s="675">
        <v>22</v>
      </c>
      <c r="Z38" s="675">
        <v>3</v>
      </c>
      <c r="AA38" s="676">
        <v>6</v>
      </c>
      <c r="AB38" s="656">
        <v>278</v>
      </c>
      <c r="AC38" s="656">
        <v>45</v>
      </c>
      <c r="AD38" s="656">
        <v>143</v>
      </c>
      <c r="AE38" s="656">
        <v>14</v>
      </c>
      <c r="AF38" s="656">
        <v>76</v>
      </c>
      <c r="AH38" s="671"/>
    </row>
    <row r="39" spans="1:34">
      <c r="A39" s="646" t="s">
        <v>817</v>
      </c>
      <c r="B39" s="1519"/>
      <c r="C39" s="1311">
        <v>30</v>
      </c>
      <c r="D39" s="675">
        <v>2</v>
      </c>
      <c r="E39" s="675">
        <v>21</v>
      </c>
      <c r="F39" s="675">
        <v>3</v>
      </c>
      <c r="G39" s="676">
        <v>4</v>
      </c>
      <c r="H39" s="1311">
        <v>162</v>
      </c>
      <c r="I39" s="675">
        <v>25</v>
      </c>
      <c r="J39" s="675">
        <v>99</v>
      </c>
      <c r="K39" s="675">
        <v>11</v>
      </c>
      <c r="L39" s="676">
        <v>27</v>
      </c>
      <c r="M39" s="1311">
        <v>60</v>
      </c>
      <c r="N39" s="675">
        <v>13</v>
      </c>
      <c r="O39" s="675">
        <v>32</v>
      </c>
      <c r="P39" s="675">
        <v>6</v>
      </c>
      <c r="Q39" s="676">
        <v>9</v>
      </c>
      <c r="R39" s="1311">
        <v>164</v>
      </c>
      <c r="S39" s="675">
        <v>27</v>
      </c>
      <c r="T39" s="675">
        <v>91</v>
      </c>
      <c r="U39" s="675">
        <v>13</v>
      </c>
      <c r="V39" s="676">
        <v>33</v>
      </c>
      <c r="W39" s="1311" t="s">
        <v>725</v>
      </c>
      <c r="X39" s="675" t="s">
        <v>725</v>
      </c>
      <c r="Y39" s="675" t="s">
        <v>725</v>
      </c>
      <c r="Z39" s="675" t="s">
        <v>725</v>
      </c>
      <c r="AA39" s="676" t="s">
        <v>725</v>
      </c>
      <c r="AB39" s="656" t="s">
        <v>725</v>
      </c>
      <c r="AC39" s="656" t="s">
        <v>725</v>
      </c>
      <c r="AD39" s="656" t="s">
        <v>725</v>
      </c>
      <c r="AE39" s="656" t="s">
        <v>725</v>
      </c>
      <c r="AF39" s="656" t="s">
        <v>725</v>
      </c>
      <c r="AH39" s="671"/>
    </row>
    <row r="40" spans="1:34">
      <c r="A40" s="672" t="s">
        <v>818</v>
      </c>
      <c r="B40" s="1519"/>
      <c r="C40" s="1311">
        <v>82</v>
      </c>
      <c r="D40" s="675">
        <v>9</v>
      </c>
      <c r="E40" s="675">
        <v>54</v>
      </c>
      <c r="F40" s="675">
        <v>7</v>
      </c>
      <c r="G40" s="676">
        <v>12</v>
      </c>
      <c r="H40" s="1311">
        <v>212</v>
      </c>
      <c r="I40" s="675">
        <v>23</v>
      </c>
      <c r="J40" s="675">
        <v>119</v>
      </c>
      <c r="K40" s="675">
        <v>19</v>
      </c>
      <c r="L40" s="676">
        <v>51</v>
      </c>
      <c r="M40" s="1311">
        <v>34</v>
      </c>
      <c r="N40" s="675">
        <v>1</v>
      </c>
      <c r="O40" s="675">
        <v>24</v>
      </c>
      <c r="P40" s="675">
        <v>2</v>
      </c>
      <c r="Q40" s="676">
        <v>7</v>
      </c>
      <c r="R40" s="1311">
        <v>166</v>
      </c>
      <c r="S40" s="675">
        <v>27</v>
      </c>
      <c r="T40" s="675">
        <v>87</v>
      </c>
      <c r="U40" s="675">
        <v>14</v>
      </c>
      <c r="V40" s="676">
        <v>38</v>
      </c>
      <c r="W40" s="1311">
        <v>282</v>
      </c>
      <c r="X40" s="675">
        <v>45</v>
      </c>
      <c r="Y40" s="675">
        <v>144</v>
      </c>
      <c r="Z40" s="675">
        <v>18</v>
      </c>
      <c r="AA40" s="676">
        <v>74</v>
      </c>
      <c r="AB40" s="656">
        <v>683</v>
      </c>
      <c r="AC40" s="656">
        <v>83</v>
      </c>
      <c r="AD40" s="656">
        <v>369</v>
      </c>
      <c r="AE40" s="656">
        <v>32</v>
      </c>
      <c r="AF40" s="656">
        <v>199</v>
      </c>
      <c r="AH40" s="671"/>
    </row>
    <row r="41" spans="1:34">
      <c r="A41" s="646" t="s">
        <v>819</v>
      </c>
      <c r="B41" s="1519"/>
      <c r="C41" s="1311">
        <v>42</v>
      </c>
      <c r="D41" s="675">
        <v>4</v>
      </c>
      <c r="E41" s="675">
        <v>29</v>
      </c>
      <c r="F41" s="675">
        <v>0</v>
      </c>
      <c r="G41" s="676">
        <v>9</v>
      </c>
      <c r="H41" s="1311">
        <v>183</v>
      </c>
      <c r="I41" s="675">
        <v>19</v>
      </c>
      <c r="J41" s="675">
        <v>108</v>
      </c>
      <c r="K41" s="675">
        <v>20</v>
      </c>
      <c r="L41" s="676">
        <v>36</v>
      </c>
      <c r="M41" s="1311">
        <v>47</v>
      </c>
      <c r="N41" s="675">
        <v>3</v>
      </c>
      <c r="O41" s="675">
        <v>26</v>
      </c>
      <c r="P41" s="675">
        <v>13</v>
      </c>
      <c r="Q41" s="676">
        <v>5</v>
      </c>
      <c r="R41" s="1311">
        <v>134</v>
      </c>
      <c r="S41" s="675">
        <v>21</v>
      </c>
      <c r="T41" s="675">
        <v>72</v>
      </c>
      <c r="U41" s="675">
        <v>18</v>
      </c>
      <c r="V41" s="676">
        <v>23</v>
      </c>
      <c r="W41" s="1311" t="s">
        <v>725</v>
      </c>
      <c r="X41" s="675" t="s">
        <v>725</v>
      </c>
      <c r="Y41" s="675" t="s">
        <v>725</v>
      </c>
      <c r="Z41" s="675" t="s">
        <v>725</v>
      </c>
      <c r="AA41" s="676" t="s">
        <v>725</v>
      </c>
      <c r="AB41" s="656" t="s">
        <v>725</v>
      </c>
      <c r="AC41" s="656" t="s">
        <v>725</v>
      </c>
      <c r="AD41" s="656" t="s">
        <v>725</v>
      </c>
      <c r="AE41" s="656" t="s">
        <v>725</v>
      </c>
      <c r="AF41" s="656" t="s">
        <v>725</v>
      </c>
      <c r="AH41" s="671"/>
    </row>
    <row r="42" spans="1:34">
      <c r="A42" s="646" t="s">
        <v>820</v>
      </c>
      <c r="B42" s="1519"/>
      <c r="C42" s="1311">
        <v>51</v>
      </c>
      <c r="D42" s="675">
        <v>10</v>
      </c>
      <c r="E42" s="675">
        <v>25</v>
      </c>
      <c r="F42" s="675">
        <v>3</v>
      </c>
      <c r="G42" s="676">
        <v>13</v>
      </c>
      <c r="H42" s="1311">
        <v>370</v>
      </c>
      <c r="I42" s="675">
        <v>55</v>
      </c>
      <c r="J42" s="675">
        <v>211</v>
      </c>
      <c r="K42" s="675">
        <v>18</v>
      </c>
      <c r="L42" s="676">
        <v>86</v>
      </c>
      <c r="M42" s="1311">
        <v>40</v>
      </c>
      <c r="N42" s="675">
        <v>7</v>
      </c>
      <c r="O42" s="675">
        <v>26</v>
      </c>
      <c r="P42" s="675">
        <v>1</v>
      </c>
      <c r="Q42" s="676">
        <v>6</v>
      </c>
      <c r="R42" s="1311">
        <v>291</v>
      </c>
      <c r="S42" s="675">
        <v>60</v>
      </c>
      <c r="T42" s="675">
        <v>145</v>
      </c>
      <c r="U42" s="675">
        <v>18</v>
      </c>
      <c r="V42" s="676">
        <v>68</v>
      </c>
      <c r="W42" s="1311">
        <v>29</v>
      </c>
      <c r="X42" s="675">
        <v>8</v>
      </c>
      <c r="Y42" s="675">
        <v>9</v>
      </c>
      <c r="Z42" s="675">
        <v>5</v>
      </c>
      <c r="AA42" s="676">
        <v>7</v>
      </c>
      <c r="AB42" s="656">
        <v>298</v>
      </c>
      <c r="AC42" s="656">
        <v>43</v>
      </c>
      <c r="AD42" s="656">
        <v>157</v>
      </c>
      <c r="AE42" s="656">
        <v>17</v>
      </c>
      <c r="AF42" s="656">
        <v>81</v>
      </c>
      <c r="AH42" s="671"/>
    </row>
    <row r="43" spans="1:34">
      <c r="A43" s="672" t="s">
        <v>821</v>
      </c>
      <c r="B43" s="1519"/>
      <c r="C43" s="1311">
        <v>78</v>
      </c>
      <c r="D43" s="675">
        <v>6</v>
      </c>
      <c r="E43" s="675">
        <v>47</v>
      </c>
      <c r="F43" s="675">
        <v>10</v>
      </c>
      <c r="G43" s="676">
        <v>15</v>
      </c>
      <c r="H43" s="1311">
        <v>173</v>
      </c>
      <c r="I43" s="675">
        <v>20</v>
      </c>
      <c r="J43" s="675">
        <v>114</v>
      </c>
      <c r="K43" s="675">
        <v>10</v>
      </c>
      <c r="L43" s="676">
        <v>29</v>
      </c>
      <c r="M43" s="1311">
        <v>34</v>
      </c>
      <c r="N43" s="675">
        <v>4</v>
      </c>
      <c r="O43" s="675">
        <v>16</v>
      </c>
      <c r="P43" s="675">
        <v>4</v>
      </c>
      <c r="Q43" s="676">
        <v>10</v>
      </c>
      <c r="R43" s="1311">
        <v>168</v>
      </c>
      <c r="S43" s="675">
        <v>33</v>
      </c>
      <c r="T43" s="675">
        <v>101</v>
      </c>
      <c r="U43" s="675">
        <v>7</v>
      </c>
      <c r="V43" s="676">
        <v>27</v>
      </c>
      <c r="W43" s="1311">
        <v>50</v>
      </c>
      <c r="X43" s="675">
        <v>7</v>
      </c>
      <c r="Y43" s="675">
        <v>31</v>
      </c>
      <c r="Z43" s="675">
        <v>5</v>
      </c>
      <c r="AA43" s="676">
        <v>7</v>
      </c>
      <c r="AB43" s="656">
        <v>137</v>
      </c>
      <c r="AC43" s="656">
        <v>26</v>
      </c>
      <c r="AD43" s="656">
        <v>68</v>
      </c>
      <c r="AE43" s="656">
        <v>3</v>
      </c>
      <c r="AF43" s="656">
        <v>40</v>
      </c>
      <c r="AH43" s="671"/>
    </row>
    <row r="44" spans="1:34">
      <c r="A44" s="646" t="s">
        <v>822</v>
      </c>
      <c r="B44" s="1519"/>
      <c r="C44" s="1311">
        <v>23</v>
      </c>
      <c r="D44" s="675">
        <v>4</v>
      </c>
      <c r="E44" s="675">
        <v>13</v>
      </c>
      <c r="F44" s="675">
        <v>1</v>
      </c>
      <c r="G44" s="676">
        <v>5</v>
      </c>
      <c r="H44" s="1311">
        <v>195</v>
      </c>
      <c r="I44" s="675">
        <v>24</v>
      </c>
      <c r="J44" s="675">
        <v>114</v>
      </c>
      <c r="K44" s="675">
        <v>16</v>
      </c>
      <c r="L44" s="676">
        <v>41</v>
      </c>
      <c r="M44" s="1311">
        <v>40</v>
      </c>
      <c r="N44" s="675">
        <v>8</v>
      </c>
      <c r="O44" s="675">
        <v>16</v>
      </c>
      <c r="P44" s="675">
        <v>8</v>
      </c>
      <c r="Q44" s="676">
        <v>8</v>
      </c>
      <c r="R44" s="1311">
        <v>173</v>
      </c>
      <c r="S44" s="675">
        <v>21</v>
      </c>
      <c r="T44" s="675">
        <v>109</v>
      </c>
      <c r="U44" s="675">
        <v>9</v>
      </c>
      <c r="V44" s="676">
        <v>34</v>
      </c>
      <c r="W44" s="1311" t="s">
        <v>725</v>
      </c>
      <c r="X44" s="675" t="s">
        <v>725</v>
      </c>
      <c r="Y44" s="675" t="s">
        <v>725</v>
      </c>
      <c r="Z44" s="675" t="s">
        <v>725</v>
      </c>
      <c r="AA44" s="676" t="s">
        <v>725</v>
      </c>
      <c r="AB44" s="656" t="s">
        <v>725</v>
      </c>
      <c r="AC44" s="656" t="s">
        <v>725</v>
      </c>
      <c r="AD44" s="656" t="s">
        <v>725</v>
      </c>
      <c r="AE44" s="656" t="s">
        <v>725</v>
      </c>
      <c r="AF44" s="656" t="s">
        <v>725</v>
      </c>
      <c r="AH44" s="671"/>
    </row>
    <row r="45" spans="1:34">
      <c r="A45" s="672" t="s">
        <v>823</v>
      </c>
      <c r="B45" s="1519"/>
      <c r="C45" s="1311" t="s">
        <v>725</v>
      </c>
      <c r="D45" s="675" t="s">
        <v>725</v>
      </c>
      <c r="E45" s="675" t="s">
        <v>725</v>
      </c>
      <c r="F45" s="675" t="s">
        <v>725</v>
      </c>
      <c r="G45" s="676" t="s">
        <v>725</v>
      </c>
      <c r="H45" s="1311" t="s">
        <v>725</v>
      </c>
      <c r="I45" s="675" t="s">
        <v>725</v>
      </c>
      <c r="J45" s="675" t="s">
        <v>725</v>
      </c>
      <c r="K45" s="675" t="s">
        <v>725</v>
      </c>
      <c r="L45" s="676" t="s">
        <v>725</v>
      </c>
      <c r="M45" s="1311"/>
      <c r="N45" s="675"/>
      <c r="O45" s="675"/>
      <c r="P45" s="675"/>
      <c r="Q45" s="676"/>
      <c r="R45" s="1311" t="s">
        <v>725</v>
      </c>
      <c r="S45" s="675" t="s">
        <v>725</v>
      </c>
      <c r="T45" s="675" t="s">
        <v>725</v>
      </c>
      <c r="U45" s="675" t="s">
        <v>725</v>
      </c>
      <c r="V45" s="676" t="s">
        <v>725</v>
      </c>
      <c r="W45" s="1311" t="s">
        <v>725</v>
      </c>
      <c r="X45" s="675" t="s">
        <v>725</v>
      </c>
      <c r="Y45" s="675" t="s">
        <v>725</v>
      </c>
      <c r="Z45" s="675" t="s">
        <v>725</v>
      </c>
      <c r="AA45" s="676" t="s">
        <v>725</v>
      </c>
      <c r="AB45" s="656">
        <v>457</v>
      </c>
      <c r="AC45" s="656">
        <v>50</v>
      </c>
      <c r="AD45" s="656">
        <v>270</v>
      </c>
      <c r="AE45" s="656">
        <v>24</v>
      </c>
      <c r="AF45" s="656">
        <v>113</v>
      </c>
      <c r="AH45" s="671"/>
    </row>
    <row r="46" spans="1:34">
      <c r="A46" s="646" t="s">
        <v>824</v>
      </c>
      <c r="B46" s="1519"/>
      <c r="C46" s="1311" t="s">
        <v>725</v>
      </c>
      <c r="D46" s="675" t="s">
        <v>725</v>
      </c>
      <c r="E46" s="675" t="s">
        <v>725</v>
      </c>
      <c r="F46" s="675" t="s">
        <v>725</v>
      </c>
      <c r="G46" s="676" t="s">
        <v>725</v>
      </c>
      <c r="H46" s="1311" t="s">
        <v>725</v>
      </c>
      <c r="I46" s="675" t="s">
        <v>725</v>
      </c>
      <c r="J46" s="675" t="s">
        <v>725</v>
      </c>
      <c r="K46" s="675" t="s">
        <v>725</v>
      </c>
      <c r="L46" s="676" t="s">
        <v>725</v>
      </c>
      <c r="M46" s="1311">
        <v>41</v>
      </c>
      <c r="N46" s="675">
        <v>5</v>
      </c>
      <c r="O46" s="675">
        <v>23</v>
      </c>
      <c r="P46" s="675">
        <v>6</v>
      </c>
      <c r="Q46" s="676">
        <v>7</v>
      </c>
      <c r="R46" s="1311">
        <v>243</v>
      </c>
      <c r="S46" s="675">
        <v>29</v>
      </c>
      <c r="T46" s="675">
        <v>131</v>
      </c>
      <c r="U46" s="675">
        <v>18</v>
      </c>
      <c r="V46" s="676">
        <v>65</v>
      </c>
      <c r="W46" s="1311" t="s">
        <v>725</v>
      </c>
      <c r="X46" s="675" t="s">
        <v>725</v>
      </c>
      <c r="Y46" s="675" t="s">
        <v>725</v>
      </c>
      <c r="Z46" s="675" t="s">
        <v>725</v>
      </c>
      <c r="AA46" s="676" t="s">
        <v>725</v>
      </c>
      <c r="AB46" s="656" t="s">
        <v>725</v>
      </c>
      <c r="AC46" s="656" t="s">
        <v>725</v>
      </c>
      <c r="AD46" s="656" t="s">
        <v>725</v>
      </c>
      <c r="AE46" s="656" t="s">
        <v>725</v>
      </c>
      <c r="AF46" s="656" t="s">
        <v>725</v>
      </c>
      <c r="AH46" s="671"/>
    </row>
    <row r="47" spans="1:34">
      <c r="A47" s="677" t="s">
        <v>825</v>
      </c>
      <c r="B47" s="1519"/>
      <c r="C47" s="1311" t="s">
        <v>725</v>
      </c>
      <c r="D47" s="675" t="s">
        <v>725</v>
      </c>
      <c r="E47" s="675" t="s">
        <v>725</v>
      </c>
      <c r="F47" s="675" t="s">
        <v>725</v>
      </c>
      <c r="G47" s="676" t="s">
        <v>725</v>
      </c>
      <c r="H47" s="1311" t="s">
        <v>725</v>
      </c>
      <c r="I47" s="675" t="s">
        <v>725</v>
      </c>
      <c r="J47" s="675" t="s">
        <v>725</v>
      </c>
      <c r="K47" s="675" t="s">
        <v>725</v>
      </c>
      <c r="L47" s="676" t="s">
        <v>725</v>
      </c>
      <c r="M47" s="1311"/>
      <c r="N47" s="675"/>
      <c r="O47" s="675"/>
      <c r="P47" s="675"/>
      <c r="Q47" s="676"/>
      <c r="R47" s="1311" t="s">
        <v>725</v>
      </c>
      <c r="S47" s="675" t="s">
        <v>725</v>
      </c>
      <c r="T47" s="675" t="s">
        <v>725</v>
      </c>
      <c r="U47" s="675" t="s">
        <v>725</v>
      </c>
      <c r="V47" s="676" t="s">
        <v>725</v>
      </c>
      <c r="W47" s="1311">
        <v>42</v>
      </c>
      <c r="X47" s="675">
        <v>10</v>
      </c>
      <c r="Y47" s="675">
        <v>24</v>
      </c>
      <c r="Z47" s="675">
        <v>3</v>
      </c>
      <c r="AA47" s="676">
        <v>5</v>
      </c>
      <c r="AB47" s="675">
        <v>239</v>
      </c>
      <c r="AC47" s="675">
        <v>34</v>
      </c>
      <c r="AD47" s="675">
        <v>129</v>
      </c>
      <c r="AE47" s="675">
        <v>16</v>
      </c>
      <c r="AF47" s="675">
        <v>60</v>
      </c>
      <c r="AH47" s="671"/>
    </row>
    <row r="48" spans="1:34">
      <c r="A48" s="672" t="s">
        <v>826</v>
      </c>
      <c r="B48" s="1519" t="s">
        <v>827</v>
      </c>
      <c r="C48" s="1311">
        <v>26</v>
      </c>
      <c r="D48" s="675">
        <v>5</v>
      </c>
      <c r="E48" s="675">
        <v>15</v>
      </c>
      <c r="F48" s="675">
        <v>2</v>
      </c>
      <c r="G48" s="676">
        <v>4</v>
      </c>
      <c r="H48" s="1311">
        <v>217</v>
      </c>
      <c r="I48" s="675">
        <v>47</v>
      </c>
      <c r="J48" s="675">
        <v>126</v>
      </c>
      <c r="K48" s="675">
        <v>15</v>
      </c>
      <c r="L48" s="676">
        <v>29</v>
      </c>
      <c r="M48" s="1311">
        <v>30</v>
      </c>
      <c r="N48" s="675">
        <v>6</v>
      </c>
      <c r="O48" s="675">
        <v>14</v>
      </c>
      <c r="P48" s="675">
        <v>2</v>
      </c>
      <c r="Q48" s="676">
        <v>8</v>
      </c>
      <c r="R48" s="1311">
        <v>118</v>
      </c>
      <c r="S48" s="675">
        <v>23</v>
      </c>
      <c r="T48" s="675">
        <v>62</v>
      </c>
      <c r="U48" s="675">
        <v>8</v>
      </c>
      <c r="V48" s="676">
        <v>25</v>
      </c>
      <c r="W48" s="1311">
        <v>7</v>
      </c>
      <c r="X48" s="675">
        <v>3</v>
      </c>
      <c r="Y48" s="675">
        <v>2</v>
      </c>
      <c r="Z48" s="675">
        <v>0</v>
      </c>
      <c r="AA48" s="676">
        <v>2</v>
      </c>
      <c r="AB48" s="656">
        <v>47</v>
      </c>
      <c r="AC48" s="656">
        <v>5</v>
      </c>
      <c r="AD48" s="656">
        <v>26</v>
      </c>
      <c r="AE48" s="656">
        <v>5</v>
      </c>
      <c r="AF48" s="656">
        <v>11</v>
      </c>
      <c r="AH48" s="671"/>
    </row>
    <row r="49" spans="1:34">
      <c r="A49" s="646" t="s">
        <v>828</v>
      </c>
      <c r="B49" s="1519"/>
      <c r="C49" s="1311">
        <v>3</v>
      </c>
      <c r="D49" s="675">
        <v>0</v>
      </c>
      <c r="E49" s="675">
        <v>1</v>
      </c>
      <c r="F49" s="675">
        <v>0</v>
      </c>
      <c r="G49" s="676">
        <v>2</v>
      </c>
      <c r="H49" s="1311">
        <v>8</v>
      </c>
      <c r="I49" s="675">
        <v>0</v>
      </c>
      <c r="J49" s="675">
        <v>4</v>
      </c>
      <c r="K49" s="675">
        <v>2</v>
      </c>
      <c r="L49" s="676">
        <v>2</v>
      </c>
      <c r="M49" s="1311">
        <v>1</v>
      </c>
      <c r="N49" s="675">
        <v>0</v>
      </c>
      <c r="O49" s="675">
        <v>1</v>
      </c>
      <c r="P49" s="675">
        <v>0</v>
      </c>
      <c r="Q49" s="676">
        <v>0</v>
      </c>
      <c r="R49" s="1311">
        <v>1</v>
      </c>
      <c r="S49" s="675">
        <v>0</v>
      </c>
      <c r="T49" s="675">
        <v>1</v>
      </c>
      <c r="U49" s="675">
        <v>0</v>
      </c>
      <c r="V49" s="676">
        <v>0</v>
      </c>
      <c r="W49" s="1311">
        <v>1</v>
      </c>
      <c r="X49" s="675">
        <v>0</v>
      </c>
      <c r="Y49" s="675">
        <v>1</v>
      </c>
      <c r="Z49" s="675">
        <v>0</v>
      </c>
      <c r="AA49" s="676">
        <v>0</v>
      </c>
      <c r="AB49" s="656" t="s">
        <v>725</v>
      </c>
      <c r="AC49" s="656" t="s">
        <v>725</v>
      </c>
      <c r="AD49" s="656" t="s">
        <v>725</v>
      </c>
      <c r="AE49" s="656" t="s">
        <v>725</v>
      </c>
      <c r="AF49" s="656" t="s">
        <v>725</v>
      </c>
      <c r="AH49" s="671"/>
    </row>
    <row r="50" spans="1:34">
      <c r="A50" s="672" t="s">
        <v>829</v>
      </c>
      <c r="B50" s="1519"/>
      <c r="C50" s="1311">
        <v>34</v>
      </c>
      <c r="D50" s="675">
        <v>4</v>
      </c>
      <c r="E50" s="675">
        <v>15</v>
      </c>
      <c r="F50" s="675">
        <v>2</v>
      </c>
      <c r="G50" s="676">
        <v>13</v>
      </c>
      <c r="H50" s="1311">
        <v>88</v>
      </c>
      <c r="I50" s="675">
        <v>11</v>
      </c>
      <c r="J50" s="675">
        <v>48</v>
      </c>
      <c r="K50" s="675">
        <v>14</v>
      </c>
      <c r="L50" s="676">
        <v>15</v>
      </c>
      <c r="M50" s="1311">
        <v>32</v>
      </c>
      <c r="N50" s="675">
        <v>5</v>
      </c>
      <c r="O50" s="675">
        <v>22</v>
      </c>
      <c r="P50" s="675">
        <v>2</v>
      </c>
      <c r="Q50" s="676">
        <v>3</v>
      </c>
      <c r="R50" s="1311">
        <v>62</v>
      </c>
      <c r="S50" s="675">
        <v>13</v>
      </c>
      <c r="T50" s="675">
        <v>30</v>
      </c>
      <c r="U50" s="675">
        <v>7</v>
      </c>
      <c r="V50" s="676">
        <v>12</v>
      </c>
      <c r="W50" s="1311">
        <v>19</v>
      </c>
      <c r="X50" s="675">
        <v>10</v>
      </c>
      <c r="Y50" s="675">
        <v>6</v>
      </c>
      <c r="Z50" s="675">
        <v>0</v>
      </c>
      <c r="AA50" s="676">
        <v>3</v>
      </c>
      <c r="AB50" s="656">
        <v>27</v>
      </c>
      <c r="AC50" s="656">
        <v>8</v>
      </c>
      <c r="AD50" s="656">
        <v>11</v>
      </c>
      <c r="AE50" s="656">
        <v>1</v>
      </c>
      <c r="AF50" s="656">
        <v>7</v>
      </c>
      <c r="AH50" s="671"/>
    </row>
    <row r="51" spans="1:34">
      <c r="A51" s="646" t="s">
        <v>830</v>
      </c>
      <c r="B51" s="1519"/>
      <c r="C51" s="1311" t="s">
        <v>725</v>
      </c>
      <c r="D51" s="675" t="s">
        <v>725</v>
      </c>
      <c r="E51" s="675" t="s">
        <v>725</v>
      </c>
      <c r="F51" s="675" t="s">
        <v>725</v>
      </c>
      <c r="G51" s="676">
        <v>9</v>
      </c>
      <c r="H51" s="1311">
        <v>1</v>
      </c>
      <c r="I51" s="675">
        <v>0</v>
      </c>
      <c r="J51" s="675">
        <v>1</v>
      </c>
      <c r="K51" s="675">
        <v>0</v>
      </c>
      <c r="L51" s="676">
        <v>0</v>
      </c>
      <c r="M51" s="1311">
        <v>1</v>
      </c>
      <c r="N51" s="675">
        <v>0</v>
      </c>
      <c r="O51" s="675">
        <v>1</v>
      </c>
      <c r="P51" s="675">
        <v>0</v>
      </c>
      <c r="Q51" s="676">
        <v>0</v>
      </c>
      <c r="R51" s="1311">
        <v>2</v>
      </c>
      <c r="S51" s="675">
        <v>0</v>
      </c>
      <c r="T51" s="675">
        <v>0</v>
      </c>
      <c r="U51" s="675">
        <v>1</v>
      </c>
      <c r="V51" s="676">
        <v>1</v>
      </c>
      <c r="W51" s="1311" t="s">
        <v>725</v>
      </c>
      <c r="X51" s="675" t="s">
        <v>725</v>
      </c>
      <c r="Y51" s="675" t="s">
        <v>725</v>
      </c>
      <c r="Z51" s="675" t="s">
        <v>725</v>
      </c>
      <c r="AA51" s="676" t="s">
        <v>725</v>
      </c>
      <c r="AB51" s="656">
        <v>1</v>
      </c>
      <c r="AC51" s="656"/>
      <c r="AD51" s="656"/>
      <c r="AE51" s="656">
        <v>1</v>
      </c>
      <c r="AF51" s="656">
        <v>0</v>
      </c>
      <c r="AH51" s="671"/>
    </row>
    <row r="52" spans="1:34">
      <c r="A52" s="678" t="s">
        <v>831</v>
      </c>
      <c r="B52" s="1519"/>
      <c r="C52" s="1312">
        <v>29</v>
      </c>
      <c r="D52" s="1313">
        <v>6</v>
      </c>
      <c r="E52" s="1313">
        <v>14</v>
      </c>
      <c r="F52" s="1313">
        <v>0</v>
      </c>
      <c r="G52" s="1314">
        <v>9</v>
      </c>
      <c r="H52" s="1312">
        <v>421</v>
      </c>
      <c r="I52" s="1313">
        <v>82</v>
      </c>
      <c r="J52" s="1313">
        <v>223</v>
      </c>
      <c r="K52" s="1313">
        <v>20</v>
      </c>
      <c r="L52" s="1314">
        <v>96</v>
      </c>
      <c r="M52" s="1312">
        <v>25</v>
      </c>
      <c r="N52" s="1313">
        <v>6</v>
      </c>
      <c r="O52" s="1313">
        <v>13</v>
      </c>
      <c r="P52" s="1313">
        <v>2</v>
      </c>
      <c r="Q52" s="1314">
        <v>4</v>
      </c>
      <c r="R52" s="1312">
        <v>153</v>
      </c>
      <c r="S52" s="1313">
        <v>36</v>
      </c>
      <c r="T52" s="1313">
        <v>70</v>
      </c>
      <c r="U52" s="1313">
        <v>6</v>
      </c>
      <c r="V52" s="1314">
        <v>41</v>
      </c>
      <c r="W52" s="1312">
        <v>16</v>
      </c>
      <c r="X52" s="1313">
        <v>2</v>
      </c>
      <c r="Y52" s="1313">
        <v>6</v>
      </c>
      <c r="Z52" s="1313">
        <v>2</v>
      </c>
      <c r="AA52" s="1314">
        <v>6</v>
      </c>
      <c r="AB52" s="1313">
        <v>136</v>
      </c>
      <c r="AC52" s="1313">
        <v>28</v>
      </c>
      <c r="AD52" s="1313">
        <v>56</v>
      </c>
      <c r="AE52" s="1313">
        <v>8</v>
      </c>
      <c r="AF52" s="1313">
        <v>44</v>
      </c>
      <c r="AH52" s="671"/>
    </row>
    <row r="53" spans="1:34">
      <c r="A53" s="677"/>
      <c r="B53" s="1315"/>
      <c r="C53" s="675"/>
      <c r="D53" s="675"/>
      <c r="E53" s="675"/>
      <c r="F53" s="675"/>
      <c r="G53" s="675"/>
      <c r="H53" s="675"/>
      <c r="I53" s="675"/>
      <c r="J53" s="675"/>
      <c r="K53" s="675"/>
      <c r="L53" s="675"/>
      <c r="M53" s="675"/>
      <c r="N53" s="675"/>
      <c r="O53" s="675"/>
      <c r="P53" s="675"/>
      <c r="Q53" s="675"/>
      <c r="R53" s="675"/>
      <c r="S53" s="675"/>
      <c r="T53" s="675"/>
      <c r="U53" s="675"/>
      <c r="V53" s="675"/>
      <c r="W53" s="675"/>
      <c r="X53" s="675"/>
      <c r="Y53" s="675"/>
      <c r="Z53" s="675"/>
      <c r="AA53" s="675"/>
      <c r="AB53" s="675"/>
      <c r="AC53" s="675"/>
      <c r="AD53" s="675"/>
      <c r="AE53" s="675"/>
      <c r="AF53" s="675"/>
      <c r="AH53" s="671"/>
    </row>
    <row r="54" spans="1:34">
      <c r="A54" s="565" t="s">
        <v>851</v>
      </c>
      <c r="B54" s="565"/>
      <c r="AB54" s="679"/>
      <c r="AC54" s="679"/>
      <c r="AD54" s="679"/>
      <c r="AE54" s="679"/>
      <c r="AH54" s="671"/>
    </row>
    <row r="55" spans="1:34">
      <c r="A55" s="565" t="s">
        <v>867</v>
      </c>
      <c r="B55" s="565"/>
      <c r="AH55" s="671"/>
    </row>
    <row r="56" spans="1:34">
      <c r="A56" s="565" t="s">
        <v>832</v>
      </c>
      <c r="B56" s="565"/>
    </row>
    <row r="57" spans="1:34">
      <c r="A57" s="565" t="s">
        <v>740</v>
      </c>
      <c r="B57" s="565"/>
    </row>
  </sheetData>
  <mergeCells count="12">
    <mergeCell ref="W6:AA6"/>
    <mergeCell ref="AB6:AF6"/>
    <mergeCell ref="B9:B16"/>
    <mergeCell ref="B17:B20"/>
    <mergeCell ref="B21:B47"/>
    <mergeCell ref="M6:Q6"/>
    <mergeCell ref="R6:V6"/>
    <mergeCell ref="B48:B52"/>
    <mergeCell ref="A6:A7"/>
    <mergeCell ref="B6:B7"/>
    <mergeCell ref="C6:G6"/>
    <mergeCell ref="H6:L6"/>
  </mergeCells>
  <hyperlinks>
    <hyperlink ref="AF1" location="Índice!A1" display="(Voltar ao índice)"/>
  </hyperlinks>
  <pageMargins left="0.511811024" right="0.511811024" top="0.78740157499999996" bottom="0.78740157499999996" header="0.31496062000000002" footer="0.31496062000000002"/>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workbookViewId="0">
      <pane xSplit="1" topLeftCell="B1" activePane="topRight" state="frozen"/>
      <selection activeCell="C36" sqref="C36"/>
      <selection pane="topRight" activeCell="I10" sqref="I10"/>
    </sheetView>
  </sheetViews>
  <sheetFormatPr defaultColWidth="9.140625" defaultRowHeight="11.25"/>
  <cols>
    <col min="1" max="1" width="16.140625" style="2" customWidth="1"/>
    <col min="2" max="3" width="9.140625" style="2"/>
    <col min="4" max="6" width="9.140625" style="2" customWidth="1"/>
    <col min="7" max="16384" width="9.140625" style="2"/>
  </cols>
  <sheetData>
    <row r="1" spans="1:9">
      <c r="A1" s="39" t="s">
        <v>117</v>
      </c>
      <c r="B1" s="25"/>
      <c r="C1" s="25"/>
      <c r="D1" s="25"/>
      <c r="E1" s="25"/>
      <c r="F1" s="25"/>
      <c r="G1" s="155" t="s">
        <v>226</v>
      </c>
      <c r="H1" s="25"/>
      <c r="I1" s="25"/>
    </row>
    <row r="2" spans="1:9">
      <c r="A2" s="40" t="s">
        <v>112</v>
      </c>
      <c r="B2" s="25"/>
      <c r="C2" s="25"/>
      <c r="D2" s="25"/>
      <c r="E2" s="25"/>
      <c r="F2" s="25"/>
      <c r="G2" s="25"/>
      <c r="H2" s="25"/>
      <c r="I2" s="25"/>
    </row>
    <row r="3" spans="1:9">
      <c r="A3" s="40" t="s">
        <v>1</v>
      </c>
      <c r="B3" s="25"/>
      <c r="C3" s="25"/>
      <c r="D3" s="25"/>
      <c r="E3" s="25"/>
      <c r="F3" s="41"/>
      <c r="G3" s="25"/>
      <c r="H3" s="25"/>
      <c r="I3" s="25"/>
    </row>
    <row r="4" spans="1:9">
      <c r="A4" s="40"/>
      <c r="B4" s="25"/>
      <c r="C4" s="25"/>
      <c r="D4" s="25"/>
      <c r="E4" s="25"/>
      <c r="F4" s="25"/>
      <c r="G4" s="25"/>
      <c r="H4" s="25"/>
      <c r="I4" s="25"/>
    </row>
    <row r="5" spans="1:9" ht="26.25" customHeight="1">
      <c r="A5" s="1385" t="s">
        <v>2</v>
      </c>
      <c r="B5" s="1385" t="s">
        <v>113</v>
      </c>
      <c r="C5" s="1385"/>
      <c r="D5" s="1385"/>
      <c r="E5" s="1385" t="s">
        <v>114</v>
      </c>
      <c r="F5" s="1385"/>
      <c r="G5" s="1385"/>
      <c r="H5" s="42"/>
      <c r="I5" s="25"/>
    </row>
    <row r="6" spans="1:9" ht="15" customHeight="1">
      <c r="A6" s="1385"/>
      <c r="B6" s="1385" t="s">
        <v>12</v>
      </c>
      <c r="C6" s="1385"/>
      <c r="D6" s="1385"/>
      <c r="E6" s="1385" t="s">
        <v>12</v>
      </c>
      <c r="F6" s="1385"/>
      <c r="G6" s="1385"/>
      <c r="H6" s="43"/>
      <c r="I6" s="25"/>
    </row>
    <row r="7" spans="1:9" ht="13.5" customHeight="1">
      <c r="A7" s="1385"/>
      <c r="B7" s="1385" t="s">
        <v>10</v>
      </c>
      <c r="C7" s="1385"/>
      <c r="D7" s="1385"/>
      <c r="E7" s="1385" t="s">
        <v>10</v>
      </c>
      <c r="F7" s="1385"/>
      <c r="G7" s="1385"/>
      <c r="H7" s="43"/>
      <c r="I7" s="25"/>
    </row>
    <row r="8" spans="1:9" ht="31.5" customHeight="1">
      <c r="A8" s="1385"/>
      <c r="B8" s="44">
        <v>2019</v>
      </c>
      <c r="C8" s="44">
        <v>2020</v>
      </c>
      <c r="D8" s="44" t="s">
        <v>11</v>
      </c>
      <c r="E8" s="44">
        <v>2019</v>
      </c>
      <c r="F8" s="44">
        <v>2020</v>
      </c>
      <c r="G8" s="44" t="s">
        <v>11</v>
      </c>
      <c r="H8" s="43"/>
      <c r="I8" s="25"/>
    </row>
    <row r="9" spans="1:9">
      <c r="A9" s="25"/>
      <c r="B9" s="25"/>
      <c r="C9" s="25"/>
      <c r="D9" s="25"/>
      <c r="E9" s="25"/>
      <c r="F9" s="25"/>
      <c r="G9" s="25"/>
      <c r="H9" s="25"/>
      <c r="I9" s="25"/>
    </row>
    <row r="10" spans="1:9">
      <c r="A10" s="45" t="s">
        <v>13</v>
      </c>
      <c r="B10" s="46">
        <v>1812</v>
      </c>
      <c r="C10" s="46">
        <v>1848</v>
      </c>
      <c r="D10" s="47">
        <v>1.9867549668874274</v>
      </c>
      <c r="E10" s="46">
        <v>636</v>
      </c>
      <c r="F10" s="46">
        <v>649</v>
      </c>
      <c r="G10" s="47">
        <v>2.0440251572326984</v>
      </c>
      <c r="H10" s="41"/>
      <c r="I10" s="25"/>
    </row>
    <row r="11" spans="1:9">
      <c r="A11" s="25"/>
      <c r="B11" s="48"/>
      <c r="C11" s="48"/>
      <c r="D11" s="41"/>
      <c r="E11" s="48"/>
      <c r="F11" s="48"/>
      <c r="G11" s="49"/>
      <c r="H11" s="41"/>
      <c r="I11" s="25"/>
    </row>
    <row r="12" spans="1:9">
      <c r="A12" s="11" t="s">
        <v>72</v>
      </c>
      <c r="B12" s="13">
        <v>15</v>
      </c>
      <c r="C12" s="13">
        <v>19</v>
      </c>
      <c r="D12" s="50">
        <v>26.666666666666661</v>
      </c>
      <c r="E12" s="13">
        <v>3</v>
      </c>
      <c r="F12" s="13">
        <v>8</v>
      </c>
      <c r="G12" s="50">
        <v>166.66666666666666</v>
      </c>
      <c r="H12" s="41"/>
      <c r="I12" s="48"/>
    </row>
    <row r="13" spans="1:9">
      <c r="A13" s="15" t="s">
        <v>16</v>
      </c>
      <c r="B13" s="17">
        <v>54</v>
      </c>
      <c r="C13" s="17">
        <v>54</v>
      </c>
      <c r="D13" s="49">
        <v>0</v>
      </c>
      <c r="E13" s="17">
        <v>26</v>
      </c>
      <c r="F13" s="17">
        <v>15</v>
      </c>
      <c r="G13" s="49">
        <v>-42.307692307692314</v>
      </c>
      <c r="H13" s="41"/>
      <c r="I13" s="48"/>
    </row>
    <row r="14" spans="1:9">
      <c r="A14" s="15" t="s">
        <v>73</v>
      </c>
      <c r="B14" s="15">
        <v>6</v>
      </c>
      <c r="C14" s="15">
        <v>9</v>
      </c>
      <c r="D14" s="49">
        <v>50</v>
      </c>
      <c r="E14" s="15">
        <v>1</v>
      </c>
      <c r="F14" s="15">
        <v>0</v>
      </c>
      <c r="G14" s="49">
        <v>-100</v>
      </c>
      <c r="H14" s="41"/>
      <c r="I14" s="48"/>
    </row>
    <row r="15" spans="1:9" s="25" customFormat="1">
      <c r="A15" s="15" t="s">
        <v>18</v>
      </c>
      <c r="B15" s="17">
        <v>33</v>
      </c>
      <c r="C15" s="17">
        <v>34</v>
      </c>
      <c r="D15" s="49">
        <v>3.0303030303030276</v>
      </c>
      <c r="E15" s="17">
        <v>7</v>
      </c>
      <c r="F15" s="17">
        <v>5</v>
      </c>
      <c r="G15" s="49">
        <v>-28.571428571428569</v>
      </c>
      <c r="H15" s="41"/>
      <c r="I15" s="48"/>
    </row>
    <row r="16" spans="1:9">
      <c r="A16" s="15" t="s">
        <v>74</v>
      </c>
      <c r="B16" s="15">
        <v>155</v>
      </c>
      <c r="C16" s="15">
        <v>161</v>
      </c>
      <c r="D16" s="49">
        <v>3.8709677419354938</v>
      </c>
      <c r="E16" s="15">
        <v>48</v>
      </c>
      <c r="F16" s="15">
        <v>58</v>
      </c>
      <c r="G16" s="49">
        <v>20.833333333333325</v>
      </c>
      <c r="H16" s="41"/>
      <c r="I16" s="48"/>
    </row>
    <row r="17" spans="1:9">
      <c r="A17" s="15" t="s">
        <v>20</v>
      </c>
      <c r="B17" s="17">
        <v>99</v>
      </c>
      <c r="C17" s="17">
        <v>186</v>
      </c>
      <c r="D17" s="49">
        <v>87.87878787878789</v>
      </c>
      <c r="E17" s="17">
        <v>14</v>
      </c>
      <c r="F17" s="17">
        <v>14</v>
      </c>
      <c r="G17" s="49">
        <v>0</v>
      </c>
      <c r="H17" s="41"/>
      <c r="I17" s="48"/>
    </row>
    <row r="18" spans="1:9" s="25" customFormat="1">
      <c r="A18" s="15" t="s">
        <v>21</v>
      </c>
      <c r="B18" s="17">
        <v>20</v>
      </c>
      <c r="C18" s="17">
        <v>10</v>
      </c>
      <c r="D18" s="49">
        <v>-50</v>
      </c>
      <c r="E18" s="17">
        <v>14</v>
      </c>
      <c r="F18" s="17">
        <v>8</v>
      </c>
      <c r="G18" s="49">
        <v>-42.857142857142861</v>
      </c>
      <c r="H18" s="41"/>
      <c r="I18" s="48"/>
    </row>
    <row r="19" spans="1:9" s="25" customFormat="1">
      <c r="A19" s="15" t="s">
        <v>22</v>
      </c>
      <c r="B19" s="17">
        <v>42</v>
      </c>
      <c r="C19" s="17">
        <v>48</v>
      </c>
      <c r="D19" s="49">
        <v>14.285714285714279</v>
      </c>
      <c r="E19" s="17">
        <v>15</v>
      </c>
      <c r="F19" s="17">
        <v>12</v>
      </c>
      <c r="G19" s="49">
        <v>-19.999999999999996</v>
      </c>
      <c r="H19" s="41"/>
      <c r="I19" s="48"/>
    </row>
    <row r="20" spans="1:9" s="25" customFormat="1" ht="9.6" customHeight="1">
      <c r="A20" s="15" t="s">
        <v>57</v>
      </c>
      <c r="B20" s="17">
        <v>74</v>
      </c>
      <c r="C20" s="17">
        <v>47</v>
      </c>
      <c r="D20" s="49">
        <v>-36.486486486486491</v>
      </c>
      <c r="E20" s="17">
        <v>14</v>
      </c>
      <c r="F20" s="17">
        <v>20</v>
      </c>
      <c r="G20" s="49">
        <v>42.857142857142861</v>
      </c>
      <c r="H20" s="41"/>
      <c r="I20" s="48"/>
    </row>
    <row r="21" spans="1:9">
      <c r="A21" s="15" t="s">
        <v>25</v>
      </c>
      <c r="B21" s="17">
        <v>71</v>
      </c>
      <c r="C21" s="17">
        <v>84</v>
      </c>
      <c r="D21" s="49">
        <v>18.309859154929576</v>
      </c>
      <c r="E21" s="17">
        <v>24</v>
      </c>
      <c r="F21" s="17">
        <v>26</v>
      </c>
      <c r="G21" s="49">
        <v>8.333333333333325</v>
      </c>
      <c r="H21" s="41"/>
      <c r="I21" s="48"/>
    </row>
    <row r="22" spans="1:9">
      <c r="A22" s="15" t="s">
        <v>76</v>
      </c>
      <c r="B22" s="17">
        <v>45</v>
      </c>
      <c r="C22" s="17">
        <v>46</v>
      </c>
      <c r="D22" s="49">
        <v>2.2222222222222143</v>
      </c>
      <c r="E22" s="17">
        <v>19</v>
      </c>
      <c r="F22" s="17">
        <v>32</v>
      </c>
      <c r="G22" s="49">
        <v>68.421052631578931</v>
      </c>
      <c r="H22" s="41"/>
      <c r="I22" s="48"/>
    </row>
    <row r="23" spans="1:9">
      <c r="A23" s="15" t="s">
        <v>77</v>
      </c>
      <c r="B23" s="17">
        <v>44</v>
      </c>
      <c r="C23" s="17">
        <v>49</v>
      </c>
      <c r="D23" s="49">
        <v>11.363636363636353</v>
      </c>
      <c r="E23" s="17">
        <v>23</v>
      </c>
      <c r="F23" s="17">
        <v>24</v>
      </c>
      <c r="G23" s="49">
        <v>4.3478260869565188</v>
      </c>
      <c r="H23" s="41"/>
      <c r="I23" s="48"/>
    </row>
    <row r="24" spans="1:9" s="25" customFormat="1">
      <c r="A24" s="15" t="s">
        <v>78</v>
      </c>
      <c r="B24" s="17">
        <v>143</v>
      </c>
      <c r="C24" s="17">
        <v>126</v>
      </c>
      <c r="D24" s="49">
        <v>-11.888111888111885</v>
      </c>
      <c r="E24" s="17">
        <v>68</v>
      </c>
      <c r="F24" s="17">
        <v>64</v>
      </c>
      <c r="G24" s="49">
        <v>-5.8823529411764719</v>
      </c>
      <c r="H24" s="41"/>
      <c r="I24" s="48"/>
    </row>
    <row r="25" spans="1:9">
      <c r="A25" s="15" t="s">
        <v>29</v>
      </c>
      <c r="B25" s="17">
        <v>112</v>
      </c>
      <c r="C25" s="17">
        <v>89</v>
      </c>
      <c r="D25" s="49">
        <v>-20.535714285714292</v>
      </c>
      <c r="E25" s="17">
        <v>21</v>
      </c>
      <c r="F25" s="17">
        <v>38</v>
      </c>
      <c r="G25" s="49">
        <v>80.952380952380949</v>
      </c>
      <c r="H25" s="41"/>
      <c r="I25" s="48"/>
    </row>
    <row r="26" spans="1:9" s="25" customFormat="1">
      <c r="A26" s="15" t="s">
        <v>115</v>
      </c>
      <c r="B26" s="17">
        <v>34</v>
      </c>
      <c r="C26" s="17">
        <v>46</v>
      </c>
      <c r="D26" s="49">
        <v>35.294117647058833</v>
      </c>
      <c r="E26" s="17">
        <v>17</v>
      </c>
      <c r="F26" s="17">
        <v>15</v>
      </c>
      <c r="G26" s="49">
        <v>-11.764705882352944</v>
      </c>
      <c r="H26" s="41"/>
      <c r="I26" s="48"/>
    </row>
    <row r="27" spans="1:9" s="25" customFormat="1">
      <c r="A27" s="15" t="s">
        <v>31</v>
      </c>
      <c r="B27" s="17">
        <v>104</v>
      </c>
      <c r="C27" s="17">
        <v>118</v>
      </c>
      <c r="D27" s="49">
        <v>13.461538461538458</v>
      </c>
      <c r="E27" s="17">
        <v>45</v>
      </c>
      <c r="F27" s="17">
        <v>38</v>
      </c>
      <c r="G27" s="49">
        <v>-15.555555555555555</v>
      </c>
      <c r="H27" s="41"/>
      <c r="I27" s="48"/>
    </row>
    <row r="28" spans="1:9" s="25" customFormat="1">
      <c r="A28" s="15" t="s">
        <v>80</v>
      </c>
      <c r="B28" s="17">
        <v>98</v>
      </c>
      <c r="C28" s="17">
        <v>109</v>
      </c>
      <c r="D28" s="49">
        <v>11.22448979591837</v>
      </c>
      <c r="E28" s="17">
        <v>28</v>
      </c>
      <c r="F28" s="17">
        <v>32</v>
      </c>
      <c r="G28" s="49">
        <v>14.285714285714279</v>
      </c>
      <c r="H28" s="41"/>
      <c r="I28" s="48"/>
    </row>
    <row r="29" spans="1:9" s="25" customFormat="1">
      <c r="A29" s="15" t="s">
        <v>81</v>
      </c>
      <c r="B29" s="17">
        <v>23</v>
      </c>
      <c r="C29" s="17">
        <v>22</v>
      </c>
      <c r="D29" s="49">
        <v>-4.3478260869565188</v>
      </c>
      <c r="E29" s="17">
        <v>16</v>
      </c>
      <c r="F29" s="17">
        <v>10</v>
      </c>
      <c r="G29" s="49">
        <v>-37.5</v>
      </c>
      <c r="H29" s="41"/>
      <c r="I29" s="48"/>
    </row>
    <row r="30" spans="1:9">
      <c r="A30" s="15" t="s">
        <v>34</v>
      </c>
      <c r="B30" s="17">
        <v>167</v>
      </c>
      <c r="C30" s="17">
        <v>137</v>
      </c>
      <c r="D30" s="49">
        <v>-17.964071856287422</v>
      </c>
      <c r="E30" s="17">
        <v>38</v>
      </c>
      <c r="F30" s="17">
        <v>35</v>
      </c>
      <c r="G30" s="49">
        <v>-7.8947368421052655</v>
      </c>
      <c r="H30" s="41"/>
      <c r="I30" s="9"/>
    </row>
    <row r="31" spans="1:9" s="25" customFormat="1">
      <c r="A31" s="15" t="s">
        <v>35</v>
      </c>
      <c r="B31" s="17">
        <v>28</v>
      </c>
      <c r="C31" s="17">
        <v>30</v>
      </c>
      <c r="D31" s="49">
        <v>7.1428571428571397</v>
      </c>
      <c r="E31" s="17">
        <v>14</v>
      </c>
      <c r="F31" s="17">
        <v>10</v>
      </c>
      <c r="G31" s="49">
        <v>-28.571428571428569</v>
      </c>
      <c r="H31" s="41"/>
      <c r="I31" s="48"/>
    </row>
    <row r="32" spans="1:9" s="25" customFormat="1">
      <c r="A32" s="15" t="s">
        <v>82</v>
      </c>
      <c r="B32" s="17">
        <v>117</v>
      </c>
      <c r="C32" s="17">
        <v>100</v>
      </c>
      <c r="D32" s="49">
        <v>-14.529914529914533</v>
      </c>
      <c r="E32" s="17">
        <v>41</v>
      </c>
      <c r="F32" s="17">
        <v>51</v>
      </c>
      <c r="G32" s="49">
        <v>24.390243902439025</v>
      </c>
      <c r="H32" s="41"/>
      <c r="I32" s="48"/>
    </row>
    <row r="33" spans="1:9" s="25" customFormat="1">
      <c r="A33" s="15" t="s">
        <v>83</v>
      </c>
      <c r="B33" s="17">
        <v>8</v>
      </c>
      <c r="C33" s="17">
        <v>34</v>
      </c>
      <c r="D33" s="49">
        <v>325</v>
      </c>
      <c r="E33" s="17">
        <v>3</v>
      </c>
      <c r="F33" s="17">
        <v>4</v>
      </c>
      <c r="G33" s="49">
        <v>33.333333333333329</v>
      </c>
      <c r="H33" s="51"/>
      <c r="I33" s="48"/>
    </row>
    <row r="34" spans="1:9" s="25" customFormat="1">
      <c r="A34" s="15" t="s">
        <v>84</v>
      </c>
      <c r="B34" s="15">
        <v>18</v>
      </c>
      <c r="C34" s="15">
        <v>6</v>
      </c>
      <c r="D34" s="49">
        <v>-66.666666666666671</v>
      </c>
      <c r="E34" s="15">
        <v>6</v>
      </c>
      <c r="F34" s="15">
        <v>3</v>
      </c>
      <c r="G34" s="49">
        <v>-50</v>
      </c>
      <c r="H34" s="41"/>
      <c r="I34" s="48"/>
    </row>
    <row r="35" spans="1:9" s="25" customFormat="1">
      <c r="A35" s="15" t="s">
        <v>39</v>
      </c>
      <c r="B35" s="17">
        <v>62</v>
      </c>
      <c r="C35" s="17">
        <v>50</v>
      </c>
      <c r="D35" s="49">
        <v>-19.354838709677423</v>
      </c>
      <c r="E35" s="17">
        <v>32</v>
      </c>
      <c r="F35" s="17">
        <v>24</v>
      </c>
      <c r="G35" s="49">
        <v>-25</v>
      </c>
      <c r="H35" s="41"/>
      <c r="I35" s="48"/>
    </row>
    <row r="36" spans="1:9">
      <c r="A36" s="15" t="s">
        <v>67</v>
      </c>
      <c r="B36" s="17">
        <v>210</v>
      </c>
      <c r="C36" s="17">
        <v>196</v>
      </c>
      <c r="D36" s="49">
        <v>-6.6666666666666652</v>
      </c>
      <c r="E36" s="17">
        <v>85</v>
      </c>
      <c r="F36" s="17">
        <v>88</v>
      </c>
      <c r="G36" s="49">
        <v>3.529411764705892</v>
      </c>
      <c r="H36" s="41"/>
      <c r="I36" s="9"/>
    </row>
    <row r="37" spans="1:9">
      <c r="A37" s="15" t="s">
        <v>41</v>
      </c>
      <c r="B37" s="17">
        <v>23</v>
      </c>
      <c r="C37" s="17">
        <v>21</v>
      </c>
      <c r="D37" s="49">
        <v>-8.6956521739130483</v>
      </c>
      <c r="E37" s="17">
        <v>11</v>
      </c>
      <c r="F37" s="17">
        <v>11</v>
      </c>
      <c r="G37" s="49">
        <v>0</v>
      </c>
      <c r="H37" s="41"/>
      <c r="I37" s="9"/>
    </row>
    <row r="38" spans="1:9">
      <c r="A38" s="19" t="s">
        <v>103</v>
      </c>
      <c r="B38" s="19">
        <v>7</v>
      </c>
      <c r="C38" s="19">
        <v>17</v>
      </c>
      <c r="D38" s="52">
        <v>142.85714285714283</v>
      </c>
      <c r="E38" s="19">
        <v>3</v>
      </c>
      <c r="F38" s="19">
        <v>4</v>
      </c>
      <c r="G38" s="52">
        <v>33.333333333333329</v>
      </c>
      <c r="H38" s="41"/>
      <c r="I38" s="9"/>
    </row>
    <row r="39" spans="1:9">
      <c r="A39" s="25"/>
      <c r="B39" s="25"/>
      <c r="C39" s="25"/>
      <c r="D39" s="25"/>
      <c r="E39" s="25"/>
      <c r="F39" s="25"/>
      <c r="G39" s="25"/>
      <c r="H39" s="25"/>
    </row>
    <row r="40" spans="1:9">
      <c r="A40" s="40" t="s">
        <v>43</v>
      </c>
      <c r="B40" s="25"/>
      <c r="C40" s="25"/>
      <c r="D40" s="25"/>
      <c r="E40" s="25"/>
      <c r="F40" s="25"/>
      <c r="G40" s="25"/>
      <c r="H40" s="25"/>
    </row>
    <row r="41" spans="1:9">
      <c r="A41" s="40" t="s">
        <v>45</v>
      </c>
      <c r="B41" s="25"/>
      <c r="C41" s="25"/>
      <c r="D41" s="25"/>
      <c r="E41" s="25"/>
      <c r="F41" s="25"/>
      <c r="G41" s="25"/>
      <c r="H41" s="25"/>
    </row>
    <row r="42" spans="1:9">
      <c r="A42" s="25" t="s">
        <v>85</v>
      </c>
      <c r="B42" s="25"/>
      <c r="C42" s="25"/>
      <c r="D42" s="25"/>
      <c r="E42" s="25"/>
      <c r="F42" s="25"/>
      <c r="G42" s="25"/>
      <c r="H42" s="25"/>
    </row>
    <row r="43" spans="1:9">
      <c r="A43" s="25" t="s">
        <v>116</v>
      </c>
      <c r="B43" s="25"/>
      <c r="C43" s="25"/>
      <c r="D43" s="25"/>
      <c r="E43" s="25"/>
      <c r="F43" s="25"/>
      <c r="G43" s="25"/>
      <c r="H43" s="25"/>
    </row>
    <row r="44" spans="1:9">
      <c r="A44" s="25" t="s">
        <v>1986</v>
      </c>
    </row>
  </sheetData>
  <mergeCells count="7">
    <mergeCell ref="A5:A8"/>
    <mergeCell ref="B5:D5"/>
    <mergeCell ref="E5:G5"/>
    <mergeCell ref="B6:D6"/>
    <mergeCell ref="E6:G6"/>
    <mergeCell ref="B7:D7"/>
    <mergeCell ref="E7:G7"/>
  </mergeCells>
  <hyperlinks>
    <hyperlink ref="G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1"/>
  <sheetViews>
    <sheetView workbookViewId="0">
      <pane xSplit="1" topLeftCell="D1" activePane="topRight" state="frozen"/>
      <selection activeCell="C36" sqref="C36"/>
      <selection pane="topRight"/>
    </sheetView>
  </sheetViews>
  <sheetFormatPr defaultColWidth="9.140625" defaultRowHeight="11.25"/>
  <cols>
    <col min="1" max="2" width="14.42578125" style="552" customWidth="1"/>
    <col min="3" max="3" width="9.140625" style="552"/>
    <col min="4" max="4" width="12.140625" style="552" customWidth="1"/>
    <col min="5" max="5" width="9.140625" style="552"/>
    <col min="6" max="6" width="9.85546875" style="552" customWidth="1"/>
    <col min="7" max="8" width="9.140625" style="552"/>
    <col min="9" max="9" width="12.140625" style="552" customWidth="1"/>
    <col min="10" max="10" width="9.140625" style="552"/>
    <col min="11" max="11" width="9.85546875" style="552" customWidth="1"/>
    <col min="12" max="13" width="9.140625" style="552"/>
    <col min="14" max="14" width="12.140625" style="552" customWidth="1"/>
    <col min="15" max="15" width="9.140625" style="552"/>
    <col min="16" max="16" width="9.85546875" style="552" customWidth="1"/>
    <col min="17" max="18" width="9.140625" style="552"/>
    <col min="19" max="19" width="12.140625" style="552" customWidth="1"/>
    <col min="20" max="20" width="9.140625" style="552"/>
    <col min="21" max="21" width="9.85546875" style="552" customWidth="1"/>
    <col min="22" max="23" width="9.140625" style="552"/>
    <col min="24" max="24" width="12.140625" style="552" customWidth="1"/>
    <col min="25" max="25" width="9.140625" style="552"/>
    <col min="26" max="26" width="9.85546875" style="552" customWidth="1"/>
    <col min="27" max="16384" width="9.140625" style="552"/>
  </cols>
  <sheetData>
    <row r="1" spans="1:27">
      <c r="A1" s="569" t="s">
        <v>870</v>
      </c>
      <c r="AA1" s="155" t="s">
        <v>226</v>
      </c>
    </row>
    <row r="2" spans="1:27">
      <c r="A2" s="552" t="s">
        <v>833</v>
      </c>
    </row>
    <row r="3" spans="1:27">
      <c r="A3" s="552" t="s">
        <v>2</v>
      </c>
    </row>
    <row r="4" spans="1:27">
      <c r="A4" s="552" t="s">
        <v>751</v>
      </c>
    </row>
    <row r="6" spans="1:27">
      <c r="A6" s="1529" t="s">
        <v>781</v>
      </c>
      <c r="B6" s="1531" t="s">
        <v>782</v>
      </c>
      <c r="C6" s="1511">
        <v>2010</v>
      </c>
      <c r="D6" s="1512"/>
      <c r="E6" s="1512"/>
      <c r="F6" s="1512"/>
      <c r="G6" s="1533"/>
      <c r="H6" s="1511">
        <v>2012</v>
      </c>
      <c r="I6" s="1512"/>
      <c r="J6" s="1512"/>
      <c r="K6" s="1512"/>
      <c r="L6" s="1533"/>
      <c r="M6" s="1511">
        <v>2014</v>
      </c>
      <c r="N6" s="1512"/>
      <c r="O6" s="1512"/>
      <c r="P6" s="1512"/>
      <c r="Q6" s="1533"/>
      <c r="R6" s="1511">
        <v>2016</v>
      </c>
      <c r="S6" s="1512"/>
      <c r="T6" s="1512"/>
      <c r="U6" s="1512"/>
      <c r="V6" s="1533"/>
      <c r="W6" s="1511">
        <v>2018</v>
      </c>
      <c r="X6" s="1512"/>
      <c r="Y6" s="1512"/>
      <c r="Z6" s="1512"/>
      <c r="AA6" s="1534"/>
    </row>
    <row r="7" spans="1:27" ht="45">
      <c r="A7" s="1530"/>
      <c r="B7" s="1532"/>
      <c r="C7" s="556" t="s">
        <v>310</v>
      </c>
      <c r="D7" s="556" t="s">
        <v>857</v>
      </c>
      <c r="E7" s="556" t="s">
        <v>738</v>
      </c>
      <c r="F7" s="556" t="s">
        <v>727</v>
      </c>
      <c r="G7" s="640" t="s">
        <v>769</v>
      </c>
      <c r="H7" s="556" t="s">
        <v>310</v>
      </c>
      <c r="I7" s="556" t="s">
        <v>857</v>
      </c>
      <c r="J7" s="556" t="s">
        <v>738</v>
      </c>
      <c r="K7" s="556" t="s">
        <v>727</v>
      </c>
      <c r="L7" s="640" t="s">
        <v>769</v>
      </c>
      <c r="M7" s="556" t="s">
        <v>310</v>
      </c>
      <c r="N7" s="556" t="s">
        <v>783</v>
      </c>
      <c r="O7" s="556" t="s">
        <v>738</v>
      </c>
      <c r="P7" s="556" t="s">
        <v>727</v>
      </c>
      <c r="Q7" s="640" t="s">
        <v>769</v>
      </c>
      <c r="R7" s="556" t="s">
        <v>310</v>
      </c>
      <c r="S7" s="556" t="s">
        <v>783</v>
      </c>
      <c r="T7" s="556" t="s">
        <v>738</v>
      </c>
      <c r="U7" s="556" t="s">
        <v>727</v>
      </c>
      <c r="V7" s="640" t="s">
        <v>769</v>
      </c>
      <c r="W7" s="556" t="s">
        <v>310</v>
      </c>
      <c r="X7" s="556" t="s">
        <v>783</v>
      </c>
      <c r="Y7" s="556" t="s">
        <v>738</v>
      </c>
      <c r="Z7" s="659" t="s">
        <v>727</v>
      </c>
      <c r="AA7" s="659" t="s">
        <v>769</v>
      </c>
    </row>
    <row r="8" spans="1:27">
      <c r="A8" s="612" t="s">
        <v>310</v>
      </c>
      <c r="B8" s="669"/>
      <c r="C8" s="670">
        <v>27</v>
      </c>
      <c r="D8" s="670">
        <v>6</v>
      </c>
      <c r="E8" s="670">
        <v>17</v>
      </c>
      <c r="F8" s="670">
        <v>0</v>
      </c>
      <c r="G8" s="670">
        <v>4</v>
      </c>
      <c r="H8" s="670">
        <v>848</v>
      </c>
      <c r="I8" s="670">
        <v>204</v>
      </c>
      <c r="J8" s="670">
        <v>450</v>
      </c>
      <c r="K8" s="670">
        <v>25</v>
      </c>
      <c r="L8" s="670">
        <v>169</v>
      </c>
      <c r="M8" s="670">
        <v>40</v>
      </c>
      <c r="N8" s="670">
        <v>12</v>
      </c>
      <c r="O8" s="670">
        <v>22</v>
      </c>
      <c r="P8" s="670">
        <v>1</v>
      </c>
      <c r="Q8" s="670">
        <v>5</v>
      </c>
      <c r="R8" s="670">
        <v>829</v>
      </c>
      <c r="S8" s="670">
        <v>199</v>
      </c>
      <c r="T8" s="670">
        <v>434</v>
      </c>
      <c r="U8" s="670">
        <v>29</v>
      </c>
      <c r="V8" s="670">
        <v>167</v>
      </c>
      <c r="W8" s="670">
        <v>116</v>
      </c>
      <c r="X8" s="670">
        <v>32</v>
      </c>
      <c r="Y8" s="670">
        <v>57</v>
      </c>
      <c r="Z8" s="670">
        <v>3</v>
      </c>
      <c r="AA8" s="670">
        <v>24</v>
      </c>
    </row>
    <row r="9" spans="1:27">
      <c r="A9" s="681" t="s">
        <v>785</v>
      </c>
      <c r="B9" s="1535" t="s">
        <v>786</v>
      </c>
      <c r="C9" s="673" t="s">
        <v>725</v>
      </c>
      <c r="D9" s="609" t="s">
        <v>725</v>
      </c>
      <c r="E9" s="609" t="s">
        <v>725</v>
      </c>
      <c r="F9" s="609" t="s">
        <v>725</v>
      </c>
      <c r="G9" s="609" t="s">
        <v>725</v>
      </c>
      <c r="H9" s="673" t="s">
        <v>725</v>
      </c>
      <c r="I9" s="609" t="s">
        <v>725</v>
      </c>
      <c r="J9" s="609" t="s">
        <v>725</v>
      </c>
      <c r="K9" s="609" t="s">
        <v>725</v>
      </c>
      <c r="L9" s="674" t="s">
        <v>725</v>
      </c>
      <c r="M9" s="673" t="s">
        <v>725</v>
      </c>
      <c r="N9" s="609" t="s">
        <v>725</v>
      </c>
      <c r="O9" s="609" t="s">
        <v>725</v>
      </c>
      <c r="P9" s="609" t="s">
        <v>725</v>
      </c>
      <c r="Q9" s="674" t="s">
        <v>725</v>
      </c>
      <c r="R9" s="673" t="s">
        <v>725</v>
      </c>
      <c r="S9" s="609" t="s">
        <v>725</v>
      </c>
      <c r="T9" s="609" t="s">
        <v>725</v>
      </c>
      <c r="U9" s="609" t="s">
        <v>725</v>
      </c>
      <c r="V9" s="609" t="s">
        <v>725</v>
      </c>
      <c r="W9" s="673" t="s">
        <v>725</v>
      </c>
      <c r="X9" s="609" t="s">
        <v>725</v>
      </c>
      <c r="Y9" s="609" t="s">
        <v>725</v>
      </c>
      <c r="Z9" s="609" t="s">
        <v>725</v>
      </c>
      <c r="AA9" s="609" t="s">
        <v>725</v>
      </c>
    </row>
    <row r="10" spans="1:27">
      <c r="A10" s="681" t="s">
        <v>787</v>
      </c>
      <c r="B10" s="1535"/>
      <c r="C10" s="552">
        <v>0</v>
      </c>
      <c r="D10" s="552">
        <v>0</v>
      </c>
      <c r="E10" s="552">
        <v>0</v>
      </c>
      <c r="F10" s="552">
        <v>0</v>
      </c>
      <c r="G10" s="552">
        <v>0</v>
      </c>
      <c r="H10" s="644">
        <v>35</v>
      </c>
      <c r="I10" s="574">
        <v>7</v>
      </c>
      <c r="J10" s="574">
        <v>19</v>
      </c>
      <c r="K10" s="574">
        <v>2</v>
      </c>
      <c r="L10" s="589">
        <v>7</v>
      </c>
      <c r="M10" s="552">
        <v>1</v>
      </c>
      <c r="N10" s="552">
        <v>0</v>
      </c>
      <c r="O10" s="552">
        <v>1</v>
      </c>
      <c r="P10" s="552">
        <v>0</v>
      </c>
      <c r="Q10" s="552">
        <v>0</v>
      </c>
      <c r="R10" s="644">
        <v>41</v>
      </c>
      <c r="S10" s="552">
        <v>10</v>
      </c>
      <c r="T10" s="552">
        <v>25</v>
      </c>
      <c r="U10" s="552">
        <v>1</v>
      </c>
      <c r="V10" s="552">
        <v>5</v>
      </c>
      <c r="W10" s="673" t="s">
        <v>725</v>
      </c>
      <c r="X10" s="609" t="s">
        <v>725</v>
      </c>
      <c r="Y10" s="609" t="s">
        <v>725</v>
      </c>
      <c r="Z10" s="609" t="s">
        <v>725</v>
      </c>
      <c r="AA10" s="609" t="s">
        <v>725</v>
      </c>
    </row>
    <row r="11" spans="1:27">
      <c r="A11" s="552" t="s">
        <v>788</v>
      </c>
      <c r="B11" s="1535"/>
      <c r="C11" s="673" t="s">
        <v>725</v>
      </c>
      <c r="D11" s="609" t="s">
        <v>725</v>
      </c>
      <c r="E11" s="609" t="s">
        <v>725</v>
      </c>
      <c r="F11" s="609" t="s">
        <v>725</v>
      </c>
      <c r="G11" s="609" t="s">
        <v>725</v>
      </c>
      <c r="H11" s="673" t="s">
        <v>725</v>
      </c>
      <c r="I11" s="609" t="s">
        <v>725</v>
      </c>
      <c r="J11" s="609" t="s">
        <v>725</v>
      </c>
      <c r="K11" s="609" t="s">
        <v>725</v>
      </c>
      <c r="L11" s="674" t="s">
        <v>725</v>
      </c>
      <c r="M11" s="673" t="s">
        <v>725</v>
      </c>
      <c r="N11" s="609" t="s">
        <v>725</v>
      </c>
      <c r="O11" s="609" t="s">
        <v>725</v>
      </c>
      <c r="P11" s="609" t="s">
        <v>725</v>
      </c>
      <c r="Q11" s="674" t="s">
        <v>725</v>
      </c>
      <c r="R11" s="673" t="s">
        <v>725</v>
      </c>
      <c r="S11" s="609" t="s">
        <v>725</v>
      </c>
      <c r="T11" s="609" t="s">
        <v>725</v>
      </c>
      <c r="U11" s="609" t="s">
        <v>725</v>
      </c>
      <c r="V11" s="609" t="s">
        <v>725</v>
      </c>
      <c r="W11" s="673" t="s">
        <v>725</v>
      </c>
      <c r="X11" s="609" t="s">
        <v>725</v>
      </c>
      <c r="Y11" s="609" t="s">
        <v>725</v>
      </c>
      <c r="Z11" s="609" t="s">
        <v>725</v>
      </c>
      <c r="AA11" s="609" t="s">
        <v>725</v>
      </c>
    </row>
    <row r="12" spans="1:27">
      <c r="A12" s="681" t="s">
        <v>789</v>
      </c>
      <c r="B12" s="1535"/>
      <c r="C12" s="552">
        <v>1</v>
      </c>
      <c r="D12" s="552">
        <v>1</v>
      </c>
      <c r="E12" s="552">
        <v>0</v>
      </c>
      <c r="F12" s="552">
        <v>0</v>
      </c>
      <c r="G12" s="552">
        <v>0</v>
      </c>
      <c r="H12" s="644">
        <v>103</v>
      </c>
      <c r="I12" s="574">
        <v>29</v>
      </c>
      <c r="J12" s="574">
        <v>48</v>
      </c>
      <c r="K12" s="574">
        <v>2</v>
      </c>
      <c r="L12" s="589">
        <v>24</v>
      </c>
      <c r="M12" s="552">
        <v>2</v>
      </c>
      <c r="N12" s="552">
        <v>1</v>
      </c>
      <c r="O12" s="552">
        <v>1</v>
      </c>
      <c r="P12" s="552">
        <v>0</v>
      </c>
      <c r="Q12" s="552">
        <v>0</v>
      </c>
      <c r="R12" s="644">
        <v>103</v>
      </c>
      <c r="S12" s="552">
        <v>24</v>
      </c>
      <c r="T12" s="552">
        <v>52</v>
      </c>
      <c r="U12" s="552">
        <v>3</v>
      </c>
      <c r="V12" s="552">
        <v>24</v>
      </c>
      <c r="W12" s="673" t="s">
        <v>725</v>
      </c>
      <c r="X12" s="609" t="s">
        <v>725</v>
      </c>
      <c r="Y12" s="609" t="s">
        <v>725</v>
      </c>
      <c r="Z12" s="609" t="s">
        <v>725</v>
      </c>
      <c r="AA12" s="609" t="s">
        <v>725</v>
      </c>
    </row>
    <row r="13" spans="1:27">
      <c r="A13" s="681" t="s">
        <v>790</v>
      </c>
      <c r="B13" s="1535"/>
      <c r="C13" s="552">
        <v>1</v>
      </c>
      <c r="D13" s="552">
        <v>0</v>
      </c>
      <c r="E13" s="552">
        <v>1</v>
      </c>
      <c r="F13" s="552">
        <v>0</v>
      </c>
      <c r="G13" s="552">
        <v>0</v>
      </c>
      <c r="H13" s="644">
        <v>55</v>
      </c>
      <c r="I13" s="574">
        <v>9</v>
      </c>
      <c r="J13" s="574">
        <v>30</v>
      </c>
      <c r="K13" s="574">
        <v>2</v>
      </c>
      <c r="L13" s="589">
        <v>14</v>
      </c>
      <c r="M13" s="552">
        <v>2</v>
      </c>
      <c r="N13" s="552">
        <v>1</v>
      </c>
      <c r="O13" s="552">
        <v>1</v>
      </c>
      <c r="P13" s="552">
        <v>0</v>
      </c>
      <c r="Q13" s="552">
        <v>0</v>
      </c>
      <c r="R13" s="644">
        <v>67</v>
      </c>
      <c r="S13" s="552">
        <v>18</v>
      </c>
      <c r="T13" s="552">
        <v>30</v>
      </c>
      <c r="U13" s="552">
        <v>1</v>
      </c>
      <c r="V13" s="552">
        <v>18</v>
      </c>
      <c r="W13" s="644">
        <v>8</v>
      </c>
      <c r="X13" s="574">
        <v>3</v>
      </c>
      <c r="Y13" s="574">
        <v>5</v>
      </c>
      <c r="Z13" s="574">
        <v>0</v>
      </c>
      <c r="AA13" s="574">
        <v>0</v>
      </c>
    </row>
    <row r="14" spans="1:27">
      <c r="A14" s="552" t="s">
        <v>791</v>
      </c>
      <c r="B14" s="1535"/>
      <c r="C14" s="552">
        <v>1</v>
      </c>
      <c r="D14" s="552">
        <v>0</v>
      </c>
      <c r="E14" s="552">
        <v>1</v>
      </c>
      <c r="F14" s="552">
        <v>0</v>
      </c>
      <c r="G14" s="552">
        <v>0</v>
      </c>
      <c r="H14" s="644">
        <v>33</v>
      </c>
      <c r="I14" s="574">
        <v>9</v>
      </c>
      <c r="J14" s="574">
        <v>17</v>
      </c>
      <c r="K14" s="574">
        <v>0</v>
      </c>
      <c r="L14" s="589">
        <v>7</v>
      </c>
      <c r="M14" s="673" t="s">
        <v>725</v>
      </c>
      <c r="N14" s="609" t="s">
        <v>725</v>
      </c>
      <c r="O14" s="609" t="s">
        <v>725</v>
      </c>
      <c r="P14" s="609" t="s">
        <v>725</v>
      </c>
      <c r="Q14" s="674" t="s">
        <v>725</v>
      </c>
      <c r="R14" s="644">
        <v>28</v>
      </c>
      <c r="S14" s="552">
        <v>8</v>
      </c>
      <c r="T14" s="552">
        <v>13</v>
      </c>
      <c r="U14" s="552">
        <v>0</v>
      </c>
      <c r="V14" s="552">
        <v>7</v>
      </c>
      <c r="W14" s="673" t="s">
        <v>725</v>
      </c>
      <c r="X14" s="609" t="s">
        <v>725</v>
      </c>
      <c r="Y14" s="609" t="s">
        <v>725</v>
      </c>
      <c r="Z14" s="609" t="s">
        <v>725</v>
      </c>
      <c r="AA14" s="609" t="s">
        <v>725</v>
      </c>
    </row>
    <row r="15" spans="1:27">
      <c r="A15" s="552" t="s">
        <v>792</v>
      </c>
      <c r="B15" s="1535"/>
      <c r="C15" s="673" t="s">
        <v>725</v>
      </c>
      <c r="D15" s="609" t="s">
        <v>725</v>
      </c>
      <c r="E15" s="609" t="s">
        <v>725</v>
      </c>
      <c r="F15" s="609" t="s">
        <v>725</v>
      </c>
      <c r="G15" s="609" t="s">
        <v>725</v>
      </c>
      <c r="H15" s="644">
        <v>61</v>
      </c>
      <c r="I15" s="574">
        <v>17</v>
      </c>
      <c r="J15" s="574">
        <v>32</v>
      </c>
      <c r="K15" s="574">
        <v>1</v>
      </c>
      <c r="L15" s="589">
        <v>11</v>
      </c>
      <c r="M15" s="552">
        <v>5</v>
      </c>
      <c r="N15" s="552">
        <v>2</v>
      </c>
      <c r="O15" s="552">
        <v>3</v>
      </c>
      <c r="P15" s="552">
        <v>0</v>
      </c>
      <c r="Q15" s="552">
        <v>0</v>
      </c>
      <c r="R15" s="644">
        <v>59</v>
      </c>
      <c r="S15" s="552">
        <v>14</v>
      </c>
      <c r="T15" s="552">
        <v>32</v>
      </c>
      <c r="U15" s="552">
        <v>6</v>
      </c>
      <c r="V15" s="552">
        <v>7</v>
      </c>
      <c r="W15" s="644">
        <v>6</v>
      </c>
      <c r="X15" s="574">
        <v>3</v>
      </c>
      <c r="Y15" s="574">
        <v>3</v>
      </c>
      <c r="Z15" s="574">
        <v>0</v>
      </c>
      <c r="AA15" s="574">
        <v>0</v>
      </c>
    </row>
    <row r="16" spans="1:27">
      <c r="A16" s="552" t="s">
        <v>793</v>
      </c>
      <c r="B16" s="1535"/>
      <c r="C16" s="552">
        <v>2</v>
      </c>
      <c r="D16" s="552">
        <v>1</v>
      </c>
      <c r="E16" s="552">
        <v>1</v>
      </c>
      <c r="F16" s="552">
        <v>0</v>
      </c>
      <c r="G16" s="552">
        <v>0</v>
      </c>
      <c r="H16" s="644">
        <v>77</v>
      </c>
      <c r="I16" s="574">
        <v>31</v>
      </c>
      <c r="J16" s="574">
        <v>33</v>
      </c>
      <c r="K16" s="574">
        <v>1</v>
      </c>
      <c r="L16" s="589">
        <v>12</v>
      </c>
      <c r="M16" s="552">
        <v>4</v>
      </c>
      <c r="N16" s="552">
        <v>1</v>
      </c>
      <c r="O16" s="552">
        <v>2</v>
      </c>
      <c r="P16" s="552">
        <v>0</v>
      </c>
      <c r="Q16" s="552">
        <v>1</v>
      </c>
      <c r="R16" s="644">
        <v>67</v>
      </c>
      <c r="S16" s="552">
        <v>21</v>
      </c>
      <c r="T16" s="552">
        <v>27</v>
      </c>
      <c r="U16" s="552">
        <v>4</v>
      </c>
      <c r="V16" s="552">
        <v>15</v>
      </c>
      <c r="W16" s="644">
        <v>1</v>
      </c>
      <c r="X16" s="574">
        <v>0</v>
      </c>
      <c r="Y16" s="574">
        <v>1</v>
      </c>
      <c r="Z16" s="574">
        <v>0</v>
      </c>
      <c r="AA16" s="574">
        <v>0</v>
      </c>
    </row>
    <row r="17" spans="1:27">
      <c r="A17" s="552" t="s">
        <v>794</v>
      </c>
      <c r="B17" s="1535" t="s">
        <v>795</v>
      </c>
      <c r="C17" s="552">
        <v>5</v>
      </c>
      <c r="D17" s="552">
        <v>1</v>
      </c>
      <c r="E17" s="552">
        <v>4</v>
      </c>
      <c r="F17" s="552">
        <v>0</v>
      </c>
      <c r="G17" s="552">
        <v>0</v>
      </c>
      <c r="H17" s="644">
        <v>55</v>
      </c>
      <c r="I17" s="574">
        <v>15</v>
      </c>
      <c r="J17" s="574">
        <v>25</v>
      </c>
      <c r="K17" s="574">
        <v>2</v>
      </c>
      <c r="L17" s="589">
        <v>13</v>
      </c>
      <c r="M17" s="552">
        <v>2</v>
      </c>
      <c r="N17" s="552">
        <v>0</v>
      </c>
      <c r="O17" s="552">
        <v>2</v>
      </c>
      <c r="P17" s="552">
        <v>0</v>
      </c>
      <c r="Q17" s="552">
        <v>0</v>
      </c>
      <c r="R17" s="644">
        <v>38</v>
      </c>
      <c r="S17" s="552">
        <v>13</v>
      </c>
      <c r="T17" s="552">
        <v>18</v>
      </c>
      <c r="U17" s="552">
        <v>1</v>
      </c>
      <c r="V17" s="552">
        <v>6</v>
      </c>
      <c r="W17" s="644">
        <v>2</v>
      </c>
      <c r="X17" s="574">
        <v>1</v>
      </c>
      <c r="Y17" s="574">
        <v>1</v>
      </c>
      <c r="Z17" s="574">
        <v>0</v>
      </c>
      <c r="AA17" s="574">
        <v>0</v>
      </c>
    </row>
    <row r="18" spans="1:27">
      <c r="A18" s="552" t="s">
        <v>796</v>
      </c>
      <c r="B18" s="1535"/>
      <c r="C18" s="552">
        <v>1</v>
      </c>
      <c r="D18" s="552">
        <v>0</v>
      </c>
      <c r="E18" s="552">
        <v>1</v>
      </c>
      <c r="F18" s="552">
        <v>0</v>
      </c>
      <c r="G18" s="552">
        <v>0</v>
      </c>
      <c r="H18" s="644">
        <v>55</v>
      </c>
      <c r="I18" s="574">
        <v>9</v>
      </c>
      <c r="J18" s="574">
        <v>31</v>
      </c>
      <c r="K18" s="574">
        <v>1</v>
      </c>
      <c r="L18" s="589">
        <v>14</v>
      </c>
      <c r="M18" s="552">
        <v>1</v>
      </c>
      <c r="N18" s="552">
        <v>0</v>
      </c>
      <c r="O18" s="552">
        <v>1</v>
      </c>
      <c r="P18" s="552">
        <v>0</v>
      </c>
      <c r="Q18" s="552">
        <v>0</v>
      </c>
      <c r="R18" s="644">
        <v>52</v>
      </c>
      <c r="S18" s="552">
        <v>9</v>
      </c>
      <c r="T18" s="552">
        <v>24</v>
      </c>
      <c r="U18" s="552">
        <v>7</v>
      </c>
      <c r="V18" s="552">
        <v>12</v>
      </c>
      <c r="W18" s="644">
        <v>2</v>
      </c>
      <c r="X18" s="574">
        <v>1</v>
      </c>
      <c r="Y18" s="574">
        <v>0</v>
      </c>
      <c r="Z18" s="574">
        <v>1</v>
      </c>
      <c r="AA18" s="574">
        <v>0</v>
      </c>
    </row>
    <row r="19" spans="1:27">
      <c r="A19" s="552" t="s">
        <v>797</v>
      </c>
      <c r="B19" s="1535"/>
      <c r="C19" s="673" t="s">
        <v>725</v>
      </c>
      <c r="D19" s="609" t="s">
        <v>725</v>
      </c>
      <c r="E19" s="609" t="s">
        <v>725</v>
      </c>
      <c r="F19" s="609" t="s">
        <v>725</v>
      </c>
      <c r="G19" s="609" t="s">
        <v>725</v>
      </c>
      <c r="H19" s="644">
        <v>22</v>
      </c>
      <c r="I19" s="574">
        <v>6</v>
      </c>
      <c r="J19" s="574">
        <v>12</v>
      </c>
      <c r="K19" s="574">
        <v>1</v>
      </c>
      <c r="L19" s="589">
        <v>3</v>
      </c>
      <c r="M19" s="673" t="s">
        <v>725</v>
      </c>
      <c r="N19" s="609" t="s">
        <v>725</v>
      </c>
      <c r="O19" s="609" t="s">
        <v>725</v>
      </c>
      <c r="P19" s="609" t="s">
        <v>725</v>
      </c>
      <c r="Q19" s="674" t="s">
        <v>725</v>
      </c>
      <c r="R19" s="644">
        <v>30</v>
      </c>
      <c r="S19" s="552">
        <v>9</v>
      </c>
      <c r="T19" s="552">
        <v>17</v>
      </c>
      <c r="U19" s="552">
        <v>0</v>
      </c>
      <c r="V19" s="552">
        <v>4</v>
      </c>
      <c r="W19" s="644">
        <v>2</v>
      </c>
      <c r="X19" s="574">
        <v>1</v>
      </c>
      <c r="Y19" s="574">
        <v>1</v>
      </c>
      <c r="Z19" s="574">
        <v>0</v>
      </c>
      <c r="AA19" s="574">
        <v>0</v>
      </c>
    </row>
    <row r="20" spans="1:27">
      <c r="A20" s="681" t="s">
        <v>798</v>
      </c>
      <c r="B20" s="1535"/>
      <c r="C20" s="673" t="s">
        <v>725</v>
      </c>
      <c r="D20" s="609" t="s">
        <v>725</v>
      </c>
      <c r="E20" s="609" t="s">
        <v>725</v>
      </c>
      <c r="F20" s="609" t="s">
        <v>725</v>
      </c>
      <c r="G20" s="609" t="s">
        <v>725</v>
      </c>
      <c r="H20" s="673" t="s">
        <v>725</v>
      </c>
      <c r="I20" s="609" t="s">
        <v>725</v>
      </c>
      <c r="J20" s="609" t="s">
        <v>725</v>
      </c>
      <c r="K20" s="609" t="s">
        <v>725</v>
      </c>
      <c r="L20" s="674" t="s">
        <v>725</v>
      </c>
      <c r="M20" s="673" t="s">
        <v>725</v>
      </c>
      <c r="N20" s="609" t="s">
        <v>725</v>
      </c>
      <c r="O20" s="609" t="s">
        <v>725</v>
      </c>
      <c r="P20" s="609" t="s">
        <v>725</v>
      </c>
      <c r="Q20" s="674" t="s">
        <v>725</v>
      </c>
      <c r="R20" s="644">
        <v>3</v>
      </c>
      <c r="S20" s="552">
        <v>1</v>
      </c>
      <c r="T20" s="552">
        <v>2</v>
      </c>
      <c r="U20" s="552">
        <v>0</v>
      </c>
      <c r="V20" s="552">
        <v>0</v>
      </c>
      <c r="W20" s="644">
        <v>3</v>
      </c>
      <c r="X20" s="574">
        <v>2</v>
      </c>
      <c r="Y20" s="574">
        <v>1</v>
      </c>
      <c r="Z20" s="574">
        <v>0</v>
      </c>
      <c r="AA20" s="574">
        <v>0</v>
      </c>
    </row>
    <row r="21" spans="1:27">
      <c r="A21" s="552" t="s">
        <v>799</v>
      </c>
      <c r="B21" s="1535" t="s">
        <v>800</v>
      </c>
      <c r="C21" s="673" t="s">
        <v>725</v>
      </c>
      <c r="D21" s="609" t="s">
        <v>725</v>
      </c>
      <c r="E21" s="609" t="s">
        <v>725</v>
      </c>
      <c r="F21" s="609" t="s">
        <v>725</v>
      </c>
      <c r="G21" s="609" t="s">
        <v>725</v>
      </c>
      <c r="H21" s="673" t="s">
        <v>725</v>
      </c>
      <c r="I21" s="609" t="s">
        <v>725</v>
      </c>
      <c r="J21" s="609" t="s">
        <v>725</v>
      </c>
      <c r="K21" s="609" t="s">
        <v>725</v>
      </c>
      <c r="L21" s="674" t="s">
        <v>725</v>
      </c>
      <c r="M21" s="673" t="s">
        <v>725</v>
      </c>
      <c r="N21" s="609" t="s">
        <v>725</v>
      </c>
      <c r="O21" s="609" t="s">
        <v>725</v>
      </c>
      <c r="P21" s="609" t="s">
        <v>725</v>
      </c>
      <c r="Q21" s="674" t="s">
        <v>725</v>
      </c>
      <c r="R21" s="673" t="s">
        <v>725</v>
      </c>
      <c r="S21" s="609" t="s">
        <v>725</v>
      </c>
      <c r="T21" s="609" t="s">
        <v>725</v>
      </c>
      <c r="U21" s="609" t="s">
        <v>725</v>
      </c>
      <c r="V21" s="609" t="s">
        <v>725</v>
      </c>
      <c r="W21" s="644">
        <v>2</v>
      </c>
      <c r="X21" s="574">
        <v>0</v>
      </c>
      <c r="Y21" s="574">
        <v>2</v>
      </c>
      <c r="Z21" s="574">
        <v>0</v>
      </c>
      <c r="AA21" s="574">
        <v>0</v>
      </c>
    </row>
    <row r="22" spans="1:27">
      <c r="A22" s="552" t="s">
        <v>801</v>
      </c>
      <c r="B22" s="1535"/>
      <c r="C22" s="673" t="s">
        <v>725</v>
      </c>
      <c r="D22" s="609" t="s">
        <v>725</v>
      </c>
      <c r="E22" s="609" t="s">
        <v>725</v>
      </c>
      <c r="F22" s="609" t="s">
        <v>725</v>
      </c>
      <c r="G22" s="609" t="s">
        <v>725</v>
      </c>
      <c r="H22" s="673" t="s">
        <v>725</v>
      </c>
      <c r="I22" s="609" t="s">
        <v>725</v>
      </c>
      <c r="J22" s="609" t="s">
        <v>725</v>
      </c>
      <c r="K22" s="609" t="s">
        <v>725</v>
      </c>
      <c r="L22" s="674" t="s">
        <v>725</v>
      </c>
      <c r="M22" s="673" t="s">
        <v>725</v>
      </c>
      <c r="N22" s="609" t="s">
        <v>725</v>
      </c>
      <c r="O22" s="609" t="s">
        <v>725</v>
      </c>
      <c r="P22" s="609" t="s">
        <v>725</v>
      </c>
      <c r="Q22" s="674" t="s">
        <v>725</v>
      </c>
      <c r="R22" s="673" t="s">
        <v>725</v>
      </c>
      <c r="S22" s="609" t="s">
        <v>725</v>
      </c>
      <c r="T22" s="609" t="s">
        <v>725</v>
      </c>
      <c r="U22" s="609" t="s">
        <v>725</v>
      </c>
      <c r="V22" s="609" t="s">
        <v>725</v>
      </c>
      <c r="W22" s="644">
        <v>1</v>
      </c>
      <c r="X22" s="574">
        <v>0</v>
      </c>
      <c r="Y22" s="574">
        <v>0</v>
      </c>
      <c r="Z22" s="574">
        <v>0</v>
      </c>
      <c r="AA22" s="574">
        <v>1</v>
      </c>
    </row>
    <row r="23" spans="1:27">
      <c r="A23" s="681" t="s">
        <v>802</v>
      </c>
      <c r="B23" s="1535"/>
      <c r="C23" s="673" t="s">
        <v>725</v>
      </c>
      <c r="D23" s="609" t="s">
        <v>725</v>
      </c>
      <c r="E23" s="609" t="s">
        <v>725</v>
      </c>
      <c r="F23" s="609" t="s">
        <v>725</v>
      </c>
      <c r="G23" s="609" t="s">
        <v>725</v>
      </c>
      <c r="H23" s="673" t="s">
        <v>725</v>
      </c>
      <c r="I23" s="609" t="s">
        <v>725</v>
      </c>
      <c r="J23" s="609" t="s">
        <v>725</v>
      </c>
      <c r="K23" s="609" t="s">
        <v>725</v>
      </c>
      <c r="L23" s="674" t="s">
        <v>725</v>
      </c>
      <c r="M23" s="673" t="s">
        <v>725</v>
      </c>
      <c r="N23" s="609" t="s">
        <v>725</v>
      </c>
      <c r="O23" s="609" t="s">
        <v>725</v>
      </c>
      <c r="P23" s="609" t="s">
        <v>725</v>
      </c>
      <c r="Q23" s="674" t="s">
        <v>725</v>
      </c>
      <c r="R23" s="673" t="s">
        <v>725</v>
      </c>
      <c r="S23" s="609" t="s">
        <v>725</v>
      </c>
      <c r="T23" s="609" t="s">
        <v>725</v>
      </c>
      <c r="U23" s="609" t="s">
        <v>725</v>
      </c>
      <c r="V23" s="609" t="s">
        <v>725</v>
      </c>
      <c r="W23" s="673" t="s">
        <v>725</v>
      </c>
      <c r="X23" s="609" t="s">
        <v>725</v>
      </c>
      <c r="Y23" s="609" t="s">
        <v>725</v>
      </c>
      <c r="Z23" s="609" t="s">
        <v>725</v>
      </c>
      <c r="AA23" s="609" t="s">
        <v>725</v>
      </c>
    </row>
    <row r="24" spans="1:27">
      <c r="A24" s="552" t="s">
        <v>803</v>
      </c>
      <c r="B24" s="1535"/>
      <c r="C24" s="673" t="s">
        <v>725</v>
      </c>
      <c r="D24" s="609" t="s">
        <v>725</v>
      </c>
      <c r="E24" s="609" t="s">
        <v>725</v>
      </c>
      <c r="F24" s="609" t="s">
        <v>725</v>
      </c>
      <c r="G24" s="609" t="s">
        <v>725</v>
      </c>
      <c r="H24" s="673" t="s">
        <v>725</v>
      </c>
      <c r="I24" s="609" t="s">
        <v>725</v>
      </c>
      <c r="J24" s="609" t="s">
        <v>725</v>
      </c>
      <c r="K24" s="609" t="s">
        <v>725</v>
      </c>
      <c r="L24" s="674" t="s">
        <v>725</v>
      </c>
      <c r="M24" s="673" t="s">
        <v>725</v>
      </c>
      <c r="N24" s="609" t="s">
        <v>725</v>
      </c>
      <c r="O24" s="609" t="s">
        <v>725</v>
      </c>
      <c r="P24" s="609" t="s">
        <v>725</v>
      </c>
      <c r="Q24" s="674" t="s">
        <v>725</v>
      </c>
      <c r="R24" s="673" t="s">
        <v>725</v>
      </c>
      <c r="S24" s="609" t="s">
        <v>725</v>
      </c>
      <c r="T24" s="609" t="s">
        <v>725</v>
      </c>
      <c r="U24" s="609" t="s">
        <v>725</v>
      </c>
      <c r="V24" s="609" t="s">
        <v>725</v>
      </c>
      <c r="W24" s="644">
        <v>2</v>
      </c>
      <c r="X24" s="574">
        <v>0</v>
      </c>
      <c r="Y24" s="574">
        <v>1</v>
      </c>
      <c r="Z24" s="574">
        <v>1</v>
      </c>
      <c r="AA24" s="574">
        <v>0</v>
      </c>
    </row>
    <row r="25" spans="1:27">
      <c r="A25" s="681" t="s">
        <v>804</v>
      </c>
      <c r="B25" s="1535"/>
      <c r="C25" s="673" t="s">
        <v>725</v>
      </c>
      <c r="D25" s="609" t="s">
        <v>725</v>
      </c>
      <c r="E25" s="609" t="s">
        <v>725</v>
      </c>
      <c r="F25" s="609" t="s">
        <v>725</v>
      </c>
      <c r="G25" s="609" t="s">
        <v>725</v>
      </c>
      <c r="H25" s="673" t="s">
        <v>725</v>
      </c>
      <c r="I25" s="609" t="s">
        <v>725</v>
      </c>
      <c r="J25" s="609" t="s">
        <v>725</v>
      </c>
      <c r="K25" s="609" t="s">
        <v>725</v>
      </c>
      <c r="L25" s="674" t="s">
        <v>725</v>
      </c>
      <c r="M25" s="673" t="s">
        <v>725</v>
      </c>
      <c r="N25" s="609" t="s">
        <v>725</v>
      </c>
      <c r="O25" s="609" t="s">
        <v>725</v>
      </c>
      <c r="P25" s="609" t="s">
        <v>725</v>
      </c>
      <c r="Q25" s="674" t="s">
        <v>725</v>
      </c>
      <c r="R25" s="673" t="s">
        <v>725</v>
      </c>
      <c r="S25" s="609" t="s">
        <v>725</v>
      </c>
      <c r="T25" s="609" t="s">
        <v>725</v>
      </c>
      <c r="U25" s="609" t="s">
        <v>725</v>
      </c>
      <c r="V25" s="609" t="s">
        <v>725</v>
      </c>
      <c r="W25" s="673" t="s">
        <v>725</v>
      </c>
      <c r="X25" s="609" t="s">
        <v>725</v>
      </c>
      <c r="Y25" s="609" t="s">
        <v>725</v>
      </c>
      <c r="Z25" s="609" t="s">
        <v>725</v>
      </c>
      <c r="AA25" s="609" t="s">
        <v>725</v>
      </c>
    </row>
    <row r="26" spans="1:27">
      <c r="A26" s="552" t="s">
        <v>805</v>
      </c>
      <c r="B26" s="1535"/>
      <c r="C26" s="673" t="s">
        <v>725</v>
      </c>
      <c r="D26" s="609" t="s">
        <v>725</v>
      </c>
      <c r="E26" s="609" t="s">
        <v>725</v>
      </c>
      <c r="F26" s="609" t="s">
        <v>725</v>
      </c>
      <c r="G26" s="609" t="s">
        <v>725</v>
      </c>
      <c r="H26" s="673" t="s">
        <v>725</v>
      </c>
      <c r="I26" s="609" t="s">
        <v>725</v>
      </c>
      <c r="J26" s="609" t="s">
        <v>725</v>
      </c>
      <c r="K26" s="609" t="s">
        <v>725</v>
      </c>
      <c r="L26" s="674" t="s">
        <v>725</v>
      </c>
      <c r="M26" s="673" t="s">
        <v>725</v>
      </c>
      <c r="N26" s="609" t="s">
        <v>725</v>
      </c>
      <c r="O26" s="609" t="s">
        <v>725</v>
      </c>
      <c r="P26" s="609" t="s">
        <v>725</v>
      </c>
      <c r="Q26" s="674" t="s">
        <v>725</v>
      </c>
      <c r="R26" s="644">
        <v>11</v>
      </c>
      <c r="S26" s="552">
        <v>0</v>
      </c>
      <c r="T26" s="552">
        <v>10</v>
      </c>
      <c r="U26" s="552">
        <v>0</v>
      </c>
      <c r="V26" s="552">
        <v>1</v>
      </c>
      <c r="W26" s="673" t="s">
        <v>725</v>
      </c>
      <c r="X26" s="609" t="s">
        <v>725</v>
      </c>
      <c r="Y26" s="609" t="s">
        <v>725</v>
      </c>
      <c r="Z26" s="609" t="s">
        <v>725</v>
      </c>
      <c r="AA26" s="609" t="s">
        <v>725</v>
      </c>
    </row>
    <row r="27" spans="1:27">
      <c r="A27" s="552" t="s">
        <v>806</v>
      </c>
      <c r="B27" s="1535"/>
      <c r="C27" s="552">
        <v>0</v>
      </c>
      <c r="D27" s="552">
        <v>0</v>
      </c>
      <c r="E27" s="552">
        <v>0</v>
      </c>
      <c r="F27" s="552">
        <v>0</v>
      </c>
      <c r="G27" s="552">
        <v>0</v>
      </c>
      <c r="H27" s="644">
        <v>12</v>
      </c>
      <c r="I27" s="574">
        <v>3</v>
      </c>
      <c r="J27" s="574">
        <v>7</v>
      </c>
      <c r="K27" s="574">
        <v>0</v>
      </c>
      <c r="L27" s="589">
        <v>2</v>
      </c>
      <c r="M27" s="673" t="s">
        <v>725</v>
      </c>
      <c r="N27" s="609" t="s">
        <v>725</v>
      </c>
      <c r="O27" s="609" t="s">
        <v>725</v>
      </c>
      <c r="P27" s="609" t="s">
        <v>725</v>
      </c>
      <c r="Q27" s="674" t="s">
        <v>725</v>
      </c>
      <c r="R27" s="644">
        <v>16</v>
      </c>
      <c r="S27" s="552">
        <v>1</v>
      </c>
      <c r="T27" s="552">
        <v>10</v>
      </c>
      <c r="U27" s="552">
        <v>0</v>
      </c>
      <c r="V27" s="552">
        <v>5</v>
      </c>
      <c r="W27" s="644">
        <v>1</v>
      </c>
      <c r="X27" s="574">
        <v>0</v>
      </c>
      <c r="Y27" s="574">
        <v>1</v>
      </c>
      <c r="Z27" s="574">
        <v>0</v>
      </c>
      <c r="AA27" s="574">
        <v>0</v>
      </c>
    </row>
    <row r="28" spans="1:27">
      <c r="A28" s="681" t="s">
        <v>807</v>
      </c>
      <c r="B28" s="1535"/>
      <c r="C28" s="673" t="s">
        <v>725</v>
      </c>
      <c r="D28" s="609" t="s">
        <v>725</v>
      </c>
      <c r="E28" s="609" t="s">
        <v>725</v>
      </c>
      <c r="F28" s="609" t="s">
        <v>725</v>
      </c>
      <c r="G28" s="609" t="s">
        <v>725</v>
      </c>
      <c r="H28" s="673" t="s">
        <v>725</v>
      </c>
      <c r="I28" s="609" t="s">
        <v>725</v>
      </c>
      <c r="J28" s="609" t="s">
        <v>725</v>
      </c>
      <c r="K28" s="609" t="s">
        <v>725</v>
      </c>
      <c r="L28" s="674" t="s">
        <v>725</v>
      </c>
      <c r="M28" s="673" t="s">
        <v>725</v>
      </c>
      <c r="N28" s="609" t="s">
        <v>725</v>
      </c>
      <c r="O28" s="609" t="s">
        <v>725</v>
      </c>
      <c r="P28" s="609" t="s">
        <v>725</v>
      </c>
      <c r="Q28" s="674" t="s">
        <v>725</v>
      </c>
      <c r="R28" s="673" t="s">
        <v>725</v>
      </c>
      <c r="S28" s="609" t="s">
        <v>725</v>
      </c>
      <c r="T28" s="609" t="s">
        <v>725</v>
      </c>
      <c r="U28" s="609" t="s">
        <v>725</v>
      </c>
      <c r="V28" s="609" t="s">
        <v>725</v>
      </c>
      <c r="W28" s="673" t="s">
        <v>725</v>
      </c>
      <c r="X28" s="609" t="s">
        <v>725</v>
      </c>
      <c r="Y28" s="609" t="s">
        <v>725</v>
      </c>
      <c r="Z28" s="609" t="s">
        <v>725</v>
      </c>
      <c r="AA28" s="609" t="s">
        <v>725</v>
      </c>
    </row>
    <row r="29" spans="1:27">
      <c r="A29" s="681" t="s">
        <v>808</v>
      </c>
      <c r="B29" s="1535"/>
      <c r="C29" s="673" t="s">
        <v>725</v>
      </c>
      <c r="D29" s="609" t="s">
        <v>725</v>
      </c>
      <c r="E29" s="609" t="s">
        <v>725</v>
      </c>
      <c r="F29" s="609" t="s">
        <v>725</v>
      </c>
      <c r="G29" s="609" t="s">
        <v>725</v>
      </c>
      <c r="H29" s="673" t="s">
        <v>725</v>
      </c>
      <c r="I29" s="609" t="s">
        <v>725</v>
      </c>
      <c r="J29" s="609" t="s">
        <v>725</v>
      </c>
      <c r="K29" s="609" t="s">
        <v>725</v>
      </c>
      <c r="L29" s="674" t="s">
        <v>725</v>
      </c>
      <c r="M29" s="673" t="s">
        <v>725</v>
      </c>
      <c r="N29" s="609" t="s">
        <v>725</v>
      </c>
      <c r="O29" s="609" t="s">
        <v>725</v>
      </c>
      <c r="P29" s="609" t="s">
        <v>725</v>
      </c>
      <c r="Q29" s="674" t="s">
        <v>725</v>
      </c>
      <c r="R29" s="644">
        <v>9</v>
      </c>
      <c r="S29" s="552">
        <v>2</v>
      </c>
      <c r="T29" s="552">
        <v>4</v>
      </c>
      <c r="U29" s="552">
        <v>0</v>
      </c>
      <c r="V29" s="552">
        <v>3</v>
      </c>
      <c r="W29" s="673" t="s">
        <v>725</v>
      </c>
      <c r="X29" s="609" t="s">
        <v>725</v>
      </c>
      <c r="Y29" s="609" t="s">
        <v>725</v>
      </c>
      <c r="Z29" s="609" t="s">
        <v>725</v>
      </c>
      <c r="AA29" s="609" t="s">
        <v>725</v>
      </c>
    </row>
    <row r="30" spans="1:27">
      <c r="A30" s="681" t="s">
        <v>809</v>
      </c>
      <c r="B30" s="1535"/>
      <c r="C30" s="552">
        <v>0</v>
      </c>
      <c r="D30" s="552">
        <v>0</v>
      </c>
      <c r="E30" s="552">
        <v>0</v>
      </c>
      <c r="F30" s="552">
        <v>0</v>
      </c>
      <c r="G30" s="552">
        <v>0</v>
      </c>
      <c r="H30" s="644">
        <v>15</v>
      </c>
      <c r="I30" s="574">
        <v>2</v>
      </c>
      <c r="J30" s="574">
        <v>12</v>
      </c>
      <c r="K30" s="574">
        <v>0</v>
      </c>
      <c r="L30" s="589">
        <v>1</v>
      </c>
      <c r="M30" s="673" t="s">
        <v>725</v>
      </c>
      <c r="N30" s="609" t="s">
        <v>725</v>
      </c>
      <c r="O30" s="609" t="s">
        <v>725</v>
      </c>
      <c r="P30" s="609" t="s">
        <v>725</v>
      </c>
      <c r="Q30" s="674" t="s">
        <v>725</v>
      </c>
      <c r="R30" s="644">
        <v>13</v>
      </c>
      <c r="S30" s="552">
        <v>2</v>
      </c>
      <c r="T30" s="552">
        <v>9</v>
      </c>
      <c r="U30" s="552">
        <v>0</v>
      </c>
      <c r="V30" s="552">
        <v>2</v>
      </c>
      <c r="W30" s="673" t="s">
        <v>725</v>
      </c>
      <c r="X30" s="609" t="s">
        <v>725</v>
      </c>
      <c r="Y30" s="609" t="s">
        <v>725</v>
      </c>
      <c r="Z30" s="609" t="s">
        <v>725</v>
      </c>
      <c r="AA30" s="609" t="s">
        <v>725</v>
      </c>
    </row>
    <row r="31" spans="1:27">
      <c r="A31" s="552" t="s">
        <v>810</v>
      </c>
      <c r="B31" s="1535"/>
      <c r="C31" s="673" t="s">
        <v>725</v>
      </c>
      <c r="D31" s="609" t="s">
        <v>725</v>
      </c>
      <c r="E31" s="609" t="s">
        <v>725</v>
      </c>
      <c r="F31" s="609" t="s">
        <v>725</v>
      </c>
      <c r="G31" s="609" t="s">
        <v>725</v>
      </c>
      <c r="H31" s="673" t="s">
        <v>725</v>
      </c>
      <c r="I31" s="609" t="s">
        <v>725</v>
      </c>
      <c r="J31" s="609" t="s">
        <v>725</v>
      </c>
      <c r="K31" s="609" t="s">
        <v>725</v>
      </c>
      <c r="L31" s="674" t="s">
        <v>725</v>
      </c>
      <c r="M31" s="673" t="s">
        <v>725</v>
      </c>
      <c r="N31" s="609" t="s">
        <v>725</v>
      </c>
      <c r="O31" s="609" t="s">
        <v>725</v>
      </c>
      <c r="P31" s="609" t="s">
        <v>725</v>
      </c>
      <c r="Q31" s="674" t="s">
        <v>725</v>
      </c>
      <c r="R31" s="673" t="s">
        <v>725</v>
      </c>
      <c r="S31" s="609" t="s">
        <v>725</v>
      </c>
      <c r="T31" s="609" t="s">
        <v>725</v>
      </c>
      <c r="U31" s="609" t="s">
        <v>725</v>
      </c>
      <c r="V31" s="609" t="s">
        <v>725</v>
      </c>
      <c r="W31" s="673" t="s">
        <v>725</v>
      </c>
      <c r="X31" s="609" t="s">
        <v>725</v>
      </c>
      <c r="Y31" s="609" t="s">
        <v>725</v>
      </c>
      <c r="Z31" s="609" t="s">
        <v>725</v>
      </c>
      <c r="AA31" s="609" t="s">
        <v>725</v>
      </c>
    </row>
    <row r="32" spans="1:27">
      <c r="A32" s="552" t="s">
        <v>811</v>
      </c>
      <c r="B32" s="1535"/>
      <c r="C32" s="673" t="s">
        <v>725</v>
      </c>
      <c r="D32" s="609" t="s">
        <v>725</v>
      </c>
      <c r="E32" s="609" t="s">
        <v>725</v>
      </c>
      <c r="F32" s="609" t="s">
        <v>725</v>
      </c>
      <c r="G32" s="609" t="s">
        <v>725</v>
      </c>
      <c r="H32" s="644">
        <v>4</v>
      </c>
      <c r="I32" s="574">
        <v>0</v>
      </c>
      <c r="J32" s="574">
        <v>4</v>
      </c>
      <c r="K32" s="574">
        <v>0</v>
      </c>
      <c r="L32" s="589">
        <v>0</v>
      </c>
      <c r="M32" s="673" t="s">
        <v>725</v>
      </c>
      <c r="N32" s="609" t="s">
        <v>725</v>
      </c>
      <c r="O32" s="609" t="s">
        <v>725</v>
      </c>
      <c r="P32" s="609" t="s">
        <v>725</v>
      </c>
      <c r="Q32" s="674" t="s">
        <v>725</v>
      </c>
      <c r="R32" s="644">
        <v>2</v>
      </c>
      <c r="S32" s="552">
        <v>1</v>
      </c>
      <c r="T32" s="552">
        <v>1</v>
      </c>
      <c r="U32" s="552">
        <v>0</v>
      </c>
      <c r="V32" s="552">
        <v>0</v>
      </c>
      <c r="W32" s="673" t="s">
        <v>725</v>
      </c>
      <c r="X32" s="609" t="s">
        <v>725</v>
      </c>
      <c r="Y32" s="609" t="s">
        <v>725</v>
      </c>
      <c r="Z32" s="609" t="s">
        <v>725</v>
      </c>
      <c r="AA32" s="609" t="s">
        <v>725</v>
      </c>
    </row>
    <row r="33" spans="1:27">
      <c r="A33" s="552" t="s">
        <v>581</v>
      </c>
      <c r="B33" s="1535"/>
      <c r="C33" s="552">
        <v>2</v>
      </c>
      <c r="D33" s="552">
        <v>0</v>
      </c>
      <c r="E33" s="552">
        <v>1</v>
      </c>
      <c r="F33" s="552">
        <v>0</v>
      </c>
      <c r="G33" s="552">
        <v>1</v>
      </c>
      <c r="H33" s="644">
        <v>51</v>
      </c>
      <c r="I33" s="574">
        <v>7</v>
      </c>
      <c r="J33" s="574">
        <v>29</v>
      </c>
      <c r="K33" s="574">
        <v>4</v>
      </c>
      <c r="L33" s="589">
        <v>11</v>
      </c>
      <c r="M33" s="552">
        <v>5</v>
      </c>
      <c r="N33" s="552">
        <v>1</v>
      </c>
      <c r="O33" s="552">
        <v>3</v>
      </c>
      <c r="P33" s="552">
        <v>0</v>
      </c>
      <c r="Q33" s="552">
        <v>1</v>
      </c>
      <c r="R33" s="644">
        <v>39</v>
      </c>
      <c r="S33" s="552">
        <v>8</v>
      </c>
      <c r="T33" s="552">
        <v>24</v>
      </c>
      <c r="U33" s="552">
        <v>0</v>
      </c>
      <c r="V33" s="552">
        <v>7</v>
      </c>
      <c r="W33" s="644">
        <v>7</v>
      </c>
      <c r="X33" s="574">
        <v>2</v>
      </c>
      <c r="Y33" s="574">
        <v>5</v>
      </c>
      <c r="Z33" s="574">
        <v>0</v>
      </c>
      <c r="AA33" s="574">
        <v>0</v>
      </c>
    </row>
    <row r="34" spans="1:27">
      <c r="A34" s="552" t="s">
        <v>812</v>
      </c>
      <c r="B34" s="1535"/>
      <c r="C34" s="552">
        <v>2</v>
      </c>
      <c r="D34" s="552">
        <v>0</v>
      </c>
      <c r="E34" s="552">
        <v>1</v>
      </c>
      <c r="F34" s="552">
        <v>0</v>
      </c>
      <c r="G34" s="552">
        <v>1</v>
      </c>
      <c r="H34" s="644">
        <v>23</v>
      </c>
      <c r="I34" s="574">
        <v>3</v>
      </c>
      <c r="J34" s="574">
        <v>14</v>
      </c>
      <c r="K34" s="574">
        <v>0</v>
      </c>
      <c r="L34" s="589">
        <v>6</v>
      </c>
      <c r="M34" s="552">
        <v>1</v>
      </c>
      <c r="N34" s="552">
        <v>1</v>
      </c>
      <c r="O34" s="552">
        <v>0</v>
      </c>
      <c r="P34" s="552">
        <v>0</v>
      </c>
      <c r="Q34" s="552">
        <v>0</v>
      </c>
      <c r="R34" s="644">
        <v>27</v>
      </c>
      <c r="S34" s="552">
        <v>6</v>
      </c>
      <c r="T34" s="552">
        <v>16</v>
      </c>
      <c r="U34" s="552">
        <v>0</v>
      </c>
      <c r="V34" s="552">
        <v>5</v>
      </c>
      <c r="W34" s="644">
        <v>2</v>
      </c>
      <c r="X34" s="574">
        <v>0</v>
      </c>
      <c r="Y34" s="574">
        <v>2</v>
      </c>
      <c r="Z34" s="574">
        <v>0</v>
      </c>
      <c r="AA34" s="574">
        <v>0</v>
      </c>
    </row>
    <row r="35" spans="1:27">
      <c r="A35" s="552" t="s">
        <v>813</v>
      </c>
      <c r="B35" s="1535"/>
      <c r="C35" s="673" t="s">
        <v>725</v>
      </c>
      <c r="D35" s="609" t="s">
        <v>725</v>
      </c>
      <c r="E35" s="609" t="s">
        <v>725</v>
      </c>
      <c r="F35" s="609" t="s">
        <v>725</v>
      </c>
      <c r="G35" s="609" t="s">
        <v>725</v>
      </c>
      <c r="H35" s="673" t="s">
        <v>725</v>
      </c>
      <c r="I35" s="609" t="s">
        <v>725</v>
      </c>
      <c r="J35" s="609" t="s">
        <v>725</v>
      </c>
      <c r="K35" s="609" t="s">
        <v>725</v>
      </c>
      <c r="L35" s="674" t="s">
        <v>725</v>
      </c>
      <c r="M35" s="552">
        <v>2</v>
      </c>
      <c r="N35" s="552">
        <v>0</v>
      </c>
      <c r="O35" s="552">
        <v>1</v>
      </c>
      <c r="P35" s="552">
        <v>0</v>
      </c>
      <c r="Q35" s="552">
        <v>1</v>
      </c>
      <c r="R35" s="644">
        <v>15</v>
      </c>
      <c r="S35" s="552">
        <v>2</v>
      </c>
      <c r="T35" s="552">
        <v>10</v>
      </c>
      <c r="U35" s="552">
        <v>0</v>
      </c>
      <c r="V35" s="552">
        <v>3</v>
      </c>
      <c r="W35" s="644">
        <v>5</v>
      </c>
      <c r="X35" s="574">
        <v>1</v>
      </c>
      <c r="Y35" s="574">
        <v>2</v>
      </c>
      <c r="Z35" s="574">
        <v>0</v>
      </c>
      <c r="AA35" s="574">
        <v>2</v>
      </c>
    </row>
    <row r="36" spans="1:27">
      <c r="A36" s="552" t="s">
        <v>814</v>
      </c>
      <c r="B36" s="1535"/>
      <c r="C36" s="552">
        <v>0</v>
      </c>
      <c r="D36" s="552">
        <v>0</v>
      </c>
      <c r="E36" s="552">
        <v>0</v>
      </c>
      <c r="F36" s="552">
        <v>0</v>
      </c>
      <c r="G36" s="552">
        <v>0</v>
      </c>
      <c r="H36" s="644">
        <v>12</v>
      </c>
      <c r="I36" s="574">
        <v>3</v>
      </c>
      <c r="J36" s="574">
        <v>8</v>
      </c>
      <c r="K36" s="574">
        <v>0</v>
      </c>
      <c r="L36" s="589">
        <v>1</v>
      </c>
      <c r="M36" s="552">
        <v>1</v>
      </c>
      <c r="N36" s="552">
        <v>0</v>
      </c>
      <c r="O36" s="552">
        <v>1</v>
      </c>
      <c r="P36" s="552">
        <v>0</v>
      </c>
      <c r="Q36" s="552">
        <v>0</v>
      </c>
      <c r="R36" s="644">
        <v>14</v>
      </c>
      <c r="S36" s="552">
        <v>4</v>
      </c>
      <c r="T36" s="552">
        <v>9</v>
      </c>
      <c r="U36" s="552">
        <v>0</v>
      </c>
      <c r="V36" s="552">
        <v>1</v>
      </c>
      <c r="W36" s="644">
        <v>2</v>
      </c>
      <c r="X36" s="574">
        <v>1</v>
      </c>
      <c r="Y36" s="574">
        <v>1</v>
      </c>
      <c r="Z36" s="574">
        <v>0</v>
      </c>
      <c r="AA36" s="574">
        <v>0</v>
      </c>
    </row>
    <row r="37" spans="1:27">
      <c r="A37" s="552" t="s">
        <v>815</v>
      </c>
      <c r="B37" s="1535"/>
      <c r="C37" s="552">
        <v>1</v>
      </c>
      <c r="D37" s="552">
        <v>0</v>
      </c>
      <c r="E37" s="552">
        <v>1</v>
      </c>
      <c r="F37" s="552">
        <v>0</v>
      </c>
      <c r="G37" s="552">
        <v>0</v>
      </c>
      <c r="H37" s="644">
        <v>9</v>
      </c>
      <c r="I37" s="574">
        <v>1</v>
      </c>
      <c r="J37" s="574">
        <v>4</v>
      </c>
      <c r="K37" s="574">
        <v>0</v>
      </c>
      <c r="L37" s="589">
        <v>4</v>
      </c>
      <c r="M37" s="552">
        <v>1</v>
      </c>
      <c r="N37" s="552">
        <v>0</v>
      </c>
      <c r="O37" s="552">
        <v>1</v>
      </c>
      <c r="P37" s="552">
        <v>0</v>
      </c>
      <c r="Q37" s="552">
        <v>0</v>
      </c>
      <c r="R37" s="644">
        <v>9</v>
      </c>
      <c r="S37" s="552">
        <v>3</v>
      </c>
      <c r="T37" s="552">
        <v>3</v>
      </c>
      <c r="U37" s="552">
        <v>0</v>
      </c>
      <c r="V37" s="552">
        <v>3</v>
      </c>
      <c r="W37" s="644">
        <v>1</v>
      </c>
      <c r="X37" s="574">
        <v>0</v>
      </c>
      <c r="Y37" s="574">
        <v>1</v>
      </c>
      <c r="Z37" s="574">
        <v>0</v>
      </c>
      <c r="AA37" s="574">
        <v>0</v>
      </c>
    </row>
    <row r="38" spans="1:27">
      <c r="A38" s="681" t="s">
        <v>816</v>
      </c>
      <c r="B38" s="1535"/>
      <c r="C38" s="552">
        <v>2</v>
      </c>
      <c r="D38" s="552">
        <v>1</v>
      </c>
      <c r="E38" s="552">
        <v>1</v>
      </c>
      <c r="F38" s="552">
        <v>0</v>
      </c>
      <c r="G38" s="552">
        <v>0</v>
      </c>
      <c r="H38" s="644">
        <v>30</v>
      </c>
      <c r="I38" s="574">
        <v>7</v>
      </c>
      <c r="J38" s="574">
        <v>15</v>
      </c>
      <c r="K38" s="574">
        <v>1</v>
      </c>
      <c r="L38" s="589">
        <v>7</v>
      </c>
      <c r="M38" s="552">
        <v>1</v>
      </c>
      <c r="N38" s="552">
        <v>0</v>
      </c>
      <c r="O38" s="552">
        <v>1</v>
      </c>
      <c r="P38" s="552">
        <v>0</v>
      </c>
      <c r="Q38" s="552">
        <v>0</v>
      </c>
      <c r="R38" s="644">
        <v>24</v>
      </c>
      <c r="S38" s="552">
        <v>8</v>
      </c>
      <c r="T38" s="552">
        <v>11</v>
      </c>
      <c r="U38" s="552">
        <v>0</v>
      </c>
      <c r="V38" s="552">
        <v>5</v>
      </c>
      <c r="W38" s="644">
        <v>3</v>
      </c>
      <c r="X38" s="574">
        <v>0</v>
      </c>
      <c r="Y38" s="574">
        <v>1</v>
      </c>
      <c r="Z38" s="574">
        <v>0</v>
      </c>
      <c r="AA38" s="574">
        <v>2</v>
      </c>
    </row>
    <row r="39" spans="1:27">
      <c r="A39" s="552" t="s">
        <v>817</v>
      </c>
      <c r="B39" s="1535"/>
      <c r="C39" s="552">
        <v>0</v>
      </c>
      <c r="D39" s="552">
        <v>0</v>
      </c>
      <c r="E39" s="552">
        <v>0</v>
      </c>
      <c r="F39" s="552">
        <v>0</v>
      </c>
      <c r="G39" s="552">
        <v>0</v>
      </c>
      <c r="H39" s="644">
        <v>7</v>
      </c>
      <c r="I39" s="574">
        <v>2</v>
      </c>
      <c r="J39" s="574">
        <v>3</v>
      </c>
      <c r="K39" s="574">
        <v>0</v>
      </c>
      <c r="L39" s="589">
        <v>2</v>
      </c>
      <c r="M39" s="673" t="s">
        <v>725</v>
      </c>
      <c r="N39" s="609" t="s">
        <v>725</v>
      </c>
      <c r="O39" s="609" t="s">
        <v>725</v>
      </c>
      <c r="P39" s="609" t="s">
        <v>725</v>
      </c>
      <c r="Q39" s="674" t="s">
        <v>725</v>
      </c>
      <c r="R39" s="644">
        <v>9</v>
      </c>
      <c r="S39" s="552">
        <v>0</v>
      </c>
      <c r="T39" s="552">
        <v>7</v>
      </c>
      <c r="U39" s="552">
        <v>0</v>
      </c>
      <c r="V39" s="552">
        <v>2</v>
      </c>
      <c r="W39" s="673" t="s">
        <v>725</v>
      </c>
      <c r="X39" s="609" t="s">
        <v>725</v>
      </c>
      <c r="Y39" s="609" t="s">
        <v>725</v>
      </c>
      <c r="Z39" s="609" t="s">
        <v>725</v>
      </c>
      <c r="AA39" s="609" t="s">
        <v>725</v>
      </c>
    </row>
    <row r="40" spans="1:27">
      <c r="A40" s="681" t="s">
        <v>818</v>
      </c>
      <c r="B40" s="1535"/>
      <c r="C40" s="552">
        <v>2</v>
      </c>
      <c r="D40" s="552">
        <v>1</v>
      </c>
      <c r="E40" s="552">
        <v>1</v>
      </c>
      <c r="F40" s="552">
        <v>0</v>
      </c>
      <c r="G40" s="552">
        <v>0</v>
      </c>
      <c r="H40" s="644">
        <v>14</v>
      </c>
      <c r="I40" s="574">
        <v>2</v>
      </c>
      <c r="J40" s="574">
        <v>8</v>
      </c>
      <c r="K40" s="574">
        <v>2</v>
      </c>
      <c r="L40" s="589">
        <v>2</v>
      </c>
      <c r="M40" s="552">
        <v>1</v>
      </c>
      <c r="N40" s="552">
        <v>0</v>
      </c>
      <c r="O40" s="552">
        <v>1</v>
      </c>
      <c r="P40" s="552">
        <v>0</v>
      </c>
      <c r="Q40" s="552">
        <v>0</v>
      </c>
      <c r="R40" s="644">
        <v>12</v>
      </c>
      <c r="S40" s="552">
        <v>2</v>
      </c>
      <c r="T40" s="552">
        <v>4</v>
      </c>
      <c r="U40" s="552">
        <v>1</v>
      </c>
      <c r="V40" s="552">
        <v>5</v>
      </c>
      <c r="W40" s="644">
        <v>58</v>
      </c>
      <c r="X40" s="574">
        <v>15</v>
      </c>
      <c r="Y40" s="574">
        <v>25</v>
      </c>
      <c r="Z40" s="574">
        <v>1</v>
      </c>
      <c r="AA40" s="574">
        <v>17</v>
      </c>
    </row>
    <row r="41" spans="1:27">
      <c r="A41" s="552" t="s">
        <v>819</v>
      </c>
      <c r="B41" s="1535"/>
      <c r="C41" s="552">
        <v>1</v>
      </c>
      <c r="D41" s="552">
        <v>0</v>
      </c>
      <c r="E41" s="552">
        <v>0</v>
      </c>
      <c r="F41" s="552">
        <v>0</v>
      </c>
      <c r="G41" s="552">
        <v>1</v>
      </c>
      <c r="H41" s="644">
        <v>14</v>
      </c>
      <c r="I41" s="574">
        <v>1</v>
      </c>
      <c r="J41" s="574">
        <v>10</v>
      </c>
      <c r="K41" s="574">
        <v>0</v>
      </c>
      <c r="L41" s="589">
        <v>3</v>
      </c>
      <c r="M41" s="552">
        <v>1</v>
      </c>
      <c r="N41" s="552">
        <v>0</v>
      </c>
      <c r="O41" s="552">
        <v>1</v>
      </c>
      <c r="P41" s="552">
        <v>0</v>
      </c>
      <c r="Q41" s="552">
        <v>0</v>
      </c>
      <c r="R41" s="644">
        <v>13</v>
      </c>
      <c r="S41" s="552">
        <v>3</v>
      </c>
      <c r="T41" s="552">
        <v>6</v>
      </c>
      <c r="U41" s="552">
        <v>1</v>
      </c>
      <c r="V41" s="552">
        <v>3</v>
      </c>
      <c r="W41" s="673" t="s">
        <v>725</v>
      </c>
      <c r="X41" s="609" t="s">
        <v>725</v>
      </c>
      <c r="Y41" s="609" t="s">
        <v>725</v>
      </c>
      <c r="Z41" s="609" t="s">
        <v>725</v>
      </c>
      <c r="AA41" s="609" t="s">
        <v>725</v>
      </c>
    </row>
    <row r="42" spans="1:27">
      <c r="A42" s="552" t="s">
        <v>820</v>
      </c>
      <c r="B42" s="1535"/>
      <c r="C42" s="552">
        <v>1</v>
      </c>
      <c r="D42" s="552">
        <v>0</v>
      </c>
      <c r="E42" s="552">
        <v>1</v>
      </c>
      <c r="F42" s="552">
        <v>0</v>
      </c>
      <c r="G42" s="552">
        <v>0</v>
      </c>
      <c r="H42" s="644">
        <v>59</v>
      </c>
      <c r="I42" s="574">
        <v>13</v>
      </c>
      <c r="J42" s="574">
        <v>31</v>
      </c>
      <c r="K42" s="574">
        <v>0</v>
      </c>
      <c r="L42" s="589">
        <v>15</v>
      </c>
      <c r="M42" s="552">
        <v>2</v>
      </c>
      <c r="N42" s="552">
        <v>1</v>
      </c>
      <c r="O42" s="552">
        <v>1</v>
      </c>
      <c r="P42" s="552">
        <v>0</v>
      </c>
      <c r="Q42" s="552">
        <v>0</v>
      </c>
      <c r="R42" s="644">
        <v>38</v>
      </c>
      <c r="S42" s="552">
        <v>10</v>
      </c>
      <c r="T42" s="552">
        <v>15</v>
      </c>
      <c r="U42" s="552">
        <v>1</v>
      </c>
      <c r="V42" s="552">
        <v>12</v>
      </c>
      <c r="W42" s="644">
        <v>3</v>
      </c>
      <c r="X42" s="574">
        <v>1</v>
      </c>
      <c r="Y42" s="574">
        <v>1</v>
      </c>
      <c r="Z42" s="574">
        <v>0</v>
      </c>
      <c r="AA42" s="574">
        <v>1</v>
      </c>
    </row>
    <row r="43" spans="1:27">
      <c r="A43" s="681" t="s">
        <v>821</v>
      </c>
      <c r="B43" s="1535"/>
      <c r="C43" s="552">
        <v>0</v>
      </c>
      <c r="D43" s="552">
        <v>0</v>
      </c>
      <c r="E43" s="552">
        <v>0</v>
      </c>
      <c r="F43" s="552">
        <v>0</v>
      </c>
      <c r="G43" s="552">
        <v>0</v>
      </c>
      <c r="H43" s="644">
        <v>13</v>
      </c>
      <c r="I43" s="574">
        <v>1</v>
      </c>
      <c r="J43" s="574">
        <v>11</v>
      </c>
      <c r="K43" s="574">
        <v>0</v>
      </c>
      <c r="L43" s="589">
        <v>1</v>
      </c>
      <c r="M43" s="673" t="s">
        <v>725</v>
      </c>
      <c r="N43" s="609" t="s">
        <v>725</v>
      </c>
      <c r="O43" s="609" t="s">
        <v>725</v>
      </c>
      <c r="P43" s="609" t="s">
        <v>725</v>
      </c>
      <c r="Q43" s="674" t="s">
        <v>725</v>
      </c>
      <c r="R43" s="644">
        <v>13</v>
      </c>
      <c r="S43" s="552">
        <v>5</v>
      </c>
      <c r="T43" s="552">
        <v>8</v>
      </c>
      <c r="U43" s="552">
        <v>0</v>
      </c>
      <c r="V43" s="552">
        <v>0</v>
      </c>
      <c r="W43" s="673" t="s">
        <v>725</v>
      </c>
      <c r="X43" s="609" t="s">
        <v>725</v>
      </c>
      <c r="Y43" s="609" t="s">
        <v>725</v>
      </c>
      <c r="Z43" s="609" t="s">
        <v>725</v>
      </c>
      <c r="AA43" s="609" t="s">
        <v>725</v>
      </c>
    </row>
    <row r="44" spans="1:27">
      <c r="A44" s="552" t="s">
        <v>822</v>
      </c>
      <c r="B44" s="1535"/>
      <c r="C44" s="552">
        <v>1</v>
      </c>
      <c r="D44" s="552">
        <v>0</v>
      </c>
      <c r="E44" s="552">
        <v>0</v>
      </c>
      <c r="F44" s="552">
        <v>0</v>
      </c>
      <c r="G44" s="552">
        <v>1</v>
      </c>
      <c r="H44" s="644">
        <v>14</v>
      </c>
      <c r="I44" s="574">
        <v>3</v>
      </c>
      <c r="J44" s="574">
        <v>10</v>
      </c>
      <c r="K44" s="574">
        <v>1</v>
      </c>
      <c r="L44" s="589">
        <v>0</v>
      </c>
      <c r="M44" s="552">
        <v>1</v>
      </c>
      <c r="N44" s="552">
        <v>1</v>
      </c>
      <c r="O44" s="552">
        <v>0</v>
      </c>
      <c r="P44" s="552">
        <v>0</v>
      </c>
      <c r="Q44" s="552">
        <v>0</v>
      </c>
      <c r="R44" s="644">
        <v>21</v>
      </c>
      <c r="S44" s="552">
        <v>4</v>
      </c>
      <c r="T44" s="552">
        <v>14</v>
      </c>
      <c r="U44" s="552">
        <v>2</v>
      </c>
      <c r="V44" s="552">
        <v>1</v>
      </c>
      <c r="W44" s="673" t="s">
        <v>725</v>
      </c>
      <c r="X44" s="609" t="s">
        <v>725</v>
      </c>
      <c r="Y44" s="609" t="s">
        <v>725</v>
      </c>
      <c r="Z44" s="609" t="s">
        <v>725</v>
      </c>
      <c r="AA44" s="609" t="s">
        <v>725</v>
      </c>
    </row>
    <row r="45" spans="1:27">
      <c r="A45" s="681" t="s">
        <v>823</v>
      </c>
      <c r="B45" s="1535"/>
      <c r="C45" s="673" t="s">
        <v>725</v>
      </c>
      <c r="D45" s="609" t="s">
        <v>725</v>
      </c>
      <c r="E45" s="609" t="s">
        <v>725</v>
      </c>
      <c r="F45" s="609" t="s">
        <v>725</v>
      </c>
      <c r="G45" s="609" t="s">
        <v>725</v>
      </c>
      <c r="H45" s="673" t="s">
        <v>725</v>
      </c>
      <c r="I45" s="609" t="s">
        <v>725</v>
      </c>
      <c r="J45" s="609" t="s">
        <v>725</v>
      </c>
      <c r="K45" s="609" t="s">
        <v>725</v>
      </c>
      <c r="L45" s="674" t="s">
        <v>725</v>
      </c>
      <c r="M45" s="673" t="s">
        <v>725</v>
      </c>
      <c r="N45" s="609" t="s">
        <v>725</v>
      </c>
      <c r="O45" s="609" t="s">
        <v>725</v>
      </c>
      <c r="P45" s="609" t="s">
        <v>725</v>
      </c>
      <c r="Q45" s="674" t="s">
        <v>725</v>
      </c>
      <c r="R45" s="673" t="s">
        <v>725</v>
      </c>
      <c r="S45" s="609" t="s">
        <v>725</v>
      </c>
      <c r="T45" s="609" t="s">
        <v>725</v>
      </c>
      <c r="U45" s="609" t="s">
        <v>725</v>
      </c>
      <c r="V45" s="609" t="s">
        <v>725</v>
      </c>
      <c r="W45" s="673" t="s">
        <v>725</v>
      </c>
      <c r="X45" s="609" t="s">
        <v>725</v>
      </c>
      <c r="Y45" s="609" t="s">
        <v>725</v>
      </c>
      <c r="Z45" s="609" t="s">
        <v>725</v>
      </c>
      <c r="AA45" s="609" t="s">
        <v>725</v>
      </c>
    </row>
    <row r="46" spans="1:27">
      <c r="A46" s="552" t="s">
        <v>824</v>
      </c>
      <c r="B46" s="1535"/>
      <c r="C46" s="673" t="s">
        <v>725</v>
      </c>
      <c r="D46" s="609" t="s">
        <v>725</v>
      </c>
      <c r="E46" s="609" t="s">
        <v>725</v>
      </c>
      <c r="F46" s="609" t="s">
        <v>725</v>
      </c>
      <c r="G46" s="609" t="s">
        <v>725</v>
      </c>
      <c r="H46" s="673" t="s">
        <v>725</v>
      </c>
      <c r="I46" s="609" t="s">
        <v>725</v>
      </c>
      <c r="J46" s="609" t="s">
        <v>725</v>
      </c>
      <c r="K46" s="609" t="s">
        <v>725</v>
      </c>
      <c r="L46" s="674" t="s">
        <v>725</v>
      </c>
      <c r="M46" s="552">
        <v>1</v>
      </c>
      <c r="N46" s="552">
        <v>1</v>
      </c>
      <c r="O46" s="552">
        <v>0</v>
      </c>
      <c r="P46" s="552">
        <v>0</v>
      </c>
      <c r="Q46" s="552">
        <v>0</v>
      </c>
      <c r="R46" s="644">
        <v>29</v>
      </c>
      <c r="S46" s="552">
        <v>4</v>
      </c>
      <c r="T46" s="552">
        <v>19</v>
      </c>
      <c r="U46" s="552">
        <v>1</v>
      </c>
      <c r="V46" s="552">
        <v>5</v>
      </c>
      <c r="W46" s="673" t="s">
        <v>725</v>
      </c>
      <c r="X46" s="609" t="s">
        <v>725</v>
      </c>
      <c r="Y46" s="609" t="s">
        <v>725</v>
      </c>
      <c r="Z46" s="609" t="s">
        <v>725</v>
      </c>
      <c r="AA46" s="609" t="s">
        <v>725</v>
      </c>
    </row>
    <row r="47" spans="1:27">
      <c r="A47" s="682" t="s">
        <v>825</v>
      </c>
      <c r="B47" s="1535"/>
      <c r="C47" s="673" t="s">
        <v>725</v>
      </c>
      <c r="D47" s="609" t="s">
        <v>725</v>
      </c>
      <c r="E47" s="609" t="s">
        <v>725</v>
      </c>
      <c r="F47" s="609" t="s">
        <v>725</v>
      </c>
      <c r="G47" s="609" t="s">
        <v>725</v>
      </c>
      <c r="H47" s="673" t="s">
        <v>725</v>
      </c>
      <c r="I47" s="609" t="s">
        <v>725</v>
      </c>
      <c r="J47" s="609" t="s">
        <v>725</v>
      </c>
      <c r="K47" s="609" t="s">
        <v>725</v>
      </c>
      <c r="L47" s="674" t="s">
        <v>725</v>
      </c>
      <c r="M47" s="673" t="s">
        <v>725</v>
      </c>
      <c r="N47" s="609" t="s">
        <v>725</v>
      </c>
      <c r="O47" s="609" t="s">
        <v>725</v>
      </c>
      <c r="P47" s="609" t="s">
        <v>725</v>
      </c>
      <c r="Q47" s="674" t="s">
        <v>725</v>
      </c>
      <c r="R47" s="673" t="s">
        <v>725</v>
      </c>
      <c r="S47" s="609" t="s">
        <v>725</v>
      </c>
      <c r="T47" s="609" t="s">
        <v>725</v>
      </c>
      <c r="U47" s="609" t="s">
        <v>725</v>
      </c>
      <c r="V47" s="609" t="s">
        <v>725</v>
      </c>
      <c r="W47" s="644">
        <v>1</v>
      </c>
      <c r="X47" s="574">
        <v>0</v>
      </c>
      <c r="Y47" s="574">
        <v>0</v>
      </c>
      <c r="Z47" s="574">
        <v>0</v>
      </c>
      <c r="AA47" s="574">
        <v>1</v>
      </c>
    </row>
    <row r="48" spans="1:27">
      <c r="A48" s="681" t="s">
        <v>826</v>
      </c>
      <c r="B48" s="1535" t="s">
        <v>827</v>
      </c>
      <c r="C48" s="552">
        <v>2</v>
      </c>
      <c r="D48" s="552">
        <v>1</v>
      </c>
      <c r="E48" s="552">
        <v>1</v>
      </c>
      <c r="F48" s="552">
        <v>0</v>
      </c>
      <c r="G48" s="552">
        <v>0</v>
      </c>
      <c r="H48" s="644">
        <v>18</v>
      </c>
      <c r="I48" s="574">
        <v>7</v>
      </c>
      <c r="J48" s="574">
        <v>7</v>
      </c>
      <c r="K48" s="574">
        <v>2</v>
      </c>
      <c r="L48" s="589">
        <v>2</v>
      </c>
      <c r="M48" s="552">
        <v>2</v>
      </c>
      <c r="N48" s="552">
        <v>1</v>
      </c>
      <c r="O48" s="552">
        <v>0</v>
      </c>
      <c r="P48" s="552">
        <v>0</v>
      </c>
      <c r="Q48" s="552">
        <v>1</v>
      </c>
      <c r="R48" s="644">
        <v>9</v>
      </c>
      <c r="S48" s="552">
        <v>2</v>
      </c>
      <c r="T48" s="552">
        <v>6</v>
      </c>
      <c r="U48" s="552">
        <v>0</v>
      </c>
      <c r="V48" s="552">
        <v>1</v>
      </c>
      <c r="W48" s="644">
        <v>1</v>
      </c>
      <c r="X48" s="574">
        <v>0</v>
      </c>
      <c r="Y48" s="574">
        <v>1</v>
      </c>
      <c r="Z48" s="574">
        <v>0</v>
      </c>
      <c r="AA48" s="574">
        <v>0</v>
      </c>
    </row>
    <row r="49" spans="1:27">
      <c r="A49" s="552" t="s">
        <v>828</v>
      </c>
      <c r="B49" s="1535"/>
      <c r="C49" s="552">
        <v>0</v>
      </c>
      <c r="D49" s="552">
        <v>0</v>
      </c>
      <c r="E49" s="552">
        <v>0</v>
      </c>
      <c r="F49" s="552">
        <v>0</v>
      </c>
      <c r="G49" s="552">
        <v>0</v>
      </c>
      <c r="H49" s="644">
        <v>0</v>
      </c>
      <c r="I49" s="574">
        <v>0</v>
      </c>
      <c r="J49" s="574">
        <v>0</v>
      </c>
      <c r="K49" s="574">
        <v>0</v>
      </c>
      <c r="L49" s="589">
        <v>0</v>
      </c>
      <c r="M49" s="673" t="s">
        <v>725</v>
      </c>
      <c r="N49" s="609" t="s">
        <v>725</v>
      </c>
      <c r="O49" s="609" t="s">
        <v>725</v>
      </c>
      <c r="P49" s="609" t="s">
        <v>725</v>
      </c>
      <c r="Q49" s="674" t="s">
        <v>725</v>
      </c>
      <c r="R49" s="673" t="s">
        <v>725</v>
      </c>
      <c r="S49" s="609" t="s">
        <v>725</v>
      </c>
      <c r="T49" s="609" t="s">
        <v>725</v>
      </c>
      <c r="U49" s="609" t="s">
        <v>725</v>
      </c>
      <c r="V49" s="609" t="s">
        <v>725</v>
      </c>
      <c r="W49" s="673" t="s">
        <v>725</v>
      </c>
      <c r="X49" s="609" t="s">
        <v>725</v>
      </c>
      <c r="Y49" s="609" t="s">
        <v>725</v>
      </c>
      <c r="Z49" s="609" t="s">
        <v>725</v>
      </c>
      <c r="AA49" s="609" t="s">
        <v>725</v>
      </c>
    </row>
    <row r="50" spans="1:27">
      <c r="A50" s="681" t="s">
        <v>829</v>
      </c>
      <c r="B50" s="1535"/>
      <c r="C50" s="552">
        <v>0</v>
      </c>
      <c r="D50" s="552">
        <v>0</v>
      </c>
      <c r="E50" s="552">
        <v>0</v>
      </c>
      <c r="F50" s="552">
        <v>0</v>
      </c>
      <c r="G50" s="552">
        <v>0</v>
      </c>
      <c r="H50" s="644">
        <v>1</v>
      </c>
      <c r="I50" s="574">
        <v>1</v>
      </c>
      <c r="J50" s="574">
        <v>0</v>
      </c>
      <c r="K50" s="574">
        <v>0</v>
      </c>
      <c r="L50" s="589">
        <v>0</v>
      </c>
      <c r="M50" s="552">
        <v>1</v>
      </c>
      <c r="N50" s="552">
        <v>0</v>
      </c>
      <c r="O50" s="552">
        <v>0</v>
      </c>
      <c r="P50" s="552">
        <v>1</v>
      </c>
      <c r="Q50" s="552">
        <v>0</v>
      </c>
      <c r="R50" s="673" t="s">
        <v>725</v>
      </c>
      <c r="S50" s="609" t="s">
        <v>725</v>
      </c>
      <c r="T50" s="609" t="s">
        <v>725</v>
      </c>
      <c r="U50" s="609" t="s">
        <v>725</v>
      </c>
      <c r="V50" s="609" t="s">
        <v>725</v>
      </c>
      <c r="W50" s="673" t="s">
        <v>725</v>
      </c>
      <c r="X50" s="609" t="s">
        <v>725</v>
      </c>
      <c r="Y50" s="609" t="s">
        <v>725</v>
      </c>
      <c r="Z50" s="609" t="s">
        <v>725</v>
      </c>
      <c r="AA50" s="609" t="s">
        <v>725</v>
      </c>
    </row>
    <row r="51" spans="1:27">
      <c r="A51" s="552" t="s">
        <v>830</v>
      </c>
      <c r="B51" s="1535"/>
      <c r="C51" s="673" t="s">
        <v>725</v>
      </c>
      <c r="D51" s="609" t="s">
        <v>725</v>
      </c>
      <c r="E51" s="609" t="s">
        <v>725</v>
      </c>
      <c r="F51" s="609" t="s">
        <v>725</v>
      </c>
      <c r="G51" s="609" t="s">
        <v>725</v>
      </c>
      <c r="H51" s="644">
        <v>0</v>
      </c>
      <c r="I51" s="574">
        <v>0</v>
      </c>
      <c r="J51" s="574">
        <v>0</v>
      </c>
      <c r="K51" s="574">
        <v>0</v>
      </c>
      <c r="L51" s="589">
        <v>0</v>
      </c>
      <c r="M51" s="673" t="s">
        <v>725</v>
      </c>
      <c r="N51" s="609" t="s">
        <v>725</v>
      </c>
      <c r="O51" s="609" t="s">
        <v>725</v>
      </c>
      <c r="P51" s="609" t="s">
        <v>725</v>
      </c>
      <c r="Q51" s="674" t="s">
        <v>725</v>
      </c>
      <c r="R51" s="673" t="s">
        <v>725</v>
      </c>
      <c r="S51" s="609" t="s">
        <v>725</v>
      </c>
      <c r="T51" s="609" t="s">
        <v>725</v>
      </c>
      <c r="U51" s="609" t="s">
        <v>725</v>
      </c>
      <c r="V51" s="609" t="s">
        <v>725</v>
      </c>
      <c r="W51" s="673" t="s">
        <v>725</v>
      </c>
      <c r="X51" s="609" t="s">
        <v>725</v>
      </c>
      <c r="Y51" s="609" t="s">
        <v>725</v>
      </c>
      <c r="Z51" s="609" t="s">
        <v>725</v>
      </c>
      <c r="AA51" s="609" t="s">
        <v>725</v>
      </c>
    </row>
    <row r="52" spans="1:27">
      <c r="A52" s="683" t="s">
        <v>831</v>
      </c>
      <c r="B52" s="1536"/>
      <c r="C52" s="660">
        <v>2</v>
      </c>
      <c r="D52" s="575">
        <v>0</v>
      </c>
      <c r="E52" s="575">
        <v>2</v>
      </c>
      <c r="F52" s="575">
        <v>0</v>
      </c>
      <c r="G52" s="575">
        <v>0</v>
      </c>
      <c r="H52" s="660">
        <v>56</v>
      </c>
      <c r="I52" s="575">
        <v>16</v>
      </c>
      <c r="J52" s="575">
        <v>30</v>
      </c>
      <c r="K52" s="575">
        <v>3</v>
      </c>
      <c r="L52" s="590">
        <v>7</v>
      </c>
      <c r="M52" s="660">
        <v>3</v>
      </c>
      <c r="N52" s="575">
        <v>1</v>
      </c>
      <c r="O52" s="575">
        <v>1</v>
      </c>
      <c r="P52" s="575">
        <v>0</v>
      </c>
      <c r="Q52" s="590">
        <v>1</v>
      </c>
      <c r="R52" s="660">
        <v>18</v>
      </c>
      <c r="S52" s="575">
        <v>5</v>
      </c>
      <c r="T52" s="575">
        <v>8</v>
      </c>
      <c r="U52" s="575">
        <v>0</v>
      </c>
      <c r="V52" s="575">
        <v>5</v>
      </c>
      <c r="W52" s="660">
        <v>3</v>
      </c>
      <c r="X52" s="575">
        <v>1</v>
      </c>
      <c r="Y52" s="575">
        <v>2</v>
      </c>
      <c r="Z52" s="575">
        <v>0</v>
      </c>
      <c r="AA52" s="575">
        <v>0</v>
      </c>
    </row>
    <row r="53" spans="1:27">
      <c r="A53" s="682"/>
      <c r="B53" s="680"/>
      <c r="C53" s="574"/>
      <c r="D53" s="574"/>
      <c r="E53" s="574"/>
      <c r="F53" s="574"/>
      <c r="G53" s="574"/>
      <c r="H53" s="574"/>
      <c r="I53" s="574"/>
      <c r="J53" s="574"/>
      <c r="K53" s="574"/>
      <c r="L53" s="574"/>
      <c r="M53" s="574"/>
      <c r="N53" s="574"/>
      <c r="O53" s="574"/>
      <c r="P53" s="574"/>
      <c r="Q53" s="574"/>
      <c r="R53" s="574"/>
      <c r="S53" s="574"/>
      <c r="T53" s="574"/>
      <c r="U53" s="574"/>
      <c r="V53" s="574"/>
      <c r="W53" s="574"/>
      <c r="X53" s="574"/>
      <c r="Y53" s="574"/>
      <c r="Z53" s="574"/>
      <c r="AA53" s="574"/>
    </row>
    <row r="54" spans="1:27">
      <c r="A54" s="565" t="s">
        <v>851</v>
      </c>
      <c r="B54" s="565"/>
    </row>
    <row r="55" spans="1:27">
      <c r="A55" s="565" t="s">
        <v>867</v>
      </c>
      <c r="B55" s="565"/>
    </row>
    <row r="56" spans="1:27">
      <c r="A56" s="565" t="s">
        <v>832</v>
      </c>
      <c r="B56" s="565"/>
    </row>
    <row r="57" spans="1:27">
      <c r="A57" s="565" t="s">
        <v>740</v>
      </c>
      <c r="B57" s="565"/>
    </row>
    <row r="70" spans="18:18">
      <c r="R70" s="644"/>
    </row>
    <row r="71" spans="18:18">
      <c r="R71" s="644"/>
    </row>
  </sheetData>
  <mergeCells count="11">
    <mergeCell ref="W6:AA6"/>
    <mergeCell ref="B9:B16"/>
    <mergeCell ref="B17:B20"/>
    <mergeCell ref="B21:B47"/>
    <mergeCell ref="B48:B52"/>
    <mergeCell ref="R6:V6"/>
    <mergeCell ref="A6:A7"/>
    <mergeCell ref="B6:B7"/>
    <mergeCell ref="C6:G6"/>
    <mergeCell ref="H6:L6"/>
    <mergeCell ref="M6:Q6"/>
  </mergeCells>
  <hyperlinks>
    <hyperlink ref="AA1" location="Índice!A1" display="(Voltar ao índice)"/>
  </hyperlinks>
  <pageMargins left="0.511811024" right="0.511811024" top="0.78740157499999996" bottom="0.78740157499999996" header="0.31496062000000002" footer="0.3149606200000000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workbookViewId="0">
      <pane xSplit="1" topLeftCell="B1" activePane="topRight" state="frozen"/>
      <selection activeCell="C36" sqref="C36"/>
      <selection pane="topRight" activeCell="A19" sqref="A19"/>
    </sheetView>
  </sheetViews>
  <sheetFormatPr defaultColWidth="8.85546875" defaultRowHeight="11.25"/>
  <cols>
    <col min="1" max="1" width="15.85546875" style="689" customWidth="1"/>
    <col min="2" max="13" width="11.5703125" style="689" customWidth="1"/>
    <col min="14" max="14" width="11" style="689" customWidth="1"/>
    <col min="15" max="15" width="10.5703125" style="689" customWidth="1"/>
    <col min="16" max="16" width="11.42578125" style="689" customWidth="1"/>
    <col min="17" max="17" width="13" style="689" customWidth="1"/>
    <col min="18" max="16384" width="8.85546875" style="689"/>
  </cols>
  <sheetData>
    <row r="1" spans="1:17">
      <c r="A1" s="695" t="s">
        <v>873</v>
      </c>
      <c r="Q1" s="155" t="s">
        <v>226</v>
      </c>
    </row>
    <row r="2" spans="1:17">
      <c r="A2" s="689" t="s">
        <v>836</v>
      </c>
    </row>
    <row r="3" spans="1:17">
      <c r="A3" s="689" t="s">
        <v>837</v>
      </c>
    </row>
    <row r="4" spans="1:17">
      <c r="A4" s="689" t="s">
        <v>13</v>
      </c>
    </row>
    <row r="5" spans="1:17">
      <c r="A5" s="689" t="s">
        <v>838</v>
      </c>
    </row>
    <row r="7" spans="1:17">
      <c r="A7" s="1537" t="s">
        <v>720</v>
      </c>
      <c r="B7" s="1540">
        <v>2012</v>
      </c>
      <c r="C7" s="1541"/>
      <c r="D7" s="1541"/>
      <c r="E7" s="1541"/>
      <c r="F7" s="1541"/>
      <c r="G7" s="1542"/>
      <c r="H7" s="1541">
        <v>2016</v>
      </c>
      <c r="I7" s="1541"/>
      <c r="J7" s="1541"/>
      <c r="K7" s="1541"/>
      <c r="L7" s="1541"/>
      <c r="M7" s="1541"/>
      <c r="N7" s="1540">
        <v>2020</v>
      </c>
      <c r="O7" s="1541"/>
      <c r="P7" s="1541"/>
      <c r="Q7" s="1541"/>
    </row>
    <row r="8" spans="1:17">
      <c r="A8" s="1538"/>
      <c r="B8" s="1543" t="s">
        <v>310</v>
      </c>
      <c r="C8" s="1544"/>
      <c r="D8" s="1545" t="s">
        <v>839</v>
      </c>
      <c r="E8" s="1545"/>
      <c r="F8" s="1545" t="s">
        <v>840</v>
      </c>
      <c r="G8" s="1545"/>
      <c r="H8" s="1546" t="s">
        <v>310</v>
      </c>
      <c r="I8" s="1544"/>
      <c r="J8" s="1541" t="s">
        <v>839</v>
      </c>
      <c r="K8" s="1541"/>
      <c r="L8" s="1541" t="s">
        <v>840</v>
      </c>
      <c r="M8" s="1541"/>
      <c r="N8" s="690" t="s">
        <v>310</v>
      </c>
      <c r="O8" s="691" t="s">
        <v>839</v>
      </c>
      <c r="P8" s="691" t="s">
        <v>841</v>
      </c>
      <c r="Q8" s="692" t="s">
        <v>840</v>
      </c>
    </row>
    <row r="9" spans="1:17">
      <c r="A9" s="1539"/>
      <c r="B9" s="691" t="s">
        <v>722</v>
      </c>
      <c r="C9" s="691" t="s">
        <v>723</v>
      </c>
      <c r="D9" s="691" t="s">
        <v>722</v>
      </c>
      <c r="E9" s="691" t="s">
        <v>723</v>
      </c>
      <c r="F9" s="691" t="s">
        <v>722</v>
      </c>
      <c r="G9" s="691" t="s">
        <v>723</v>
      </c>
      <c r="H9" s="693" t="s">
        <v>722</v>
      </c>
      <c r="I9" s="691" t="s">
        <v>723</v>
      </c>
      <c r="J9" s="691" t="s">
        <v>722</v>
      </c>
      <c r="K9" s="691" t="s">
        <v>723</v>
      </c>
      <c r="L9" s="691" t="s">
        <v>722</v>
      </c>
      <c r="M9" s="694" t="s">
        <v>723</v>
      </c>
      <c r="N9" s="691" t="s">
        <v>722</v>
      </c>
      <c r="O9" s="691" t="s">
        <v>722</v>
      </c>
      <c r="P9" s="691" t="s">
        <v>722</v>
      </c>
      <c r="Q9" s="693" t="s">
        <v>722</v>
      </c>
    </row>
    <row r="10" spans="1:17">
      <c r="A10" s="695" t="s">
        <v>310</v>
      </c>
      <c r="B10" s="696">
        <v>7486</v>
      </c>
      <c r="C10" s="697">
        <v>848</v>
      </c>
      <c r="D10" s="696">
        <v>164</v>
      </c>
      <c r="E10" s="697">
        <v>28</v>
      </c>
      <c r="F10" s="695">
        <v>7322</v>
      </c>
      <c r="G10" s="698">
        <v>820</v>
      </c>
      <c r="H10" s="696">
        <v>7041</v>
      </c>
      <c r="I10" s="697">
        <v>829</v>
      </c>
      <c r="J10" s="695">
        <v>221</v>
      </c>
      <c r="K10" s="695">
        <v>36</v>
      </c>
      <c r="L10" s="695">
        <v>6820</v>
      </c>
      <c r="M10" s="695">
        <v>793</v>
      </c>
      <c r="N10" s="699">
        <f>SUM(O10:Q10)</f>
        <v>7258</v>
      </c>
      <c r="O10" s="695">
        <f>SUM(O11:O14)</f>
        <v>450</v>
      </c>
      <c r="P10" s="695">
        <f>SUM(P11:P14)</f>
        <v>426</v>
      </c>
      <c r="Q10" s="695">
        <f>SUM(Q11:Q14)</f>
        <v>6382</v>
      </c>
    </row>
    <row r="11" spans="1:17" ht="33.75">
      <c r="A11" s="700" t="s">
        <v>855</v>
      </c>
      <c r="B11" s="701">
        <v>1225</v>
      </c>
      <c r="C11" s="702">
        <v>204</v>
      </c>
      <c r="D11" s="701">
        <v>40</v>
      </c>
      <c r="E11" s="702">
        <v>11</v>
      </c>
      <c r="F11" s="689">
        <v>1185</v>
      </c>
      <c r="G11" s="702">
        <v>193</v>
      </c>
      <c r="H11" s="701">
        <v>1189</v>
      </c>
      <c r="I11" s="702">
        <v>199</v>
      </c>
      <c r="J11" s="689">
        <v>61</v>
      </c>
      <c r="K11" s="689">
        <v>12</v>
      </c>
      <c r="L11" s="689">
        <v>1128</v>
      </c>
      <c r="M11" s="689">
        <v>187</v>
      </c>
      <c r="N11" s="699">
        <f t="shared" ref="N11:N14" si="0">SUM(O11:Q11)</f>
        <v>1080</v>
      </c>
      <c r="O11" s="689">
        <v>100</v>
      </c>
      <c r="P11" s="689">
        <v>53</v>
      </c>
      <c r="Q11" s="689">
        <v>927</v>
      </c>
    </row>
    <row r="12" spans="1:17">
      <c r="A12" s="689" t="s">
        <v>738</v>
      </c>
      <c r="B12" s="701">
        <v>4249</v>
      </c>
      <c r="C12" s="702">
        <v>450</v>
      </c>
      <c r="D12" s="701">
        <v>84</v>
      </c>
      <c r="E12" s="702">
        <v>10</v>
      </c>
      <c r="F12" s="689">
        <v>4165</v>
      </c>
      <c r="G12" s="702">
        <v>440</v>
      </c>
      <c r="H12" s="701">
        <v>3832</v>
      </c>
      <c r="I12" s="702">
        <v>434</v>
      </c>
      <c r="J12" s="689">
        <v>99</v>
      </c>
      <c r="K12" s="689">
        <v>11</v>
      </c>
      <c r="L12" s="689">
        <v>3733</v>
      </c>
      <c r="M12" s="689">
        <v>423</v>
      </c>
      <c r="N12" s="699">
        <f t="shared" si="0"/>
        <v>3910</v>
      </c>
      <c r="O12" s="689">
        <v>221</v>
      </c>
      <c r="P12" s="689">
        <v>218</v>
      </c>
      <c r="Q12" s="689">
        <v>3471</v>
      </c>
    </row>
    <row r="13" spans="1:17">
      <c r="A13" s="689" t="s">
        <v>834</v>
      </c>
      <c r="B13" s="701">
        <v>478</v>
      </c>
      <c r="C13" s="702">
        <v>25</v>
      </c>
      <c r="D13" s="701">
        <v>6</v>
      </c>
      <c r="E13" s="703" t="s">
        <v>15</v>
      </c>
      <c r="F13" s="689">
        <v>472</v>
      </c>
      <c r="G13" s="702">
        <v>25</v>
      </c>
      <c r="H13" s="701">
        <v>502</v>
      </c>
      <c r="I13" s="702">
        <v>29</v>
      </c>
      <c r="J13" s="689">
        <v>6</v>
      </c>
      <c r="K13" s="689">
        <v>1</v>
      </c>
      <c r="L13" s="689">
        <v>496</v>
      </c>
      <c r="M13" s="689">
        <v>28</v>
      </c>
      <c r="N13" s="699">
        <f t="shared" si="0"/>
        <v>345</v>
      </c>
      <c r="O13" s="689">
        <v>14</v>
      </c>
      <c r="P13" s="689">
        <v>22</v>
      </c>
      <c r="Q13" s="689">
        <v>309</v>
      </c>
    </row>
    <row r="14" spans="1:17">
      <c r="A14" s="704" t="s">
        <v>728</v>
      </c>
      <c r="B14" s="705">
        <v>1534</v>
      </c>
      <c r="C14" s="706">
        <v>169</v>
      </c>
      <c r="D14" s="705">
        <v>34</v>
      </c>
      <c r="E14" s="706">
        <v>7</v>
      </c>
      <c r="F14" s="704">
        <v>1500</v>
      </c>
      <c r="G14" s="706">
        <v>162</v>
      </c>
      <c r="H14" s="705">
        <v>1518</v>
      </c>
      <c r="I14" s="706">
        <v>167</v>
      </c>
      <c r="J14" s="704">
        <v>55</v>
      </c>
      <c r="K14" s="704">
        <v>12</v>
      </c>
      <c r="L14" s="704">
        <v>1463</v>
      </c>
      <c r="M14" s="706">
        <v>155</v>
      </c>
      <c r="N14" s="707">
        <f t="shared" si="0"/>
        <v>1923</v>
      </c>
      <c r="O14" s="704">
        <f>16+99</f>
        <v>115</v>
      </c>
      <c r="P14" s="704">
        <f>125+8</f>
        <v>133</v>
      </c>
      <c r="Q14" s="704">
        <f>1517+158</f>
        <v>1675</v>
      </c>
    </row>
    <row r="15" spans="1:17">
      <c r="A15" s="708"/>
      <c r="B15" s="708"/>
      <c r="C15" s="708"/>
      <c r="D15" s="708"/>
      <c r="E15" s="708"/>
      <c r="F15" s="708"/>
      <c r="G15" s="708"/>
      <c r="H15" s="708"/>
      <c r="I15" s="708"/>
      <c r="J15" s="708"/>
      <c r="K15" s="708"/>
      <c r="L15" s="708"/>
      <c r="M15" s="708"/>
      <c r="N15" s="1327"/>
      <c r="O15" s="708"/>
      <c r="P15" s="708"/>
      <c r="Q15" s="708"/>
    </row>
    <row r="16" spans="1:17">
      <c r="A16" s="689" t="s">
        <v>851</v>
      </c>
      <c r="M16" s="708"/>
      <c r="N16" s="1327"/>
    </row>
    <row r="17" spans="1:1">
      <c r="A17" s="689" t="s">
        <v>852</v>
      </c>
    </row>
    <row r="18" spans="1:1">
      <c r="A18" s="689" t="s">
        <v>44</v>
      </c>
    </row>
    <row r="19" spans="1:1">
      <c r="A19" s="689" t="s">
        <v>744</v>
      </c>
    </row>
  </sheetData>
  <mergeCells count="10">
    <mergeCell ref="A7:A9"/>
    <mergeCell ref="B7:G7"/>
    <mergeCell ref="H7:M7"/>
    <mergeCell ref="N7:Q7"/>
    <mergeCell ref="B8:C8"/>
    <mergeCell ref="D8:E8"/>
    <mergeCell ref="F8:G8"/>
    <mergeCell ref="H8:I8"/>
    <mergeCell ref="J8:K8"/>
    <mergeCell ref="L8:M8"/>
  </mergeCells>
  <hyperlinks>
    <hyperlink ref="Q1" location="Índice!A1" display="(Voltar ao índice)"/>
  </hyperlinks>
  <pageMargins left="0.511811024" right="0.511811024" top="0.78740157499999996" bottom="0.78740157499999996" header="0.31496062000000002" footer="0.3149606200000000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
  <sheetViews>
    <sheetView workbookViewId="0">
      <selection activeCell="Y1" sqref="Y1"/>
    </sheetView>
  </sheetViews>
  <sheetFormatPr defaultColWidth="8.85546875" defaultRowHeight="11.25"/>
  <cols>
    <col min="1" max="1" width="31" style="689" customWidth="1"/>
    <col min="2" max="2" width="9.85546875" style="689" bestFit="1" customWidth="1"/>
    <col min="3" max="3" width="8.5703125" style="689" customWidth="1"/>
    <col min="4" max="4" width="9.85546875" style="689" bestFit="1" customWidth="1"/>
    <col min="5" max="5" width="8.5703125" style="689" customWidth="1"/>
    <col min="6" max="6" width="9.85546875" style="689" bestFit="1" customWidth="1"/>
    <col min="7" max="7" width="8.5703125" style="689" customWidth="1"/>
    <col min="8" max="8" width="9.85546875" style="689" bestFit="1" customWidth="1"/>
    <col min="9" max="9" width="8.5703125" style="689" customWidth="1"/>
    <col min="10" max="10" width="9.85546875" style="689" bestFit="1" customWidth="1"/>
    <col min="11" max="11" width="8.5703125" style="689" customWidth="1"/>
    <col min="12" max="12" width="9.85546875" style="689" bestFit="1" customWidth="1"/>
    <col min="13" max="13" width="8.5703125" style="689" customWidth="1"/>
    <col min="14" max="14" width="9.85546875" style="689" bestFit="1" customWidth="1"/>
    <col min="15" max="15" width="8.5703125" style="689" customWidth="1"/>
    <col min="16" max="16" width="9.85546875" style="689" bestFit="1" customWidth="1"/>
    <col min="17" max="17" width="8.5703125" style="689" customWidth="1"/>
    <col min="18" max="18" width="9.85546875" style="689" bestFit="1" customWidth="1"/>
    <col min="19" max="19" width="8.5703125" style="689" customWidth="1"/>
    <col min="20" max="20" width="9.85546875" style="689" bestFit="1" customWidth="1"/>
    <col min="21" max="21" width="8.5703125" style="689" customWidth="1"/>
    <col min="22" max="22" width="9.85546875" style="689" bestFit="1" customWidth="1"/>
    <col min="23" max="23" width="8.5703125" style="689" customWidth="1"/>
    <col min="24" max="24" width="12.28515625" style="689" bestFit="1" customWidth="1"/>
    <col min="25" max="25" width="8.5703125" style="689" customWidth="1"/>
    <col min="26" max="16384" width="8.85546875" style="689"/>
  </cols>
  <sheetData>
    <row r="1" spans="1:25">
      <c r="A1" s="695" t="s">
        <v>874</v>
      </c>
      <c r="Y1" s="155" t="s">
        <v>226</v>
      </c>
    </row>
    <row r="2" spans="1:25">
      <c r="A2" s="689" t="s">
        <v>1942</v>
      </c>
    </row>
    <row r="3" spans="1:25">
      <c r="A3" s="689" t="s">
        <v>842</v>
      </c>
    </row>
    <row r="4" spans="1:25">
      <c r="A4" s="689" t="s">
        <v>13</v>
      </c>
    </row>
    <row r="5" spans="1:25">
      <c r="A5" s="689" t="s">
        <v>843</v>
      </c>
    </row>
    <row r="7" spans="1:25" ht="16.5" customHeight="1">
      <c r="A7" s="1537" t="s">
        <v>720</v>
      </c>
      <c r="B7" s="1548">
        <v>2010</v>
      </c>
      <c r="C7" s="1549"/>
      <c r="D7" s="1549"/>
      <c r="E7" s="1549"/>
      <c r="F7" s="1549"/>
      <c r="G7" s="1549"/>
      <c r="H7" s="1549"/>
      <c r="I7" s="1549"/>
      <c r="J7" s="1548">
        <v>2014</v>
      </c>
      <c r="K7" s="1549"/>
      <c r="L7" s="1549"/>
      <c r="M7" s="1549"/>
      <c r="N7" s="1549"/>
      <c r="O7" s="1549"/>
      <c r="P7" s="1549"/>
      <c r="Q7" s="1549"/>
      <c r="R7" s="1547">
        <v>2018</v>
      </c>
      <c r="S7" s="1547"/>
      <c r="T7" s="1547"/>
      <c r="U7" s="1547"/>
      <c r="V7" s="1547"/>
      <c r="W7" s="1547"/>
      <c r="X7" s="1547"/>
      <c r="Y7" s="1547"/>
    </row>
    <row r="8" spans="1:25" ht="15.75" customHeight="1">
      <c r="A8" s="1538"/>
      <c r="B8" s="1548" t="s">
        <v>844</v>
      </c>
      <c r="C8" s="1550"/>
      <c r="D8" s="1547" t="s">
        <v>845</v>
      </c>
      <c r="E8" s="1547"/>
      <c r="F8" s="1547" t="s">
        <v>846</v>
      </c>
      <c r="G8" s="1547"/>
      <c r="H8" s="1548" t="s">
        <v>847</v>
      </c>
      <c r="I8" s="1549"/>
      <c r="J8" s="1548" t="s">
        <v>844</v>
      </c>
      <c r="K8" s="1550"/>
      <c r="L8" s="1547" t="s">
        <v>845</v>
      </c>
      <c r="M8" s="1547"/>
      <c r="N8" s="1547" t="s">
        <v>846</v>
      </c>
      <c r="O8" s="1547"/>
      <c r="P8" s="1548" t="s">
        <v>847</v>
      </c>
      <c r="Q8" s="1549"/>
      <c r="R8" s="1547" t="s">
        <v>844</v>
      </c>
      <c r="S8" s="1547"/>
      <c r="T8" s="1547" t="s">
        <v>845</v>
      </c>
      <c r="U8" s="1547"/>
      <c r="V8" s="1547" t="s">
        <v>846</v>
      </c>
      <c r="W8" s="1547"/>
      <c r="X8" s="1547" t="s">
        <v>847</v>
      </c>
      <c r="Y8" s="1547"/>
    </row>
    <row r="9" spans="1:25" ht="21" customHeight="1">
      <c r="A9" s="1539"/>
      <c r="B9" s="718" t="s">
        <v>722</v>
      </c>
      <c r="C9" s="718" t="s">
        <v>723</v>
      </c>
      <c r="D9" s="718" t="s">
        <v>722</v>
      </c>
      <c r="E9" s="718" t="s">
        <v>723</v>
      </c>
      <c r="F9" s="718" t="s">
        <v>722</v>
      </c>
      <c r="G9" s="718" t="s">
        <v>723</v>
      </c>
      <c r="H9" s="718" t="s">
        <v>722</v>
      </c>
      <c r="I9" s="718" t="s">
        <v>723</v>
      </c>
      <c r="J9" s="718" t="s">
        <v>722</v>
      </c>
      <c r="K9" s="718" t="s">
        <v>723</v>
      </c>
      <c r="L9" s="718" t="s">
        <v>722</v>
      </c>
      <c r="M9" s="718" t="s">
        <v>723</v>
      </c>
      <c r="N9" s="718" t="s">
        <v>722</v>
      </c>
      <c r="O9" s="718" t="s">
        <v>723</v>
      </c>
      <c r="P9" s="718" t="s">
        <v>722</v>
      </c>
      <c r="Q9" s="718" t="s">
        <v>723</v>
      </c>
      <c r="R9" s="1336" t="s">
        <v>722</v>
      </c>
      <c r="S9" s="1336" t="s">
        <v>723</v>
      </c>
      <c r="T9" s="1336" t="s">
        <v>722</v>
      </c>
      <c r="U9" s="1336" t="s">
        <v>723</v>
      </c>
      <c r="V9" s="1336" t="s">
        <v>722</v>
      </c>
      <c r="W9" s="1336" t="s">
        <v>723</v>
      </c>
      <c r="X9" s="1336" t="s">
        <v>848</v>
      </c>
      <c r="Y9" s="1336" t="s">
        <v>723</v>
      </c>
    </row>
    <row r="10" spans="1:25">
      <c r="A10" s="696" t="s">
        <v>310</v>
      </c>
      <c r="B10" s="709">
        <v>5</v>
      </c>
      <c r="C10" s="709" t="s">
        <v>15</v>
      </c>
      <c r="D10" s="709">
        <v>3</v>
      </c>
      <c r="E10" s="709" t="s">
        <v>15</v>
      </c>
      <c r="F10" s="709">
        <v>306</v>
      </c>
      <c r="G10" s="709">
        <v>3</v>
      </c>
      <c r="H10" s="709">
        <v>723</v>
      </c>
      <c r="I10" s="710">
        <v>24</v>
      </c>
      <c r="J10" s="716">
        <v>2</v>
      </c>
      <c r="K10" s="709" t="s">
        <v>15</v>
      </c>
      <c r="L10" s="716">
        <v>6</v>
      </c>
      <c r="M10" s="709" t="s">
        <v>15</v>
      </c>
      <c r="N10" s="716">
        <v>302</v>
      </c>
      <c r="O10" s="716">
        <v>13</v>
      </c>
      <c r="P10" s="716">
        <v>851</v>
      </c>
      <c r="Q10" s="717">
        <v>27</v>
      </c>
      <c r="R10" s="709">
        <v>10</v>
      </c>
      <c r="S10" s="709">
        <v>2</v>
      </c>
      <c r="T10" s="709">
        <v>11</v>
      </c>
      <c r="U10" s="709">
        <v>5</v>
      </c>
      <c r="V10" s="709">
        <v>453</v>
      </c>
      <c r="W10" s="709">
        <v>28</v>
      </c>
      <c r="X10" s="709">
        <v>993</v>
      </c>
      <c r="Y10" s="709">
        <v>80</v>
      </c>
    </row>
    <row r="11" spans="1:25" ht="13.35" customHeight="1">
      <c r="A11" s="711" t="s">
        <v>855</v>
      </c>
      <c r="B11" s="712" t="s">
        <v>15</v>
      </c>
      <c r="C11" s="712" t="s">
        <v>15</v>
      </c>
      <c r="D11" s="712" t="s">
        <v>15</v>
      </c>
      <c r="E11" s="712" t="s">
        <v>15</v>
      </c>
      <c r="F11" s="712">
        <v>43</v>
      </c>
      <c r="G11" s="712">
        <v>3</v>
      </c>
      <c r="H11" s="712">
        <v>114</v>
      </c>
      <c r="I11" s="713">
        <v>3</v>
      </c>
      <c r="J11" s="712" t="s">
        <v>15</v>
      </c>
      <c r="K11" s="712" t="s">
        <v>15</v>
      </c>
      <c r="L11" s="712">
        <v>1</v>
      </c>
      <c r="M11" s="712" t="s">
        <v>15</v>
      </c>
      <c r="N11" s="712">
        <v>45</v>
      </c>
      <c r="O11" s="712">
        <v>5</v>
      </c>
      <c r="P11" s="712">
        <v>135</v>
      </c>
      <c r="Q11" s="713">
        <v>7</v>
      </c>
      <c r="R11" s="712" t="s">
        <v>15</v>
      </c>
      <c r="S11" s="712" t="s">
        <v>15</v>
      </c>
      <c r="T11" s="712">
        <v>3</v>
      </c>
      <c r="U11" s="712">
        <v>2</v>
      </c>
      <c r="V11" s="712">
        <v>75</v>
      </c>
      <c r="W11" s="712">
        <v>6</v>
      </c>
      <c r="X11" s="712">
        <v>190</v>
      </c>
      <c r="Y11" s="712">
        <v>24</v>
      </c>
    </row>
    <row r="12" spans="1:25" ht="13.35" customHeight="1">
      <c r="A12" s="701" t="s">
        <v>738</v>
      </c>
      <c r="B12" s="712">
        <v>3</v>
      </c>
      <c r="C12" s="712" t="s">
        <v>15</v>
      </c>
      <c r="D12" s="712" t="s">
        <v>15</v>
      </c>
      <c r="E12" s="712" t="s">
        <v>15</v>
      </c>
      <c r="F12" s="712">
        <v>154</v>
      </c>
      <c r="G12" s="712" t="s">
        <v>15</v>
      </c>
      <c r="H12" s="712">
        <v>404</v>
      </c>
      <c r="I12" s="713">
        <v>17</v>
      </c>
      <c r="J12" s="712">
        <v>2</v>
      </c>
      <c r="K12" s="712" t="s">
        <v>15</v>
      </c>
      <c r="L12" s="712">
        <v>4</v>
      </c>
      <c r="M12" s="712" t="s">
        <v>15</v>
      </c>
      <c r="N12" s="712">
        <v>170</v>
      </c>
      <c r="O12" s="712">
        <v>7</v>
      </c>
      <c r="P12" s="712">
        <v>477</v>
      </c>
      <c r="Q12" s="713">
        <v>15</v>
      </c>
      <c r="R12" s="712">
        <v>6</v>
      </c>
      <c r="S12" s="712" t="s">
        <v>15</v>
      </c>
      <c r="T12" s="712">
        <v>5</v>
      </c>
      <c r="U12" s="712">
        <v>3</v>
      </c>
      <c r="V12" s="712">
        <v>236</v>
      </c>
      <c r="W12" s="712">
        <v>16</v>
      </c>
      <c r="X12" s="712">
        <v>495</v>
      </c>
      <c r="Y12" s="712">
        <v>38</v>
      </c>
    </row>
    <row r="13" spans="1:25" ht="13.35" customHeight="1">
      <c r="A13" s="701" t="s">
        <v>834</v>
      </c>
      <c r="B13" s="712" t="s">
        <v>15</v>
      </c>
      <c r="C13" s="712" t="s">
        <v>15</v>
      </c>
      <c r="D13" s="712" t="s">
        <v>15</v>
      </c>
      <c r="E13" s="712" t="s">
        <v>15</v>
      </c>
      <c r="F13" s="712">
        <v>23</v>
      </c>
      <c r="G13" s="712" t="s">
        <v>15</v>
      </c>
      <c r="H13" s="712">
        <v>51</v>
      </c>
      <c r="I13" s="713" t="s">
        <v>15</v>
      </c>
      <c r="J13" s="712" t="s">
        <v>15</v>
      </c>
      <c r="K13" s="712" t="s">
        <v>15</v>
      </c>
      <c r="L13" s="712" t="s">
        <v>15</v>
      </c>
      <c r="M13" s="712" t="s">
        <v>15</v>
      </c>
      <c r="N13" s="712">
        <v>35</v>
      </c>
      <c r="O13" s="712">
        <v>1</v>
      </c>
      <c r="P13" s="712">
        <v>101</v>
      </c>
      <c r="Q13" s="713" t="s">
        <v>15</v>
      </c>
      <c r="R13" s="712">
        <v>1</v>
      </c>
      <c r="S13" s="712">
        <v>1</v>
      </c>
      <c r="T13" s="712">
        <v>1</v>
      </c>
      <c r="U13" s="712" t="s">
        <v>15</v>
      </c>
      <c r="V13" s="712">
        <v>34</v>
      </c>
      <c r="W13" s="712">
        <v>1</v>
      </c>
      <c r="X13" s="712">
        <v>98</v>
      </c>
      <c r="Y13" s="712">
        <v>1</v>
      </c>
    </row>
    <row r="14" spans="1:25" ht="13.35" customHeight="1">
      <c r="A14" s="705" t="s">
        <v>728</v>
      </c>
      <c r="B14" s="714">
        <v>2</v>
      </c>
      <c r="C14" s="714" t="s">
        <v>15</v>
      </c>
      <c r="D14" s="714">
        <v>3</v>
      </c>
      <c r="E14" s="714" t="s">
        <v>15</v>
      </c>
      <c r="F14" s="714">
        <v>86</v>
      </c>
      <c r="G14" s="714" t="s">
        <v>15</v>
      </c>
      <c r="H14" s="714">
        <v>154</v>
      </c>
      <c r="I14" s="715">
        <v>4</v>
      </c>
      <c r="J14" s="714" t="s">
        <v>15</v>
      </c>
      <c r="K14" s="714" t="s">
        <v>15</v>
      </c>
      <c r="L14" s="714">
        <v>1</v>
      </c>
      <c r="M14" s="714" t="s">
        <v>15</v>
      </c>
      <c r="N14" s="714">
        <v>52</v>
      </c>
      <c r="O14" s="714" t="s">
        <v>15</v>
      </c>
      <c r="P14" s="714">
        <v>138</v>
      </c>
      <c r="Q14" s="715">
        <v>5</v>
      </c>
      <c r="R14" s="714">
        <v>3</v>
      </c>
      <c r="S14" s="714">
        <v>1</v>
      </c>
      <c r="T14" s="714">
        <v>2</v>
      </c>
      <c r="U14" s="714" t="s">
        <v>15</v>
      </c>
      <c r="V14" s="714">
        <v>108</v>
      </c>
      <c r="W14" s="714">
        <v>5</v>
      </c>
      <c r="X14" s="714">
        <v>209</v>
      </c>
      <c r="Y14" s="714">
        <v>17</v>
      </c>
    </row>
    <row r="15" spans="1:25" ht="13.35" customHeight="1">
      <c r="A15" s="708"/>
      <c r="B15" s="712"/>
      <c r="C15" s="712"/>
      <c r="D15" s="712"/>
      <c r="E15" s="712"/>
      <c r="F15" s="712"/>
      <c r="G15" s="712"/>
      <c r="H15" s="712"/>
      <c r="I15" s="712"/>
      <c r="J15" s="712"/>
      <c r="K15" s="712"/>
      <c r="L15" s="712"/>
      <c r="M15" s="712"/>
      <c r="N15" s="712"/>
      <c r="O15" s="712"/>
      <c r="P15" s="712"/>
      <c r="Q15" s="712"/>
      <c r="R15" s="712"/>
      <c r="S15" s="712"/>
      <c r="T15" s="712"/>
      <c r="U15" s="712"/>
      <c r="V15" s="712"/>
      <c r="W15" s="712"/>
      <c r="X15" s="712"/>
      <c r="Y15" s="712"/>
    </row>
    <row r="16" spans="1:25">
      <c r="A16" s="689" t="s">
        <v>851</v>
      </c>
    </row>
    <row r="17" spans="1:1">
      <c r="A17" s="689" t="s">
        <v>852</v>
      </c>
    </row>
    <row r="18" spans="1:1">
      <c r="A18" s="689" t="s">
        <v>335</v>
      </c>
    </row>
    <row r="19" spans="1:1">
      <c r="A19" s="689" t="s">
        <v>849</v>
      </c>
    </row>
    <row r="20" spans="1:1">
      <c r="A20" s="689" t="s">
        <v>740</v>
      </c>
    </row>
  </sheetData>
  <mergeCells count="16">
    <mergeCell ref="X8:Y8"/>
    <mergeCell ref="A7:A9"/>
    <mergeCell ref="B7:I7"/>
    <mergeCell ref="J7:Q7"/>
    <mergeCell ref="R7:Y7"/>
    <mergeCell ref="B8:C8"/>
    <mergeCell ref="D8:E8"/>
    <mergeCell ref="F8:G8"/>
    <mergeCell ref="H8:I8"/>
    <mergeCell ref="J8:K8"/>
    <mergeCell ref="L8:M8"/>
    <mergeCell ref="N8:O8"/>
    <mergeCell ref="P8:Q8"/>
    <mergeCell ref="R8:S8"/>
    <mergeCell ref="T8:U8"/>
    <mergeCell ref="V8:W8"/>
  </mergeCells>
  <hyperlinks>
    <hyperlink ref="Y1" location="Índice!A1" display="(Voltar ao índice)"/>
  </hyperlinks>
  <pageMargins left="0.511811024" right="0.511811024" top="0.78740157499999996" bottom="0.78740157499999996" header="0.31496062000000002" footer="0.3149606200000000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workbookViewId="0">
      <pane xSplit="1" ySplit="9" topLeftCell="B10" activePane="bottomRight" state="frozen"/>
      <selection activeCell="E22" sqref="E22"/>
      <selection pane="topRight" activeCell="E22" sqref="E22"/>
      <selection pane="bottomLeft" activeCell="E22" sqref="E22"/>
      <selection pane="bottomRight" activeCell="K1" sqref="K1"/>
    </sheetView>
  </sheetViews>
  <sheetFormatPr defaultColWidth="9.140625" defaultRowHeight="11.25"/>
  <cols>
    <col min="1" max="1" width="15.85546875" style="78" customWidth="1"/>
    <col min="2" max="6" width="9.140625" style="78" customWidth="1"/>
    <col min="7" max="11" width="9.140625" style="78"/>
    <col min="12" max="12" width="9.5703125" style="25" customWidth="1"/>
    <col min="13" max="16384" width="9.140625" style="78"/>
  </cols>
  <sheetData>
    <row r="1" spans="1:12">
      <c r="A1" s="77" t="s">
        <v>995</v>
      </c>
      <c r="K1" s="155" t="s">
        <v>226</v>
      </c>
    </row>
    <row r="2" spans="1:12">
      <c r="A2" s="723" t="s">
        <v>895</v>
      </c>
    </row>
    <row r="3" spans="1:12">
      <c r="A3" s="723" t="s">
        <v>228</v>
      </c>
    </row>
    <row r="4" spans="1:12">
      <c r="A4" s="723"/>
    </row>
    <row r="5" spans="1:12" ht="33" customHeight="1">
      <c r="A5" s="1385" t="s">
        <v>2</v>
      </c>
      <c r="B5" s="1392" t="s">
        <v>896</v>
      </c>
      <c r="C5" s="1393"/>
      <c r="D5" s="1393"/>
      <c r="E5" s="1393"/>
      <c r="F5" s="1394"/>
      <c r="G5" s="1393" t="s">
        <v>897</v>
      </c>
      <c r="H5" s="1393"/>
      <c r="I5" s="1393"/>
      <c r="J5" s="1393"/>
      <c r="K5" s="1394"/>
      <c r="L5" s="724"/>
    </row>
    <row r="6" spans="1:12" ht="15.75" customHeight="1">
      <c r="A6" s="1385"/>
      <c r="B6" s="1392" t="s">
        <v>10</v>
      </c>
      <c r="C6" s="1394"/>
      <c r="D6" s="1392" t="s">
        <v>394</v>
      </c>
      <c r="E6" s="1394"/>
      <c r="F6" s="1551" t="s">
        <v>11</v>
      </c>
      <c r="G6" s="1392" t="s">
        <v>10</v>
      </c>
      <c r="H6" s="1394"/>
      <c r="I6" s="1392" t="s">
        <v>394</v>
      </c>
      <c r="J6" s="1394"/>
      <c r="K6" s="1551" t="s">
        <v>11</v>
      </c>
      <c r="L6" s="525"/>
    </row>
    <row r="7" spans="1:12" ht="14.25" customHeight="1">
      <c r="A7" s="1385"/>
      <c r="B7" s="725" t="s">
        <v>289</v>
      </c>
      <c r="C7" s="725">
        <v>2019</v>
      </c>
      <c r="D7" s="725" t="s">
        <v>289</v>
      </c>
      <c r="E7" s="725">
        <v>2019</v>
      </c>
      <c r="F7" s="1552"/>
      <c r="G7" s="725" t="s">
        <v>289</v>
      </c>
      <c r="H7" s="725">
        <v>2019</v>
      </c>
      <c r="I7" s="725" t="s">
        <v>289</v>
      </c>
      <c r="J7" s="725">
        <v>2019</v>
      </c>
      <c r="K7" s="1552"/>
      <c r="L7" s="42"/>
    </row>
    <row r="8" spans="1:12">
      <c r="A8" s="43"/>
      <c r="B8" s="525"/>
      <c r="C8" s="525"/>
      <c r="D8" s="525"/>
      <c r="E8" s="525"/>
      <c r="F8" s="525"/>
      <c r="G8" s="525"/>
      <c r="H8" s="525"/>
      <c r="I8" s="525"/>
      <c r="J8" s="525"/>
      <c r="K8" s="525"/>
    </row>
    <row r="9" spans="1:12">
      <c r="A9" s="726" t="s">
        <v>13</v>
      </c>
      <c r="B9" s="775">
        <v>108949</v>
      </c>
      <c r="C9" s="775">
        <v>105038</v>
      </c>
      <c r="D9" s="847">
        <v>52.254995206117755</v>
      </c>
      <c r="E9" s="847">
        <v>52.116592156978321</v>
      </c>
      <c r="F9" s="848">
        <v>-0.26486089720898498</v>
      </c>
      <c r="G9" s="727">
        <v>1757</v>
      </c>
      <c r="H9" s="727">
        <v>1738</v>
      </c>
      <c r="I9" s="728">
        <v>0.84270646428281937</v>
      </c>
      <c r="J9" s="728">
        <v>0.82703962759423899</v>
      </c>
      <c r="K9" s="728">
        <v>-1.8591095894717635</v>
      </c>
      <c r="L9" s="41"/>
    </row>
    <row r="10" spans="1:12">
      <c r="A10" s="522"/>
      <c r="B10" s="729"/>
      <c r="C10" s="729"/>
      <c r="D10" s="730"/>
      <c r="E10" s="730"/>
      <c r="F10" s="731"/>
      <c r="G10" s="732"/>
      <c r="H10" s="732"/>
      <c r="I10" s="732"/>
      <c r="J10" s="732"/>
      <c r="K10" s="732"/>
      <c r="L10" s="41"/>
    </row>
    <row r="11" spans="1:12">
      <c r="A11" s="85" t="s">
        <v>72</v>
      </c>
      <c r="B11" s="779">
        <v>873</v>
      </c>
      <c r="C11" s="779">
        <v>909</v>
      </c>
      <c r="D11" s="849">
        <v>100.42967334472226</v>
      </c>
      <c r="E11" s="849">
        <v>103.06882026453196</v>
      </c>
      <c r="F11" s="850">
        <v>2.6278557242249478</v>
      </c>
      <c r="G11" s="733">
        <v>28</v>
      </c>
      <c r="H11" s="733">
        <v>18</v>
      </c>
      <c r="I11" s="734">
        <v>3.2211120889487095</v>
      </c>
      <c r="J11" s="734">
        <v>2.0409667379115239</v>
      </c>
      <c r="K11" s="734">
        <v>-36.637823163190689</v>
      </c>
      <c r="L11" s="41"/>
    </row>
    <row r="12" spans="1:12">
      <c r="A12" s="78" t="s">
        <v>16</v>
      </c>
      <c r="B12" s="98">
        <v>1585</v>
      </c>
      <c r="C12" s="98">
        <v>1576</v>
      </c>
      <c r="D12" s="735">
        <v>47.70044721050192</v>
      </c>
      <c r="E12" s="735">
        <v>47.222997120176238</v>
      </c>
      <c r="F12" s="731">
        <v>-1.0009342013476252</v>
      </c>
      <c r="G12" s="736">
        <v>38</v>
      </c>
      <c r="H12" s="736">
        <v>57</v>
      </c>
      <c r="I12" s="737">
        <v>1.1436069362770178</v>
      </c>
      <c r="J12" s="737">
        <v>1.7079383476205872</v>
      </c>
      <c r="K12" s="737">
        <v>49.346623690543126</v>
      </c>
      <c r="L12" s="41"/>
    </row>
    <row r="13" spans="1:12">
      <c r="A13" s="78" t="s">
        <v>17</v>
      </c>
      <c r="B13" s="98">
        <v>200</v>
      </c>
      <c r="C13" s="98">
        <v>264</v>
      </c>
      <c r="D13" s="735">
        <v>24.111084588918064</v>
      </c>
      <c r="E13" s="735">
        <v>31.215599286297888</v>
      </c>
      <c r="F13" s="731">
        <v>29.465761571941897</v>
      </c>
      <c r="G13" s="736">
        <v>11</v>
      </c>
      <c r="H13" s="736">
        <v>21</v>
      </c>
      <c r="I13" s="737">
        <v>1.3261096523904934</v>
      </c>
      <c r="J13" s="737">
        <v>2.483059034137332</v>
      </c>
      <c r="K13" s="737">
        <v>87.243870042064756</v>
      </c>
      <c r="L13" s="41"/>
    </row>
    <row r="14" spans="1:12">
      <c r="A14" s="78" t="s">
        <v>18</v>
      </c>
      <c r="B14" s="98">
        <v>1394</v>
      </c>
      <c r="C14" s="98">
        <v>1075</v>
      </c>
      <c r="D14" s="735">
        <v>34.161550806974738</v>
      </c>
      <c r="E14" s="735">
        <v>25.937383055578142</v>
      </c>
      <c r="F14" s="731">
        <v>-24.074339592678783</v>
      </c>
      <c r="G14" s="736">
        <v>28</v>
      </c>
      <c r="H14" s="736">
        <v>29</v>
      </c>
      <c r="I14" s="737">
        <v>0.68617175222043958</v>
      </c>
      <c r="J14" s="737">
        <v>0.69970614754582894</v>
      </c>
      <c r="K14" s="737">
        <v>1.972450087254729</v>
      </c>
      <c r="L14" s="41"/>
    </row>
    <row r="15" spans="1:12">
      <c r="A15" s="78" t="s">
        <v>19</v>
      </c>
      <c r="B15" s="98">
        <v>5324</v>
      </c>
      <c r="C15" s="98">
        <v>4354</v>
      </c>
      <c r="D15" s="735">
        <v>35.942332134828035</v>
      </c>
      <c r="E15" s="735">
        <v>29.274398335137938</v>
      </c>
      <c r="F15" s="731">
        <v>-18.551756114981988</v>
      </c>
      <c r="G15" s="736">
        <v>129</v>
      </c>
      <c r="H15" s="736">
        <v>112</v>
      </c>
      <c r="I15" s="737">
        <v>0.87087919710608863</v>
      </c>
      <c r="J15" s="737">
        <v>0.75303918546978621</v>
      </c>
      <c r="K15" s="737">
        <v>-13.531154725923189</v>
      </c>
      <c r="L15" s="41"/>
    </row>
    <row r="16" spans="1:12">
      <c r="A16" s="78" t="s">
        <v>20</v>
      </c>
      <c r="B16" s="98">
        <v>7171</v>
      </c>
      <c r="C16" s="98">
        <v>5479</v>
      </c>
      <c r="D16" s="735">
        <v>79.013633074615385</v>
      </c>
      <c r="E16" s="735">
        <v>59.997297438764761</v>
      </c>
      <c r="F16" s="731">
        <v>-24.067157648469117</v>
      </c>
      <c r="G16" s="738">
        <v>30</v>
      </c>
      <c r="H16" s="738">
        <v>33</v>
      </c>
      <c r="I16" s="737">
        <v>0.33055487271488793</v>
      </c>
      <c r="J16" s="737">
        <v>0.36136353631670687</v>
      </c>
      <c r="K16" s="737">
        <v>9.3202872336394904</v>
      </c>
      <c r="L16" s="41"/>
    </row>
    <row r="17" spans="1:12">
      <c r="A17" s="78" t="s">
        <v>21</v>
      </c>
      <c r="B17" s="98">
        <v>1657</v>
      </c>
      <c r="C17" s="98">
        <v>1392</v>
      </c>
      <c r="D17" s="735">
        <v>55.703039933734559</v>
      </c>
      <c r="E17" s="735">
        <v>46.165050668796276</v>
      </c>
      <c r="F17" s="731">
        <v>-17.122924128171213</v>
      </c>
      <c r="G17" s="738">
        <v>17</v>
      </c>
      <c r="H17" s="738">
        <v>13</v>
      </c>
      <c r="I17" s="737">
        <v>0.57148562394296165</v>
      </c>
      <c r="J17" s="737">
        <v>0.43113912262525256</v>
      </c>
      <c r="K17" s="737">
        <v>-24.558185794664311</v>
      </c>
      <c r="L17" s="41"/>
    </row>
    <row r="18" spans="1:12">
      <c r="A18" s="78" t="s">
        <v>22</v>
      </c>
      <c r="B18" s="98">
        <v>3005</v>
      </c>
      <c r="C18" s="98">
        <v>3338</v>
      </c>
      <c r="D18" s="735">
        <v>75.647192570312868</v>
      </c>
      <c r="E18" s="735">
        <v>83.062720067684424</v>
      </c>
      <c r="F18" s="731">
        <v>9.8027795155503519</v>
      </c>
      <c r="G18" s="736">
        <v>68</v>
      </c>
      <c r="H18" s="736">
        <v>57</v>
      </c>
      <c r="I18" s="737">
        <v>1.7118166704762978</v>
      </c>
      <c r="J18" s="737">
        <v>1.4183867716770557</v>
      </c>
      <c r="K18" s="737">
        <v>-17.141432482813578</v>
      </c>
      <c r="L18" s="41"/>
    </row>
    <row r="19" spans="1:12">
      <c r="A19" s="78" t="s">
        <v>57</v>
      </c>
      <c r="B19" s="98">
        <v>1265</v>
      </c>
      <c r="C19" s="98">
        <v>1058</v>
      </c>
      <c r="D19" s="735">
        <v>18.277280358020857</v>
      </c>
      <c r="E19" s="735">
        <v>15.074759694367083</v>
      </c>
      <c r="F19" s="731">
        <v>-17.521866497213136</v>
      </c>
      <c r="G19" s="736">
        <v>58</v>
      </c>
      <c r="H19" s="736">
        <v>82</v>
      </c>
      <c r="I19" s="737">
        <v>0.83800969230451361</v>
      </c>
      <c r="J19" s="737">
        <v>1.1683651180889423</v>
      </c>
      <c r="K19" s="737">
        <v>39.421432570303153</v>
      </c>
      <c r="L19" s="41"/>
    </row>
    <row r="20" spans="1:12">
      <c r="A20" s="78" t="s">
        <v>25</v>
      </c>
      <c r="B20" s="98">
        <v>2378</v>
      </c>
      <c r="C20" s="98">
        <v>2589</v>
      </c>
      <c r="D20" s="735">
        <v>33.802152221979789</v>
      </c>
      <c r="E20" s="735">
        <v>36.592703423417717</v>
      </c>
      <c r="F20" s="731">
        <v>8.2555429699040737</v>
      </c>
      <c r="G20" s="736">
        <v>21</v>
      </c>
      <c r="H20" s="736">
        <v>30</v>
      </c>
      <c r="I20" s="737">
        <v>0.29850512895776932</v>
      </c>
      <c r="J20" s="737">
        <v>0.42401742089707672</v>
      </c>
      <c r="K20" s="737">
        <v>42.046946522337358</v>
      </c>
      <c r="L20" s="41"/>
    </row>
    <row r="21" spans="1:12">
      <c r="A21" s="78" t="s">
        <v>76</v>
      </c>
      <c r="B21" s="98">
        <v>2339</v>
      </c>
      <c r="C21" s="98">
        <v>2189</v>
      </c>
      <c r="D21" s="735">
        <v>67.954716998673447</v>
      </c>
      <c r="E21" s="735">
        <v>62.821677697529552</v>
      </c>
      <c r="F21" s="731">
        <v>-7.5536173614616064</v>
      </c>
      <c r="G21" s="736">
        <v>56</v>
      </c>
      <c r="H21" s="736">
        <v>58</v>
      </c>
      <c r="I21" s="737">
        <v>1.6269620145043664</v>
      </c>
      <c r="J21" s="737">
        <v>1.664530519167069</v>
      </c>
      <c r="K21" s="737">
        <v>2.3091199627145231</v>
      </c>
      <c r="L21" s="41"/>
    </row>
    <row r="22" spans="1:12">
      <c r="A22" s="78" t="s">
        <v>77</v>
      </c>
      <c r="B22" s="98">
        <v>677</v>
      </c>
      <c r="C22" s="98">
        <v>672</v>
      </c>
      <c r="D22" s="735">
        <v>24.635892785467952</v>
      </c>
      <c r="E22" s="735">
        <v>24.181482022579459</v>
      </c>
      <c r="F22" s="731">
        <v>-1.8445069835526184</v>
      </c>
      <c r="G22" s="736">
        <v>127</v>
      </c>
      <c r="H22" s="736">
        <v>71</v>
      </c>
      <c r="I22" s="737">
        <v>4.6215042596077254</v>
      </c>
      <c r="J22" s="737">
        <v>2.5548887255999131</v>
      </c>
      <c r="K22" s="737">
        <v>-44.717378107171257</v>
      </c>
      <c r="L22" s="41"/>
    </row>
    <row r="23" spans="1:12">
      <c r="A23" s="78" t="s">
        <v>78</v>
      </c>
      <c r="B23" s="98">
        <v>23268</v>
      </c>
      <c r="C23" s="98">
        <v>24276</v>
      </c>
      <c r="D23" s="735">
        <v>110.58587415167831</v>
      </c>
      <c r="E23" s="735">
        <v>114.67825441708031</v>
      </c>
      <c r="F23" s="731">
        <v>3.7006356343387337</v>
      </c>
      <c r="G23" s="736">
        <v>58</v>
      </c>
      <c r="H23" s="736">
        <v>83</v>
      </c>
      <c r="I23" s="737">
        <v>0.27565672600985652</v>
      </c>
      <c r="J23" s="737">
        <v>0.39208663357298013</v>
      </c>
      <c r="K23" s="737">
        <v>42.237281581498756</v>
      </c>
      <c r="L23" s="41"/>
    </row>
    <row r="24" spans="1:12">
      <c r="A24" s="78" t="s">
        <v>29</v>
      </c>
      <c r="B24" s="98">
        <v>2425</v>
      </c>
      <c r="C24" s="98" t="s">
        <v>24</v>
      </c>
      <c r="D24" s="735">
        <v>28.48418223439792</v>
      </c>
      <c r="E24" s="735" t="s">
        <v>24</v>
      </c>
      <c r="F24" s="731" t="s">
        <v>24</v>
      </c>
      <c r="G24" s="736">
        <v>55</v>
      </c>
      <c r="H24" s="736">
        <v>34</v>
      </c>
      <c r="I24" s="737">
        <v>0.64603299913067447</v>
      </c>
      <c r="J24" s="737">
        <v>0.39521717474353019</v>
      </c>
      <c r="K24" s="737">
        <v>-38.82399579040873</v>
      </c>
      <c r="L24" s="41"/>
    </row>
    <row r="25" spans="1:12">
      <c r="A25" s="78" t="s">
        <v>79</v>
      </c>
      <c r="B25" s="98">
        <v>2440</v>
      </c>
      <c r="C25" s="98">
        <v>3754</v>
      </c>
      <c r="D25" s="735">
        <v>61.053482850977453</v>
      </c>
      <c r="E25" s="735">
        <v>93.426613942267124</v>
      </c>
      <c r="F25" s="731">
        <v>53.024216767956901</v>
      </c>
      <c r="G25" s="736">
        <v>39</v>
      </c>
      <c r="H25" s="736">
        <v>38</v>
      </c>
      <c r="I25" s="737">
        <v>0.97585484884759044</v>
      </c>
      <c r="J25" s="737">
        <v>0.94571425940494169</v>
      </c>
      <c r="K25" s="737">
        <v>-3.0886344909022534</v>
      </c>
      <c r="L25" s="41"/>
    </row>
    <row r="26" spans="1:12">
      <c r="A26" s="78" t="s">
        <v>31</v>
      </c>
      <c r="B26" s="98">
        <v>6266</v>
      </c>
      <c r="C26" s="98">
        <v>6142</v>
      </c>
      <c r="D26" s="735">
        <v>55.212219435177055</v>
      </c>
      <c r="E26" s="735">
        <v>53.717186447351516</v>
      </c>
      <c r="F26" s="731">
        <v>-2.7077936788627244</v>
      </c>
      <c r="G26" s="736">
        <v>143</v>
      </c>
      <c r="H26" s="736">
        <v>200</v>
      </c>
      <c r="I26" s="737">
        <v>1.260029904122298</v>
      </c>
      <c r="J26" s="737">
        <v>1.7491757228053246</v>
      </c>
      <c r="K26" s="737">
        <v>38.820175384944712</v>
      </c>
      <c r="L26" s="41"/>
    </row>
    <row r="27" spans="1:12">
      <c r="A27" s="78" t="s">
        <v>80</v>
      </c>
      <c r="B27" s="98">
        <v>6800</v>
      </c>
      <c r="C27" s="98">
        <v>7340</v>
      </c>
      <c r="D27" s="735">
        <v>71.606881589807557</v>
      </c>
      <c r="E27" s="735">
        <v>76.801773262958918</v>
      </c>
      <c r="F27" s="731">
        <v>7.2547380332937061</v>
      </c>
      <c r="G27" s="736">
        <v>30</v>
      </c>
      <c r="H27" s="736">
        <v>43</v>
      </c>
      <c r="I27" s="737">
        <v>0.31591271289620981</v>
      </c>
      <c r="J27" s="737">
        <v>0.44992864445602632</v>
      </c>
      <c r="K27" s="737">
        <v>42.421822892529867</v>
      </c>
      <c r="L27" s="41"/>
    </row>
    <row r="28" spans="1:12">
      <c r="A28" s="78" t="s">
        <v>81</v>
      </c>
      <c r="B28" s="98">
        <v>589</v>
      </c>
      <c r="C28" s="98">
        <v>524</v>
      </c>
      <c r="D28" s="735">
        <v>18.042407929347277</v>
      </c>
      <c r="E28" s="735">
        <v>16.008666676646623</v>
      </c>
      <c r="F28" s="731">
        <v>-11.272005713786282</v>
      </c>
      <c r="G28" s="736">
        <v>20</v>
      </c>
      <c r="H28" s="736">
        <v>49</v>
      </c>
      <c r="I28" s="737">
        <v>0.61264543053810794</v>
      </c>
      <c r="J28" s="737">
        <v>1.4969936396100851</v>
      </c>
      <c r="K28" s="737">
        <v>144.34910716549751</v>
      </c>
      <c r="L28" s="41"/>
    </row>
    <row r="29" spans="1:12">
      <c r="A29" s="78" t="s">
        <v>34</v>
      </c>
      <c r="B29" s="98">
        <v>8721</v>
      </c>
      <c r="C29" s="98">
        <v>8423</v>
      </c>
      <c r="D29" s="735">
        <v>50.821796787405098</v>
      </c>
      <c r="E29" s="735">
        <v>48.786723477743308</v>
      </c>
      <c r="F29" s="731">
        <v>-4.0043316810989493</v>
      </c>
      <c r="G29" s="736">
        <v>332</v>
      </c>
      <c r="H29" s="736">
        <v>191</v>
      </c>
      <c r="I29" s="737">
        <v>1.9347364446070969</v>
      </c>
      <c r="J29" s="737">
        <v>1.1062880427696749</v>
      </c>
      <c r="K29" s="737">
        <v>-42.819703125283404</v>
      </c>
      <c r="L29" s="41"/>
    </row>
    <row r="30" spans="1:12">
      <c r="A30" s="78" t="s">
        <v>35</v>
      </c>
      <c r="B30" s="98">
        <v>725</v>
      </c>
      <c r="C30" s="98">
        <v>570</v>
      </c>
      <c r="D30" s="735">
        <v>20.839261744001885</v>
      </c>
      <c r="E30" s="735">
        <v>16.253889170718018</v>
      </c>
      <c r="F30" s="731">
        <v>-22.003526946455587</v>
      </c>
      <c r="G30" s="736">
        <v>86</v>
      </c>
      <c r="H30" s="736">
        <v>103</v>
      </c>
      <c r="I30" s="737">
        <v>2.4719675999781545</v>
      </c>
      <c r="J30" s="737">
        <v>2.9371062887437827</v>
      </c>
      <c r="K30" s="737">
        <v>18.816536623284975</v>
      </c>
      <c r="L30" s="41"/>
    </row>
    <row r="31" spans="1:12">
      <c r="A31" s="78" t="s">
        <v>82</v>
      </c>
      <c r="B31" s="98">
        <v>9729</v>
      </c>
      <c r="C31" s="98">
        <v>9380</v>
      </c>
      <c r="D31" s="735">
        <v>85.872367130186802</v>
      </c>
      <c r="E31" s="735">
        <v>82.445310325290691</v>
      </c>
      <c r="F31" s="731">
        <v>-3.9908726397404615</v>
      </c>
      <c r="G31" s="736">
        <v>185</v>
      </c>
      <c r="H31" s="736">
        <v>164</v>
      </c>
      <c r="I31" s="737">
        <v>1.632890113997796</v>
      </c>
      <c r="J31" s="737">
        <v>1.4414745088856795</v>
      </c>
      <c r="K31" s="737">
        <v>-11.722503766250059</v>
      </c>
      <c r="L31" s="41"/>
    </row>
    <row r="32" spans="1:12">
      <c r="A32" s="78" t="s">
        <v>83</v>
      </c>
      <c r="B32" s="98">
        <v>1260</v>
      </c>
      <c r="C32" s="98">
        <v>2027</v>
      </c>
      <c r="D32" s="735">
        <v>71.689115032012609</v>
      </c>
      <c r="E32" s="735">
        <v>114.05421373208232</v>
      </c>
      <c r="F32" s="731">
        <v>59.09558052314032</v>
      </c>
      <c r="G32" s="736">
        <v>45</v>
      </c>
      <c r="H32" s="736">
        <v>67</v>
      </c>
      <c r="I32" s="737">
        <v>2.5603255368575928</v>
      </c>
      <c r="J32" s="737">
        <v>3.7699222101872301</v>
      </c>
      <c r="K32" s="737">
        <v>47.24386238846143</v>
      </c>
      <c r="L32" s="41"/>
    </row>
    <row r="33" spans="1:12">
      <c r="A33" s="78" t="s">
        <v>898</v>
      </c>
      <c r="B33" s="98">
        <v>625</v>
      </c>
      <c r="C33" s="98">
        <v>353</v>
      </c>
      <c r="D33" s="735">
        <v>108.40004995074301</v>
      </c>
      <c r="E33" s="735">
        <v>58.273807656815144</v>
      </c>
      <c r="F33" s="731">
        <v>-46.241899627080649</v>
      </c>
      <c r="G33" s="736">
        <v>15</v>
      </c>
      <c r="H33" s="736">
        <v>36</v>
      </c>
      <c r="I33" s="737">
        <v>2.6016011988178325</v>
      </c>
      <c r="J33" s="737">
        <v>5.9429378913465873</v>
      </c>
      <c r="K33" s="737">
        <v>128.43385427586128</v>
      </c>
      <c r="L33" s="41"/>
    </row>
    <row r="34" spans="1:12">
      <c r="A34" s="739" t="s">
        <v>39</v>
      </c>
      <c r="B34" s="98">
        <v>3280</v>
      </c>
      <c r="C34" s="98">
        <v>2442</v>
      </c>
      <c r="D34" s="735">
        <v>46.357187215479229</v>
      </c>
      <c r="E34" s="735">
        <v>34.083353199006027</v>
      </c>
      <c r="F34" s="731">
        <v>-26.476658213582937</v>
      </c>
      <c r="G34" s="736">
        <v>40</v>
      </c>
      <c r="H34" s="736">
        <v>40</v>
      </c>
      <c r="I34" s="737">
        <v>0.56533155140828328</v>
      </c>
      <c r="J34" s="737">
        <v>0.55828588368560239</v>
      </c>
      <c r="K34" s="737">
        <v>-1.2462894924455625</v>
      </c>
      <c r="L34" s="41"/>
    </row>
    <row r="35" spans="1:12">
      <c r="A35" s="78" t="s">
        <v>67</v>
      </c>
      <c r="B35" s="98">
        <v>13138</v>
      </c>
      <c r="C35" s="98">
        <v>12815</v>
      </c>
      <c r="D35" s="735">
        <v>28.850037251638906</v>
      </c>
      <c r="E35" s="735">
        <v>27.907807933914309</v>
      </c>
      <c r="F35" s="731">
        <v>-3.2659552897841393</v>
      </c>
      <c r="G35" s="736">
        <v>59</v>
      </c>
      <c r="H35" s="736">
        <v>62</v>
      </c>
      <c r="I35" s="737">
        <v>0.12955946094129209</v>
      </c>
      <c r="J35" s="737">
        <v>0.13502021786209031</v>
      </c>
      <c r="K35" s="737">
        <v>4.2148654225048654</v>
      </c>
      <c r="L35" s="41"/>
    </row>
    <row r="36" spans="1:12">
      <c r="A36" s="78" t="s">
        <v>41</v>
      </c>
      <c r="B36" s="98">
        <v>910</v>
      </c>
      <c r="C36" s="98">
        <v>608</v>
      </c>
      <c r="D36" s="735">
        <v>39.941921812151826</v>
      </c>
      <c r="E36" s="735">
        <v>26.449778483105202</v>
      </c>
      <c r="F36" s="731">
        <v>-33.779404487597311</v>
      </c>
      <c r="G36" s="736">
        <v>22</v>
      </c>
      <c r="H36" s="736">
        <v>30</v>
      </c>
      <c r="I36" s="737">
        <v>0.96562887897509908</v>
      </c>
      <c r="J36" s="737">
        <v>1.3050877541005856</v>
      </c>
      <c r="K36" s="737">
        <v>35.154175948608945</v>
      </c>
      <c r="L36" s="41"/>
    </row>
    <row r="37" spans="1:12">
      <c r="A37" s="88" t="s">
        <v>42</v>
      </c>
      <c r="B37" s="740">
        <v>905</v>
      </c>
      <c r="C37" s="740">
        <v>1489</v>
      </c>
      <c r="D37" s="741">
        <v>58.19078733742748</v>
      </c>
      <c r="E37" s="741">
        <v>94.667950098736952</v>
      </c>
      <c r="F37" s="742">
        <v>62.685460070838197</v>
      </c>
      <c r="G37" s="743">
        <v>17</v>
      </c>
      <c r="H37" s="743">
        <v>17</v>
      </c>
      <c r="I37" s="744">
        <v>1.093086612968251</v>
      </c>
      <c r="J37" s="744">
        <v>1.0808295175812817</v>
      </c>
      <c r="K37" s="744">
        <v>-1.1213288353871143</v>
      </c>
      <c r="L37" s="41"/>
    </row>
    <row r="38" spans="1:12">
      <c r="B38" s="97"/>
      <c r="C38" s="97"/>
      <c r="D38" s="745"/>
      <c r="E38" s="745"/>
      <c r="F38" s="746"/>
      <c r="G38" s="736"/>
      <c r="H38" s="736"/>
      <c r="I38" s="747"/>
      <c r="J38" s="747"/>
      <c r="K38" s="747"/>
      <c r="L38" s="41"/>
    </row>
    <row r="39" spans="1:12">
      <c r="A39" s="274" t="s">
        <v>899</v>
      </c>
    </row>
    <row r="40" spans="1:12">
      <c r="A40" s="274" t="s">
        <v>45</v>
      </c>
    </row>
    <row r="41" spans="1:12">
      <c r="A41" s="274" t="s">
        <v>291</v>
      </c>
    </row>
    <row r="42" spans="1:12">
      <c r="A42" s="78" t="s">
        <v>292</v>
      </c>
    </row>
    <row r="43" spans="1:12">
      <c r="A43" s="78" t="s">
        <v>900</v>
      </c>
    </row>
    <row r="44" spans="1:12">
      <c r="A44" s="78" t="s">
        <v>901</v>
      </c>
    </row>
    <row r="45" spans="1:12">
      <c r="A45" s="78" t="s">
        <v>902</v>
      </c>
    </row>
    <row r="46" spans="1:12">
      <c r="A46" s="1398"/>
      <c r="B46" s="1398"/>
      <c r="C46" s="1398"/>
      <c r="D46" s="1398"/>
      <c r="E46" s="1398"/>
      <c r="F46" s="1398"/>
      <c r="G46" s="1398"/>
      <c r="H46" s="1398"/>
      <c r="I46" s="1398"/>
      <c r="J46" s="1398"/>
      <c r="K46" s="1398"/>
    </row>
    <row r="47" spans="1:12">
      <c r="A47" s="1398"/>
      <c r="B47" s="1398"/>
      <c r="C47" s="1398"/>
      <c r="D47" s="1398"/>
      <c r="E47" s="1398"/>
      <c r="F47" s="1398"/>
      <c r="G47" s="1398"/>
      <c r="H47" s="1398"/>
      <c r="I47" s="1398"/>
      <c r="J47" s="1398"/>
      <c r="K47" s="1398"/>
    </row>
  </sheetData>
  <mergeCells count="10">
    <mergeCell ref="A46:K47"/>
    <mergeCell ref="A5:A7"/>
    <mergeCell ref="B5:F5"/>
    <mergeCell ref="G5:K5"/>
    <mergeCell ref="B6:C6"/>
    <mergeCell ref="D6:E6"/>
    <mergeCell ref="F6:F7"/>
    <mergeCell ref="G6:H6"/>
    <mergeCell ref="I6:J6"/>
    <mergeCell ref="K6:K7"/>
  </mergeCells>
  <hyperlinks>
    <hyperlink ref="K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workbookViewId="0">
      <selection activeCell="H1" sqref="H1"/>
    </sheetView>
  </sheetViews>
  <sheetFormatPr defaultColWidth="9.140625" defaultRowHeight="11.25" customHeight="1"/>
  <cols>
    <col min="1" max="1" width="19.7109375" style="25" customWidth="1"/>
    <col min="2" max="6" width="9.85546875" style="25" customWidth="1"/>
    <col min="7" max="8" width="10.7109375" style="25" bestFit="1" customWidth="1"/>
    <col min="9" max="16384" width="9.140625" style="25"/>
  </cols>
  <sheetData>
    <row r="1" spans="1:8" ht="11.25" customHeight="1">
      <c r="A1" s="77" t="s">
        <v>997</v>
      </c>
      <c r="H1" s="155" t="s">
        <v>226</v>
      </c>
    </row>
    <row r="2" spans="1:8" ht="11.25" customHeight="1">
      <c r="A2" s="723" t="s">
        <v>903</v>
      </c>
    </row>
    <row r="3" spans="1:8" ht="11.25" customHeight="1">
      <c r="A3" s="723" t="s">
        <v>904</v>
      </c>
    </row>
    <row r="4" spans="1:8" ht="11.25" customHeight="1">
      <c r="A4" s="723"/>
    </row>
    <row r="5" spans="1:8" ht="32.25" customHeight="1">
      <c r="A5" s="1553" t="s">
        <v>905</v>
      </c>
      <c r="B5" s="1392" t="s">
        <v>906</v>
      </c>
      <c r="C5" s="1393"/>
      <c r="D5" s="1393"/>
      <c r="E5" s="1393"/>
      <c r="F5" s="1393"/>
      <c r="G5" s="1393"/>
      <c r="H5" s="1394"/>
    </row>
    <row r="6" spans="1:8" ht="14.25" customHeight="1">
      <c r="A6" s="1553"/>
      <c r="B6" s="853">
        <v>2013</v>
      </c>
      <c r="C6" s="853">
        <v>2014</v>
      </c>
      <c r="D6" s="853">
        <v>2015</v>
      </c>
      <c r="E6" s="853">
        <v>2016</v>
      </c>
      <c r="F6" s="853">
        <v>2017</v>
      </c>
      <c r="G6" s="854">
        <v>2018</v>
      </c>
      <c r="H6" s="854">
        <v>2019</v>
      </c>
    </row>
    <row r="7" spans="1:8" ht="11.25" customHeight="1">
      <c r="A7" s="855"/>
      <c r="B7" s="855"/>
      <c r="C7" s="855"/>
      <c r="D7" s="855"/>
      <c r="E7" s="855"/>
      <c r="F7" s="855"/>
    </row>
    <row r="8" spans="1:8" ht="11.25" customHeight="1">
      <c r="A8" s="855" t="s">
        <v>13</v>
      </c>
      <c r="B8" s="752">
        <v>111610</v>
      </c>
      <c r="C8" s="752">
        <v>108888</v>
      </c>
      <c r="D8" s="752">
        <v>117262</v>
      </c>
      <c r="E8" s="752">
        <v>120480</v>
      </c>
      <c r="F8" s="752">
        <v>118015</v>
      </c>
      <c r="G8" s="786">
        <v>108949</v>
      </c>
      <c r="H8" s="786">
        <v>105038</v>
      </c>
    </row>
    <row r="9" spans="1:8" ht="11.25" customHeight="1">
      <c r="A9" s="856"/>
      <c r="B9" s="732"/>
      <c r="C9" s="727"/>
      <c r="D9" s="727"/>
      <c r="E9" s="727"/>
      <c r="F9" s="727"/>
      <c r="G9" s="755"/>
      <c r="H9" s="755"/>
    </row>
    <row r="10" spans="1:8" ht="11.25" customHeight="1">
      <c r="A10" s="857" t="s">
        <v>907</v>
      </c>
      <c r="B10" s="46">
        <v>5894</v>
      </c>
      <c r="C10" s="46">
        <v>4068</v>
      </c>
      <c r="D10" s="46">
        <v>4328</v>
      </c>
      <c r="E10" s="46">
        <v>6588</v>
      </c>
      <c r="F10" s="46">
        <v>6018</v>
      </c>
      <c r="G10" s="786">
        <v>7682</v>
      </c>
      <c r="H10" s="786">
        <v>6117</v>
      </c>
    </row>
    <row r="11" spans="1:8" ht="11.25" customHeight="1">
      <c r="A11" s="858" t="s">
        <v>72</v>
      </c>
      <c r="B11" s="13">
        <v>667</v>
      </c>
      <c r="C11" s="48">
        <v>535</v>
      </c>
      <c r="D11" s="545" t="s">
        <v>24</v>
      </c>
      <c r="E11" s="48">
        <v>712</v>
      </c>
      <c r="F11" s="48">
        <v>712</v>
      </c>
      <c r="G11" s="799">
        <v>873</v>
      </c>
      <c r="H11" s="799">
        <v>909</v>
      </c>
    </row>
    <row r="12" spans="1:8" ht="11.25" customHeight="1">
      <c r="A12" s="859" t="s">
        <v>17</v>
      </c>
      <c r="B12" s="48">
        <v>289</v>
      </c>
      <c r="C12" s="48">
        <v>97</v>
      </c>
      <c r="D12" s="48">
        <v>237</v>
      </c>
      <c r="E12" s="48">
        <v>459</v>
      </c>
      <c r="F12" s="48">
        <v>345</v>
      </c>
      <c r="G12" s="799">
        <v>200</v>
      </c>
      <c r="H12" s="799">
        <v>264</v>
      </c>
    </row>
    <row r="13" spans="1:8" ht="11.25" customHeight="1">
      <c r="A13" s="859" t="s">
        <v>18</v>
      </c>
      <c r="B13" s="48">
        <v>938</v>
      </c>
      <c r="C13" s="48">
        <v>594</v>
      </c>
      <c r="D13" s="48">
        <v>707</v>
      </c>
      <c r="E13" s="48">
        <v>725</v>
      </c>
      <c r="F13" s="48">
        <v>1352</v>
      </c>
      <c r="G13" s="799">
        <v>1394</v>
      </c>
      <c r="H13" s="799">
        <v>1075</v>
      </c>
    </row>
    <row r="14" spans="1:8" ht="11.25" customHeight="1">
      <c r="A14" s="859" t="s">
        <v>29</v>
      </c>
      <c r="B14" s="48">
        <v>1610</v>
      </c>
      <c r="C14" s="48">
        <v>1155</v>
      </c>
      <c r="D14" s="48">
        <v>1729</v>
      </c>
      <c r="E14" s="48">
        <v>2979</v>
      </c>
      <c r="F14" s="48">
        <v>1422</v>
      </c>
      <c r="G14" s="799">
        <v>2425</v>
      </c>
      <c r="H14" s="799" t="s">
        <v>24</v>
      </c>
    </row>
    <row r="15" spans="1:8" ht="11.25" customHeight="1">
      <c r="A15" s="859" t="s">
        <v>908</v>
      </c>
      <c r="B15" s="48">
        <v>1648</v>
      </c>
      <c r="C15" s="48">
        <v>881</v>
      </c>
      <c r="D15" s="48">
        <v>1000</v>
      </c>
      <c r="E15" s="48">
        <v>1020</v>
      </c>
      <c r="F15" s="48">
        <v>1233</v>
      </c>
      <c r="G15" s="799">
        <v>1260</v>
      </c>
      <c r="H15" s="799">
        <v>2027</v>
      </c>
    </row>
    <row r="16" spans="1:8" ht="11.25" customHeight="1">
      <c r="A16" s="859" t="s">
        <v>996</v>
      </c>
      <c r="B16" s="48">
        <v>54</v>
      </c>
      <c r="C16" s="48">
        <v>151</v>
      </c>
      <c r="D16" s="48">
        <v>67</v>
      </c>
      <c r="E16" s="48">
        <v>47</v>
      </c>
      <c r="F16" s="48">
        <v>277</v>
      </c>
      <c r="G16" s="800">
        <v>625</v>
      </c>
      <c r="H16" s="800">
        <v>353</v>
      </c>
    </row>
    <row r="17" spans="1:10" ht="11.25" customHeight="1">
      <c r="A17" s="860" t="s">
        <v>42</v>
      </c>
      <c r="B17" s="21">
        <v>688</v>
      </c>
      <c r="C17" s="21">
        <v>655</v>
      </c>
      <c r="D17" s="21">
        <v>588</v>
      </c>
      <c r="E17" s="21">
        <v>646</v>
      </c>
      <c r="F17" s="21">
        <v>677</v>
      </c>
      <c r="G17" s="805">
        <v>905</v>
      </c>
      <c r="H17" s="805">
        <v>1489</v>
      </c>
    </row>
    <row r="18" spans="1:10" ht="11.25" customHeight="1">
      <c r="A18" s="859"/>
      <c r="B18" s="48"/>
      <c r="C18" s="48"/>
      <c r="D18" s="48"/>
      <c r="E18" s="48"/>
      <c r="F18" s="48"/>
      <c r="G18" s="755"/>
      <c r="H18" s="755"/>
    </row>
    <row r="19" spans="1:10" s="39" customFormat="1" ht="11.25" customHeight="1">
      <c r="A19" s="857" t="s">
        <v>909</v>
      </c>
      <c r="B19" s="46">
        <v>24208</v>
      </c>
      <c r="C19" s="46">
        <v>24183</v>
      </c>
      <c r="D19" s="46">
        <v>28183</v>
      </c>
      <c r="E19" s="46">
        <v>26326</v>
      </c>
      <c r="F19" s="46">
        <v>28431</v>
      </c>
      <c r="G19" s="786">
        <v>27922</v>
      </c>
      <c r="H19" s="786">
        <v>26794</v>
      </c>
      <c r="J19" s="861"/>
    </row>
    <row r="20" spans="1:10" ht="11.25" customHeight="1">
      <c r="A20" s="859" t="s">
        <v>16</v>
      </c>
      <c r="B20" s="48">
        <v>1708</v>
      </c>
      <c r="C20" s="48">
        <v>1472</v>
      </c>
      <c r="D20" s="48">
        <v>1987</v>
      </c>
      <c r="E20" s="48">
        <v>1106</v>
      </c>
      <c r="F20" s="48">
        <v>1936</v>
      </c>
      <c r="G20" s="755">
        <v>1585</v>
      </c>
      <c r="H20" s="755">
        <v>1576</v>
      </c>
    </row>
    <row r="21" spans="1:10" ht="11.25" customHeight="1">
      <c r="A21" s="859" t="s">
        <v>487</v>
      </c>
      <c r="B21" s="48">
        <v>5146</v>
      </c>
      <c r="C21" s="48">
        <v>4628</v>
      </c>
      <c r="D21" s="48">
        <v>5051</v>
      </c>
      <c r="E21" s="48">
        <v>5496</v>
      </c>
      <c r="F21" s="48">
        <v>5673</v>
      </c>
      <c r="G21" s="755">
        <v>5324</v>
      </c>
      <c r="H21" s="755">
        <v>4354</v>
      </c>
    </row>
    <row r="22" spans="1:10" ht="11.25" customHeight="1">
      <c r="A22" s="859" t="s">
        <v>20</v>
      </c>
      <c r="B22" s="48">
        <v>6124</v>
      </c>
      <c r="C22" s="48">
        <v>6224</v>
      </c>
      <c r="D22" s="48">
        <v>6615</v>
      </c>
      <c r="E22" s="48">
        <v>5497</v>
      </c>
      <c r="F22" s="48">
        <v>6969</v>
      </c>
      <c r="G22" s="755">
        <v>7171</v>
      </c>
      <c r="H22" s="755">
        <v>5479</v>
      </c>
    </row>
    <row r="23" spans="1:10" ht="11.25" customHeight="1">
      <c r="A23" s="859" t="s">
        <v>910</v>
      </c>
      <c r="B23" s="48">
        <v>1081</v>
      </c>
      <c r="C23" s="48">
        <v>1543</v>
      </c>
      <c r="D23" s="48">
        <v>2252</v>
      </c>
      <c r="E23" s="48">
        <v>2629</v>
      </c>
      <c r="F23" s="48">
        <v>2793</v>
      </c>
      <c r="G23" s="755">
        <v>2378</v>
      </c>
      <c r="H23" s="755">
        <v>2589</v>
      </c>
    </row>
    <row r="24" spans="1:10" ht="11.25" customHeight="1">
      <c r="A24" s="859" t="s">
        <v>79</v>
      </c>
      <c r="B24" s="48">
        <v>2774</v>
      </c>
      <c r="C24" s="48">
        <v>875</v>
      </c>
      <c r="D24" s="48">
        <v>3887</v>
      </c>
      <c r="E24" s="48">
        <v>3477</v>
      </c>
      <c r="F24" s="48">
        <v>3462</v>
      </c>
      <c r="G24" s="755">
        <v>2440</v>
      </c>
      <c r="H24" s="755">
        <v>3754</v>
      </c>
    </row>
    <row r="25" spans="1:10" ht="11.25" customHeight="1">
      <c r="A25" s="859" t="s">
        <v>80</v>
      </c>
      <c r="B25" s="48">
        <v>4931</v>
      </c>
      <c r="C25" s="48">
        <v>6670</v>
      </c>
      <c r="D25" s="48">
        <v>5008</v>
      </c>
      <c r="E25" s="48">
        <v>4887</v>
      </c>
      <c r="F25" s="48">
        <v>4718</v>
      </c>
      <c r="G25" s="755">
        <v>6800</v>
      </c>
      <c r="H25" s="755">
        <v>7340</v>
      </c>
    </row>
    <row r="26" spans="1:10" ht="11.25" customHeight="1">
      <c r="A26" s="859" t="s">
        <v>912</v>
      </c>
      <c r="B26" s="48">
        <v>328</v>
      </c>
      <c r="C26" s="48">
        <v>991</v>
      </c>
      <c r="D26" s="48">
        <v>1059</v>
      </c>
      <c r="E26" s="48">
        <v>1107</v>
      </c>
      <c r="F26" s="48">
        <v>717</v>
      </c>
      <c r="G26" s="755">
        <v>589</v>
      </c>
      <c r="H26" s="755">
        <v>524</v>
      </c>
    </row>
    <row r="27" spans="1:10" ht="11.25" customHeight="1">
      <c r="A27" s="859" t="s">
        <v>35</v>
      </c>
      <c r="B27" s="48">
        <v>493</v>
      </c>
      <c r="C27" s="48">
        <v>533</v>
      </c>
      <c r="D27" s="48">
        <v>971</v>
      </c>
      <c r="E27" s="48">
        <v>887</v>
      </c>
      <c r="F27" s="48">
        <v>961</v>
      </c>
      <c r="G27" s="755">
        <v>725</v>
      </c>
      <c r="H27" s="755">
        <v>570</v>
      </c>
    </row>
    <row r="28" spans="1:10" ht="11.25" customHeight="1">
      <c r="A28" s="860" t="s">
        <v>41</v>
      </c>
      <c r="B28" s="21">
        <v>1623</v>
      </c>
      <c r="C28" s="21">
        <v>1247</v>
      </c>
      <c r="D28" s="21">
        <v>1353</v>
      </c>
      <c r="E28" s="21">
        <v>1240</v>
      </c>
      <c r="F28" s="21">
        <v>1202</v>
      </c>
      <c r="G28" s="851">
        <v>910</v>
      </c>
      <c r="H28" s="851">
        <v>608</v>
      </c>
    </row>
    <row r="29" spans="1:10" ht="11.25" customHeight="1">
      <c r="A29" s="859"/>
      <c r="B29" s="48"/>
      <c r="C29" s="48"/>
      <c r="D29" s="48"/>
      <c r="E29" s="48"/>
      <c r="F29" s="48"/>
      <c r="G29" s="755"/>
      <c r="H29" s="755"/>
    </row>
    <row r="30" spans="1:10" s="39" customFormat="1" ht="11.25" customHeight="1">
      <c r="A30" s="857" t="s">
        <v>913</v>
      </c>
      <c r="B30" s="46">
        <v>8483</v>
      </c>
      <c r="C30" s="46">
        <v>9266</v>
      </c>
      <c r="D30" s="46">
        <v>12077</v>
      </c>
      <c r="E30" s="46">
        <v>15506</v>
      </c>
      <c r="F30" s="46">
        <v>12585</v>
      </c>
      <c r="G30" s="786">
        <v>5938</v>
      </c>
      <c r="H30" s="786">
        <v>5311</v>
      </c>
      <c r="J30" s="861"/>
    </row>
    <row r="31" spans="1:10" ht="11.25" customHeight="1">
      <c r="A31" s="859" t="s">
        <v>21</v>
      </c>
      <c r="B31" s="48">
        <v>2173</v>
      </c>
      <c r="C31" s="48">
        <v>2302</v>
      </c>
      <c r="D31" s="48">
        <v>2277</v>
      </c>
      <c r="E31" s="48">
        <v>2116</v>
      </c>
      <c r="F31" s="48">
        <v>2030</v>
      </c>
      <c r="G31" s="755">
        <v>1657</v>
      </c>
      <c r="H31" s="755">
        <v>1392</v>
      </c>
    </row>
    <row r="32" spans="1:10" ht="11.25" customHeight="1">
      <c r="A32" s="859" t="s">
        <v>57</v>
      </c>
      <c r="B32" s="48">
        <v>3279</v>
      </c>
      <c r="C32" s="48">
        <v>3676</v>
      </c>
      <c r="D32" s="48">
        <v>5461</v>
      </c>
      <c r="E32" s="48">
        <v>9678</v>
      </c>
      <c r="F32" s="48">
        <v>6787</v>
      </c>
      <c r="G32" s="755">
        <v>1265</v>
      </c>
      <c r="H32" s="755">
        <v>1058</v>
      </c>
    </row>
    <row r="33" spans="1:10" ht="11.25" customHeight="1">
      <c r="A33" s="859" t="s">
        <v>76</v>
      </c>
      <c r="B33" s="48">
        <v>2217</v>
      </c>
      <c r="C33" s="48">
        <v>2267</v>
      </c>
      <c r="D33" s="48">
        <v>3169</v>
      </c>
      <c r="E33" s="48">
        <v>2825</v>
      </c>
      <c r="F33" s="48">
        <v>2682</v>
      </c>
      <c r="G33" s="755">
        <v>2339</v>
      </c>
      <c r="H33" s="755">
        <v>2189</v>
      </c>
    </row>
    <row r="34" spans="1:10" ht="11.25" customHeight="1">
      <c r="A34" s="860" t="s">
        <v>77</v>
      </c>
      <c r="B34" s="21">
        <v>814</v>
      </c>
      <c r="C34" s="21">
        <v>1021</v>
      </c>
      <c r="D34" s="21">
        <v>1170</v>
      </c>
      <c r="E34" s="21">
        <v>887</v>
      </c>
      <c r="F34" s="21">
        <v>1086</v>
      </c>
      <c r="G34" s="851">
        <v>677</v>
      </c>
      <c r="H34" s="851">
        <v>672</v>
      </c>
    </row>
    <row r="35" spans="1:10" ht="11.25" customHeight="1">
      <c r="A35" s="859"/>
      <c r="B35" s="48"/>
      <c r="C35" s="48"/>
      <c r="D35" s="48"/>
      <c r="E35" s="48"/>
      <c r="F35" s="48"/>
      <c r="G35" s="755"/>
      <c r="H35" s="755"/>
    </row>
    <row r="36" spans="1:10" s="39" customFormat="1" ht="11.25" customHeight="1">
      <c r="A36" s="857" t="s">
        <v>914</v>
      </c>
      <c r="B36" s="46">
        <v>54472</v>
      </c>
      <c r="C36" s="46">
        <v>52655</v>
      </c>
      <c r="D36" s="46">
        <v>53246</v>
      </c>
      <c r="E36" s="46">
        <v>53731</v>
      </c>
      <c r="F36" s="46">
        <v>50960</v>
      </c>
      <c r="G36" s="786">
        <v>48132</v>
      </c>
      <c r="H36" s="786">
        <v>48852</v>
      </c>
      <c r="J36" s="861"/>
    </row>
    <row r="37" spans="1:10" ht="11.25" customHeight="1">
      <c r="A37" s="859" t="s">
        <v>22</v>
      </c>
      <c r="B37" s="48">
        <v>4266</v>
      </c>
      <c r="C37" s="48">
        <v>4301</v>
      </c>
      <c r="D37" s="48">
        <v>4026</v>
      </c>
      <c r="E37" s="48">
        <v>4842</v>
      </c>
      <c r="F37" s="48">
        <v>3113</v>
      </c>
      <c r="G37" s="755">
        <v>3005</v>
      </c>
      <c r="H37" s="755">
        <v>3338</v>
      </c>
    </row>
    <row r="38" spans="1:10" ht="11.25" customHeight="1">
      <c r="A38" s="859" t="s">
        <v>78</v>
      </c>
      <c r="B38" s="48">
        <v>23267</v>
      </c>
      <c r="C38" s="48">
        <v>21669</v>
      </c>
      <c r="D38" s="48">
        <v>22629</v>
      </c>
      <c r="E38" s="48">
        <v>23006</v>
      </c>
      <c r="F38" s="48">
        <v>23544</v>
      </c>
      <c r="G38" s="755">
        <v>23268</v>
      </c>
      <c r="H38" s="755">
        <v>24276</v>
      </c>
    </row>
    <row r="39" spans="1:10" ht="11.25" customHeight="1">
      <c r="A39" s="859" t="s">
        <v>34</v>
      </c>
      <c r="B39" s="48">
        <v>8101</v>
      </c>
      <c r="C39" s="48">
        <v>8649</v>
      </c>
      <c r="D39" s="48">
        <v>8956</v>
      </c>
      <c r="E39" s="48">
        <v>9010</v>
      </c>
      <c r="F39" s="48">
        <v>8706</v>
      </c>
      <c r="G39" s="755">
        <v>8721</v>
      </c>
      <c r="H39" s="755">
        <v>8423</v>
      </c>
    </row>
    <row r="40" spans="1:10" ht="11.25" customHeight="1">
      <c r="A40" s="860" t="s">
        <v>915</v>
      </c>
      <c r="B40" s="21">
        <v>18838</v>
      </c>
      <c r="C40" s="21">
        <v>18036</v>
      </c>
      <c r="D40" s="21">
        <v>17635</v>
      </c>
      <c r="E40" s="21">
        <v>16873</v>
      </c>
      <c r="F40" s="21">
        <v>15597</v>
      </c>
      <c r="G40" s="851">
        <v>13138</v>
      </c>
      <c r="H40" s="851">
        <v>12815</v>
      </c>
    </row>
    <row r="41" spans="1:10" ht="11.25" customHeight="1">
      <c r="A41" s="859"/>
      <c r="B41" s="48"/>
      <c r="C41" s="48"/>
      <c r="D41" s="48"/>
      <c r="E41" s="48"/>
      <c r="F41" s="48"/>
      <c r="G41" s="852"/>
      <c r="H41" s="852"/>
    </row>
    <row r="42" spans="1:10" s="39" customFormat="1" ht="11.25" customHeight="1">
      <c r="A42" s="857" t="s">
        <v>916</v>
      </c>
      <c r="B42" s="46">
        <v>18553</v>
      </c>
      <c r="C42" s="46">
        <v>18716</v>
      </c>
      <c r="D42" s="46">
        <v>19428</v>
      </c>
      <c r="E42" s="46">
        <v>18329</v>
      </c>
      <c r="F42" s="46">
        <v>20021</v>
      </c>
      <c r="G42" s="786">
        <v>19275</v>
      </c>
      <c r="H42" s="786">
        <v>17964</v>
      </c>
      <c r="J42" s="861"/>
    </row>
    <row r="43" spans="1:10" ht="11.25" customHeight="1">
      <c r="A43" s="859" t="s">
        <v>31</v>
      </c>
      <c r="B43" s="48">
        <v>7026</v>
      </c>
      <c r="C43" s="48">
        <v>6864</v>
      </c>
      <c r="D43" s="48">
        <v>6902</v>
      </c>
      <c r="E43" s="48">
        <v>6860</v>
      </c>
      <c r="F43" s="48">
        <v>6978</v>
      </c>
      <c r="G43" s="755">
        <v>6266</v>
      </c>
      <c r="H43" s="755">
        <v>6142</v>
      </c>
    </row>
    <row r="44" spans="1:10" ht="11.25" customHeight="1">
      <c r="A44" s="859" t="s">
        <v>390</v>
      </c>
      <c r="B44" s="48">
        <v>8318</v>
      </c>
      <c r="C44" s="48">
        <v>7912</v>
      </c>
      <c r="D44" s="48">
        <v>8480</v>
      </c>
      <c r="E44" s="48">
        <v>7351</v>
      </c>
      <c r="F44" s="48">
        <v>9477</v>
      </c>
      <c r="G44" s="755">
        <v>9729</v>
      </c>
      <c r="H44" s="755">
        <v>9380</v>
      </c>
    </row>
    <row r="45" spans="1:10" ht="11.25" customHeight="1">
      <c r="A45" s="860" t="s">
        <v>39</v>
      </c>
      <c r="B45" s="21">
        <v>3209</v>
      </c>
      <c r="C45" s="21">
        <v>3940</v>
      </c>
      <c r="D45" s="21">
        <v>4046</v>
      </c>
      <c r="E45" s="21">
        <v>4118</v>
      </c>
      <c r="F45" s="21">
        <v>3566</v>
      </c>
      <c r="G45" s="851">
        <v>3280</v>
      </c>
      <c r="H45" s="851">
        <v>2442</v>
      </c>
    </row>
    <row r="46" spans="1:10" ht="11.25" customHeight="1">
      <c r="A46" s="859"/>
      <c r="B46" s="48"/>
      <c r="C46" s="48"/>
      <c r="D46" s="48"/>
      <c r="E46" s="48"/>
      <c r="F46" s="48"/>
    </row>
    <row r="47" spans="1:10" ht="11.25" customHeight="1">
      <c r="A47" s="78" t="s">
        <v>917</v>
      </c>
      <c r="B47" s="48"/>
      <c r="C47" s="48"/>
      <c r="D47" s="48"/>
      <c r="E47" s="48"/>
      <c r="F47" s="48"/>
    </row>
    <row r="48" spans="1:10" ht="11.25" customHeight="1">
      <c r="A48" s="763" t="s">
        <v>918</v>
      </c>
    </row>
  </sheetData>
  <mergeCells count="2">
    <mergeCell ref="A5:A6"/>
    <mergeCell ref="B5:H5"/>
  </mergeCells>
  <hyperlinks>
    <hyperlink ref="H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workbookViewId="0">
      <selection activeCell="I1" sqref="I1"/>
    </sheetView>
  </sheetViews>
  <sheetFormatPr defaultColWidth="9.140625" defaultRowHeight="11.25" customHeight="1"/>
  <cols>
    <col min="1" max="1" width="16.42578125" style="25" customWidth="1"/>
    <col min="2" max="8" width="9.85546875" style="25" customWidth="1"/>
    <col min="9" max="16384" width="9.140625" style="25"/>
  </cols>
  <sheetData>
    <row r="1" spans="1:10" ht="11.25" customHeight="1">
      <c r="A1" s="77" t="s">
        <v>998</v>
      </c>
      <c r="I1" s="155" t="s">
        <v>226</v>
      </c>
      <c r="J1" s="155"/>
    </row>
    <row r="2" spans="1:10" ht="11.25" customHeight="1">
      <c r="A2" s="723" t="s">
        <v>919</v>
      </c>
    </row>
    <row r="3" spans="1:10" ht="11.25" customHeight="1">
      <c r="A3" s="723" t="s">
        <v>920</v>
      </c>
    </row>
    <row r="4" spans="1:10" ht="11.25" customHeight="1">
      <c r="A4" s="723"/>
    </row>
    <row r="5" spans="1:10" ht="15" customHeight="1">
      <c r="A5" s="1553" t="s">
        <v>921</v>
      </c>
      <c r="B5" s="1396" t="s">
        <v>922</v>
      </c>
      <c r="C5" s="1396"/>
      <c r="D5" s="1396"/>
      <c r="E5" s="1396"/>
      <c r="F5" s="1396"/>
      <c r="G5" s="1396"/>
      <c r="H5" s="1396"/>
      <c r="I5" s="1396"/>
      <c r="J5" s="862"/>
    </row>
    <row r="6" spans="1:10" ht="17.25" customHeight="1">
      <c r="A6" s="1553"/>
      <c r="B6" s="853">
        <v>2013</v>
      </c>
      <c r="C6" s="853">
        <v>2014</v>
      </c>
      <c r="D6" s="853">
        <v>2015</v>
      </c>
      <c r="E6" s="853">
        <v>2016</v>
      </c>
      <c r="F6" s="853">
        <v>2017</v>
      </c>
      <c r="G6" s="853">
        <v>2018</v>
      </c>
      <c r="H6" s="853">
        <v>2019</v>
      </c>
      <c r="I6" s="542" t="s">
        <v>190</v>
      </c>
      <c r="J6" s="862"/>
    </row>
    <row r="7" spans="1:10" ht="11.25" customHeight="1">
      <c r="A7" s="863"/>
      <c r="B7" s="863"/>
      <c r="C7" s="863"/>
      <c r="D7" s="863"/>
      <c r="E7" s="863"/>
      <c r="F7" s="863"/>
      <c r="G7" s="863"/>
      <c r="H7" s="863"/>
    </row>
    <row r="8" spans="1:10" ht="11.25" customHeight="1">
      <c r="A8" s="855" t="s">
        <v>13</v>
      </c>
      <c r="B8" s="864">
        <v>55.518327231059516</v>
      </c>
      <c r="C8" s="864">
        <v>53.700632349505938</v>
      </c>
      <c r="D8" s="864">
        <v>57.354672422683286</v>
      </c>
      <c r="E8" s="864">
        <v>58.462326678708251</v>
      </c>
      <c r="F8" s="864">
        <v>56.830623154921938</v>
      </c>
      <c r="G8" s="47">
        <v>52.254995206117755</v>
      </c>
      <c r="H8" s="47">
        <v>52.116592156978321</v>
      </c>
      <c r="I8" s="47">
        <v>-6.1272290498300634</v>
      </c>
      <c r="J8" s="865"/>
    </row>
    <row r="9" spans="1:10" ht="11.25" customHeight="1">
      <c r="A9" s="863"/>
      <c r="B9" s="866"/>
      <c r="C9" s="866"/>
      <c r="D9" s="866"/>
      <c r="E9" s="866"/>
      <c r="F9" s="866"/>
      <c r="G9" s="49"/>
      <c r="H9" s="49"/>
      <c r="I9" s="49"/>
      <c r="J9" s="865"/>
    </row>
    <row r="10" spans="1:10" ht="11.25" customHeight="1">
      <c r="A10" s="867" t="s">
        <v>907</v>
      </c>
      <c r="B10" s="294">
        <v>34.704304487818874</v>
      </c>
      <c r="C10" s="294">
        <v>23.608575391356535</v>
      </c>
      <c r="D10" s="294">
        <v>24.770160609996111</v>
      </c>
      <c r="E10" s="294">
        <v>37.203979741563359</v>
      </c>
      <c r="F10" s="294">
        <v>33.552255575191204</v>
      </c>
      <c r="G10" s="50">
        <v>42.249989591498917</v>
      </c>
      <c r="H10" s="50">
        <v>62.23980895624441</v>
      </c>
      <c r="I10" s="50">
        <v>79.343196398275111</v>
      </c>
      <c r="J10" s="865"/>
    </row>
    <row r="11" spans="1:10" s="39" customFormat="1" ht="11.25" customHeight="1">
      <c r="A11" s="856" t="s">
        <v>909</v>
      </c>
      <c r="B11" s="292">
        <v>43.387628149028544</v>
      </c>
      <c r="C11" s="292">
        <v>43.040825512461339</v>
      </c>
      <c r="D11" s="292">
        <v>49.828429347546376</v>
      </c>
      <c r="E11" s="292">
        <v>46.254180902866992</v>
      </c>
      <c r="F11" s="292">
        <v>49.657527936092819</v>
      </c>
      <c r="G11" s="49">
        <v>49.192417722237082</v>
      </c>
      <c r="H11" s="49">
        <v>46.947999789878175</v>
      </c>
      <c r="I11" s="49">
        <v>8.2059605300856866</v>
      </c>
      <c r="J11" s="865"/>
    </row>
    <row r="12" spans="1:10" s="39" customFormat="1" ht="11.25" customHeight="1">
      <c r="A12" s="856" t="s">
        <v>913</v>
      </c>
      <c r="B12" s="292">
        <v>56.579016434860328</v>
      </c>
      <c r="C12" s="292">
        <v>60.88198855055925</v>
      </c>
      <c r="D12" s="292">
        <v>78.207606257955462</v>
      </c>
      <c r="E12" s="292">
        <v>99.010356179316403</v>
      </c>
      <c r="F12" s="292">
        <v>79.271061489589229</v>
      </c>
      <c r="G12" s="49">
        <v>36.914350686953192</v>
      </c>
      <c r="H12" s="49">
        <v>32.588672052418737</v>
      </c>
      <c r="I12" s="49">
        <v>-42.40148714861769</v>
      </c>
      <c r="J12" s="865"/>
    </row>
    <row r="13" spans="1:10" s="39" customFormat="1" ht="11.25" customHeight="1">
      <c r="A13" s="856" t="s">
        <v>914</v>
      </c>
      <c r="B13" s="292">
        <v>64.490182212705136</v>
      </c>
      <c r="C13" s="292">
        <v>61.86290852855533</v>
      </c>
      <c r="D13" s="292">
        <v>62.097704929656963</v>
      </c>
      <c r="E13" s="292">
        <v>62.219657775786253</v>
      </c>
      <c r="F13" s="292">
        <v>58.608588407777859</v>
      </c>
      <c r="G13" s="49">
        <v>54.875079387703927</v>
      </c>
      <c r="H13" s="49">
        <v>55.280307608002687</v>
      </c>
      <c r="I13" s="49">
        <v>-14.281049128262534</v>
      </c>
      <c r="J13" s="865"/>
    </row>
    <row r="14" spans="1:10" s="39" customFormat="1" ht="11.25" customHeight="1">
      <c r="A14" s="868" t="s">
        <v>916</v>
      </c>
      <c r="B14" s="297">
        <v>64.429619886426337</v>
      </c>
      <c r="C14" s="297">
        <v>64.502090114479145</v>
      </c>
      <c r="D14" s="297">
        <v>66.465550331883009</v>
      </c>
      <c r="E14" s="297">
        <v>62.259311578251641</v>
      </c>
      <c r="F14" s="297">
        <v>67.535959246749229</v>
      </c>
      <c r="G14" s="52">
        <v>64.781127508214354</v>
      </c>
      <c r="H14" s="52">
        <v>59.927974341059162</v>
      </c>
      <c r="I14" s="52">
        <v>-6.9869192978361134</v>
      </c>
      <c r="J14" s="865"/>
    </row>
    <row r="15" spans="1:10" s="39" customFormat="1" ht="11.25" customHeight="1">
      <c r="A15" s="856"/>
      <c r="B15" s="292"/>
      <c r="C15" s="292"/>
      <c r="D15" s="292"/>
      <c r="E15" s="292"/>
      <c r="F15" s="292"/>
      <c r="G15" s="292"/>
      <c r="H15" s="292"/>
      <c r="I15" s="41"/>
      <c r="J15" s="41"/>
    </row>
    <row r="16" spans="1:10" ht="11.25" customHeight="1">
      <c r="A16" s="78" t="s">
        <v>917</v>
      </c>
      <c r="B16" s="48"/>
      <c r="C16" s="48"/>
      <c r="D16" s="48"/>
      <c r="E16" s="48"/>
      <c r="F16" s="48"/>
      <c r="G16" s="48"/>
      <c r="H16" s="48"/>
    </row>
    <row r="17" spans="1:11" ht="11.25" customHeight="1">
      <c r="A17" s="78" t="s">
        <v>291</v>
      </c>
    </row>
    <row r="18" spans="1:11" ht="11.25" customHeight="1">
      <c r="A18" s="374"/>
      <c r="B18" s="374"/>
      <c r="C18" s="374"/>
      <c r="D18" s="374"/>
      <c r="E18" s="374"/>
      <c r="F18" s="374"/>
      <c r="G18" s="374"/>
      <c r="H18" s="374"/>
      <c r="I18" s="374"/>
      <c r="J18" s="275"/>
      <c r="K18" s="41"/>
    </row>
    <row r="19" spans="1:11" ht="11.25" customHeight="1">
      <c r="A19" s="374"/>
      <c r="B19" s="374"/>
      <c r="C19" s="374"/>
      <c r="D19" s="374"/>
      <c r="E19" s="374"/>
      <c r="F19" s="374"/>
      <c r="G19" s="374"/>
      <c r="H19" s="374"/>
      <c r="I19" s="374"/>
      <c r="J19" s="275"/>
      <c r="K19" s="41"/>
    </row>
    <row r="20" spans="1:11" ht="11.25" customHeight="1">
      <c r="A20" s="374"/>
      <c r="B20" s="374"/>
      <c r="C20" s="374"/>
      <c r="D20" s="374"/>
      <c r="E20" s="374"/>
      <c r="F20" s="374"/>
      <c r="G20" s="374"/>
      <c r="H20" s="374"/>
      <c r="I20" s="374"/>
      <c r="J20" s="275"/>
    </row>
    <row r="23" spans="1:11" ht="11.25" customHeight="1">
      <c r="A23" s="15"/>
      <c r="G23" s="78"/>
    </row>
    <row r="24" spans="1:11" ht="11.25" customHeight="1">
      <c r="A24" s="66"/>
    </row>
    <row r="25" spans="1:11" ht="11.25" customHeight="1">
      <c r="A25" s="78"/>
    </row>
    <row r="26" spans="1:11" ht="11.25" customHeight="1">
      <c r="A26" s="516"/>
    </row>
    <row r="27" spans="1:11" ht="11.25" customHeight="1">
      <c r="A27" s="516"/>
    </row>
    <row r="28" spans="1:11" ht="11.25" customHeight="1">
      <c r="A28" s="516"/>
    </row>
    <row r="29" spans="1:11" ht="11.25" customHeight="1">
      <c r="A29" s="516"/>
    </row>
    <row r="30" spans="1:11" ht="11.25" customHeight="1">
      <c r="A30" s="516"/>
    </row>
    <row r="31" spans="1:11" ht="11.25" customHeight="1">
      <c r="A31" s="516"/>
    </row>
    <row r="34" spans="1:1" ht="11.25" customHeight="1">
      <c r="A34" s="516"/>
    </row>
    <row r="35" spans="1:1" ht="11.25" customHeight="1">
      <c r="A35" s="516"/>
    </row>
    <row r="36" spans="1:1" ht="11.25" customHeight="1">
      <c r="A36" s="516"/>
    </row>
    <row r="37" spans="1:1" ht="11.25" customHeight="1">
      <c r="A37" s="516"/>
    </row>
    <row r="38" spans="1:1" ht="11.25" customHeight="1">
      <c r="A38" s="516"/>
    </row>
    <row r="39" spans="1:1" ht="11.25" customHeight="1">
      <c r="A39" s="516"/>
    </row>
    <row r="40" spans="1:1" ht="11.25" customHeight="1">
      <c r="A40" s="516"/>
    </row>
    <row r="41" spans="1:1" ht="11.25" customHeight="1">
      <c r="A41" s="516"/>
    </row>
    <row r="42" spans="1:1" ht="11.25" customHeight="1">
      <c r="A42" s="516"/>
    </row>
    <row r="43" spans="1:1" ht="11.25" customHeight="1">
      <c r="A43" s="516"/>
    </row>
    <row r="46" spans="1:1" ht="11.25" customHeight="1">
      <c r="A46" s="516"/>
    </row>
    <row r="47" spans="1:1" ht="11.25" customHeight="1">
      <c r="A47" s="516"/>
    </row>
    <row r="48" spans="1:1" ht="11.25" customHeight="1">
      <c r="A48" s="516"/>
    </row>
    <row r="49" spans="1:1" ht="11.25" customHeight="1">
      <c r="A49" s="516"/>
    </row>
    <row r="50" spans="1:1" ht="11.25" customHeight="1">
      <c r="A50" s="516"/>
    </row>
    <row r="53" spans="1:1" ht="11.25" customHeight="1">
      <c r="A53" s="516"/>
    </row>
    <row r="54" spans="1:1" ht="11.25" customHeight="1">
      <c r="A54" s="516"/>
    </row>
    <row r="55" spans="1:1" ht="11.25" customHeight="1">
      <c r="A55" s="516"/>
    </row>
    <row r="56" spans="1:1" ht="11.25" customHeight="1">
      <c r="A56" s="516"/>
    </row>
    <row r="57" spans="1:1" ht="11.25" customHeight="1">
      <c r="A57" s="516"/>
    </row>
    <row r="60" spans="1:1" ht="11.25" customHeight="1">
      <c r="A60" s="516"/>
    </row>
    <row r="61" spans="1:1" ht="11.25" customHeight="1">
      <c r="A61" s="516"/>
    </row>
    <row r="62" spans="1:1" ht="11.25" customHeight="1">
      <c r="A62" s="516"/>
    </row>
  </sheetData>
  <mergeCells count="2">
    <mergeCell ref="A5:A6"/>
    <mergeCell ref="B5:I5"/>
  </mergeCells>
  <hyperlinks>
    <hyperlink ref="I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workbookViewId="0">
      <selection activeCell="I1" sqref="I1"/>
    </sheetView>
  </sheetViews>
  <sheetFormatPr defaultColWidth="9.140625" defaultRowHeight="11.25" customHeight="1"/>
  <cols>
    <col min="1" max="1" width="19.7109375" style="2" customWidth="1"/>
    <col min="2" max="8" width="9.85546875" style="2" customWidth="1"/>
    <col min="9" max="16384" width="9.140625" style="2"/>
  </cols>
  <sheetData>
    <row r="1" spans="1:10" ht="11.25" customHeight="1">
      <c r="A1" s="53" t="s">
        <v>1559</v>
      </c>
      <c r="I1" s="155" t="s">
        <v>226</v>
      </c>
      <c r="J1" s="155"/>
    </row>
    <row r="2" spans="1:10" ht="11.25" customHeight="1">
      <c r="A2" s="748" t="s">
        <v>919</v>
      </c>
    </row>
    <row r="3" spans="1:10" ht="11.25" customHeight="1">
      <c r="A3" s="748" t="s">
        <v>920</v>
      </c>
    </row>
    <row r="4" spans="1:10" ht="11.25" customHeight="1">
      <c r="A4" s="748"/>
    </row>
    <row r="5" spans="1:10" ht="15" customHeight="1">
      <c r="A5" s="1554" t="s">
        <v>921</v>
      </c>
      <c r="B5" s="1377" t="s">
        <v>922</v>
      </c>
      <c r="C5" s="1377"/>
      <c r="D5" s="1377"/>
      <c r="E5" s="1377"/>
      <c r="F5" s="1377"/>
      <c r="G5" s="1377"/>
      <c r="H5" s="1377"/>
      <c r="I5" s="1377"/>
      <c r="J5" s="499"/>
    </row>
    <row r="6" spans="1:10" ht="17.25" customHeight="1">
      <c r="A6" s="1554"/>
      <c r="B6" s="749">
        <v>2013</v>
      </c>
      <c r="C6" s="749">
        <v>2014</v>
      </c>
      <c r="D6" s="749">
        <v>2015</v>
      </c>
      <c r="E6" s="749">
        <v>2016</v>
      </c>
      <c r="F6" s="749">
        <v>2017</v>
      </c>
      <c r="G6" s="749">
        <v>2018</v>
      </c>
      <c r="H6" s="749">
        <v>2019</v>
      </c>
      <c r="I6" s="158" t="s">
        <v>190</v>
      </c>
      <c r="J6" s="499"/>
    </row>
    <row r="7" spans="1:10" ht="11.25" customHeight="1">
      <c r="A7" s="764"/>
      <c r="B7" s="764"/>
      <c r="C7" s="764"/>
      <c r="D7" s="764"/>
      <c r="E7" s="764"/>
      <c r="F7" s="764"/>
      <c r="G7" s="764"/>
      <c r="H7" s="764"/>
    </row>
    <row r="8" spans="1:10" ht="11.25" customHeight="1">
      <c r="A8" s="751" t="s">
        <v>13</v>
      </c>
      <c r="B8" s="765">
        <v>55.518327231059516</v>
      </c>
      <c r="C8" s="765">
        <v>53.700632349505938</v>
      </c>
      <c r="D8" s="765">
        <v>57.354672422683286</v>
      </c>
      <c r="E8" s="765">
        <v>58.462326678708251</v>
      </c>
      <c r="F8" s="765">
        <v>56.830623154921938</v>
      </c>
      <c r="G8" s="766">
        <v>52.254995206117755</v>
      </c>
      <c r="H8" s="766">
        <v>52.116592156978321</v>
      </c>
      <c r="I8" s="766">
        <v>-6.1272290498300634</v>
      </c>
      <c r="J8" s="767"/>
    </row>
    <row r="9" spans="1:10" ht="11.25" customHeight="1">
      <c r="A9" s="764"/>
      <c r="B9" s="768"/>
      <c r="C9" s="768"/>
      <c r="D9" s="768"/>
      <c r="E9" s="768"/>
      <c r="F9" s="768"/>
      <c r="G9" s="50"/>
      <c r="H9" s="50"/>
      <c r="I9" s="50"/>
      <c r="J9" s="767"/>
    </row>
    <row r="10" spans="1:10" ht="11.25" customHeight="1">
      <c r="A10" s="769" t="s">
        <v>907</v>
      </c>
      <c r="B10" s="294">
        <v>34.704304487818874</v>
      </c>
      <c r="C10" s="294">
        <v>23.608575391356535</v>
      </c>
      <c r="D10" s="294">
        <v>24.770160609996111</v>
      </c>
      <c r="E10" s="294">
        <v>37.203979741563359</v>
      </c>
      <c r="F10" s="294">
        <v>33.552255575191204</v>
      </c>
      <c r="G10" s="770">
        <v>42.249989591498903</v>
      </c>
      <c r="H10" s="770">
        <v>62.239808956244403</v>
      </c>
      <c r="I10" s="770">
        <v>79.343196398275097</v>
      </c>
      <c r="J10" s="767"/>
    </row>
    <row r="11" spans="1:10" s="1" customFormat="1" ht="11.25" customHeight="1">
      <c r="A11" s="753" t="s">
        <v>909</v>
      </c>
      <c r="B11" s="292">
        <v>43.387628149028544</v>
      </c>
      <c r="C11" s="292">
        <v>43.040825512461339</v>
      </c>
      <c r="D11" s="292">
        <v>49.828429347546376</v>
      </c>
      <c r="E11" s="292">
        <v>46.254180902866992</v>
      </c>
      <c r="F11" s="292">
        <v>49.657527936092819</v>
      </c>
      <c r="G11" s="30">
        <v>49.192417722237082</v>
      </c>
      <c r="H11" s="30">
        <v>46.947999789878175</v>
      </c>
      <c r="I11" s="771">
        <v>8.2059605300856866</v>
      </c>
      <c r="J11" s="767"/>
    </row>
    <row r="12" spans="1:10" s="1" customFormat="1" ht="11.25" customHeight="1">
      <c r="A12" s="753" t="s">
        <v>913</v>
      </c>
      <c r="B12" s="292">
        <v>56.579016434860328</v>
      </c>
      <c r="C12" s="292">
        <v>60.88198855055925</v>
      </c>
      <c r="D12" s="292">
        <v>78.207606257955462</v>
      </c>
      <c r="E12" s="292">
        <v>99.010356179316403</v>
      </c>
      <c r="F12" s="292">
        <v>79.271061489589229</v>
      </c>
      <c r="G12" s="30">
        <v>36.914350686953192</v>
      </c>
      <c r="H12" s="30">
        <v>32.588672052418737</v>
      </c>
      <c r="I12" s="771">
        <v>-42.40148714861769</v>
      </c>
      <c r="J12" s="767"/>
    </row>
    <row r="13" spans="1:10" s="1" customFormat="1" ht="11.25" customHeight="1">
      <c r="A13" s="753" t="s">
        <v>914</v>
      </c>
      <c r="B13" s="292">
        <v>64.490182212705136</v>
      </c>
      <c r="C13" s="292">
        <v>61.86290852855533</v>
      </c>
      <c r="D13" s="292">
        <v>62.097704929656963</v>
      </c>
      <c r="E13" s="292">
        <v>62.219657775786253</v>
      </c>
      <c r="F13" s="292">
        <v>58.608588407777859</v>
      </c>
      <c r="G13" s="30">
        <v>54.875079387703927</v>
      </c>
      <c r="H13" s="30">
        <v>55.280307608002687</v>
      </c>
      <c r="I13" s="771">
        <v>-14.281049128262534</v>
      </c>
      <c r="J13" s="767"/>
    </row>
    <row r="14" spans="1:10" s="1" customFormat="1" ht="11.25" customHeight="1">
      <c r="A14" s="772" t="s">
        <v>916</v>
      </c>
      <c r="B14" s="297">
        <v>64.429619886426337</v>
      </c>
      <c r="C14" s="297">
        <v>64.502090114479145</v>
      </c>
      <c r="D14" s="297">
        <v>66.465550331883009</v>
      </c>
      <c r="E14" s="297">
        <v>62.259311578251641</v>
      </c>
      <c r="F14" s="297">
        <v>67.535959246749229</v>
      </c>
      <c r="G14" s="31">
        <v>64.781127508214354</v>
      </c>
      <c r="H14" s="31">
        <v>59.927974341059162</v>
      </c>
      <c r="I14" s="773">
        <v>-6.9869192978361134</v>
      </c>
      <c r="J14" s="767"/>
    </row>
    <row r="15" spans="1:10" s="1" customFormat="1" ht="11.25" customHeight="1">
      <c r="A15" s="753"/>
      <c r="B15" s="292"/>
      <c r="C15" s="292"/>
      <c r="D15" s="292"/>
      <c r="E15" s="292"/>
      <c r="F15" s="292"/>
      <c r="G15" s="292"/>
      <c r="H15" s="292"/>
      <c r="I15" s="28"/>
      <c r="J15" s="28"/>
    </row>
    <row r="16" spans="1:10" ht="11.25" customHeight="1">
      <c r="B16" s="9"/>
      <c r="C16" s="9"/>
      <c r="D16" s="9"/>
      <c r="E16" s="9"/>
      <c r="F16" s="9"/>
      <c r="G16" s="9"/>
      <c r="H16" s="9"/>
    </row>
    <row r="18" spans="1:11" ht="11.25" customHeight="1">
      <c r="A18" s="245"/>
      <c r="B18" s="245"/>
      <c r="C18" s="245"/>
      <c r="D18" s="245"/>
      <c r="E18" s="245"/>
      <c r="F18" s="245"/>
      <c r="G18" s="245"/>
      <c r="H18" s="245"/>
      <c r="I18" s="245"/>
      <c r="J18" s="314"/>
      <c r="K18" s="28"/>
    </row>
    <row r="19" spans="1:11" ht="11.25" customHeight="1">
      <c r="A19" s="245"/>
      <c r="B19" s="245"/>
      <c r="C19" s="245"/>
      <c r="D19" s="245"/>
      <c r="E19" s="245"/>
      <c r="F19" s="245"/>
      <c r="G19" s="245"/>
      <c r="H19" s="245"/>
      <c r="I19" s="245"/>
      <c r="J19" s="314"/>
      <c r="K19" s="28"/>
    </row>
    <row r="20" spans="1:11" ht="11.25" customHeight="1">
      <c r="A20" s="245"/>
      <c r="B20" s="245"/>
      <c r="C20" s="245"/>
      <c r="D20" s="245"/>
      <c r="E20" s="245"/>
      <c r="F20" s="245"/>
      <c r="G20" s="245"/>
      <c r="H20" s="245"/>
      <c r="I20" s="245"/>
      <c r="J20" s="314"/>
    </row>
    <row r="23" spans="1:11" ht="11.25" customHeight="1">
      <c r="A23" s="8"/>
      <c r="G23" s="26"/>
    </row>
    <row r="24" spans="1:11" ht="11.25" customHeight="1">
      <c r="A24" s="56"/>
    </row>
    <row r="25" spans="1:11" ht="11.25" customHeight="1">
      <c r="A25" s="26"/>
    </row>
    <row r="26" spans="1:11" ht="11.25" customHeight="1">
      <c r="A26"/>
    </row>
    <row r="27" spans="1:11" ht="11.25" customHeight="1">
      <c r="A27"/>
    </row>
    <row r="28" spans="1:11" ht="11.25" customHeight="1">
      <c r="A28"/>
    </row>
    <row r="29" spans="1:11" ht="11.25" customHeight="1">
      <c r="A29"/>
    </row>
    <row r="30" spans="1:11" ht="11.25" customHeight="1">
      <c r="A30" s="77" t="s">
        <v>999</v>
      </c>
    </row>
    <row r="31" spans="1:11" ht="11.25" customHeight="1">
      <c r="A31" s="78" t="s">
        <v>291</v>
      </c>
    </row>
    <row r="34" spans="1:1" ht="11.25" customHeight="1">
      <c r="A34"/>
    </row>
    <row r="35" spans="1:1" ht="11.25" customHeight="1">
      <c r="A35"/>
    </row>
    <row r="36" spans="1:1" ht="11.25" customHeight="1">
      <c r="A36"/>
    </row>
    <row r="37" spans="1:1" ht="11.25" customHeight="1">
      <c r="A37"/>
    </row>
    <row r="38" spans="1:1" ht="11.25" customHeight="1">
      <c r="A38"/>
    </row>
    <row r="39" spans="1:1" ht="11.25" customHeight="1">
      <c r="A39"/>
    </row>
    <row r="40" spans="1:1" ht="11.25" customHeight="1">
      <c r="A40"/>
    </row>
    <row r="41" spans="1:1" ht="11.25" customHeight="1">
      <c r="A41"/>
    </row>
    <row r="42" spans="1:1" ht="11.25" customHeight="1">
      <c r="A42"/>
    </row>
    <row r="43" spans="1:1" ht="11.25" customHeight="1">
      <c r="A43"/>
    </row>
    <row r="46" spans="1:1" ht="11.25" customHeight="1">
      <c r="A46"/>
    </row>
    <row r="47" spans="1:1" ht="11.25" customHeight="1">
      <c r="A47"/>
    </row>
    <row r="48" spans="1:1" ht="11.25" customHeight="1">
      <c r="A48"/>
    </row>
    <row r="49" spans="1:1" ht="11.25" customHeight="1">
      <c r="A49"/>
    </row>
    <row r="50" spans="1:1" ht="11.25" customHeight="1">
      <c r="A50"/>
    </row>
    <row r="53" spans="1:1" ht="11.25" customHeight="1">
      <c r="A53"/>
    </row>
    <row r="54" spans="1:1" ht="11.25" customHeight="1">
      <c r="A54"/>
    </row>
    <row r="55" spans="1:1" ht="11.25" customHeight="1">
      <c r="A55"/>
    </row>
    <row r="56" spans="1:1" ht="11.25" customHeight="1">
      <c r="A56"/>
    </row>
    <row r="57" spans="1:1" ht="11.25" customHeight="1">
      <c r="A57"/>
    </row>
    <row r="60" spans="1:1" ht="11.25" customHeight="1">
      <c r="A60"/>
    </row>
    <row r="61" spans="1:1" ht="11.25" customHeight="1">
      <c r="A61"/>
    </row>
    <row r="62" spans="1:1" ht="11.25" customHeight="1">
      <c r="A62"/>
    </row>
  </sheetData>
  <mergeCells count="2">
    <mergeCell ref="A5:A6"/>
    <mergeCell ref="B5:I5"/>
  </mergeCells>
  <hyperlinks>
    <hyperlink ref="I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workbookViewId="0">
      <selection activeCell="I1" sqref="I1"/>
    </sheetView>
  </sheetViews>
  <sheetFormatPr defaultColWidth="9.140625" defaultRowHeight="11.25"/>
  <cols>
    <col min="1" max="1" width="18.140625" style="25" customWidth="1"/>
    <col min="2" max="7" width="9.85546875" style="25" bestFit="1" customWidth="1"/>
    <col min="8" max="8" width="9.85546875" style="25" customWidth="1"/>
    <col min="9" max="16384" width="9.140625" style="25"/>
  </cols>
  <sheetData>
    <row r="1" spans="1:9" ht="11.25" customHeight="1">
      <c r="A1" s="77" t="s">
        <v>1000</v>
      </c>
      <c r="I1" s="155" t="s">
        <v>226</v>
      </c>
    </row>
    <row r="2" spans="1:9" ht="11.25" customHeight="1">
      <c r="A2" s="723" t="s">
        <v>923</v>
      </c>
    </row>
    <row r="3" spans="1:9" ht="11.25" customHeight="1">
      <c r="A3" s="723" t="s">
        <v>920</v>
      </c>
    </row>
    <row r="4" spans="1:9" ht="11.25" customHeight="1">
      <c r="A4" s="723"/>
    </row>
    <row r="5" spans="1:9" ht="31.5" customHeight="1">
      <c r="A5" s="1551" t="s">
        <v>2</v>
      </c>
      <c r="B5" s="1555" t="s">
        <v>924</v>
      </c>
      <c r="C5" s="1556"/>
      <c r="D5" s="1556"/>
      <c r="E5" s="1556"/>
      <c r="F5" s="1556"/>
      <c r="G5" s="1556"/>
      <c r="H5" s="1557"/>
      <c r="I5" s="1558" t="s">
        <v>11</v>
      </c>
    </row>
    <row r="6" spans="1:9" ht="15" customHeight="1">
      <c r="A6" s="1552"/>
      <c r="B6" s="542">
        <v>2013</v>
      </c>
      <c r="C6" s="542">
        <v>2014</v>
      </c>
      <c r="D6" s="542">
        <v>2015</v>
      </c>
      <c r="E6" s="542">
        <v>2016</v>
      </c>
      <c r="F6" s="542">
        <v>2017</v>
      </c>
      <c r="G6" s="542">
        <v>2018</v>
      </c>
      <c r="H6" s="542">
        <v>2019</v>
      </c>
      <c r="I6" s="1559"/>
    </row>
    <row r="7" spans="1:9" ht="11.25" customHeight="1">
      <c r="A7" s="869"/>
    </row>
    <row r="8" spans="1:9" ht="11.25" customHeight="1">
      <c r="A8" s="80" t="s">
        <v>13</v>
      </c>
      <c r="B8" s="774">
        <v>213.00797181523404</v>
      </c>
      <c r="C8" s="774">
        <v>200.57101806995891</v>
      </c>
      <c r="D8" s="774">
        <v>217.36801226404776</v>
      </c>
      <c r="E8" s="774">
        <v>223.3332035746659</v>
      </c>
      <c r="F8" s="774">
        <v>218.76384478638943</v>
      </c>
      <c r="G8" s="774">
        <v>205.5083147220378</v>
      </c>
      <c r="H8" s="774">
        <v>208.35126820182529</v>
      </c>
      <c r="I8" s="47">
        <v>-2.1861640077245781</v>
      </c>
    </row>
    <row r="9" spans="1:9" ht="11.25" customHeight="1">
      <c r="A9" s="870"/>
      <c r="H9" s="777"/>
      <c r="I9" s="50"/>
    </row>
    <row r="10" spans="1:9" ht="11.25" customHeight="1">
      <c r="A10" s="85" t="s">
        <v>72</v>
      </c>
      <c r="B10" s="871">
        <v>174.33350757971772</v>
      </c>
      <c r="C10" s="778">
        <v>140.86361242759347</v>
      </c>
      <c r="D10" s="339" t="s">
        <v>24</v>
      </c>
      <c r="E10" s="339">
        <v>211.33867616503414</v>
      </c>
      <c r="F10" s="339">
        <v>211.33867616503414</v>
      </c>
      <c r="G10" s="339">
        <v>277.49523204068657</v>
      </c>
      <c r="H10" s="339">
        <v>274.6223564954683</v>
      </c>
      <c r="I10" s="117">
        <v>57.527006889304609</v>
      </c>
    </row>
    <row r="11" spans="1:9" ht="11.25" customHeight="1">
      <c r="A11" s="78" t="s">
        <v>16</v>
      </c>
      <c r="B11" s="872">
        <v>183.34048948046373</v>
      </c>
      <c r="C11" s="780">
        <v>158.00772863890083</v>
      </c>
      <c r="D11" s="873">
        <v>221.17097061442564</v>
      </c>
      <c r="E11" s="873">
        <v>123.10774710596617</v>
      </c>
      <c r="F11" s="873">
        <v>215.49421193232413</v>
      </c>
      <c r="G11" s="118">
        <v>175.56490917146655</v>
      </c>
      <c r="H11" s="745">
        <v>172.05240174672488</v>
      </c>
      <c r="I11" s="112">
        <v>-6.1568984383788656</v>
      </c>
    </row>
    <row r="12" spans="1:9" ht="11.25" customHeight="1">
      <c r="A12" s="78" t="s">
        <v>17</v>
      </c>
      <c r="B12" s="872">
        <v>62.97668337328394</v>
      </c>
      <c r="C12" s="780">
        <v>20.199916701374427</v>
      </c>
      <c r="D12" s="873">
        <v>55.659934241427898</v>
      </c>
      <c r="E12" s="873">
        <v>107.79708783466417</v>
      </c>
      <c r="F12" s="873">
        <v>81.023954908407703</v>
      </c>
      <c r="G12" s="118">
        <v>46.200046200046202</v>
      </c>
      <c r="H12" s="745">
        <v>56.749785038693034</v>
      </c>
      <c r="I12" s="112">
        <v>-9.8876250717777392</v>
      </c>
    </row>
    <row r="13" spans="1:9" ht="11.25" customHeight="1">
      <c r="A13" s="78" t="s">
        <v>18</v>
      </c>
      <c r="B13" s="872">
        <v>81.458966565349542</v>
      </c>
      <c r="C13" s="780">
        <v>52.505966587112169</v>
      </c>
      <c r="D13" s="873">
        <v>62.017543859649123</v>
      </c>
      <c r="E13" s="873">
        <v>63.596491228070178</v>
      </c>
      <c r="F13" s="873">
        <v>118.59649122807018</v>
      </c>
      <c r="G13" s="118">
        <v>124.26457479051524</v>
      </c>
      <c r="H13" s="745">
        <v>100.02791476691169</v>
      </c>
      <c r="I13" s="112">
        <v>22.795462531022203</v>
      </c>
    </row>
    <row r="14" spans="1:9" ht="11.25" customHeight="1">
      <c r="A14" s="78" t="s">
        <v>19</v>
      </c>
      <c r="B14" s="872">
        <v>140.77802702850576</v>
      </c>
      <c r="C14" s="780">
        <v>126.10697839178179</v>
      </c>
      <c r="D14" s="873">
        <v>134.90558478673111</v>
      </c>
      <c r="E14" s="873">
        <v>146.79095109639167</v>
      </c>
      <c r="F14" s="873">
        <v>151.51838893191956</v>
      </c>
      <c r="G14" s="118">
        <v>141.84094844811509</v>
      </c>
      <c r="H14" s="745">
        <v>118.07777838043066</v>
      </c>
      <c r="I14" s="112">
        <v>-16.124852100305819</v>
      </c>
    </row>
    <row r="15" spans="1:9" ht="11.25" customHeight="1">
      <c r="A15" s="78" t="s">
        <v>20</v>
      </c>
      <c r="B15" s="872">
        <v>330.99124418981734</v>
      </c>
      <c r="C15" s="780">
        <v>336.39606529023888</v>
      </c>
      <c r="D15" s="873">
        <v>347.24409448818898</v>
      </c>
      <c r="E15" s="873">
        <v>288.55643044619421</v>
      </c>
      <c r="F15" s="873">
        <v>365.82677165354329</v>
      </c>
      <c r="G15" s="118">
        <v>315.20879120879118</v>
      </c>
      <c r="H15" s="745">
        <v>239.4981859509551</v>
      </c>
      <c r="I15" s="112">
        <v>-27.642138529317918</v>
      </c>
    </row>
    <row r="16" spans="1:9" ht="11.25" customHeight="1">
      <c r="A16" s="78" t="s">
        <v>21</v>
      </c>
      <c r="B16" s="872">
        <v>106.56662252954735</v>
      </c>
      <c r="C16" s="780">
        <v>121.59949289525117</v>
      </c>
      <c r="D16" s="873">
        <v>126.39467110741049</v>
      </c>
      <c r="E16" s="873">
        <v>117.45767416042187</v>
      </c>
      <c r="F16" s="873">
        <v>112.68387454898695</v>
      </c>
      <c r="G16" s="118">
        <v>111.20805369127517</v>
      </c>
      <c r="H16" s="745">
        <v>94.15584415584415</v>
      </c>
      <c r="I16" s="112">
        <v>-11.64602769526838</v>
      </c>
    </row>
    <row r="17" spans="1:9" ht="11.25" customHeight="1">
      <c r="A17" s="78" t="s">
        <v>22</v>
      </c>
      <c r="B17" s="872">
        <v>387.21975129345554</v>
      </c>
      <c r="C17" s="780">
        <v>391.8549562682216</v>
      </c>
      <c r="D17" s="873">
        <v>334.13561291393478</v>
      </c>
      <c r="E17" s="873">
        <v>401.85907544194538</v>
      </c>
      <c r="F17" s="873">
        <v>258.36168976678562</v>
      </c>
      <c r="G17" s="118">
        <v>276.32183908045977</v>
      </c>
      <c r="H17" s="745">
        <v>322.35634958957024</v>
      </c>
      <c r="I17" s="112">
        <v>-16.75105711607371</v>
      </c>
    </row>
    <row r="18" spans="1:9" ht="11.25" customHeight="1">
      <c r="A18" s="78" t="s">
        <v>57</v>
      </c>
      <c r="B18" s="872">
        <v>1078.9733464955577</v>
      </c>
      <c r="C18" s="780">
        <v>245.24651411034759</v>
      </c>
      <c r="D18" s="873">
        <v>362.5680520515204</v>
      </c>
      <c r="E18" s="873">
        <v>642.54415084318157</v>
      </c>
      <c r="F18" s="873">
        <v>450.60416943301021</v>
      </c>
      <c r="G18" s="118">
        <v>72.910662824207492</v>
      </c>
      <c r="H18" s="745">
        <v>65.361092234509172</v>
      </c>
      <c r="I18" s="112">
        <v>-93.942288523919686</v>
      </c>
    </row>
    <row r="19" spans="1:9" ht="11.25" customHeight="1">
      <c r="A19" s="78" t="s">
        <v>25</v>
      </c>
      <c r="B19" s="872">
        <v>94.278737135879993</v>
      </c>
      <c r="C19" s="780">
        <v>158.37011187519244</v>
      </c>
      <c r="D19" s="873">
        <v>205.49320193448307</v>
      </c>
      <c r="E19" s="873">
        <v>239.89415092617941</v>
      </c>
      <c r="F19" s="873">
        <v>254.85901998357514</v>
      </c>
      <c r="G19" s="118">
        <v>183.00754194243498</v>
      </c>
      <c r="H19" s="745">
        <v>198.55817163892937</v>
      </c>
      <c r="I19" s="112">
        <v>110.60758519999668</v>
      </c>
    </row>
    <row r="20" spans="1:9" ht="11.25" customHeight="1">
      <c r="A20" s="78" t="s">
        <v>76</v>
      </c>
      <c r="B20" s="872">
        <v>244.54003970880211</v>
      </c>
      <c r="C20" s="780">
        <v>252.87228109313997</v>
      </c>
      <c r="D20" s="873">
        <v>285.44406413258872</v>
      </c>
      <c r="E20" s="873">
        <v>254.45865609800035</v>
      </c>
      <c r="F20" s="873">
        <v>241.57809403711042</v>
      </c>
      <c r="G20" s="118">
        <v>225.57623685987076</v>
      </c>
      <c r="H20" s="745">
        <v>216.60399762517315</v>
      </c>
      <c r="I20" s="112">
        <v>-11.423913285078047</v>
      </c>
    </row>
    <row r="21" spans="1:9" ht="11.25" customHeight="1">
      <c r="A21" s="78" t="s">
        <v>77</v>
      </c>
      <c r="B21" s="872">
        <v>120.5925925925926</v>
      </c>
      <c r="C21" s="780">
        <v>141.96329254727476</v>
      </c>
      <c r="D21" s="873">
        <v>158.42924847664185</v>
      </c>
      <c r="E21" s="873">
        <v>120.10832769126608</v>
      </c>
      <c r="F21" s="873">
        <v>147.05484089370344</v>
      </c>
      <c r="G21" s="118">
        <v>103.40614021689323</v>
      </c>
      <c r="H21" s="745">
        <v>97.461928934010146</v>
      </c>
      <c r="I21" s="112">
        <v>-19.180832886416653</v>
      </c>
    </row>
    <row r="22" spans="1:9" ht="11.25" customHeight="1">
      <c r="A22" s="78" t="s">
        <v>78</v>
      </c>
      <c r="B22" s="872">
        <v>448.65886345668059</v>
      </c>
      <c r="C22" s="780">
        <v>417.8445400026996</v>
      </c>
      <c r="D22" s="873">
        <v>437.12331942512748</v>
      </c>
      <c r="E22" s="873">
        <v>444.40581053932931</v>
      </c>
      <c r="F22" s="873">
        <v>454.79833101529903</v>
      </c>
      <c r="G22" s="118">
        <v>467.50115529123383</v>
      </c>
      <c r="H22" s="745">
        <v>492.26401703335699</v>
      </c>
      <c r="I22" s="112">
        <v>9.7189996962773861</v>
      </c>
    </row>
    <row r="23" spans="1:9" ht="11.25" customHeight="1">
      <c r="A23" s="78" t="s">
        <v>29</v>
      </c>
      <c r="B23" s="872">
        <v>86.179209934696502</v>
      </c>
      <c r="C23" s="780">
        <v>61.734993853225717</v>
      </c>
      <c r="D23" s="873">
        <v>97.562351879020426</v>
      </c>
      <c r="E23" s="873">
        <v>168.09615167588308</v>
      </c>
      <c r="F23" s="873">
        <v>80.239250648910954</v>
      </c>
      <c r="G23" s="118">
        <v>122.03099838969405</v>
      </c>
      <c r="H23" s="745" t="s">
        <v>24</v>
      </c>
      <c r="I23" s="112" t="s">
        <v>24</v>
      </c>
    </row>
    <row r="24" spans="1:9" ht="11.25" customHeight="1">
      <c r="A24" s="78" t="s">
        <v>79</v>
      </c>
      <c r="B24" s="872">
        <v>250.70040668775417</v>
      </c>
      <c r="C24" s="780">
        <v>79.078174423859011</v>
      </c>
      <c r="D24" s="873">
        <v>337.91184908284794</v>
      </c>
      <c r="E24" s="873">
        <v>302.26897331131011</v>
      </c>
      <c r="F24" s="873">
        <v>300.96496566113188</v>
      </c>
      <c r="G24" s="118">
        <v>218.18832155950997</v>
      </c>
      <c r="H24" s="745">
        <v>329.06732117812061</v>
      </c>
      <c r="I24" s="112">
        <v>31.259189215425543</v>
      </c>
    </row>
    <row r="25" spans="1:9" ht="11.25" customHeight="1">
      <c r="A25" s="78" t="s">
        <v>31</v>
      </c>
      <c r="B25" s="872">
        <v>272.36780896262985</v>
      </c>
      <c r="C25" s="780">
        <v>310.39160712670707</v>
      </c>
      <c r="D25" s="873">
        <v>265.16577663375466</v>
      </c>
      <c r="E25" s="873">
        <v>263.55219178608473</v>
      </c>
      <c r="F25" s="873">
        <v>268.08559683430019</v>
      </c>
      <c r="G25" s="118">
        <v>260.48638536686758</v>
      </c>
      <c r="H25" s="745">
        <v>266.00259852750111</v>
      </c>
      <c r="I25" s="112">
        <v>-2.3369907256558631</v>
      </c>
    </row>
    <row r="26" spans="1:9" ht="11.25" customHeight="1">
      <c r="A26" s="78" t="s">
        <v>80</v>
      </c>
      <c r="B26" s="872">
        <v>198.65441946660221</v>
      </c>
      <c r="C26" s="780">
        <v>262.98150849662898</v>
      </c>
      <c r="D26" s="873">
        <v>212.11351122405759</v>
      </c>
      <c r="E26" s="873">
        <v>206.98856416772554</v>
      </c>
      <c r="F26" s="873">
        <v>199.83058026260059</v>
      </c>
      <c r="G26" s="118">
        <v>272.80751023028165</v>
      </c>
      <c r="H26" s="745">
        <v>317.90029884360519</v>
      </c>
      <c r="I26" s="112">
        <v>60.026794116730244</v>
      </c>
    </row>
    <row r="27" spans="1:9" ht="11.25" customHeight="1">
      <c r="A27" s="78" t="s">
        <v>81</v>
      </c>
      <c r="B27" s="872">
        <v>47.214625017993377</v>
      </c>
      <c r="C27" s="780">
        <v>144.25036390101891</v>
      </c>
      <c r="D27" s="873">
        <v>139.39713044622877</v>
      </c>
      <c r="E27" s="873">
        <v>145.71541397920231</v>
      </c>
      <c r="F27" s="873">
        <v>94.379360273792287</v>
      </c>
      <c r="G27" s="118">
        <v>81.976339596381351</v>
      </c>
      <c r="H27" s="745">
        <v>74.410678784436243</v>
      </c>
      <c r="I27" s="112">
        <v>57.60091021813372</v>
      </c>
    </row>
    <row r="28" spans="1:9" ht="11.25" customHeight="1">
      <c r="A28" s="78" t="s">
        <v>34</v>
      </c>
      <c r="B28" s="872">
        <v>143.13479513048395</v>
      </c>
      <c r="C28" s="780">
        <v>152.48051902260147</v>
      </c>
      <c r="D28" s="873">
        <v>162.01157742402316</v>
      </c>
      <c r="E28" s="873">
        <v>162.98842257597684</v>
      </c>
      <c r="F28" s="873">
        <v>157.48914616497828</v>
      </c>
      <c r="G28" s="118">
        <v>164.30536192019292</v>
      </c>
      <c r="H28" s="745">
        <v>159.11366341122465</v>
      </c>
      <c r="I28" s="112">
        <v>11.163510777497599</v>
      </c>
    </row>
    <row r="29" spans="1:9" ht="11.25" customHeight="1">
      <c r="A29" s="78" t="s">
        <v>35</v>
      </c>
      <c r="B29" s="872">
        <v>330.20763563295378</v>
      </c>
      <c r="C29" s="780">
        <v>49.101796407185631</v>
      </c>
      <c r="D29" s="873">
        <v>97.372643401524272</v>
      </c>
      <c r="E29" s="873">
        <v>88.9490573606097</v>
      </c>
      <c r="F29" s="873">
        <v>96.369835539510632</v>
      </c>
      <c r="G29" s="118">
        <v>79.93384785005513</v>
      </c>
      <c r="H29" s="745">
        <v>63.708505644350062</v>
      </c>
      <c r="I29" s="112">
        <v>-80.706531657806352</v>
      </c>
    </row>
    <row r="30" spans="1:9" ht="11.25" customHeight="1">
      <c r="A30" s="78" t="s">
        <v>82</v>
      </c>
      <c r="B30" s="872">
        <v>289.73492632972238</v>
      </c>
      <c r="C30" s="780">
        <v>304.95278473694356</v>
      </c>
      <c r="D30" s="873">
        <v>352.89221806075739</v>
      </c>
      <c r="E30" s="873">
        <v>305.90928006658345</v>
      </c>
      <c r="F30" s="873">
        <v>394.38202247191009</v>
      </c>
      <c r="G30" s="118">
        <v>428.81699576868829</v>
      </c>
      <c r="H30" s="745">
        <v>441.7027688830288</v>
      </c>
      <c r="I30" s="112">
        <v>52.450646692268265</v>
      </c>
    </row>
    <row r="31" spans="1:9" ht="11.25" customHeight="1">
      <c r="A31" s="78" t="s">
        <v>83</v>
      </c>
      <c r="B31" s="872">
        <v>212.26172076249355</v>
      </c>
      <c r="C31" s="780">
        <v>115.51068572177789</v>
      </c>
      <c r="D31" s="873">
        <v>136.10997686130392</v>
      </c>
      <c r="E31" s="873">
        <v>138.83217639853001</v>
      </c>
      <c r="F31" s="873">
        <v>167.82360146998775</v>
      </c>
      <c r="G31" s="118">
        <v>174.95140238822549</v>
      </c>
      <c r="H31" s="118">
        <v>269.11842804036115</v>
      </c>
      <c r="I31" s="112">
        <v>26.78613321027694</v>
      </c>
    </row>
    <row r="32" spans="1:9" ht="11.25" customHeight="1">
      <c r="A32" s="78" t="s">
        <v>38</v>
      </c>
      <c r="B32" s="872">
        <v>21.360759493670887</v>
      </c>
      <c r="C32" s="780">
        <v>59.731012658227847</v>
      </c>
      <c r="D32" s="873">
        <v>24.524158125915079</v>
      </c>
      <c r="E32" s="873">
        <v>17.203513909224011</v>
      </c>
      <c r="F32" s="873">
        <v>101.39092240117131</v>
      </c>
      <c r="G32" s="118">
        <v>243.7597503900156</v>
      </c>
      <c r="H32" s="745">
        <v>144.19934640522877</v>
      </c>
      <c r="I32" s="112">
        <v>575.0665698378117</v>
      </c>
    </row>
    <row r="33" spans="1:9" ht="11.25" customHeight="1">
      <c r="A33" s="739" t="s">
        <v>39</v>
      </c>
      <c r="B33" s="872">
        <v>217.91389379329078</v>
      </c>
      <c r="C33" s="780">
        <v>267.10053555691138</v>
      </c>
      <c r="D33" s="873">
        <v>284.74910268139911</v>
      </c>
      <c r="E33" s="873">
        <v>289.81631360405379</v>
      </c>
      <c r="F33" s="873">
        <v>250.96769653036807</v>
      </c>
      <c r="G33" s="118">
        <v>238.7712018635801</v>
      </c>
      <c r="H33" s="745">
        <v>184.91594729668333</v>
      </c>
      <c r="I33" s="112">
        <v>-15.142653789624227</v>
      </c>
    </row>
    <row r="34" spans="1:9" ht="11.25" customHeight="1">
      <c r="A34" s="78" t="s">
        <v>67</v>
      </c>
      <c r="B34" s="872">
        <v>156.79126403489059</v>
      </c>
      <c r="C34" s="780">
        <v>148.13233023423896</v>
      </c>
      <c r="D34" s="873">
        <v>150.2667052949096</v>
      </c>
      <c r="E34" s="873">
        <v>143.77375210893163</v>
      </c>
      <c r="F34" s="873">
        <v>132.90103784999744</v>
      </c>
      <c r="G34" s="118">
        <v>117.11117449903729</v>
      </c>
      <c r="H34" s="745">
        <v>113.17472092694645</v>
      </c>
      <c r="I34" s="112">
        <v>-27.818222766695854</v>
      </c>
    </row>
    <row r="35" spans="1:9" ht="11.25" customHeight="1">
      <c r="A35" s="78" t="s">
        <v>41</v>
      </c>
      <c r="B35" s="872">
        <v>1257.1649883810999</v>
      </c>
      <c r="C35" s="780">
        <v>209.01776734830707</v>
      </c>
      <c r="D35" s="873">
        <v>210.91192517537021</v>
      </c>
      <c r="E35" s="873">
        <v>193.29696024941543</v>
      </c>
      <c r="F35" s="873">
        <v>187.37334372564302</v>
      </c>
      <c r="G35" s="118">
        <v>146.02053915275994</v>
      </c>
      <c r="H35" s="745">
        <v>95.148669796557115</v>
      </c>
      <c r="I35" s="112">
        <v>-92.431489050686679</v>
      </c>
    </row>
    <row r="36" spans="1:9" ht="11.25" customHeight="1">
      <c r="A36" s="88" t="s">
        <v>42</v>
      </c>
      <c r="B36" s="874">
        <v>124.77330431628582</v>
      </c>
      <c r="C36" s="781">
        <v>118.35923382724972</v>
      </c>
      <c r="D36" s="113">
        <v>122.0676769773718</v>
      </c>
      <c r="E36" s="113">
        <v>134.10836620303093</v>
      </c>
      <c r="F36" s="113">
        <v>140.54390699605563</v>
      </c>
      <c r="G36" s="113">
        <v>168.96938013442869</v>
      </c>
      <c r="H36" s="741">
        <v>281.95417534557851</v>
      </c>
      <c r="I36" s="114">
        <v>125.97315739179069</v>
      </c>
    </row>
    <row r="37" spans="1:9">
      <c r="A37" s="78"/>
      <c r="B37" s="872"/>
      <c r="C37" s="780"/>
      <c r="D37" s="873"/>
      <c r="E37" s="873"/>
      <c r="F37" s="873"/>
      <c r="G37" s="873"/>
      <c r="H37" s="873"/>
      <c r="I37" s="873"/>
    </row>
    <row r="38" spans="1:9" ht="11.25" customHeight="1">
      <c r="A38" s="78" t="s">
        <v>917</v>
      </c>
      <c r="B38" s="875"/>
      <c r="C38" s="782"/>
      <c r="D38" s="782"/>
      <c r="E38" s="782"/>
      <c r="F38" s="783"/>
      <c r="G38" s="783"/>
      <c r="H38" s="783"/>
    </row>
    <row r="39" spans="1:9">
      <c r="A39" s="78" t="s">
        <v>925</v>
      </c>
    </row>
    <row r="40" spans="1:9">
      <c r="A40" s="876"/>
      <c r="B40" s="876"/>
      <c r="C40" s="876"/>
      <c r="D40" s="876"/>
      <c r="E40" s="876"/>
      <c r="F40" s="876"/>
      <c r="G40" s="876"/>
      <c r="H40" s="876"/>
      <c r="I40" s="876"/>
    </row>
    <row r="41" spans="1:9">
      <c r="A41" s="876"/>
      <c r="B41" s="876"/>
      <c r="C41" s="876"/>
      <c r="D41" s="876"/>
      <c r="E41" s="876"/>
      <c r="F41" s="876"/>
      <c r="G41" s="876"/>
      <c r="H41" s="876"/>
      <c r="I41" s="876"/>
    </row>
    <row r="42" spans="1:9">
      <c r="A42" s="876"/>
      <c r="B42" s="876"/>
      <c r="C42" s="876"/>
      <c r="D42" s="876"/>
      <c r="E42" s="876"/>
      <c r="F42" s="876"/>
      <c r="G42" s="876"/>
      <c r="H42" s="876"/>
      <c r="I42" s="876"/>
    </row>
  </sheetData>
  <mergeCells count="3">
    <mergeCell ref="A5:A6"/>
    <mergeCell ref="B5:H5"/>
    <mergeCell ref="I5:I6"/>
  </mergeCells>
  <hyperlinks>
    <hyperlink ref="I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5"/>
  <sheetViews>
    <sheetView zoomScaleNormal="100" workbookViewId="0">
      <pane xSplit="1" ySplit="9" topLeftCell="B10" activePane="bottomRight" state="frozen"/>
      <selection activeCell="E22" sqref="E22"/>
      <selection pane="topRight" activeCell="E22" sqref="E22"/>
      <selection pane="bottomLeft" activeCell="E22" sqref="E22"/>
      <selection pane="bottomRight" activeCell="F16" sqref="F16"/>
    </sheetView>
  </sheetViews>
  <sheetFormatPr defaultColWidth="9.140625" defaultRowHeight="11.25"/>
  <cols>
    <col min="1" max="1" width="15.42578125" style="26" customWidth="1"/>
    <col min="2" max="16" width="9.140625" style="2" customWidth="1"/>
    <col min="17" max="17" width="9.5703125" style="2" customWidth="1"/>
    <col min="18" max="16384" width="9.140625" style="26"/>
  </cols>
  <sheetData>
    <row r="1" spans="1:17">
      <c r="A1" s="53" t="s">
        <v>1001</v>
      </c>
      <c r="B1" s="784"/>
      <c r="C1" s="784"/>
      <c r="D1" s="784"/>
      <c r="E1" s="784"/>
      <c r="F1" s="784"/>
      <c r="G1" s="784"/>
      <c r="H1" s="784"/>
      <c r="I1" s="784"/>
      <c r="J1" s="784"/>
      <c r="K1" s="784"/>
      <c r="L1" s="784"/>
      <c r="M1" s="784"/>
      <c r="N1" s="784"/>
      <c r="P1" s="155" t="s">
        <v>226</v>
      </c>
    </row>
    <row r="2" spans="1:17">
      <c r="A2" s="748" t="s">
        <v>926</v>
      </c>
    </row>
    <row r="3" spans="1:17">
      <c r="A3" s="748" t="s">
        <v>228</v>
      </c>
    </row>
    <row r="4" spans="1:17">
      <c r="A4" s="748"/>
    </row>
    <row r="5" spans="1:17" ht="33" customHeight="1">
      <c r="A5" s="1376" t="s">
        <v>2</v>
      </c>
      <c r="B5" s="1432" t="s">
        <v>655</v>
      </c>
      <c r="C5" s="1433"/>
      <c r="D5" s="1433"/>
      <c r="E5" s="1433"/>
      <c r="F5" s="1433"/>
      <c r="G5" s="1432" t="s">
        <v>654</v>
      </c>
      <c r="H5" s="1433"/>
      <c r="I5" s="1433"/>
      <c r="J5" s="1433"/>
      <c r="K5" s="1433"/>
      <c r="L5" s="1560" t="s">
        <v>927</v>
      </c>
      <c r="M5" s="1563"/>
      <c r="N5" s="1563"/>
      <c r="O5" s="1563"/>
      <c r="P5" s="1561"/>
      <c r="Q5" s="365"/>
    </row>
    <row r="6" spans="1:17" ht="15.75" customHeight="1">
      <c r="A6" s="1376"/>
      <c r="B6" s="1432" t="s">
        <v>10</v>
      </c>
      <c r="C6" s="1434"/>
      <c r="D6" s="1432" t="s">
        <v>928</v>
      </c>
      <c r="E6" s="1433"/>
      <c r="F6" s="1564" t="s">
        <v>11</v>
      </c>
      <c r="G6" s="1432" t="s">
        <v>10</v>
      </c>
      <c r="H6" s="1434"/>
      <c r="I6" s="1432" t="s">
        <v>928</v>
      </c>
      <c r="J6" s="1433"/>
      <c r="K6" s="1564" t="s">
        <v>11</v>
      </c>
      <c r="L6" s="1560" t="s">
        <v>10</v>
      </c>
      <c r="M6" s="1561"/>
      <c r="N6" s="1432" t="s">
        <v>928</v>
      </c>
      <c r="O6" s="1433"/>
      <c r="P6" s="1562" t="s">
        <v>11</v>
      </c>
      <c r="Q6" s="178"/>
    </row>
    <row r="7" spans="1:17" ht="14.25" customHeight="1">
      <c r="A7" s="1376"/>
      <c r="B7" s="785" t="s">
        <v>929</v>
      </c>
      <c r="C7" s="785">
        <v>2019</v>
      </c>
      <c r="D7" s="785" t="s">
        <v>929</v>
      </c>
      <c r="E7" s="785">
        <v>2019</v>
      </c>
      <c r="F7" s="1564"/>
      <c r="G7" s="785" t="s">
        <v>929</v>
      </c>
      <c r="H7" s="785">
        <v>2019</v>
      </c>
      <c r="I7" s="785" t="s">
        <v>929</v>
      </c>
      <c r="J7" s="785">
        <v>2019</v>
      </c>
      <c r="K7" s="1564"/>
      <c r="L7" s="785" t="s">
        <v>929</v>
      </c>
      <c r="M7" s="785">
        <v>2019</v>
      </c>
      <c r="N7" s="785" t="s">
        <v>929</v>
      </c>
      <c r="O7" s="785">
        <v>2019</v>
      </c>
      <c r="P7" s="1562"/>
      <c r="Q7" s="357"/>
    </row>
    <row r="8" spans="1:17">
      <c r="A8" s="159"/>
      <c r="B8" s="25"/>
      <c r="C8" s="25"/>
      <c r="D8" s="25"/>
      <c r="E8" s="25"/>
      <c r="G8" s="25"/>
      <c r="H8" s="25"/>
      <c r="I8" s="25"/>
      <c r="J8" s="25"/>
      <c r="K8" s="25"/>
      <c r="L8" s="25"/>
      <c r="M8" s="25"/>
      <c r="N8" s="25"/>
      <c r="O8" s="25"/>
      <c r="P8" s="25"/>
    </row>
    <row r="9" spans="1:17">
      <c r="A9" s="182" t="s">
        <v>13</v>
      </c>
      <c r="B9" s="786">
        <v>31025</v>
      </c>
      <c r="C9" s="786">
        <v>27914</v>
      </c>
      <c r="D9" s="787">
        <v>17.844435142012113</v>
      </c>
      <c r="E9" s="787">
        <v>15.927891307987547</v>
      </c>
      <c r="F9" s="787">
        <v>-10.74028860410573</v>
      </c>
      <c r="G9" s="786">
        <v>25829</v>
      </c>
      <c r="H9" s="786">
        <v>18742</v>
      </c>
      <c r="I9" s="788">
        <v>16.217212219089571</v>
      </c>
      <c r="J9" s="789">
        <v>16.353327362882602</v>
      </c>
      <c r="K9" s="789">
        <v>8.3932516855644845E-3</v>
      </c>
      <c r="L9" s="786">
        <v>70619</v>
      </c>
      <c r="M9" s="786">
        <v>58812</v>
      </c>
      <c r="N9" s="787">
        <v>34.012659371276577</v>
      </c>
      <c r="O9" s="47">
        <v>28.104053043891341</v>
      </c>
      <c r="P9" s="47">
        <v>-17.371785789778638</v>
      </c>
      <c r="Q9" s="28"/>
    </row>
    <row r="10" spans="1:17">
      <c r="A10" s="201"/>
      <c r="B10" s="755"/>
      <c r="C10" s="755"/>
      <c r="D10" s="787"/>
      <c r="E10" s="787"/>
      <c r="F10" s="790"/>
      <c r="G10" s="755"/>
      <c r="H10" s="755"/>
      <c r="I10" s="791"/>
      <c r="L10" s="755"/>
      <c r="M10" s="755"/>
      <c r="N10" s="792"/>
      <c r="O10" s="50"/>
      <c r="P10" s="50"/>
      <c r="Q10" s="28"/>
    </row>
    <row r="11" spans="1:17">
      <c r="A11" s="59" t="s">
        <v>72</v>
      </c>
      <c r="B11" s="793" t="s">
        <v>24</v>
      </c>
      <c r="C11" s="793" t="s">
        <v>24</v>
      </c>
      <c r="D11" s="794" t="s">
        <v>24</v>
      </c>
      <c r="E11" s="794" t="s">
        <v>24</v>
      </c>
      <c r="F11" s="795" t="s">
        <v>24</v>
      </c>
      <c r="G11" s="793" t="s">
        <v>24</v>
      </c>
      <c r="H11" s="793" t="s">
        <v>24</v>
      </c>
      <c r="I11" s="796" t="s">
        <v>24</v>
      </c>
      <c r="J11" s="797" t="s">
        <v>24</v>
      </c>
      <c r="K11" s="798" t="s">
        <v>24</v>
      </c>
      <c r="L11" s="793" t="s">
        <v>24</v>
      </c>
      <c r="M11" s="793" t="s">
        <v>24</v>
      </c>
      <c r="N11" s="793" t="s">
        <v>24</v>
      </c>
      <c r="O11" s="117" t="s">
        <v>24</v>
      </c>
      <c r="P11" s="117" t="s">
        <v>24</v>
      </c>
      <c r="Q11" s="28"/>
    </row>
    <row r="12" spans="1:17">
      <c r="A12" s="26" t="s">
        <v>16</v>
      </c>
      <c r="B12" s="799">
        <v>915</v>
      </c>
      <c r="C12" s="799">
        <v>780</v>
      </c>
      <c r="D12" s="795">
        <v>27.536851228775557</v>
      </c>
      <c r="E12" s="795">
        <v>23.371787914808035</v>
      </c>
      <c r="F12" s="795">
        <v>-15.125416044718643</v>
      </c>
      <c r="G12" s="800">
        <v>504</v>
      </c>
      <c r="H12" s="800">
        <v>678</v>
      </c>
      <c r="I12" s="801">
        <v>15.16783936535834</v>
      </c>
      <c r="J12" s="802">
        <v>20.315477187486984</v>
      </c>
      <c r="K12" s="35">
        <v>33.937845055804573</v>
      </c>
      <c r="L12" s="799">
        <v>1419</v>
      </c>
      <c r="M12" s="800">
        <v>1458</v>
      </c>
      <c r="N12" s="795">
        <v>42.704690594133901</v>
      </c>
      <c r="O12" s="112">
        <v>43.687265102295022</v>
      </c>
      <c r="P12" s="112">
        <v>2.3008585110697144</v>
      </c>
      <c r="Q12" s="28"/>
    </row>
    <row r="13" spans="1:17">
      <c r="A13" s="26" t="s">
        <v>17</v>
      </c>
      <c r="B13" s="799">
        <v>246</v>
      </c>
      <c r="C13" s="799">
        <v>194</v>
      </c>
      <c r="D13" s="795">
        <v>29.656634044369216</v>
      </c>
      <c r="E13" s="795">
        <v>22.93873583917345</v>
      </c>
      <c r="F13" s="795">
        <v>-22.652261194392921</v>
      </c>
      <c r="G13" s="800">
        <v>23</v>
      </c>
      <c r="H13" s="800">
        <v>47</v>
      </c>
      <c r="I13" s="801">
        <v>2.7727747277255772</v>
      </c>
      <c r="J13" s="802">
        <v>5.5573226002121245</v>
      </c>
      <c r="K13" s="35">
        <v>100.42459795392853</v>
      </c>
      <c r="L13" s="799">
        <v>269</v>
      </c>
      <c r="M13" s="800">
        <v>241</v>
      </c>
      <c r="N13" s="795">
        <v>32.429408772094796</v>
      </c>
      <c r="O13" s="112">
        <v>28.496058439385575</v>
      </c>
      <c r="P13" s="112">
        <v>-12.12896096981525</v>
      </c>
      <c r="Q13" s="28"/>
    </row>
    <row r="14" spans="1:17">
      <c r="A14" s="26" t="s">
        <v>18</v>
      </c>
      <c r="B14" s="799">
        <v>815</v>
      </c>
      <c r="C14" s="799">
        <v>794</v>
      </c>
      <c r="D14" s="795">
        <v>19.972499216416367</v>
      </c>
      <c r="E14" s="795">
        <v>19.15747176384097</v>
      </c>
      <c r="F14" s="795">
        <v>-4.0807484518787014</v>
      </c>
      <c r="G14" s="800" t="s">
        <v>24</v>
      </c>
      <c r="H14" s="800" t="s">
        <v>24</v>
      </c>
      <c r="I14" s="801" t="s">
        <v>24</v>
      </c>
      <c r="J14" s="802" t="s">
        <v>24</v>
      </c>
      <c r="K14" s="803" t="s">
        <v>24</v>
      </c>
      <c r="L14" s="799">
        <v>815</v>
      </c>
      <c r="M14" s="800">
        <v>794</v>
      </c>
      <c r="N14" s="795">
        <v>19.972499216416367</v>
      </c>
      <c r="O14" s="112">
        <v>19.15747176384097</v>
      </c>
      <c r="P14" s="112">
        <v>-4.0807484518787014</v>
      </c>
      <c r="Q14" s="28"/>
    </row>
    <row r="15" spans="1:17">
      <c r="A15" s="26" t="s">
        <v>19</v>
      </c>
      <c r="B15" s="799">
        <v>1926</v>
      </c>
      <c r="C15" s="799">
        <v>1515</v>
      </c>
      <c r="D15" s="795">
        <v>13.002428942839742</v>
      </c>
      <c r="E15" s="795">
        <v>10.186199696310053</v>
      </c>
      <c r="F15" s="795">
        <v>-21.659255043116755</v>
      </c>
      <c r="G15" s="800">
        <v>1424</v>
      </c>
      <c r="H15" s="800">
        <v>1321</v>
      </c>
      <c r="I15" s="801">
        <v>9.6134261758067456</v>
      </c>
      <c r="J15" s="802">
        <v>8.8818282500498889</v>
      </c>
      <c r="K15" s="35">
        <v>-7.610168449600252</v>
      </c>
      <c r="L15" s="799">
        <v>3350</v>
      </c>
      <c r="M15" s="800">
        <v>2836</v>
      </c>
      <c r="N15" s="795">
        <v>22.61585511864649</v>
      </c>
      <c r="O15" s="112">
        <v>19.068027946359944</v>
      </c>
      <c r="P15" s="112">
        <v>-15.687344801574209</v>
      </c>
      <c r="Q15" s="28"/>
    </row>
    <row r="16" spans="1:17">
      <c r="A16" s="26" t="s">
        <v>20</v>
      </c>
      <c r="B16" s="799">
        <v>2148</v>
      </c>
      <c r="C16" s="799">
        <v>1426</v>
      </c>
      <c r="D16" s="795">
        <v>23.667728886385976</v>
      </c>
      <c r="E16" s="795">
        <v>15.615284932958303</v>
      </c>
      <c r="F16" s="795">
        <v>-34.022884037933856</v>
      </c>
      <c r="G16" s="800">
        <v>2027</v>
      </c>
      <c r="H16" s="800">
        <v>1838</v>
      </c>
      <c r="I16" s="801">
        <v>22.334490899769261</v>
      </c>
      <c r="J16" s="802">
        <v>20.126853931821433</v>
      </c>
      <c r="K16" s="35">
        <v>-9.884429324380239</v>
      </c>
      <c r="L16" s="799">
        <v>4175</v>
      </c>
      <c r="M16" s="800">
        <v>3264</v>
      </c>
      <c r="N16" s="795">
        <v>46.002219786155237</v>
      </c>
      <c r="O16" s="112">
        <v>35.742138864779733</v>
      </c>
      <c r="P16" s="112">
        <v>-22.303447462036086</v>
      </c>
      <c r="Q16" s="28"/>
    </row>
    <row r="17" spans="1:17">
      <c r="A17" s="26" t="s">
        <v>462</v>
      </c>
      <c r="B17" s="799" t="s">
        <v>24</v>
      </c>
      <c r="C17" s="799" t="s">
        <v>24</v>
      </c>
      <c r="D17" s="795" t="s">
        <v>24</v>
      </c>
      <c r="E17" s="795" t="s">
        <v>24</v>
      </c>
      <c r="F17" s="795" t="s">
        <v>24</v>
      </c>
      <c r="G17" s="800" t="s">
        <v>24</v>
      </c>
      <c r="H17" s="800" t="s">
        <v>24</v>
      </c>
      <c r="I17" s="801" t="s">
        <v>24</v>
      </c>
      <c r="J17" s="802" t="s">
        <v>24</v>
      </c>
      <c r="K17" s="803" t="s">
        <v>24</v>
      </c>
      <c r="L17" s="799">
        <v>1233</v>
      </c>
      <c r="M17" s="799">
        <v>997</v>
      </c>
      <c r="N17" s="795">
        <v>41.449516136568931</v>
      </c>
      <c r="O17" s="112">
        <v>33.065054250567442</v>
      </c>
      <c r="P17" s="112">
        <v>-20.228129704520914</v>
      </c>
      <c r="Q17" s="28"/>
    </row>
    <row r="18" spans="1:17">
      <c r="A18" s="26" t="s">
        <v>22</v>
      </c>
      <c r="B18" s="799">
        <v>1211</v>
      </c>
      <c r="C18" s="799">
        <v>897</v>
      </c>
      <c r="D18" s="795">
        <v>30.485440999217598</v>
      </c>
      <c r="E18" s="795">
        <v>22.320928670075773</v>
      </c>
      <c r="F18" s="795">
        <v>-26.78167696295214</v>
      </c>
      <c r="G18" s="800">
        <v>199</v>
      </c>
      <c r="H18" s="800">
        <v>284</v>
      </c>
      <c r="I18" s="801">
        <v>5.0095811385997537</v>
      </c>
      <c r="J18" s="802">
        <v>7.067049879934804</v>
      </c>
      <c r="K18" s="35">
        <v>41.070674062585219</v>
      </c>
      <c r="L18" s="799">
        <v>1410</v>
      </c>
      <c r="M18" s="799">
        <v>1181</v>
      </c>
      <c r="N18" s="795">
        <v>35.495022137817351</v>
      </c>
      <c r="O18" s="112">
        <v>29.387978550010576</v>
      </c>
      <c r="P18" s="112">
        <v>-17.205352243745086</v>
      </c>
      <c r="Q18" s="28"/>
    </row>
    <row r="19" spans="1:17">
      <c r="A19" s="26" t="s">
        <v>57</v>
      </c>
      <c r="B19" s="799">
        <v>2095</v>
      </c>
      <c r="C19" s="799">
        <v>1936</v>
      </c>
      <c r="D19" s="795">
        <v>30.269488023757862</v>
      </c>
      <c r="E19" s="795">
        <v>27.584815470977954</v>
      </c>
      <c r="F19" s="795">
        <v>-8.8692367398905745</v>
      </c>
      <c r="G19" s="800">
        <v>795</v>
      </c>
      <c r="H19" s="800">
        <v>749</v>
      </c>
      <c r="I19" s="801">
        <v>11.486512161760144</v>
      </c>
      <c r="J19" s="802">
        <v>10.672017968885582</v>
      </c>
      <c r="K19" s="35">
        <v>-7.0908747703772317</v>
      </c>
      <c r="L19" s="799">
        <v>2890</v>
      </c>
      <c r="M19" s="799">
        <v>2685</v>
      </c>
      <c r="N19" s="795">
        <v>41.756000185518005</v>
      </c>
      <c r="O19" s="112">
        <v>38.256833439863534</v>
      </c>
      <c r="P19" s="112">
        <v>-8.3800333607337851</v>
      </c>
      <c r="Q19" s="28"/>
    </row>
    <row r="20" spans="1:17">
      <c r="A20" s="26" t="s">
        <v>25</v>
      </c>
      <c r="B20" s="799">
        <v>1379</v>
      </c>
      <c r="C20" s="799">
        <v>1310</v>
      </c>
      <c r="D20" s="795">
        <v>19.601836801560186</v>
      </c>
      <c r="E20" s="795">
        <v>18.515427379172348</v>
      </c>
      <c r="F20" s="795">
        <v>-5.5423858150954857</v>
      </c>
      <c r="G20" s="800" t="s">
        <v>24</v>
      </c>
      <c r="H20" s="800" t="s">
        <v>24</v>
      </c>
      <c r="I20" s="801" t="s">
        <v>24</v>
      </c>
      <c r="J20" s="802" t="s">
        <v>24</v>
      </c>
      <c r="K20" s="803" t="s">
        <v>24</v>
      </c>
      <c r="L20" s="799">
        <v>1379</v>
      </c>
      <c r="M20" s="799">
        <v>1310</v>
      </c>
      <c r="N20" s="795">
        <v>19.601836801560186</v>
      </c>
      <c r="O20" s="112">
        <v>18.515427379172348</v>
      </c>
      <c r="P20" s="112">
        <v>-5.5423858150954857</v>
      </c>
      <c r="Q20" s="28"/>
    </row>
    <row r="21" spans="1:17">
      <c r="A21" s="26" t="s">
        <v>76</v>
      </c>
      <c r="B21" s="799">
        <v>1627</v>
      </c>
      <c r="C21" s="799">
        <v>1834</v>
      </c>
      <c r="D21" s="795">
        <v>47.269057099975072</v>
      </c>
      <c r="E21" s="795">
        <v>52.633602968144906</v>
      </c>
      <c r="F21" s="795">
        <v>11.348958911585028</v>
      </c>
      <c r="G21" s="800">
        <v>854</v>
      </c>
      <c r="H21" s="800">
        <v>913</v>
      </c>
      <c r="I21" s="801">
        <v>24.811170721191587</v>
      </c>
      <c r="J21" s="802">
        <v>26.202006275854032</v>
      </c>
      <c r="K21" s="35">
        <v>5.6056829010269649</v>
      </c>
      <c r="L21" s="799">
        <v>2481</v>
      </c>
      <c r="M21" s="799">
        <v>2747</v>
      </c>
      <c r="N21" s="795">
        <v>72.080227821166659</v>
      </c>
      <c r="O21" s="112">
        <v>78.835609243998931</v>
      </c>
      <c r="P21" s="112">
        <v>9.3720311755847838</v>
      </c>
      <c r="Q21" s="28"/>
    </row>
    <row r="22" spans="1:17">
      <c r="A22" s="26" t="s">
        <v>77</v>
      </c>
      <c r="B22" s="799">
        <v>588</v>
      </c>
      <c r="C22" s="799">
        <v>535</v>
      </c>
      <c r="D22" s="795">
        <v>21.397200824010572</v>
      </c>
      <c r="E22" s="795">
        <v>19.251626312619063</v>
      </c>
      <c r="F22" s="795">
        <v>-10.027360723669432</v>
      </c>
      <c r="G22" s="800">
        <v>572</v>
      </c>
      <c r="H22" s="800">
        <v>648</v>
      </c>
      <c r="I22" s="801">
        <v>20.814964066894635</v>
      </c>
      <c r="J22" s="802">
        <v>23.317857664630193</v>
      </c>
      <c r="K22" s="35">
        <v>12.024491561416184</v>
      </c>
      <c r="L22" s="799">
        <v>1160</v>
      </c>
      <c r="M22" s="799">
        <v>1183</v>
      </c>
      <c r="N22" s="795">
        <v>42.212164890905207</v>
      </c>
      <c r="O22" s="112">
        <v>42.569483977249256</v>
      </c>
      <c r="P22" s="112">
        <v>0.84648367897623977</v>
      </c>
      <c r="Q22" s="28"/>
    </row>
    <row r="23" spans="1:17">
      <c r="A23" s="26" t="s">
        <v>162</v>
      </c>
      <c r="B23" s="799">
        <v>3717</v>
      </c>
      <c r="C23" s="799">
        <v>3356</v>
      </c>
      <c r="D23" s="795">
        <v>17.665793975493738</v>
      </c>
      <c r="E23" s="795">
        <v>15.853527015312306</v>
      </c>
      <c r="F23" s="795">
        <v>-10.258621620377983</v>
      </c>
      <c r="G23" s="800">
        <v>5437</v>
      </c>
      <c r="H23" s="800">
        <v>5817</v>
      </c>
      <c r="I23" s="801">
        <v>25.840441712337757</v>
      </c>
      <c r="J23" s="802">
        <v>27.479131897518378</v>
      </c>
      <c r="K23" s="35">
        <v>6.3415718795480691</v>
      </c>
      <c r="L23" s="799">
        <v>10132</v>
      </c>
      <c r="M23" s="799">
        <v>10080</v>
      </c>
      <c r="N23" s="795">
        <v>48.154378412618385</v>
      </c>
      <c r="O23" s="112">
        <v>47.617268270067953</v>
      </c>
      <c r="P23" s="112">
        <v>-1.1153921206252915</v>
      </c>
      <c r="Q23" s="28"/>
    </row>
    <row r="24" spans="1:17">
      <c r="A24" s="26" t="s">
        <v>29</v>
      </c>
      <c r="B24" s="799">
        <v>1856</v>
      </c>
      <c r="C24" s="799">
        <v>956</v>
      </c>
      <c r="D24" s="795">
        <v>21.800677207027853</v>
      </c>
      <c r="E24" s="795">
        <v>11.112577031023967</v>
      </c>
      <c r="F24" s="795">
        <v>-49.026459474196415</v>
      </c>
      <c r="G24" s="800">
        <v>139</v>
      </c>
      <c r="H24" s="800">
        <v>739</v>
      </c>
      <c r="I24" s="801">
        <v>1.6327015796211592</v>
      </c>
      <c r="J24" s="802">
        <v>8.5901615333961416</v>
      </c>
      <c r="K24" s="35">
        <v>426.13175859052842</v>
      </c>
      <c r="L24" s="799">
        <v>1995</v>
      </c>
      <c r="M24" s="799">
        <v>1695</v>
      </c>
      <c r="N24" s="795">
        <v>23.433378786649012</v>
      </c>
      <c r="O24" s="112">
        <v>19.702738564420109</v>
      </c>
      <c r="P24" s="112">
        <v>-15.920197664172985</v>
      </c>
      <c r="Q24" s="28"/>
    </row>
    <row r="25" spans="1:17">
      <c r="A25" s="26" t="s">
        <v>79</v>
      </c>
      <c r="B25" s="799">
        <v>994</v>
      </c>
      <c r="C25" s="799">
        <v>938</v>
      </c>
      <c r="D25" s="795">
        <v>24.871787686012947</v>
      </c>
      <c r="E25" s="795">
        <v>23.344209876890403</v>
      </c>
      <c r="F25" s="795">
        <v>-6.1418094606106699</v>
      </c>
      <c r="G25" s="800">
        <v>438</v>
      </c>
      <c r="H25" s="800">
        <v>478</v>
      </c>
      <c r="I25" s="801">
        <v>10.959600610134478</v>
      </c>
      <c r="J25" s="802">
        <v>11.896089894620056</v>
      </c>
      <c r="K25" s="35">
        <v>8.5449216426700438</v>
      </c>
      <c r="L25" s="799">
        <v>1432</v>
      </c>
      <c r="M25" s="799">
        <v>1416</v>
      </c>
      <c r="N25" s="795">
        <v>35.831388296147423</v>
      </c>
      <c r="O25" s="112">
        <v>35.240299771510458</v>
      </c>
      <c r="P25" s="112">
        <v>-1.6496389136574918</v>
      </c>
      <c r="Q25" s="28"/>
    </row>
    <row r="26" spans="1:17">
      <c r="A26" s="26" t="s">
        <v>930</v>
      </c>
      <c r="B26" s="799" t="s">
        <v>24</v>
      </c>
      <c r="C26" s="799" t="s">
        <v>24</v>
      </c>
      <c r="D26" s="795" t="s">
        <v>24</v>
      </c>
      <c r="E26" s="795" t="s">
        <v>24</v>
      </c>
      <c r="F26" s="795" t="s">
        <v>24</v>
      </c>
      <c r="G26" s="800" t="s">
        <v>24</v>
      </c>
      <c r="H26" s="800" t="s">
        <v>24</v>
      </c>
      <c r="I26" s="801" t="s">
        <v>24</v>
      </c>
      <c r="J26" s="802" t="s">
        <v>24</v>
      </c>
      <c r="K26" s="803" t="s">
        <v>24</v>
      </c>
      <c r="L26" s="799">
        <v>5651</v>
      </c>
      <c r="M26" s="799">
        <v>4885</v>
      </c>
      <c r="N26" s="795">
        <v>49.793209707658086</v>
      </c>
      <c r="O26" s="112">
        <v>42.723617029520049</v>
      </c>
      <c r="P26" s="112">
        <v>-14.1979051353477</v>
      </c>
      <c r="Q26" s="28"/>
    </row>
    <row r="27" spans="1:17">
      <c r="A27" s="26" t="s">
        <v>80</v>
      </c>
      <c r="B27" s="799">
        <v>1936</v>
      </c>
      <c r="C27" s="799">
        <v>1692</v>
      </c>
      <c r="D27" s="795">
        <v>20.386900405568742</v>
      </c>
      <c r="E27" s="795">
        <v>17.704168986502246</v>
      </c>
      <c r="F27" s="795">
        <v>-13.159094152113971</v>
      </c>
      <c r="G27" s="800">
        <v>1267</v>
      </c>
      <c r="H27" s="800">
        <v>1432</v>
      </c>
      <c r="I27" s="801">
        <v>13.342046907983262</v>
      </c>
      <c r="J27" s="802">
        <v>14.983670206070459</v>
      </c>
      <c r="K27" s="35">
        <v>12.304133761551416</v>
      </c>
      <c r="L27" s="799">
        <v>3203</v>
      </c>
      <c r="M27" s="799">
        <v>3124</v>
      </c>
      <c r="N27" s="795">
        <v>33.728947313552005</v>
      </c>
      <c r="O27" s="112">
        <v>32.687839192572703</v>
      </c>
      <c r="P27" s="112">
        <v>-3.086690228725264</v>
      </c>
      <c r="Q27" s="28"/>
    </row>
    <row r="28" spans="1:17">
      <c r="A28" s="26" t="s">
        <v>81</v>
      </c>
      <c r="B28" s="799">
        <v>516</v>
      </c>
      <c r="C28" s="799">
        <v>425</v>
      </c>
      <c r="D28" s="795">
        <v>15.806252107883184</v>
      </c>
      <c r="E28" s="795">
        <v>12.984128506822167</v>
      </c>
      <c r="F28" s="795">
        <v>-17.854476708324274</v>
      </c>
      <c r="G28" s="800">
        <v>243</v>
      </c>
      <c r="H28" s="800">
        <v>334</v>
      </c>
      <c r="I28" s="801">
        <v>7.4436419810380112</v>
      </c>
      <c r="J28" s="802">
        <v>10.203997461832008</v>
      </c>
      <c r="K28" s="35">
        <v>37.083399333629252</v>
      </c>
      <c r="L28" s="799">
        <v>759</v>
      </c>
      <c r="M28" s="799">
        <v>759</v>
      </c>
      <c r="N28" s="795">
        <v>23.249894088921195</v>
      </c>
      <c r="O28" s="112">
        <v>23.188125968654177</v>
      </c>
      <c r="P28" s="112">
        <v>-0.26567054469487372</v>
      </c>
      <c r="Q28" s="28"/>
    </row>
    <row r="29" spans="1:17">
      <c r="A29" s="26" t="s">
        <v>931</v>
      </c>
      <c r="B29" s="799" t="s">
        <v>24</v>
      </c>
      <c r="C29" s="799" t="s">
        <v>24</v>
      </c>
      <c r="D29" s="795" t="s">
        <v>24</v>
      </c>
      <c r="E29" s="795" t="s">
        <v>24</v>
      </c>
      <c r="F29" s="795" t="s">
        <v>24</v>
      </c>
      <c r="G29" s="800" t="s">
        <v>24</v>
      </c>
      <c r="H29" s="800" t="s">
        <v>24</v>
      </c>
      <c r="I29" s="801" t="s">
        <v>24</v>
      </c>
      <c r="J29" s="802" t="s">
        <v>24</v>
      </c>
      <c r="K29" s="803" t="s">
        <v>24</v>
      </c>
      <c r="L29" s="799">
        <v>3772</v>
      </c>
      <c r="M29" s="799">
        <v>3637</v>
      </c>
      <c r="N29" s="795">
        <v>21.981403220054126</v>
      </c>
      <c r="O29" s="112">
        <v>21.065809484572291</v>
      </c>
      <c r="P29" s="112">
        <v>-4.1653106779212301</v>
      </c>
      <c r="Q29" s="28"/>
    </row>
    <row r="30" spans="1:17">
      <c r="A30" s="26" t="s">
        <v>35</v>
      </c>
      <c r="B30" s="799">
        <v>145</v>
      </c>
      <c r="C30" s="799">
        <v>204</v>
      </c>
      <c r="D30" s="795">
        <v>4.1678523488003769</v>
      </c>
      <c r="E30" s="795">
        <v>5.8171813874148706</v>
      </c>
      <c r="F30" s="795">
        <v>39.57263599055316</v>
      </c>
      <c r="G30" s="800" t="s">
        <v>24</v>
      </c>
      <c r="H30" s="800" t="s">
        <v>24</v>
      </c>
      <c r="I30" s="801" t="s">
        <v>24</v>
      </c>
      <c r="J30" s="802" t="s">
        <v>24</v>
      </c>
      <c r="K30" s="803" t="s">
        <v>24</v>
      </c>
      <c r="L30" s="799">
        <v>145</v>
      </c>
      <c r="M30" s="799">
        <v>204</v>
      </c>
      <c r="N30" s="795">
        <v>4.1678523488003769</v>
      </c>
      <c r="O30" s="112">
        <v>5.8171813874148706</v>
      </c>
      <c r="P30" s="112">
        <v>39.57263599055316</v>
      </c>
      <c r="Q30" s="28"/>
    </row>
    <row r="31" spans="1:17">
      <c r="A31" s="26" t="s">
        <v>279</v>
      </c>
      <c r="B31" s="799">
        <v>1995</v>
      </c>
      <c r="C31" s="799">
        <v>1830</v>
      </c>
      <c r="D31" s="795">
        <v>17.608733932030287</v>
      </c>
      <c r="E31" s="795">
        <v>16.084746044273132</v>
      </c>
      <c r="F31" s="795">
        <v>-8.6547272145728886</v>
      </c>
      <c r="G31" s="800">
        <v>1644</v>
      </c>
      <c r="H31" s="800">
        <v>1594</v>
      </c>
      <c r="I31" s="801">
        <v>14.510655931958793</v>
      </c>
      <c r="J31" s="802">
        <v>14.010429068071788</v>
      </c>
      <c r="K31" s="35">
        <v>-3.4473070427180841</v>
      </c>
      <c r="L31" s="799">
        <v>5145</v>
      </c>
      <c r="M31" s="799">
        <v>4543</v>
      </c>
      <c r="N31" s="795">
        <v>45.411998035236003</v>
      </c>
      <c r="O31" s="112">
        <v>39.930601791875866</v>
      </c>
      <c r="P31" s="112">
        <v>-12.070370123567386</v>
      </c>
      <c r="Q31" s="28"/>
    </row>
    <row r="32" spans="1:17">
      <c r="A32" s="26" t="s">
        <v>83</v>
      </c>
      <c r="B32" s="799">
        <v>592</v>
      </c>
      <c r="C32" s="799">
        <v>1063</v>
      </c>
      <c r="D32" s="795">
        <v>33.682504840437666</v>
      </c>
      <c r="E32" s="795">
        <v>59.812347901925754</v>
      </c>
      <c r="F32" s="795">
        <v>77.576899892901665</v>
      </c>
      <c r="G32" s="800">
        <v>334</v>
      </c>
      <c r="H32" s="800">
        <v>645</v>
      </c>
      <c r="I32" s="801">
        <v>19.003305095787468</v>
      </c>
      <c r="J32" s="802">
        <v>36.292534710011395</v>
      </c>
      <c r="K32" s="35">
        <v>90.980119127048553</v>
      </c>
      <c r="L32" s="799">
        <v>926</v>
      </c>
      <c r="M32" s="799">
        <v>1708</v>
      </c>
      <c r="N32" s="795">
        <v>52.685809936225134</v>
      </c>
      <c r="O32" s="112">
        <v>96.104882611937143</v>
      </c>
      <c r="P32" s="112">
        <v>82.411322381244062</v>
      </c>
      <c r="Q32" s="28"/>
    </row>
    <row r="33" spans="1:17">
      <c r="A33" s="26" t="s">
        <v>38</v>
      </c>
      <c r="B33" s="799">
        <v>56</v>
      </c>
      <c r="C33" s="799">
        <v>76</v>
      </c>
      <c r="D33" s="795">
        <v>9.7126444755865737</v>
      </c>
      <c r="E33" s="795">
        <v>12.546202215065017</v>
      </c>
      <c r="F33" s="795">
        <v>29.173905691707279</v>
      </c>
      <c r="G33" s="800">
        <v>24</v>
      </c>
      <c r="H33" s="800">
        <v>34</v>
      </c>
      <c r="I33" s="801">
        <v>4.1625619181085316</v>
      </c>
      <c r="J33" s="802">
        <v>5.612774675160666</v>
      </c>
      <c r="K33" s="35">
        <v>34.839427871168141</v>
      </c>
      <c r="L33" s="799">
        <v>80</v>
      </c>
      <c r="M33" s="799">
        <v>110</v>
      </c>
      <c r="N33" s="795">
        <v>13.875206393695105</v>
      </c>
      <c r="O33" s="112">
        <v>18.158976890225684</v>
      </c>
      <c r="P33" s="112">
        <v>30.873562345545547</v>
      </c>
      <c r="Q33" s="28"/>
    </row>
    <row r="34" spans="1:17">
      <c r="A34" s="804" t="s">
        <v>39</v>
      </c>
      <c r="B34" s="799">
        <v>843</v>
      </c>
      <c r="C34" s="799">
        <v>805</v>
      </c>
      <c r="D34" s="795">
        <v>11.914362445929571</v>
      </c>
      <c r="E34" s="795">
        <v>11.235503409172749</v>
      </c>
      <c r="F34" s="795">
        <v>-5.6978209269497926</v>
      </c>
      <c r="G34" s="800">
        <v>914</v>
      </c>
      <c r="H34" s="800">
        <v>858</v>
      </c>
      <c r="I34" s="801">
        <v>12.917825949679273</v>
      </c>
      <c r="J34" s="802">
        <v>11.975232205056171</v>
      </c>
      <c r="K34" s="35">
        <v>-7.2968450596480157</v>
      </c>
      <c r="L34" s="799">
        <v>1757</v>
      </c>
      <c r="M34" s="799">
        <v>1663</v>
      </c>
      <c r="N34" s="795">
        <v>24.832188395608842</v>
      </c>
      <c r="O34" s="112">
        <v>23.21073561422892</v>
      </c>
      <c r="P34" s="112">
        <v>-6.5296411075338341</v>
      </c>
      <c r="Q34" s="28"/>
    </row>
    <row r="35" spans="1:17">
      <c r="A35" s="26" t="s">
        <v>67</v>
      </c>
      <c r="B35" s="799">
        <v>5193</v>
      </c>
      <c r="C35" s="799">
        <v>5072</v>
      </c>
      <c r="D35" s="795">
        <v>11.403428485900506</v>
      </c>
      <c r="E35" s="795">
        <v>11.045524919298742</v>
      </c>
      <c r="F35" s="795">
        <v>-3.1385610655978113</v>
      </c>
      <c r="G35" s="800">
        <v>8742</v>
      </c>
      <c r="H35" s="800" t="s">
        <v>24</v>
      </c>
      <c r="I35" s="801">
        <v>19.196759449979243</v>
      </c>
      <c r="J35" s="802" t="s">
        <v>24</v>
      </c>
      <c r="K35" s="803" t="s">
        <v>24</v>
      </c>
      <c r="L35" s="799">
        <v>13935</v>
      </c>
      <c r="M35" s="799">
        <v>5072</v>
      </c>
      <c r="N35" s="795">
        <v>30.600187935879749</v>
      </c>
      <c r="O35" s="112">
        <v>11.045524919298742</v>
      </c>
      <c r="P35" s="112">
        <v>-63.903735027890164</v>
      </c>
      <c r="Q35" s="28"/>
    </row>
    <row r="36" spans="1:17">
      <c r="A36" s="26" t="s">
        <v>932</v>
      </c>
      <c r="B36" s="799" t="s">
        <v>24</v>
      </c>
      <c r="C36" s="799" t="s">
        <v>24</v>
      </c>
      <c r="D36" s="795" t="s">
        <v>24</v>
      </c>
      <c r="E36" s="795" t="s">
        <v>24</v>
      </c>
      <c r="F36" s="795" t="s">
        <v>24</v>
      </c>
      <c r="G36" s="800" t="s">
        <v>24</v>
      </c>
      <c r="H36" s="800" t="s">
        <v>24</v>
      </c>
      <c r="I36" s="801" t="s">
        <v>24</v>
      </c>
      <c r="J36" s="802" t="s">
        <v>24</v>
      </c>
      <c r="K36" s="803" t="s">
        <v>24</v>
      </c>
      <c r="L36" s="799">
        <v>625</v>
      </c>
      <c r="M36" s="799">
        <v>611</v>
      </c>
      <c r="N36" s="795">
        <v>27.432638607247132</v>
      </c>
      <c r="O36" s="112">
        <v>26.580287258515263</v>
      </c>
      <c r="P36" s="112">
        <v>-3.1070702346025714</v>
      </c>
      <c r="Q36" s="28"/>
    </row>
    <row r="37" spans="1:17">
      <c r="A37" s="69" t="s">
        <v>42</v>
      </c>
      <c r="B37" s="805">
        <v>232</v>
      </c>
      <c r="C37" s="805">
        <v>276</v>
      </c>
      <c r="D37" s="806">
        <v>14.917417306390249</v>
      </c>
      <c r="E37" s="806">
        <v>17.54758510896669</v>
      </c>
      <c r="F37" s="806">
        <v>17.631522592384297</v>
      </c>
      <c r="G37" s="805">
        <v>249</v>
      </c>
      <c r="H37" s="805">
        <v>333</v>
      </c>
      <c r="I37" s="807">
        <v>16.010503919358499</v>
      </c>
      <c r="J37" s="808">
        <v>21.171542903209808</v>
      </c>
      <c r="K37" s="37">
        <v>32.23533131653047</v>
      </c>
      <c r="L37" s="805">
        <v>481</v>
      </c>
      <c r="M37" s="805">
        <v>609</v>
      </c>
      <c r="N37" s="806">
        <v>30.927921225748747</v>
      </c>
      <c r="O37" s="114">
        <v>38.719128012176498</v>
      </c>
      <c r="P37" s="114">
        <v>25.191498418397607</v>
      </c>
      <c r="Q37" s="28"/>
    </row>
    <row r="38" spans="1:17">
      <c r="B38" s="760"/>
      <c r="C38" s="760"/>
      <c r="D38" s="809"/>
      <c r="E38" s="809"/>
      <c r="F38" s="795"/>
      <c r="G38" s="760"/>
      <c r="H38" s="760"/>
      <c r="I38" s="810"/>
      <c r="J38" s="810"/>
      <c r="K38" s="810"/>
      <c r="L38" s="760"/>
      <c r="M38" s="760"/>
      <c r="N38" s="760"/>
      <c r="O38" s="28"/>
      <c r="P38" s="28"/>
      <c r="Q38" s="28"/>
    </row>
    <row r="39" spans="1:17">
      <c r="A39" s="313" t="s">
        <v>933</v>
      </c>
    </row>
    <row r="40" spans="1:17">
      <c r="A40" s="313" t="s">
        <v>45</v>
      </c>
    </row>
    <row r="41" spans="1:17">
      <c r="A41" s="313" t="s">
        <v>291</v>
      </c>
    </row>
    <row r="42" spans="1:17">
      <c r="A42" s="26" t="s">
        <v>292</v>
      </c>
    </row>
    <row r="43" spans="1:17">
      <c r="A43" s="26" t="s">
        <v>934</v>
      </c>
    </row>
    <row r="44" spans="1:17">
      <c r="A44" s="26" t="s">
        <v>935</v>
      </c>
    </row>
    <row r="45" spans="1:17">
      <c r="A45" s="26" t="s">
        <v>936</v>
      </c>
    </row>
  </sheetData>
  <mergeCells count="13">
    <mergeCell ref="L6:M6"/>
    <mergeCell ref="N6:O6"/>
    <mergeCell ref="P6:P7"/>
    <mergeCell ref="A5:A7"/>
    <mergeCell ref="B5:F5"/>
    <mergeCell ref="G5:K5"/>
    <mergeCell ref="L5:P5"/>
    <mergeCell ref="B6:C6"/>
    <mergeCell ref="D6:E6"/>
    <mergeCell ref="F6:F7"/>
    <mergeCell ref="G6:H6"/>
    <mergeCell ref="I6:J6"/>
    <mergeCell ref="K6:K7"/>
  </mergeCells>
  <hyperlinks>
    <hyperlink ref="P1" location="Índice!A1" display="(Voltar ao índice)"/>
  </hyperlinks>
  <pageMargins left="0.511811024" right="0.511811024" top="0.78740157499999996" bottom="0.78740157499999996" header="0.31496062000000002" footer="0.31496062000000002"/>
  <pageSetup paperSize="9" orientation="portrait"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workbookViewId="0">
      <pane xSplit="1" ySplit="9" topLeftCell="B10" activePane="bottomRight" state="frozen"/>
      <selection activeCell="E22" sqref="E22"/>
      <selection pane="topRight" activeCell="E22" sqref="E22"/>
      <selection pane="bottomLeft" activeCell="E22" sqref="E22"/>
      <selection pane="bottomRight" activeCell="P1" sqref="P1"/>
    </sheetView>
  </sheetViews>
  <sheetFormatPr defaultColWidth="9.140625" defaultRowHeight="11.25"/>
  <cols>
    <col min="1" max="1" width="16.42578125" style="78" customWidth="1"/>
    <col min="2" max="15" width="9.140625" style="78" customWidth="1"/>
    <col min="16" max="16384" width="9.140625" style="78"/>
  </cols>
  <sheetData>
    <row r="1" spans="1:16">
      <c r="A1" s="77" t="s">
        <v>1002</v>
      </c>
      <c r="P1" s="155" t="s">
        <v>226</v>
      </c>
    </row>
    <row r="2" spans="1:16">
      <c r="A2" s="723" t="s">
        <v>937</v>
      </c>
    </row>
    <row r="3" spans="1:16">
      <c r="A3" s="723" t="s">
        <v>938</v>
      </c>
    </row>
    <row r="4" spans="1:16">
      <c r="A4" s="723"/>
    </row>
    <row r="5" spans="1:16" ht="77.25" customHeight="1">
      <c r="A5" s="1385" t="s">
        <v>2</v>
      </c>
      <c r="B5" s="1392" t="s">
        <v>939</v>
      </c>
      <c r="C5" s="1393"/>
      <c r="D5" s="1393"/>
      <c r="E5" s="1392" t="s">
        <v>940</v>
      </c>
      <c r="F5" s="1393"/>
      <c r="G5" s="1394"/>
      <c r="H5" s="1392" t="s">
        <v>941</v>
      </c>
      <c r="I5" s="1393"/>
      <c r="J5" s="1394"/>
      <c r="K5" s="1392" t="s">
        <v>942</v>
      </c>
      <c r="L5" s="1393"/>
      <c r="M5" s="1394"/>
      <c r="N5" s="1385" t="s">
        <v>943</v>
      </c>
      <c r="O5" s="1385"/>
      <c r="P5" s="1385"/>
    </row>
    <row r="6" spans="1:16" ht="15.75" customHeight="1">
      <c r="A6" s="1385"/>
      <c r="B6" s="1392" t="s">
        <v>10</v>
      </c>
      <c r="C6" s="1393"/>
      <c r="D6" s="1393"/>
      <c r="E6" s="1392" t="s">
        <v>10</v>
      </c>
      <c r="F6" s="1393"/>
      <c r="G6" s="1394"/>
      <c r="H6" s="1392" t="s">
        <v>10</v>
      </c>
      <c r="I6" s="1393"/>
      <c r="J6" s="1394"/>
      <c r="K6" s="1392" t="s">
        <v>10</v>
      </c>
      <c r="L6" s="1393"/>
      <c r="M6" s="1394"/>
      <c r="N6" s="1385" t="s">
        <v>944</v>
      </c>
      <c r="O6" s="1385"/>
      <c r="P6" s="1385"/>
    </row>
    <row r="7" spans="1:16" ht="14.25" customHeight="1">
      <c r="A7" s="1385"/>
      <c r="B7" s="542">
        <v>2017</v>
      </c>
      <c r="C7" s="542" t="s">
        <v>362</v>
      </c>
      <c r="D7" s="542">
        <v>2019</v>
      </c>
      <c r="E7" s="542">
        <v>2017</v>
      </c>
      <c r="F7" s="542" t="s">
        <v>362</v>
      </c>
      <c r="G7" s="725">
        <v>2019</v>
      </c>
      <c r="H7" s="725">
        <v>2017</v>
      </c>
      <c r="I7" s="725">
        <v>2018</v>
      </c>
      <c r="J7" s="725">
        <v>2019</v>
      </c>
      <c r="K7" s="725">
        <v>2017</v>
      </c>
      <c r="L7" s="725">
        <v>2018</v>
      </c>
      <c r="M7" s="725">
        <v>2019</v>
      </c>
      <c r="N7" s="725">
        <v>2017</v>
      </c>
      <c r="O7" s="725">
        <v>2018</v>
      </c>
      <c r="P7" s="725">
        <v>2019</v>
      </c>
    </row>
    <row r="8" spans="1:16">
      <c r="A8" s="43"/>
      <c r="E8" s="525"/>
      <c r="F8" s="525"/>
      <c r="G8" s="525"/>
      <c r="H8" s="525"/>
      <c r="I8" s="525"/>
      <c r="J8" s="525"/>
      <c r="K8" s="525"/>
      <c r="L8" s="525"/>
      <c r="M8" s="525"/>
      <c r="N8" s="525"/>
      <c r="O8" s="525"/>
    </row>
    <row r="9" spans="1:16">
      <c r="A9" s="726" t="s">
        <v>945</v>
      </c>
      <c r="B9" s="775">
        <v>118015</v>
      </c>
      <c r="C9" s="775">
        <v>108949</v>
      </c>
      <c r="D9" s="775">
        <v>105038</v>
      </c>
      <c r="E9" s="727">
        <v>7115</v>
      </c>
      <c r="F9" s="727">
        <v>6150</v>
      </c>
      <c r="G9" s="727">
        <v>2403</v>
      </c>
      <c r="H9" s="727">
        <v>150</v>
      </c>
      <c r="I9" s="727">
        <v>163</v>
      </c>
      <c r="J9" s="727">
        <v>295</v>
      </c>
      <c r="K9" s="727">
        <v>7265</v>
      </c>
      <c r="L9" s="727">
        <v>6313</v>
      </c>
      <c r="M9" s="727">
        <v>2698</v>
      </c>
      <c r="N9" s="728">
        <v>6.1559971190102951</v>
      </c>
      <c r="O9" s="728">
        <v>5.794454285950307</v>
      </c>
      <c r="P9" s="728">
        <v>2.5685942230430894</v>
      </c>
    </row>
    <row r="10" spans="1:16">
      <c r="A10" s="522"/>
      <c r="B10" s="729"/>
      <c r="C10" s="729"/>
      <c r="D10" s="729"/>
      <c r="E10" s="732"/>
      <c r="F10" s="732"/>
      <c r="G10" s="732"/>
      <c r="H10" s="732"/>
      <c r="I10" s="732"/>
      <c r="J10" s="732"/>
      <c r="K10" s="732"/>
      <c r="L10" s="732"/>
      <c r="M10" s="732"/>
      <c r="N10" s="732"/>
      <c r="O10" s="732"/>
      <c r="P10" s="811"/>
    </row>
    <row r="11" spans="1:16">
      <c r="A11" s="85" t="s">
        <v>72</v>
      </c>
      <c r="B11" s="812">
        <v>712</v>
      </c>
      <c r="C11" s="779">
        <v>873</v>
      </c>
      <c r="D11" s="779">
        <v>909</v>
      </c>
      <c r="E11" s="813">
        <v>6</v>
      </c>
      <c r="F11" s="813">
        <v>9</v>
      </c>
      <c r="G11" s="813">
        <v>0</v>
      </c>
      <c r="H11" s="813" t="s">
        <v>15</v>
      </c>
      <c r="I11" s="813" t="s">
        <v>15</v>
      </c>
      <c r="J11" s="813">
        <v>0</v>
      </c>
      <c r="K11" s="813">
        <v>6</v>
      </c>
      <c r="L11" s="813">
        <v>9</v>
      </c>
      <c r="M11" s="813">
        <v>0</v>
      </c>
      <c r="N11" s="814">
        <v>0.84269662921348309</v>
      </c>
      <c r="O11" s="814">
        <v>1.0309278350515463</v>
      </c>
      <c r="P11" s="814" t="s">
        <v>24</v>
      </c>
    </row>
    <row r="12" spans="1:16">
      <c r="A12" s="78" t="s">
        <v>385</v>
      </c>
      <c r="B12" s="729">
        <v>1936</v>
      </c>
      <c r="C12" s="98">
        <v>1585</v>
      </c>
      <c r="D12" s="98">
        <v>1576</v>
      </c>
      <c r="E12" s="815">
        <v>4</v>
      </c>
      <c r="F12" s="815">
        <v>1</v>
      </c>
      <c r="G12" s="815">
        <v>1</v>
      </c>
      <c r="H12" s="815" t="s">
        <v>15</v>
      </c>
      <c r="I12" s="815" t="s">
        <v>15</v>
      </c>
      <c r="J12" s="815">
        <v>0</v>
      </c>
      <c r="K12" s="816">
        <v>4</v>
      </c>
      <c r="L12" s="816">
        <v>1</v>
      </c>
      <c r="M12" s="816">
        <v>1</v>
      </c>
      <c r="N12" s="817">
        <v>0.20661157024793389</v>
      </c>
      <c r="O12" s="817">
        <v>6.3091482649842281E-2</v>
      </c>
      <c r="P12" s="817">
        <v>6.3451776649746189E-2</v>
      </c>
    </row>
    <row r="13" spans="1:16">
      <c r="A13" s="78" t="s">
        <v>17</v>
      </c>
      <c r="B13" s="729">
        <v>345</v>
      </c>
      <c r="C13" s="98">
        <v>200</v>
      </c>
      <c r="D13" s="98">
        <v>264</v>
      </c>
      <c r="E13" s="815">
        <v>5</v>
      </c>
      <c r="F13" s="815">
        <v>6</v>
      </c>
      <c r="G13" s="815">
        <v>0</v>
      </c>
      <c r="H13" s="815" t="s">
        <v>15</v>
      </c>
      <c r="I13" s="815" t="s">
        <v>15</v>
      </c>
      <c r="J13" s="815">
        <v>0</v>
      </c>
      <c r="K13" s="816">
        <v>5</v>
      </c>
      <c r="L13" s="816">
        <v>6</v>
      </c>
      <c r="M13" s="816">
        <v>0</v>
      </c>
      <c r="N13" s="817">
        <v>1.4492753623188406</v>
      </c>
      <c r="O13" s="817">
        <v>3</v>
      </c>
      <c r="P13" s="817">
        <v>0</v>
      </c>
    </row>
    <row r="14" spans="1:16">
      <c r="A14" s="78" t="s">
        <v>18</v>
      </c>
      <c r="B14" s="729">
        <v>1352</v>
      </c>
      <c r="C14" s="98">
        <v>1394</v>
      </c>
      <c r="D14" s="98">
        <v>1075</v>
      </c>
      <c r="E14" s="815">
        <v>13</v>
      </c>
      <c r="F14" s="815">
        <v>2</v>
      </c>
      <c r="G14" s="815">
        <v>2</v>
      </c>
      <c r="H14" s="815" t="s">
        <v>15</v>
      </c>
      <c r="I14" s="815" t="s">
        <v>15</v>
      </c>
      <c r="J14" s="815">
        <v>2</v>
      </c>
      <c r="K14" s="816">
        <v>13</v>
      </c>
      <c r="L14" s="816">
        <v>2</v>
      </c>
      <c r="M14" s="816">
        <v>4</v>
      </c>
      <c r="N14" s="817">
        <v>0.96153846153846156</v>
      </c>
      <c r="O14" s="817">
        <v>0.14347202295552369</v>
      </c>
      <c r="P14" s="817">
        <v>0.37209302325581395</v>
      </c>
    </row>
    <row r="15" spans="1:16">
      <c r="A15" s="78" t="s">
        <v>487</v>
      </c>
      <c r="B15" s="729">
        <v>5673</v>
      </c>
      <c r="C15" s="98">
        <v>5324</v>
      </c>
      <c r="D15" s="98">
        <v>4354</v>
      </c>
      <c r="E15" s="815">
        <v>125</v>
      </c>
      <c r="F15" s="815">
        <v>22</v>
      </c>
      <c r="G15" s="815">
        <v>18</v>
      </c>
      <c r="H15" s="815">
        <v>3</v>
      </c>
      <c r="I15" s="815">
        <v>1</v>
      </c>
      <c r="J15" s="815">
        <v>0</v>
      </c>
      <c r="K15" s="816">
        <v>128</v>
      </c>
      <c r="L15" s="816">
        <v>23</v>
      </c>
      <c r="M15" s="816">
        <v>18</v>
      </c>
      <c r="N15" s="817">
        <v>2.2563017803631236</v>
      </c>
      <c r="O15" s="817">
        <v>0.4320060105184072</v>
      </c>
      <c r="P15" s="817">
        <v>0.41341295360587965</v>
      </c>
    </row>
    <row r="16" spans="1:16">
      <c r="A16" s="78" t="s">
        <v>386</v>
      </c>
      <c r="B16" s="729">
        <v>6969</v>
      </c>
      <c r="C16" s="98">
        <v>7171</v>
      </c>
      <c r="D16" s="98">
        <v>5479</v>
      </c>
      <c r="E16" s="815">
        <v>1040</v>
      </c>
      <c r="F16" s="815">
        <v>2108</v>
      </c>
      <c r="G16" s="815">
        <v>534</v>
      </c>
      <c r="H16" s="815" t="s">
        <v>15</v>
      </c>
      <c r="I16" s="815" t="s">
        <v>15</v>
      </c>
      <c r="J16" s="815">
        <v>2</v>
      </c>
      <c r="K16" s="816">
        <v>1040</v>
      </c>
      <c r="L16" s="816">
        <v>2108</v>
      </c>
      <c r="M16" s="816">
        <v>536</v>
      </c>
      <c r="N16" s="817">
        <v>14.92323145358014</v>
      </c>
      <c r="O16" s="817">
        <v>29.396179054525174</v>
      </c>
      <c r="P16" s="817">
        <v>9.782807081584231</v>
      </c>
    </row>
    <row r="17" spans="1:16">
      <c r="A17" s="78" t="s">
        <v>21</v>
      </c>
      <c r="B17" s="729">
        <v>2030</v>
      </c>
      <c r="C17" s="98">
        <v>1657</v>
      </c>
      <c r="D17" s="98">
        <v>1392</v>
      </c>
      <c r="E17" s="815">
        <v>1568</v>
      </c>
      <c r="F17" s="815">
        <v>1023</v>
      </c>
      <c r="G17" s="815">
        <v>578</v>
      </c>
      <c r="H17" s="815" t="s">
        <v>15</v>
      </c>
      <c r="I17" s="815" t="s">
        <v>15</v>
      </c>
      <c r="J17" s="815">
        <v>48</v>
      </c>
      <c r="K17" s="816">
        <v>1568</v>
      </c>
      <c r="L17" s="816">
        <v>1023</v>
      </c>
      <c r="M17" s="816">
        <v>626</v>
      </c>
      <c r="N17" s="817">
        <v>77.241379310344826</v>
      </c>
      <c r="O17" s="817">
        <v>61.738080869040438</v>
      </c>
      <c r="P17" s="817">
        <v>44.971264367816097</v>
      </c>
    </row>
    <row r="18" spans="1:16">
      <c r="A18" s="78" t="s">
        <v>22</v>
      </c>
      <c r="B18" s="729">
        <v>3113</v>
      </c>
      <c r="C18" s="98">
        <v>3005</v>
      </c>
      <c r="D18" s="98">
        <v>3338</v>
      </c>
      <c r="E18" s="815">
        <v>89</v>
      </c>
      <c r="F18" s="815">
        <v>178</v>
      </c>
      <c r="G18" s="815">
        <v>96</v>
      </c>
      <c r="H18" s="815" t="s">
        <v>15</v>
      </c>
      <c r="I18" s="815" t="s">
        <v>15</v>
      </c>
      <c r="J18" s="815">
        <v>2</v>
      </c>
      <c r="K18" s="816">
        <v>89</v>
      </c>
      <c r="L18" s="816">
        <v>178</v>
      </c>
      <c r="M18" s="816">
        <v>98</v>
      </c>
      <c r="N18" s="817">
        <v>2.8589784773530358</v>
      </c>
      <c r="O18" s="817">
        <v>5.9234608985024959</v>
      </c>
      <c r="P18" s="817">
        <v>2.9358897543439184</v>
      </c>
    </row>
    <row r="19" spans="1:16">
      <c r="A19" s="78" t="s">
        <v>387</v>
      </c>
      <c r="B19" s="729">
        <v>6787</v>
      </c>
      <c r="C19" s="98">
        <v>1265</v>
      </c>
      <c r="D19" s="98">
        <v>1058</v>
      </c>
      <c r="E19" s="815">
        <v>94</v>
      </c>
      <c r="F19" s="815">
        <v>39</v>
      </c>
      <c r="G19" s="815">
        <v>18</v>
      </c>
      <c r="H19" s="815" t="s">
        <v>15</v>
      </c>
      <c r="I19" s="815" t="s">
        <v>15</v>
      </c>
      <c r="J19" s="815">
        <v>0</v>
      </c>
      <c r="K19" s="816">
        <v>94</v>
      </c>
      <c r="L19" s="816">
        <v>39</v>
      </c>
      <c r="M19" s="816">
        <v>18</v>
      </c>
      <c r="N19" s="817">
        <v>1.3850007367025197</v>
      </c>
      <c r="O19" s="817">
        <v>3.0830039525691699</v>
      </c>
      <c r="P19" s="817">
        <v>1.7013232514177694</v>
      </c>
    </row>
    <row r="20" spans="1:16">
      <c r="A20" s="78" t="s">
        <v>911</v>
      </c>
      <c r="B20" s="729">
        <v>2793</v>
      </c>
      <c r="C20" s="98">
        <v>2378</v>
      </c>
      <c r="D20" s="98">
        <v>2589</v>
      </c>
      <c r="E20" s="815">
        <v>14</v>
      </c>
      <c r="F20" s="815">
        <v>8</v>
      </c>
      <c r="G20" s="815">
        <v>3</v>
      </c>
      <c r="H20" s="815"/>
      <c r="I20" s="815" t="s">
        <v>15</v>
      </c>
      <c r="J20" s="815">
        <v>0</v>
      </c>
      <c r="K20" s="816">
        <v>14</v>
      </c>
      <c r="L20" s="816">
        <v>8</v>
      </c>
      <c r="M20" s="816">
        <v>3</v>
      </c>
      <c r="N20" s="817">
        <v>0.50125313283208017</v>
      </c>
      <c r="O20" s="817">
        <v>0.33641715727502103</v>
      </c>
      <c r="P20" s="817">
        <v>0.11587485515643105</v>
      </c>
    </row>
    <row r="21" spans="1:16">
      <c r="A21" s="78" t="s">
        <v>76</v>
      </c>
      <c r="B21" s="729">
        <v>2682</v>
      </c>
      <c r="C21" s="98">
        <v>2339</v>
      </c>
      <c r="D21" s="98">
        <v>2189</v>
      </c>
      <c r="E21" s="815">
        <v>150</v>
      </c>
      <c r="F21" s="815">
        <v>80</v>
      </c>
      <c r="G21" s="815">
        <v>30</v>
      </c>
      <c r="H21" s="815" t="s">
        <v>15</v>
      </c>
      <c r="I21" s="815" t="s">
        <v>15</v>
      </c>
      <c r="J21" s="815">
        <v>0</v>
      </c>
      <c r="K21" s="816">
        <v>150</v>
      </c>
      <c r="L21" s="816">
        <v>80</v>
      </c>
      <c r="M21" s="816">
        <v>30</v>
      </c>
      <c r="N21" s="817">
        <v>5.592841163310962</v>
      </c>
      <c r="O21" s="817">
        <v>3.4202650705429676</v>
      </c>
      <c r="P21" s="817">
        <v>1.3704888076747372</v>
      </c>
    </row>
    <row r="22" spans="1:16">
      <c r="A22" s="78" t="s">
        <v>77</v>
      </c>
      <c r="B22" s="729">
        <v>1086</v>
      </c>
      <c r="C22" s="98">
        <v>677</v>
      </c>
      <c r="D22" s="98">
        <v>672</v>
      </c>
      <c r="E22" s="815">
        <v>81</v>
      </c>
      <c r="F22" s="815">
        <v>111</v>
      </c>
      <c r="G22" s="815">
        <v>60</v>
      </c>
      <c r="H22" s="815" t="s">
        <v>15</v>
      </c>
      <c r="I22" s="815" t="s">
        <v>15</v>
      </c>
      <c r="J22" s="815">
        <v>0</v>
      </c>
      <c r="K22" s="816">
        <v>81</v>
      </c>
      <c r="L22" s="816">
        <v>111</v>
      </c>
      <c r="M22" s="816">
        <v>60</v>
      </c>
      <c r="N22" s="817">
        <v>7.4585635359116029</v>
      </c>
      <c r="O22" s="817">
        <v>16.395864106351553</v>
      </c>
      <c r="P22" s="817">
        <v>8.9285714285714288</v>
      </c>
    </row>
    <row r="23" spans="1:16">
      <c r="A23" s="78" t="s">
        <v>443</v>
      </c>
      <c r="B23" s="729">
        <v>23544</v>
      </c>
      <c r="C23" s="98">
        <v>23268</v>
      </c>
      <c r="D23" s="98">
        <v>24276</v>
      </c>
      <c r="E23" s="815">
        <v>153</v>
      </c>
      <c r="F23" s="815">
        <v>98</v>
      </c>
      <c r="G23" s="815">
        <v>12</v>
      </c>
      <c r="H23" s="815">
        <v>45</v>
      </c>
      <c r="I23" s="815">
        <v>80</v>
      </c>
      <c r="J23" s="815">
        <v>5</v>
      </c>
      <c r="K23" s="816">
        <v>198</v>
      </c>
      <c r="L23" s="816">
        <v>178</v>
      </c>
      <c r="M23" s="816">
        <v>17</v>
      </c>
      <c r="N23" s="817">
        <v>0.84097859327217117</v>
      </c>
      <c r="O23" s="817">
        <v>0.76499914045040396</v>
      </c>
      <c r="P23" s="817">
        <v>7.0028011204481794E-2</v>
      </c>
    </row>
    <row r="24" spans="1:16">
      <c r="A24" s="78" t="s">
        <v>444</v>
      </c>
      <c r="B24" s="729">
        <v>1422</v>
      </c>
      <c r="C24" s="98">
        <v>2425</v>
      </c>
      <c r="D24" s="98" t="s">
        <v>24</v>
      </c>
      <c r="E24" s="815">
        <v>19</v>
      </c>
      <c r="F24" s="815">
        <v>25</v>
      </c>
      <c r="G24" s="815">
        <v>4</v>
      </c>
      <c r="H24" s="815" t="s">
        <v>15</v>
      </c>
      <c r="I24" s="815" t="s">
        <v>15</v>
      </c>
      <c r="J24" s="815">
        <v>0</v>
      </c>
      <c r="K24" s="816">
        <v>19</v>
      </c>
      <c r="L24" s="816">
        <v>25</v>
      </c>
      <c r="M24" s="816">
        <v>4</v>
      </c>
      <c r="N24" s="817">
        <v>1.3361462728551337</v>
      </c>
      <c r="O24" s="817">
        <v>1.0309278350515463</v>
      </c>
      <c r="P24" s="817" t="s">
        <v>24</v>
      </c>
    </row>
    <row r="25" spans="1:16">
      <c r="A25" s="78" t="s">
        <v>79</v>
      </c>
      <c r="B25" s="729">
        <v>3462</v>
      </c>
      <c r="C25" s="98">
        <v>2440</v>
      </c>
      <c r="D25" s="98">
        <v>3754</v>
      </c>
      <c r="E25" s="815">
        <v>283</v>
      </c>
      <c r="F25" s="815">
        <v>305</v>
      </c>
      <c r="G25" s="815">
        <v>132</v>
      </c>
      <c r="H25" s="815" t="s">
        <v>15</v>
      </c>
      <c r="I25" s="815" t="s">
        <v>15</v>
      </c>
      <c r="J25" s="815">
        <v>0</v>
      </c>
      <c r="K25" s="816">
        <v>283</v>
      </c>
      <c r="L25" s="816">
        <v>305</v>
      </c>
      <c r="M25" s="816">
        <v>132</v>
      </c>
      <c r="N25" s="817">
        <v>8.1744656268053149</v>
      </c>
      <c r="O25" s="817">
        <v>12.5</v>
      </c>
      <c r="P25" s="817">
        <v>3.5162493340436871</v>
      </c>
    </row>
    <row r="26" spans="1:16">
      <c r="A26" s="78" t="s">
        <v>31</v>
      </c>
      <c r="B26" s="729">
        <v>6978</v>
      </c>
      <c r="C26" s="98">
        <v>6266</v>
      </c>
      <c r="D26" s="98">
        <v>6142</v>
      </c>
      <c r="E26" s="815">
        <v>120</v>
      </c>
      <c r="F26" s="815">
        <v>212</v>
      </c>
      <c r="G26" s="815">
        <v>31</v>
      </c>
      <c r="H26" s="815" t="s">
        <v>15</v>
      </c>
      <c r="I26" s="815" t="s">
        <v>15</v>
      </c>
      <c r="J26" s="815">
        <v>32</v>
      </c>
      <c r="K26" s="816">
        <v>120</v>
      </c>
      <c r="L26" s="816">
        <v>212</v>
      </c>
      <c r="M26" s="816">
        <v>63</v>
      </c>
      <c r="N26" s="817">
        <v>1.7196904557179709</v>
      </c>
      <c r="O26" s="817">
        <v>3.3833386530481966</v>
      </c>
      <c r="P26" s="817">
        <v>1.0257245197004234</v>
      </c>
    </row>
    <row r="27" spans="1:16">
      <c r="A27" s="78" t="s">
        <v>946</v>
      </c>
      <c r="B27" s="729">
        <v>4718</v>
      </c>
      <c r="C27" s="98">
        <v>6800</v>
      </c>
      <c r="D27" s="98">
        <v>7340</v>
      </c>
      <c r="E27" s="815">
        <v>1011</v>
      </c>
      <c r="F27" s="815">
        <v>762</v>
      </c>
      <c r="G27" s="815">
        <v>108</v>
      </c>
      <c r="H27" s="815" t="s">
        <v>15</v>
      </c>
      <c r="I27" s="815" t="s">
        <v>15</v>
      </c>
      <c r="J27" s="815">
        <v>0</v>
      </c>
      <c r="K27" s="816">
        <v>1011</v>
      </c>
      <c r="L27" s="816">
        <v>762</v>
      </c>
      <c r="M27" s="816">
        <v>108</v>
      </c>
      <c r="N27" s="817">
        <v>21.428571428571427</v>
      </c>
      <c r="O27" s="817">
        <v>11.205882352941178</v>
      </c>
      <c r="P27" s="817">
        <v>1.4713896457765667</v>
      </c>
    </row>
    <row r="28" spans="1:16">
      <c r="A28" s="78" t="s">
        <v>912</v>
      </c>
      <c r="B28" s="729">
        <v>717</v>
      </c>
      <c r="C28" s="98">
        <v>589</v>
      </c>
      <c r="D28" s="98">
        <v>524</v>
      </c>
      <c r="E28" s="815">
        <v>206</v>
      </c>
      <c r="F28" s="815">
        <v>78</v>
      </c>
      <c r="G28" s="815">
        <v>472</v>
      </c>
      <c r="H28" s="815" t="s">
        <v>15</v>
      </c>
      <c r="I28" s="815" t="s">
        <v>15</v>
      </c>
      <c r="J28" s="815">
        <v>0</v>
      </c>
      <c r="K28" s="816">
        <v>206</v>
      </c>
      <c r="L28" s="816">
        <v>78</v>
      </c>
      <c r="M28" s="816">
        <v>472</v>
      </c>
      <c r="N28" s="817">
        <v>28.730822873082285</v>
      </c>
      <c r="O28" s="817">
        <v>13.242784380305602</v>
      </c>
      <c r="P28" s="817">
        <v>90.07633587786259</v>
      </c>
    </row>
    <row r="29" spans="1:16">
      <c r="A29" s="78" t="s">
        <v>34</v>
      </c>
      <c r="B29" s="729">
        <v>8706</v>
      </c>
      <c r="C29" s="98">
        <v>8721</v>
      </c>
      <c r="D29" s="98">
        <v>8423</v>
      </c>
      <c r="E29" s="815">
        <v>107</v>
      </c>
      <c r="F29" s="815">
        <v>61</v>
      </c>
      <c r="G29" s="815">
        <v>14</v>
      </c>
      <c r="H29" s="815">
        <v>52</v>
      </c>
      <c r="I29" s="815">
        <v>53</v>
      </c>
      <c r="J29" s="815">
        <v>125</v>
      </c>
      <c r="K29" s="816">
        <v>159</v>
      </c>
      <c r="L29" s="816">
        <v>114</v>
      </c>
      <c r="M29" s="816">
        <v>139</v>
      </c>
      <c r="N29" s="817">
        <v>1.826326671261199</v>
      </c>
      <c r="O29" s="817">
        <v>1.3071895424836601</v>
      </c>
      <c r="P29" s="817">
        <v>1.6502433812180934</v>
      </c>
    </row>
    <row r="30" spans="1:16">
      <c r="A30" s="78" t="s">
        <v>35</v>
      </c>
      <c r="B30" s="729">
        <v>961</v>
      </c>
      <c r="C30" s="98">
        <v>725</v>
      </c>
      <c r="D30" s="98">
        <v>570</v>
      </c>
      <c r="E30" s="815">
        <v>321</v>
      </c>
      <c r="F30" s="815">
        <v>195</v>
      </c>
      <c r="G30" s="815">
        <v>110</v>
      </c>
      <c r="H30" s="815" t="s">
        <v>15</v>
      </c>
      <c r="I30" s="815" t="s">
        <v>15</v>
      </c>
      <c r="J30" s="815">
        <v>0</v>
      </c>
      <c r="K30" s="816">
        <v>321</v>
      </c>
      <c r="L30" s="816">
        <v>195</v>
      </c>
      <c r="M30" s="816">
        <v>110</v>
      </c>
      <c r="N30" s="817">
        <v>33.402705515088449</v>
      </c>
      <c r="O30" s="817">
        <v>26.896551724137929</v>
      </c>
      <c r="P30" s="817">
        <v>19.298245614035086</v>
      </c>
    </row>
    <row r="31" spans="1:16">
      <c r="A31" s="78" t="s">
        <v>390</v>
      </c>
      <c r="B31" s="729">
        <v>9477</v>
      </c>
      <c r="C31" s="98">
        <v>9729</v>
      </c>
      <c r="D31" s="98">
        <v>9380</v>
      </c>
      <c r="E31" s="815">
        <v>325</v>
      </c>
      <c r="F31" s="815">
        <v>311</v>
      </c>
      <c r="G31" s="815">
        <v>54</v>
      </c>
      <c r="H31" s="815">
        <v>50</v>
      </c>
      <c r="I31" s="815">
        <v>29</v>
      </c>
      <c r="J31" s="815">
        <v>79</v>
      </c>
      <c r="K31" s="816">
        <v>375</v>
      </c>
      <c r="L31" s="816">
        <v>340</v>
      </c>
      <c r="M31" s="816">
        <v>133</v>
      </c>
      <c r="N31" s="817">
        <v>3.9569484013928458</v>
      </c>
      <c r="O31" s="817">
        <v>3.4947065474355021</v>
      </c>
      <c r="P31" s="817">
        <v>1.4179104477611941</v>
      </c>
    </row>
    <row r="32" spans="1:16">
      <c r="A32" s="78" t="s">
        <v>908</v>
      </c>
      <c r="B32" s="729">
        <v>1233</v>
      </c>
      <c r="C32" s="98">
        <v>1260</v>
      </c>
      <c r="D32" s="98">
        <v>2027</v>
      </c>
      <c r="E32" s="815">
        <v>13</v>
      </c>
      <c r="F32" s="815">
        <v>62</v>
      </c>
      <c r="G32" s="815">
        <v>2</v>
      </c>
      <c r="H32" s="815" t="s">
        <v>15</v>
      </c>
      <c r="I32" s="815" t="s">
        <v>15</v>
      </c>
      <c r="J32" s="815">
        <v>0</v>
      </c>
      <c r="K32" s="816">
        <v>13</v>
      </c>
      <c r="L32" s="816">
        <v>62</v>
      </c>
      <c r="M32" s="816">
        <v>2</v>
      </c>
      <c r="N32" s="817">
        <v>1.0543390105433901</v>
      </c>
      <c r="O32" s="817">
        <v>4.9206349206349209</v>
      </c>
      <c r="P32" s="817">
        <v>9.8667982239763211E-2</v>
      </c>
    </row>
    <row r="33" spans="1:16">
      <c r="A33" s="78" t="s">
        <v>508</v>
      </c>
      <c r="B33" s="729">
        <v>277</v>
      </c>
      <c r="C33" s="98">
        <v>625</v>
      </c>
      <c r="D33" s="98">
        <v>353</v>
      </c>
      <c r="E33" s="815">
        <v>1</v>
      </c>
      <c r="F33" s="815">
        <v>1</v>
      </c>
      <c r="G33" s="815">
        <v>1</v>
      </c>
      <c r="H33" s="815" t="s">
        <v>15</v>
      </c>
      <c r="I33" s="815" t="s">
        <v>15</v>
      </c>
      <c r="J33" s="815">
        <v>0</v>
      </c>
      <c r="K33" s="816">
        <v>1</v>
      </c>
      <c r="L33" s="816">
        <v>1</v>
      </c>
      <c r="M33" s="816">
        <v>1</v>
      </c>
      <c r="N33" s="817">
        <v>0.36101083032490977</v>
      </c>
      <c r="O33" s="817">
        <v>0.16</v>
      </c>
      <c r="P33" s="817">
        <v>0.28328611898016998</v>
      </c>
    </row>
    <row r="34" spans="1:16">
      <c r="A34" s="739" t="s">
        <v>39</v>
      </c>
      <c r="B34" s="729">
        <v>3566</v>
      </c>
      <c r="C34" s="98">
        <v>3280</v>
      </c>
      <c r="D34" s="98">
        <v>2442</v>
      </c>
      <c r="E34" s="815">
        <v>26</v>
      </c>
      <c r="F34" s="815">
        <v>46</v>
      </c>
      <c r="G34" s="815">
        <v>20</v>
      </c>
      <c r="H34" s="815" t="s">
        <v>15</v>
      </c>
      <c r="I34" s="815" t="s">
        <v>15</v>
      </c>
      <c r="J34" s="815">
        <v>0</v>
      </c>
      <c r="K34" s="816">
        <v>26</v>
      </c>
      <c r="L34" s="816">
        <v>46</v>
      </c>
      <c r="M34" s="816">
        <v>20</v>
      </c>
      <c r="N34" s="817">
        <v>0.7291082445316881</v>
      </c>
      <c r="O34" s="817">
        <v>1.402439024390244</v>
      </c>
      <c r="P34" s="817">
        <v>0.819000819000819</v>
      </c>
    </row>
    <row r="35" spans="1:16">
      <c r="A35" s="78" t="s">
        <v>915</v>
      </c>
      <c r="B35" s="729">
        <v>15597</v>
      </c>
      <c r="C35" s="98">
        <v>13138</v>
      </c>
      <c r="D35" s="98">
        <v>12815</v>
      </c>
      <c r="E35" s="815">
        <v>1312</v>
      </c>
      <c r="F35" s="815">
        <v>343</v>
      </c>
      <c r="G35" s="815">
        <v>101</v>
      </c>
      <c r="H35" s="815" t="s">
        <v>15</v>
      </c>
      <c r="I35" s="815" t="s">
        <v>15</v>
      </c>
      <c r="J35" s="815">
        <v>0</v>
      </c>
      <c r="K35" s="816">
        <v>1312</v>
      </c>
      <c r="L35" s="816">
        <v>343</v>
      </c>
      <c r="M35" s="816">
        <v>101</v>
      </c>
      <c r="N35" s="817">
        <v>8.411874078348399</v>
      </c>
      <c r="O35" s="817">
        <v>2.6107474501446184</v>
      </c>
      <c r="P35" s="817">
        <v>0.78813889972688256</v>
      </c>
    </row>
    <row r="36" spans="1:16">
      <c r="A36" s="78" t="s">
        <v>41</v>
      </c>
      <c r="B36" s="729">
        <v>1202</v>
      </c>
      <c r="C36" s="98">
        <v>910</v>
      </c>
      <c r="D36" s="98">
        <v>608</v>
      </c>
      <c r="E36" s="815">
        <v>28</v>
      </c>
      <c r="F36" s="815">
        <v>26</v>
      </c>
      <c r="G36" s="815">
        <v>1</v>
      </c>
      <c r="H36" s="815" t="s">
        <v>15</v>
      </c>
      <c r="I36" s="815" t="s">
        <v>15</v>
      </c>
      <c r="J36" s="815">
        <v>0</v>
      </c>
      <c r="K36" s="816">
        <v>28</v>
      </c>
      <c r="L36" s="816">
        <v>26</v>
      </c>
      <c r="M36" s="816">
        <v>1</v>
      </c>
      <c r="N36" s="817">
        <v>2.3294509151414311</v>
      </c>
      <c r="O36" s="817">
        <v>2.8571428571428572</v>
      </c>
      <c r="P36" s="817">
        <v>0.1644736842105263</v>
      </c>
    </row>
    <row r="37" spans="1:16">
      <c r="A37" s="88" t="s">
        <v>42</v>
      </c>
      <c r="B37" s="818">
        <v>677</v>
      </c>
      <c r="C37" s="740">
        <v>905</v>
      </c>
      <c r="D37" s="740">
        <v>1489</v>
      </c>
      <c r="E37" s="819">
        <v>1</v>
      </c>
      <c r="F37" s="819">
        <v>38</v>
      </c>
      <c r="G37" s="819">
        <v>1</v>
      </c>
      <c r="H37" s="819" t="s">
        <v>15</v>
      </c>
      <c r="I37" s="819"/>
      <c r="J37" s="819">
        <v>0</v>
      </c>
      <c r="K37" s="819">
        <v>1</v>
      </c>
      <c r="L37" s="819">
        <v>38</v>
      </c>
      <c r="M37" s="819">
        <v>1</v>
      </c>
      <c r="N37" s="820">
        <v>0.14771048744460857</v>
      </c>
      <c r="O37" s="820">
        <v>4.1988950276243093</v>
      </c>
      <c r="P37" s="820">
        <v>6.7159167226326394E-2</v>
      </c>
    </row>
    <row r="38" spans="1:16">
      <c r="B38" s="67"/>
      <c r="C38" s="67"/>
      <c r="D38" s="67"/>
      <c r="E38" s="816"/>
      <c r="F38" s="816"/>
      <c r="G38" s="816"/>
      <c r="H38" s="816"/>
      <c r="I38" s="816"/>
      <c r="J38" s="816"/>
      <c r="K38" s="816"/>
      <c r="L38" s="816"/>
      <c r="M38" s="816"/>
      <c r="N38" s="817"/>
      <c r="O38" s="817"/>
    </row>
    <row r="39" spans="1:16">
      <c r="A39" s="274" t="s">
        <v>947</v>
      </c>
    </row>
    <row r="40" spans="1:16">
      <c r="A40" s="274" t="s">
        <v>45</v>
      </c>
    </row>
    <row r="41" spans="1:16">
      <c r="A41" s="274" t="s">
        <v>44</v>
      </c>
    </row>
    <row r="42" spans="1:16">
      <c r="A42" s="78" t="s">
        <v>948</v>
      </c>
    </row>
    <row r="43" spans="1:16">
      <c r="A43" s="78" t="s">
        <v>292</v>
      </c>
    </row>
    <row r="44" spans="1:16" s="25" customFormat="1">
      <c r="A44" s="374"/>
      <c r="B44" s="374"/>
      <c r="C44" s="374"/>
      <c r="D44" s="374"/>
      <c r="E44" s="374"/>
      <c r="F44" s="374"/>
      <c r="G44" s="374"/>
      <c r="H44" s="374"/>
      <c r="I44" s="374"/>
      <c r="J44" s="374"/>
      <c r="K44" s="374"/>
      <c r="L44" s="374"/>
      <c r="M44" s="374"/>
      <c r="N44" s="374"/>
      <c r="O44" s="374"/>
    </row>
    <row r="45" spans="1:16">
      <c r="A45" s="374"/>
      <c r="B45" s="374"/>
      <c r="C45" s="374"/>
      <c r="D45" s="374"/>
      <c r="E45" s="374"/>
      <c r="F45" s="374"/>
      <c r="G45" s="374"/>
      <c r="H45" s="374"/>
      <c r="I45" s="374"/>
      <c r="J45" s="374"/>
      <c r="K45" s="374"/>
      <c r="L45" s="374"/>
      <c r="M45" s="374"/>
      <c r="N45" s="374"/>
      <c r="O45" s="374"/>
    </row>
  </sheetData>
  <mergeCells count="11">
    <mergeCell ref="N6:P6"/>
    <mergeCell ref="A5:A7"/>
    <mergeCell ref="B5:D5"/>
    <mergeCell ref="E5:G5"/>
    <mergeCell ref="H5:J5"/>
    <mergeCell ref="K5:M5"/>
    <mergeCell ref="N5:P5"/>
    <mergeCell ref="B6:D6"/>
    <mergeCell ref="E6:G6"/>
    <mergeCell ref="H6:J6"/>
    <mergeCell ref="K6:M6"/>
  </mergeCells>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44"/>
  <sheetViews>
    <sheetView workbookViewId="0">
      <selection activeCell="I16" sqref="I16"/>
    </sheetView>
  </sheetViews>
  <sheetFormatPr defaultColWidth="9.140625" defaultRowHeight="11.25"/>
  <cols>
    <col min="1" max="1" width="16" style="2" customWidth="1"/>
    <col min="2" max="4" width="9.140625" style="2" customWidth="1"/>
    <col min="5" max="16384" width="9.140625" style="2"/>
  </cols>
  <sheetData>
    <row r="1" spans="1:4" s="26" customFormat="1" ht="11.25" customHeight="1">
      <c r="A1" s="53" t="s">
        <v>144</v>
      </c>
      <c r="D1" s="155" t="s">
        <v>226</v>
      </c>
    </row>
    <row r="2" spans="1:4" s="26" customFormat="1" ht="11.25" customHeight="1">
      <c r="A2" s="3" t="s">
        <v>118</v>
      </c>
    </row>
    <row r="3" spans="1:4" s="26" customFormat="1" ht="11.25" customHeight="1">
      <c r="A3" s="3" t="s">
        <v>1</v>
      </c>
    </row>
    <row r="4" spans="1:4" s="26" customFormat="1" ht="11.25" customHeight="1">
      <c r="A4" s="3"/>
    </row>
    <row r="5" spans="1:4" s="26" customFormat="1" ht="28.5" customHeight="1">
      <c r="A5" s="1376" t="s">
        <v>2</v>
      </c>
      <c r="B5" s="1378" t="s">
        <v>119</v>
      </c>
      <c r="C5" s="1384"/>
      <c r="D5" s="1379"/>
    </row>
    <row r="6" spans="1:4" s="26" customFormat="1" ht="14.25" customHeight="1">
      <c r="A6" s="1376"/>
      <c r="B6" s="1376" t="s">
        <v>10</v>
      </c>
      <c r="C6" s="1376"/>
      <c r="D6" s="1376" t="s">
        <v>11</v>
      </c>
    </row>
    <row r="7" spans="1:4" s="26" customFormat="1" ht="14.25" customHeight="1">
      <c r="A7" s="1376"/>
      <c r="B7" s="1376" t="s">
        <v>12</v>
      </c>
      <c r="C7" s="1376"/>
      <c r="D7" s="1376"/>
    </row>
    <row r="8" spans="1:4" s="26" customFormat="1" ht="15.75" customHeight="1">
      <c r="A8" s="1376"/>
      <c r="B8" s="4">
        <v>2019</v>
      </c>
      <c r="C8" s="4">
        <v>2020</v>
      </c>
      <c r="D8" s="1376"/>
    </row>
    <row r="9" spans="1:4" s="26" customFormat="1" ht="11.25" customHeight="1"/>
    <row r="10" spans="1:4" s="26" customFormat="1" ht="11.25" customHeight="1">
      <c r="A10" s="54" t="s">
        <v>13</v>
      </c>
      <c r="B10" s="775">
        <v>125338</v>
      </c>
      <c r="C10" s="775">
        <v>113332</v>
      </c>
      <c r="D10" s="82">
        <v>-9.5788986580286899</v>
      </c>
    </row>
    <row r="11" spans="1:4" s="26" customFormat="1" ht="11.25" customHeight="1">
      <c r="A11" s="56"/>
      <c r="B11" s="57"/>
      <c r="C11" s="57"/>
      <c r="D11" s="58"/>
    </row>
    <row r="12" spans="1:4" s="26" customFormat="1" ht="11.25" customHeight="1">
      <c r="A12" s="59" t="s">
        <v>54</v>
      </c>
      <c r="B12" s="60">
        <v>368</v>
      </c>
      <c r="C12" s="60">
        <v>226</v>
      </c>
      <c r="D12" s="61">
        <v>-38.586956521739133</v>
      </c>
    </row>
    <row r="13" spans="1:4" s="26" customFormat="1" ht="11.25" customHeight="1">
      <c r="A13" s="56" t="s">
        <v>16</v>
      </c>
      <c r="B13" s="62" t="s">
        <v>24</v>
      </c>
      <c r="C13" s="62" t="s">
        <v>24</v>
      </c>
      <c r="D13" s="63" t="s">
        <v>24</v>
      </c>
    </row>
    <row r="14" spans="1:4" s="26" customFormat="1" ht="11.25" customHeight="1">
      <c r="A14" s="56" t="s">
        <v>73</v>
      </c>
      <c r="B14" s="64">
        <v>311</v>
      </c>
      <c r="C14" s="64">
        <v>250</v>
      </c>
      <c r="D14" s="65">
        <v>-19.614147909967848</v>
      </c>
    </row>
    <row r="15" spans="1:4" s="26" customFormat="1" ht="11.25" customHeight="1">
      <c r="A15" s="56" t="s">
        <v>18</v>
      </c>
      <c r="B15" s="64">
        <v>1099</v>
      </c>
      <c r="C15" s="64">
        <v>905</v>
      </c>
      <c r="D15" s="65">
        <v>-17.652411282984527</v>
      </c>
    </row>
    <row r="16" spans="1:4" s="26" customFormat="1" ht="11.25" customHeight="1">
      <c r="A16" s="66" t="s">
        <v>19</v>
      </c>
      <c r="B16" s="67">
        <v>6050</v>
      </c>
      <c r="C16" s="67">
        <v>5479</v>
      </c>
      <c r="D16" s="68">
        <v>-9.438016528925619</v>
      </c>
    </row>
    <row r="17" spans="1:4" s="26" customFormat="1" ht="11.25" customHeight="1">
      <c r="A17" s="66" t="s">
        <v>20</v>
      </c>
      <c r="B17" s="67">
        <v>2755</v>
      </c>
      <c r="C17" s="67">
        <v>2237</v>
      </c>
      <c r="D17" s="68">
        <v>-18.802177858439208</v>
      </c>
    </row>
    <row r="18" spans="1:4" s="26" customFormat="1" ht="11.25" customHeight="1">
      <c r="A18" s="66" t="s">
        <v>21</v>
      </c>
      <c r="B18" s="67">
        <v>1675</v>
      </c>
      <c r="C18" s="67">
        <v>1660</v>
      </c>
      <c r="D18" s="68">
        <v>-0.89552238805969964</v>
      </c>
    </row>
    <row r="19" spans="1:4" s="26" customFormat="1" ht="11.25" customHeight="1">
      <c r="A19" s="66" t="s">
        <v>22</v>
      </c>
      <c r="B19" s="67">
        <v>1097</v>
      </c>
      <c r="C19" s="67">
        <v>1121</v>
      </c>
      <c r="D19" s="68">
        <v>2.1877848678213407</v>
      </c>
    </row>
    <row r="20" spans="1:4" s="26" customFormat="1" ht="11.25" customHeight="1">
      <c r="A20" s="66" t="s">
        <v>57</v>
      </c>
      <c r="B20" s="67">
        <v>4826</v>
      </c>
      <c r="C20" s="67">
        <v>5029</v>
      </c>
      <c r="D20" s="68">
        <v>4.2063820969747256</v>
      </c>
    </row>
    <row r="21" spans="1:4" s="26" customFormat="1" ht="11.25" customHeight="1">
      <c r="A21" s="66" t="s">
        <v>25</v>
      </c>
      <c r="B21" s="67">
        <v>3621</v>
      </c>
      <c r="C21" s="67">
        <v>2730</v>
      </c>
      <c r="D21" s="68">
        <v>-24.606462303231147</v>
      </c>
    </row>
    <row r="22" spans="1:4" s="26" customFormat="1" ht="11.25" customHeight="1">
      <c r="A22" s="66" t="s">
        <v>120</v>
      </c>
      <c r="B22" s="67">
        <v>5070</v>
      </c>
      <c r="C22" s="67">
        <v>4532</v>
      </c>
      <c r="D22" s="68">
        <v>-10.611439842209069</v>
      </c>
    </row>
    <row r="23" spans="1:4" s="26" customFormat="1" ht="11.25" customHeight="1">
      <c r="A23" s="66" t="s">
        <v>77</v>
      </c>
      <c r="B23" s="67">
        <v>2658</v>
      </c>
      <c r="C23" s="67">
        <v>2402</v>
      </c>
      <c r="D23" s="68">
        <v>-9.6313017306245303</v>
      </c>
    </row>
    <row r="24" spans="1:4" s="26" customFormat="1" ht="11.25" customHeight="1">
      <c r="A24" s="66" t="s">
        <v>78</v>
      </c>
      <c r="B24" s="67">
        <v>11505</v>
      </c>
      <c r="C24" s="67">
        <v>10768</v>
      </c>
      <c r="D24" s="68">
        <v>-6.4059104737070882</v>
      </c>
    </row>
    <row r="25" spans="1:4" s="26" customFormat="1" ht="11.25" customHeight="1">
      <c r="A25" s="66" t="s">
        <v>29</v>
      </c>
      <c r="B25" s="67">
        <v>3602</v>
      </c>
      <c r="C25" s="67">
        <v>3271</v>
      </c>
      <c r="D25" s="68">
        <v>-9.1893392559689087</v>
      </c>
    </row>
    <row r="26" spans="1:4" s="26" customFormat="1" ht="11.25" customHeight="1">
      <c r="A26" s="66" t="s">
        <v>79</v>
      </c>
      <c r="B26" s="67">
        <v>1569</v>
      </c>
      <c r="C26" s="67">
        <v>1564</v>
      </c>
      <c r="D26" s="68">
        <v>-0.31867431485022024</v>
      </c>
    </row>
    <row r="27" spans="1:4" s="26" customFormat="1" ht="11.25" customHeight="1">
      <c r="A27" s="56" t="s">
        <v>31</v>
      </c>
      <c r="B27" s="64">
        <v>9132</v>
      </c>
      <c r="C27" s="64">
        <v>9007</v>
      </c>
      <c r="D27" s="65">
        <v>-1.3688129653964043</v>
      </c>
    </row>
    <row r="28" spans="1:4" s="26" customFormat="1" ht="11.25" customHeight="1">
      <c r="A28" s="56" t="s">
        <v>80</v>
      </c>
      <c r="B28" s="64">
        <v>4845</v>
      </c>
      <c r="C28" s="64">
        <v>4731</v>
      </c>
      <c r="D28" s="65">
        <v>-2.352941176470591</v>
      </c>
    </row>
    <row r="29" spans="1:4" s="26" customFormat="1" ht="11.25" customHeight="1">
      <c r="A29" s="56" t="s">
        <v>81</v>
      </c>
      <c r="B29" s="64">
        <v>1067</v>
      </c>
      <c r="C29" s="64">
        <v>672</v>
      </c>
      <c r="D29" s="65">
        <v>-37.019681349578256</v>
      </c>
    </row>
    <row r="30" spans="1:4" s="26" customFormat="1" ht="11.25" customHeight="1">
      <c r="A30" s="56" t="s">
        <v>34</v>
      </c>
      <c r="B30" s="64">
        <v>14217</v>
      </c>
      <c r="C30" s="64">
        <v>11096</v>
      </c>
      <c r="D30" s="65">
        <v>-21.952591967363013</v>
      </c>
    </row>
    <row r="31" spans="1:4" s="26" customFormat="1" ht="11.25" customHeight="1">
      <c r="A31" s="56" t="s">
        <v>35</v>
      </c>
      <c r="B31" s="64">
        <v>952</v>
      </c>
      <c r="C31" s="64">
        <v>1081</v>
      </c>
      <c r="D31" s="65">
        <v>13.550420168067223</v>
      </c>
    </row>
    <row r="32" spans="1:4" s="26" customFormat="1" ht="11.25" customHeight="1">
      <c r="A32" s="56" t="s">
        <v>82</v>
      </c>
      <c r="B32" s="64">
        <v>10692</v>
      </c>
      <c r="C32" s="64">
        <v>9728</v>
      </c>
      <c r="D32" s="65">
        <v>-9.0160867938645755</v>
      </c>
    </row>
    <row r="33" spans="1:4" s="26" customFormat="1" ht="11.25" customHeight="1">
      <c r="A33" s="66" t="s">
        <v>83</v>
      </c>
      <c r="B33" s="67">
        <v>1700</v>
      </c>
      <c r="C33" s="67">
        <v>1924</v>
      </c>
      <c r="D33" s="68">
        <v>13.176470588235301</v>
      </c>
    </row>
    <row r="34" spans="1:4" s="26" customFormat="1" ht="11.25" customHeight="1">
      <c r="A34" s="56" t="s">
        <v>84</v>
      </c>
      <c r="B34" s="64">
        <v>293</v>
      </c>
      <c r="C34" s="64">
        <v>387</v>
      </c>
      <c r="D34" s="65">
        <v>32.081911262798648</v>
      </c>
    </row>
    <row r="35" spans="1:4" s="26" customFormat="1" ht="11.25" customHeight="1">
      <c r="A35" s="56" t="s">
        <v>39</v>
      </c>
      <c r="B35" s="64">
        <v>7427</v>
      </c>
      <c r="C35" s="64">
        <v>7275</v>
      </c>
      <c r="D35" s="65">
        <v>-2.0465867779722591</v>
      </c>
    </row>
    <row r="36" spans="1:4" s="26" customFormat="1" ht="11.25" customHeight="1">
      <c r="A36" s="56" t="s">
        <v>67</v>
      </c>
      <c r="B36" s="64">
        <v>27412</v>
      </c>
      <c r="C36" s="64">
        <v>24069</v>
      </c>
      <c r="D36" s="65">
        <v>-12.195388880782144</v>
      </c>
    </row>
    <row r="37" spans="1:4" s="26" customFormat="1" ht="11.25" customHeight="1">
      <c r="A37" s="56" t="s">
        <v>41</v>
      </c>
      <c r="B37" s="64">
        <v>635</v>
      </c>
      <c r="C37" s="64">
        <v>445</v>
      </c>
      <c r="D37" s="65">
        <v>-29.921259842519689</v>
      </c>
    </row>
    <row r="38" spans="1:4" s="26" customFormat="1" ht="11.25" customHeight="1">
      <c r="A38" s="69" t="s">
        <v>103</v>
      </c>
      <c r="B38" s="70">
        <v>760</v>
      </c>
      <c r="C38" s="70">
        <v>743</v>
      </c>
      <c r="D38" s="71">
        <v>-2.2368421052631593</v>
      </c>
    </row>
    <row r="39" spans="1:4" ht="11.25" customHeight="1"/>
    <row r="40" spans="1:4" ht="11.25" customHeight="1">
      <c r="A40" s="3" t="s">
        <v>121</v>
      </c>
    </row>
    <row r="41" spans="1:4" ht="11.25" customHeight="1">
      <c r="A41" s="3" t="s">
        <v>45</v>
      </c>
    </row>
    <row r="42" spans="1:4" ht="11.25" customHeight="1">
      <c r="A42" s="2" t="s">
        <v>122</v>
      </c>
    </row>
    <row r="43" spans="1:4" ht="11.25" customHeight="1">
      <c r="A43" s="2" t="s">
        <v>123</v>
      </c>
    </row>
    <row r="44" spans="1:4">
      <c r="A44" s="25" t="s">
        <v>1987</v>
      </c>
    </row>
  </sheetData>
  <mergeCells count="5">
    <mergeCell ref="A5:A8"/>
    <mergeCell ref="B5:D5"/>
    <mergeCell ref="B6:C6"/>
    <mergeCell ref="D6:D8"/>
    <mergeCell ref="B7:C7"/>
  </mergeCells>
  <hyperlinks>
    <hyperlink ref="D1" location="Índice!A1" display="(Voltar ao índice)"/>
  </hyperlinks>
  <pageMargins left="0.511811024" right="0.511811024" top="0.78740157499999996" bottom="0.78740157499999996" header="0.31496062000000002" footer="0.31496062000000002"/>
  <pageSetup paperSize="9" orientation="portrait" verticalDpi="0" r:id="rId1"/>
  <legacy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workbookViewId="0">
      <pane xSplit="1" ySplit="10" topLeftCell="B11" activePane="bottomRight" state="frozen"/>
      <selection activeCell="E22" sqref="E22"/>
      <selection pane="topRight" activeCell="E22" sqref="E22"/>
      <selection pane="bottomLeft" activeCell="E22" sqref="E22"/>
      <selection pane="bottomRight" activeCell="P1" sqref="P1"/>
    </sheetView>
  </sheetViews>
  <sheetFormatPr defaultColWidth="9.140625" defaultRowHeight="11.25"/>
  <cols>
    <col min="1" max="1" width="16.42578125" style="78" customWidth="1"/>
    <col min="2" max="11" width="9.140625" style="78" customWidth="1"/>
    <col min="12" max="13" width="9.140625" style="78"/>
    <col min="14" max="16" width="9.140625" style="78" customWidth="1"/>
    <col min="17" max="16384" width="9.140625" style="78"/>
  </cols>
  <sheetData>
    <row r="1" spans="1:16">
      <c r="A1" s="77" t="s">
        <v>1003</v>
      </c>
      <c r="B1" s="77"/>
      <c r="C1" s="77"/>
      <c r="D1" s="77"/>
      <c r="P1" s="155" t="s">
        <v>226</v>
      </c>
    </row>
    <row r="2" spans="1:16">
      <c r="A2" s="723" t="s">
        <v>949</v>
      </c>
      <c r="B2" s="723"/>
      <c r="C2" s="723"/>
      <c r="D2" s="723"/>
    </row>
    <row r="3" spans="1:16">
      <c r="A3" s="723" t="s">
        <v>938</v>
      </c>
      <c r="B3" s="723"/>
      <c r="C3" s="723"/>
      <c r="D3" s="723"/>
    </row>
    <row r="4" spans="1:16">
      <c r="A4" s="723"/>
      <c r="B4" s="723"/>
      <c r="C4" s="723"/>
      <c r="D4" s="723"/>
    </row>
    <row r="5" spans="1:16" ht="57.75" customHeight="1">
      <c r="A5" s="1385" t="s">
        <v>2</v>
      </c>
      <c r="B5" s="1392" t="s">
        <v>939</v>
      </c>
      <c r="C5" s="1393"/>
      <c r="D5" s="1393"/>
      <c r="E5" s="1392" t="s">
        <v>950</v>
      </c>
      <c r="F5" s="1393"/>
      <c r="G5" s="1394"/>
      <c r="H5" s="1392" t="s">
        <v>951</v>
      </c>
      <c r="I5" s="1393"/>
      <c r="J5" s="1394"/>
      <c r="K5" s="1385" t="s">
        <v>952</v>
      </c>
      <c r="L5" s="1385"/>
      <c r="M5" s="1385"/>
      <c r="N5" s="1385"/>
      <c r="O5" s="1385"/>
      <c r="P5" s="1385"/>
    </row>
    <row r="6" spans="1:16" ht="15.75" customHeight="1">
      <c r="A6" s="1385"/>
      <c r="B6" s="1392" t="s">
        <v>10</v>
      </c>
      <c r="C6" s="1393"/>
      <c r="D6" s="1393"/>
      <c r="E6" s="1392" t="s">
        <v>10</v>
      </c>
      <c r="F6" s="1393"/>
      <c r="G6" s="1394"/>
      <c r="H6" s="1392" t="s">
        <v>10</v>
      </c>
      <c r="I6" s="1393"/>
      <c r="J6" s="1394"/>
      <c r="K6" s="1565" t="s">
        <v>10</v>
      </c>
      <c r="L6" s="1566"/>
      <c r="M6" s="1567"/>
      <c r="N6" s="1396" t="s">
        <v>953</v>
      </c>
      <c r="O6" s="1396"/>
      <c r="P6" s="1396"/>
    </row>
    <row r="7" spans="1:16" ht="14.25" customHeight="1">
      <c r="A7" s="1551"/>
      <c r="B7" s="44">
        <v>2017</v>
      </c>
      <c r="C7" s="44" t="s">
        <v>362</v>
      </c>
      <c r="D7" s="44">
        <v>2019</v>
      </c>
      <c r="E7" s="725">
        <v>2017</v>
      </c>
      <c r="F7" s="725">
        <v>2018</v>
      </c>
      <c r="G7" s="725">
        <v>2019</v>
      </c>
      <c r="H7" s="725">
        <v>2017</v>
      </c>
      <c r="I7" s="725">
        <v>2018</v>
      </c>
      <c r="J7" s="725">
        <v>2019</v>
      </c>
      <c r="K7" s="725">
        <v>2017</v>
      </c>
      <c r="L7" s="725">
        <v>2018</v>
      </c>
      <c r="M7" s="725">
        <v>2019</v>
      </c>
      <c r="N7" s="542">
        <v>2017</v>
      </c>
      <c r="O7" s="542">
        <v>2018</v>
      </c>
      <c r="P7" s="542">
        <v>2019</v>
      </c>
    </row>
    <row r="8" spans="1:16">
      <c r="A8" s="43"/>
      <c r="B8" s="43"/>
      <c r="C8" s="43"/>
      <c r="D8" s="43"/>
    </row>
    <row r="9" spans="1:16">
      <c r="A9" s="726" t="s">
        <v>945</v>
      </c>
      <c r="B9" s="821">
        <v>118015</v>
      </c>
      <c r="C9" s="821">
        <v>108949</v>
      </c>
      <c r="D9" s="821">
        <v>105038</v>
      </c>
      <c r="E9" s="821">
        <v>13835</v>
      </c>
      <c r="F9" s="821">
        <v>11119</v>
      </c>
      <c r="G9" s="821">
        <v>5506</v>
      </c>
      <c r="H9" s="775">
        <v>1024</v>
      </c>
      <c r="I9" s="775">
        <v>1166</v>
      </c>
      <c r="J9" s="775">
        <v>1234</v>
      </c>
      <c r="K9" s="775">
        <v>14859</v>
      </c>
      <c r="L9" s="775">
        <v>12285</v>
      </c>
      <c r="M9" s="775">
        <v>6740</v>
      </c>
      <c r="N9" s="82">
        <v>12.590772359445834</v>
      </c>
      <c r="O9" s="82">
        <v>11.275918090115558</v>
      </c>
      <c r="P9" s="82">
        <v>6.4167253755783626</v>
      </c>
    </row>
    <row r="10" spans="1:16">
      <c r="A10" s="522"/>
      <c r="B10" s="822"/>
      <c r="C10" s="822"/>
      <c r="D10" s="822"/>
      <c r="E10" s="822"/>
      <c r="F10" s="822"/>
      <c r="G10" s="877"/>
      <c r="H10" s="729"/>
      <c r="I10" s="729"/>
      <c r="J10" s="812"/>
      <c r="K10" s="729"/>
      <c r="L10" s="729"/>
      <c r="M10" s="812"/>
      <c r="N10" s="217"/>
      <c r="O10" s="217"/>
      <c r="P10" s="290"/>
    </row>
    <row r="11" spans="1:16">
      <c r="A11" s="85" t="s">
        <v>72</v>
      </c>
      <c r="B11" s="779">
        <v>712</v>
      </c>
      <c r="C11" s="779">
        <v>873</v>
      </c>
      <c r="D11" s="779">
        <v>909</v>
      </c>
      <c r="E11" s="793">
        <v>241</v>
      </c>
      <c r="F11" s="793">
        <v>174</v>
      </c>
      <c r="G11" s="878">
        <v>132</v>
      </c>
      <c r="H11" s="779">
        <v>0</v>
      </c>
      <c r="I11" s="779">
        <v>0</v>
      </c>
      <c r="J11" s="67">
        <v>0</v>
      </c>
      <c r="K11" s="779">
        <v>241</v>
      </c>
      <c r="L11" s="779">
        <v>174</v>
      </c>
      <c r="M11" s="67">
        <v>132</v>
      </c>
      <c r="N11" s="86">
        <v>33.848314606741575</v>
      </c>
      <c r="O11" s="86">
        <v>19.93127147766323</v>
      </c>
      <c r="P11" s="86">
        <v>14.521452145214523</v>
      </c>
    </row>
    <row r="12" spans="1:16">
      <c r="A12" s="78" t="s">
        <v>385</v>
      </c>
      <c r="B12" s="98">
        <v>1936</v>
      </c>
      <c r="C12" s="98">
        <v>1585</v>
      </c>
      <c r="D12" s="98">
        <v>1576</v>
      </c>
      <c r="E12" s="98">
        <v>287</v>
      </c>
      <c r="F12" s="98">
        <v>149</v>
      </c>
      <c r="G12" s="878">
        <v>135</v>
      </c>
      <c r="H12" s="98">
        <v>1</v>
      </c>
      <c r="I12" s="98">
        <v>7</v>
      </c>
      <c r="J12" s="67">
        <v>27</v>
      </c>
      <c r="K12" s="98">
        <v>288</v>
      </c>
      <c r="L12" s="98">
        <v>156</v>
      </c>
      <c r="M12" s="67">
        <v>162</v>
      </c>
      <c r="N12" s="87">
        <v>14.87603305785124</v>
      </c>
      <c r="O12" s="87">
        <v>9.8422712933753953</v>
      </c>
      <c r="P12" s="87">
        <v>10.279187817258883</v>
      </c>
    </row>
    <row r="13" spans="1:16">
      <c r="A13" s="78" t="s">
        <v>17</v>
      </c>
      <c r="B13" s="98">
        <v>345</v>
      </c>
      <c r="C13" s="98">
        <v>200</v>
      </c>
      <c r="D13" s="98">
        <v>264</v>
      </c>
      <c r="E13" s="98">
        <v>66</v>
      </c>
      <c r="F13" s="98">
        <v>83</v>
      </c>
      <c r="G13" s="878">
        <v>42</v>
      </c>
      <c r="H13" s="98">
        <v>16</v>
      </c>
      <c r="I13" s="98">
        <v>17</v>
      </c>
      <c r="J13" s="67">
        <v>21</v>
      </c>
      <c r="K13" s="98">
        <v>82</v>
      </c>
      <c r="L13" s="98">
        <v>100</v>
      </c>
      <c r="M13" s="67">
        <v>63</v>
      </c>
      <c r="N13" s="87">
        <v>23.768115942028984</v>
      </c>
      <c r="O13" s="87">
        <v>50</v>
      </c>
      <c r="P13" s="87">
        <v>23.863636363636363</v>
      </c>
    </row>
    <row r="14" spans="1:16">
      <c r="A14" s="78" t="s">
        <v>18</v>
      </c>
      <c r="B14" s="98">
        <v>1352</v>
      </c>
      <c r="C14" s="98">
        <v>1394</v>
      </c>
      <c r="D14" s="98">
        <v>1075</v>
      </c>
      <c r="E14" s="98">
        <v>172</v>
      </c>
      <c r="F14" s="98">
        <v>142</v>
      </c>
      <c r="G14" s="878">
        <v>81</v>
      </c>
      <c r="H14" s="98">
        <v>18</v>
      </c>
      <c r="I14" s="98">
        <v>11</v>
      </c>
      <c r="J14" s="67">
        <v>10</v>
      </c>
      <c r="K14" s="98">
        <v>190</v>
      </c>
      <c r="L14" s="98">
        <v>153</v>
      </c>
      <c r="M14" s="67">
        <v>91</v>
      </c>
      <c r="N14" s="87">
        <v>14.053254437869821</v>
      </c>
      <c r="O14" s="87">
        <v>10.975609756097562</v>
      </c>
      <c r="P14" s="87">
        <v>8.4651162790697683</v>
      </c>
    </row>
    <row r="15" spans="1:16">
      <c r="A15" s="78" t="s">
        <v>487</v>
      </c>
      <c r="B15" s="98">
        <v>5673</v>
      </c>
      <c r="C15" s="98">
        <v>5324</v>
      </c>
      <c r="D15" s="98">
        <v>4354</v>
      </c>
      <c r="E15" s="98">
        <v>502</v>
      </c>
      <c r="F15" s="98">
        <v>392</v>
      </c>
      <c r="G15" s="878">
        <v>67</v>
      </c>
      <c r="H15" s="98">
        <v>24</v>
      </c>
      <c r="I15" s="98">
        <v>47</v>
      </c>
      <c r="J15" s="67">
        <v>17</v>
      </c>
      <c r="K15" s="98">
        <v>526</v>
      </c>
      <c r="L15" s="98">
        <v>439</v>
      </c>
      <c r="M15" s="67">
        <v>84</v>
      </c>
      <c r="N15" s="87">
        <v>9.2719901286797111</v>
      </c>
      <c r="O15" s="87">
        <v>8.2456799398948171</v>
      </c>
      <c r="P15" s="87">
        <v>1.929260450160772</v>
      </c>
    </row>
    <row r="16" spans="1:16">
      <c r="A16" s="78" t="s">
        <v>386</v>
      </c>
      <c r="B16" s="98">
        <v>6969</v>
      </c>
      <c r="C16" s="98">
        <v>7171</v>
      </c>
      <c r="D16" s="98">
        <v>5479</v>
      </c>
      <c r="E16" s="98">
        <v>345</v>
      </c>
      <c r="F16" s="98">
        <v>287</v>
      </c>
      <c r="G16" s="878">
        <v>177</v>
      </c>
      <c r="H16" s="98">
        <v>72</v>
      </c>
      <c r="I16" s="98">
        <v>58</v>
      </c>
      <c r="J16" s="67">
        <v>55</v>
      </c>
      <c r="K16" s="98">
        <v>417</v>
      </c>
      <c r="L16" s="98">
        <v>345</v>
      </c>
      <c r="M16" s="67">
        <v>232</v>
      </c>
      <c r="N16" s="87">
        <v>5.9836418424451141</v>
      </c>
      <c r="O16" s="87">
        <v>4.8110444847301634</v>
      </c>
      <c r="P16" s="87">
        <v>4.23434933382004</v>
      </c>
    </row>
    <row r="17" spans="1:16">
      <c r="A17" s="78" t="s">
        <v>21</v>
      </c>
      <c r="B17" s="98">
        <v>2030</v>
      </c>
      <c r="C17" s="98">
        <v>1657</v>
      </c>
      <c r="D17" s="98">
        <v>1392</v>
      </c>
      <c r="E17" s="98">
        <v>476</v>
      </c>
      <c r="F17" s="98">
        <v>242</v>
      </c>
      <c r="G17" s="878">
        <v>124</v>
      </c>
      <c r="H17" s="98">
        <v>33</v>
      </c>
      <c r="I17" s="98">
        <v>44</v>
      </c>
      <c r="J17" s="67">
        <v>39</v>
      </c>
      <c r="K17" s="98">
        <v>509</v>
      </c>
      <c r="L17" s="98">
        <v>286</v>
      </c>
      <c r="M17" s="67">
        <v>163</v>
      </c>
      <c r="N17" s="87">
        <v>25.073891625615762</v>
      </c>
      <c r="O17" s="87">
        <v>17.260108630054315</v>
      </c>
      <c r="P17" s="87">
        <v>11.709770114942529</v>
      </c>
    </row>
    <row r="18" spans="1:16">
      <c r="A18" s="78" t="s">
        <v>22</v>
      </c>
      <c r="B18" s="98">
        <v>3113</v>
      </c>
      <c r="C18" s="98">
        <v>3005</v>
      </c>
      <c r="D18" s="98">
        <v>3338</v>
      </c>
      <c r="E18" s="98">
        <v>205</v>
      </c>
      <c r="F18" s="98">
        <v>179</v>
      </c>
      <c r="G18" s="878">
        <v>50</v>
      </c>
      <c r="H18" s="98">
        <v>5</v>
      </c>
      <c r="I18" s="98">
        <v>5</v>
      </c>
      <c r="J18" s="67">
        <v>16</v>
      </c>
      <c r="K18" s="98">
        <v>210</v>
      </c>
      <c r="L18" s="98">
        <v>184</v>
      </c>
      <c r="M18" s="67">
        <v>66</v>
      </c>
      <c r="N18" s="87">
        <v>6.7459042724060394</v>
      </c>
      <c r="O18" s="87">
        <v>6.1231281198003327</v>
      </c>
      <c r="P18" s="87">
        <v>1.9772318753744758</v>
      </c>
    </row>
    <row r="19" spans="1:16">
      <c r="A19" s="78" t="s">
        <v>387</v>
      </c>
      <c r="B19" s="98">
        <v>6787</v>
      </c>
      <c r="C19" s="98">
        <v>1265</v>
      </c>
      <c r="D19" s="98">
        <v>1058</v>
      </c>
      <c r="E19" s="98">
        <v>1019</v>
      </c>
      <c r="F19" s="98">
        <v>751</v>
      </c>
      <c r="G19" s="878">
        <v>426</v>
      </c>
      <c r="H19" s="98">
        <v>35</v>
      </c>
      <c r="I19" s="98">
        <v>33</v>
      </c>
      <c r="J19" s="67">
        <v>32</v>
      </c>
      <c r="K19" s="98">
        <v>1054</v>
      </c>
      <c r="L19" s="98">
        <v>784</v>
      </c>
      <c r="M19" s="67">
        <v>458</v>
      </c>
      <c r="N19" s="87">
        <v>15.529689111536763</v>
      </c>
      <c r="O19" s="87">
        <v>61.976284584980235</v>
      </c>
      <c r="P19" s="87">
        <v>43.289224952741023</v>
      </c>
    </row>
    <row r="20" spans="1:16">
      <c r="A20" s="78" t="s">
        <v>911</v>
      </c>
      <c r="B20" s="98">
        <v>2793</v>
      </c>
      <c r="C20" s="98">
        <v>2378</v>
      </c>
      <c r="D20" s="98">
        <v>2589</v>
      </c>
      <c r="E20" s="98">
        <v>308</v>
      </c>
      <c r="F20" s="98">
        <v>146</v>
      </c>
      <c r="G20" s="878">
        <v>45</v>
      </c>
      <c r="H20" s="98">
        <v>11</v>
      </c>
      <c r="I20" s="98">
        <v>1</v>
      </c>
      <c r="J20" s="67">
        <v>3</v>
      </c>
      <c r="K20" s="98">
        <v>319</v>
      </c>
      <c r="L20" s="98">
        <v>147</v>
      </c>
      <c r="M20" s="67">
        <v>48</v>
      </c>
      <c r="N20" s="87">
        <v>11.421410669530971</v>
      </c>
      <c r="O20" s="87">
        <v>6.1816652649285109</v>
      </c>
      <c r="P20" s="87">
        <v>1.8539976825028968</v>
      </c>
    </row>
    <row r="21" spans="1:16">
      <c r="A21" s="78" t="s">
        <v>76</v>
      </c>
      <c r="B21" s="98">
        <v>2682</v>
      </c>
      <c r="C21" s="98">
        <v>2339</v>
      </c>
      <c r="D21" s="98">
        <v>2189</v>
      </c>
      <c r="E21" s="98">
        <v>547</v>
      </c>
      <c r="F21" s="98">
        <v>546</v>
      </c>
      <c r="G21" s="878">
        <v>163</v>
      </c>
      <c r="H21" s="98">
        <v>7</v>
      </c>
      <c r="I21" s="98">
        <v>4</v>
      </c>
      <c r="J21" s="67">
        <v>33</v>
      </c>
      <c r="K21" s="98">
        <v>554</v>
      </c>
      <c r="L21" s="98">
        <v>550</v>
      </c>
      <c r="M21" s="67">
        <v>196</v>
      </c>
      <c r="N21" s="87">
        <v>20.656226696495153</v>
      </c>
      <c r="O21" s="87">
        <v>23.514322359982899</v>
      </c>
      <c r="P21" s="87">
        <v>8.9538602101416167</v>
      </c>
    </row>
    <row r="22" spans="1:16">
      <c r="A22" s="78" t="s">
        <v>77</v>
      </c>
      <c r="B22" s="98">
        <v>1086</v>
      </c>
      <c r="C22" s="98">
        <v>677</v>
      </c>
      <c r="D22" s="98">
        <v>672</v>
      </c>
      <c r="E22" s="98">
        <v>177</v>
      </c>
      <c r="F22" s="98">
        <v>174</v>
      </c>
      <c r="G22" s="878">
        <v>93</v>
      </c>
      <c r="H22" s="98">
        <v>14</v>
      </c>
      <c r="I22" s="98">
        <v>15</v>
      </c>
      <c r="J22" s="67">
        <v>11</v>
      </c>
      <c r="K22" s="98">
        <v>191</v>
      </c>
      <c r="L22" s="98">
        <v>189</v>
      </c>
      <c r="M22" s="67">
        <v>104</v>
      </c>
      <c r="N22" s="87">
        <v>17.587476979742174</v>
      </c>
      <c r="O22" s="87">
        <v>27.917282127031019</v>
      </c>
      <c r="P22" s="87">
        <v>15.476190476190476</v>
      </c>
    </row>
    <row r="23" spans="1:16">
      <c r="A23" s="78" t="s">
        <v>443</v>
      </c>
      <c r="B23" s="98">
        <v>23544</v>
      </c>
      <c r="C23" s="98">
        <v>23268</v>
      </c>
      <c r="D23" s="98">
        <v>24276</v>
      </c>
      <c r="E23" s="98">
        <v>661</v>
      </c>
      <c r="F23" s="98">
        <v>573</v>
      </c>
      <c r="G23" s="878">
        <v>355</v>
      </c>
      <c r="H23" s="98">
        <v>32</v>
      </c>
      <c r="I23" s="98">
        <v>30</v>
      </c>
      <c r="J23" s="67">
        <v>69</v>
      </c>
      <c r="K23" s="98">
        <v>693</v>
      </c>
      <c r="L23" s="98">
        <v>603</v>
      </c>
      <c r="M23" s="67">
        <v>424</v>
      </c>
      <c r="N23" s="87">
        <v>2.9434250764525993</v>
      </c>
      <c r="O23" s="87">
        <v>2.5915420319752447</v>
      </c>
      <c r="P23" s="87">
        <v>1.7465809853353105</v>
      </c>
    </row>
    <row r="24" spans="1:16">
      <c r="A24" s="78" t="s">
        <v>444</v>
      </c>
      <c r="B24" s="98">
        <v>1422</v>
      </c>
      <c r="C24" s="98">
        <v>2425</v>
      </c>
      <c r="D24" s="98" t="s">
        <v>24</v>
      </c>
      <c r="E24" s="98">
        <v>969</v>
      </c>
      <c r="F24" s="98">
        <v>375</v>
      </c>
      <c r="G24" s="878">
        <v>393</v>
      </c>
      <c r="H24" s="98">
        <v>3</v>
      </c>
      <c r="I24" s="98">
        <v>7</v>
      </c>
      <c r="J24" s="67">
        <v>7</v>
      </c>
      <c r="K24" s="98">
        <v>972</v>
      </c>
      <c r="L24" s="98">
        <v>382</v>
      </c>
      <c r="M24" s="67">
        <v>400</v>
      </c>
      <c r="N24" s="87">
        <v>68.35443037974683</v>
      </c>
      <c r="O24" s="87">
        <v>15.75257731958763</v>
      </c>
      <c r="P24" s="87" t="s">
        <v>24</v>
      </c>
    </row>
    <row r="25" spans="1:16">
      <c r="A25" s="78" t="s">
        <v>79</v>
      </c>
      <c r="B25" s="98">
        <v>3462</v>
      </c>
      <c r="C25" s="98">
        <v>2440</v>
      </c>
      <c r="D25" s="98">
        <v>3754</v>
      </c>
      <c r="E25" s="98">
        <v>221</v>
      </c>
      <c r="F25" s="98">
        <v>210</v>
      </c>
      <c r="G25" s="878">
        <v>88</v>
      </c>
      <c r="H25" s="98">
        <v>13</v>
      </c>
      <c r="I25" s="98">
        <v>8</v>
      </c>
      <c r="J25" s="67">
        <v>14</v>
      </c>
      <c r="K25" s="98">
        <v>234</v>
      </c>
      <c r="L25" s="98">
        <v>218</v>
      </c>
      <c r="M25" s="67">
        <v>102</v>
      </c>
      <c r="N25" s="87">
        <v>6.7590987868284227</v>
      </c>
      <c r="O25" s="87">
        <v>8.9344262295081975</v>
      </c>
      <c r="P25" s="87">
        <v>2.717101758124667</v>
      </c>
    </row>
    <row r="26" spans="1:16">
      <c r="A26" s="78" t="s">
        <v>31</v>
      </c>
      <c r="B26" s="98">
        <v>6978</v>
      </c>
      <c r="C26" s="98">
        <v>6266</v>
      </c>
      <c r="D26" s="98">
        <v>6142</v>
      </c>
      <c r="E26" s="98">
        <v>869</v>
      </c>
      <c r="F26" s="98">
        <v>732</v>
      </c>
      <c r="G26" s="878">
        <v>265</v>
      </c>
      <c r="H26" s="98">
        <v>8</v>
      </c>
      <c r="I26" s="98">
        <v>36</v>
      </c>
      <c r="J26" s="67">
        <v>52</v>
      </c>
      <c r="K26" s="98">
        <v>877</v>
      </c>
      <c r="L26" s="98">
        <v>768</v>
      </c>
      <c r="M26" s="67">
        <v>317</v>
      </c>
      <c r="N26" s="87">
        <v>12.568071080538838</v>
      </c>
      <c r="O26" s="87">
        <v>12.256623045004787</v>
      </c>
      <c r="P26" s="87">
        <v>5.1611852816672092</v>
      </c>
    </row>
    <row r="27" spans="1:16">
      <c r="A27" s="78" t="s">
        <v>946</v>
      </c>
      <c r="B27" s="98">
        <v>4718</v>
      </c>
      <c r="C27" s="98">
        <v>6800</v>
      </c>
      <c r="D27" s="98">
        <v>7340</v>
      </c>
      <c r="E27" s="98">
        <v>537</v>
      </c>
      <c r="F27" s="98">
        <v>624</v>
      </c>
      <c r="G27" s="878">
        <v>244</v>
      </c>
      <c r="H27" s="98">
        <v>30</v>
      </c>
      <c r="I27" s="98">
        <v>35</v>
      </c>
      <c r="J27" s="67">
        <v>76</v>
      </c>
      <c r="K27" s="98">
        <v>567</v>
      </c>
      <c r="L27" s="98">
        <v>659</v>
      </c>
      <c r="M27" s="67">
        <v>320</v>
      </c>
      <c r="N27" s="87">
        <v>12.01780415430267</v>
      </c>
      <c r="O27" s="87">
        <v>9.6911764705882355</v>
      </c>
      <c r="P27" s="87">
        <v>4.3596730245231603</v>
      </c>
    </row>
    <row r="28" spans="1:16">
      <c r="A28" s="78" t="s">
        <v>912</v>
      </c>
      <c r="B28" s="98">
        <v>717</v>
      </c>
      <c r="C28" s="98">
        <v>589</v>
      </c>
      <c r="D28" s="98">
        <v>524</v>
      </c>
      <c r="E28" s="98">
        <v>125</v>
      </c>
      <c r="F28" s="98">
        <v>113</v>
      </c>
      <c r="G28" s="878">
        <v>39</v>
      </c>
      <c r="H28" s="98">
        <v>0</v>
      </c>
      <c r="I28" s="98">
        <v>1</v>
      </c>
      <c r="J28" s="67">
        <v>2</v>
      </c>
      <c r="K28" s="98">
        <v>125</v>
      </c>
      <c r="L28" s="98">
        <v>114</v>
      </c>
      <c r="M28" s="67">
        <v>41</v>
      </c>
      <c r="N28" s="87">
        <v>17.433751743375176</v>
      </c>
      <c r="O28" s="87">
        <v>19.35483870967742</v>
      </c>
      <c r="P28" s="87">
        <v>7.8244274809160315</v>
      </c>
    </row>
    <row r="29" spans="1:16">
      <c r="A29" s="78" t="s">
        <v>34</v>
      </c>
      <c r="B29" s="98">
        <v>8706</v>
      </c>
      <c r="C29" s="98">
        <v>8721</v>
      </c>
      <c r="D29" s="98">
        <v>8423</v>
      </c>
      <c r="E29" s="98">
        <v>815</v>
      </c>
      <c r="F29" s="98">
        <v>544</v>
      </c>
      <c r="G29" s="878">
        <v>516</v>
      </c>
      <c r="H29" s="98">
        <v>196</v>
      </c>
      <c r="I29" s="98">
        <v>168</v>
      </c>
      <c r="J29" s="67">
        <v>85</v>
      </c>
      <c r="K29" s="98">
        <v>1011</v>
      </c>
      <c r="L29" s="98">
        <v>712</v>
      </c>
      <c r="M29" s="67">
        <v>601</v>
      </c>
      <c r="N29" s="87">
        <v>11.612680909717437</v>
      </c>
      <c r="O29" s="87">
        <v>8.1642013530558408</v>
      </c>
      <c r="P29" s="87">
        <v>7.1352249792235547</v>
      </c>
    </row>
    <row r="30" spans="1:16">
      <c r="A30" s="78" t="s">
        <v>954</v>
      </c>
      <c r="B30" s="98">
        <v>961</v>
      </c>
      <c r="C30" s="98">
        <v>725</v>
      </c>
      <c r="D30" s="98">
        <v>570</v>
      </c>
      <c r="E30" s="98">
        <v>369</v>
      </c>
      <c r="F30" s="98">
        <v>402</v>
      </c>
      <c r="G30" s="878">
        <v>132</v>
      </c>
      <c r="H30" s="98">
        <v>3</v>
      </c>
      <c r="I30" s="98">
        <v>11</v>
      </c>
      <c r="J30" s="67">
        <v>27</v>
      </c>
      <c r="K30" s="98">
        <v>372</v>
      </c>
      <c r="L30" s="98">
        <v>413</v>
      </c>
      <c r="M30" s="67">
        <v>159</v>
      </c>
      <c r="N30" s="87">
        <v>38.70967741935484</v>
      </c>
      <c r="O30" s="87">
        <v>56.965517241379317</v>
      </c>
      <c r="P30" s="87">
        <v>27.89473684210526</v>
      </c>
    </row>
    <row r="31" spans="1:16">
      <c r="A31" s="78" t="s">
        <v>390</v>
      </c>
      <c r="B31" s="98">
        <v>9477</v>
      </c>
      <c r="C31" s="98">
        <v>9729</v>
      </c>
      <c r="D31" s="98">
        <v>9380</v>
      </c>
      <c r="E31" s="98">
        <v>1238</v>
      </c>
      <c r="F31" s="98">
        <v>1176</v>
      </c>
      <c r="G31" s="878">
        <v>411</v>
      </c>
      <c r="H31" s="98">
        <v>197</v>
      </c>
      <c r="I31" s="98">
        <v>271</v>
      </c>
      <c r="J31" s="67">
        <v>310</v>
      </c>
      <c r="K31" s="98">
        <v>1435</v>
      </c>
      <c r="L31" s="98">
        <v>1447</v>
      </c>
      <c r="M31" s="67">
        <v>721</v>
      </c>
      <c r="N31" s="87">
        <v>15.141922549329955</v>
      </c>
      <c r="O31" s="87">
        <v>14.873059923938738</v>
      </c>
      <c r="P31" s="87">
        <v>7.6865671641791051</v>
      </c>
    </row>
    <row r="32" spans="1:16">
      <c r="A32" s="78" t="s">
        <v>908</v>
      </c>
      <c r="B32" s="98">
        <v>1233</v>
      </c>
      <c r="C32" s="98">
        <v>1260</v>
      </c>
      <c r="D32" s="98">
        <v>2027</v>
      </c>
      <c r="E32" s="98">
        <v>233</v>
      </c>
      <c r="F32" s="98">
        <v>261</v>
      </c>
      <c r="G32" s="878">
        <v>55</v>
      </c>
      <c r="H32" s="98">
        <v>30</v>
      </c>
      <c r="I32" s="98">
        <v>16</v>
      </c>
      <c r="J32" s="67">
        <v>17</v>
      </c>
      <c r="K32" s="98">
        <v>263</v>
      </c>
      <c r="L32" s="98">
        <v>277</v>
      </c>
      <c r="M32" s="67">
        <v>72</v>
      </c>
      <c r="N32" s="87">
        <v>21.330089213300894</v>
      </c>
      <c r="O32" s="87">
        <v>21.984126984126984</v>
      </c>
      <c r="P32" s="87">
        <v>3.5520473606314753</v>
      </c>
    </row>
    <row r="33" spans="1:16">
      <c r="A33" s="78" t="s">
        <v>508</v>
      </c>
      <c r="B33" s="98">
        <v>277</v>
      </c>
      <c r="C33" s="98">
        <v>625</v>
      </c>
      <c r="D33" s="98">
        <v>353</v>
      </c>
      <c r="E33" s="98">
        <v>42</v>
      </c>
      <c r="F33" s="98">
        <v>41</v>
      </c>
      <c r="G33" s="878">
        <v>24</v>
      </c>
      <c r="H33" s="98">
        <v>1</v>
      </c>
      <c r="I33" s="98">
        <v>3</v>
      </c>
      <c r="J33" s="67">
        <v>13</v>
      </c>
      <c r="K33" s="98">
        <v>43</v>
      </c>
      <c r="L33" s="98">
        <v>44</v>
      </c>
      <c r="M33" s="67">
        <v>37</v>
      </c>
      <c r="N33" s="87">
        <v>15.523465703971121</v>
      </c>
      <c r="O33" s="87">
        <v>7.04</v>
      </c>
      <c r="P33" s="87">
        <v>10.48158640226629</v>
      </c>
    </row>
    <row r="34" spans="1:16">
      <c r="A34" s="739" t="s">
        <v>39</v>
      </c>
      <c r="B34" s="824">
        <v>3566</v>
      </c>
      <c r="C34" s="824">
        <v>3280</v>
      </c>
      <c r="D34" s="824">
        <v>2442</v>
      </c>
      <c r="E34" s="98">
        <v>979</v>
      </c>
      <c r="F34" s="98">
        <v>764</v>
      </c>
      <c r="G34" s="878">
        <v>405</v>
      </c>
      <c r="H34" s="98">
        <v>20</v>
      </c>
      <c r="I34" s="98">
        <v>30</v>
      </c>
      <c r="J34" s="67">
        <v>28</v>
      </c>
      <c r="K34" s="98">
        <v>999</v>
      </c>
      <c r="L34" s="98">
        <v>794</v>
      </c>
      <c r="M34" s="67">
        <v>433</v>
      </c>
      <c r="N34" s="87">
        <v>28.014582164890633</v>
      </c>
      <c r="O34" s="87">
        <v>24.207317073170731</v>
      </c>
      <c r="P34" s="87">
        <v>17.73136773136773</v>
      </c>
    </row>
    <row r="35" spans="1:16">
      <c r="A35" s="78" t="s">
        <v>915</v>
      </c>
      <c r="B35" s="98">
        <v>15597</v>
      </c>
      <c r="C35" s="98">
        <v>13138</v>
      </c>
      <c r="D35" s="98">
        <v>12815</v>
      </c>
      <c r="E35" s="98">
        <v>2182</v>
      </c>
      <c r="F35" s="98">
        <v>1851</v>
      </c>
      <c r="G35" s="878">
        <v>978</v>
      </c>
      <c r="H35" s="98">
        <v>226</v>
      </c>
      <c r="I35" s="98">
        <v>261</v>
      </c>
      <c r="J35" s="67">
        <v>227</v>
      </c>
      <c r="K35" s="98">
        <v>2408</v>
      </c>
      <c r="L35" s="98">
        <v>2112</v>
      </c>
      <c r="M35" s="67">
        <v>1205</v>
      </c>
      <c r="N35" s="87">
        <v>15.438866448676029</v>
      </c>
      <c r="O35" s="87">
        <v>16.075506165321968</v>
      </c>
      <c r="P35" s="87">
        <v>9.4030433086227081</v>
      </c>
    </row>
    <row r="36" spans="1:16">
      <c r="A36" s="78" t="s">
        <v>41</v>
      </c>
      <c r="B36" s="98">
        <v>1202</v>
      </c>
      <c r="C36" s="98">
        <v>910</v>
      </c>
      <c r="D36" s="98">
        <v>608</v>
      </c>
      <c r="E36" s="98">
        <v>135</v>
      </c>
      <c r="F36" s="98">
        <v>71</v>
      </c>
      <c r="G36" s="878">
        <v>18</v>
      </c>
      <c r="H36" s="98">
        <v>10</v>
      </c>
      <c r="I36" s="98">
        <v>18</v>
      </c>
      <c r="J36" s="67">
        <v>16</v>
      </c>
      <c r="K36" s="98">
        <v>145</v>
      </c>
      <c r="L36" s="98">
        <v>89</v>
      </c>
      <c r="M36" s="67">
        <v>34</v>
      </c>
      <c r="N36" s="87">
        <v>12.063227953410982</v>
      </c>
      <c r="O36" s="87">
        <v>9.780219780219781</v>
      </c>
      <c r="P36" s="87">
        <v>5.5921052631578947</v>
      </c>
    </row>
    <row r="37" spans="1:16">
      <c r="A37" s="88" t="s">
        <v>42</v>
      </c>
      <c r="B37" s="740">
        <v>677</v>
      </c>
      <c r="C37" s="740">
        <v>905</v>
      </c>
      <c r="D37" s="740">
        <v>1489</v>
      </c>
      <c r="E37" s="740">
        <v>115</v>
      </c>
      <c r="F37" s="740">
        <v>117</v>
      </c>
      <c r="G37" s="879">
        <v>48</v>
      </c>
      <c r="H37" s="740">
        <v>19</v>
      </c>
      <c r="I37" s="740">
        <v>29</v>
      </c>
      <c r="J37" s="818">
        <v>27</v>
      </c>
      <c r="K37" s="740">
        <v>134</v>
      </c>
      <c r="L37" s="740">
        <v>146</v>
      </c>
      <c r="M37" s="818">
        <v>75</v>
      </c>
      <c r="N37" s="90">
        <v>19.793205317577549</v>
      </c>
      <c r="O37" s="90">
        <v>16.132596685082873</v>
      </c>
      <c r="P37" s="90">
        <v>5.0369375419744795</v>
      </c>
    </row>
    <row r="38" spans="1:16">
      <c r="E38" s="97"/>
      <c r="F38" s="97"/>
      <c r="G38" s="97"/>
      <c r="H38" s="97"/>
      <c r="I38" s="97"/>
      <c r="J38" s="97"/>
      <c r="K38" s="97"/>
      <c r="L38" s="97"/>
      <c r="M38" s="97"/>
      <c r="N38" s="880"/>
      <c r="O38" s="880"/>
    </row>
    <row r="39" spans="1:16">
      <c r="A39" s="274" t="s">
        <v>955</v>
      </c>
      <c r="B39" s="274"/>
      <c r="C39" s="274"/>
      <c r="D39" s="274"/>
    </row>
    <row r="40" spans="1:16">
      <c r="A40" s="274" t="s">
        <v>45</v>
      </c>
      <c r="B40" s="274"/>
      <c r="C40" s="274"/>
      <c r="D40" s="274"/>
    </row>
    <row r="41" spans="1:16">
      <c r="A41" s="274" t="s">
        <v>44</v>
      </c>
      <c r="B41" s="274"/>
      <c r="C41" s="274"/>
      <c r="D41" s="274"/>
    </row>
    <row r="42" spans="1:16">
      <c r="A42" s="78" t="s">
        <v>956</v>
      </c>
    </row>
    <row r="43" spans="1:16">
      <c r="A43" s="78" t="s">
        <v>292</v>
      </c>
    </row>
  </sheetData>
  <mergeCells count="10">
    <mergeCell ref="A5:A7"/>
    <mergeCell ref="B5:D5"/>
    <mergeCell ref="E5:G5"/>
    <mergeCell ref="H5:J5"/>
    <mergeCell ref="K5:P5"/>
    <mergeCell ref="B6:D6"/>
    <mergeCell ref="E6:G6"/>
    <mergeCell ref="H6:J6"/>
    <mergeCell ref="K6:M6"/>
    <mergeCell ref="N6:P6"/>
  </mergeCells>
  <hyperlinks>
    <hyperlink ref="P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zoomScaleNormal="100" workbookViewId="0">
      <selection activeCell="I1" sqref="I1"/>
    </sheetView>
  </sheetViews>
  <sheetFormatPr defaultColWidth="9.140625" defaultRowHeight="11.25"/>
  <cols>
    <col min="1" max="1" width="31.5703125" style="26" customWidth="1"/>
    <col min="2" max="9" width="9.7109375" style="26" customWidth="1"/>
    <col min="10" max="10" width="8" style="26" customWidth="1"/>
    <col min="11" max="16" width="11.7109375" style="26" customWidth="1"/>
    <col min="17" max="16384" width="9.140625" style="26"/>
  </cols>
  <sheetData>
    <row r="1" spans="1:9">
      <c r="A1" s="53" t="s">
        <v>1004</v>
      </c>
      <c r="I1" s="155" t="s">
        <v>226</v>
      </c>
    </row>
    <row r="2" spans="1:9">
      <c r="A2" s="26" t="s">
        <v>957</v>
      </c>
    </row>
    <row r="3" spans="1:9">
      <c r="A3" s="26" t="s">
        <v>958</v>
      </c>
    </row>
    <row r="5" spans="1:9">
      <c r="A5" s="514"/>
      <c r="B5" s="182">
        <v>2019</v>
      </c>
      <c r="C5" s="825">
        <v>44044</v>
      </c>
      <c r="D5" s="214" t="s">
        <v>11</v>
      </c>
    </row>
    <row r="6" spans="1:9">
      <c r="A6" s="826" t="s">
        <v>959</v>
      </c>
      <c r="B6" s="827">
        <v>171979</v>
      </c>
      <c r="C6" s="827">
        <v>356054</v>
      </c>
      <c r="D6" s="61">
        <f>C6*100/B6-100</f>
        <v>107.03341687066444</v>
      </c>
      <c r="E6" s="58"/>
    </row>
    <row r="7" spans="1:9">
      <c r="A7" s="828" t="s">
        <v>960</v>
      </c>
      <c r="B7" s="164">
        <v>23219</v>
      </c>
      <c r="C7" s="164">
        <v>90401</v>
      </c>
      <c r="D7" s="65">
        <f t="shared" ref="D7:D9" si="0">C7*100/B7-100</f>
        <v>289.34062621129249</v>
      </c>
      <c r="E7" s="58"/>
    </row>
    <row r="8" spans="1:9">
      <c r="A8" s="828" t="s">
        <v>961</v>
      </c>
      <c r="B8" s="164">
        <v>30078</v>
      </c>
      <c r="C8" s="164">
        <v>49717</v>
      </c>
      <c r="D8" s="65">
        <f t="shared" si="0"/>
        <v>65.29357005120022</v>
      </c>
      <c r="E8" s="58"/>
    </row>
    <row r="9" spans="1:9" ht="37.15" customHeight="1">
      <c r="A9" s="829" t="s">
        <v>962</v>
      </c>
      <c r="B9" s="830">
        <v>225276</v>
      </c>
      <c r="C9" s="830">
        <v>496172</v>
      </c>
      <c r="D9" s="71">
        <f t="shared" si="0"/>
        <v>120.25071467888279</v>
      </c>
      <c r="E9" s="58"/>
    </row>
    <row r="10" spans="1:9">
      <c r="A10" s="828"/>
      <c r="B10" s="164"/>
      <c r="C10" s="164"/>
      <c r="D10" s="65"/>
      <c r="E10" s="58"/>
    </row>
    <row r="11" spans="1:9" ht="11.25" customHeight="1">
      <c r="A11" s="506" t="s">
        <v>963</v>
      </c>
      <c r="B11" s="831"/>
      <c r="C11" s="831"/>
      <c r="D11" s="56"/>
      <c r="E11" s="56"/>
    </row>
    <row r="12" spans="1:9" ht="11.25" customHeight="1">
      <c r="A12" s="506"/>
      <c r="B12" s="831"/>
      <c r="C12" s="831"/>
      <c r="D12" s="56"/>
      <c r="E12" s="56"/>
    </row>
    <row r="13" spans="1:9" ht="11.25" customHeight="1">
      <c r="A13" s="506"/>
      <c r="B13" s="831"/>
      <c r="C13" s="831"/>
      <c r="D13" s="56"/>
      <c r="E13" s="56"/>
    </row>
    <row r="14" spans="1:9">
      <c r="A14" s="56"/>
      <c r="B14" s="56"/>
      <c r="C14" s="56"/>
      <c r="D14" s="56"/>
      <c r="E14" s="56"/>
      <c r="F14" s="56"/>
      <c r="G14" s="56"/>
    </row>
  </sheetData>
  <hyperlinks>
    <hyperlink ref="I1" location="Índice!A1" display="(Voltar ao índice)"/>
  </hyperlinks>
  <pageMargins left="0.511811024" right="0.511811024" top="0.78740157499999996" bottom="0.78740157499999996" header="0.31496062000000002" footer="0.31496062000000002"/>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zoomScaleNormal="100" workbookViewId="0">
      <selection activeCell="A12" sqref="A12:B12"/>
    </sheetView>
  </sheetViews>
  <sheetFormatPr defaultColWidth="9.140625" defaultRowHeight="11.25"/>
  <cols>
    <col min="1" max="1" width="31.5703125" style="26" customWidth="1"/>
    <col min="2" max="9" width="9.7109375" style="26" customWidth="1"/>
    <col min="10" max="10" width="8" style="26" customWidth="1"/>
    <col min="11" max="16" width="11.7109375" style="26" customWidth="1"/>
    <col min="17" max="16384" width="9.140625" style="26"/>
  </cols>
  <sheetData>
    <row r="1" spans="1:7" ht="11.25" customHeight="1">
      <c r="A1" s="832" t="s">
        <v>1005</v>
      </c>
      <c r="B1" s="1334" t="s">
        <v>226</v>
      </c>
      <c r="C1" s="831"/>
    </row>
    <row r="2" spans="1:7" ht="11.25" customHeight="1">
      <c r="A2" s="56" t="s">
        <v>964</v>
      </c>
      <c r="B2" s="164"/>
      <c r="C2" s="56"/>
      <c r="D2" s="56"/>
      <c r="E2" s="56"/>
      <c r="F2" s="56"/>
      <c r="G2" s="56"/>
    </row>
    <row r="3" spans="1:7" ht="11.25" customHeight="1">
      <c r="A3" s="56" t="s">
        <v>965</v>
      </c>
      <c r="B3" s="164"/>
      <c r="C3" s="56"/>
      <c r="D3" s="56"/>
      <c r="E3" s="56"/>
      <c r="F3" s="56"/>
      <c r="G3" s="56"/>
    </row>
    <row r="4" spans="1:7" ht="11.25" customHeight="1">
      <c r="A4" s="56"/>
      <c r="B4" s="164"/>
      <c r="C4" s="56"/>
      <c r="D4" s="56"/>
      <c r="E4" s="56"/>
      <c r="F4" s="56"/>
      <c r="G4" s="56"/>
    </row>
    <row r="5" spans="1:7" ht="11.25" customHeight="1">
      <c r="A5" s="214" t="s">
        <v>966</v>
      </c>
      <c r="B5" s="825">
        <v>44044</v>
      </c>
      <c r="C5" s="56"/>
      <c r="D5" s="56"/>
      <c r="E5" s="56"/>
      <c r="F5" s="56"/>
      <c r="G5" s="56"/>
    </row>
    <row r="6" spans="1:7">
      <c r="A6" s="833" t="s">
        <v>967</v>
      </c>
      <c r="B6" s="164">
        <v>99891</v>
      </c>
      <c r="C6" s="56"/>
      <c r="D6" s="56"/>
      <c r="E6" s="56"/>
      <c r="F6" s="56"/>
      <c r="G6" s="56"/>
    </row>
    <row r="7" spans="1:7">
      <c r="A7" s="833" t="s">
        <v>968</v>
      </c>
      <c r="B7" s="164">
        <v>526091</v>
      </c>
      <c r="C7" s="56"/>
      <c r="D7" s="56"/>
      <c r="E7" s="56"/>
      <c r="F7" s="56"/>
      <c r="G7" s="56"/>
    </row>
    <row r="8" spans="1:7">
      <c r="A8" s="833" t="s">
        <v>969</v>
      </c>
      <c r="B8" s="164">
        <v>33</v>
      </c>
      <c r="C8" s="56"/>
      <c r="D8" s="56"/>
      <c r="E8" s="56"/>
      <c r="F8" s="56"/>
      <c r="G8" s="56"/>
    </row>
    <row r="9" spans="1:7">
      <c r="A9" s="833" t="s">
        <v>970</v>
      </c>
      <c r="B9" s="164">
        <v>1265</v>
      </c>
      <c r="C9" s="56"/>
      <c r="D9" s="56"/>
      <c r="E9" s="56"/>
      <c r="F9" s="56"/>
      <c r="G9" s="56"/>
    </row>
    <row r="10" spans="1:7">
      <c r="A10" s="833" t="s">
        <v>971</v>
      </c>
      <c r="B10" s="164">
        <v>4896</v>
      </c>
      <c r="C10" s="56"/>
      <c r="D10" s="56"/>
      <c r="E10" s="56"/>
      <c r="F10" s="56"/>
      <c r="G10" s="56"/>
    </row>
    <row r="11" spans="1:7" ht="22.5">
      <c r="A11" s="833" t="s">
        <v>972</v>
      </c>
      <c r="B11" s="164">
        <v>496172</v>
      </c>
      <c r="C11" s="56"/>
      <c r="D11" s="56"/>
      <c r="E11" s="56"/>
      <c r="F11" s="56"/>
      <c r="G11" s="56"/>
    </row>
    <row r="12" spans="1:7" ht="22.5">
      <c r="A12" s="834" t="s">
        <v>973</v>
      </c>
      <c r="B12" s="754">
        <v>1128348</v>
      </c>
      <c r="C12" s="56"/>
      <c r="D12" s="56"/>
      <c r="E12" s="56"/>
      <c r="F12" s="56"/>
      <c r="G12" s="56"/>
    </row>
    <row r="13" spans="1:7">
      <c r="A13" s="881"/>
      <c r="B13" s="831"/>
      <c r="C13" s="56"/>
      <c r="D13" s="56"/>
      <c r="E13" s="56"/>
      <c r="F13" s="56"/>
      <c r="G13" s="56"/>
    </row>
    <row r="14" spans="1:7">
      <c r="A14" s="313" t="s">
        <v>963</v>
      </c>
      <c r="B14" s="835"/>
      <c r="C14" s="56"/>
      <c r="D14" s="56"/>
      <c r="E14" s="56"/>
      <c r="F14" s="56"/>
      <c r="G14" s="56"/>
    </row>
    <row r="15" spans="1:7">
      <c r="A15" s="56"/>
      <c r="B15" s="343"/>
      <c r="C15" s="835"/>
      <c r="D15" s="56"/>
      <c r="E15" s="56"/>
      <c r="F15" s="56"/>
      <c r="G15" s="56"/>
    </row>
    <row r="16" spans="1:7">
      <c r="A16" s="56"/>
      <c r="B16" s="56"/>
      <c r="C16" s="56"/>
      <c r="D16" s="56"/>
      <c r="E16" s="56"/>
      <c r="F16" s="56"/>
      <c r="G16" s="56"/>
    </row>
    <row r="17" spans="1:7">
      <c r="A17" s="56"/>
      <c r="B17" s="56"/>
      <c r="C17" s="56"/>
      <c r="D17" s="56"/>
      <c r="E17" s="56"/>
      <c r="F17" s="56"/>
      <c r="G17" s="56"/>
    </row>
  </sheetData>
  <hyperlinks>
    <hyperlink ref="B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zoomScaleNormal="100" workbookViewId="0">
      <selection activeCell="K50" sqref="K50"/>
    </sheetView>
  </sheetViews>
  <sheetFormatPr defaultColWidth="9.140625" defaultRowHeight="11.25"/>
  <cols>
    <col min="1" max="1" width="15.5703125" style="2" customWidth="1"/>
    <col min="2" max="4" width="9.140625" style="2" customWidth="1"/>
    <col min="5" max="16384" width="9.140625" style="2"/>
  </cols>
  <sheetData>
    <row r="1" spans="1:9">
      <c r="A1" s="1" t="s">
        <v>1006</v>
      </c>
      <c r="C1" s="1"/>
      <c r="D1" s="155" t="s">
        <v>226</v>
      </c>
    </row>
    <row r="2" spans="1:9">
      <c r="A2" s="2" t="s">
        <v>974</v>
      </c>
    </row>
    <row r="3" spans="1:9">
      <c r="A3" s="25" t="s">
        <v>975</v>
      </c>
    </row>
    <row r="5" spans="1:9" ht="30.6" customHeight="1">
      <c r="A5" s="1376" t="s">
        <v>2</v>
      </c>
      <c r="B5" s="1378" t="s">
        <v>976</v>
      </c>
      <c r="C5" s="1379"/>
      <c r="D5" s="1386" t="s">
        <v>11</v>
      </c>
    </row>
    <row r="6" spans="1:9" ht="15.75" customHeight="1">
      <c r="A6" s="1376"/>
      <c r="B6" s="4">
        <v>2017</v>
      </c>
      <c r="C6" s="4">
        <v>2019</v>
      </c>
      <c r="D6" s="1388"/>
    </row>
    <row r="7" spans="1:9">
      <c r="B7" s="159"/>
      <c r="H7" s="2">
        <v>2017</v>
      </c>
      <c r="I7" s="2">
        <v>2019</v>
      </c>
    </row>
    <row r="8" spans="1:9">
      <c r="A8" s="5" t="s">
        <v>13</v>
      </c>
      <c r="B8" s="6">
        <v>637972</v>
      </c>
      <c r="C8" s="762">
        <v>1056670</v>
      </c>
      <c r="D8" s="789">
        <v>65.629526060704848</v>
      </c>
      <c r="E8" s="836"/>
      <c r="G8" s="115" t="s">
        <v>13</v>
      </c>
      <c r="H8" s="6">
        <v>637972</v>
      </c>
      <c r="I8" s="762">
        <v>1056670</v>
      </c>
    </row>
    <row r="9" spans="1:9">
      <c r="B9" s="9"/>
      <c r="D9" s="837"/>
    </row>
    <row r="10" spans="1:9">
      <c r="A10" s="838" t="s">
        <v>72</v>
      </c>
      <c r="B10" s="839">
        <v>8520</v>
      </c>
      <c r="C10" s="839">
        <v>11738</v>
      </c>
      <c r="D10" s="840">
        <v>37.769953051643199</v>
      </c>
    </row>
    <row r="11" spans="1:9">
      <c r="A11" s="841" t="s">
        <v>16</v>
      </c>
      <c r="B11" s="305">
        <v>8512</v>
      </c>
      <c r="C11" s="305">
        <v>12731</v>
      </c>
      <c r="D11" s="842">
        <v>49.565319548872168</v>
      </c>
    </row>
    <row r="12" spans="1:9">
      <c r="A12" s="841" t="s">
        <v>17</v>
      </c>
      <c r="B12" s="305">
        <v>2471</v>
      </c>
      <c r="C12" s="305">
        <v>4785</v>
      </c>
      <c r="D12" s="842">
        <v>93.646297045730478</v>
      </c>
    </row>
    <row r="13" spans="1:9">
      <c r="A13" s="841" t="s">
        <v>18</v>
      </c>
      <c r="B13" s="305">
        <v>7866</v>
      </c>
      <c r="C13" s="305">
        <v>9776</v>
      </c>
      <c r="D13" s="842">
        <v>24.281718789727947</v>
      </c>
    </row>
    <row r="14" spans="1:9">
      <c r="A14" s="841" t="s">
        <v>19</v>
      </c>
      <c r="B14" s="305">
        <v>21577</v>
      </c>
      <c r="C14" s="305">
        <v>33314</v>
      </c>
      <c r="D14" s="842">
        <v>54.395884506650589</v>
      </c>
    </row>
    <row r="15" spans="1:9">
      <c r="A15" s="841" t="s">
        <v>20</v>
      </c>
      <c r="B15" s="305">
        <v>13430</v>
      </c>
      <c r="C15" s="305">
        <v>17560</v>
      </c>
      <c r="D15" s="842">
        <v>30.75204765450485</v>
      </c>
    </row>
    <row r="16" spans="1:9">
      <c r="A16" s="841" t="s">
        <v>21</v>
      </c>
      <c r="B16" s="305">
        <v>35693</v>
      </c>
      <c r="C16" s="305">
        <v>227940</v>
      </c>
      <c r="D16" s="842">
        <v>538.61261311741794</v>
      </c>
    </row>
    <row r="17" spans="1:4">
      <c r="A17" s="841" t="s">
        <v>22</v>
      </c>
      <c r="B17" s="305">
        <v>14044</v>
      </c>
      <c r="C17" s="305">
        <v>21268</v>
      </c>
      <c r="D17" s="842">
        <v>51.438336656223299</v>
      </c>
    </row>
    <row r="18" spans="1:4">
      <c r="A18" s="841" t="s">
        <v>57</v>
      </c>
      <c r="B18" s="305">
        <v>27943</v>
      </c>
      <c r="C18" s="305">
        <v>45289</v>
      </c>
      <c r="D18" s="842">
        <v>62.076369752710889</v>
      </c>
    </row>
    <row r="19" spans="1:4">
      <c r="A19" s="841" t="s">
        <v>25</v>
      </c>
      <c r="B19" s="305">
        <v>9252</v>
      </c>
      <c r="C19" s="305">
        <v>13779</v>
      </c>
      <c r="D19" s="842">
        <v>48.929961089494157</v>
      </c>
    </row>
    <row r="20" spans="1:4">
      <c r="A20" s="841" t="s">
        <v>76</v>
      </c>
      <c r="B20" s="305">
        <v>19978</v>
      </c>
      <c r="C20" s="305">
        <v>27201</v>
      </c>
      <c r="D20" s="842">
        <v>36.154770247272012</v>
      </c>
    </row>
    <row r="21" spans="1:4">
      <c r="A21" s="841" t="s">
        <v>77</v>
      </c>
      <c r="B21" s="305">
        <v>12023</v>
      </c>
      <c r="C21" s="305">
        <v>16217</v>
      </c>
      <c r="D21" s="842">
        <v>34.883140647093057</v>
      </c>
    </row>
    <row r="22" spans="1:4">
      <c r="A22" s="841" t="s">
        <v>78</v>
      </c>
      <c r="B22" s="305">
        <v>54191</v>
      </c>
      <c r="C22" s="305">
        <v>81076</v>
      </c>
      <c r="D22" s="842">
        <v>49.611559114982185</v>
      </c>
    </row>
    <row r="23" spans="1:4">
      <c r="A23" s="841" t="s">
        <v>29</v>
      </c>
      <c r="B23" s="305">
        <v>13942</v>
      </c>
      <c r="C23" s="305">
        <v>19817</v>
      </c>
      <c r="D23" s="842">
        <v>42.138860995553017</v>
      </c>
    </row>
    <row r="24" spans="1:4">
      <c r="A24" s="841" t="s">
        <v>79</v>
      </c>
      <c r="B24" s="305">
        <v>6815</v>
      </c>
      <c r="C24" s="305">
        <v>14511</v>
      </c>
      <c r="D24" s="842">
        <v>112.92736610418194</v>
      </c>
    </row>
    <row r="25" spans="1:4">
      <c r="A25" s="841" t="s">
        <v>31</v>
      </c>
      <c r="B25" s="305">
        <v>47634</v>
      </c>
      <c r="C25" s="305">
        <v>62878</v>
      </c>
      <c r="D25" s="842">
        <v>32.002351261703836</v>
      </c>
    </row>
    <row r="26" spans="1:4">
      <c r="A26" s="841" t="s">
        <v>80</v>
      </c>
      <c r="B26" s="305">
        <v>17927</v>
      </c>
      <c r="C26" s="305">
        <v>23692</v>
      </c>
      <c r="D26" s="842">
        <v>32.158197132816412</v>
      </c>
    </row>
    <row r="27" spans="1:4">
      <c r="A27" s="841" t="s">
        <v>81</v>
      </c>
      <c r="B27" s="305">
        <v>5390</v>
      </c>
      <c r="C27" s="305">
        <v>10134</v>
      </c>
      <c r="D27" s="842">
        <v>88.01484230055658</v>
      </c>
    </row>
    <row r="28" spans="1:4">
      <c r="A28" s="841" t="s">
        <v>34</v>
      </c>
      <c r="B28" s="305">
        <v>33342</v>
      </c>
      <c r="C28" s="305">
        <v>39881</v>
      </c>
      <c r="D28" s="842">
        <v>19.6119009057645</v>
      </c>
    </row>
    <row r="29" spans="1:4">
      <c r="A29" s="841" t="s">
        <v>35</v>
      </c>
      <c r="B29" s="305">
        <v>8903</v>
      </c>
      <c r="C29" s="305">
        <v>13798</v>
      </c>
      <c r="D29" s="842">
        <v>54.981466921262495</v>
      </c>
    </row>
    <row r="30" spans="1:4">
      <c r="A30" s="841" t="s">
        <v>82</v>
      </c>
      <c r="B30" s="305">
        <v>63738</v>
      </c>
      <c r="C30" s="305">
        <v>96269</v>
      </c>
      <c r="D30" s="842">
        <v>51.038626878785038</v>
      </c>
    </row>
    <row r="31" spans="1:4">
      <c r="A31" s="841" t="s">
        <v>83</v>
      </c>
      <c r="B31" s="305">
        <v>10249</v>
      </c>
      <c r="C31" s="305">
        <v>16054</v>
      </c>
      <c r="D31" s="842">
        <v>56.639672163137874</v>
      </c>
    </row>
    <row r="32" spans="1:4">
      <c r="A32" s="841" t="s">
        <v>38</v>
      </c>
      <c r="B32" s="305">
        <v>2268</v>
      </c>
      <c r="C32" s="305">
        <v>3474</v>
      </c>
      <c r="D32" s="842">
        <v>53.174603174603163</v>
      </c>
    </row>
    <row r="33" spans="1:4">
      <c r="A33" s="841" t="s">
        <v>39</v>
      </c>
      <c r="B33" s="305">
        <v>48939</v>
      </c>
      <c r="C33" s="305">
        <v>63319</v>
      </c>
      <c r="D33" s="842">
        <v>29.383518257422509</v>
      </c>
    </row>
    <row r="34" spans="1:4">
      <c r="A34" s="841" t="s">
        <v>67</v>
      </c>
      <c r="B34" s="305">
        <v>134496</v>
      </c>
      <c r="C34" s="305">
        <v>154378</v>
      </c>
      <c r="D34" s="842">
        <v>14.782595764929809</v>
      </c>
    </row>
    <row r="35" spans="1:4">
      <c r="A35" s="841" t="s">
        <v>41</v>
      </c>
      <c r="B35" s="305">
        <v>4121</v>
      </c>
      <c r="C35" s="305">
        <v>7323</v>
      </c>
      <c r="D35" s="842">
        <v>77.699587478767285</v>
      </c>
    </row>
    <row r="36" spans="1:4">
      <c r="A36" s="843" t="s">
        <v>42</v>
      </c>
      <c r="B36" s="844">
        <v>4708</v>
      </c>
      <c r="C36" s="844">
        <v>8468</v>
      </c>
      <c r="D36" s="845">
        <v>79.86406117247239</v>
      </c>
    </row>
    <row r="37" spans="1:4">
      <c r="A37" s="299"/>
      <c r="B37" s="312"/>
      <c r="C37" s="299"/>
      <c r="D37" s="299"/>
    </row>
    <row r="38" spans="1:4">
      <c r="A38" s="2" t="s">
        <v>977</v>
      </c>
    </row>
  </sheetData>
  <mergeCells count="3">
    <mergeCell ref="A5:A6"/>
    <mergeCell ref="B5:C5"/>
    <mergeCell ref="D5:D6"/>
  </mergeCells>
  <hyperlinks>
    <hyperlink ref="D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zoomScaleNormal="100" workbookViewId="0">
      <pane xSplit="1" topLeftCell="B1" activePane="topRight" state="frozen"/>
      <selection activeCell="E22" sqref="E22"/>
      <selection pane="topRight" activeCell="M1" sqref="M1"/>
    </sheetView>
  </sheetViews>
  <sheetFormatPr defaultColWidth="9.140625" defaultRowHeight="11.25"/>
  <cols>
    <col min="1" max="1" width="15.5703125" style="2" customWidth="1"/>
    <col min="2" max="2" width="10.140625" style="2" customWidth="1"/>
    <col min="3" max="3" width="10.42578125" style="2" customWidth="1"/>
    <col min="4" max="5" width="9.140625" style="2" customWidth="1"/>
    <col min="6" max="6" width="12.85546875" style="2" customWidth="1"/>
    <col min="7" max="7" width="9.140625" style="2" customWidth="1"/>
    <col min="8" max="8" width="12" style="2" customWidth="1"/>
    <col min="9" max="9" width="11.5703125" style="2" customWidth="1"/>
    <col min="10" max="10" width="11.28515625" style="2" customWidth="1"/>
    <col min="11" max="11" width="12.28515625" style="2" customWidth="1"/>
    <col min="12" max="12" width="11.5703125" style="2" customWidth="1"/>
    <col min="13" max="13" width="9.140625" style="2" customWidth="1"/>
    <col min="14" max="16384" width="9.140625" style="2"/>
  </cols>
  <sheetData>
    <row r="1" spans="1:13">
      <c r="A1" s="1" t="s">
        <v>1932</v>
      </c>
      <c r="B1" s="1"/>
      <c r="C1" s="1"/>
      <c r="D1" s="1"/>
      <c r="E1" s="1"/>
      <c r="F1" s="1"/>
      <c r="G1" s="1"/>
      <c r="H1" s="1"/>
      <c r="I1" s="1"/>
      <c r="J1" s="1"/>
      <c r="K1" s="1"/>
      <c r="L1" s="1"/>
      <c r="M1" s="155" t="s">
        <v>226</v>
      </c>
    </row>
    <row r="2" spans="1:13">
      <c r="A2" s="2" t="s">
        <v>978</v>
      </c>
    </row>
    <row r="3" spans="1:13">
      <c r="A3" s="2" t="s">
        <v>979</v>
      </c>
    </row>
    <row r="5" spans="1:13" ht="14.45" customHeight="1">
      <c r="A5" s="1568" t="s">
        <v>2</v>
      </c>
      <c r="B5" s="1382">
        <v>2019</v>
      </c>
      <c r="C5" s="1382"/>
      <c r="D5" s="1382"/>
      <c r="E5" s="1382"/>
      <c r="F5" s="1382"/>
      <c r="G5" s="1382"/>
      <c r="H5" s="1382"/>
      <c r="I5" s="1382"/>
      <c r="J5" s="1382"/>
      <c r="K5" s="1382"/>
      <c r="L5" s="1382"/>
      <c r="M5" s="1382"/>
    </row>
    <row r="6" spans="1:13" ht="61.5" customHeight="1">
      <c r="A6" s="1569"/>
      <c r="B6" s="4" t="s">
        <v>980</v>
      </c>
      <c r="C6" s="4" t="s">
        <v>981</v>
      </c>
      <c r="D6" s="4" t="s">
        <v>982</v>
      </c>
      <c r="E6" s="4" t="s">
        <v>983</v>
      </c>
      <c r="F6" s="4" t="s">
        <v>984</v>
      </c>
      <c r="G6" s="4" t="s">
        <v>985</v>
      </c>
      <c r="H6" s="4" t="s">
        <v>986</v>
      </c>
      <c r="I6" s="4" t="s">
        <v>987</v>
      </c>
      <c r="J6" s="4" t="s">
        <v>988</v>
      </c>
      <c r="K6" s="4" t="s">
        <v>989</v>
      </c>
      <c r="L6" s="4" t="s">
        <v>990</v>
      </c>
      <c r="M6" s="4" t="s">
        <v>991</v>
      </c>
    </row>
    <row r="8" spans="1:13">
      <c r="A8" s="115" t="s">
        <v>13</v>
      </c>
      <c r="B8" s="762">
        <v>371735</v>
      </c>
      <c r="C8" s="762">
        <v>271594</v>
      </c>
      <c r="D8" s="762">
        <v>193417</v>
      </c>
      <c r="E8" s="762">
        <v>105744</v>
      </c>
      <c r="F8" s="762">
        <v>80754</v>
      </c>
      <c r="G8" s="762">
        <v>8037</v>
      </c>
      <c r="H8" s="762">
        <v>5211</v>
      </c>
      <c r="I8" s="762">
        <v>4635</v>
      </c>
      <c r="J8" s="762">
        <v>988</v>
      </c>
      <c r="K8" s="762">
        <v>84</v>
      </c>
      <c r="L8" s="762">
        <v>14471</v>
      </c>
      <c r="M8" s="762">
        <v>1056670</v>
      </c>
    </row>
    <row r="9" spans="1:13">
      <c r="B9" s="9"/>
      <c r="C9" s="9"/>
      <c r="D9" s="9"/>
      <c r="E9" s="9"/>
      <c r="F9" s="9"/>
      <c r="G9" s="9"/>
      <c r="H9" s="9"/>
      <c r="I9" s="9"/>
      <c r="J9" s="9"/>
      <c r="K9" s="9"/>
      <c r="L9" s="9"/>
      <c r="M9" s="9"/>
    </row>
    <row r="10" spans="1:13">
      <c r="A10" s="838" t="s">
        <v>72</v>
      </c>
      <c r="B10" s="839">
        <v>2390</v>
      </c>
      <c r="C10" s="839">
        <v>3988</v>
      </c>
      <c r="D10" s="839">
        <v>578</v>
      </c>
      <c r="E10" s="839">
        <v>159</v>
      </c>
      <c r="F10" s="839">
        <v>490</v>
      </c>
      <c r="G10" s="839">
        <v>1</v>
      </c>
      <c r="H10" s="839">
        <v>3926</v>
      </c>
      <c r="I10" s="839">
        <v>2</v>
      </c>
      <c r="J10" s="839">
        <v>144</v>
      </c>
      <c r="K10" s="839" t="s">
        <v>15</v>
      </c>
      <c r="L10" s="839">
        <v>60</v>
      </c>
      <c r="M10" s="839">
        <v>11738</v>
      </c>
    </row>
    <row r="11" spans="1:13">
      <c r="A11" s="299" t="s">
        <v>16</v>
      </c>
      <c r="B11" s="312">
        <v>3999</v>
      </c>
      <c r="C11" s="312">
        <v>3547</v>
      </c>
      <c r="D11" s="312">
        <v>2465</v>
      </c>
      <c r="E11" s="312">
        <v>518</v>
      </c>
      <c r="F11" s="312">
        <v>1689</v>
      </c>
      <c r="G11" s="312" t="s">
        <v>15</v>
      </c>
      <c r="H11" s="312">
        <v>2</v>
      </c>
      <c r="I11" s="312">
        <v>264</v>
      </c>
      <c r="J11" s="312">
        <v>69</v>
      </c>
      <c r="K11" s="312" t="s">
        <v>15</v>
      </c>
      <c r="L11" s="312">
        <v>178</v>
      </c>
      <c r="M11" s="312">
        <v>12731</v>
      </c>
    </row>
    <row r="12" spans="1:13">
      <c r="A12" s="299" t="s">
        <v>17</v>
      </c>
      <c r="B12" s="312">
        <v>1363</v>
      </c>
      <c r="C12" s="312">
        <v>1105</v>
      </c>
      <c r="D12" s="312">
        <v>1016</v>
      </c>
      <c r="E12" s="312">
        <v>2</v>
      </c>
      <c r="F12" s="312">
        <v>716</v>
      </c>
      <c r="G12" s="312">
        <v>508</v>
      </c>
      <c r="H12" s="312">
        <v>10</v>
      </c>
      <c r="I12" s="312">
        <v>5</v>
      </c>
      <c r="J12" s="312" t="s">
        <v>15</v>
      </c>
      <c r="K12" s="312" t="s">
        <v>15</v>
      </c>
      <c r="L12" s="312">
        <v>60</v>
      </c>
      <c r="M12" s="312">
        <v>4785</v>
      </c>
    </row>
    <row r="13" spans="1:13">
      <c r="A13" s="299" t="s">
        <v>18</v>
      </c>
      <c r="B13" s="312">
        <v>1985</v>
      </c>
      <c r="C13" s="312">
        <v>2185</v>
      </c>
      <c r="D13" s="312">
        <v>4398</v>
      </c>
      <c r="E13" s="312">
        <v>306</v>
      </c>
      <c r="F13" s="312">
        <v>646</v>
      </c>
      <c r="G13" s="312" t="s">
        <v>15</v>
      </c>
      <c r="H13" s="312">
        <v>189</v>
      </c>
      <c r="I13" s="312">
        <v>67</v>
      </c>
      <c r="J13" s="312" t="s">
        <v>15</v>
      </c>
      <c r="K13" s="312" t="s">
        <v>15</v>
      </c>
      <c r="L13" s="312" t="s">
        <v>15</v>
      </c>
      <c r="M13" s="312">
        <v>9776</v>
      </c>
    </row>
    <row r="14" spans="1:13">
      <c r="A14" s="299" t="s">
        <v>19</v>
      </c>
      <c r="B14" s="312">
        <v>6590</v>
      </c>
      <c r="C14" s="312">
        <v>1164</v>
      </c>
      <c r="D14" s="312">
        <v>12456</v>
      </c>
      <c r="E14" s="312">
        <v>9703</v>
      </c>
      <c r="F14" s="312">
        <v>3095</v>
      </c>
      <c r="G14" s="312">
        <v>111</v>
      </c>
      <c r="H14" s="312">
        <v>3</v>
      </c>
      <c r="I14" s="312">
        <v>127</v>
      </c>
      <c r="J14" s="312">
        <v>49</v>
      </c>
      <c r="K14" s="312" t="s">
        <v>15</v>
      </c>
      <c r="L14" s="312">
        <v>16</v>
      </c>
      <c r="M14" s="312">
        <v>33314</v>
      </c>
    </row>
    <row r="15" spans="1:13">
      <c r="A15" s="299" t="s">
        <v>20</v>
      </c>
      <c r="B15" s="312">
        <v>4894</v>
      </c>
      <c r="C15" s="312">
        <v>940</v>
      </c>
      <c r="D15" s="312">
        <v>4527</v>
      </c>
      <c r="E15" s="312">
        <v>3989</v>
      </c>
      <c r="F15" s="312">
        <v>2608</v>
      </c>
      <c r="G15" s="312">
        <v>360</v>
      </c>
      <c r="H15" s="312">
        <v>13</v>
      </c>
      <c r="I15" s="312">
        <v>222</v>
      </c>
      <c r="J15" s="312">
        <v>7</v>
      </c>
      <c r="K15" s="312" t="s">
        <v>15</v>
      </c>
      <c r="L15" s="312" t="s">
        <v>15</v>
      </c>
      <c r="M15" s="312">
        <v>17560</v>
      </c>
    </row>
    <row r="16" spans="1:13">
      <c r="A16" s="299" t="s">
        <v>21</v>
      </c>
      <c r="B16" s="312">
        <v>6541</v>
      </c>
      <c r="C16" s="312">
        <v>171338</v>
      </c>
      <c r="D16" s="312">
        <v>6690</v>
      </c>
      <c r="E16" s="312">
        <v>25149</v>
      </c>
      <c r="F16" s="312">
        <v>3428</v>
      </c>
      <c r="G16" s="312">
        <v>1443</v>
      </c>
      <c r="H16" s="312">
        <v>4</v>
      </c>
      <c r="I16" s="312">
        <v>20</v>
      </c>
      <c r="J16" s="312">
        <v>12</v>
      </c>
      <c r="K16" s="312">
        <v>5</v>
      </c>
      <c r="L16" s="312">
        <v>13310</v>
      </c>
      <c r="M16" s="312">
        <v>227940</v>
      </c>
    </row>
    <row r="17" spans="1:13">
      <c r="A17" s="299" t="s">
        <v>22</v>
      </c>
      <c r="B17" s="312">
        <v>10471</v>
      </c>
      <c r="C17" s="312">
        <v>3336</v>
      </c>
      <c r="D17" s="312">
        <v>3484</v>
      </c>
      <c r="E17" s="312">
        <v>1795</v>
      </c>
      <c r="F17" s="312">
        <v>1702</v>
      </c>
      <c r="G17" s="312">
        <v>455</v>
      </c>
      <c r="H17" s="312" t="s">
        <v>15</v>
      </c>
      <c r="I17" s="312">
        <v>24</v>
      </c>
      <c r="J17" s="312" t="s">
        <v>15</v>
      </c>
      <c r="K17" s="312">
        <v>1</v>
      </c>
      <c r="L17" s="312" t="s">
        <v>15</v>
      </c>
      <c r="M17" s="312">
        <v>21268</v>
      </c>
    </row>
    <row r="18" spans="1:13">
      <c r="A18" s="299" t="s">
        <v>57</v>
      </c>
      <c r="B18" s="312">
        <v>21737</v>
      </c>
      <c r="C18" s="312">
        <v>6120</v>
      </c>
      <c r="D18" s="312">
        <v>7349</v>
      </c>
      <c r="E18" s="312">
        <v>7851</v>
      </c>
      <c r="F18" s="312">
        <v>2053</v>
      </c>
      <c r="G18" s="312" t="s">
        <v>15</v>
      </c>
      <c r="H18" s="312">
        <v>6</v>
      </c>
      <c r="I18" s="312">
        <v>159</v>
      </c>
      <c r="J18" s="312">
        <v>2</v>
      </c>
      <c r="K18" s="312" t="s">
        <v>15</v>
      </c>
      <c r="L18" s="312">
        <v>12</v>
      </c>
      <c r="M18" s="312">
        <v>45289</v>
      </c>
    </row>
    <row r="19" spans="1:13">
      <c r="A19" s="299" t="s">
        <v>25</v>
      </c>
      <c r="B19" s="312">
        <v>2718</v>
      </c>
      <c r="C19" s="312">
        <v>3123</v>
      </c>
      <c r="D19" s="312">
        <v>6566</v>
      </c>
      <c r="E19" s="312">
        <v>32</v>
      </c>
      <c r="F19" s="312">
        <v>1114</v>
      </c>
      <c r="G19" s="312" t="s">
        <v>15</v>
      </c>
      <c r="H19" s="312">
        <v>2</v>
      </c>
      <c r="I19" s="312">
        <v>72</v>
      </c>
      <c r="J19" s="312">
        <v>28</v>
      </c>
      <c r="K19" s="312" t="s">
        <v>15</v>
      </c>
      <c r="L19" s="312">
        <v>124</v>
      </c>
      <c r="M19" s="312">
        <v>13779</v>
      </c>
    </row>
    <row r="20" spans="1:13">
      <c r="A20" s="299" t="s">
        <v>76</v>
      </c>
      <c r="B20" s="312">
        <v>16104</v>
      </c>
      <c r="C20" s="312">
        <v>4009</v>
      </c>
      <c r="D20" s="312">
        <v>3707</v>
      </c>
      <c r="E20" s="312">
        <v>1098</v>
      </c>
      <c r="F20" s="312">
        <v>1987</v>
      </c>
      <c r="G20" s="312" t="s">
        <v>15</v>
      </c>
      <c r="H20" s="312">
        <v>12</v>
      </c>
      <c r="I20" s="312">
        <v>32</v>
      </c>
      <c r="J20" s="312">
        <v>252</v>
      </c>
      <c r="K20" s="312" t="s">
        <v>15</v>
      </c>
      <c r="L20" s="312" t="s">
        <v>15</v>
      </c>
      <c r="M20" s="312">
        <v>27201</v>
      </c>
    </row>
    <row r="21" spans="1:13">
      <c r="A21" s="299" t="s">
        <v>77</v>
      </c>
      <c r="B21" s="312">
        <v>8626</v>
      </c>
      <c r="C21" s="312">
        <v>2064</v>
      </c>
      <c r="D21" s="312">
        <v>2795</v>
      </c>
      <c r="E21" s="312">
        <v>814</v>
      </c>
      <c r="F21" s="312">
        <v>1910</v>
      </c>
      <c r="G21" s="312">
        <v>1</v>
      </c>
      <c r="H21" s="312">
        <v>1</v>
      </c>
      <c r="I21" s="312">
        <v>4</v>
      </c>
      <c r="J21" s="312">
        <v>2</v>
      </c>
      <c r="K21" s="312" t="s">
        <v>15</v>
      </c>
      <c r="L21" s="312" t="s">
        <v>15</v>
      </c>
      <c r="M21" s="312">
        <v>16217</v>
      </c>
    </row>
    <row r="22" spans="1:13">
      <c r="A22" s="299" t="s">
        <v>78</v>
      </c>
      <c r="B22" s="312">
        <v>35294</v>
      </c>
      <c r="C22" s="312">
        <v>11398</v>
      </c>
      <c r="D22" s="312">
        <v>14470</v>
      </c>
      <c r="E22" s="312">
        <v>7055</v>
      </c>
      <c r="F22" s="312">
        <v>12527</v>
      </c>
      <c r="G22" s="312">
        <v>10</v>
      </c>
      <c r="H22" s="312">
        <v>18</v>
      </c>
      <c r="I22" s="312">
        <v>223</v>
      </c>
      <c r="J22" s="312">
        <v>61</v>
      </c>
      <c r="K22" s="312">
        <v>20</v>
      </c>
      <c r="L22" s="312" t="s">
        <v>15</v>
      </c>
      <c r="M22" s="312">
        <v>81076</v>
      </c>
    </row>
    <row r="23" spans="1:13">
      <c r="A23" s="299" t="s">
        <v>29</v>
      </c>
      <c r="B23" s="312">
        <v>7153</v>
      </c>
      <c r="C23" s="312">
        <v>2711</v>
      </c>
      <c r="D23" s="312">
        <v>6857</v>
      </c>
      <c r="E23" s="312">
        <v>905</v>
      </c>
      <c r="F23" s="312">
        <v>1263</v>
      </c>
      <c r="G23" s="312">
        <v>1</v>
      </c>
      <c r="H23" s="312">
        <v>720</v>
      </c>
      <c r="I23" s="312">
        <v>151</v>
      </c>
      <c r="J23" s="312">
        <v>3</v>
      </c>
      <c r="K23" s="312" t="s">
        <v>15</v>
      </c>
      <c r="L23" s="312">
        <v>53</v>
      </c>
      <c r="M23" s="312">
        <v>19817</v>
      </c>
    </row>
    <row r="24" spans="1:13">
      <c r="A24" s="299" t="s">
        <v>79</v>
      </c>
      <c r="B24" s="312">
        <v>4368</v>
      </c>
      <c r="C24" s="312">
        <v>3843</v>
      </c>
      <c r="D24" s="312">
        <v>2749</v>
      </c>
      <c r="E24" s="312">
        <v>1439</v>
      </c>
      <c r="F24" s="312">
        <v>1035</v>
      </c>
      <c r="G24" s="312">
        <v>852</v>
      </c>
      <c r="H24" s="312">
        <v>12</v>
      </c>
      <c r="I24" s="312">
        <v>163</v>
      </c>
      <c r="J24" s="312">
        <v>50</v>
      </c>
      <c r="K24" s="312" t="s">
        <v>15</v>
      </c>
      <c r="L24" s="312" t="s">
        <v>15</v>
      </c>
      <c r="M24" s="312">
        <v>14511</v>
      </c>
    </row>
    <row r="25" spans="1:13">
      <c r="A25" s="299" t="s">
        <v>31</v>
      </c>
      <c r="B25" s="312">
        <v>37269</v>
      </c>
      <c r="C25" s="312">
        <v>2173</v>
      </c>
      <c r="D25" s="312">
        <v>9001</v>
      </c>
      <c r="E25" s="312">
        <v>6464</v>
      </c>
      <c r="F25" s="312">
        <v>4444</v>
      </c>
      <c r="G25" s="312">
        <v>3124</v>
      </c>
      <c r="H25" s="312">
        <v>14</v>
      </c>
      <c r="I25" s="312">
        <v>334</v>
      </c>
      <c r="J25" s="312">
        <v>1</v>
      </c>
      <c r="K25" s="312">
        <v>2</v>
      </c>
      <c r="L25" s="312">
        <v>52</v>
      </c>
      <c r="M25" s="312">
        <v>62878</v>
      </c>
    </row>
    <row r="26" spans="1:13">
      <c r="A26" s="299" t="s">
        <v>80</v>
      </c>
      <c r="B26" s="312">
        <v>10609</v>
      </c>
      <c r="C26" s="312">
        <v>1281</v>
      </c>
      <c r="D26" s="312">
        <v>8115</v>
      </c>
      <c r="E26" s="312">
        <v>635</v>
      </c>
      <c r="F26" s="312">
        <v>2388</v>
      </c>
      <c r="G26" s="312">
        <v>34</v>
      </c>
      <c r="H26" s="312">
        <v>2</v>
      </c>
      <c r="I26" s="312">
        <v>435</v>
      </c>
      <c r="J26" s="312">
        <v>88</v>
      </c>
      <c r="K26" s="312">
        <v>4</v>
      </c>
      <c r="L26" s="312">
        <v>101</v>
      </c>
      <c r="M26" s="312">
        <v>23692</v>
      </c>
    </row>
    <row r="27" spans="1:13">
      <c r="A27" s="299" t="s">
        <v>81</v>
      </c>
      <c r="B27" s="312">
        <v>2672</v>
      </c>
      <c r="C27" s="312">
        <v>2907</v>
      </c>
      <c r="D27" s="312">
        <v>3337</v>
      </c>
      <c r="E27" s="312">
        <v>416</v>
      </c>
      <c r="F27" s="312">
        <v>671</v>
      </c>
      <c r="G27" s="312">
        <v>13</v>
      </c>
      <c r="H27" s="312">
        <v>6</v>
      </c>
      <c r="I27" s="312">
        <v>109</v>
      </c>
      <c r="J27" s="312">
        <v>2</v>
      </c>
      <c r="K27" s="312" t="s">
        <v>15</v>
      </c>
      <c r="L27" s="312">
        <v>1</v>
      </c>
      <c r="M27" s="312">
        <v>10134</v>
      </c>
    </row>
    <row r="28" spans="1:13">
      <c r="A28" s="299" t="s">
        <v>34</v>
      </c>
      <c r="B28" s="312">
        <v>12908</v>
      </c>
      <c r="C28" s="312">
        <v>1240</v>
      </c>
      <c r="D28" s="312">
        <v>16815</v>
      </c>
      <c r="E28" s="312">
        <v>5368</v>
      </c>
      <c r="F28" s="312">
        <v>3264</v>
      </c>
      <c r="G28" s="312" t="s">
        <v>15</v>
      </c>
      <c r="H28" s="312">
        <v>8</v>
      </c>
      <c r="I28" s="312">
        <v>273</v>
      </c>
      <c r="J28" s="312">
        <v>2</v>
      </c>
      <c r="K28" s="312" t="s">
        <v>15</v>
      </c>
      <c r="L28" s="312">
        <v>3</v>
      </c>
      <c r="M28" s="312">
        <v>39881</v>
      </c>
    </row>
    <row r="29" spans="1:13">
      <c r="A29" s="299" t="s">
        <v>35</v>
      </c>
      <c r="B29" s="312">
        <v>6367</v>
      </c>
      <c r="C29" s="312">
        <v>1143</v>
      </c>
      <c r="D29" s="312">
        <v>2029</v>
      </c>
      <c r="E29" s="312">
        <v>2664</v>
      </c>
      <c r="F29" s="312">
        <v>1421</v>
      </c>
      <c r="G29" s="312">
        <v>32</v>
      </c>
      <c r="H29" s="312">
        <v>3</v>
      </c>
      <c r="I29" s="312">
        <v>81</v>
      </c>
      <c r="J29" s="312">
        <v>2</v>
      </c>
      <c r="K29" s="312">
        <v>3</v>
      </c>
      <c r="L29" s="312">
        <v>53</v>
      </c>
      <c r="M29" s="312">
        <v>13798</v>
      </c>
    </row>
    <row r="30" spans="1:13">
      <c r="A30" s="299" t="s">
        <v>82</v>
      </c>
      <c r="B30" s="312">
        <v>66198</v>
      </c>
      <c r="C30" s="312">
        <v>6488</v>
      </c>
      <c r="D30" s="312">
        <v>12179</v>
      </c>
      <c r="E30" s="312">
        <v>4613</v>
      </c>
      <c r="F30" s="312">
        <v>6169</v>
      </c>
      <c r="G30" s="312">
        <v>78</v>
      </c>
      <c r="H30" s="312">
        <v>56</v>
      </c>
      <c r="I30" s="312">
        <v>209</v>
      </c>
      <c r="J30" s="312">
        <v>39</v>
      </c>
      <c r="K30" s="312">
        <v>31</v>
      </c>
      <c r="L30" s="312">
        <v>209</v>
      </c>
      <c r="M30" s="312">
        <v>96269</v>
      </c>
    </row>
    <row r="31" spans="1:13">
      <c r="A31" s="299" t="s">
        <v>83</v>
      </c>
      <c r="B31" s="312">
        <v>9072</v>
      </c>
      <c r="C31" s="312">
        <v>3242</v>
      </c>
      <c r="D31" s="312">
        <v>747</v>
      </c>
      <c r="E31" s="312">
        <v>1011</v>
      </c>
      <c r="F31" s="312">
        <v>1697</v>
      </c>
      <c r="G31" s="312" t="s">
        <v>15</v>
      </c>
      <c r="H31" s="312">
        <v>22</v>
      </c>
      <c r="I31" s="312">
        <v>154</v>
      </c>
      <c r="J31" s="312">
        <v>102</v>
      </c>
      <c r="K31" s="312" t="s">
        <v>15</v>
      </c>
      <c r="L31" s="312">
        <v>7</v>
      </c>
      <c r="M31" s="312">
        <v>16054</v>
      </c>
    </row>
    <row r="32" spans="1:13">
      <c r="A32" s="299" t="s">
        <v>38</v>
      </c>
      <c r="B32" s="312">
        <v>1697</v>
      </c>
      <c r="C32" s="312">
        <v>448</v>
      </c>
      <c r="D32" s="312">
        <v>520</v>
      </c>
      <c r="E32" s="312">
        <v>306</v>
      </c>
      <c r="F32" s="312">
        <v>376</v>
      </c>
      <c r="G32" s="312">
        <v>6</v>
      </c>
      <c r="H32" s="312">
        <v>119</v>
      </c>
      <c r="I32" s="312" t="s">
        <v>15</v>
      </c>
      <c r="J32" s="312" t="s">
        <v>15</v>
      </c>
      <c r="K32" s="312" t="s">
        <v>15</v>
      </c>
      <c r="L32" s="312">
        <v>2</v>
      </c>
      <c r="M32" s="312">
        <v>3474</v>
      </c>
    </row>
    <row r="33" spans="1:13">
      <c r="A33" s="299" t="s">
        <v>39</v>
      </c>
      <c r="B33" s="312">
        <v>44947</v>
      </c>
      <c r="C33" s="312">
        <v>5948</v>
      </c>
      <c r="D33" s="312">
        <v>5936</v>
      </c>
      <c r="E33" s="312">
        <v>4063</v>
      </c>
      <c r="F33" s="312">
        <v>2111</v>
      </c>
      <c r="G33" s="312">
        <v>130</v>
      </c>
      <c r="H33" s="312">
        <v>45</v>
      </c>
      <c r="I33" s="312">
        <v>78</v>
      </c>
      <c r="J33" s="312">
        <v>10</v>
      </c>
      <c r="K33" s="312" t="s">
        <v>15</v>
      </c>
      <c r="L33" s="312">
        <v>51</v>
      </c>
      <c r="M33" s="312">
        <v>63319</v>
      </c>
    </row>
    <row r="34" spans="1:13">
      <c r="A34" s="299" t="s">
        <v>67</v>
      </c>
      <c r="B34" s="312">
        <v>39025</v>
      </c>
      <c r="C34" s="312">
        <v>22433</v>
      </c>
      <c r="D34" s="312">
        <v>52497</v>
      </c>
      <c r="E34" s="312">
        <v>17579</v>
      </c>
      <c r="F34" s="312">
        <v>20386</v>
      </c>
      <c r="G34" s="312">
        <v>876</v>
      </c>
      <c r="H34" s="312">
        <v>14</v>
      </c>
      <c r="I34" s="312">
        <v>1359</v>
      </c>
      <c r="J34" s="312">
        <v>34</v>
      </c>
      <c r="K34" s="312">
        <v>18</v>
      </c>
      <c r="L34" s="312">
        <v>157</v>
      </c>
      <c r="M34" s="312">
        <v>154378</v>
      </c>
    </row>
    <row r="35" spans="1:13">
      <c r="A35" s="299" t="s">
        <v>41</v>
      </c>
      <c r="B35" s="312">
        <v>2629</v>
      </c>
      <c r="C35" s="312">
        <v>1265</v>
      </c>
      <c r="D35" s="312">
        <v>1109</v>
      </c>
      <c r="E35" s="312">
        <v>1567</v>
      </c>
      <c r="F35" s="312">
        <v>682</v>
      </c>
      <c r="G35" s="312" t="s">
        <v>15</v>
      </c>
      <c r="H35" s="312">
        <v>1</v>
      </c>
      <c r="I35" s="312">
        <v>48</v>
      </c>
      <c r="J35" s="312" t="s">
        <v>15</v>
      </c>
      <c r="K35" s="312" t="s">
        <v>15</v>
      </c>
      <c r="L35" s="312">
        <v>22</v>
      </c>
      <c r="M35" s="312">
        <v>7323</v>
      </c>
    </row>
    <row r="36" spans="1:13">
      <c r="A36" s="843" t="s">
        <v>42</v>
      </c>
      <c r="B36" s="844">
        <v>4109</v>
      </c>
      <c r="C36" s="844">
        <v>2155</v>
      </c>
      <c r="D36" s="844">
        <v>1025</v>
      </c>
      <c r="E36" s="844">
        <v>243</v>
      </c>
      <c r="F36" s="844">
        <v>882</v>
      </c>
      <c r="G36" s="844">
        <v>2</v>
      </c>
      <c r="H36" s="844">
        <v>3</v>
      </c>
      <c r="I36" s="844">
        <v>20</v>
      </c>
      <c r="J36" s="844">
        <v>29</v>
      </c>
      <c r="K36" s="844" t="s">
        <v>15</v>
      </c>
      <c r="L36" s="844" t="s">
        <v>15</v>
      </c>
      <c r="M36" s="844">
        <v>8468</v>
      </c>
    </row>
    <row r="37" spans="1:13">
      <c r="A37" s="299"/>
      <c r="B37" s="299"/>
      <c r="C37" s="299"/>
      <c r="D37" s="299"/>
      <c r="E37" s="299"/>
      <c r="F37" s="299"/>
      <c r="G37" s="299"/>
      <c r="H37" s="299"/>
      <c r="I37" s="299"/>
      <c r="J37" s="299"/>
      <c r="K37" s="299"/>
      <c r="L37" s="299"/>
      <c r="M37" s="299"/>
    </row>
    <row r="38" spans="1:13">
      <c r="A38" s="2" t="s">
        <v>977</v>
      </c>
    </row>
    <row r="39" spans="1:13">
      <c r="A39" s="2" t="s">
        <v>992</v>
      </c>
    </row>
    <row r="40" spans="1:13">
      <c r="A40" s="2" t="s">
        <v>44</v>
      </c>
    </row>
  </sheetData>
  <mergeCells count="2">
    <mergeCell ref="A5:A6"/>
    <mergeCell ref="B5:M5"/>
  </mergeCells>
  <hyperlinks>
    <hyperlink ref="M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
  <sheetViews>
    <sheetView workbookViewId="0">
      <selection activeCell="H1" sqref="H1"/>
    </sheetView>
  </sheetViews>
  <sheetFormatPr defaultColWidth="9.140625" defaultRowHeight="11.25"/>
  <cols>
    <col min="1" max="1" width="15.42578125" style="26" customWidth="1"/>
    <col min="2" max="3" width="9.140625" style="26" customWidth="1"/>
    <col min="4" max="16384" width="9.140625" style="26"/>
  </cols>
  <sheetData>
    <row r="1" spans="1:8">
      <c r="A1" s="53" t="s">
        <v>1933</v>
      </c>
      <c r="H1" s="784" t="s">
        <v>226</v>
      </c>
    </row>
    <row r="2" spans="1:8">
      <c r="A2" s="748" t="s">
        <v>993</v>
      </c>
      <c r="E2" s="78"/>
      <c r="F2" s="78"/>
      <c r="G2" s="78"/>
      <c r="H2" s="78"/>
    </row>
    <row r="3" spans="1:8">
      <c r="A3" s="748" t="s">
        <v>938</v>
      </c>
    </row>
    <row r="4" spans="1:8">
      <c r="A4" s="748"/>
    </row>
    <row r="5" spans="1:8" ht="15.75" customHeight="1"/>
    <row r="6" spans="1:8" ht="14.25" customHeight="1"/>
    <row r="9" spans="1:8">
      <c r="B9" s="823"/>
      <c r="C9" s="823"/>
    </row>
    <row r="10" spans="1:8" ht="22.5">
      <c r="A10" s="846" t="s">
        <v>2</v>
      </c>
      <c r="B10" s="1376" t="s">
        <v>994</v>
      </c>
      <c r="C10" s="1376"/>
      <c r="D10" s="1376"/>
      <c r="E10" s="1376"/>
    </row>
    <row r="11" spans="1:8" ht="22.5">
      <c r="A11" s="846"/>
      <c r="B11" s="882" t="s">
        <v>10</v>
      </c>
      <c r="C11" s="882"/>
      <c r="D11" s="882"/>
      <c r="E11" s="158" t="s">
        <v>190</v>
      </c>
    </row>
    <row r="12" spans="1:8">
      <c r="A12" s="846"/>
      <c r="B12" s="158">
        <v>2017</v>
      </c>
      <c r="C12" s="158">
        <v>2018</v>
      </c>
      <c r="D12" s="158">
        <v>2019</v>
      </c>
      <c r="E12" s="158"/>
    </row>
    <row r="13" spans="1:8">
      <c r="A13" s="182" t="s">
        <v>945</v>
      </c>
      <c r="B13" s="754">
        <v>99328</v>
      </c>
      <c r="C13" s="754">
        <v>110691</v>
      </c>
      <c r="D13" s="104">
        <v>125860</v>
      </c>
      <c r="E13" s="55">
        <f>(D13/B13-1)*100</f>
        <v>26.7115012886598</v>
      </c>
    </row>
    <row r="25" spans="1:1">
      <c r="A25" s="313" t="s">
        <v>963</v>
      </c>
    </row>
  </sheetData>
  <mergeCells count="1">
    <mergeCell ref="B10:E10"/>
  </mergeCells>
  <hyperlinks>
    <hyperlink ref="H1" location="Índice!A1" display="(Voltar ao índice)"/>
  </hyperlinks>
  <pageMargins left="0.511811024" right="0.511811024" top="0.78740157499999996" bottom="0.78740157499999996" header="0.31496062000000002" footer="0.31496062000000002"/>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1"/>
  <sheetViews>
    <sheetView zoomScaleNormal="100" workbookViewId="0">
      <pane xSplit="1" topLeftCell="B1" activePane="topRight" state="frozen"/>
      <selection pane="topRight"/>
    </sheetView>
  </sheetViews>
  <sheetFormatPr defaultColWidth="9.140625" defaultRowHeight="11.25"/>
  <cols>
    <col min="1" max="1" width="20" style="26" customWidth="1"/>
    <col min="2" max="2" width="15" style="26" customWidth="1"/>
    <col min="3" max="3" width="15.7109375" style="26" customWidth="1"/>
    <col min="4" max="4" width="9.7109375" style="53" customWidth="1"/>
    <col min="5" max="5" width="13.42578125" style="26" customWidth="1"/>
    <col min="6" max="6" width="15.140625" style="26" customWidth="1"/>
    <col min="7" max="7" width="9.7109375" style="53" customWidth="1"/>
    <col min="8" max="9" width="13.42578125" style="26" customWidth="1"/>
    <col min="10" max="10" width="9.7109375" style="53" customWidth="1"/>
    <col min="11" max="11" width="14" style="26" customWidth="1"/>
    <col min="12" max="12" width="14" style="26" bestFit="1" customWidth="1"/>
    <col min="13" max="13" width="9.7109375" style="53" customWidth="1"/>
    <col min="14" max="14" width="14" style="26" customWidth="1"/>
    <col min="15" max="15" width="17.5703125" style="26" customWidth="1"/>
    <col min="16" max="16" width="9.7109375" style="53" customWidth="1"/>
    <col min="17" max="17" width="9.140625" style="26"/>
    <col min="18" max="19" width="13.5703125" style="26" bestFit="1" customWidth="1"/>
    <col min="20" max="16384" width="9.140625" style="26"/>
  </cols>
  <sheetData>
    <row r="1" spans="1:20" ht="12" customHeight="1">
      <c r="A1" s="887" t="s">
        <v>1123</v>
      </c>
      <c r="D1" s="887"/>
      <c r="E1" s="888"/>
      <c r="F1" s="888"/>
      <c r="G1" s="889"/>
      <c r="H1" s="890"/>
      <c r="I1" s="890"/>
      <c r="J1" s="891"/>
      <c r="K1" s="890"/>
      <c r="L1" s="890"/>
      <c r="M1" s="891"/>
      <c r="N1" s="892"/>
      <c r="O1" s="892"/>
      <c r="P1" s="893" t="s">
        <v>226</v>
      </c>
    </row>
    <row r="2" spans="1:20" ht="12" customHeight="1">
      <c r="A2" s="222" t="s">
        <v>1071</v>
      </c>
      <c r="B2" s="222"/>
      <c r="C2" s="894"/>
      <c r="D2" s="887"/>
      <c r="E2" s="895"/>
      <c r="F2" s="895"/>
      <c r="G2" s="895"/>
      <c r="H2" s="896"/>
      <c r="I2" s="896"/>
      <c r="J2" s="891"/>
      <c r="K2" s="897"/>
      <c r="L2" s="897"/>
      <c r="M2" s="897"/>
      <c r="N2" s="896"/>
      <c r="O2" s="896"/>
      <c r="P2" s="891"/>
    </row>
    <row r="3" spans="1:20" ht="12" customHeight="1">
      <c r="A3" s="222" t="s">
        <v>1072</v>
      </c>
      <c r="B3" s="222"/>
      <c r="C3" s="222"/>
      <c r="D3" s="887"/>
      <c r="E3" s="895"/>
      <c r="F3" s="895"/>
      <c r="G3" s="895"/>
      <c r="H3" s="890"/>
      <c r="I3" s="892"/>
      <c r="J3" s="898"/>
      <c r="K3" s="890"/>
      <c r="L3" s="890"/>
      <c r="M3" s="891"/>
    </row>
    <row r="4" spans="1:20" ht="12" customHeight="1">
      <c r="A4" s="222"/>
      <c r="B4" s="222"/>
      <c r="C4" s="222"/>
      <c r="D4" s="887"/>
      <c r="E4" s="890"/>
      <c r="F4" s="890"/>
      <c r="G4" s="891"/>
      <c r="H4" s="890"/>
      <c r="I4" s="890"/>
      <c r="J4" s="891"/>
      <c r="K4" s="891"/>
      <c r="L4" s="891"/>
      <c r="M4" s="891"/>
      <c r="O4" s="899"/>
      <c r="P4" s="900" t="s">
        <v>1073</v>
      </c>
    </row>
    <row r="5" spans="1:20" ht="15" customHeight="1">
      <c r="A5" s="1571" t="s">
        <v>1074</v>
      </c>
      <c r="B5" s="1573" t="s">
        <v>1075</v>
      </c>
      <c r="C5" s="1574"/>
      <c r="D5" s="1575"/>
      <c r="E5" s="1573" t="s">
        <v>1076</v>
      </c>
      <c r="F5" s="1574"/>
      <c r="G5" s="1575"/>
      <c r="H5" s="1573" t="s">
        <v>1077</v>
      </c>
      <c r="I5" s="1574"/>
      <c r="J5" s="1575"/>
      <c r="K5" s="1389" t="s">
        <v>1078</v>
      </c>
      <c r="L5" s="1390"/>
      <c r="M5" s="1391"/>
      <c r="N5" s="1396" t="s">
        <v>310</v>
      </c>
      <c r="O5" s="1396"/>
      <c r="P5" s="1396"/>
    </row>
    <row r="6" spans="1:20" ht="27" customHeight="1">
      <c r="A6" s="1572"/>
      <c r="B6" s="901">
        <v>2018</v>
      </c>
      <c r="C6" s="901">
        <v>2019</v>
      </c>
      <c r="D6" s="901" t="s">
        <v>11</v>
      </c>
      <c r="E6" s="901">
        <v>2018</v>
      </c>
      <c r="F6" s="901">
        <v>2019</v>
      </c>
      <c r="G6" s="901" t="s">
        <v>11</v>
      </c>
      <c r="H6" s="901">
        <v>2018</v>
      </c>
      <c r="I6" s="901">
        <v>2019</v>
      </c>
      <c r="J6" s="901" t="s">
        <v>11</v>
      </c>
      <c r="K6" s="901">
        <v>2018</v>
      </c>
      <c r="L6" s="901">
        <v>2019</v>
      </c>
      <c r="M6" s="901" t="s">
        <v>11</v>
      </c>
      <c r="N6" s="901">
        <v>2018</v>
      </c>
      <c r="O6" s="901">
        <v>2019</v>
      </c>
      <c r="P6" s="901" t="s">
        <v>11</v>
      </c>
    </row>
    <row r="7" spans="1:20">
      <c r="A7" s="902"/>
      <c r="B7" s="903"/>
      <c r="C7" s="903"/>
      <c r="D7" s="903"/>
      <c r="E7" s="903"/>
      <c r="F7" s="903"/>
      <c r="G7" s="903"/>
      <c r="H7" s="903"/>
      <c r="I7" s="903"/>
      <c r="J7" s="903"/>
      <c r="K7" s="903"/>
      <c r="L7" s="903"/>
      <c r="M7" s="903"/>
      <c r="N7" s="903"/>
      <c r="O7" s="903"/>
      <c r="P7" s="903"/>
    </row>
    <row r="8" spans="1:20" s="53" customFormat="1" ht="12" customHeight="1">
      <c r="A8" s="855" t="s">
        <v>310</v>
      </c>
      <c r="B8" s="904">
        <v>32036363227.087456</v>
      </c>
      <c r="C8" s="904">
        <v>31641269254.62999</v>
      </c>
      <c r="D8" s="905">
        <v>-1.2332672396578488</v>
      </c>
      <c r="E8" s="904">
        <v>3962301358.4187517</v>
      </c>
      <c r="F8" s="904">
        <v>3205548309.79</v>
      </c>
      <c r="G8" s="905">
        <v>-19.098826166285136</v>
      </c>
      <c r="H8" s="904">
        <v>697816032.35010588</v>
      </c>
      <c r="I8" s="904">
        <v>750577413.61000001</v>
      </c>
      <c r="J8" s="337">
        <v>7.5609299319484364</v>
      </c>
      <c r="K8" s="904">
        <v>57966196615.814758</v>
      </c>
      <c r="L8" s="904">
        <v>65104914716.689987</v>
      </c>
      <c r="M8" s="337">
        <v>12.315312229623828</v>
      </c>
      <c r="N8" s="904">
        <v>94662677233.702194</v>
      </c>
      <c r="O8" s="904">
        <v>95026889280.119995</v>
      </c>
      <c r="P8" s="544">
        <v>0.38474724892752477</v>
      </c>
    </row>
    <row r="9" spans="1:20" ht="12" customHeight="1">
      <c r="A9" s="906"/>
      <c r="B9" s="907"/>
      <c r="C9" s="907"/>
      <c r="D9" s="908"/>
      <c r="E9" s="907"/>
      <c r="F9" s="907"/>
      <c r="G9" s="908"/>
      <c r="H9" s="907"/>
      <c r="I9" s="907"/>
      <c r="J9" s="909"/>
      <c r="K9" s="907"/>
      <c r="L9" s="907"/>
      <c r="M9" s="909"/>
      <c r="N9" s="907"/>
      <c r="O9" s="907"/>
      <c r="P9" s="910"/>
    </row>
    <row r="10" spans="1:20" s="53" customFormat="1" ht="12" customHeight="1">
      <c r="A10" s="855" t="s">
        <v>1079</v>
      </c>
      <c r="B10" s="904">
        <v>3211567756.8799415</v>
      </c>
      <c r="C10" s="904">
        <v>2428880521.8000002</v>
      </c>
      <c r="D10" s="905">
        <v>-24.370877226651658</v>
      </c>
      <c r="E10" s="904">
        <v>1460434788.1661227</v>
      </c>
      <c r="F10" s="904">
        <v>808784600.25999999</v>
      </c>
      <c r="G10" s="905">
        <v>-44.620286587695162</v>
      </c>
      <c r="H10" s="904">
        <v>123722320.72825396</v>
      </c>
      <c r="I10" s="904">
        <v>77176262.890000001</v>
      </c>
      <c r="J10" s="337">
        <v>-37.621390840613635</v>
      </c>
      <c r="K10" s="904">
        <v>6990397219.5166044</v>
      </c>
      <c r="L10" s="904">
        <v>8020899094.7299995</v>
      </c>
      <c r="M10" s="337">
        <v>14.741678374675487</v>
      </c>
      <c r="N10" s="904">
        <v>11786122085.290922</v>
      </c>
      <c r="O10" s="904">
        <v>11335740479.68</v>
      </c>
      <c r="P10" s="544">
        <v>-3.8212874629306413</v>
      </c>
    </row>
    <row r="11" spans="1:20" s="53" customFormat="1" ht="12" customHeight="1">
      <c r="A11" s="750"/>
      <c r="B11" s="907"/>
      <c r="C11" s="907"/>
      <c r="D11" s="908"/>
      <c r="E11" s="907"/>
      <c r="F11" s="907"/>
      <c r="G11" s="908"/>
      <c r="H11" s="907"/>
      <c r="I11" s="907"/>
      <c r="J11" s="909"/>
      <c r="K11" s="907"/>
      <c r="L11" s="907"/>
      <c r="M11" s="909"/>
      <c r="N11" s="907"/>
      <c r="O11" s="907"/>
      <c r="P11" s="910"/>
    </row>
    <row r="12" spans="1:20" s="53" customFormat="1" ht="12" customHeight="1">
      <c r="A12" s="855" t="s">
        <v>1080</v>
      </c>
      <c r="B12" s="904">
        <v>2875683734.7227454</v>
      </c>
      <c r="C12" s="904">
        <v>3224227187.0199928</v>
      </c>
      <c r="D12" s="905">
        <v>12.12036803938912</v>
      </c>
      <c r="E12" s="904">
        <v>666650353.63869596</v>
      </c>
      <c r="F12" s="904">
        <v>662443185.71999979</v>
      </c>
      <c r="G12" s="905">
        <v>-0.63109063030307766</v>
      </c>
      <c r="H12" s="904">
        <v>82635333.78591083</v>
      </c>
      <c r="I12" s="904">
        <v>126373679.75000001</v>
      </c>
      <c r="J12" s="337">
        <v>52.929351114385526</v>
      </c>
      <c r="K12" s="904">
        <v>2436652364.3767672</v>
      </c>
      <c r="L12" s="904">
        <v>2371629429.6699967</v>
      </c>
      <c r="M12" s="337">
        <v>-2.6685355554772201</v>
      </c>
      <c r="N12" s="904">
        <v>6061621786.5552273</v>
      </c>
      <c r="O12" s="904">
        <v>6384673482.1599894</v>
      </c>
      <c r="P12" s="544">
        <v>5.3294597878293217</v>
      </c>
      <c r="R12" s="911"/>
      <c r="S12" s="911"/>
    </row>
    <row r="13" spans="1:20" s="53" customFormat="1" ht="12" customHeight="1">
      <c r="A13" s="750"/>
      <c r="B13" s="907"/>
      <c r="C13" s="907"/>
      <c r="D13" s="908"/>
      <c r="E13" s="907"/>
      <c r="F13" s="907"/>
      <c r="G13" s="908"/>
      <c r="H13" s="907"/>
      <c r="I13" s="907"/>
      <c r="J13" s="909"/>
      <c r="K13" s="907"/>
      <c r="L13" s="907"/>
      <c r="M13" s="909"/>
      <c r="N13" s="907"/>
      <c r="O13" s="907"/>
      <c r="P13" s="910"/>
    </row>
    <row r="14" spans="1:20" s="53" customFormat="1">
      <c r="A14" s="855" t="s">
        <v>1081</v>
      </c>
      <c r="B14" s="904">
        <v>25949111735.484772</v>
      </c>
      <c r="C14" s="904">
        <v>25988161545.809998</v>
      </c>
      <c r="D14" s="905">
        <v>0.15048611576105486</v>
      </c>
      <c r="E14" s="904">
        <v>1835216216.613934</v>
      </c>
      <c r="F14" s="904">
        <v>1734320523.8100002</v>
      </c>
      <c r="G14" s="905">
        <v>-5.4977550814198537</v>
      </c>
      <c r="H14" s="904">
        <v>491458377.83594108</v>
      </c>
      <c r="I14" s="904">
        <v>547027470.97000003</v>
      </c>
      <c r="J14" s="337">
        <v>11.306978503194628</v>
      </c>
      <c r="K14" s="904">
        <v>48539147031.921387</v>
      </c>
      <c r="L14" s="904">
        <v>54712386192.289993</v>
      </c>
      <c r="M14" s="337">
        <v>12.718062714016838</v>
      </c>
      <c r="N14" s="904">
        <v>76814933361.856033</v>
      </c>
      <c r="O14" s="904">
        <v>77306475318.279999</v>
      </c>
      <c r="P14" s="544">
        <v>0.63990416304656605</v>
      </c>
      <c r="R14" s="911"/>
      <c r="S14" s="911"/>
    </row>
    <row r="15" spans="1:20" s="53" customFormat="1" ht="15">
      <c r="A15" s="750"/>
      <c r="B15" s="912"/>
      <c r="C15" s="912"/>
      <c r="D15" s="908"/>
      <c r="E15" s="912"/>
      <c r="F15" s="912"/>
      <c r="G15" s="908"/>
      <c r="H15" s="912"/>
      <c r="I15" s="912"/>
      <c r="J15" s="909"/>
      <c r="K15" s="912"/>
      <c r="L15" s="912"/>
      <c r="M15" s="909"/>
      <c r="N15" s="912"/>
      <c r="O15" s="912"/>
      <c r="P15" s="910"/>
      <c r="R15" s="911"/>
      <c r="S15" s="911"/>
      <c r="T15"/>
    </row>
    <row r="16" spans="1:20" s="53" customFormat="1" ht="12" customHeight="1">
      <c r="A16" s="858" t="s">
        <v>72</v>
      </c>
      <c r="B16" s="913">
        <v>368596187.55465227</v>
      </c>
      <c r="C16" s="913">
        <v>416139330.77999997</v>
      </c>
      <c r="D16" s="914">
        <v>12.898435966133931</v>
      </c>
      <c r="E16" s="915">
        <v>56056358.957923703</v>
      </c>
      <c r="F16" s="913">
        <v>62490480.07</v>
      </c>
      <c r="G16" s="914">
        <v>11.477950462151483</v>
      </c>
      <c r="H16" s="167" t="s">
        <v>15</v>
      </c>
      <c r="I16" s="167"/>
      <c r="J16" s="339"/>
      <c r="K16" s="915">
        <v>183176251.91406065</v>
      </c>
      <c r="L16" s="915">
        <v>192388827.34000009</v>
      </c>
      <c r="M16" s="339">
        <v>5.0293503277169407</v>
      </c>
      <c r="N16" s="915">
        <v>607828798.42663658</v>
      </c>
      <c r="O16" s="913">
        <v>671018638.19000006</v>
      </c>
      <c r="P16" s="117">
        <v>10.395993070241204</v>
      </c>
      <c r="R16" s="911"/>
      <c r="S16" s="911"/>
      <c r="T16"/>
    </row>
    <row r="17" spans="1:20" ht="12" customHeight="1">
      <c r="A17" s="916" t="s">
        <v>16</v>
      </c>
      <c r="B17" s="917">
        <v>830699881.17879808</v>
      </c>
      <c r="C17" s="917">
        <v>38690512.060000002</v>
      </c>
      <c r="D17" s="918">
        <v>-95.342419935693684</v>
      </c>
      <c r="E17" s="919">
        <v>25822.633580507212</v>
      </c>
      <c r="F17" s="917">
        <v>3355304.72</v>
      </c>
      <c r="G17" s="918">
        <v>12893.658100515457</v>
      </c>
      <c r="H17" s="169">
        <v>9307.9599555179229</v>
      </c>
      <c r="I17" s="917">
        <v>614164.75</v>
      </c>
      <c r="J17" s="118">
        <v>6498.2745191755184</v>
      </c>
      <c r="K17" s="919">
        <v>381557723.72969574</v>
      </c>
      <c r="L17" s="919">
        <v>1080427861.3800001</v>
      </c>
      <c r="M17" s="118">
        <v>183.16236159994497</v>
      </c>
      <c r="N17" s="919">
        <v>1212292735.5020299</v>
      </c>
      <c r="O17" s="917">
        <v>1123087842.9100001</v>
      </c>
      <c r="P17" s="112">
        <v>-7.3583623806083835</v>
      </c>
      <c r="R17" s="911"/>
      <c r="S17" s="911"/>
      <c r="T17"/>
    </row>
    <row r="18" spans="1:20" ht="12" customHeight="1">
      <c r="A18" s="916" t="s">
        <v>17</v>
      </c>
      <c r="B18" s="917">
        <v>12789470.926451948</v>
      </c>
      <c r="C18" s="917">
        <v>58715089.939999998</v>
      </c>
      <c r="D18" s="918">
        <v>359.0892795929654</v>
      </c>
      <c r="E18" s="919">
        <v>2862758.0103660692</v>
      </c>
      <c r="F18" s="917">
        <v>5322906.01</v>
      </c>
      <c r="G18" s="918">
        <v>85.93628908645843</v>
      </c>
      <c r="H18" s="169">
        <v>114229.31151647115</v>
      </c>
      <c r="I18" s="919">
        <v>53049.55</v>
      </c>
      <c r="J18" s="118">
        <v>-53.55872385490953</v>
      </c>
      <c r="K18" s="919">
        <v>458237609.25155473</v>
      </c>
      <c r="L18" s="919">
        <v>523406230.07000005</v>
      </c>
      <c r="M18" s="118">
        <v>14.221578391369079</v>
      </c>
      <c r="N18" s="919">
        <v>474004067.49988919</v>
      </c>
      <c r="O18" s="917">
        <v>587497275.57000005</v>
      </c>
      <c r="P18" s="112">
        <v>23.9435093181215</v>
      </c>
      <c r="R18" s="911"/>
      <c r="S18" s="911"/>
      <c r="T18"/>
    </row>
    <row r="19" spans="1:20" ht="12" customHeight="1">
      <c r="A19" s="916" t="s">
        <v>18</v>
      </c>
      <c r="B19" s="917">
        <v>15983722.247160459</v>
      </c>
      <c r="C19" s="917">
        <v>18894664.300000001</v>
      </c>
      <c r="D19" s="918">
        <v>18.211915896853597</v>
      </c>
      <c r="E19" s="919">
        <v>11607147.318006746</v>
      </c>
      <c r="F19" s="917">
        <v>20891041.579999998</v>
      </c>
      <c r="G19" s="918">
        <v>79.984289056025716</v>
      </c>
      <c r="H19" s="169">
        <v>174271.4000364439</v>
      </c>
      <c r="I19" s="919">
        <v>251476</v>
      </c>
      <c r="J19" s="118">
        <v>44.301359802819604</v>
      </c>
      <c r="K19" s="919">
        <v>1776940797.0986559</v>
      </c>
      <c r="L19" s="919">
        <v>2002811220.5999999</v>
      </c>
      <c r="M19" s="118">
        <v>12.711195773665594</v>
      </c>
      <c r="N19" s="919">
        <v>1804705938.0638595</v>
      </c>
      <c r="O19" s="917">
        <v>2042848402.48</v>
      </c>
      <c r="P19" s="112">
        <v>13.195638103325948</v>
      </c>
      <c r="R19" s="911"/>
      <c r="S19" s="911"/>
      <c r="T19"/>
    </row>
    <row r="20" spans="1:20" ht="12" customHeight="1">
      <c r="A20" s="916" t="s">
        <v>487</v>
      </c>
      <c r="B20" s="917">
        <v>315608970.22001851</v>
      </c>
      <c r="C20" s="917">
        <v>289654480.02999997</v>
      </c>
      <c r="D20" s="918">
        <v>-8.2236224692615849</v>
      </c>
      <c r="E20" s="919">
        <v>29151436.457115538</v>
      </c>
      <c r="F20" s="917">
        <v>53976026.390000001</v>
      </c>
      <c r="G20" s="918">
        <v>85.157347115308482</v>
      </c>
      <c r="H20" s="169">
        <v>9358740.4216028526</v>
      </c>
      <c r="I20" s="919">
        <v>14193408.550000001</v>
      </c>
      <c r="J20" s="118">
        <v>51.659389090835845</v>
      </c>
      <c r="K20" s="919">
        <v>4103732234.7650747</v>
      </c>
      <c r="L20" s="919">
        <v>4178871313.4699998</v>
      </c>
      <c r="M20" s="118">
        <v>1.8309937005241039</v>
      </c>
      <c r="N20" s="919">
        <v>4457851381.8638115</v>
      </c>
      <c r="O20" s="917">
        <v>4536695228.4399996</v>
      </c>
      <c r="P20" s="112">
        <v>1.7686513035619384</v>
      </c>
      <c r="R20" s="911"/>
      <c r="S20" s="911"/>
      <c r="T20"/>
    </row>
    <row r="21" spans="1:20" ht="12" customHeight="1">
      <c r="A21" s="916" t="s">
        <v>20</v>
      </c>
      <c r="B21" s="917">
        <v>191986408.31243184</v>
      </c>
      <c r="C21" s="917">
        <v>264488038.03999999</v>
      </c>
      <c r="D21" s="918">
        <v>37.763938793824195</v>
      </c>
      <c r="E21" s="919">
        <v>29723809.522288736</v>
      </c>
      <c r="F21" s="917">
        <v>4214242.8899999997</v>
      </c>
      <c r="G21" s="918">
        <v>-85.821996043811609</v>
      </c>
      <c r="H21" s="169" t="s">
        <v>15</v>
      </c>
      <c r="I21" s="169">
        <v>53081284.770000003</v>
      </c>
      <c r="J21" s="118"/>
      <c r="K21" s="919">
        <v>2455638959.5245605</v>
      </c>
      <c r="L21" s="919">
        <v>2432127008.4200001</v>
      </c>
      <c r="M21" s="118">
        <v>-0.9574677504348017</v>
      </c>
      <c r="N21" s="919">
        <v>2677349177.3592811</v>
      </c>
      <c r="O21" s="917">
        <v>2753910574.1199999</v>
      </c>
      <c r="P21" s="112">
        <v>2.8595970002027542</v>
      </c>
      <c r="R21" s="911"/>
      <c r="S21" s="911"/>
      <c r="T21"/>
    </row>
    <row r="22" spans="1:20" ht="12" customHeight="1">
      <c r="A22" s="916" t="s">
        <v>21</v>
      </c>
      <c r="B22" s="917">
        <v>163101175.41259155</v>
      </c>
      <c r="C22" s="917">
        <v>156522202.83000001</v>
      </c>
      <c r="D22" s="918">
        <v>-4.0336757634939886</v>
      </c>
      <c r="E22" s="919" t="s">
        <v>15</v>
      </c>
      <c r="F22" s="130"/>
      <c r="G22" s="918"/>
      <c r="H22" s="169" t="s">
        <v>15</v>
      </c>
      <c r="I22" s="169"/>
      <c r="J22" s="118"/>
      <c r="K22" s="919">
        <v>713743028.60303652</v>
      </c>
      <c r="L22" s="919">
        <v>746463478.96999991</v>
      </c>
      <c r="M22" s="118">
        <v>4.5843460539299343</v>
      </c>
      <c r="N22" s="919">
        <v>876844204.0156281</v>
      </c>
      <c r="O22" s="917">
        <v>902985681.79999995</v>
      </c>
      <c r="P22" s="112">
        <v>2.9813138599369609</v>
      </c>
      <c r="R22" s="911"/>
      <c r="S22" s="911"/>
      <c r="T22"/>
    </row>
    <row r="23" spans="1:20" ht="12" customHeight="1">
      <c r="A23" s="916" t="s">
        <v>22</v>
      </c>
      <c r="B23" s="917">
        <v>142486835.61737573</v>
      </c>
      <c r="C23" s="917">
        <v>60260648.880000003</v>
      </c>
      <c r="D23" s="918">
        <v>-57.70791833582453</v>
      </c>
      <c r="E23" s="919">
        <v>19698211.943326082</v>
      </c>
      <c r="F23" s="917">
        <v>21127685.23</v>
      </c>
      <c r="G23" s="918">
        <v>7.2568682415778056</v>
      </c>
      <c r="H23" s="169" t="s">
        <v>15</v>
      </c>
      <c r="I23" s="169"/>
      <c r="J23" s="118"/>
      <c r="K23" s="919">
        <v>1364450317.719666</v>
      </c>
      <c r="L23" s="919">
        <v>1301897943.4200001</v>
      </c>
      <c r="M23" s="118">
        <v>-4.5844376660197099</v>
      </c>
      <c r="N23" s="919">
        <v>1526635365.2803676</v>
      </c>
      <c r="O23" s="917">
        <v>1383286277.53</v>
      </c>
      <c r="P23" s="112">
        <v>-9.3898707583026209</v>
      </c>
      <c r="R23" s="911"/>
      <c r="S23" s="911"/>
      <c r="T23"/>
    </row>
    <row r="24" spans="1:20" ht="12" customHeight="1">
      <c r="A24" s="916" t="s">
        <v>57</v>
      </c>
      <c r="B24" s="917">
        <v>185632626.03174981</v>
      </c>
      <c r="C24" s="917">
        <v>208104085.69</v>
      </c>
      <c r="D24" s="918">
        <v>12.105339529273678</v>
      </c>
      <c r="E24" s="919">
        <v>396490044.20374024</v>
      </c>
      <c r="F24" s="917">
        <v>416934203.43000001</v>
      </c>
      <c r="G24" s="918">
        <v>5.1562856432668269</v>
      </c>
      <c r="H24" s="169">
        <v>925692.59245459421</v>
      </c>
      <c r="I24" s="919"/>
      <c r="J24" s="118">
        <v>-100</v>
      </c>
      <c r="K24" s="919">
        <v>2946743735.1608601</v>
      </c>
      <c r="L24" s="919">
        <v>3094760442.7000003</v>
      </c>
      <c r="M24" s="118">
        <v>5.023060056868502</v>
      </c>
      <c r="N24" s="919">
        <v>3529792097.9888043</v>
      </c>
      <c r="O24" s="917">
        <v>3719798731.8200002</v>
      </c>
      <c r="P24" s="112">
        <v>5.3829412202338176</v>
      </c>
      <c r="R24" s="911"/>
      <c r="S24" s="911"/>
      <c r="T24"/>
    </row>
    <row r="25" spans="1:20" ht="12" customHeight="1">
      <c r="A25" s="916" t="s">
        <v>910</v>
      </c>
      <c r="B25" s="917">
        <v>350741534.86931103</v>
      </c>
      <c r="C25" s="917">
        <v>344132591.22000003</v>
      </c>
      <c r="D25" s="918">
        <v>-1.8842774499956505</v>
      </c>
      <c r="E25" s="919">
        <v>9088976.7382107005</v>
      </c>
      <c r="F25" s="917">
        <v>5482792.0899999999</v>
      </c>
      <c r="G25" s="918">
        <v>-39.67646471191906</v>
      </c>
      <c r="H25" s="169" t="s">
        <v>15</v>
      </c>
      <c r="I25" s="169"/>
      <c r="J25" s="118"/>
      <c r="K25" s="919">
        <v>1558863780.2004066</v>
      </c>
      <c r="L25" s="919">
        <v>1591694056.6700001</v>
      </c>
      <c r="M25" s="118">
        <v>2.1060388269058876</v>
      </c>
      <c r="N25" s="919">
        <v>1918694291.8079283</v>
      </c>
      <c r="O25" s="917">
        <v>1941309439.98</v>
      </c>
      <c r="P25" s="112">
        <v>1.1786738652754423</v>
      </c>
      <c r="R25" s="911"/>
      <c r="S25" s="911"/>
      <c r="T25"/>
    </row>
    <row r="26" spans="1:20" ht="12" customHeight="1">
      <c r="A26" s="916" t="s">
        <v>76</v>
      </c>
      <c r="B26" s="917">
        <v>54487748.9118255</v>
      </c>
      <c r="C26" s="917">
        <v>56640325.740000002</v>
      </c>
      <c r="D26" s="918">
        <v>3.9505703046347094</v>
      </c>
      <c r="E26" s="919">
        <v>7112660.1106292317</v>
      </c>
      <c r="F26" s="917">
        <v>4994013.28</v>
      </c>
      <c r="G26" s="918">
        <v>-29.786982615169592</v>
      </c>
      <c r="H26" s="169">
        <v>10008186.320477666</v>
      </c>
      <c r="I26" s="919">
        <v>10688065.199999999</v>
      </c>
      <c r="J26" s="118">
        <v>6.7932276413683326</v>
      </c>
      <c r="K26" s="919">
        <v>2063879791.7965946</v>
      </c>
      <c r="L26" s="919">
        <v>2337166396.3000002</v>
      </c>
      <c r="M26" s="118">
        <v>13.241401247768962</v>
      </c>
      <c r="N26" s="919">
        <v>2135488387.1395271</v>
      </c>
      <c r="O26" s="917">
        <v>2409488800.52</v>
      </c>
      <c r="P26" s="112">
        <v>12.830807932769645</v>
      </c>
      <c r="R26" s="911"/>
      <c r="S26" s="911"/>
      <c r="T26"/>
    </row>
    <row r="27" spans="1:20" ht="12" customHeight="1">
      <c r="A27" s="916" t="s">
        <v>77</v>
      </c>
      <c r="B27" s="917">
        <v>1194659616.4025757</v>
      </c>
      <c r="C27" s="917">
        <v>1216546945.02</v>
      </c>
      <c r="D27" s="918">
        <v>1.8320974708538813</v>
      </c>
      <c r="E27" s="919">
        <v>808529.82647711679</v>
      </c>
      <c r="F27" s="917">
        <v>3632420.36</v>
      </c>
      <c r="G27" s="918">
        <v>349.26238229540513</v>
      </c>
      <c r="H27" s="169" t="s">
        <v>15</v>
      </c>
      <c r="I27" s="169"/>
      <c r="J27" s="118"/>
      <c r="K27" s="919" t="s">
        <v>15</v>
      </c>
      <c r="L27" s="169">
        <v>0</v>
      </c>
      <c r="M27" s="118"/>
      <c r="N27" s="919">
        <v>1195468146.229053</v>
      </c>
      <c r="O27" s="917">
        <v>1220179365.3800001</v>
      </c>
      <c r="P27" s="112">
        <v>2.0670746626662861</v>
      </c>
      <c r="R27" s="911"/>
      <c r="S27" s="911"/>
      <c r="T27"/>
    </row>
    <row r="28" spans="1:20" ht="12" customHeight="1">
      <c r="A28" s="916" t="s">
        <v>1082</v>
      </c>
      <c r="B28" s="917">
        <v>422390453.40886289</v>
      </c>
      <c r="C28" s="917">
        <v>347920034.54000002</v>
      </c>
      <c r="D28" s="918">
        <v>-17.630705965974443</v>
      </c>
      <c r="E28" s="919">
        <v>46763057.021729335</v>
      </c>
      <c r="F28" s="917">
        <v>53270863.609999999</v>
      </c>
      <c r="G28" s="918">
        <v>13.916555081603605</v>
      </c>
      <c r="H28" s="169">
        <v>40239977.907751605</v>
      </c>
      <c r="I28" s="919">
        <v>11644825.9</v>
      </c>
      <c r="J28" s="118">
        <v>-71.061549967310484</v>
      </c>
      <c r="K28" s="919">
        <v>9088324990.7052975</v>
      </c>
      <c r="L28" s="919">
        <v>8606207431.2399998</v>
      </c>
      <c r="M28" s="118">
        <v>-5.3048010492402398</v>
      </c>
      <c r="N28" s="919">
        <v>9597718479.0436401</v>
      </c>
      <c r="O28" s="917">
        <v>9019043155.2900009</v>
      </c>
      <c r="P28" s="112">
        <v>-6.0293008699636346</v>
      </c>
      <c r="R28" s="911"/>
      <c r="S28" s="911"/>
      <c r="T28"/>
    </row>
    <row r="29" spans="1:20" ht="12" customHeight="1">
      <c r="A29" s="916" t="s">
        <v>29</v>
      </c>
      <c r="B29" s="917">
        <v>194672260.4371112</v>
      </c>
      <c r="C29" s="917">
        <v>148053524.84999999</v>
      </c>
      <c r="D29" s="918">
        <v>-23.947292481442858</v>
      </c>
      <c r="E29" s="919">
        <v>17596916.9235273</v>
      </c>
      <c r="F29" s="917">
        <v>14917693.220000001</v>
      </c>
      <c r="G29" s="918">
        <v>-15.225529080864987</v>
      </c>
      <c r="H29" s="169">
        <v>6219944.9781899145</v>
      </c>
      <c r="I29" s="919">
        <v>8081627.3200000003</v>
      </c>
      <c r="J29" s="118">
        <v>29.93084904027333</v>
      </c>
      <c r="K29" s="919">
        <v>2594368606.608397</v>
      </c>
      <c r="L29" s="919">
        <v>2680799798.8099999</v>
      </c>
      <c r="M29" s="118">
        <v>3.3314923708776263</v>
      </c>
      <c r="N29" s="919">
        <v>2812857728.9472251</v>
      </c>
      <c r="O29" s="917">
        <v>2851852644.1999998</v>
      </c>
      <c r="P29" s="112">
        <v>1.3863095474569036</v>
      </c>
      <c r="R29" s="911"/>
      <c r="S29" s="911"/>
      <c r="T29"/>
    </row>
    <row r="30" spans="1:20" ht="12" customHeight="1">
      <c r="A30" s="916" t="s">
        <v>79</v>
      </c>
      <c r="B30" s="917">
        <v>3481310.1231454816</v>
      </c>
      <c r="C30" s="917">
        <v>6921717.8799999999</v>
      </c>
      <c r="D30" s="918">
        <v>98.825086968867737</v>
      </c>
      <c r="E30" s="919">
        <v>6673378.7464350238</v>
      </c>
      <c r="F30" s="917">
        <v>9658851.2599999998</v>
      </c>
      <c r="G30" s="918">
        <v>44.737045910361985</v>
      </c>
      <c r="H30" s="169">
        <v>162117.94081044997</v>
      </c>
      <c r="I30" s="919">
        <v>189274.29</v>
      </c>
      <c r="J30" s="118">
        <v>16.750983298820401</v>
      </c>
      <c r="K30" s="919">
        <v>1300552640.0835834</v>
      </c>
      <c r="L30" s="919">
        <v>1326333250.72</v>
      </c>
      <c r="M30" s="118">
        <v>1.9822812119899851</v>
      </c>
      <c r="N30" s="919">
        <v>1310869446.8939741</v>
      </c>
      <c r="O30" s="917">
        <v>1343103094.1500001</v>
      </c>
      <c r="P30" s="112">
        <v>2.4589517539219372</v>
      </c>
      <c r="R30" s="911"/>
      <c r="S30" s="911"/>
      <c r="T30"/>
    </row>
    <row r="31" spans="1:20" ht="12" customHeight="1">
      <c r="A31" s="916" t="s">
        <v>31</v>
      </c>
      <c r="B31" s="917">
        <v>3003934438.6220331</v>
      </c>
      <c r="C31" s="917">
        <v>3023802729.1500001</v>
      </c>
      <c r="D31" s="918">
        <v>0.66140892665690387</v>
      </c>
      <c r="E31" s="919">
        <v>282981774.17347533</v>
      </c>
      <c r="F31" s="917">
        <v>49430697.859999999</v>
      </c>
      <c r="G31" s="918">
        <v>-82.53219734579173</v>
      </c>
      <c r="H31" s="169">
        <v>78117560.994218484</v>
      </c>
      <c r="I31" s="919">
        <v>79892107.829999998</v>
      </c>
      <c r="J31" s="118">
        <v>2.271636253355183</v>
      </c>
      <c r="K31" s="919">
        <v>665211016.34331012</v>
      </c>
      <c r="L31" s="919">
        <v>708890084.61999989</v>
      </c>
      <c r="M31" s="118">
        <v>6.5661973724962053</v>
      </c>
      <c r="N31" s="919">
        <v>4030244790.1330376</v>
      </c>
      <c r="O31" s="917">
        <v>3862015619.46</v>
      </c>
      <c r="P31" s="112">
        <v>-4.1741675613575921</v>
      </c>
      <c r="R31" s="911"/>
      <c r="S31" s="911"/>
    </row>
    <row r="32" spans="1:20" ht="12" customHeight="1">
      <c r="A32" s="916" t="s">
        <v>80</v>
      </c>
      <c r="B32" s="917">
        <v>2431397458.9981055</v>
      </c>
      <c r="C32" s="917">
        <v>2436588796.23</v>
      </c>
      <c r="D32" s="918">
        <v>0.21351248898785968</v>
      </c>
      <c r="E32" s="919">
        <v>244325914.09094</v>
      </c>
      <c r="F32" s="917">
        <v>270305437.58999997</v>
      </c>
      <c r="G32" s="918">
        <v>10.633142863998529</v>
      </c>
      <c r="H32" s="169">
        <v>514256.60301054211</v>
      </c>
      <c r="I32" s="919">
        <v>494992</v>
      </c>
      <c r="J32" s="118">
        <v>-3.7461070791826501</v>
      </c>
      <c r="K32" s="919">
        <v>202534405.03511941</v>
      </c>
      <c r="L32" s="919">
        <v>184863609.21999979</v>
      </c>
      <c r="M32" s="118">
        <v>-8.7248365590308197</v>
      </c>
      <c r="N32" s="919">
        <v>2878772034.7271757</v>
      </c>
      <c r="O32" s="917">
        <v>2892252835.04</v>
      </c>
      <c r="P32" s="112">
        <v>0.46828300922069843</v>
      </c>
      <c r="R32" s="911"/>
      <c r="S32" s="911"/>
    </row>
    <row r="33" spans="1:19" ht="12" customHeight="1">
      <c r="A33" s="916" t="s">
        <v>81</v>
      </c>
      <c r="B33" s="917">
        <v>82052778.333285809</v>
      </c>
      <c r="C33" s="917">
        <v>63739821.68</v>
      </c>
      <c r="D33" s="918">
        <v>-22.318508922271207</v>
      </c>
      <c r="E33" s="919">
        <v>32963295.360361859</v>
      </c>
      <c r="F33" s="917">
        <v>16996463.16</v>
      </c>
      <c r="G33" s="918">
        <v>-48.438215978739393</v>
      </c>
      <c r="H33" s="169" t="s">
        <v>15</v>
      </c>
      <c r="I33" s="169"/>
      <c r="J33" s="118"/>
      <c r="K33" s="919">
        <v>659120856.91980135</v>
      </c>
      <c r="L33" s="919">
        <v>784761864.60000002</v>
      </c>
      <c r="M33" s="118">
        <v>19.061907442489868</v>
      </c>
      <c r="N33" s="919">
        <v>774136930.61344886</v>
      </c>
      <c r="O33" s="917">
        <v>865498149.44000006</v>
      </c>
      <c r="P33" s="112">
        <v>11.801687171047874</v>
      </c>
      <c r="R33" s="911"/>
      <c r="S33" s="911"/>
    </row>
    <row r="34" spans="1:19" ht="12" customHeight="1">
      <c r="A34" s="916" t="s">
        <v>34</v>
      </c>
      <c r="B34" s="917">
        <v>297005785.97991091</v>
      </c>
      <c r="C34" s="917">
        <v>700433902.44000006</v>
      </c>
      <c r="D34" s="918">
        <v>135.83173645222402</v>
      </c>
      <c r="E34" s="919">
        <v>104932127.56036139</v>
      </c>
      <c r="F34" s="917">
        <v>137902179.31999999</v>
      </c>
      <c r="G34" s="918">
        <v>31.420359546863125</v>
      </c>
      <c r="H34" s="169">
        <v>1330.8940848021282</v>
      </c>
      <c r="I34" s="919"/>
      <c r="J34" s="118">
        <v>-100</v>
      </c>
      <c r="K34" s="919">
        <v>9502410883.6422405</v>
      </c>
      <c r="L34" s="919">
        <v>8884655020.1599998</v>
      </c>
      <c r="M34" s="118">
        <v>-6.5010434830350903</v>
      </c>
      <c r="N34" s="919">
        <v>9904350128.0765972</v>
      </c>
      <c r="O34" s="917">
        <v>9722991101.9200001</v>
      </c>
      <c r="P34" s="112">
        <v>-1.8311047550963053</v>
      </c>
      <c r="R34" s="911"/>
      <c r="S34" s="911"/>
    </row>
    <row r="35" spans="1:19" ht="12" customHeight="1">
      <c r="A35" s="916" t="s">
        <v>35</v>
      </c>
      <c r="B35" s="917">
        <v>575905352.274176</v>
      </c>
      <c r="C35" s="917">
        <v>687649097.76999998</v>
      </c>
      <c r="D35" s="918">
        <v>19.403144119873573</v>
      </c>
      <c r="E35" s="919">
        <v>8735482.8254229911</v>
      </c>
      <c r="F35" s="917">
        <v>9056260.1899999995</v>
      </c>
      <c r="G35" s="918">
        <v>3.6721194579359349</v>
      </c>
      <c r="H35" s="169" t="s">
        <v>15</v>
      </c>
      <c r="I35" s="169"/>
      <c r="J35" s="118"/>
      <c r="K35" s="919">
        <v>428554160.67431551</v>
      </c>
      <c r="L35" s="919">
        <v>469522181.72000003</v>
      </c>
      <c r="M35" s="118">
        <v>9.5595900833683913</v>
      </c>
      <c r="N35" s="919">
        <v>1013194995.7739145</v>
      </c>
      <c r="O35" s="917">
        <v>1166227539.6800001</v>
      </c>
      <c r="P35" s="112">
        <v>15.103957732163281</v>
      </c>
      <c r="R35" s="911"/>
      <c r="S35" s="911"/>
    </row>
    <row r="36" spans="1:19" ht="12" customHeight="1">
      <c r="A36" s="916" t="s">
        <v>390</v>
      </c>
      <c r="B36" s="917">
        <v>3310111641.795217</v>
      </c>
      <c r="C36" s="917">
        <v>3423600903.6999998</v>
      </c>
      <c r="D36" s="918">
        <v>3.4285629666325406</v>
      </c>
      <c r="E36" s="919">
        <v>368373038.12019473</v>
      </c>
      <c r="F36" s="917">
        <v>404523132.88999999</v>
      </c>
      <c r="G36" s="918">
        <v>9.8134475189278163</v>
      </c>
      <c r="H36" s="169">
        <v>63118594.800761722</v>
      </c>
      <c r="I36" s="919">
        <v>44310192.93</v>
      </c>
      <c r="J36" s="118">
        <v>-29.798511722467467</v>
      </c>
      <c r="K36" s="919">
        <v>943737845.47970295</v>
      </c>
      <c r="L36" s="919">
        <v>1009516647.6600008</v>
      </c>
      <c r="M36" s="118">
        <v>6.9700290706114885</v>
      </c>
      <c r="N36" s="919">
        <v>4685341120.1958771</v>
      </c>
      <c r="O36" s="917">
        <v>4881950877.1800003</v>
      </c>
      <c r="P36" s="112">
        <v>4.196274122638556</v>
      </c>
      <c r="R36" s="911"/>
      <c r="S36" s="911"/>
    </row>
    <row r="37" spans="1:19" ht="12" customHeight="1">
      <c r="A37" s="916" t="s">
        <v>908</v>
      </c>
      <c r="B37" s="917">
        <v>806693531.91953516</v>
      </c>
      <c r="C37" s="917">
        <v>780579725.48000002</v>
      </c>
      <c r="D37" s="918">
        <v>-3.237140922327356</v>
      </c>
      <c r="E37" s="919">
        <v>11069702.121014163</v>
      </c>
      <c r="F37" s="917">
        <v>6576364.4500000002</v>
      </c>
      <c r="G37" s="918">
        <v>-40.591315122059498</v>
      </c>
      <c r="H37" s="169" t="s">
        <v>15</v>
      </c>
      <c r="I37" s="169"/>
      <c r="J37" s="118"/>
      <c r="K37" s="919">
        <v>57382957.75063321</v>
      </c>
      <c r="L37" s="919">
        <v>40240839.459999919</v>
      </c>
      <c r="M37" s="118">
        <v>-29.873187027282725</v>
      </c>
      <c r="N37" s="919">
        <v>875146191.79118252</v>
      </c>
      <c r="O37" s="917">
        <v>827396929.38999999</v>
      </c>
      <c r="P37" s="112">
        <v>-5.456146967108765</v>
      </c>
      <c r="R37" s="911"/>
      <c r="S37" s="911"/>
    </row>
    <row r="38" spans="1:19" ht="12" customHeight="1">
      <c r="A38" s="916" t="s">
        <v>38</v>
      </c>
      <c r="B38" s="917">
        <v>5000821.1835832549</v>
      </c>
      <c r="C38" s="917">
        <v>10496686.16</v>
      </c>
      <c r="D38" s="918">
        <v>109.89925003634653</v>
      </c>
      <c r="E38" s="919">
        <v>2455874.3322097901</v>
      </c>
      <c r="F38" s="917">
        <v>2858608.96</v>
      </c>
      <c r="G38" s="918">
        <v>16.398828820684415</v>
      </c>
      <c r="H38" s="169">
        <v>7825792.7457699357</v>
      </c>
      <c r="I38" s="919">
        <v>9051203.7799999993</v>
      </c>
      <c r="J38" s="118">
        <v>15.658618545609102</v>
      </c>
      <c r="K38" s="919">
        <v>377546558.68628007</v>
      </c>
      <c r="L38" s="919">
        <v>256823232.07000002</v>
      </c>
      <c r="M38" s="118">
        <v>-31.97574546470554</v>
      </c>
      <c r="N38" s="919">
        <v>392829046.94784302</v>
      </c>
      <c r="O38" s="917">
        <v>279229730.97000003</v>
      </c>
      <c r="P38" s="112">
        <v>-28.918257664618636</v>
      </c>
      <c r="R38" s="911"/>
      <c r="S38" s="911"/>
    </row>
    <row r="39" spans="1:19" ht="12" customHeight="1">
      <c r="A39" s="916" t="s">
        <v>39</v>
      </c>
      <c r="B39" s="917">
        <v>299506945.89722955</v>
      </c>
      <c r="C39" s="917">
        <v>261628806.58000001</v>
      </c>
      <c r="D39" s="918">
        <v>-12.64683167989925</v>
      </c>
      <c r="E39" s="919">
        <v>42951560.706728056</v>
      </c>
      <c r="F39" s="917">
        <v>43250169.060000002</v>
      </c>
      <c r="G39" s="918">
        <v>0.69522119419788453</v>
      </c>
      <c r="H39" s="169">
        <v>6950443.7168510593</v>
      </c>
      <c r="I39" s="919">
        <v>8244067.7999999998</v>
      </c>
      <c r="J39" s="118">
        <v>18.612107886185782</v>
      </c>
      <c r="K39" s="919">
        <v>2058103662.7762945</v>
      </c>
      <c r="L39" s="919">
        <v>2008446806.1599998</v>
      </c>
      <c r="M39" s="118">
        <v>-2.4127480804008457</v>
      </c>
      <c r="N39" s="919">
        <v>2407512613.0971031</v>
      </c>
      <c r="O39" s="917">
        <v>2321569849.5999999</v>
      </c>
      <c r="P39" s="112">
        <v>-3.569774173957228</v>
      </c>
      <c r="R39" s="911"/>
      <c r="S39" s="911"/>
    </row>
    <row r="40" spans="1:19" ht="12" customHeight="1">
      <c r="A40" s="916" t="s">
        <v>915</v>
      </c>
      <c r="B40" s="917">
        <v>10182992196.064207</v>
      </c>
      <c r="C40" s="917">
        <v>10429698029.889999</v>
      </c>
      <c r="D40" s="918">
        <v>2.4227243729121852</v>
      </c>
      <c r="E40" s="919">
        <v>34224480.345737934</v>
      </c>
      <c r="F40" s="917">
        <v>37020225.490000002</v>
      </c>
      <c r="G40" s="918">
        <v>8.1688461476091589</v>
      </c>
      <c r="H40" s="169">
        <v>267717929.248449</v>
      </c>
      <c r="I40" s="919">
        <v>305136157.80000001</v>
      </c>
      <c r="J40" s="118">
        <v>13.976736132911725</v>
      </c>
      <c r="K40" s="919">
        <v>1393362312.1195078</v>
      </c>
      <c r="L40" s="919">
        <v>1166671790.5300007</v>
      </c>
      <c r="M40" s="118">
        <v>-16.269316287497233</v>
      </c>
      <c r="N40" s="919">
        <v>11878296917.777901</v>
      </c>
      <c r="O40" s="917">
        <v>11938526203.709999</v>
      </c>
      <c r="P40" s="112">
        <v>0.50705321098647005</v>
      </c>
      <c r="R40" s="911"/>
      <c r="S40" s="911"/>
    </row>
    <row r="41" spans="1:19" ht="12" customHeight="1">
      <c r="A41" s="916" t="s">
        <v>41</v>
      </c>
      <c r="B41" s="917">
        <v>470400617.3677147</v>
      </c>
      <c r="C41" s="917">
        <v>509506314.16000003</v>
      </c>
      <c r="D41" s="918">
        <v>8.3132749721108752</v>
      </c>
      <c r="E41" s="919">
        <v>65083503.280177981</v>
      </c>
      <c r="F41" s="917">
        <v>73222644.909999996</v>
      </c>
      <c r="G41" s="918">
        <v>12.505690719787822</v>
      </c>
      <c r="H41" s="169" t="s">
        <v>15</v>
      </c>
      <c r="I41" s="169">
        <v>1101572.5</v>
      </c>
      <c r="J41" s="118"/>
      <c r="K41" s="919">
        <v>390837027.3675487</v>
      </c>
      <c r="L41" s="919">
        <v>374517932.20999992</v>
      </c>
      <c r="M41" s="118">
        <v>-4.1754219827800654</v>
      </c>
      <c r="N41" s="919">
        <v>926321148.0154413</v>
      </c>
      <c r="O41" s="917">
        <v>958348463.77999997</v>
      </c>
      <c r="P41" s="112">
        <v>3.4574743147313711</v>
      </c>
      <c r="R41" s="911"/>
      <c r="S41" s="911"/>
    </row>
    <row r="42" spans="1:19" ht="12" customHeight="1">
      <c r="A42" s="860" t="s">
        <v>492</v>
      </c>
      <c r="B42" s="920">
        <v>36791965.395705886</v>
      </c>
      <c r="C42" s="920">
        <v>28752540.77</v>
      </c>
      <c r="D42" s="921">
        <v>-21.851033341763781</v>
      </c>
      <c r="E42" s="922">
        <v>3460355.2839533016</v>
      </c>
      <c r="F42" s="920">
        <v>2909815.79</v>
      </c>
      <c r="G42" s="921">
        <v>-15.909912386925043</v>
      </c>
      <c r="H42" s="170" t="s">
        <v>15</v>
      </c>
      <c r="I42" s="170"/>
      <c r="J42" s="113"/>
      <c r="K42" s="922">
        <v>870134877.96518886</v>
      </c>
      <c r="L42" s="922">
        <v>1052700509.1700001</v>
      </c>
      <c r="M42" s="113">
        <v>20.981302534584174</v>
      </c>
      <c r="N42" s="922">
        <v>910387198.64484799</v>
      </c>
      <c r="O42" s="920">
        <v>1084362865.73</v>
      </c>
      <c r="P42" s="114">
        <v>19.110073971176504</v>
      </c>
      <c r="R42" s="911"/>
      <c r="S42" s="911"/>
    </row>
    <row r="43" spans="1:19" ht="12" customHeight="1">
      <c r="A43" s="759"/>
      <c r="B43" s="923"/>
      <c r="C43" s="888"/>
      <c r="D43" s="924"/>
      <c r="E43" s="923"/>
      <c r="F43" s="923"/>
      <c r="G43" s="924"/>
      <c r="H43" s="173"/>
      <c r="I43" s="173"/>
      <c r="J43" s="173"/>
      <c r="K43" s="923"/>
      <c r="L43" s="923"/>
      <c r="M43" s="173"/>
      <c r="N43" s="923"/>
      <c r="O43" s="923"/>
      <c r="P43" s="107"/>
    </row>
    <row r="44" spans="1:19" ht="12" customHeight="1">
      <c r="A44" s="887" t="s">
        <v>1083</v>
      </c>
      <c r="B44" s="222"/>
      <c r="C44" s="222"/>
      <c r="D44" s="222"/>
      <c r="E44" s="894"/>
      <c r="F44" s="894"/>
      <c r="G44" s="221"/>
      <c r="H44" s="221"/>
      <c r="I44" s="911"/>
      <c r="J44" s="221"/>
      <c r="K44" s="221"/>
      <c r="L44" s="221"/>
      <c r="M44" s="925"/>
      <c r="N44" s="926"/>
      <c r="O44" s="927"/>
      <c r="P44" s="928"/>
    </row>
    <row r="45" spans="1:19" ht="12" customHeight="1">
      <c r="A45" s="929" t="s">
        <v>1084</v>
      </c>
      <c r="B45" s="222"/>
      <c r="C45" s="222"/>
      <c r="D45" s="222"/>
      <c r="E45" s="894"/>
      <c r="F45" s="894"/>
      <c r="G45" s="221"/>
      <c r="H45" s="221"/>
      <c r="I45" s="221"/>
      <c r="J45" s="221"/>
      <c r="K45" s="221"/>
      <c r="L45" s="221"/>
      <c r="M45" s="925"/>
      <c r="N45" s="930"/>
      <c r="O45" s="930"/>
      <c r="P45" s="928"/>
    </row>
    <row r="46" spans="1:19" ht="12" customHeight="1">
      <c r="A46" s="222" t="s">
        <v>44</v>
      </c>
      <c r="B46" s="222"/>
      <c r="C46" s="222"/>
      <c r="D46" s="887"/>
      <c r="E46" s="890"/>
      <c r="F46" s="890"/>
      <c r="G46" s="891"/>
      <c r="H46" s="890"/>
      <c r="I46" s="890"/>
      <c r="J46" s="891"/>
      <c r="K46" s="890"/>
      <c r="L46" s="890"/>
      <c r="M46" s="891"/>
      <c r="N46" s="931"/>
      <c r="O46" s="932"/>
      <c r="P46" s="933"/>
    </row>
    <row r="47" spans="1:19" s="78" customFormat="1">
      <c r="A47" s="1570" t="s">
        <v>1085</v>
      </c>
      <c r="B47" s="1570"/>
      <c r="C47" s="1570"/>
      <c r="D47" s="1570"/>
      <c r="E47" s="1570"/>
      <c r="F47" s="1570"/>
      <c r="G47" s="1570"/>
      <c r="H47" s="1570"/>
      <c r="I47" s="1570"/>
      <c r="J47" s="1570"/>
      <c r="K47" s="1570"/>
      <c r="L47" s="1570"/>
      <c r="M47" s="1570"/>
      <c r="N47" s="1570"/>
      <c r="O47" s="1570"/>
      <c r="P47" s="1570"/>
    </row>
    <row r="48" spans="1:19" s="78" customFormat="1">
      <c r="A48" s="1570" t="s">
        <v>1086</v>
      </c>
      <c r="B48" s="1570"/>
      <c r="C48" s="1570"/>
      <c r="D48" s="1570"/>
      <c r="E48" s="1570"/>
      <c r="F48" s="1570"/>
      <c r="G48" s="1570"/>
      <c r="H48" s="1570"/>
      <c r="I48" s="1570"/>
      <c r="J48" s="1570"/>
      <c r="K48" s="1570"/>
      <c r="L48" s="1570"/>
      <c r="M48" s="1570"/>
      <c r="N48" s="1570"/>
      <c r="O48" s="1570"/>
      <c r="P48" s="1570"/>
    </row>
    <row r="49" spans="2:13">
      <c r="B49" s="923"/>
      <c r="D49" s="934"/>
      <c r="H49" s="320"/>
      <c r="I49" s="320"/>
      <c r="K49" s="320"/>
      <c r="L49" s="320"/>
    </row>
    <row r="50" spans="2:13">
      <c r="K50" s="923"/>
      <c r="L50" s="923"/>
    </row>
    <row r="51" spans="2:13">
      <c r="K51" s="923"/>
      <c r="L51" s="923"/>
    </row>
    <row r="52" spans="2:13">
      <c r="K52" s="923"/>
      <c r="L52" s="923"/>
    </row>
    <row r="56" spans="2:13">
      <c r="K56" s="2"/>
      <c r="L56" s="2"/>
      <c r="M56" s="911"/>
    </row>
    <row r="57" spans="2:13">
      <c r="K57" s="2"/>
      <c r="L57" s="2"/>
      <c r="M57" s="911"/>
    </row>
    <row r="61" spans="2:13">
      <c r="H61" s="935"/>
      <c r="I61" s="935"/>
    </row>
  </sheetData>
  <mergeCells count="8">
    <mergeCell ref="A47:P47"/>
    <mergeCell ref="A48:P48"/>
    <mergeCell ref="A5:A6"/>
    <mergeCell ref="B5:D5"/>
    <mergeCell ref="E5:G5"/>
    <mergeCell ref="H5:J5"/>
    <mergeCell ref="K5:M5"/>
    <mergeCell ref="N5:P5"/>
  </mergeCells>
  <hyperlinks>
    <hyperlink ref="P1" location="Índice!A1" display="(Voltar ao índice)"/>
  </hyperlinks>
  <pageMargins left="0.511811024" right="0.511811024" top="0.78740157499999996" bottom="0.78740157499999996" header="0.31496062000000002" footer="0.31496062000000002"/>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workbookViewId="0"/>
  </sheetViews>
  <sheetFormatPr defaultColWidth="9.140625" defaultRowHeight="11.25"/>
  <cols>
    <col min="1" max="16384" width="9.140625" style="2"/>
  </cols>
  <sheetData>
    <row r="1" spans="1:9">
      <c r="A1" s="1" t="s">
        <v>1560</v>
      </c>
      <c r="I1" s="784" t="s">
        <v>226</v>
      </c>
    </row>
    <row r="2" spans="1:9">
      <c r="A2" s="2" t="s">
        <v>1132</v>
      </c>
    </row>
    <row r="4" spans="1:9">
      <c r="A4" s="1"/>
    </row>
    <row r="5" spans="1:9">
      <c r="A5" s="1"/>
    </row>
    <row r="8" spans="1:9">
      <c r="A8" s="26"/>
      <c r="B8" s="2" t="s">
        <v>1059</v>
      </c>
    </row>
    <row r="9" spans="1:9">
      <c r="A9" s="751" t="s">
        <v>310</v>
      </c>
      <c r="B9" s="28">
        <v>0.38474724892752477</v>
      </c>
    </row>
    <row r="10" spans="1:9">
      <c r="A10" s="751" t="s">
        <v>1079</v>
      </c>
      <c r="B10" s="28">
        <v>-3.8212874629306413</v>
      </c>
    </row>
    <row r="11" spans="1:9">
      <c r="A11" s="751" t="s">
        <v>1081</v>
      </c>
      <c r="B11" s="28">
        <v>0.63990416304656605</v>
      </c>
    </row>
    <row r="12" spans="1:9">
      <c r="A12" s="751" t="s">
        <v>1080</v>
      </c>
      <c r="B12" s="28">
        <v>5.3294597878293217</v>
      </c>
    </row>
    <row r="13" spans="1:9">
      <c r="A13" s="53"/>
    </row>
    <row r="30" spans="1:1">
      <c r="A30" s="2" t="s">
        <v>1133</v>
      </c>
    </row>
  </sheetData>
  <hyperlinks>
    <hyperlink ref="I1" location="Índice!A1" display="(Voltar ao índice)"/>
  </hyperlinks>
  <pageMargins left="0.511811024" right="0.511811024" top="0.78740157499999996" bottom="0.78740157499999996" header="0.31496062000000002" footer="0.31496062000000002"/>
  <pageSetup paperSize="9" orientation="portrait" verticalDpi="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zoomScaleNormal="100" workbookViewId="0">
      <selection activeCell="F1" sqref="F1"/>
    </sheetView>
  </sheetViews>
  <sheetFormatPr defaultColWidth="9.140625" defaultRowHeight="12" customHeight="1"/>
  <cols>
    <col min="1" max="1" width="16" style="2" customWidth="1"/>
    <col min="2" max="5" width="8.42578125" style="2" customWidth="1"/>
    <col min="6" max="16384" width="9.140625" style="2"/>
  </cols>
  <sheetData>
    <row r="1" spans="1:6" ht="12" customHeight="1">
      <c r="A1" s="936" t="s">
        <v>1124</v>
      </c>
      <c r="B1" s="929"/>
      <c r="C1" s="929"/>
      <c r="F1" s="155" t="s">
        <v>226</v>
      </c>
    </row>
    <row r="2" spans="1:6" ht="12" customHeight="1">
      <c r="A2" s="937" t="s">
        <v>1087</v>
      </c>
      <c r="B2" s="929"/>
      <c r="C2" s="929"/>
    </row>
    <row r="3" spans="1:6" ht="12" customHeight="1">
      <c r="A3" s="929" t="s">
        <v>1088</v>
      </c>
      <c r="B3" s="929"/>
      <c r="C3" s="929"/>
    </row>
    <row r="4" spans="1:6" ht="12" customHeight="1">
      <c r="A4" s="929"/>
      <c r="B4" s="929"/>
      <c r="C4" s="929"/>
    </row>
    <row r="5" spans="1:6" ht="12" customHeight="1">
      <c r="A5" s="929"/>
      <c r="C5" s="938"/>
      <c r="F5" s="938" t="s">
        <v>1089</v>
      </c>
    </row>
    <row r="6" spans="1:6" ht="23.25" customHeight="1">
      <c r="A6" s="939" t="s">
        <v>1074</v>
      </c>
      <c r="B6" s="940">
        <v>2015</v>
      </c>
      <c r="C6" s="940">
        <v>2016</v>
      </c>
      <c r="D6" s="940">
        <v>2017</v>
      </c>
      <c r="E6" s="940">
        <v>2018</v>
      </c>
      <c r="F6" s="940">
        <v>2019</v>
      </c>
    </row>
    <row r="7" spans="1:6" ht="11.25">
      <c r="A7" s="941"/>
    </row>
    <row r="8" spans="1:6" ht="12" customHeight="1">
      <c r="A8" s="942" t="s">
        <v>1079</v>
      </c>
      <c r="B8" s="943">
        <v>0.50041939752212672</v>
      </c>
      <c r="C8" s="943">
        <v>0.49327952302336808</v>
      </c>
      <c r="D8" s="943">
        <v>0.46952574512409861</v>
      </c>
      <c r="E8" s="943">
        <v>0.49247315250637447</v>
      </c>
      <c r="F8" s="943">
        <v>0.47829903038807481</v>
      </c>
    </row>
    <row r="9" spans="1:6" ht="12" customHeight="1">
      <c r="A9" s="929"/>
      <c r="B9" s="32"/>
      <c r="C9" s="32"/>
      <c r="D9" s="10"/>
      <c r="E9" s="10"/>
    </row>
    <row r="10" spans="1:6" ht="12" customHeight="1">
      <c r="A10" s="944" t="s">
        <v>72</v>
      </c>
      <c r="B10" s="945">
        <v>8.7415020592904948</v>
      </c>
      <c r="C10" s="945">
        <v>8.6576017866825818</v>
      </c>
      <c r="D10" s="945">
        <v>9.3467559787054171</v>
      </c>
      <c r="E10" s="945">
        <v>9.9258912121646965</v>
      </c>
      <c r="F10" s="29">
        <v>11.056346759506868</v>
      </c>
    </row>
    <row r="11" spans="1:6" ht="12" customHeight="1">
      <c r="A11" s="929" t="s">
        <v>16</v>
      </c>
      <c r="B11" s="946">
        <v>13.490047132583289</v>
      </c>
      <c r="C11" s="946">
        <v>12.205314059045257</v>
      </c>
      <c r="D11" s="946">
        <v>12.670825036878352</v>
      </c>
      <c r="E11" s="946">
        <v>13.592553079111878</v>
      </c>
      <c r="F11" s="30">
        <v>12.827947519201272</v>
      </c>
    </row>
    <row r="12" spans="1:6" ht="12" customHeight="1">
      <c r="A12" s="929" t="s">
        <v>17</v>
      </c>
      <c r="B12" s="946">
        <v>11.684266017653169</v>
      </c>
      <c r="C12" s="946">
        <v>10.470085276217491</v>
      </c>
      <c r="D12" s="946">
        <v>11.112720307013062</v>
      </c>
      <c r="E12" s="946">
        <v>10.180784212663214</v>
      </c>
      <c r="F12" s="30">
        <v>11.800032348622919</v>
      </c>
    </row>
    <row r="13" spans="1:6" ht="12" customHeight="1">
      <c r="A13" s="929" t="s">
        <v>18</v>
      </c>
      <c r="B13" s="946">
        <v>9.7031417748164994</v>
      </c>
      <c r="C13" s="946">
        <v>9.7004297864850191</v>
      </c>
      <c r="D13" s="946">
        <v>9.6617228475265549</v>
      </c>
      <c r="E13" s="946">
        <v>10.288328408774172</v>
      </c>
      <c r="F13" s="30">
        <v>11.090190617559788</v>
      </c>
    </row>
    <row r="14" spans="1:6" ht="12" customHeight="1">
      <c r="A14" s="929" t="s">
        <v>19</v>
      </c>
      <c r="B14" s="946">
        <v>10.170348670983543</v>
      </c>
      <c r="C14" s="946">
        <v>10.498973513790109</v>
      </c>
      <c r="D14" s="946">
        <v>10.045847609922461</v>
      </c>
      <c r="E14" s="946">
        <v>9.8301668754077856</v>
      </c>
      <c r="F14" s="30">
        <v>9.9193775197068952</v>
      </c>
    </row>
    <row r="15" spans="1:6" ht="12" customHeight="1">
      <c r="A15" s="929" t="s">
        <v>20</v>
      </c>
      <c r="B15" s="946">
        <v>8.8299898333131406</v>
      </c>
      <c r="C15" s="946">
        <v>8.6302494886465926</v>
      </c>
      <c r="D15" s="946">
        <v>9.2843994897955398</v>
      </c>
      <c r="E15" s="946">
        <v>10.172874025995696</v>
      </c>
      <c r="F15" s="30">
        <v>10.525154875260382</v>
      </c>
    </row>
    <row r="16" spans="1:6" ht="12" customHeight="1">
      <c r="A16" s="929" t="s">
        <v>21</v>
      </c>
      <c r="B16" s="946">
        <v>2.4330445613805609</v>
      </c>
      <c r="C16" s="946">
        <v>2.8676834341046376</v>
      </c>
      <c r="D16" s="946">
        <v>4.0649667950349446</v>
      </c>
      <c r="E16" s="946">
        <v>3.6911294146974889</v>
      </c>
      <c r="F16" s="30">
        <v>3.9366092920635549</v>
      </c>
    </row>
    <row r="17" spans="1:6" ht="12" customHeight="1">
      <c r="A17" s="929" t="s">
        <v>22</v>
      </c>
      <c r="B17" s="946">
        <v>10.223485383405315</v>
      </c>
      <c r="C17" s="946">
        <v>11.058113772475513</v>
      </c>
      <c r="D17" s="946">
        <v>11.353833457568154</v>
      </c>
      <c r="E17" s="946">
        <v>10.837701773360537</v>
      </c>
      <c r="F17" s="30">
        <v>9.866143544684693</v>
      </c>
    </row>
    <row r="18" spans="1:6" ht="12" customHeight="1">
      <c r="A18" s="929" t="s">
        <v>57</v>
      </c>
      <c r="B18" s="946">
        <v>13.658543933927083</v>
      </c>
      <c r="C18" s="946">
        <v>13.812812920717445</v>
      </c>
      <c r="D18" s="946">
        <v>11.46195669707534</v>
      </c>
      <c r="E18" s="946">
        <v>13.185612545129315</v>
      </c>
      <c r="F18" s="30">
        <v>13.57035655799047</v>
      </c>
    </row>
    <row r="19" spans="1:6" ht="12" customHeight="1">
      <c r="A19" s="929" t="s">
        <v>25</v>
      </c>
      <c r="B19" s="946">
        <v>8.1172176457201211</v>
      </c>
      <c r="C19" s="946">
        <v>8.7192710299440446</v>
      </c>
      <c r="D19" s="946">
        <v>9.0205354793095083</v>
      </c>
      <c r="E19" s="946">
        <v>9.5988201795334067</v>
      </c>
      <c r="F19" s="30">
        <v>11.465284691416409</v>
      </c>
    </row>
    <row r="20" spans="1:6" ht="12" customHeight="1">
      <c r="A20" s="929" t="s">
        <v>76</v>
      </c>
      <c r="B20" s="946">
        <v>11.222044286104506</v>
      </c>
      <c r="C20" s="946">
        <v>13.319788528307493</v>
      </c>
      <c r="D20" s="946">
        <v>11.356627573990925</v>
      </c>
      <c r="E20" s="946">
        <v>11.969224746545063</v>
      </c>
      <c r="F20" s="30">
        <v>13.139378882275269</v>
      </c>
    </row>
    <row r="21" spans="1:6" ht="12" customHeight="1">
      <c r="A21" s="929" t="s">
        <v>77</v>
      </c>
      <c r="B21" s="946">
        <v>8.8642517405831658</v>
      </c>
      <c r="C21" s="946">
        <v>11.563991966231439</v>
      </c>
      <c r="D21" s="946">
        <v>10.516743788563781</v>
      </c>
      <c r="E21" s="946">
        <v>9.0711789682944559</v>
      </c>
      <c r="F21" s="30">
        <v>9.5778174726774683</v>
      </c>
    </row>
    <row r="22" spans="1:6" ht="12" customHeight="1">
      <c r="A22" s="929" t="s">
        <v>443</v>
      </c>
      <c r="B22" s="946">
        <v>11.895914433467446</v>
      </c>
      <c r="C22" s="946">
        <v>11.931876108232215</v>
      </c>
      <c r="D22" s="946">
        <v>11.303626369447146</v>
      </c>
      <c r="E22" s="946">
        <v>10.943144427217286</v>
      </c>
      <c r="F22" s="30">
        <v>16.167753925105764</v>
      </c>
    </row>
    <row r="23" spans="1:6" ht="12" customHeight="1">
      <c r="A23" s="929" t="s">
        <v>29</v>
      </c>
      <c r="B23" s="946">
        <v>10.663086061006727</v>
      </c>
      <c r="C23" s="946">
        <v>10.82769568951986</v>
      </c>
      <c r="D23" s="946">
        <v>10.863268381353926</v>
      </c>
      <c r="E23" s="946">
        <v>11.266483406364017</v>
      </c>
      <c r="F23" s="30">
        <v>11.506858364128066</v>
      </c>
    </row>
    <row r="24" spans="1:6" ht="12" customHeight="1">
      <c r="A24" s="929" t="s">
        <v>79</v>
      </c>
      <c r="B24" s="946">
        <v>10.047339227730145</v>
      </c>
      <c r="C24" s="946">
        <v>11.826410769467635</v>
      </c>
      <c r="D24" s="946">
        <v>12.144833692130673</v>
      </c>
      <c r="E24" s="946">
        <v>12.597178328993159</v>
      </c>
      <c r="F24" s="30">
        <v>13.146633067497172</v>
      </c>
    </row>
    <row r="25" spans="1:6" ht="12" customHeight="1">
      <c r="A25" s="929" t="s">
        <v>31</v>
      </c>
      <c r="B25" s="946">
        <v>9.0408142770618198</v>
      </c>
      <c r="C25" s="946">
        <v>7.4298329015070657</v>
      </c>
      <c r="D25" s="946">
        <v>7.8401211839503322</v>
      </c>
      <c r="E25" s="946">
        <v>7.8447762582294702</v>
      </c>
      <c r="F25" s="30">
        <v>7.6854081131100811</v>
      </c>
    </row>
    <row r="26" spans="1:6" ht="12" customHeight="1">
      <c r="A26" s="929" t="s">
        <v>80</v>
      </c>
      <c r="B26" s="946">
        <v>8.4520255530569344</v>
      </c>
      <c r="C26" s="946">
        <v>8.8208307241118238</v>
      </c>
      <c r="D26" s="946">
        <v>8.8176076656208711</v>
      </c>
      <c r="E26" s="946">
        <v>9.2751875637849324</v>
      </c>
      <c r="F26" s="30">
        <v>9.1082455381102001</v>
      </c>
    </row>
    <row r="27" spans="1:6" ht="12" customHeight="1">
      <c r="A27" s="929" t="s">
        <v>81</v>
      </c>
      <c r="B27" s="946">
        <v>3.1541155804489001</v>
      </c>
      <c r="C27" s="946">
        <v>8.2080089354400041</v>
      </c>
      <c r="D27" s="946">
        <v>7.3833591867658113</v>
      </c>
      <c r="E27" s="946">
        <v>7.7160752427513541</v>
      </c>
      <c r="F27" s="30">
        <v>7.3982038141978421</v>
      </c>
    </row>
    <row r="28" spans="1:6" ht="12" customHeight="1">
      <c r="A28" s="929" t="s">
        <v>34</v>
      </c>
      <c r="B28" s="946">
        <v>13.96303041340958</v>
      </c>
      <c r="C28" s="946">
        <v>16.121393793007826</v>
      </c>
      <c r="D28" s="946">
        <v>14.141894184840648</v>
      </c>
      <c r="E28" s="946">
        <v>15.484131338090421</v>
      </c>
      <c r="F28" s="30">
        <v>16.357134361072056</v>
      </c>
    </row>
    <row r="29" spans="1:6" ht="12" customHeight="1">
      <c r="A29" s="929" t="s">
        <v>35</v>
      </c>
      <c r="B29" s="946">
        <v>7.8388539631120784</v>
      </c>
      <c r="C29" s="946">
        <v>10.423067754209015</v>
      </c>
      <c r="D29" s="946">
        <v>8.6772585745199784</v>
      </c>
      <c r="E29" s="946">
        <v>10.370607460850028</v>
      </c>
      <c r="F29" s="30">
        <v>9.8573029785923953</v>
      </c>
    </row>
    <row r="30" spans="1:6" ht="12" customHeight="1">
      <c r="A30" s="929" t="s">
        <v>82</v>
      </c>
      <c r="B30" s="946">
        <v>6.7116115653095765</v>
      </c>
      <c r="C30" s="946">
        <v>7.0950254192500424</v>
      </c>
      <c r="D30" s="946">
        <v>7.6159447893591441</v>
      </c>
      <c r="E30" s="946">
        <v>8.0449480874712425</v>
      </c>
      <c r="F30" s="30">
        <v>8.3809710802774955</v>
      </c>
    </row>
    <row r="31" spans="1:6" ht="12" customHeight="1">
      <c r="A31" s="929" t="s">
        <v>83</v>
      </c>
      <c r="B31" s="946">
        <v>16.072061472995387</v>
      </c>
      <c r="C31" s="946">
        <v>12.185675291752359</v>
      </c>
      <c r="D31" s="946">
        <v>11.847359405632677</v>
      </c>
      <c r="E31" s="946">
        <v>11.646988309332471</v>
      </c>
      <c r="F31" s="30">
        <v>11.368635945891365</v>
      </c>
    </row>
    <row r="32" spans="1:6" ht="12" customHeight="1">
      <c r="A32" s="929" t="s">
        <v>38</v>
      </c>
      <c r="B32" s="946">
        <v>11.16226963829625</v>
      </c>
      <c r="C32" s="946">
        <v>10.523070600696599</v>
      </c>
      <c r="D32" s="946">
        <v>10.532526788830641</v>
      </c>
      <c r="E32" s="946">
        <v>11.719470753578134</v>
      </c>
      <c r="F32" s="30">
        <v>7.4071106948931851</v>
      </c>
    </row>
    <row r="33" spans="1:6" ht="12" customHeight="1">
      <c r="A33" s="947" t="s">
        <v>39</v>
      </c>
      <c r="B33" s="946">
        <v>9.2809543051118855</v>
      </c>
      <c r="C33" s="946">
        <v>9.6478231054875145</v>
      </c>
      <c r="D33" s="946">
        <v>9.4012916918897016</v>
      </c>
      <c r="E33" s="946">
        <v>9.2196566687337569</v>
      </c>
      <c r="F33" s="30">
        <v>8.8924764909978524</v>
      </c>
    </row>
    <row r="34" spans="1:6" ht="12" customHeight="1">
      <c r="A34" s="947" t="s">
        <v>67</v>
      </c>
      <c r="B34" s="946">
        <v>5.7929277641337134</v>
      </c>
      <c r="C34" s="946">
        <v>5.7186473399285473</v>
      </c>
      <c r="D34" s="946">
        <v>5.6679159533295236</v>
      </c>
      <c r="E34" s="946">
        <v>5.3948985783042778</v>
      </c>
      <c r="F34" s="30">
        <v>5.2791638071291738</v>
      </c>
    </row>
    <row r="35" spans="1:6" ht="12" customHeight="1">
      <c r="A35" s="947" t="s">
        <v>41</v>
      </c>
      <c r="B35" s="946">
        <v>11.29220319418601</v>
      </c>
      <c r="C35" s="946">
        <v>11.40071003827218</v>
      </c>
      <c r="D35" s="946">
        <v>10.851409293652955</v>
      </c>
      <c r="E35" s="946">
        <v>11.109552125539558</v>
      </c>
      <c r="F35" s="30">
        <v>10.885833088944786</v>
      </c>
    </row>
    <row r="36" spans="1:6" ht="12" customHeight="1">
      <c r="A36" s="948" t="s">
        <v>42</v>
      </c>
      <c r="B36" s="949">
        <v>9.0785124547896014</v>
      </c>
      <c r="C36" s="949">
        <v>9.0637689394221805</v>
      </c>
      <c r="D36" s="949">
        <v>9.6303098613434468</v>
      </c>
      <c r="E36" s="949">
        <v>10.884147926362994</v>
      </c>
      <c r="F36" s="31">
        <v>12.619541620056033</v>
      </c>
    </row>
    <row r="37" spans="1:6" ht="11.25">
      <c r="A37" s="947"/>
      <c r="B37" s="946"/>
      <c r="C37" s="946"/>
      <c r="D37" s="946"/>
      <c r="E37" s="946"/>
    </row>
    <row r="38" spans="1:6" ht="12" customHeight="1">
      <c r="A38" s="936" t="s">
        <v>1083</v>
      </c>
      <c r="B38" s="929"/>
      <c r="C38" s="929"/>
    </row>
    <row r="39" spans="1:6" ht="12" customHeight="1">
      <c r="A39" s="929" t="s">
        <v>1090</v>
      </c>
      <c r="B39" s="929"/>
      <c r="C39" s="929"/>
    </row>
    <row r="40" spans="1:6" ht="12" customHeight="1">
      <c r="A40" s="929"/>
      <c r="B40" s="929"/>
      <c r="C40" s="929"/>
      <c r="D40" s="929"/>
    </row>
  </sheetData>
  <hyperlinks>
    <hyperlink ref="F1" location="Índice!A1" display="(Voltar ao índice)"/>
  </hyperlinks>
  <pageMargins left="0.511811024" right="0.511811024" top="0.78740157499999996" bottom="0.78740157499999996" header="0.31496062000000002" footer="0.31496062000000002"/>
  <pageSetup paperSize="9" orientation="portrait" verticalDpi="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zoomScaleNormal="100" workbookViewId="0">
      <pane xSplit="1" topLeftCell="B1" activePane="topRight" state="frozen"/>
      <selection activeCell="O10" sqref="O10"/>
      <selection pane="topRight" activeCell="F1" sqref="F1"/>
    </sheetView>
  </sheetViews>
  <sheetFormatPr defaultColWidth="9.140625" defaultRowHeight="12" customHeight="1"/>
  <cols>
    <col min="1" max="1" width="16" style="2" customWidth="1"/>
    <col min="2" max="5" width="9.140625" style="25" customWidth="1"/>
    <col min="6" max="6" width="9.140625" style="25"/>
    <col min="7" max="7" width="8.140625" style="2" bestFit="1" customWidth="1"/>
    <col min="8" max="9" width="9.140625" style="2"/>
    <col min="10" max="10" width="11.85546875" style="2" customWidth="1"/>
    <col min="11" max="16384" width="9.140625" style="2"/>
  </cols>
  <sheetData>
    <row r="1" spans="1:7" ht="12" customHeight="1">
      <c r="A1" s="936" t="s">
        <v>1125</v>
      </c>
      <c r="B1" s="950"/>
      <c r="E1" s="155"/>
      <c r="F1" s="784" t="s">
        <v>226</v>
      </c>
    </row>
    <row r="2" spans="1:7" ht="12" customHeight="1">
      <c r="A2" s="929" t="s">
        <v>1091</v>
      </c>
      <c r="B2" s="950"/>
    </row>
    <row r="3" spans="1:7" ht="12" customHeight="1">
      <c r="A3" s="929" t="s">
        <v>1088</v>
      </c>
      <c r="B3" s="950"/>
    </row>
    <row r="4" spans="1:7" ht="11.25">
      <c r="A4" s="929"/>
      <c r="B4" s="950"/>
    </row>
    <row r="5" spans="1:7" ht="11.25">
      <c r="A5" s="891"/>
      <c r="B5" s="951"/>
      <c r="C5" s="951"/>
      <c r="D5" s="933"/>
      <c r="E5" s="952"/>
    </row>
    <row r="6" spans="1:7" ht="22.5">
      <c r="A6" s="953" t="s">
        <v>1074</v>
      </c>
      <c r="B6" s="853">
        <v>2015</v>
      </c>
      <c r="C6" s="853">
        <v>2016</v>
      </c>
      <c r="D6" s="853">
        <v>2017</v>
      </c>
      <c r="E6" s="853">
        <v>2018</v>
      </c>
      <c r="F6" s="853">
        <v>2019</v>
      </c>
    </row>
    <row r="7" spans="1:7" ht="11.25">
      <c r="A7" s="954"/>
      <c r="B7" s="955"/>
      <c r="C7" s="956"/>
    </row>
    <row r="8" spans="1:7" ht="12" customHeight="1">
      <c r="A8" s="957" t="s">
        <v>310</v>
      </c>
      <c r="B8" s="958">
        <v>453.02314487906534</v>
      </c>
      <c r="C8" s="959">
        <v>443.31390884585522</v>
      </c>
      <c r="D8" s="959">
        <v>438.87847989069991</v>
      </c>
      <c r="E8" s="959">
        <v>454.0287423515021</v>
      </c>
      <c r="F8" s="958">
        <v>452.19219287496793</v>
      </c>
    </row>
    <row r="9" spans="1:7" ht="12" customHeight="1">
      <c r="A9" s="960"/>
      <c r="B9" s="958"/>
      <c r="C9" s="959"/>
      <c r="D9" s="961"/>
      <c r="E9" s="962"/>
    </row>
    <row r="10" spans="1:7" ht="12" customHeight="1">
      <c r="A10" s="957" t="s">
        <v>1079</v>
      </c>
      <c r="B10" s="958">
        <v>52.044046688313415</v>
      </c>
      <c r="C10" s="959">
        <v>52.230857937061266</v>
      </c>
      <c r="D10" s="959">
        <v>50.497698741814354</v>
      </c>
      <c r="E10" s="959">
        <v>56.529546215715222</v>
      </c>
      <c r="F10" s="958">
        <v>53.941925114036181</v>
      </c>
    </row>
    <row r="11" spans="1:7" ht="12" customHeight="1">
      <c r="A11" s="963"/>
      <c r="B11" s="964"/>
      <c r="C11" s="965"/>
      <c r="D11" s="961"/>
      <c r="E11" s="962"/>
      <c r="G11"/>
    </row>
    <row r="12" spans="1:7" ht="12" customHeight="1">
      <c r="A12" s="966" t="s">
        <v>72</v>
      </c>
      <c r="B12" s="967">
        <v>655.96076684791547</v>
      </c>
      <c r="C12" s="968">
        <v>601.13672847122223</v>
      </c>
      <c r="D12" s="968">
        <v>674.27911689907785</v>
      </c>
      <c r="E12" s="968">
        <v>699.24453236543127</v>
      </c>
      <c r="F12" s="967">
        <v>760.8481783691542</v>
      </c>
      <c r="G12"/>
    </row>
    <row r="13" spans="1:7" ht="12" customHeight="1">
      <c r="A13" s="969" t="s">
        <v>16</v>
      </c>
      <c r="B13" s="970">
        <v>750.00177199242023</v>
      </c>
      <c r="C13" s="971">
        <v>600.68434106981067</v>
      </c>
      <c r="D13" s="971">
        <v>358.97755309282292</v>
      </c>
      <c r="E13" s="971">
        <v>364.83852134693723</v>
      </c>
      <c r="F13" s="970">
        <v>336.52013941271491</v>
      </c>
      <c r="G13"/>
    </row>
    <row r="14" spans="1:7" ht="12" customHeight="1">
      <c r="A14" s="969" t="s">
        <v>17</v>
      </c>
      <c r="B14" s="970">
        <v>424.56756926319872</v>
      </c>
      <c r="C14" s="971">
        <v>394.78495020752632</v>
      </c>
      <c r="D14" s="971">
        <v>619.53702486119505</v>
      </c>
      <c r="E14" s="971">
        <v>571.43760834905277</v>
      </c>
      <c r="F14" s="970">
        <v>694.66210363578966</v>
      </c>
      <c r="G14"/>
    </row>
    <row r="15" spans="1:7" ht="12" customHeight="1">
      <c r="A15" s="969" t="s">
        <v>18</v>
      </c>
      <c r="B15" s="970">
        <v>317.10753161647062</v>
      </c>
      <c r="C15" s="971">
        <v>302.42213182185662</v>
      </c>
      <c r="D15" s="971">
        <v>382.29625618415781</v>
      </c>
      <c r="E15" s="971">
        <v>442.26365562996807</v>
      </c>
      <c r="F15" s="970">
        <v>492.89433990325239</v>
      </c>
      <c r="G15"/>
    </row>
    <row r="16" spans="1:7" ht="12" customHeight="1">
      <c r="A16" s="969" t="s">
        <v>19</v>
      </c>
      <c r="B16" s="970">
        <v>669.04242800597649</v>
      </c>
      <c r="C16" s="971">
        <v>479.38444258404996</v>
      </c>
      <c r="D16" s="971">
        <v>289.78337241494637</v>
      </c>
      <c r="E16" s="971">
        <v>300.94961490355229</v>
      </c>
      <c r="F16" s="970">
        <v>305.02761424545741</v>
      </c>
      <c r="G16"/>
    </row>
    <row r="17" spans="1:7" ht="12" customHeight="1">
      <c r="A17" s="969" t="s">
        <v>20</v>
      </c>
      <c r="B17" s="970">
        <v>728.18647861057559</v>
      </c>
      <c r="C17" s="971">
        <v>783.54026182105292</v>
      </c>
      <c r="D17" s="971">
        <v>259.44122592480812</v>
      </c>
      <c r="E17" s="971">
        <v>295.00360551176897</v>
      </c>
      <c r="F17" s="970">
        <v>301.56450417090173</v>
      </c>
      <c r="G17"/>
    </row>
    <row r="18" spans="1:7" ht="12" customHeight="1">
      <c r="A18" s="969" t="s">
        <v>21</v>
      </c>
      <c r="B18" s="970">
        <v>511.90772859175593</v>
      </c>
      <c r="C18" s="971">
        <v>537.08188182835704</v>
      </c>
      <c r="D18" s="971">
        <v>296.0754219023508</v>
      </c>
      <c r="E18" s="971">
        <v>294.76697472508289</v>
      </c>
      <c r="F18" s="970">
        <v>299.47111891878268</v>
      </c>
      <c r="G18"/>
    </row>
    <row r="19" spans="1:7" ht="12" customHeight="1">
      <c r="A19" s="969" t="s">
        <v>22</v>
      </c>
      <c r="B19" s="970">
        <v>385.20727886550344</v>
      </c>
      <c r="C19" s="971">
        <v>347.02993473791389</v>
      </c>
      <c r="D19" s="971">
        <v>369.54888584918649</v>
      </c>
      <c r="E19" s="971">
        <v>384.31174529788319</v>
      </c>
      <c r="F19" s="970">
        <v>344.21665920893832</v>
      </c>
      <c r="G19"/>
    </row>
    <row r="20" spans="1:7" ht="12" customHeight="1">
      <c r="A20" s="969" t="s">
        <v>57</v>
      </c>
      <c r="B20" s="970">
        <v>297.29145783925401</v>
      </c>
      <c r="C20" s="971">
        <v>303.37213456605298</v>
      </c>
      <c r="D20" s="971">
        <v>446.35851259904462</v>
      </c>
      <c r="E20" s="971">
        <v>509.99999826456923</v>
      </c>
      <c r="F20" s="970">
        <v>530.01013226463078</v>
      </c>
      <c r="G20"/>
    </row>
    <row r="21" spans="1:7" ht="12" customHeight="1">
      <c r="A21" s="969" t="s">
        <v>25</v>
      </c>
      <c r="B21" s="970">
        <v>247.89567469515055</v>
      </c>
      <c r="C21" s="971">
        <v>238.10753039412475</v>
      </c>
      <c r="D21" s="971">
        <v>245.88178610460835</v>
      </c>
      <c r="E21" s="971">
        <v>272.73337476507692</v>
      </c>
      <c r="F21" s="970">
        <v>274.383007301156</v>
      </c>
      <c r="G21"/>
    </row>
    <row r="22" spans="1:7" ht="12" customHeight="1">
      <c r="A22" s="969" t="s">
        <v>76</v>
      </c>
      <c r="B22" s="970">
        <v>203.40467992795971</v>
      </c>
      <c r="C22" s="971">
        <v>223.61415583526767</v>
      </c>
      <c r="D22" s="971">
        <v>620.99616480548138</v>
      </c>
      <c r="E22" s="971">
        <v>620.42115862342951</v>
      </c>
      <c r="F22" s="970">
        <v>691.4944213891024</v>
      </c>
      <c r="G22"/>
    </row>
    <row r="23" spans="1:7" ht="12" customHeight="1">
      <c r="A23" s="969" t="s">
        <v>77</v>
      </c>
      <c r="B23" s="970">
        <v>279.65369399094078</v>
      </c>
      <c r="C23" s="971">
        <v>313.87294862786172</v>
      </c>
      <c r="D23" s="971">
        <v>537.18682731326055</v>
      </c>
      <c r="E23" s="971">
        <v>435.02843543487552</v>
      </c>
      <c r="F23" s="970">
        <v>439.07359208718577</v>
      </c>
      <c r="G23"/>
    </row>
    <row r="24" spans="1:7" ht="12" customHeight="1">
      <c r="A24" s="969" t="s">
        <v>443</v>
      </c>
      <c r="B24" s="970">
        <v>278.17908535107387</v>
      </c>
      <c r="C24" s="971">
        <v>275.53240780468326</v>
      </c>
      <c r="D24" s="971">
        <v>469.93436887848316</v>
      </c>
      <c r="E24" s="971">
        <v>456.15097467197756</v>
      </c>
      <c r="F24" s="970">
        <v>426.05376732615485</v>
      </c>
      <c r="G24"/>
    </row>
    <row r="25" spans="1:7" ht="12" customHeight="1">
      <c r="A25" s="969" t="s">
        <v>29</v>
      </c>
      <c r="B25" s="970">
        <v>86.569053578972714</v>
      </c>
      <c r="C25" s="971">
        <v>243.25538122676863</v>
      </c>
      <c r="D25" s="971">
        <v>302.15362568402998</v>
      </c>
      <c r="E25" s="971">
        <v>330.39980268357704</v>
      </c>
      <c r="F25" s="970">
        <v>331.50033671340884</v>
      </c>
      <c r="G25"/>
    </row>
    <row r="26" spans="1:7" ht="12" customHeight="1">
      <c r="A26" s="969" t="s">
        <v>79</v>
      </c>
      <c r="B26" s="970">
        <v>284.16311713037413</v>
      </c>
      <c r="C26" s="971">
        <v>342.06283712758562</v>
      </c>
      <c r="D26" s="971">
        <v>313.77145742710343</v>
      </c>
      <c r="E26" s="971">
        <v>328.00469383529327</v>
      </c>
      <c r="F26" s="970">
        <v>334.26098631277711</v>
      </c>
      <c r="G26"/>
    </row>
    <row r="27" spans="1:7" ht="12" customHeight="1">
      <c r="A27" s="969" t="s">
        <v>31</v>
      </c>
      <c r="B27" s="970">
        <v>427.3114983168789</v>
      </c>
      <c r="C27" s="971">
        <v>406.98081880217779</v>
      </c>
      <c r="D27" s="971">
        <v>416.44902675688064</v>
      </c>
      <c r="E27" s="971">
        <v>355.12090604900152</v>
      </c>
      <c r="F27" s="970">
        <v>337.76719813271995</v>
      </c>
      <c r="G27"/>
    </row>
    <row r="28" spans="1:7" ht="12" customHeight="1">
      <c r="A28" s="969" t="s">
        <v>80</v>
      </c>
      <c r="B28" s="970">
        <v>553.49104018876051</v>
      </c>
      <c r="C28" s="971">
        <v>506.50880807427222</v>
      </c>
      <c r="D28" s="971">
        <v>289.09675222451676</v>
      </c>
      <c r="E28" s="971">
        <v>303.14689443346805</v>
      </c>
      <c r="F28" s="970">
        <v>302.62962732410381</v>
      </c>
      <c r="G28"/>
    </row>
    <row r="29" spans="1:7" ht="11.45" customHeight="1">
      <c r="A29" s="969" t="s">
        <v>81</v>
      </c>
      <c r="B29" s="970">
        <v>537.47749943957763</v>
      </c>
      <c r="C29" s="971">
        <v>618.78785169066668</v>
      </c>
      <c r="D29" s="971">
        <v>239.18359722019224</v>
      </c>
      <c r="E29" s="971">
        <v>237.1357265755629</v>
      </c>
      <c r="F29" s="970">
        <v>264.41739281754673</v>
      </c>
      <c r="G29"/>
    </row>
    <row r="30" spans="1:7" ht="12" customHeight="1">
      <c r="A30" s="969" t="s">
        <v>34</v>
      </c>
      <c r="B30" s="970">
        <v>496.119003538985</v>
      </c>
      <c r="C30" s="971">
        <v>533.37693322316568</v>
      </c>
      <c r="D30" s="971">
        <v>554.30835620738299</v>
      </c>
      <c r="E30" s="971">
        <v>577.17792629333621</v>
      </c>
      <c r="F30" s="970">
        <v>563.16381130942625</v>
      </c>
      <c r="G30"/>
    </row>
    <row r="31" spans="1:7" ht="12" customHeight="1">
      <c r="A31" s="969" t="s">
        <v>35</v>
      </c>
      <c r="B31" s="970">
        <v>285.8806867746261</v>
      </c>
      <c r="C31" s="971">
        <v>269.9888966536451</v>
      </c>
      <c r="D31" s="971">
        <v>274.16371642142286</v>
      </c>
      <c r="E31" s="971">
        <v>291.23083744338606</v>
      </c>
      <c r="F31" s="970">
        <v>332.55672241750653</v>
      </c>
      <c r="G31"/>
    </row>
    <row r="32" spans="1:7" ht="12" customHeight="1">
      <c r="A32" s="969" t="s">
        <v>82</v>
      </c>
      <c r="B32" s="970">
        <v>387.78926034690994</v>
      </c>
      <c r="C32" s="971">
        <v>370.77265588449558</v>
      </c>
      <c r="D32" s="971">
        <v>364.15715094560176</v>
      </c>
      <c r="E32" s="971">
        <v>413.5484970743355</v>
      </c>
      <c r="F32" s="970">
        <v>429.09803311506425</v>
      </c>
      <c r="G32"/>
    </row>
    <row r="33" spans="1:7" ht="12" customHeight="1">
      <c r="A33" s="969" t="s">
        <v>83</v>
      </c>
      <c r="B33" s="970">
        <v>510.85679900463492</v>
      </c>
      <c r="C33" s="971">
        <v>473.57836427844609</v>
      </c>
      <c r="D33" s="971">
        <v>485.64876778915971</v>
      </c>
      <c r="E33" s="971">
        <v>497.92425407258605</v>
      </c>
      <c r="F33" s="970">
        <v>465.55553145493678</v>
      </c>
      <c r="G33"/>
    </row>
    <row r="34" spans="1:7" ht="12" customHeight="1">
      <c r="A34" s="969" t="s">
        <v>38</v>
      </c>
      <c r="B34" s="970">
        <v>309.37058048248701</v>
      </c>
      <c r="C34" s="971">
        <v>275.47922714941421</v>
      </c>
      <c r="D34" s="971">
        <v>829.25708888451038</v>
      </c>
      <c r="E34" s="971">
        <v>681.32301297998333</v>
      </c>
      <c r="F34" s="970">
        <v>460.95693015892414</v>
      </c>
      <c r="G34"/>
    </row>
    <row r="35" spans="1:7" ht="12" customHeight="1">
      <c r="A35" s="972" t="s">
        <v>39</v>
      </c>
      <c r="B35" s="970">
        <v>638.60506722214586</v>
      </c>
      <c r="C35" s="971">
        <v>615.67398402900778</v>
      </c>
      <c r="D35" s="971">
        <v>350.39625339649285</v>
      </c>
      <c r="E35" s="971">
        <v>340.2607101492988</v>
      </c>
      <c r="F35" s="970">
        <v>324.02491875544678</v>
      </c>
      <c r="G35"/>
    </row>
    <row r="36" spans="1:7" ht="12" customHeight="1">
      <c r="A36" s="972" t="s">
        <v>915</v>
      </c>
      <c r="B36" s="970">
        <v>359.35967051561602</v>
      </c>
      <c r="C36" s="971">
        <v>380.00335581826698</v>
      </c>
      <c r="D36" s="971">
        <v>277.86608536830016</v>
      </c>
      <c r="E36" s="971">
        <v>260.83826196066371</v>
      </c>
      <c r="F36" s="970">
        <v>259.99071112535449</v>
      </c>
      <c r="G36"/>
    </row>
    <row r="37" spans="1:7" ht="12" customHeight="1">
      <c r="A37" s="972" t="s">
        <v>41</v>
      </c>
      <c r="B37" s="970">
        <v>330.02716202972601</v>
      </c>
      <c r="C37" s="971">
        <v>329.93516916062595</v>
      </c>
      <c r="D37" s="971">
        <v>401.31723053853659</v>
      </c>
      <c r="E37" s="971">
        <v>406.58293260412614</v>
      </c>
      <c r="F37" s="970">
        <v>416.90961474679557</v>
      </c>
      <c r="G37"/>
    </row>
    <row r="38" spans="1:7" ht="12" customHeight="1">
      <c r="A38" s="973" t="s">
        <v>42</v>
      </c>
      <c r="B38" s="974">
        <v>361.27957319207951</v>
      </c>
      <c r="C38" s="975">
        <v>355.86030804566616</v>
      </c>
      <c r="D38" s="975">
        <v>567.99926302356835</v>
      </c>
      <c r="E38" s="975">
        <v>585.37179968020655</v>
      </c>
      <c r="F38" s="974">
        <v>689.41846650000696</v>
      </c>
      <c r="G38"/>
    </row>
    <row r="39" spans="1:7" ht="10.5" customHeight="1">
      <c r="A39" s="976"/>
      <c r="B39" s="260"/>
      <c r="C39" s="977"/>
      <c r="D39" s="260"/>
      <c r="E39" s="260"/>
      <c r="G39"/>
    </row>
    <row r="40" spans="1:7" ht="12" customHeight="1">
      <c r="A40" s="936" t="s">
        <v>1092</v>
      </c>
      <c r="B40" s="950"/>
    </row>
    <row r="41" spans="1:7" ht="12" customHeight="1">
      <c r="A41" s="929" t="s">
        <v>1093</v>
      </c>
    </row>
  </sheetData>
  <hyperlinks>
    <hyperlink ref="F1" location="Índice!A1" display="(Voltar ao índice)"/>
  </hyperlink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142</vt:i4>
      </vt:variant>
    </vt:vector>
  </HeadingPairs>
  <TitlesOfParts>
    <vt:vector size="142" baseType="lpstr">
      <vt:lpstr>Índice</vt:lpstr>
      <vt:lpstr>T1</vt:lpstr>
      <vt:lpstr>T2</vt:lpstr>
      <vt:lpstr>T3</vt:lpstr>
      <vt:lpstr>T4</vt:lpstr>
      <vt:lpstr>T5</vt:lpstr>
      <vt:lpstr>T6</vt:lpstr>
      <vt:lpstr>T7</vt:lpstr>
      <vt:lpstr>T8</vt:lpstr>
      <vt:lpstr>T9</vt:lpstr>
      <vt:lpstr>T10</vt:lpstr>
      <vt:lpstr>T11</vt:lpstr>
      <vt:lpstr>T12</vt:lpstr>
      <vt:lpstr>Q1</vt:lpstr>
      <vt:lpstr>T13</vt:lpstr>
      <vt:lpstr>T14</vt:lpstr>
      <vt:lpstr>T15</vt:lpstr>
      <vt:lpstr>T16</vt:lpstr>
      <vt:lpstr>T17</vt:lpstr>
      <vt:lpstr>T18</vt:lpstr>
      <vt:lpstr>T19</vt:lpstr>
      <vt:lpstr>T20</vt:lpstr>
      <vt:lpstr>T21</vt:lpstr>
      <vt:lpstr>T22</vt:lpstr>
      <vt:lpstr>T23</vt:lpstr>
      <vt:lpstr>P1</vt:lpstr>
      <vt:lpstr>T24</vt:lpstr>
      <vt:lpstr>T25</vt:lpstr>
      <vt:lpstr>P2</vt:lpstr>
      <vt:lpstr>T26</vt:lpstr>
      <vt:lpstr>T27</vt:lpstr>
      <vt:lpstr>P3</vt:lpstr>
      <vt:lpstr>T28</vt:lpstr>
      <vt:lpstr>T29</vt:lpstr>
      <vt:lpstr>T30</vt:lpstr>
      <vt:lpstr>T31</vt:lpstr>
      <vt:lpstr>T32</vt:lpstr>
      <vt:lpstr>T33</vt:lpstr>
      <vt:lpstr>P4</vt:lpstr>
      <vt:lpstr>T34</vt:lpstr>
      <vt:lpstr>T35</vt:lpstr>
      <vt:lpstr>T36</vt:lpstr>
      <vt:lpstr>T37</vt:lpstr>
      <vt:lpstr>G24</vt:lpstr>
      <vt:lpstr>P5</vt:lpstr>
      <vt:lpstr>T38</vt:lpstr>
      <vt:lpstr>T39</vt:lpstr>
      <vt:lpstr>T40</vt:lpstr>
      <vt:lpstr>T41</vt:lpstr>
      <vt:lpstr>G31</vt:lpstr>
      <vt:lpstr>T42</vt:lpstr>
      <vt:lpstr>P6</vt:lpstr>
      <vt:lpstr>G.estupro</vt:lpstr>
      <vt:lpstr>T43</vt:lpstr>
      <vt:lpstr>T44</vt:lpstr>
      <vt:lpstr>T45</vt:lpstr>
      <vt:lpstr>T46</vt:lpstr>
      <vt:lpstr>T47</vt:lpstr>
      <vt:lpstr>T48</vt:lpstr>
      <vt:lpstr>T49</vt:lpstr>
      <vt:lpstr>T50</vt:lpstr>
      <vt:lpstr>T51</vt:lpstr>
      <vt:lpstr>T52</vt:lpstr>
      <vt:lpstr>T53</vt:lpstr>
      <vt:lpstr>Q2</vt:lpstr>
      <vt:lpstr>Q3</vt:lpstr>
      <vt:lpstr>G42</vt:lpstr>
      <vt:lpstr>G43</vt:lpstr>
      <vt:lpstr>T54</vt:lpstr>
      <vt:lpstr>G44</vt:lpstr>
      <vt:lpstr>T55</vt:lpstr>
      <vt:lpstr>T56</vt:lpstr>
      <vt:lpstr>T57</vt:lpstr>
      <vt:lpstr>T58</vt:lpstr>
      <vt:lpstr>T59</vt:lpstr>
      <vt:lpstr>T60</vt:lpstr>
      <vt:lpstr>T61</vt:lpstr>
      <vt:lpstr>T62</vt:lpstr>
      <vt:lpstr>T63</vt:lpstr>
      <vt:lpstr>T64</vt:lpstr>
      <vt:lpstr>T65</vt:lpstr>
      <vt:lpstr>T66</vt:lpstr>
      <vt:lpstr>T67</vt:lpstr>
      <vt:lpstr>T68</vt:lpstr>
      <vt:lpstr>T69</vt:lpstr>
      <vt:lpstr>G45</vt:lpstr>
      <vt:lpstr>T70</vt:lpstr>
      <vt:lpstr>T71</vt:lpstr>
      <vt:lpstr>T72</vt:lpstr>
      <vt:lpstr>T73</vt:lpstr>
      <vt:lpstr>T74</vt:lpstr>
      <vt:lpstr>T75</vt:lpstr>
      <vt:lpstr>T76</vt:lpstr>
      <vt:lpstr>T77</vt:lpstr>
      <vt:lpstr>G48</vt:lpstr>
      <vt:lpstr>T78</vt:lpstr>
      <vt:lpstr>G49</vt:lpstr>
      <vt:lpstr>T79</vt:lpstr>
      <vt:lpstr>T80</vt:lpstr>
      <vt:lpstr>G50</vt:lpstr>
      <vt:lpstr>T81</vt:lpstr>
      <vt:lpstr>T82</vt:lpstr>
      <vt:lpstr>T83</vt:lpstr>
      <vt:lpstr>T84</vt:lpstr>
      <vt:lpstr>T85</vt:lpstr>
      <vt:lpstr>G53</vt:lpstr>
      <vt:lpstr>T86</vt:lpstr>
      <vt:lpstr>T87</vt:lpstr>
      <vt:lpstr>T88</vt:lpstr>
      <vt:lpstr>P7</vt:lpstr>
      <vt:lpstr>P8</vt:lpstr>
      <vt:lpstr>T89</vt:lpstr>
      <vt:lpstr>T90</vt:lpstr>
      <vt:lpstr>T91</vt:lpstr>
      <vt:lpstr>T92</vt:lpstr>
      <vt:lpstr>T93</vt:lpstr>
      <vt:lpstr>T94</vt:lpstr>
      <vt:lpstr>T95</vt:lpstr>
      <vt:lpstr>T96</vt:lpstr>
      <vt:lpstr>T97</vt:lpstr>
      <vt:lpstr>T98</vt:lpstr>
      <vt:lpstr>T99</vt:lpstr>
      <vt:lpstr>T100</vt:lpstr>
      <vt:lpstr>T101</vt:lpstr>
      <vt:lpstr>T102</vt:lpstr>
      <vt:lpstr>T103</vt:lpstr>
      <vt:lpstr>T104</vt:lpstr>
      <vt:lpstr>T105</vt:lpstr>
      <vt:lpstr>T106</vt:lpstr>
      <vt:lpstr>T107</vt:lpstr>
      <vt:lpstr>T108</vt:lpstr>
      <vt:lpstr>G59</vt:lpstr>
      <vt:lpstr>G60</vt:lpstr>
      <vt:lpstr>Q6</vt:lpstr>
      <vt:lpstr>Q7</vt:lpstr>
      <vt:lpstr>G61</vt:lpstr>
      <vt:lpstr>T109</vt:lpstr>
      <vt:lpstr>T110</vt:lpstr>
      <vt:lpstr>T111</vt:lpstr>
      <vt:lpstr>G62</vt:lpstr>
      <vt:lpstr>P9</vt:lpstr>
      <vt:lpstr>P10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Isabela Sobral</dc:creator>
  <cp:lastModifiedBy>Isabela Sobral</cp:lastModifiedBy>
  <cp:lastPrinted>2020-10-18T01:57:12Z</cp:lastPrinted>
  <dcterms:created xsi:type="dcterms:W3CDTF">2020-10-15T21:45:55Z</dcterms:created>
  <dcterms:modified xsi:type="dcterms:W3CDTF">2021-02-22T20:46:17Z</dcterms:modified>
</cp:coreProperties>
</file>